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3560" windowHeight="6105" activeTab="1"/>
  </bookViews>
  <sheets>
    <sheet name="Lisez moi" sheetId="4" r:id="rId1"/>
    <sheet name="RA SSIAD 2023" sheetId="1" r:id="rId2"/>
    <sheet name="BDD SSIAD" sheetId="3" state="hidden" r:id="rId3"/>
    <sheet name="listes déroulantes" sheetId="2" state="hidden" r:id="rId4"/>
    <sheet name="Feuil1" sheetId="6" state="hidden" r:id="rId5"/>
    <sheet name="communes SSIAD" sheetId="5" state="hidden" r:id="rId6"/>
  </sheets>
  <externalReferences>
    <externalReference r:id="rId7"/>
    <externalReference r:id="rId8"/>
  </externalReferences>
  <definedNames>
    <definedName name="_xlnm._FilterDatabase" localSheetId="5" hidden="1">'communes SSIAD'!$A$4:$X$3860</definedName>
    <definedName name="ESA">[1]list!$A$1:$A$16</definedName>
    <definedName name="_xlnm.Print_Titles" localSheetId="5">'communes SSIAD'!$4:$4</definedName>
    <definedName name="statut_juridique">'listes déroulantes'!$A$3:$A$6</definedName>
  </definedNames>
  <calcPr calcId="162913"/>
  <pivotCaches>
    <pivotCache cacheId="2" r:id="rId9"/>
  </pivotCaches>
</workbook>
</file>

<file path=xl/calcChain.xml><?xml version="1.0" encoding="utf-8"?>
<calcChain xmlns="http://schemas.openxmlformats.org/spreadsheetml/2006/main">
  <c r="C174" i="1" l="1"/>
  <c r="D153" i="1" l="1"/>
  <c r="D173" i="1"/>
  <c r="D168" i="1"/>
  <c r="D169" i="1"/>
  <c r="D170" i="1"/>
  <c r="D171" i="1"/>
  <c r="D172" i="1"/>
  <c r="D167" i="1"/>
  <c r="C165" i="1"/>
  <c r="C18" i="1" l="1"/>
  <c r="C20" i="1" s="1"/>
  <c r="C17" i="1"/>
  <c r="C13" i="1"/>
  <c r="C12" i="1"/>
  <c r="C11" i="1"/>
  <c r="C10" i="1"/>
  <c r="C8" i="1"/>
  <c r="C7" i="1"/>
  <c r="C6" i="1"/>
  <c r="C5" i="1"/>
  <c r="C14" i="1" l="1"/>
  <c r="C128" i="1" l="1"/>
  <c r="N2" i="3" l="1"/>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M2" i="3"/>
  <c r="O2" i="3" s="1"/>
  <c r="M3" i="3"/>
  <c r="M4" i="3"/>
  <c r="M5" i="3"/>
  <c r="M6" i="3"/>
  <c r="O6" i="3" s="1"/>
  <c r="M7" i="3"/>
  <c r="M8" i="3"/>
  <c r="M9" i="3"/>
  <c r="M10" i="3"/>
  <c r="O10" i="3" s="1"/>
  <c r="M11" i="3"/>
  <c r="M12" i="3"/>
  <c r="M13" i="3"/>
  <c r="M14" i="3"/>
  <c r="O14" i="3" s="1"/>
  <c r="M15" i="3"/>
  <c r="M16" i="3"/>
  <c r="M17" i="3"/>
  <c r="M18" i="3"/>
  <c r="O18" i="3" s="1"/>
  <c r="M19" i="3"/>
  <c r="M20" i="3"/>
  <c r="M21" i="3"/>
  <c r="M22" i="3"/>
  <c r="O22" i="3" s="1"/>
  <c r="M23" i="3"/>
  <c r="M24" i="3"/>
  <c r="M25" i="3"/>
  <c r="M26" i="3"/>
  <c r="O26" i="3" s="1"/>
  <c r="M27" i="3"/>
  <c r="M28" i="3"/>
  <c r="M29" i="3"/>
  <c r="M30" i="3"/>
  <c r="O30" i="3" s="1"/>
  <c r="M31" i="3"/>
  <c r="M32" i="3"/>
  <c r="M33" i="3"/>
  <c r="M34" i="3"/>
  <c r="O34" i="3" s="1"/>
  <c r="M35" i="3"/>
  <c r="M36" i="3"/>
  <c r="M37" i="3"/>
  <c r="M38" i="3"/>
  <c r="O38" i="3" s="1"/>
  <c r="M39" i="3"/>
  <c r="M40" i="3"/>
  <c r="M41" i="3"/>
  <c r="M42" i="3"/>
  <c r="O42" i="3" s="1"/>
  <c r="M43" i="3"/>
  <c r="M44" i="3"/>
  <c r="M45" i="3"/>
  <c r="M46" i="3"/>
  <c r="O46" i="3" s="1"/>
  <c r="M47" i="3"/>
  <c r="M48" i="3"/>
  <c r="M49" i="3"/>
  <c r="M50" i="3"/>
  <c r="O50" i="3" s="1"/>
  <c r="M51" i="3"/>
  <c r="M52" i="3"/>
  <c r="M53" i="3"/>
  <c r="M54" i="3"/>
  <c r="O54" i="3" s="1"/>
  <c r="M55" i="3"/>
  <c r="M56" i="3"/>
  <c r="M57" i="3"/>
  <c r="M58" i="3"/>
  <c r="O58" i="3" s="1"/>
  <c r="M59" i="3"/>
  <c r="M60" i="3"/>
  <c r="M61" i="3"/>
  <c r="M62" i="3"/>
  <c r="O62" i="3" s="1"/>
  <c r="M63" i="3"/>
  <c r="M64" i="3"/>
  <c r="M65" i="3"/>
  <c r="M66" i="3"/>
  <c r="O66" i="3" s="1"/>
  <c r="M67" i="3"/>
  <c r="M68" i="3"/>
  <c r="M69" i="3"/>
  <c r="M70" i="3"/>
  <c r="O70" i="3" s="1"/>
  <c r="M71" i="3"/>
  <c r="M72" i="3"/>
  <c r="M73" i="3"/>
  <c r="M74" i="3"/>
  <c r="O74" i="3" s="1"/>
  <c r="M75" i="3"/>
  <c r="M76" i="3"/>
  <c r="M77" i="3"/>
  <c r="M78" i="3"/>
  <c r="O78" i="3" s="1"/>
  <c r="M79" i="3"/>
  <c r="M80" i="3"/>
  <c r="M81" i="3"/>
  <c r="M82" i="3"/>
  <c r="O82" i="3" s="1"/>
  <c r="M83" i="3"/>
  <c r="M84" i="3"/>
  <c r="M85" i="3"/>
  <c r="M86" i="3"/>
  <c r="O86" i="3" s="1"/>
  <c r="M87" i="3"/>
  <c r="M88" i="3"/>
  <c r="M89" i="3"/>
  <c r="M90" i="3"/>
  <c r="O90" i="3" s="1"/>
  <c r="M91" i="3"/>
  <c r="M92" i="3"/>
  <c r="M93" i="3"/>
  <c r="M94" i="3"/>
  <c r="O94" i="3" s="1"/>
  <c r="M95" i="3"/>
  <c r="M96" i="3"/>
  <c r="M97" i="3"/>
  <c r="M98" i="3"/>
  <c r="O98" i="3" s="1"/>
  <c r="M99" i="3"/>
  <c r="M100" i="3"/>
  <c r="M101" i="3"/>
  <c r="M102" i="3"/>
  <c r="O102" i="3" s="1"/>
  <c r="M103" i="3"/>
  <c r="M104" i="3"/>
  <c r="M105" i="3"/>
  <c r="M106" i="3"/>
  <c r="O106" i="3" s="1"/>
  <c r="M107" i="3"/>
  <c r="M108" i="3"/>
  <c r="M109" i="3"/>
  <c r="M110" i="3"/>
  <c r="O110" i="3" s="1"/>
  <c r="M111" i="3"/>
  <c r="M112" i="3"/>
  <c r="M113" i="3"/>
  <c r="M114" i="3"/>
  <c r="O114" i="3" s="1"/>
  <c r="M115" i="3"/>
  <c r="M116" i="3"/>
  <c r="M117" i="3"/>
  <c r="M118" i="3"/>
  <c r="O118" i="3" s="1"/>
  <c r="M119" i="3"/>
  <c r="M120" i="3"/>
  <c r="M121" i="3"/>
  <c r="M122" i="3"/>
  <c r="O122" i="3" s="1"/>
  <c r="M123" i="3"/>
  <c r="M124" i="3"/>
  <c r="M125" i="3"/>
  <c r="M126" i="3"/>
  <c r="O126" i="3" s="1"/>
  <c r="M127" i="3"/>
  <c r="M128" i="3"/>
  <c r="M129" i="3"/>
  <c r="M130" i="3"/>
  <c r="O130" i="3" s="1"/>
  <c r="M131" i="3"/>
  <c r="M132" i="3"/>
  <c r="M133" i="3"/>
  <c r="M134" i="3"/>
  <c r="O134" i="3" s="1"/>
  <c r="M135" i="3"/>
  <c r="M136" i="3"/>
  <c r="M137" i="3"/>
  <c r="M138" i="3"/>
  <c r="O138" i="3" s="1"/>
  <c r="M139" i="3"/>
  <c r="M140" i="3"/>
  <c r="M141" i="3"/>
  <c r="M142" i="3"/>
  <c r="O142" i="3" s="1"/>
  <c r="M143" i="3"/>
  <c r="M144" i="3"/>
  <c r="C35" i="1"/>
  <c r="O139" i="3" l="1"/>
  <c r="O135" i="3"/>
  <c r="O131" i="3"/>
  <c r="O127" i="3"/>
  <c r="O123" i="3"/>
  <c r="O119" i="3"/>
  <c r="O115" i="3"/>
  <c r="O111" i="3"/>
  <c r="O107" i="3"/>
  <c r="O103" i="3"/>
  <c r="O99" i="3"/>
  <c r="O95" i="3"/>
  <c r="O91" i="3"/>
  <c r="O87" i="3"/>
  <c r="O83" i="3"/>
  <c r="O79" i="3"/>
  <c r="O75" i="3"/>
  <c r="O71" i="3"/>
  <c r="O67" i="3"/>
  <c r="O63" i="3"/>
  <c r="O59" i="3"/>
  <c r="O55" i="3"/>
  <c r="O51" i="3"/>
  <c r="O47" i="3"/>
  <c r="O43" i="3"/>
  <c r="O39" i="3"/>
  <c r="O35" i="3"/>
  <c r="O31" i="3"/>
  <c r="O27" i="3"/>
  <c r="O23" i="3"/>
  <c r="O19" i="3"/>
  <c r="O15" i="3"/>
  <c r="O11" i="3"/>
  <c r="O7" i="3"/>
  <c r="O3" i="3"/>
  <c r="O137" i="3"/>
  <c r="O129" i="3"/>
  <c r="O117" i="3"/>
  <c r="O109" i="3"/>
  <c r="O101" i="3"/>
  <c r="O93" i="3"/>
  <c r="O81" i="3"/>
  <c r="O73" i="3"/>
  <c r="O65" i="3"/>
  <c r="O57" i="3"/>
  <c r="O49" i="3"/>
  <c r="O45" i="3"/>
  <c r="O33" i="3"/>
  <c r="O25" i="3"/>
  <c r="O17" i="3"/>
  <c r="O5" i="3"/>
  <c r="O141" i="3"/>
  <c r="O133" i="3"/>
  <c r="O125" i="3"/>
  <c r="O121" i="3"/>
  <c r="O113" i="3"/>
  <c r="O105" i="3"/>
  <c r="O97" i="3"/>
  <c r="O89" i="3"/>
  <c r="O85" i="3"/>
  <c r="O77" i="3"/>
  <c r="O69" i="3"/>
  <c r="O61" i="3"/>
  <c r="O53" i="3"/>
  <c r="O41" i="3"/>
  <c r="O37" i="3"/>
  <c r="O29" i="3"/>
  <c r="O21" i="3"/>
  <c r="O13" i="3"/>
  <c r="O9" i="3"/>
  <c r="O136" i="3"/>
  <c r="O128" i="3"/>
  <c r="O112" i="3"/>
  <c r="O100" i="3"/>
  <c r="O88" i="3"/>
  <c r="O76" i="3"/>
  <c r="O60" i="3"/>
  <c r="O144" i="3"/>
  <c r="O140" i="3"/>
  <c r="O124" i="3"/>
  <c r="O116" i="3"/>
  <c r="O104" i="3"/>
  <c r="O96" i="3"/>
  <c r="O84" i="3"/>
  <c r="O72" i="3"/>
  <c r="O64" i="3"/>
  <c r="O56" i="3"/>
  <c r="O44" i="3"/>
  <c r="O40" i="3"/>
  <c r="O32" i="3"/>
  <c r="O28" i="3"/>
  <c r="O20" i="3"/>
  <c r="O16" i="3"/>
  <c r="O12" i="3"/>
  <c r="O8" i="3"/>
  <c r="O4" i="3"/>
  <c r="O143" i="3"/>
  <c r="O132" i="3"/>
  <c r="O120" i="3"/>
  <c r="O108" i="3"/>
  <c r="O92" i="3"/>
  <c r="O80" i="3"/>
  <c r="O68" i="3"/>
  <c r="O52" i="3"/>
  <c r="O48" i="3"/>
  <c r="O36" i="3"/>
  <c r="O24" i="3"/>
  <c r="Z3858" i="5" l="1"/>
  <c r="Y3858" i="5"/>
  <c r="G3858" i="5"/>
  <c r="F3858" i="5" s="1"/>
  <c r="E3858" i="5"/>
  <c r="D3858" i="5" s="1"/>
  <c r="C3858" i="5"/>
  <c r="B3858" i="5"/>
  <c r="Z3857" i="5"/>
  <c r="Y3857" i="5"/>
  <c r="G3857" i="5"/>
  <c r="F3857" i="5" s="1"/>
  <c r="E3857" i="5"/>
  <c r="D3857" i="5" s="1"/>
  <c r="C3857" i="5"/>
  <c r="B3857" i="5"/>
  <c r="Z3856" i="5"/>
  <c r="Y3856" i="5"/>
  <c r="G3856" i="5"/>
  <c r="F3856" i="5" s="1"/>
  <c r="E3856" i="5"/>
  <c r="D3856" i="5" s="1"/>
  <c r="C3856" i="5"/>
  <c r="B3856" i="5"/>
  <c r="Z3855" i="5"/>
  <c r="Y3855" i="5"/>
  <c r="G3855" i="5"/>
  <c r="F3855" i="5" s="1"/>
  <c r="E3855" i="5"/>
  <c r="D3855" i="5" s="1"/>
  <c r="C3855" i="5"/>
  <c r="B3855" i="5"/>
  <c r="Z3854" i="5"/>
  <c r="Y3854" i="5"/>
  <c r="G3854" i="5"/>
  <c r="F3854" i="5" s="1"/>
  <c r="E3854" i="5"/>
  <c r="D3854" i="5" s="1"/>
  <c r="C3854" i="5"/>
  <c r="B3854" i="5"/>
  <c r="Z3853" i="5"/>
  <c r="Y3853" i="5"/>
  <c r="G3853" i="5"/>
  <c r="F3853" i="5" s="1"/>
  <c r="E3853" i="5"/>
  <c r="D3853" i="5" s="1"/>
  <c r="C3853" i="5"/>
  <c r="B3853" i="5"/>
  <c r="Z3852" i="5"/>
  <c r="Y3852" i="5"/>
  <c r="G3852" i="5"/>
  <c r="F3852" i="5" s="1"/>
  <c r="E3852" i="5"/>
  <c r="D3852" i="5" s="1"/>
  <c r="C3852" i="5"/>
  <c r="B3852" i="5"/>
  <c r="Z3851" i="5"/>
  <c r="Y3851" i="5"/>
  <c r="G3851" i="5"/>
  <c r="F3851" i="5" s="1"/>
  <c r="E3851" i="5"/>
  <c r="D3851" i="5" s="1"/>
  <c r="C3851" i="5"/>
  <c r="B3851" i="5"/>
  <c r="Z3850" i="5"/>
  <c r="Y3850" i="5"/>
  <c r="G3850" i="5"/>
  <c r="F3850" i="5" s="1"/>
  <c r="E3850" i="5"/>
  <c r="D3850" i="5" s="1"/>
  <c r="C3850" i="5"/>
  <c r="B3850" i="5"/>
  <c r="Z3849" i="5"/>
  <c r="Y3849" i="5"/>
  <c r="G3849" i="5"/>
  <c r="F3849" i="5" s="1"/>
  <c r="E3849" i="5"/>
  <c r="D3849" i="5" s="1"/>
  <c r="C3849" i="5"/>
  <c r="B3849" i="5"/>
  <c r="Z3848" i="5"/>
  <c r="Y3848" i="5"/>
  <c r="G3848" i="5"/>
  <c r="F3848" i="5" s="1"/>
  <c r="E3848" i="5"/>
  <c r="D3848" i="5" s="1"/>
  <c r="C3848" i="5"/>
  <c r="B3848" i="5"/>
  <c r="Z3847" i="5"/>
  <c r="Y3847" i="5"/>
  <c r="G3847" i="5"/>
  <c r="F3847" i="5" s="1"/>
  <c r="E3847" i="5"/>
  <c r="D3847" i="5" s="1"/>
  <c r="C3847" i="5"/>
  <c r="B3847" i="5"/>
  <c r="Z3846" i="5"/>
  <c r="Y3846" i="5"/>
  <c r="G3846" i="5"/>
  <c r="F3846" i="5" s="1"/>
  <c r="E3846" i="5"/>
  <c r="D3846" i="5" s="1"/>
  <c r="C3846" i="5"/>
  <c r="B3846" i="5"/>
  <c r="Z3845" i="5"/>
  <c r="Y3845" i="5"/>
  <c r="G3845" i="5"/>
  <c r="F3845" i="5" s="1"/>
  <c r="E3845" i="5"/>
  <c r="D3845" i="5" s="1"/>
  <c r="C3845" i="5"/>
  <c r="B3845" i="5"/>
  <c r="Z3844" i="5"/>
  <c r="Y3844" i="5"/>
  <c r="G3844" i="5"/>
  <c r="F3844" i="5" s="1"/>
  <c r="E3844" i="5"/>
  <c r="D3844" i="5" s="1"/>
  <c r="C3844" i="5"/>
  <c r="B3844" i="5"/>
  <c r="Z3843" i="5"/>
  <c r="Y3843" i="5"/>
  <c r="G3843" i="5"/>
  <c r="F3843" i="5" s="1"/>
  <c r="E3843" i="5"/>
  <c r="D3843" i="5" s="1"/>
  <c r="C3843" i="5"/>
  <c r="B3843" i="5"/>
  <c r="Z3842" i="5"/>
  <c r="Y3842" i="5"/>
  <c r="G3842" i="5"/>
  <c r="F3842" i="5" s="1"/>
  <c r="E3842" i="5"/>
  <c r="D3842" i="5" s="1"/>
  <c r="C3842" i="5"/>
  <c r="B3842" i="5"/>
  <c r="Z3841" i="5"/>
  <c r="Y3841" i="5"/>
  <c r="G3841" i="5"/>
  <c r="F3841" i="5" s="1"/>
  <c r="E3841" i="5"/>
  <c r="D3841" i="5" s="1"/>
  <c r="C3841" i="5"/>
  <c r="B3841" i="5"/>
  <c r="Z3840" i="5"/>
  <c r="Y3840" i="5"/>
  <c r="G3840" i="5"/>
  <c r="F3840" i="5" s="1"/>
  <c r="E3840" i="5"/>
  <c r="D3840" i="5" s="1"/>
  <c r="C3840" i="5"/>
  <c r="B3840" i="5"/>
  <c r="Z3839" i="5"/>
  <c r="Y3839" i="5"/>
  <c r="G3839" i="5"/>
  <c r="F3839" i="5" s="1"/>
  <c r="E3839" i="5"/>
  <c r="D3839" i="5" s="1"/>
  <c r="C3839" i="5"/>
  <c r="B3839" i="5"/>
  <c r="Z3838" i="5"/>
  <c r="Y3838" i="5"/>
  <c r="G3838" i="5"/>
  <c r="F3838" i="5" s="1"/>
  <c r="E3838" i="5"/>
  <c r="D3838" i="5" s="1"/>
  <c r="C3838" i="5"/>
  <c r="B3838" i="5"/>
  <c r="Z3837" i="5"/>
  <c r="Y3837" i="5"/>
  <c r="G3837" i="5"/>
  <c r="F3837" i="5" s="1"/>
  <c r="E3837" i="5"/>
  <c r="D3837" i="5" s="1"/>
  <c r="C3837" i="5"/>
  <c r="B3837" i="5"/>
  <c r="Z3836" i="5"/>
  <c r="Y3836" i="5"/>
  <c r="G3836" i="5"/>
  <c r="F3836" i="5" s="1"/>
  <c r="E3836" i="5"/>
  <c r="D3836" i="5" s="1"/>
  <c r="C3836" i="5"/>
  <c r="B3836" i="5"/>
  <c r="Z3835" i="5"/>
  <c r="Y3835" i="5"/>
  <c r="G3835" i="5"/>
  <c r="F3835" i="5" s="1"/>
  <c r="E3835" i="5"/>
  <c r="D3835" i="5" s="1"/>
  <c r="C3835" i="5"/>
  <c r="B3835" i="5"/>
  <c r="Z3834" i="5"/>
  <c r="Y3834" i="5"/>
  <c r="G3834" i="5"/>
  <c r="F3834" i="5" s="1"/>
  <c r="E3834" i="5"/>
  <c r="D3834" i="5" s="1"/>
  <c r="C3834" i="5"/>
  <c r="B3834" i="5"/>
  <c r="Z3833" i="5"/>
  <c r="Y3833" i="5"/>
  <c r="G3833" i="5"/>
  <c r="F3833" i="5" s="1"/>
  <c r="E3833" i="5"/>
  <c r="D3833" i="5" s="1"/>
  <c r="C3833" i="5"/>
  <c r="B3833" i="5"/>
  <c r="Z3832" i="5"/>
  <c r="Y3832" i="5"/>
  <c r="G3832" i="5"/>
  <c r="F3832" i="5" s="1"/>
  <c r="E3832" i="5"/>
  <c r="D3832" i="5" s="1"/>
  <c r="C3832" i="5"/>
  <c r="B3832" i="5"/>
  <c r="Z3831" i="5"/>
  <c r="Y3831" i="5"/>
  <c r="G3831" i="5"/>
  <c r="F3831" i="5" s="1"/>
  <c r="E3831" i="5"/>
  <c r="D3831" i="5" s="1"/>
  <c r="C3831" i="5"/>
  <c r="B3831" i="5"/>
  <c r="Z3830" i="5"/>
  <c r="Y3830" i="5"/>
  <c r="G3830" i="5"/>
  <c r="F3830" i="5" s="1"/>
  <c r="E3830" i="5"/>
  <c r="D3830" i="5" s="1"/>
  <c r="C3830" i="5"/>
  <c r="B3830" i="5"/>
  <c r="Z3829" i="5"/>
  <c r="Y3829" i="5"/>
  <c r="G3829" i="5"/>
  <c r="F3829" i="5" s="1"/>
  <c r="E3829" i="5"/>
  <c r="D3829" i="5" s="1"/>
  <c r="C3829" i="5"/>
  <c r="B3829" i="5"/>
  <c r="Z3828" i="5"/>
  <c r="Y3828" i="5"/>
  <c r="G3828" i="5"/>
  <c r="F3828" i="5" s="1"/>
  <c r="E3828" i="5"/>
  <c r="D3828" i="5" s="1"/>
  <c r="C3828" i="5"/>
  <c r="B3828" i="5"/>
  <c r="Z3827" i="5"/>
  <c r="Y3827" i="5"/>
  <c r="G3827" i="5"/>
  <c r="F3827" i="5" s="1"/>
  <c r="E3827" i="5"/>
  <c r="D3827" i="5" s="1"/>
  <c r="C3827" i="5"/>
  <c r="B3827" i="5"/>
  <c r="Z3826" i="5"/>
  <c r="Y3826" i="5"/>
  <c r="G3826" i="5"/>
  <c r="F3826" i="5" s="1"/>
  <c r="E3826" i="5"/>
  <c r="D3826" i="5" s="1"/>
  <c r="C3826" i="5"/>
  <c r="B3826" i="5"/>
  <c r="Z3825" i="5"/>
  <c r="Y3825" i="5"/>
  <c r="G3825" i="5"/>
  <c r="F3825" i="5" s="1"/>
  <c r="E3825" i="5"/>
  <c r="D3825" i="5" s="1"/>
  <c r="C3825" i="5"/>
  <c r="B3825" i="5"/>
  <c r="Z3824" i="5"/>
  <c r="Y3824" i="5"/>
  <c r="G3824" i="5"/>
  <c r="F3824" i="5" s="1"/>
  <c r="E3824" i="5"/>
  <c r="D3824" i="5" s="1"/>
  <c r="C3824" i="5"/>
  <c r="B3824" i="5"/>
  <c r="Z3823" i="5"/>
  <c r="Y3823" i="5"/>
  <c r="G3823" i="5"/>
  <c r="F3823" i="5" s="1"/>
  <c r="E3823" i="5"/>
  <c r="D3823" i="5" s="1"/>
  <c r="C3823" i="5"/>
  <c r="B3823" i="5"/>
  <c r="Z3822" i="5"/>
  <c r="Y3822" i="5"/>
  <c r="G3822" i="5"/>
  <c r="F3822" i="5" s="1"/>
  <c r="E3822" i="5"/>
  <c r="D3822" i="5" s="1"/>
  <c r="C3822" i="5"/>
  <c r="B3822" i="5"/>
  <c r="Z3821" i="5"/>
  <c r="Y3821" i="5"/>
  <c r="G3821" i="5"/>
  <c r="F3821" i="5" s="1"/>
  <c r="E3821" i="5"/>
  <c r="D3821" i="5" s="1"/>
  <c r="C3821" i="5"/>
  <c r="B3821" i="5"/>
  <c r="Z3820" i="5"/>
  <c r="Y3820" i="5"/>
  <c r="G3820" i="5"/>
  <c r="F3820" i="5" s="1"/>
  <c r="E3820" i="5"/>
  <c r="D3820" i="5" s="1"/>
  <c r="C3820" i="5"/>
  <c r="B3820" i="5"/>
  <c r="Z3819" i="5"/>
  <c r="Y3819" i="5"/>
  <c r="G3819" i="5"/>
  <c r="F3819" i="5" s="1"/>
  <c r="E3819" i="5"/>
  <c r="D3819" i="5" s="1"/>
  <c r="C3819" i="5"/>
  <c r="B3819" i="5"/>
  <c r="Z3818" i="5"/>
  <c r="Y3818" i="5"/>
  <c r="G3818" i="5"/>
  <c r="F3818" i="5" s="1"/>
  <c r="E3818" i="5"/>
  <c r="D3818" i="5" s="1"/>
  <c r="C3818" i="5"/>
  <c r="B3818" i="5"/>
  <c r="Z3817" i="5"/>
  <c r="Y3817" i="5"/>
  <c r="G3817" i="5"/>
  <c r="F3817" i="5" s="1"/>
  <c r="E3817" i="5"/>
  <c r="D3817" i="5" s="1"/>
  <c r="C3817" i="5"/>
  <c r="B3817" i="5"/>
  <c r="Z3816" i="5"/>
  <c r="Y3816" i="5"/>
  <c r="G3816" i="5"/>
  <c r="F3816" i="5" s="1"/>
  <c r="E3816" i="5"/>
  <c r="D3816" i="5" s="1"/>
  <c r="C3816" i="5"/>
  <c r="B3816" i="5"/>
  <c r="Z3815" i="5"/>
  <c r="Y3815" i="5"/>
  <c r="G3815" i="5"/>
  <c r="F3815" i="5" s="1"/>
  <c r="E3815" i="5"/>
  <c r="D3815" i="5" s="1"/>
  <c r="C3815" i="5"/>
  <c r="B3815" i="5"/>
  <c r="Z3814" i="5"/>
  <c r="Y3814" i="5"/>
  <c r="G3814" i="5"/>
  <c r="F3814" i="5" s="1"/>
  <c r="E3814" i="5"/>
  <c r="D3814" i="5" s="1"/>
  <c r="C3814" i="5"/>
  <c r="B3814" i="5"/>
  <c r="Z3813" i="5"/>
  <c r="Y3813" i="5"/>
  <c r="G3813" i="5"/>
  <c r="F3813" i="5" s="1"/>
  <c r="E3813" i="5"/>
  <c r="D3813" i="5" s="1"/>
  <c r="C3813" i="5"/>
  <c r="B3813" i="5"/>
  <c r="Z3812" i="5"/>
  <c r="Y3812" i="5"/>
  <c r="G3812" i="5"/>
  <c r="F3812" i="5" s="1"/>
  <c r="E3812" i="5"/>
  <c r="D3812" i="5" s="1"/>
  <c r="C3812" i="5"/>
  <c r="B3812" i="5"/>
  <c r="Z3811" i="5"/>
  <c r="Y3811" i="5"/>
  <c r="G3811" i="5"/>
  <c r="F3811" i="5" s="1"/>
  <c r="E3811" i="5"/>
  <c r="D3811" i="5" s="1"/>
  <c r="C3811" i="5"/>
  <c r="B3811" i="5"/>
  <c r="Z3810" i="5"/>
  <c r="Y3810" i="5"/>
  <c r="G3810" i="5"/>
  <c r="F3810" i="5" s="1"/>
  <c r="E3810" i="5"/>
  <c r="D3810" i="5" s="1"/>
  <c r="C3810" i="5"/>
  <c r="B3810" i="5"/>
  <c r="Z3809" i="5"/>
  <c r="Y3809" i="5"/>
  <c r="G3809" i="5"/>
  <c r="F3809" i="5" s="1"/>
  <c r="E3809" i="5"/>
  <c r="D3809" i="5" s="1"/>
  <c r="C3809" i="5"/>
  <c r="B3809" i="5"/>
  <c r="Z3808" i="5"/>
  <c r="Y3808" i="5"/>
  <c r="G3808" i="5"/>
  <c r="F3808" i="5" s="1"/>
  <c r="E3808" i="5"/>
  <c r="D3808" i="5" s="1"/>
  <c r="C3808" i="5"/>
  <c r="B3808" i="5"/>
  <c r="Z3807" i="5"/>
  <c r="Y3807" i="5"/>
  <c r="G3807" i="5"/>
  <c r="F3807" i="5" s="1"/>
  <c r="E3807" i="5"/>
  <c r="D3807" i="5" s="1"/>
  <c r="C3807" i="5"/>
  <c r="B3807" i="5"/>
  <c r="Z3806" i="5"/>
  <c r="Y3806" i="5"/>
  <c r="G3806" i="5"/>
  <c r="F3806" i="5" s="1"/>
  <c r="E3806" i="5"/>
  <c r="D3806" i="5" s="1"/>
  <c r="C3806" i="5"/>
  <c r="B3806" i="5"/>
  <c r="Z3805" i="5"/>
  <c r="Y3805" i="5"/>
  <c r="G3805" i="5"/>
  <c r="F3805" i="5" s="1"/>
  <c r="E3805" i="5"/>
  <c r="D3805" i="5" s="1"/>
  <c r="C3805" i="5"/>
  <c r="B3805" i="5"/>
  <c r="Z3804" i="5"/>
  <c r="Y3804" i="5"/>
  <c r="G3804" i="5"/>
  <c r="F3804" i="5" s="1"/>
  <c r="E3804" i="5"/>
  <c r="D3804" i="5" s="1"/>
  <c r="C3804" i="5"/>
  <c r="B3804" i="5"/>
  <c r="Z3803" i="5"/>
  <c r="Y3803" i="5"/>
  <c r="G3803" i="5"/>
  <c r="F3803" i="5" s="1"/>
  <c r="E3803" i="5"/>
  <c r="D3803" i="5" s="1"/>
  <c r="C3803" i="5"/>
  <c r="B3803" i="5"/>
  <c r="Z3802" i="5"/>
  <c r="Y3802" i="5"/>
  <c r="G3802" i="5"/>
  <c r="F3802" i="5" s="1"/>
  <c r="E3802" i="5"/>
  <c r="D3802" i="5" s="1"/>
  <c r="C3802" i="5"/>
  <c r="B3802" i="5"/>
  <c r="Z3801" i="5"/>
  <c r="Y3801" i="5"/>
  <c r="G3801" i="5"/>
  <c r="F3801" i="5" s="1"/>
  <c r="E3801" i="5"/>
  <c r="D3801" i="5" s="1"/>
  <c r="C3801" i="5"/>
  <c r="B3801" i="5"/>
  <c r="Z3800" i="5"/>
  <c r="Y3800" i="5"/>
  <c r="G3800" i="5"/>
  <c r="F3800" i="5" s="1"/>
  <c r="E3800" i="5"/>
  <c r="D3800" i="5" s="1"/>
  <c r="C3800" i="5"/>
  <c r="B3800" i="5"/>
  <c r="Z3799" i="5"/>
  <c r="Y3799" i="5"/>
  <c r="G3799" i="5"/>
  <c r="F3799" i="5" s="1"/>
  <c r="E3799" i="5"/>
  <c r="D3799" i="5" s="1"/>
  <c r="C3799" i="5"/>
  <c r="B3799" i="5"/>
  <c r="Z3798" i="5"/>
  <c r="Y3798" i="5"/>
  <c r="G3798" i="5"/>
  <c r="F3798" i="5" s="1"/>
  <c r="E3798" i="5"/>
  <c r="D3798" i="5" s="1"/>
  <c r="C3798" i="5"/>
  <c r="B3798" i="5"/>
  <c r="Z3797" i="5"/>
  <c r="Y3797" i="5"/>
  <c r="G3797" i="5"/>
  <c r="F3797" i="5" s="1"/>
  <c r="E3797" i="5"/>
  <c r="D3797" i="5" s="1"/>
  <c r="C3797" i="5"/>
  <c r="B3797" i="5"/>
  <c r="Z3796" i="5"/>
  <c r="Y3796" i="5"/>
  <c r="G3796" i="5"/>
  <c r="F3796" i="5" s="1"/>
  <c r="E3796" i="5"/>
  <c r="D3796" i="5" s="1"/>
  <c r="C3796" i="5"/>
  <c r="B3796" i="5"/>
  <c r="Z3795" i="5"/>
  <c r="Y3795" i="5"/>
  <c r="G3795" i="5"/>
  <c r="F3795" i="5" s="1"/>
  <c r="E3795" i="5"/>
  <c r="D3795" i="5" s="1"/>
  <c r="C3795" i="5"/>
  <c r="B3795" i="5"/>
  <c r="Z3794" i="5"/>
  <c r="Y3794" i="5"/>
  <c r="G3794" i="5"/>
  <c r="F3794" i="5" s="1"/>
  <c r="E3794" i="5"/>
  <c r="D3794" i="5" s="1"/>
  <c r="C3794" i="5"/>
  <c r="B3794" i="5"/>
  <c r="Z3793" i="5"/>
  <c r="Y3793" i="5"/>
  <c r="G3793" i="5"/>
  <c r="F3793" i="5" s="1"/>
  <c r="E3793" i="5"/>
  <c r="D3793" i="5" s="1"/>
  <c r="C3793" i="5"/>
  <c r="B3793" i="5"/>
  <c r="Z3792" i="5"/>
  <c r="Y3792" i="5"/>
  <c r="G3792" i="5"/>
  <c r="F3792" i="5" s="1"/>
  <c r="E3792" i="5"/>
  <c r="D3792" i="5" s="1"/>
  <c r="C3792" i="5"/>
  <c r="B3792" i="5"/>
  <c r="Z3791" i="5"/>
  <c r="Y3791" i="5"/>
  <c r="G3791" i="5"/>
  <c r="F3791" i="5" s="1"/>
  <c r="E3791" i="5"/>
  <c r="D3791" i="5" s="1"/>
  <c r="C3791" i="5"/>
  <c r="B3791" i="5"/>
  <c r="Z3790" i="5"/>
  <c r="Y3790" i="5"/>
  <c r="G3790" i="5"/>
  <c r="F3790" i="5" s="1"/>
  <c r="E3790" i="5"/>
  <c r="D3790" i="5" s="1"/>
  <c r="C3790" i="5"/>
  <c r="B3790" i="5"/>
  <c r="Z3789" i="5"/>
  <c r="Y3789" i="5"/>
  <c r="G3789" i="5"/>
  <c r="F3789" i="5" s="1"/>
  <c r="E3789" i="5"/>
  <c r="D3789" i="5" s="1"/>
  <c r="C3789" i="5"/>
  <c r="B3789" i="5"/>
  <c r="Z3788" i="5"/>
  <c r="Y3788" i="5"/>
  <c r="G3788" i="5"/>
  <c r="F3788" i="5" s="1"/>
  <c r="E3788" i="5"/>
  <c r="D3788" i="5" s="1"/>
  <c r="C3788" i="5"/>
  <c r="B3788" i="5"/>
  <c r="Z3787" i="5"/>
  <c r="Y3787" i="5"/>
  <c r="G3787" i="5"/>
  <c r="F3787" i="5" s="1"/>
  <c r="E3787" i="5"/>
  <c r="D3787" i="5" s="1"/>
  <c r="C3787" i="5"/>
  <c r="B3787" i="5"/>
  <c r="Z3786" i="5"/>
  <c r="Y3786" i="5"/>
  <c r="G3786" i="5"/>
  <c r="F3786" i="5" s="1"/>
  <c r="E3786" i="5"/>
  <c r="D3786" i="5" s="1"/>
  <c r="C3786" i="5"/>
  <c r="B3786" i="5"/>
  <c r="Z3785" i="5"/>
  <c r="Y3785" i="5"/>
  <c r="G3785" i="5"/>
  <c r="F3785" i="5" s="1"/>
  <c r="E3785" i="5"/>
  <c r="D3785" i="5" s="1"/>
  <c r="C3785" i="5"/>
  <c r="B3785" i="5"/>
  <c r="Z3784" i="5"/>
  <c r="Y3784" i="5"/>
  <c r="G3784" i="5"/>
  <c r="F3784" i="5" s="1"/>
  <c r="E3784" i="5"/>
  <c r="D3784" i="5" s="1"/>
  <c r="C3784" i="5"/>
  <c r="B3784" i="5"/>
  <c r="Z3783" i="5"/>
  <c r="Y3783" i="5"/>
  <c r="G3783" i="5"/>
  <c r="F3783" i="5" s="1"/>
  <c r="E3783" i="5"/>
  <c r="D3783" i="5" s="1"/>
  <c r="C3783" i="5"/>
  <c r="B3783" i="5"/>
  <c r="Z3782" i="5"/>
  <c r="Y3782" i="5"/>
  <c r="G3782" i="5"/>
  <c r="F3782" i="5" s="1"/>
  <c r="E3782" i="5"/>
  <c r="D3782" i="5" s="1"/>
  <c r="C3782" i="5"/>
  <c r="B3782" i="5"/>
  <c r="Z3781" i="5"/>
  <c r="Y3781" i="5"/>
  <c r="G3781" i="5"/>
  <c r="F3781" i="5" s="1"/>
  <c r="E3781" i="5"/>
  <c r="D3781" i="5" s="1"/>
  <c r="C3781" i="5"/>
  <c r="B3781" i="5"/>
  <c r="Z3780" i="5"/>
  <c r="Y3780" i="5"/>
  <c r="G3780" i="5"/>
  <c r="F3780" i="5" s="1"/>
  <c r="E3780" i="5"/>
  <c r="D3780" i="5" s="1"/>
  <c r="C3780" i="5"/>
  <c r="B3780" i="5"/>
  <c r="Z3779" i="5"/>
  <c r="Y3779" i="5"/>
  <c r="G3779" i="5"/>
  <c r="F3779" i="5" s="1"/>
  <c r="E3779" i="5"/>
  <c r="D3779" i="5" s="1"/>
  <c r="C3779" i="5"/>
  <c r="B3779" i="5"/>
  <c r="Z3778" i="5"/>
  <c r="Y3778" i="5"/>
  <c r="G3778" i="5"/>
  <c r="F3778" i="5" s="1"/>
  <c r="E3778" i="5"/>
  <c r="D3778" i="5" s="1"/>
  <c r="C3778" i="5"/>
  <c r="B3778" i="5"/>
  <c r="Z3777" i="5"/>
  <c r="Y3777" i="5"/>
  <c r="G3777" i="5"/>
  <c r="F3777" i="5" s="1"/>
  <c r="E3777" i="5"/>
  <c r="D3777" i="5" s="1"/>
  <c r="C3777" i="5"/>
  <c r="B3777" i="5"/>
  <c r="Z3776" i="5"/>
  <c r="Y3776" i="5"/>
  <c r="G3776" i="5"/>
  <c r="F3776" i="5" s="1"/>
  <c r="E3776" i="5"/>
  <c r="D3776" i="5" s="1"/>
  <c r="C3776" i="5"/>
  <c r="B3776" i="5"/>
  <c r="Z3775" i="5"/>
  <c r="Y3775" i="5"/>
  <c r="G3775" i="5"/>
  <c r="F3775" i="5" s="1"/>
  <c r="E3775" i="5"/>
  <c r="D3775" i="5" s="1"/>
  <c r="C3775" i="5"/>
  <c r="B3775" i="5"/>
  <c r="Z3774" i="5"/>
  <c r="Y3774" i="5"/>
  <c r="G3774" i="5"/>
  <c r="F3774" i="5" s="1"/>
  <c r="E3774" i="5"/>
  <c r="D3774" i="5" s="1"/>
  <c r="C3774" i="5"/>
  <c r="B3774" i="5"/>
  <c r="Z3773" i="5"/>
  <c r="Y3773" i="5"/>
  <c r="G3773" i="5"/>
  <c r="F3773" i="5" s="1"/>
  <c r="E3773" i="5"/>
  <c r="D3773" i="5" s="1"/>
  <c r="C3773" i="5"/>
  <c r="B3773" i="5"/>
  <c r="Z3772" i="5"/>
  <c r="Y3772" i="5"/>
  <c r="G3772" i="5"/>
  <c r="F3772" i="5" s="1"/>
  <c r="E3772" i="5"/>
  <c r="D3772" i="5" s="1"/>
  <c r="C3772" i="5"/>
  <c r="B3772" i="5"/>
  <c r="Z3771" i="5"/>
  <c r="Y3771" i="5"/>
  <c r="G3771" i="5"/>
  <c r="F3771" i="5" s="1"/>
  <c r="E3771" i="5"/>
  <c r="D3771" i="5" s="1"/>
  <c r="C3771" i="5"/>
  <c r="B3771" i="5"/>
  <c r="Z3770" i="5"/>
  <c r="Y3770" i="5"/>
  <c r="G3770" i="5"/>
  <c r="F3770" i="5" s="1"/>
  <c r="E3770" i="5"/>
  <c r="D3770" i="5" s="1"/>
  <c r="C3770" i="5"/>
  <c r="B3770" i="5"/>
  <c r="Z3769" i="5"/>
  <c r="Y3769" i="5"/>
  <c r="G3769" i="5"/>
  <c r="F3769" i="5" s="1"/>
  <c r="E3769" i="5"/>
  <c r="D3769" i="5" s="1"/>
  <c r="C3769" i="5"/>
  <c r="B3769" i="5"/>
  <c r="Z3768" i="5"/>
  <c r="Y3768" i="5"/>
  <c r="G3768" i="5"/>
  <c r="F3768" i="5" s="1"/>
  <c r="E3768" i="5"/>
  <c r="D3768" i="5" s="1"/>
  <c r="C3768" i="5"/>
  <c r="B3768" i="5"/>
  <c r="Z3767" i="5"/>
  <c r="Y3767" i="5"/>
  <c r="G3767" i="5"/>
  <c r="F3767" i="5" s="1"/>
  <c r="E3767" i="5"/>
  <c r="D3767" i="5" s="1"/>
  <c r="C3767" i="5"/>
  <c r="B3767" i="5"/>
  <c r="Z3766" i="5"/>
  <c r="Y3766" i="5"/>
  <c r="G3766" i="5"/>
  <c r="F3766" i="5" s="1"/>
  <c r="E3766" i="5"/>
  <c r="D3766" i="5" s="1"/>
  <c r="C3766" i="5"/>
  <c r="B3766" i="5"/>
  <c r="Z3765" i="5"/>
  <c r="Y3765" i="5"/>
  <c r="G3765" i="5"/>
  <c r="F3765" i="5" s="1"/>
  <c r="E3765" i="5"/>
  <c r="D3765" i="5" s="1"/>
  <c r="C3765" i="5"/>
  <c r="B3765" i="5"/>
  <c r="Z3764" i="5"/>
  <c r="Y3764" i="5"/>
  <c r="G3764" i="5"/>
  <c r="F3764" i="5" s="1"/>
  <c r="E3764" i="5"/>
  <c r="D3764" i="5" s="1"/>
  <c r="C3764" i="5"/>
  <c r="B3764" i="5"/>
  <c r="Z3763" i="5"/>
  <c r="Y3763" i="5"/>
  <c r="G3763" i="5"/>
  <c r="F3763" i="5" s="1"/>
  <c r="E3763" i="5"/>
  <c r="D3763" i="5" s="1"/>
  <c r="C3763" i="5"/>
  <c r="B3763" i="5"/>
  <c r="Z3762" i="5"/>
  <c r="Y3762" i="5"/>
  <c r="G3762" i="5"/>
  <c r="F3762" i="5" s="1"/>
  <c r="E3762" i="5"/>
  <c r="D3762" i="5" s="1"/>
  <c r="C3762" i="5"/>
  <c r="B3762" i="5"/>
  <c r="Z3761" i="5"/>
  <c r="Y3761" i="5"/>
  <c r="G3761" i="5"/>
  <c r="F3761" i="5" s="1"/>
  <c r="E3761" i="5"/>
  <c r="D3761" i="5" s="1"/>
  <c r="C3761" i="5"/>
  <c r="B3761" i="5"/>
  <c r="Z3760" i="5"/>
  <c r="Y3760" i="5"/>
  <c r="G3760" i="5"/>
  <c r="F3760" i="5" s="1"/>
  <c r="E3760" i="5"/>
  <c r="D3760" i="5" s="1"/>
  <c r="C3760" i="5"/>
  <c r="B3760" i="5"/>
  <c r="Z3759" i="5"/>
  <c r="Y3759" i="5"/>
  <c r="G3759" i="5"/>
  <c r="F3759" i="5" s="1"/>
  <c r="E3759" i="5"/>
  <c r="D3759" i="5" s="1"/>
  <c r="C3759" i="5"/>
  <c r="B3759" i="5"/>
  <c r="Z3758" i="5"/>
  <c r="Y3758" i="5"/>
  <c r="G3758" i="5"/>
  <c r="F3758" i="5" s="1"/>
  <c r="E3758" i="5"/>
  <c r="D3758" i="5" s="1"/>
  <c r="C3758" i="5"/>
  <c r="B3758" i="5"/>
  <c r="Z3757" i="5"/>
  <c r="Y3757" i="5"/>
  <c r="G3757" i="5"/>
  <c r="F3757" i="5" s="1"/>
  <c r="E3757" i="5"/>
  <c r="D3757" i="5" s="1"/>
  <c r="C3757" i="5"/>
  <c r="B3757" i="5"/>
  <c r="Z3756" i="5"/>
  <c r="Y3756" i="5"/>
  <c r="G3756" i="5"/>
  <c r="F3756" i="5" s="1"/>
  <c r="E3756" i="5"/>
  <c r="D3756" i="5" s="1"/>
  <c r="C3756" i="5"/>
  <c r="B3756" i="5"/>
  <c r="Z3755" i="5"/>
  <c r="Y3755" i="5"/>
  <c r="G3755" i="5"/>
  <c r="F3755" i="5" s="1"/>
  <c r="E3755" i="5"/>
  <c r="D3755" i="5" s="1"/>
  <c r="C3755" i="5"/>
  <c r="B3755" i="5"/>
  <c r="Z3754" i="5"/>
  <c r="Y3754" i="5"/>
  <c r="G3754" i="5"/>
  <c r="F3754" i="5" s="1"/>
  <c r="E3754" i="5"/>
  <c r="D3754" i="5" s="1"/>
  <c r="C3754" i="5"/>
  <c r="B3754" i="5"/>
  <c r="Z3753" i="5"/>
  <c r="Y3753" i="5"/>
  <c r="G3753" i="5"/>
  <c r="F3753" i="5" s="1"/>
  <c r="E3753" i="5"/>
  <c r="D3753" i="5" s="1"/>
  <c r="C3753" i="5"/>
  <c r="B3753" i="5"/>
  <c r="Z3752" i="5"/>
  <c r="Y3752" i="5"/>
  <c r="G3752" i="5"/>
  <c r="F3752" i="5" s="1"/>
  <c r="E3752" i="5"/>
  <c r="D3752" i="5" s="1"/>
  <c r="C3752" i="5"/>
  <c r="B3752" i="5"/>
  <c r="Z3751" i="5"/>
  <c r="Y3751" i="5"/>
  <c r="G3751" i="5"/>
  <c r="F3751" i="5" s="1"/>
  <c r="E3751" i="5"/>
  <c r="D3751" i="5" s="1"/>
  <c r="C3751" i="5"/>
  <c r="B3751" i="5"/>
  <c r="Z3750" i="5"/>
  <c r="Y3750" i="5"/>
  <c r="G3750" i="5"/>
  <c r="F3750" i="5" s="1"/>
  <c r="E3750" i="5"/>
  <c r="D3750" i="5" s="1"/>
  <c r="C3750" i="5"/>
  <c r="B3750" i="5"/>
  <c r="Z3749" i="5"/>
  <c r="Y3749" i="5"/>
  <c r="G3749" i="5"/>
  <c r="F3749" i="5" s="1"/>
  <c r="E3749" i="5"/>
  <c r="D3749" i="5" s="1"/>
  <c r="C3749" i="5"/>
  <c r="B3749" i="5"/>
  <c r="Z3748" i="5"/>
  <c r="Y3748" i="5"/>
  <c r="G3748" i="5"/>
  <c r="F3748" i="5" s="1"/>
  <c r="E3748" i="5"/>
  <c r="D3748" i="5" s="1"/>
  <c r="C3748" i="5"/>
  <c r="B3748" i="5"/>
  <c r="Z3747" i="5"/>
  <c r="Y3747" i="5"/>
  <c r="G3747" i="5"/>
  <c r="F3747" i="5" s="1"/>
  <c r="E3747" i="5"/>
  <c r="D3747" i="5" s="1"/>
  <c r="C3747" i="5"/>
  <c r="B3747" i="5"/>
  <c r="Z3746" i="5"/>
  <c r="Y3746" i="5"/>
  <c r="G3746" i="5"/>
  <c r="F3746" i="5" s="1"/>
  <c r="E3746" i="5"/>
  <c r="D3746" i="5" s="1"/>
  <c r="C3746" i="5"/>
  <c r="B3746" i="5"/>
  <c r="Z3745" i="5"/>
  <c r="Y3745" i="5"/>
  <c r="G3745" i="5"/>
  <c r="F3745" i="5" s="1"/>
  <c r="E3745" i="5"/>
  <c r="D3745" i="5" s="1"/>
  <c r="C3745" i="5"/>
  <c r="B3745" i="5"/>
  <c r="Z3744" i="5"/>
  <c r="Y3744" i="5"/>
  <c r="G3744" i="5"/>
  <c r="F3744" i="5" s="1"/>
  <c r="E3744" i="5"/>
  <c r="D3744" i="5" s="1"/>
  <c r="C3744" i="5"/>
  <c r="B3744" i="5"/>
  <c r="Z3743" i="5"/>
  <c r="Y3743" i="5"/>
  <c r="G3743" i="5"/>
  <c r="F3743" i="5" s="1"/>
  <c r="E3743" i="5"/>
  <c r="D3743" i="5" s="1"/>
  <c r="C3743" i="5"/>
  <c r="B3743" i="5"/>
  <c r="Z3742" i="5"/>
  <c r="Y3742" i="5"/>
  <c r="G3742" i="5"/>
  <c r="F3742" i="5" s="1"/>
  <c r="E3742" i="5"/>
  <c r="D3742" i="5" s="1"/>
  <c r="C3742" i="5"/>
  <c r="B3742" i="5"/>
  <c r="Z3741" i="5"/>
  <c r="Y3741" i="5"/>
  <c r="G3741" i="5"/>
  <c r="F3741" i="5" s="1"/>
  <c r="E3741" i="5"/>
  <c r="D3741" i="5" s="1"/>
  <c r="C3741" i="5"/>
  <c r="B3741" i="5"/>
  <c r="Z3740" i="5"/>
  <c r="Y3740" i="5"/>
  <c r="G3740" i="5"/>
  <c r="F3740" i="5" s="1"/>
  <c r="E3740" i="5"/>
  <c r="D3740" i="5" s="1"/>
  <c r="C3740" i="5"/>
  <c r="B3740" i="5"/>
  <c r="Z3739" i="5"/>
  <c r="Y3739" i="5"/>
  <c r="G3739" i="5"/>
  <c r="F3739" i="5" s="1"/>
  <c r="E3739" i="5"/>
  <c r="D3739" i="5" s="1"/>
  <c r="C3739" i="5"/>
  <c r="B3739" i="5"/>
  <c r="Z3738" i="5"/>
  <c r="Y3738" i="5"/>
  <c r="G3738" i="5"/>
  <c r="F3738" i="5" s="1"/>
  <c r="E3738" i="5"/>
  <c r="D3738" i="5" s="1"/>
  <c r="C3738" i="5"/>
  <c r="B3738" i="5"/>
  <c r="Z3737" i="5"/>
  <c r="Y3737" i="5"/>
  <c r="G3737" i="5"/>
  <c r="F3737" i="5" s="1"/>
  <c r="E3737" i="5"/>
  <c r="D3737" i="5" s="1"/>
  <c r="C3737" i="5"/>
  <c r="B3737" i="5"/>
  <c r="Z3736" i="5"/>
  <c r="Y3736" i="5"/>
  <c r="G3736" i="5"/>
  <c r="F3736" i="5" s="1"/>
  <c r="E3736" i="5"/>
  <c r="D3736" i="5" s="1"/>
  <c r="C3736" i="5"/>
  <c r="B3736" i="5"/>
  <c r="Z3735" i="5"/>
  <c r="Y3735" i="5"/>
  <c r="G3735" i="5"/>
  <c r="F3735" i="5" s="1"/>
  <c r="E3735" i="5"/>
  <c r="D3735" i="5" s="1"/>
  <c r="C3735" i="5"/>
  <c r="B3735" i="5"/>
  <c r="Z3734" i="5"/>
  <c r="Y3734" i="5"/>
  <c r="G3734" i="5"/>
  <c r="F3734" i="5" s="1"/>
  <c r="E3734" i="5"/>
  <c r="D3734" i="5" s="1"/>
  <c r="C3734" i="5"/>
  <c r="B3734" i="5"/>
  <c r="Z3733" i="5"/>
  <c r="Y3733" i="5"/>
  <c r="G3733" i="5"/>
  <c r="F3733" i="5" s="1"/>
  <c r="E3733" i="5"/>
  <c r="D3733" i="5" s="1"/>
  <c r="C3733" i="5"/>
  <c r="B3733" i="5"/>
  <c r="Z3732" i="5"/>
  <c r="Y3732" i="5"/>
  <c r="G3732" i="5"/>
  <c r="F3732" i="5" s="1"/>
  <c r="E3732" i="5"/>
  <c r="D3732" i="5" s="1"/>
  <c r="C3732" i="5"/>
  <c r="B3732" i="5"/>
  <c r="Z3731" i="5"/>
  <c r="Y3731" i="5"/>
  <c r="G3731" i="5"/>
  <c r="F3731" i="5" s="1"/>
  <c r="E3731" i="5"/>
  <c r="D3731" i="5" s="1"/>
  <c r="C3731" i="5"/>
  <c r="B3731" i="5"/>
  <c r="Z3730" i="5"/>
  <c r="Y3730" i="5"/>
  <c r="G3730" i="5"/>
  <c r="F3730" i="5" s="1"/>
  <c r="E3730" i="5"/>
  <c r="D3730" i="5" s="1"/>
  <c r="C3730" i="5"/>
  <c r="B3730" i="5"/>
  <c r="Z3729" i="5"/>
  <c r="Y3729" i="5"/>
  <c r="G3729" i="5"/>
  <c r="F3729" i="5" s="1"/>
  <c r="E3729" i="5"/>
  <c r="D3729" i="5" s="1"/>
  <c r="C3729" i="5"/>
  <c r="B3729" i="5"/>
  <c r="Z3728" i="5"/>
  <c r="Y3728" i="5"/>
  <c r="G3728" i="5"/>
  <c r="F3728" i="5" s="1"/>
  <c r="E3728" i="5"/>
  <c r="D3728" i="5" s="1"/>
  <c r="C3728" i="5"/>
  <c r="B3728" i="5"/>
  <c r="Z3727" i="5"/>
  <c r="Y3727" i="5"/>
  <c r="G3727" i="5"/>
  <c r="F3727" i="5" s="1"/>
  <c r="E3727" i="5"/>
  <c r="D3727" i="5" s="1"/>
  <c r="C3727" i="5"/>
  <c r="B3727" i="5"/>
  <c r="Z3726" i="5"/>
  <c r="Y3726" i="5"/>
  <c r="G3726" i="5"/>
  <c r="F3726" i="5" s="1"/>
  <c r="E3726" i="5"/>
  <c r="D3726" i="5" s="1"/>
  <c r="C3726" i="5"/>
  <c r="B3726" i="5"/>
  <c r="Z3725" i="5"/>
  <c r="Y3725" i="5"/>
  <c r="G3725" i="5"/>
  <c r="F3725" i="5" s="1"/>
  <c r="E3725" i="5"/>
  <c r="D3725" i="5" s="1"/>
  <c r="C3725" i="5"/>
  <c r="B3725" i="5"/>
  <c r="Z3724" i="5"/>
  <c r="Y3724" i="5"/>
  <c r="G3724" i="5"/>
  <c r="F3724" i="5" s="1"/>
  <c r="E3724" i="5"/>
  <c r="D3724" i="5" s="1"/>
  <c r="C3724" i="5"/>
  <c r="B3724" i="5"/>
  <c r="Z3723" i="5"/>
  <c r="Y3723" i="5"/>
  <c r="G3723" i="5"/>
  <c r="F3723" i="5" s="1"/>
  <c r="E3723" i="5"/>
  <c r="D3723" i="5" s="1"/>
  <c r="C3723" i="5"/>
  <c r="B3723" i="5"/>
  <c r="Z3722" i="5"/>
  <c r="Y3722" i="5"/>
  <c r="G3722" i="5"/>
  <c r="F3722" i="5" s="1"/>
  <c r="E3722" i="5"/>
  <c r="D3722" i="5" s="1"/>
  <c r="C3722" i="5"/>
  <c r="B3722" i="5"/>
  <c r="Z3721" i="5"/>
  <c r="Y3721" i="5"/>
  <c r="G3721" i="5"/>
  <c r="F3721" i="5" s="1"/>
  <c r="E3721" i="5"/>
  <c r="D3721" i="5" s="1"/>
  <c r="C3721" i="5"/>
  <c r="B3721" i="5"/>
  <c r="Z3720" i="5"/>
  <c r="Y3720" i="5"/>
  <c r="G3720" i="5"/>
  <c r="F3720" i="5" s="1"/>
  <c r="E3720" i="5"/>
  <c r="D3720" i="5" s="1"/>
  <c r="C3720" i="5"/>
  <c r="B3720" i="5"/>
  <c r="Z3719" i="5"/>
  <c r="Y3719" i="5"/>
  <c r="G3719" i="5"/>
  <c r="F3719" i="5" s="1"/>
  <c r="E3719" i="5"/>
  <c r="D3719" i="5" s="1"/>
  <c r="C3719" i="5"/>
  <c r="B3719" i="5"/>
  <c r="Z3718" i="5"/>
  <c r="Y3718" i="5"/>
  <c r="G3718" i="5"/>
  <c r="F3718" i="5" s="1"/>
  <c r="E3718" i="5"/>
  <c r="D3718" i="5" s="1"/>
  <c r="C3718" i="5"/>
  <c r="B3718" i="5"/>
  <c r="Z3717" i="5"/>
  <c r="Y3717" i="5"/>
  <c r="G3717" i="5"/>
  <c r="F3717" i="5" s="1"/>
  <c r="E3717" i="5"/>
  <c r="D3717" i="5" s="1"/>
  <c r="C3717" i="5"/>
  <c r="B3717" i="5"/>
  <c r="Z3716" i="5"/>
  <c r="Y3716" i="5"/>
  <c r="G3716" i="5"/>
  <c r="F3716" i="5" s="1"/>
  <c r="E3716" i="5"/>
  <c r="D3716" i="5" s="1"/>
  <c r="C3716" i="5"/>
  <c r="B3716" i="5"/>
  <c r="Z3715" i="5"/>
  <c r="Y3715" i="5"/>
  <c r="G3715" i="5"/>
  <c r="F3715" i="5" s="1"/>
  <c r="E3715" i="5"/>
  <c r="D3715" i="5" s="1"/>
  <c r="C3715" i="5"/>
  <c r="B3715" i="5"/>
  <c r="Z3714" i="5"/>
  <c r="Y3714" i="5"/>
  <c r="G3714" i="5"/>
  <c r="F3714" i="5" s="1"/>
  <c r="E3714" i="5"/>
  <c r="D3714" i="5" s="1"/>
  <c r="C3714" i="5"/>
  <c r="B3714" i="5"/>
  <c r="Z3713" i="5"/>
  <c r="Y3713" i="5"/>
  <c r="G3713" i="5"/>
  <c r="F3713" i="5" s="1"/>
  <c r="E3713" i="5"/>
  <c r="D3713" i="5" s="1"/>
  <c r="C3713" i="5"/>
  <c r="B3713" i="5"/>
  <c r="Z3712" i="5"/>
  <c r="Y3712" i="5"/>
  <c r="G3712" i="5"/>
  <c r="F3712" i="5" s="1"/>
  <c r="E3712" i="5"/>
  <c r="D3712" i="5" s="1"/>
  <c r="C3712" i="5"/>
  <c r="B3712" i="5"/>
  <c r="Z3711" i="5"/>
  <c r="Y3711" i="5"/>
  <c r="G3711" i="5"/>
  <c r="F3711" i="5" s="1"/>
  <c r="E3711" i="5"/>
  <c r="D3711" i="5" s="1"/>
  <c r="C3711" i="5"/>
  <c r="B3711" i="5"/>
  <c r="Z3710" i="5"/>
  <c r="Y3710" i="5"/>
  <c r="G3710" i="5"/>
  <c r="F3710" i="5" s="1"/>
  <c r="E3710" i="5"/>
  <c r="D3710" i="5" s="1"/>
  <c r="C3710" i="5"/>
  <c r="B3710" i="5"/>
  <c r="Z3709" i="5"/>
  <c r="Y3709" i="5"/>
  <c r="G3709" i="5"/>
  <c r="F3709" i="5" s="1"/>
  <c r="E3709" i="5"/>
  <c r="D3709" i="5" s="1"/>
  <c r="C3709" i="5"/>
  <c r="B3709" i="5"/>
  <c r="Z3708" i="5"/>
  <c r="Y3708" i="5"/>
  <c r="G3708" i="5"/>
  <c r="F3708" i="5" s="1"/>
  <c r="E3708" i="5"/>
  <c r="D3708" i="5" s="1"/>
  <c r="C3708" i="5"/>
  <c r="B3708" i="5"/>
  <c r="Z3707" i="5"/>
  <c r="Y3707" i="5"/>
  <c r="G3707" i="5"/>
  <c r="F3707" i="5" s="1"/>
  <c r="E3707" i="5"/>
  <c r="D3707" i="5" s="1"/>
  <c r="C3707" i="5"/>
  <c r="B3707" i="5"/>
  <c r="Z3706" i="5"/>
  <c r="Y3706" i="5"/>
  <c r="G3706" i="5"/>
  <c r="F3706" i="5" s="1"/>
  <c r="E3706" i="5"/>
  <c r="D3706" i="5" s="1"/>
  <c r="C3706" i="5"/>
  <c r="B3706" i="5"/>
  <c r="Z3705" i="5"/>
  <c r="Y3705" i="5"/>
  <c r="G3705" i="5"/>
  <c r="F3705" i="5" s="1"/>
  <c r="E3705" i="5"/>
  <c r="D3705" i="5" s="1"/>
  <c r="C3705" i="5"/>
  <c r="B3705" i="5"/>
  <c r="Z3704" i="5"/>
  <c r="Y3704" i="5"/>
  <c r="G3704" i="5"/>
  <c r="F3704" i="5" s="1"/>
  <c r="E3704" i="5"/>
  <c r="D3704" i="5" s="1"/>
  <c r="C3704" i="5"/>
  <c r="B3704" i="5"/>
  <c r="Z3703" i="5"/>
  <c r="Y3703" i="5"/>
  <c r="G3703" i="5"/>
  <c r="F3703" i="5" s="1"/>
  <c r="E3703" i="5"/>
  <c r="D3703" i="5" s="1"/>
  <c r="C3703" i="5"/>
  <c r="B3703" i="5"/>
  <c r="Z3702" i="5"/>
  <c r="Y3702" i="5"/>
  <c r="G3702" i="5"/>
  <c r="F3702" i="5" s="1"/>
  <c r="E3702" i="5"/>
  <c r="D3702" i="5" s="1"/>
  <c r="C3702" i="5"/>
  <c r="B3702" i="5"/>
  <c r="Z3701" i="5"/>
  <c r="Y3701" i="5"/>
  <c r="G3701" i="5"/>
  <c r="F3701" i="5" s="1"/>
  <c r="E3701" i="5"/>
  <c r="D3701" i="5" s="1"/>
  <c r="C3701" i="5"/>
  <c r="B3701" i="5"/>
  <c r="Z3700" i="5"/>
  <c r="Y3700" i="5"/>
  <c r="G3700" i="5"/>
  <c r="F3700" i="5" s="1"/>
  <c r="E3700" i="5"/>
  <c r="D3700" i="5" s="1"/>
  <c r="C3700" i="5"/>
  <c r="B3700" i="5"/>
  <c r="Z3699" i="5"/>
  <c r="Y3699" i="5"/>
  <c r="G3699" i="5"/>
  <c r="F3699" i="5" s="1"/>
  <c r="E3699" i="5"/>
  <c r="D3699" i="5" s="1"/>
  <c r="C3699" i="5"/>
  <c r="B3699" i="5"/>
  <c r="Z3698" i="5"/>
  <c r="Y3698" i="5"/>
  <c r="G3698" i="5"/>
  <c r="F3698" i="5" s="1"/>
  <c r="E3698" i="5"/>
  <c r="D3698" i="5" s="1"/>
  <c r="C3698" i="5"/>
  <c r="B3698" i="5"/>
  <c r="Z3697" i="5"/>
  <c r="Y3697" i="5"/>
  <c r="G3697" i="5"/>
  <c r="F3697" i="5" s="1"/>
  <c r="E3697" i="5"/>
  <c r="D3697" i="5" s="1"/>
  <c r="C3697" i="5"/>
  <c r="B3697" i="5"/>
  <c r="Z3696" i="5"/>
  <c r="Y3696" i="5"/>
  <c r="G3696" i="5"/>
  <c r="F3696" i="5" s="1"/>
  <c r="E3696" i="5"/>
  <c r="D3696" i="5" s="1"/>
  <c r="C3696" i="5"/>
  <c r="B3696" i="5"/>
  <c r="Z3695" i="5"/>
  <c r="Y3695" i="5"/>
  <c r="G3695" i="5"/>
  <c r="F3695" i="5" s="1"/>
  <c r="E3695" i="5"/>
  <c r="D3695" i="5" s="1"/>
  <c r="C3695" i="5"/>
  <c r="B3695" i="5"/>
  <c r="Z3694" i="5"/>
  <c r="Y3694" i="5"/>
  <c r="G3694" i="5"/>
  <c r="F3694" i="5" s="1"/>
  <c r="E3694" i="5"/>
  <c r="D3694" i="5" s="1"/>
  <c r="C3694" i="5"/>
  <c r="B3694" i="5"/>
  <c r="Z3693" i="5"/>
  <c r="Y3693" i="5"/>
  <c r="G3693" i="5"/>
  <c r="F3693" i="5" s="1"/>
  <c r="E3693" i="5"/>
  <c r="D3693" i="5" s="1"/>
  <c r="C3693" i="5"/>
  <c r="B3693" i="5"/>
  <c r="Z3692" i="5"/>
  <c r="Y3692" i="5"/>
  <c r="G3692" i="5"/>
  <c r="F3692" i="5" s="1"/>
  <c r="E3692" i="5"/>
  <c r="D3692" i="5" s="1"/>
  <c r="C3692" i="5"/>
  <c r="B3692" i="5"/>
  <c r="Z3691" i="5"/>
  <c r="Y3691" i="5"/>
  <c r="G3691" i="5"/>
  <c r="F3691" i="5" s="1"/>
  <c r="E3691" i="5"/>
  <c r="D3691" i="5" s="1"/>
  <c r="C3691" i="5"/>
  <c r="B3691" i="5"/>
  <c r="Z3690" i="5"/>
  <c r="Y3690" i="5"/>
  <c r="G3690" i="5"/>
  <c r="F3690" i="5" s="1"/>
  <c r="E3690" i="5"/>
  <c r="D3690" i="5" s="1"/>
  <c r="C3690" i="5"/>
  <c r="B3690" i="5"/>
  <c r="Z3689" i="5"/>
  <c r="Y3689" i="5"/>
  <c r="G3689" i="5"/>
  <c r="F3689" i="5" s="1"/>
  <c r="E3689" i="5"/>
  <c r="D3689" i="5" s="1"/>
  <c r="C3689" i="5"/>
  <c r="B3689" i="5"/>
  <c r="Z3688" i="5"/>
  <c r="Y3688" i="5"/>
  <c r="G3688" i="5"/>
  <c r="F3688" i="5" s="1"/>
  <c r="E3688" i="5"/>
  <c r="D3688" i="5" s="1"/>
  <c r="C3688" i="5"/>
  <c r="B3688" i="5"/>
  <c r="Z3687" i="5"/>
  <c r="Y3687" i="5"/>
  <c r="G3687" i="5"/>
  <c r="F3687" i="5" s="1"/>
  <c r="E3687" i="5"/>
  <c r="D3687" i="5" s="1"/>
  <c r="C3687" i="5"/>
  <c r="B3687" i="5"/>
  <c r="Z3686" i="5"/>
  <c r="Y3686" i="5"/>
  <c r="G3686" i="5"/>
  <c r="F3686" i="5" s="1"/>
  <c r="E3686" i="5"/>
  <c r="D3686" i="5" s="1"/>
  <c r="C3686" i="5"/>
  <c r="B3686" i="5"/>
  <c r="Z3685" i="5"/>
  <c r="Y3685" i="5"/>
  <c r="G3685" i="5"/>
  <c r="F3685" i="5" s="1"/>
  <c r="E3685" i="5"/>
  <c r="D3685" i="5" s="1"/>
  <c r="C3685" i="5"/>
  <c r="B3685" i="5"/>
  <c r="Z3684" i="5"/>
  <c r="Y3684" i="5"/>
  <c r="G3684" i="5"/>
  <c r="F3684" i="5" s="1"/>
  <c r="E3684" i="5"/>
  <c r="D3684" i="5" s="1"/>
  <c r="C3684" i="5"/>
  <c r="B3684" i="5"/>
  <c r="Z3683" i="5"/>
  <c r="Y3683" i="5"/>
  <c r="G3683" i="5"/>
  <c r="F3683" i="5" s="1"/>
  <c r="E3683" i="5"/>
  <c r="D3683" i="5" s="1"/>
  <c r="C3683" i="5"/>
  <c r="B3683" i="5"/>
  <c r="Z3682" i="5"/>
  <c r="Y3682" i="5"/>
  <c r="G3682" i="5"/>
  <c r="F3682" i="5" s="1"/>
  <c r="E3682" i="5"/>
  <c r="D3682" i="5" s="1"/>
  <c r="C3682" i="5"/>
  <c r="B3682" i="5"/>
  <c r="Z3681" i="5"/>
  <c r="Y3681" i="5"/>
  <c r="G3681" i="5"/>
  <c r="F3681" i="5" s="1"/>
  <c r="E3681" i="5"/>
  <c r="D3681" i="5" s="1"/>
  <c r="C3681" i="5"/>
  <c r="B3681" i="5"/>
  <c r="Z3680" i="5"/>
  <c r="Y3680" i="5"/>
  <c r="G3680" i="5"/>
  <c r="F3680" i="5" s="1"/>
  <c r="E3680" i="5"/>
  <c r="D3680" i="5" s="1"/>
  <c r="C3680" i="5"/>
  <c r="B3680" i="5"/>
  <c r="Z3679" i="5"/>
  <c r="Y3679" i="5"/>
  <c r="G3679" i="5"/>
  <c r="F3679" i="5" s="1"/>
  <c r="E3679" i="5"/>
  <c r="D3679" i="5" s="1"/>
  <c r="C3679" i="5"/>
  <c r="B3679" i="5"/>
  <c r="Z3678" i="5"/>
  <c r="Y3678" i="5"/>
  <c r="G3678" i="5"/>
  <c r="F3678" i="5" s="1"/>
  <c r="E3678" i="5"/>
  <c r="D3678" i="5" s="1"/>
  <c r="C3678" i="5"/>
  <c r="B3678" i="5"/>
  <c r="Z3677" i="5"/>
  <c r="Y3677" i="5"/>
  <c r="G3677" i="5"/>
  <c r="F3677" i="5" s="1"/>
  <c r="E3677" i="5"/>
  <c r="D3677" i="5" s="1"/>
  <c r="C3677" i="5"/>
  <c r="B3677" i="5"/>
  <c r="Z3676" i="5"/>
  <c r="Y3676" i="5"/>
  <c r="G3676" i="5"/>
  <c r="F3676" i="5" s="1"/>
  <c r="E3676" i="5"/>
  <c r="D3676" i="5" s="1"/>
  <c r="C3676" i="5"/>
  <c r="B3676" i="5"/>
  <c r="Z3675" i="5"/>
  <c r="Y3675" i="5"/>
  <c r="G3675" i="5"/>
  <c r="F3675" i="5" s="1"/>
  <c r="E3675" i="5"/>
  <c r="D3675" i="5" s="1"/>
  <c r="C3675" i="5"/>
  <c r="B3675" i="5"/>
  <c r="Z3674" i="5"/>
  <c r="Y3674" i="5"/>
  <c r="G3674" i="5"/>
  <c r="F3674" i="5" s="1"/>
  <c r="E3674" i="5"/>
  <c r="D3674" i="5" s="1"/>
  <c r="C3674" i="5"/>
  <c r="B3674" i="5"/>
  <c r="Z3673" i="5"/>
  <c r="Y3673" i="5"/>
  <c r="G3673" i="5"/>
  <c r="F3673" i="5" s="1"/>
  <c r="E3673" i="5"/>
  <c r="D3673" i="5" s="1"/>
  <c r="C3673" i="5"/>
  <c r="B3673" i="5"/>
  <c r="Z3672" i="5"/>
  <c r="Y3672" i="5"/>
  <c r="G3672" i="5"/>
  <c r="F3672" i="5" s="1"/>
  <c r="E3672" i="5"/>
  <c r="D3672" i="5" s="1"/>
  <c r="C3672" i="5"/>
  <c r="B3672" i="5"/>
  <c r="Z3671" i="5"/>
  <c r="Y3671" i="5"/>
  <c r="G3671" i="5"/>
  <c r="F3671" i="5" s="1"/>
  <c r="E3671" i="5"/>
  <c r="D3671" i="5" s="1"/>
  <c r="C3671" i="5"/>
  <c r="B3671" i="5"/>
  <c r="Z3670" i="5"/>
  <c r="Y3670" i="5"/>
  <c r="G3670" i="5"/>
  <c r="F3670" i="5" s="1"/>
  <c r="E3670" i="5"/>
  <c r="D3670" i="5" s="1"/>
  <c r="C3670" i="5"/>
  <c r="B3670" i="5"/>
  <c r="Z3669" i="5"/>
  <c r="Y3669" i="5"/>
  <c r="G3669" i="5"/>
  <c r="F3669" i="5" s="1"/>
  <c r="E3669" i="5"/>
  <c r="D3669" i="5" s="1"/>
  <c r="C3669" i="5"/>
  <c r="B3669" i="5"/>
  <c r="Z3668" i="5"/>
  <c r="Y3668" i="5"/>
  <c r="G3668" i="5"/>
  <c r="F3668" i="5" s="1"/>
  <c r="E3668" i="5"/>
  <c r="D3668" i="5" s="1"/>
  <c r="C3668" i="5"/>
  <c r="B3668" i="5"/>
  <c r="Z3667" i="5"/>
  <c r="Y3667" i="5"/>
  <c r="G3667" i="5"/>
  <c r="F3667" i="5" s="1"/>
  <c r="E3667" i="5"/>
  <c r="D3667" i="5" s="1"/>
  <c r="C3667" i="5"/>
  <c r="B3667" i="5"/>
  <c r="Z3666" i="5"/>
  <c r="Y3666" i="5"/>
  <c r="G3666" i="5"/>
  <c r="F3666" i="5" s="1"/>
  <c r="E3666" i="5"/>
  <c r="D3666" i="5" s="1"/>
  <c r="C3666" i="5"/>
  <c r="B3666" i="5"/>
  <c r="Z3665" i="5"/>
  <c r="Y3665" i="5"/>
  <c r="G3665" i="5"/>
  <c r="F3665" i="5" s="1"/>
  <c r="E3665" i="5"/>
  <c r="D3665" i="5" s="1"/>
  <c r="C3665" i="5"/>
  <c r="B3665" i="5"/>
  <c r="Z3664" i="5"/>
  <c r="Y3664" i="5"/>
  <c r="G3664" i="5"/>
  <c r="F3664" i="5" s="1"/>
  <c r="E3664" i="5"/>
  <c r="D3664" i="5" s="1"/>
  <c r="C3664" i="5"/>
  <c r="B3664" i="5"/>
  <c r="Z3663" i="5"/>
  <c r="Y3663" i="5"/>
  <c r="G3663" i="5"/>
  <c r="F3663" i="5" s="1"/>
  <c r="E3663" i="5"/>
  <c r="D3663" i="5" s="1"/>
  <c r="C3663" i="5"/>
  <c r="B3663" i="5"/>
  <c r="Z3662" i="5"/>
  <c r="Y3662" i="5"/>
  <c r="G3662" i="5"/>
  <c r="F3662" i="5" s="1"/>
  <c r="E3662" i="5"/>
  <c r="D3662" i="5" s="1"/>
  <c r="C3662" i="5"/>
  <c r="B3662" i="5"/>
  <c r="Z3661" i="5"/>
  <c r="Y3661" i="5"/>
  <c r="G3661" i="5"/>
  <c r="F3661" i="5" s="1"/>
  <c r="E3661" i="5"/>
  <c r="D3661" i="5" s="1"/>
  <c r="C3661" i="5"/>
  <c r="B3661" i="5"/>
  <c r="Z3660" i="5"/>
  <c r="Y3660" i="5"/>
  <c r="G3660" i="5"/>
  <c r="F3660" i="5" s="1"/>
  <c r="E3660" i="5"/>
  <c r="D3660" i="5" s="1"/>
  <c r="C3660" i="5"/>
  <c r="B3660" i="5"/>
  <c r="Z3659" i="5"/>
  <c r="Y3659" i="5"/>
  <c r="G3659" i="5"/>
  <c r="F3659" i="5" s="1"/>
  <c r="E3659" i="5"/>
  <c r="D3659" i="5" s="1"/>
  <c r="C3659" i="5"/>
  <c r="B3659" i="5"/>
  <c r="Z3658" i="5"/>
  <c r="Y3658" i="5"/>
  <c r="G3658" i="5"/>
  <c r="F3658" i="5" s="1"/>
  <c r="E3658" i="5"/>
  <c r="D3658" i="5" s="1"/>
  <c r="C3658" i="5"/>
  <c r="B3658" i="5"/>
  <c r="Z3657" i="5"/>
  <c r="Y3657" i="5"/>
  <c r="G3657" i="5"/>
  <c r="F3657" i="5" s="1"/>
  <c r="E3657" i="5"/>
  <c r="D3657" i="5" s="1"/>
  <c r="C3657" i="5"/>
  <c r="B3657" i="5"/>
  <c r="Z3656" i="5"/>
  <c r="Y3656" i="5"/>
  <c r="G3656" i="5"/>
  <c r="F3656" i="5" s="1"/>
  <c r="E3656" i="5"/>
  <c r="D3656" i="5" s="1"/>
  <c r="C3656" i="5"/>
  <c r="B3656" i="5"/>
  <c r="Z3655" i="5"/>
  <c r="Y3655" i="5"/>
  <c r="G3655" i="5"/>
  <c r="F3655" i="5" s="1"/>
  <c r="E3655" i="5"/>
  <c r="D3655" i="5" s="1"/>
  <c r="C3655" i="5"/>
  <c r="B3655" i="5"/>
  <c r="Z3654" i="5"/>
  <c r="Y3654" i="5"/>
  <c r="G3654" i="5"/>
  <c r="F3654" i="5" s="1"/>
  <c r="E3654" i="5"/>
  <c r="D3654" i="5" s="1"/>
  <c r="C3654" i="5"/>
  <c r="B3654" i="5"/>
  <c r="Z3653" i="5"/>
  <c r="Y3653" i="5"/>
  <c r="G3653" i="5"/>
  <c r="F3653" i="5" s="1"/>
  <c r="E3653" i="5"/>
  <c r="D3653" i="5" s="1"/>
  <c r="C3653" i="5"/>
  <c r="B3653" i="5"/>
  <c r="Z3652" i="5"/>
  <c r="Y3652" i="5"/>
  <c r="G3652" i="5"/>
  <c r="F3652" i="5" s="1"/>
  <c r="E3652" i="5"/>
  <c r="D3652" i="5" s="1"/>
  <c r="C3652" i="5"/>
  <c r="B3652" i="5"/>
  <c r="Z3651" i="5"/>
  <c r="Y3651" i="5"/>
  <c r="G3651" i="5"/>
  <c r="F3651" i="5" s="1"/>
  <c r="E3651" i="5"/>
  <c r="D3651" i="5" s="1"/>
  <c r="C3651" i="5"/>
  <c r="B3651" i="5"/>
  <c r="Z3650" i="5"/>
  <c r="Y3650" i="5"/>
  <c r="G3650" i="5"/>
  <c r="F3650" i="5" s="1"/>
  <c r="E3650" i="5"/>
  <c r="D3650" i="5" s="1"/>
  <c r="C3650" i="5"/>
  <c r="B3650" i="5"/>
  <c r="Z3649" i="5"/>
  <c r="Y3649" i="5"/>
  <c r="G3649" i="5"/>
  <c r="F3649" i="5" s="1"/>
  <c r="E3649" i="5"/>
  <c r="D3649" i="5" s="1"/>
  <c r="C3649" i="5"/>
  <c r="B3649" i="5"/>
  <c r="Z3648" i="5"/>
  <c r="Y3648" i="5"/>
  <c r="G3648" i="5"/>
  <c r="F3648" i="5" s="1"/>
  <c r="E3648" i="5"/>
  <c r="D3648" i="5" s="1"/>
  <c r="C3648" i="5"/>
  <c r="B3648" i="5"/>
  <c r="Z3647" i="5"/>
  <c r="Y3647" i="5"/>
  <c r="G3647" i="5"/>
  <c r="F3647" i="5" s="1"/>
  <c r="E3647" i="5"/>
  <c r="D3647" i="5" s="1"/>
  <c r="C3647" i="5"/>
  <c r="B3647" i="5"/>
  <c r="Z3646" i="5"/>
  <c r="Y3646" i="5"/>
  <c r="G3646" i="5"/>
  <c r="F3646" i="5" s="1"/>
  <c r="E3646" i="5"/>
  <c r="D3646" i="5" s="1"/>
  <c r="C3646" i="5"/>
  <c r="B3646" i="5"/>
  <c r="Z3645" i="5"/>
  <c r="Y3645" i="5"/>
  <c r="G3645" i="5"/>
  <c r="F3645" i="5" s="1"/>
  <c r="E3645" i="5"/>
  <c r="D3645" i="5" s="1"/>
  <c r="C3645" i="5"/>
  <c r="B3645" i="5"/>
  <c r="Z3644" i="5"/>
  <c r="Y3644" i="5"/>
  <c r="G3644" i="5"/>
  <c r="F3644" i="5" s="1"/>
  <c r="E3644" i="5"/>
  <c r="D3644" i="5" s="1"/>
  <c r="C3644" i="5"/>
  <c r="B3644" i="5"/>
  <c r="Z3643" i="5"/>
  <c r="Y3643" i="5"/>
  <c r="G3643" i="5"/>
  <c r="F3643" i="5" s="1"/>
  <c r="E3643" i="5"/>
  <c r="D3643" i="5" s="1"/>
  <c r="C3643" i="5"/>
  <c r="B3643" i="5"/>
  <c r="Z3642" i="5"/>
  <c r="Y3642" i="5"/>
  <c r="G3642" i="5"/>
  <c r="F3642" i="5" s="1"/>
  <c r="E3642" i="5"/>
  <c r="D3642" i="5" s="1"/>
  <c r="C3642" i="5"/>
  <c r="B3642" i="5"/>
  <c r="Z3641" i="5"/>
  <c r="Y3641" i="5"/>
  <c r="G3641" i="5"/>
  <c r="F3641" i="5" s="1"/>
  <c r="E3641" i="5"/>
  <c r="D3641" i="5" s="1"/>
  <c r="C3641" i="5"/>
  <c r="B3641" i="5"/>
  <c r="Z3640" i="5"/>
  <c r="Y3640" i="5"/>
  <c r="G3640" i="5"/>
  <c r="F3640" i="5" s="1"/>
  <c r="E3640" i="5"/>
  <c r="D3640" i="5" s="1"/>
  <c r="C3640" i="5"/>
  <c r="B3640" i="5"/>
  <c r="Z3639" i="5"/>
  <c r="Y3639" i="5"/>
  <c r="G3639" i="5"/>
  <c r="F3639" i="5" s="1"/>
  <c r="E3639" i="5"/>
  <c r="D3639" i="5" s="1"/>
  <c r="C3639" i="5"/>
  <c r="B3639" i="5"/>
  <c r="Z3638" i="5"/>
  <c r="Y3638" i="5"/>
  <c r="G3638" i="5"/>
  <c r="F3638" i="5" s="1"/>
  <c r="E3638" i="5"/>
  <c r="D3638" i="5" s="1"/>
  <c r="C3638" i="5"/>
  <c r="B3638" i="5"/>
  <c r="Z3637" i="5"/>
  <c r="Y3637" i="5"/>
  <c r="G3637" i="5"/>
  <c r="F3637" i="5" s="1"/>
  <c r="E3637" i="5"/>
  <c r="D3637" i="5" s="1"/>
  <c r="C3637" i="5"/>
  <c r="B3637" i="5"/>
  <c r="Z3636" i="5"/>
  <c r="Y3636" i="5"/>
  <c r="G3636" i="5"/>
  <c r="F3636" i="5" s="1"/>
  <c r="E3636" i="5"/>
  <c r="D3636" i="5" s="1"/>
  <c r="C3636" i="5"/>
  <c r="B3636" i="5"/>
  <c r="Z3635" i="5"/>
  <c r="Y3635" i="5"/>
  <c r="G3635" i="5"/>
  <c r="F3635" i="5" s="1"/>
  <c r="E3635" i="5"/>
  <c r="D3635" i="5" s="1"/>
  <c r="C3635" i="5"/>
  <c r="B3635" i="5"/>
  <c r="Z3634" i="5"/>
  <c r="Y3634" i="5"/>
  <c r="G3634" i="5"/>
  <c r="F3634" i="5" s="1"/>
  <c r="E3634" i="5"/>
  <c r="D3634" i="5" s="1"/>
  <c r="C3634" i="5"/>
  <c r="B3634" i="5"/>
  <c r="Z3633" i="5"/>
  <c r="Y3633" i="5"/>
  <c r="G3633" i="5"/>
  <c r="F3633" i="5" s="1"/>
  <c r="E3633" i="5"/>
  <c r="D3633" i="5" s="1"/>
  <c r="C3633" i="5"/>
  <c r="B3633" i="5"/>
  <c r="Z3632" i="5"/>
  <c r="Y3632" i="5"/>
  <c r="G3632" i="5"/>
  <c r="F3632" i="5" s="1"/>
  <c r="E3632" i="5"/>
  <c r="D3632" i="5" s="1"/>
  <c r="C3632" i="5"/>
  <c r="B3632" i="5"/>
  <c r="Z3631" i="5"/>
  <c r="Y3631" i="5"/>
  <c r="G3631" i="5"/>
  <c r="F3631" i="5" s="1"/>
  <c r="E3631" i="5"/>
  <c r="D3631" i="5" s="1"/>
  <c r="C3631" i="5"/>
  <c r="B3631" i="5"/>
  <c r="Z3630" i="5"/>
  <c r="Y3630" i="5"/>
  <c r="G3630" i="5"/>
  <c r="F3630" i="5" s="1"/>
  <c r="E3630" i="5"/>
  <c r="D3630" i="5" s="1"/>
  <c r="C3630" i="5"/>
  <c r="B3630" i="5"/>
  <c r="Z3629" i="5"/>
  <c r="Y3629" i="5"/>
  <c r="G3629" i="5"/>
  <c r="F3629" i="5" s="1"/>
  <c r="E3629" i="5"/>
  <c r="D3629" i="5" s="1"/>
  <c r="C3629" i="5"/>
  <c r="B3629" i="5"/>
  <c r="Z3628" i="5"/>
  <c r="Y3628" i="5"/>
  <c r="G3628" i="5"/>
  <c r="F3628" i="5" s="1"/>
  <c r="E3628" i="5"/>
  <c r="D3628" i="5" s="1"/>
  <c r="C3628" i="5"/>
  <c r="B3628" i="5"/>
  <c r="Z3627" i="5"/>
  <c r="Y3627" i="5"/>
  <c r="G3627" i="5"/>
  <c r="F3627" i="5" s="1"/>
  <c r="E3627" i="5"/>
  <c r="D3627" i="5" s="1"/>
  <c r="C3627" i="5"/>
  <c r="B3627" i="5"/>
  <c r="Z3626" i="5"/>
  <c r="Y3626" i="5"/>
  <c r="G3626" i="5"/>
  <c r="F3626" i="5" s="1"/>
  <c r="E3626" i="5"/>
  <c r="D3626" i="5" s="1"/>
  <c r="C3626" i="5"/>
  <c r="B3626" i="5"/>
  <c r="Z3625" i="5"/>
  <c r="Y3625" i="5"/>
  <c r="G3625" i="5"/>
  <c r="F3625" i="5" s="1"/>
  <c r="E3625" i="5"/>
  <c r="D3625" i="5" s="1"/>
  <c r="C3625" i="5"/>
  <c r="B3625" i="5"/>
  <c r="Z3624" i="5"/>
  <c r="Y3624" i="5"/>
  <c r="G3624" i="5"/>
  <c r="F3624" i="5" s="1"/>
  <c r="E3624" i="5"/>
  <c r="D3624" i="5" s="1"/>
  <c r="C3624" i="5"/>
  <c r="B3624" i="5"/>
  <c r="Z3623" i="5"/>
  <c r="Y3623" i="5"/>
  <c r="G3623" i="5"/>
  <c r="F3623" i="5" s="1"/>
  <c r="E3623" i="5"/>
  <c r="D3623" i="5" s="1"/>
  <c r="C3623" i="5"/>
  <c r="B3623" i="5"/>
  <c r="Z3622" i="5"/>
  <c r="Y3622" i="5"/>
  <c r="G3622" i="5"/>
  <c r="F3622" i="5" s="1"/>
  <c r="E3622" i="5"/>
  <c r="D3622" i="5" s="1"/>
  <c r="C3622" i="5"/>
  <c r="B3622" i="5"/>
  <c r="Z3621" i="5"/>
  <c r="Y3621" i="5"/>
  <c r="G3621" i="5"/>
  <c r="F3621" i="5" s="1"/>
  <c r="E3621" i="5"/>
  <c r="D3621" i="5" s="1"/>
  <c r="C3621" i="5"/>
  <c r="B3621" i="5"/>
  <c r="Z3620" i="5"/>
  <c r="Y3620" i="5"/>
  <c r="G3620" i="5"/>
  <c r="F3620" i="5" s="1"/>
  <c r="E3620" i="5"/>
  <c r="D3620" i="5" s="1"/>
  <c r="C3620" i="5"/>
  <c r="B3620" i="5"/>
  <c r="Z3619" i="5"/>
  <c r="Y3619" i="5"/>
  <c r="G3619" i="5"/>
  <c r="F3619" i="5" s="1"/>
  <c r="E3619" i="5"/>
  <c r="D3619" i="5" s="1"/>
  <c r="C3619" i="5"/>
  <c r="B3619" i="5"/>
  <c r="Z3618" i="5"/>
  <c r="Y3618" i="5"/>
  <c r="G3618" i="5"/>
  <c r="F3618" i="5" s="1"/>
  <c r="E3618" i="5"/>
  <c r="D3618" i="5" s="1"/>
  <c r="C3618" i="5"/>
  <c r="B3618" i="5"/>
  <c r="Z3617" i="5"/>
  <c r="Y3617" i="5"/>
  <c r="G3617" i="5"/>
  <c r="F3617" i="5" s="1"/>
  <c r="E3617" i="5"/>
  <c r="D3617" i="5" s="1"/>
  <c r="C3617" i="5"/>
  <c r="B3617" i="5"/>
  <c r="Z3616" i="5"/>
  <c r="Y3616" i="5"/>
  <c r="G3616" i="5"/>
  <c r="F3616" i="5" s="1"/>
  <c r="E3616" i="5"/>
  <c r="D3616" i="5" s="1"/>
  <c r="C3616" i="5"/>
  <c r="B3616" i="5"/>
  <c r="Z3615" i="5"/>
  <c r="Y3615" i="5"/>
  <c r="G3615" i="5"/>
  <c r="F3615" i="5" s="1"/>
  <c r="E3615" i="5"/>
  <c r="D3615" i="5" s="1"/>
  <c r="C3615" i="5"/>
  <c r="B3615" i="5"/>
  <c r="Z3614" i="5"/>
  <c r="Y3614" i="5"/>
  <c r="G3614" i="5"/>
  <c r="F3614" i="5" s="1"/>
  <c r="E3614" i="5"/>
  <c r="D3614" i="5" s="1"/>
  <c r="C3614" i="5"/>
  <c r="B3614" i="5"/>
  <c r="Z3613" i="5"/>
  <c r="Y3613" i="5"/>
  <c r="G3613" i="5"/>
  <c r="F3613" i="5" s="1"/>
  <c r="E3613" i="5"/>
  <c r="D3613" i="5" s="1"/>
  <c r="C3613" i="5"/>
  <c r="B3613" i="5"/>
  <c r="Z3612" i="5"/>
  <c r="Y3612" i="5"/>
  <c r="G3612" i="5"/>
  <c r="F3612" i="5" s="1"/>
  <c r="E3612" i="5"/>
  <c r="D3612" i="5" s="1"/>
  <c r="C3612" i="5"/>
  <c r="B3612" i="5"/>
  <c r="Z3611" i="5"/>
  <c r="Y3611" i="5"/>
  <c r="G3611" i="5"/>
  <c r="F3611" i="5" s="1"/>
  <c r="E3611" i="5"/>
  <c r="D3611" i="5" s="1"/>
  <c r="C3611" i="5"/>
  <c r="B3611" i="5"/>
  <c r="Z3610" i="5"/>
  <c r="Y3610" i="5"/>
  <c r="G3610" i="5"/>
  <c r="F3610" i="5" s="1"/>
  <c r="E3610" i="5"/>
  <c r="D3610" i="5" s="1"/>
  <c r="C3610" i="5"/>
  <c r="B3610" i="5"/>
  <c r="Z3609" i="5"/>
  <c r="Y3609" i="5"/>
  <c r="G3609" i="5"/>
  <c r="F3609" i="5" s="1"/>
  <c r="E3609" i="5"/>
  <c r="D3609" i="5" s="1"/>
  <c r="C3609" i="5"/>
  <c r="B3609" i="5"/>
  <c r="Z3608" i="5"/>
  <c r="Y3608" i="5"/>
  <c r="G3608" i="5"/>
  <c r="F3608" i="5" s="1"/>
  <c r="E3608" i="5"/>
  <c r="D3608" i="5" s="1"/>
  <c r="C3608" i="5"/>
  <c r="B3608" i="5"/>
  <c r="Z3607" i="5"/>
  <c r="Y3607" i="5"/>
  <c r="G3607" i="5"/>
  <c r="F3607" i="5" s="1"/>
  <c r="E3607" i="5"/>
  <c r="D3607" i="5" s="1"/>
  <c r="C3607" i="5"/>
  <c r="B3607" i="5"/>
  <c r="Z3606" i="5"/>
  <c r="Y3606" i="5"/>
  <c r="G3606" i="5"/>
  <c r="F3606" i="5" s="1"/>
  <c r="E3606" i="5"/>
  <c r="D3606" i="5" s="1"/>
  <c r="C3606" i="5"/>
  <c r="B3606" i="5"/>
  <c r="Z3605" i="5"/>
  <c r="Y3605" i="5"/>
  <c r="G3605" i="5"/>
  <c r="F3605" i="5" s="1"/>
  <c r="E3605" i="5"/>
  <c r="D3605" i="5" s="1"/>
  <c r="C3605" i="5"/>
  <c r="B3605" i="5"/>
  <c r="Z3604" i="5"/>
  <c r="Y3604" i="5"/>
  <c r="G3604" i="5"/>
  <c r="F3604" i="5" s="1"/>
  <c r="E3604" i="5"/>
  <c r="D3604" i="5" s="1"/>
  <c r="C3604" i="5"/>
  <c r="B3604" i="5"/>
  <c r="Z3603" i="5"/>
  <c r="Y3603" i="5"/>
  <c r="G3603" i="5"/>
  <c r="F3603" i="5" s="1"/>
  <c r="E3603" i="5"/>
  <c r="D3603" i="5" s="1"/>
  <c r="C3603" i="5"/>
  <c r="B3603" i="5"/>
  <c r="Z3602" i="5"/>
  <c r="Y3602" i="5"/>
  <c r="G3602" i="5"/>
  <c r="F3602" i="5" s="1"/>
  <c r="E3602" i="5"/>
  <c r="D3602" i="5" s="1"/>
  <c r="C3602" i="5"/>
  <c r="B3602" i="5"/>
  <c r="Z3601" i="5"/>
  <c r="Y3601" i="5"/>
  <c r="G3601" i="5"/>
  <c r="F3601" i="5" s="1"/>
  <c r="E3601" i="5"/>
  <c r="D3601" i="5" s="1"/>
  <c r="C3601" i="5"/>
  <c r="B3601" i="5"/>
  <c r="Z3600" i="5"/>
  <c r="Y3600" i="5"/>
  <c r="G3600" i="5"/>
  <c r="F3600" i="5" s="1"/>
  <c r="E3600" i="5"/>
  <c r="D3600" i="5" s="1"/>
  <c r="C3600" i="5"/>
  <c r="B3600" i="5"/>
  <c r="Z3599" i="5"/>
  <c r="Y3599" i="5"/>
  <c r="G3599" i="5"/>
  <c r="F3599" i="5" s="1"/>
  <c r="E3599" i="5"/>
  <c r="D3599" i="5" s="1"/>
  <c r="C3599" i="5"/>
  <c r="B3599" i="5"/>
  <c r="Z3598" i="5"/>
  <c r="Y3598" i="5"/>
  <c r="G3598" i="5"/>
  <c r="F3598" i="5" s="1"/>
  <c r="E3598" i="5"/>
  <c r="D3598" i="5" s="1"/>
  <c r="C3598" i="5"/>
  <c r="B3598" i="5"/>
  <c r="Z3597" i="5"/>
  <c r="Y3597" i="5"/>
  <c r="G3597" i="5"/>
  <c r="F3597" i="5" s="1"/>
  <c r="E3597" i="5"/>
  <c r="D3597" i="5" s="1"/>
  <c r="C3597" i="5"/>
  <c r="B3597" i="5"/>
  <c r="Z3596" i="5"/>
  <c r="Y3596" i="5"/>
  <c r="G3596" i="5"/>
  <c r="F3596" i="5" s="1"/>
  <c r="E3596" i="5"/>
  <c r="D3596" i="5" s="1"/>
  <c r="C3596" i="5"/>
  <c r="B3596" i="5"/>
  <c r="Z3595" i="5"/>
  <c r="Y3595" i="5"/>
  <c r="G3595" i="5"/>
  <c r="F3595" i="5" s="1"/>
  <c r="E3595" i="5"/>
  <c r="D3595" i="5" s="1"/>
  <c r="C3595" i="5"/>
  <c r="B3595" i="5"/>
  <c r="Z3594" i="5"/>
  <c r="Y3594" i="5"/>
  <c r="G3594" i="5"/>
  <c r="F3594" i="5" s="1"/>
  <c r="E3594" i="5"/>
  <c r="D3594" i="5" s="1"/>
  <c r="C3594" i="5"/>
  <c r="B3594" i="5"/>
  <c r="Z3593" i="5"/>
  <c r="Y3593" i="5"/>
  <c r="G3593" i="5"/>
  <c r="F3593" i="5" s="1"/>
  <c r="E3593" i="5"/>
  <c r="D3593" i="5" s="1"/>
  <c r="C3593" i="5"/>
  <c r="B3593" i="5"/>
  <c r="Z3592" i="5"/>
  <c r="Y3592" i="5"/>
  <c r="G3592" i="5"/>
  <c r="F3592" i="5" s="1"/>
  <c r="E3592" i="5"/>
  <c r="D3592" i="5" s="1"/>
  <c r="C3592" i="5"/>
  <c r="B3592" i="5"/>
  <c r="Z3591" i="5"/>
  <c r="Y3591" i="5"/>
  <c r="G3591" i="5"/>
  <c r="F3591" i="5" s="1"/>
  <c r="E3591" i="5"/>
  <c r="D3591" i="5" s="1"/>
  <c r="C3591" i="5"/>
  <c r="B3591" i="5"/>
  <c r="Z3590" i="5"/>
  <c r="Y3590" i="5"/>
  <c r="G3590" i="5"/>
  <c r="F3590" i="5" s="1"/>
  <c r="E3590" i="5"/>
  <c r="D3590" i="5" s="1"/>
  <c r="C3590" i="5"/>
  <c r="B3590" i="5"/>
  <c r="Z3589" i="5"/>
  <c r="Y3589" i="5"/>
  <c r="G3589" i="5"/>
  <c r="F3589" i="5" s="1"/>
  <c r="E3589" i="5"/>
  <c r="D3589" i="5" s="1"/>
  <c r="C3589" i="5"/>
  <c r="B3589" i="5"/>
  <c r="Z3588" i="5"/>
  <c r="Y3588" i="5"/>
  <c r="G3588" i="5"/>
  <c r="F3588" i="5" s="1"/>
  <c r="E3588" i="5"/>
  <c r="D3588" i="5" s="1"/>
  <c r="C3588" i="5"/>
  <c r="B3588" i="5"/>
  <c r="Z3587" i="5"/>
  <c r="Y3587" i="5"/>
  <c r="G3587" i="5"/>
  <c r="F3587" i="5" s="1"/>
  <c r="E3587" i="5"/>
  <c r="D3587" i="5" s="1"/>
  <c r="C3587" i="5"/>
  <c r="B3587" i="5"/>
  <c r="Z3586" i="5"/>
  <c r="Y3586" i="5"/>
  <c r="G3586" i="5"/>
  <c r="F3586" i="5" s="1"/>
  <c r="E3586" i="5"/>
  <c r="D3586" i="5" s="1"/>
  <c r="C3586" i="5"/>
  <c r="B3586" i="5"/>
  <c r="Z3585" i="5"/>
  <c r="Y3585" i="5"/>
  <c r="G3585" i="5"/>
  <c r="F3585" i="5" s="1"/>
  <c r="E3585" i="5"/>
  <c r="D3585" i="5" s="1"/>
  <c r="C3585" i="5"/>
  <c r="B3585" i="5"/>
  <c r="Z3584" i="5"/>
  <c r="Y3584" i="5"/>
  <c r="G3584" i="5"/>
  <c r="F3584" i="5" s="1"/>
  <c r="E3584" i="5"/>
  <c r="D3584" i="5" s="1"/>
  <c r="C3584" i="5"/>
  <c r="B3584" i="5"/>
  <c r="Z3583" i="5"/>
  <c r="Y3583" i="5"/>
  <c r="G3583" i="5"/>
  <c r="F3583" i="5" s="1"/>
  <c r="E3583" i="5"/>
  <c r="D3583" i="5" s="1"/>
  <c r="C3583" i="5"/>
  <c r="B3583" i="5"/>
  <c r="Z3582" i="5"/>
  <c r="Y3582" i="5"/>
  <c r="G3582" i="5"/>
  <c r="F3582" i="5" s="1"/>
  <c r="E3582" i="5"/>
  <c r="D3582" i="5" s="1"/>
  <c r="C3582" i="5"/>
  <c r="B3582" i="5"/>
  <c r="Z3581" i="5"/>
  <c r="Y3581" i="5"/>
  <c r="G3581" i="5"/>
  <c r="F3581" i="5" s="1"/>
  <c r="E3581" i="5"/>
  <c r="D3581" i="5" s="1"/>
  <c r="C3581" i="5"/>
  <c r="B3581" i="5"/>
  <c r="Z3580" i="5"/>
  <c r="Y3580" i="5"/>
  <c r="G3580" i="5"/>
  <c r="F3580" i="5" s="1"/>
  <c r="E3580" i="5"/>
  <c r="D3580" i="5" s="1"/>
  <c r="C3580" i="5"/>
  <c r="B3580" i="5"/>
  <c r="Z3579" i="5"/>
  <c r="Y3579" i="5"/>
  <c r="G3579" i="5"/>
  <c r="F3579" i="5" s="1"/>
  <c r="E3579" i="5"/>
  <c r="D3579" i="5" s="1"/>
  <c r="C3579" i="5"/>
  <c r="B3579" i="5"/>
  <c r="Z3578" i="5"/>
  <c r="Y3578" i="5"/>
  <c r="G3578" i="5"/>
  <c r="F3578" i="5" s="1"/>
  <c r="E3578" i="5"/>
  <c r="D3578" i="5" s="1"/>
  <c r="C3578" i="5"/>
  <c r="B3578" i="5"/>
  <c r="Z3577" i="5"/>
  <c r="Y3577" i="5"/>
  <c r="G3577" i="5"/>
  <c r="F3577" i="5" s="1"/>
  <c r="E3577" i="5"/>
  <c r="D3577" i="5" s="1"/>
  <c r="C3577" i="5"/>
  <c r="B3577" i="5"/>
  <c r="Z3576" i="5"/>
  <c r="Y3576" i="5"/>
  <c r="G3576" i="5"/>
  <c r="F3576" i="5" s="1"/>
  <c r="E3576" i="5"/>
  <c r="D3576" i="5" s="1"/>
  <c r="C3576" i="5"/>
  <c r="B3576" i="5"/>
  <c r="Z3575" i="5"/>
  <c r="Y3575" i="5"/>
  <c r="G3575" i="5"/>
  <c r="F3575" i="5" s="1"/>
  <c r="E3575" i="5"/>
  <c r="D3575" i="5" s="1"/>
  <c r="C3575" i="5"/>
  <c r="B3575" i="5"/>
  <c r="Z3574" i="5"/>
  <c r="Y3574" i="5"/>
  <c r="G3574" i="5"/>
  <c r="F3574" i="5" s="1"/>
  <c r="E3574" i="5"/>
  <c r="D3574" i="5" s="1"/>
  <c r="C3574" i="5"/>
  <c r="B3574" i="5"/>
  <c r="Z3573" i="5"/>
  <c r="Y3573" i="5"/>
  <c r="G3573" i="5"/>
  <c r="F3573" i="5" s="1"/>
  <c r="E3573" i="5"/>
  <c r="D3573" i="5" s="1"/>
  <c r="C3573" i="5"/>
  <c r="B3573" i="5"/>
  <c r="Z3572" i="5"/>
  <c r="Y3572" i="5"/>
  <c r="G3572" i="5"/>
  <c r="F3572" i="5" s="1"/>
  <c r="E3572" i="5"/>
  <c r="D3572" i="5" s="1"/>
  <c r="C3572" i="5"/>
  <c r="B3572" i="5"/>
  <c r="Z3571" i="5"/>
  <c r="Y3571" i="5"/>
  <c r="G3571" i="5"/>
  <c r="F3571" i="5" s="1"/>
  <c r="E3571" i="5"/>
  <c r="D3571" i="5" s="1"/>
  <c r="C3571" i="5"/>
  <c r="B3571" i="5"/>
  <c r="Z3570" i="5"/>
  <c r="Y3570" i="5"/>
  <c r="G3570" i="5"/>
  <c r="F3570" i="5" s="1"/>
  <c r="E3570" i="5"/>
  <c r="D3570" i="5" s="1"/>
  <c r="C3570" i="5"/>
  <c r="B3570" i="5"/>
  <c r="Z3569" i="5"/>
  <c r="Y3569" i="5"/>
  <c r="G3569" i="5"/>
  <c r="F3569" i="5" s="1"/>
  <c r="E3569" i="5"/>
  <c r="D3569" i="5" s="1"/>
  <c r="C3569" i="5"/>
  <c r="B3569" i="5"/>
  <c r="Z3568" i="5"/>
  <c r="Y3568" i="5"/>
  <c r="G3568" i="5"/>
  <c r="F3568" i="5" s="1"/>
  <c r="E3568" i="5"/>
  <c r="D3568" i="5" s="1"/>
  <c r="C3568" i="5"/>
  <c r="B3568" i="5"/>
  <c r="Z3567" i="5"/>
  <c r="Y3567" i="5"/>
  <c r="G3567" i="5"/>
  <c r="F3567" i="5" s="1"/>
  <c r="E3567" i="5"/>
  <c r="D3567" i="5" s="1"/>
  <c r="C3567" i="5"/>
  <c r="B3567" i="5"/>
  <c r="Z3566" i="5"/>
  <c r="Y3566" i="5"/>
  <c r="G3566" i="5"/>
  <c r="F3566" i="5" s="1"/>
  <c r="E3566" i="5"/>
  <c r="D3566" i="5" s="1"/>
  <c r="C3566" i="5"/>
  <c r="B3566" i="5"/>
  <c r="Z3565" i="5"/>
  <c r="Y3565" i="5"/>
  <c r="G3565" i="5"/>
  <c r="F3565" i="5" s="1"/>
  <c r="E3565" i="5"/>
  <c r="D3565" i="5" s="1"/>
  <c r="C3565" i="5"/>
  <c r="B3565" i="5"/>
  <c r="Z3564" i="5"/>
  <c r="Y3564" i="5"/>
  <c r="G3564" i="5"/>
  <c r="F3564" i="5" s="1"/>
  <c r="E3564" i="5"/>
  <c r="D3564" i="5" s="1"/>
  <c r="C3564" i="5"/>
  <c r="B3564" i="5"/>
  <c r="Z3563" i="5"/>
  <c r="Y3563" i="5"/>
  <c r="G3563" i="5"/>
  <c r="F3563" i="5" s="1"/>
  <c r="E3563" i="5"/>
  <c r="D3563" i="5" s="1"/>
  <c r="C3563" i="5"/>
  <c r="B3563" i="5"/>
  <c r="Z3562" i="5"/>
  <c r="Y3562" i="5"/>
  <c r="G3562" i="5"/>
  <c r="F3562" i="5" s="1"/>
  <c r="E3562" i="5"/>
  <c r="D3562" i="5" s="1"/>
  <c r="C3562" i="5"/>
  <c r="B3562" i="5"/>
  <c r="Z3561" i="5"/>
  <c r="Y3561" i="5"/>
  <c r="G3561" i="5"/>
  <c r="F3561" i="5" s="1"/>
  <c r="E3561" i="5"/>
  <c r="D3561" i="5" s="1"/>
  <c r="C3561" i="5"/>
  <c r="B3561" i="5"/>
  <c r="Z3560" i="5"/>
  <c r="Y3560" i="5"/>
  <c r="G3560" i="5"/>
  <c r="F3560" i="5" s="1"/>
  <c r="E3560" i="5"/>
  <c r="D3560" i="5" s="1"/>
  <c r="C3560" i="5"/>
  <c r="B3560" i="5"/>
  <c r="Z3559" i="5"/>
  <c r="Y3559" i="5"/>
  <c r="G3559" i="5"/>
  <c r="F3559" i="5" s="1"/>
  <c r="E3559" i="5"/>
  <c r="D3559" i="5" s="1"/>
  <c r="C3559" i="5"/>
  <c r="B3559" i="5"/>
  <c r="Z3558" i="5"/>
  <c r="Y3558" i="5"/>
  <c r="G3558" i="5"/>
  <c r="F3558" i="5" s="1"/>
  <c r="E3558" i="5"/>
  <c r="D3558" i="5" s="1"/>
  <c r="C3558" i="5"/>
  <c r="B3558" i="5"/>
  <c r="Z3557" i="5"/>
  <c r="Y3557" i="5"/>
  <c r="G3557" i="5"/>
  <c r="F3557" i="5" s="1"/>
  <c r="E3557" i="5"/>
  <c r="D3557" i="5" s="1"/>
  <c r="C3557" i="5"/>
  <c r="B3557" i="5"/>
  <c r="Z3556" i="5"/>
  <c r="Y3556" i="5"/>
  <c r="G3556" i="5"/>
  <c r="F3556" i="5" s="1"/>
  <c r="E3556" i="5"/>
  <c r="D3556" i="5" s="1"/>
  <c r="C3556" i="5"/>
  <c r="B3556" i="5"/>
  <c r="Z3555" i="5"/>
  <c r="Y3555" i="5"/>
  <c r="G3555" i="5"/>
  <c r="F3555" i="5" s="1"/>
  <c r="E3555" i="5"/>
  <c r="D3555" i="5" s="1"/>
  <c r="C3555" i="5"/>
  <c r="B3555" i="5"/>
  <c r="Z3554" i="5"/>
  <c r="Y3554" i="5"/>
  <c r="G3554" i="5"/>
  <c r="F3554" i="5" s="1"/>
  <c r="E3554" i="5"/>
  <c r="D3554" i="5" s="1"/>
  <c r="C3554" i="5"/>
  <c r="B3554" i="5"/>
  <c r="Z3553" i="5"/>
  <c r="Y3553" i="5"/>
  <c r="G3553" i="5"/>
  <c r="F3553" i="5" s="1"/>
  <c r="E3553" i="5"/>
  <c r="D3553" i="5" s="1"/>
  <c r="C3553" i="5"/>
  <c r="B3553" i="5"/>
  <c r="Z3552" i="5"/>
  <c r="Y3552" i="5"/>
  <c r="G3552" i="5"/>
  <c r="F3552" i="5" s="1"/>
  <c r="E3552" i="5"/>
  <c r="D3552" i="5" s="1"/>
  <c r="C3552" i="5"/>
  <c r="B3552" i="5"/>
  <c r="Z3551" i="5"/>
  <c r="Y3551" i="5"/>
  <c r="G3551" i="5"/>
  <c r="F3551" i="5" s="1"/>
  <c r="E3551" i="5"/>
  <c r="D3551" i="5" s="1"/>
  <c r="C3551" i="5"/>
  <c r="B3551" i="5"/>
  <c r="Z3550" i="5"/>
  <c r="Y3550" i="5"/>
  <c r="G3550" i="5"/>
  <c r="F3550" i="5" s="1"/>
  <c r="E3550" i="5"/>
  <c r="D3550" i="5" s="1"/>
  <c r="C3550" i="5"/>
  <c r="B3550" i="5"/>
  <c r="Z3549" i="5"/>
  <c r="Y3549" i="5"/>
  <c r="G3549" i="5"/>
  <c r="F3549" i="5" s="1"/>
  <c r="E3549" i="5"/>
  <c r="D3549" i="5" s="1"/>
  <c r="C3549" i="5"/>
  <c r="B3549" i="5"/>
  <c r="Z3548" i="5"/>
  <c r="Y3548" i="5"/>
  <c r="G3548" i="5"/>
  <c r="F3548" i="5" s="1"/>
  <c r="E3548" i="5"/>
  <c r="D3548" i="5" s="1"/>
  <c r="C3548" i="5"/>
  <c r="B3548" i="5"/>
  <c r="Z3547" i="5"/>
  <c r="Y3547" i="5"/>
  <c r="G3547" i="5"/>
  <c r="F3547" i="5" s="1"/>
  <c r="E3547" i="5"/>
  <c r="D3547" i="5" s="1"/>
  <c r="C3547" i="5"/>
  <c r="B3547" i="5"/>
  <c r="Z3546" i="5"/>
  <c r="Y3546" i="5"/>
  <c r="G3546" i="5"/>
  <c r="F3546" i="5" s="1"/>
  <c r="E3546" i="5"/>
  <c r="D3546" i="5" s="1"/>
  <c r="C3546" i="5"/>
  <c r="B3546" i="5"/>
  <c r="Z3545" i="5"/>
  <c r="Y3545" i="5"/>
  <c r="G3545" i="5"/>
  <c r="F3545" i="5" s="1"/>
  <c r="E3545" i="5"/>
  <c r="D3545" i="5" s="1"/>
  <c r="C3545" i="5"/>
  <c r="B3545" i="5"/>
  <c r="Z3544" i="5"/>
  <c r="Y3544" i="5"/>
  <c r="G3544" i="5"/>
  <c r="F3544" i="5" s="1"/>
  <c r="E3544" i="5"/>
  <c r="D3544" i="5" s="1"/>
  <c r="C3544" i="5"/>
  <c r="B3544" i="5"/>
  <c r="Z3543" i="5"/>
  <c r="Y3543" i="5"/>
  <c r="G3543" i="5"/>
  <c r="F3543" i="5" s="1"/>
  <c r="E3543" i="5"/>
  <c r="D3543" i="5" s="1"/>
  <c r="C3543" i="5"/>
  <c r="B3543" i="5"/>
  <c r="Z3542" i="5"/>
  <c r="Y3542" i="5"/>
  <c r="G3542" i="5"/>
  <c r="F3542" i="5" s="1"/>
  <c r="E3542" i="5"/>
  <c r="D3542" i="5" s="1"/>
  <c r="C3542" i="5"/>
  <c r="B3542" i="5"/>
  <c r="Z3541" i="5"/>
  <c r="Y3541" i="5"/>
  <c r="G3541" i="5"/>
  <c r="F3541" i="5" s="1"/>
  <c r="E3541" i="5"/>
  <c r="D3541" i="5" s="1"/>
  <c r="C3541" i="5"/>
  <c r="B3541" i="5"/>
  <c r="Z3540" i="5"/>
  <c r="Y3540" i="5"/>
  <c r="G3540" i="5"/>
  <c r="F3540" i="5" s="1"/>
  <c r="E3540" i="5"/>
  <c r="D3540" i="5" s="1"/>
  <c r="C3540" i="5"/>
  <c r="B3540" i="5"/>
  <c r="Z3539" i="5"/>
  <c r="Y3539" i="5"/>
  <c r="G3539" i="5"/>
  <c r="F3539" i="5" s="1"/>
  <c r="E3539" i="5"/>
  <c r="D3539" i="5" s="1"/>
  <c r="C3539" i="5"/>
  <c r="B3539" i="5"/>
  <c r="Z3538" i="5"/>
  <c r="Y3538" i="5"/>
  <c r="G3538" i="5"/>
  <c r="F3538" i="5" s="1"/>
  <c r="E3538" i="5"/>
  <c r="D3538" i="5" s="1"/>
  <c r="C3538" i="5"/>
  <c r="B3538" i="5"/>
  <c r="Z3537" i="5"/>
  <c r="Y3537" i="5"/>
  <c r="G3537" i="5"/>
  <c r="F3537" i="5" s="1"/>
  <c r="E3537" i="5"/>
  <c r="D3537" i="5" s="1"/>
  <c r="C3537" i="5"/>
  <c r="B3537" i="5"/>
  <c r="Z3536" i="5"/>
  <c r="Y3536" i="5"/>
  <c r="G3536" i="5"/>
  <c r="F3536" i="5" s="1"/>
  <c r="E3536" i="5"/>
  <c r="D3536" i="5" s="1"/>
  <c r="C3536" i="5"/>
  <c r="B3536" i="5"/>
  <c r="Z3535" i="5"/>
  <c r="Y3535" i="5"/>
  <c r="G3535" i="5"/>
  <c r="F3535" i="5" s="1"/>
  <c r="E3535" i="5"/>
  <c r="D3535" i="5" s="1"/>
  <c r="C3535" i="5"/>
  <c r="B3535" i="5"/>
  <c r="Z3534" i="5"/>
  <c r="Y3534" i="5"/>
  <c r="G3534" i="5"/>
  <c r="F3534" i="5" s="1"/>
  <c r="E3534" i="5"/>
  <c r="D3534" i="5" s="1"/>
  <c r="C3534" i="5"/>
  <c r="B3534" i="5"/>
  <c r="Z3533" i="5"/>
  <c r="Y3533" i="5"/>
  <c r="G3533" i="5"/>
  <c r="F3533" i="5" s="1"/>
  <c r="E3533" i="5"/>
  <c r="D3533" i="5" s="1"/>
  <c r="C3533" i="5"/>
  <c r="B3533" i="5"/>
  <c r="Z3532" i="5"/>
  <c r="Y3532" i="5"/>
  <c r="G3532" i="5"/>
  <c r="F3532" i="5" s="1"/>
  <c r="E3532" i="5"/>
  <c r="D3532" i="5" s="1"/>
  <c r="C3532" i="5"/>
  <c r="B3532" i="5"/>
  <c r="Z3531" i="5"/>
  <c r="Y3531" i="5"/>
  <c r="G3531" i="5"/>
  <c r="F3531" i="5" s="1"/>
  <c r="E3531" i="5"/>
  <c r="D3531" i="5" s="1"/>
  <c r="C3531" i="5"/>
  <c r="B3531" i="5"/>
  <c r="Z3530" i="5"/>
  <c r="Y3530" i="5"/>
  <c r="G3530" i="5"/>
  <c r="F3530" i="5" s="1"/>
  <c r="E3530" i="5"/>
  <c r="D3530" i="5" s="1"/>
  <c r="C3530" i="5"/>
  <c r="B3530" i="5"/>
  <c r="Z3529" i="5"/>
  <c r="Y3529" i="5"/>
  <c r="G3529" i="5"/>
  <c r="F3529" i="5" s="1"/>
  <c r="E3529" i="5"/>
  <c r="D3529" i="5" s="1"/>
  <c r="C3529" i="5"/>
  <c r="B3529" i="5"/>
  <c r="Z3528" i="5"/>
  <c r="Y3528" i="5"/>
  <c r="G3528" i="5"/>
  <c r="F3528" i="5" s="1"/>
  <c r="E3528" i="5"/>
  <c r="D3528" i="5" s="1"/>
  <c r="C3528" i="5"/>
  <c r="B3528" i="5"/>
  <c r="Z3527" i="5"/>
  <c r="Y3527" i="5"/>
  <c r="G3527" i="5"/>
  <c r="F3527" i="5" s="1"/>
  <c r="E3527" i="5"/>
  <c r="D3527" i="5" s="1"/>
  <c r="C3527" i="5"/>
  <c r="B3527" i="5"/>
  <c r="Z3526" i="5"/>
  <c r="Y3526" i="5"/>
  <c r="G3526" i="5"/>
  <c r="F3526" i="5" s="1"/>
  <c r="E3526" i="5"/>
  <c r="D3526" i="5" s="1"/>
  <c r="C3526" i="5"/>
  <c r="B3526" i="5"/>
  <c r="Z3525" i="5"/>
  <c r="Y3525" i="5"/>
  <c r="G3525" i="5"/>
  <c r="F3525" i="5" s="1"/>
  <c r="E3525" i="5"/>
  <c r="D3525" i="5" s="1"/>
  <c r="C3525" i="5"/>
  <c r="B3525" i="5"/>
  <c r="Z3524" i="5"/>
  <c r="Y3524" i="5"/>
  <c r="G3524" i="5"/>
  <c r="F3524" i="5" s="1"/>
  <c r="E3524" i="5"/>
  <c r="D3524" i="5" s="1"/>
  <c r="C3524" i="5"/>
  <c r="B3524" i="5"/>
  <c r="Z3523" i="5"/>
  <c r="Y3523" i="5"/>
  <c r="G3523" i="5"/>
  <c r="F3523" i="5" s="1"/>
  <c r="E3523" i="5"/>
  <c r="D3523" i="5" s="1"/>
  <c r="C3523" i="5"/>
  <c r="B3523" i="5"/>
  <c r="Z3522" i="5"/>
  <c r="Y3522" i="5"/>
  <c r="G3522" i="5"/>
  <c r="F3522" i="5" s="1"/>
  <c r="E3522" i="5"/>
  <c r="D3522" i="5" s="1"/>
  <c r="C3522" i="5"/>
  <c r="B3522" i="5"/>
  <c r="Z3521" i="5"/>
  <c r="Y3521" i="5"/>
  <c r="G3521" i="5"/>
  <c r="F3521" i="5" s="1"/>
  <c r="E3521" i="5"/>
  <c r="D3521" i="5" s="1"/>
  <c r="C3521" i="5"/>
  <c r="B3521" i="5"/>
  <c r="Z3520" i="5"/>
  <c r="Y3520" i="5"/>
  <c r="G3520" i="5"/>
  <c r="F3520" i="5" s="1"/>
  <c r="E3520" i="5"/>
  <c r="D3520" i="5" s="1"/>
  <c r="C3520" i="5"/>
  <c r="B3520" i="5"/>
  <c r="Z3519" i="5"/>
  <c r="Y3519" i="5"/>
  <c r="G3519" i="5"/>
  <c r="F3519" i="5" s="1"/>
  <c r="E3519" i="5"/>
  <c r="D3519" i="5" s="1"/>
  <c r="C3519" i="5"/>
  <c r="B3519" i="5"/>
  <c r="Z3518" i="5"/>
  <c r="Y3518" i="5"/>
  <c r="G3518" i="5"/>
  <c r="F3518" i="5" s="1"/>
  <c r="E3518" i="5"/>
  <c r="D3518" i="5" s="1"/>
  <c r="C3518" i="5"/>
  <c r="B3518" i="5"/>
  <c r="Z3517" i="5"/>
  <c r="Y3517" i="5"/>
  <c r="G3517" i="5"/>
  <c r="F3517" i="5" s="1"/>
  <c r="E3517" i="5"/>
  <c r="D3517" i="5" s="1"/>
  <c r="C3517" i="5"/>
  <c r="B3517" i="5"/>
  <c r="Z3516" i="5"/>
  <c r="Y3516" i="5"/>
  <c r="G3516" i="5"/>
  <c r="F3516" i="5" s="1"/>
  <c r="E3516" i="5"/>
  <c r="D3516" i="5" s="1"/>
  <c r="C3516" i="5"/>
  <c r="B3516" i="5"/>
  <c r="Z3515" i="5"/>
  <c r="Y3515" i="5"/>
  <c r="G3515" i="5"/>
  <c r="F3515" i="5" s="1"/>
  <c r="E3515" i="5"/>
  <c r="D3515" i="5" s="1"/>
  <c r="C3515" i="5"/>
  <c r="B3515" i="5"/>
  <c r="Z3514" i="5"/>
  <c r="Y3514" i="5"/>
  <c r="G3514" i="5"/>
  <c r="F3514" i="5" s="1"/>
  <c r="E3514" i="5"/>
  <c r="D3514" i="5" s="1"/>
  <c r="C3514" i="5"/>
  <c r="B3514" i="5"/>
  <c r="Z3513" i="5"/>
  <c r="Y3513" i="5"/>
  <c r="G3513" i="5"/>
  <c r="F3513" i="5" s="1"/>
  <c r="E3513" i="5"/>
  <c r="D3513" i="5" s="1"/>
  <c r="C3513" i="5"/>
  <c r="B3513" i="5"/>
  <c r="Z3512" i="5"/>
  <c r="Y3512" i="5"/>
  <c r="G3512" i="5"/>
  <c r="F3512" i="5" s="1"/>
  <c r="E3512" i="5"/>
  <c r="D3512" i="5" s="1"/>
  <c r="C3512" i="5"/>
  <c r="B3512" i="5"/>
  <c r="Z3511" i="5"/>
  <c r="Y3511" i="5"/>
  <c r="G3511" i="5"/>
  <c r="F3511" i="5" s="1"/>
  <c r="E3511" i="5"/>
  <c r="D3511" i="5" s="1"/>
  <c r="C3511" i="5"/>
  <c r="B3511" i="5"/>
  <c r="Z3510" i="5"/>
  <c r="Y3510" i="5"/>
  <c r="G3510" i="5"/>
  <c r="F3510" i="5" s="1"/>
  <c r="E3510" i="5"/>
  <c r="D3510" i="5" s="1"/>
  <c r="C3510" i="5"/>
  <c r="B3510" i="5"/>
  <c r="Z3509" i="5"/>
  <c r="Y3509" i="5"/>
  <c r="G3509" i="5"/>
  <c r="F3509" i="5" s="1"/>
  <c r="E3509" i="5"/>
  <c r="D3509" i="5" s="1"/>
  <c r="C3509" i="5"/>
  <c r="B3509" i="5"/>
  <c r="Z3508" i="5"/>
  <c r="Y3508" i="5"/>
  <c r="G3508" i="5"/>
  <c r="F3508" i="5" s="1"/>
  <c r="E3508" i="5"/>
  <c r="D3508" i="5" s="1"/>
  <c r="C3508" i="5"/>
  <c r="B3508" i="5"/>
  <c r="Z3507" i="5"/>
  <c r="Y3507" i="5"/>
  <c r="G3507" i="5"/>
  <c r="F3507" i="5" s="1"/>
  <c r="E3507" i="5"/>
  <c r="D3507" i="5" s="1"/>
  <c r="C3507" i="5"/>
  <c r="B3507" i="5"/>
  <c r="Z3506" i="5"/>
  <c r="Y3506" i="5"/>
  <c r="G3506" i="5"/>
  <c r="F3506" i="5" s="1"/>
  <c r="E3506" i="5"/>
  <c r="D3506" i="5" s="1"/>
  <c r="C3506" i="5"/>
  <c r="B3506" i="5"/>
  <c r="Z3505" i="5"/>
  <c r="Y3505" i="5"/>
  <c r="G3505" i="5"/>
  <c r="F3505" i="5" s="1"/>
  <c r="E3505" i="5"/>
  <c r="D3505" i="5" s="1"/>
  <c r="C3505" i="5"/>
  <c r="B3505" i="5"/>
  <c r="Z3504" i="5"/>
  <c r="Y3504" i="5"/>
  <c r="G3504" i="5"/>
  <c r="F3504" i="5" s="1"/>
  <c r="E3504" i="5"/>
  <c r="D3504" i="5" s="1"/>
  <c r="C3504" i="5"/>
  <c r="B3504" i="5"/>
  <c r="Z3503" i="5"/>
  <c r="Y3503" i="5"/>
  <c r="G3503" i="5"/>
  <c r="F3503" i="5" s="1"/>
  <c r="E3503" i="5"/>
  <c r="D3503" i="5" s="1"/>
  <c r="C3503" i="5"/>
  <c r="B3503" i="5"/>
  <c r="Z3502" i="5"/>
  <c r="Y3502" i="5"/>
  <c r="G3502" i="5"/>
  <c r="F3502" i="5" s="1"/>
  <c r="E3502" i="5"/>
  <c r="D3502" i="5" s="1"/>
  <c r="C3502" i="5"/>
  <c r="B3502" i="5"/>
  <c r="Z3501" i="5"/>
  <c r="Y3501" i="5"/>
  <c r="G3501" i="5"/>
  <c r="F3501" i="5" s="1"/>
  <c r="E3501" i="5"/>
  <c r="D3501" i="5" s="1"/>
  <c r="C3501" i="5"/>
  <c r="B3501" i="5"/>
  <c r="Z3500" i="5"/>
  <c r="Y3500" i="5"/>
  <c r="G3500" i="5"/>
  <c r="F3500" i="5" s="1"/>
  <c r="E3500" i="5"/>
  <c r="D3500" i="5" s="1"/>
  <c r="C3500" i="5"/>
  <c r="B3500" i="5"/>
  <c r="Z3499" i="5"/>
  <c r="Y3499" i="5"/>
  <c r="G3499" i="5"/>
  <c r="F3499" i="5" s="1"/>
  <c r="E3499" i="5"/>
  <c r="D3499" i="5" s="1"/>
  <c r="C3499" i="5"/>
  <c r="B3499" i="5"/>
  <c r="Z3498" i="5"/>
  <c r="Y3498" i="5"/>
  <c r="G3498" i="5"/>
  <c r="F3498" i="5" s="1"/>
  <c r="E3498" i="5"/>
  <c r="D3498" i="5" s="1"/>
  <c r="C3498" i="5"/>
  <c r="B3498" i="5"/>
  <c r="Z3497" i="5"/>
  <c r="Y3497" i="5"/>
  <c r="G3497" i="5"/>
  <c r="F3497" i="5" s="1"/>
  <c r="E3497" i="5"/>
  <c r="D3497" i="5" s="1"/>
  <c r="C3497" i="5"/>
  <c r="B3497" i="5"/>
  <c r="Z3496" i="5"/>
  <c r="Y3496" i="5"/>
  <c r="G3496" i="5"/>
  <c r="F3496" i="5" s="1"/>
  <c r="E3496" i="5"/>
  <c r="D3496" i="5" s="1"/>
  <c r="C3496" i="5"/>
  <c r="B3496" i="5"/>
  <c r="Z3495" i="5"/>
  <c r="Y3495" i="5"/>
  <c r="G3495" i="5"/>
  <c r="F3495" i="5" s="1"/>
  <c r="E3495" i="5"/>
  <c r="D3495" i="5" s="1"/>
  <c r="C3495" i="5"/>
  <c r="B3495" i="5"/>
  <c r="Z3494" i="5"/>
  <c r="Y3494" i="5"/>
  <c r="G3494" i="5"/>
  <c r="F3494" i="5" s="1"/>
  <c r="E3494" i="5"/>
  <c r="D3494" i="5" s="1"/>
  <c r="C3494" i="5"/>
  <c r="B3494" i="5"/>
  <c r="Z3493" i="5"/>
  <c r="Y3493" i="5"/>
  <c r="G3493" i="5"/>
  <c r="F3493" i="5" s="1"/>
  <c r="E3493" i="5"/>
  <c r="D3493" i="5" s="1"/>
  <c r="C3493" i="5"/>
  <c r="B3493" i="5"/>
  <c r="Z3492" i="5"/>
  <c r="Y3492" i="5"/>
  <c r="G3492" i="5"/>
  <c r="F3492" i="5" s="1"/>
  <c r="E3492" i="5"/>
  <c r="D3492" i="5" s="1"/>
  <c r="C3492" i="5"/>
  <c r="B3492" i="5"/>
  <c r="Z3491" i="5"/>
  <c r="Y3491" i="5"/>
  <c r="G3491" i="5"/>
  <c r="F3491" i="5" s="1"/>
  <c r="E3491" i="5"/>
  <c r="D3491" i="5" s="1"/>
  <c r="C3491" i="5"/>
  <c r="B3491" i="5"/>
  <c r="Z3490" i="5"/>
  <c r="Y3490" i="5"/>
  <c r="G3490" i="5"/>
  <c r="F3490" i="5" s="1"/>
  <c r="E3490" i="5"/>
  <c r="D3490" i="5" s="1"/>
  <c r="C3490" i="5"/>
  <c r="B3490" i="5"/>
  <c r="Z3489" i="5"/>
  <c r="Y3489" i="5"/>
  <c r="G3489" i="5"/>
  <c r="F3489" i="5" s="1"/>
  <c r="E3489" i="5"/>
  <c r="D3489" i="5" s="1"/>
  <c r="C3489" i="5"/>
  <c r="B3489" i="5"/>
  <c r="Z3488" i="5"/>
  <c r="Y3488" i="5"/>
  <c r="G3488" i="5"/>
  <c r="F3488" i="5" s="1"/>
  <c r="E3488" i="5"/>
  <c r="D3488" i="5" s="1"/>
  <c r="C3488" i="5"/>
  <c r="B3488" i="5"/>
  <c r="Z3487" i="5"/>
  <c r="Y3487" i="5"/>
  <c r="G3487" i="5"/>
  <c r="F3487" i="5" s="1"/>
  <c r="E3487" i="5"/>
  <c r="D3487" i="5" s="1"/>
  <c r="C3487" i="5"/>
  <c r="B3487" i="5"/>
  <c r="Z3486" i="5"/>
  <c r="Y3486" i="5"/>
  <c r="G3486" i="5"/>
  <c r="F3486" i="5" s="1"/>
  <c r="E3486" i="5"/>
  <c r="D3486" i="5" s="1"/>
  <c r="C3486" i="5"/>
  <c r="B3486" i="5"/>
  <c r="Z3485" i="5"/>
  <c r="Y3485" i="5"/>
  <c r="G3485" i="5"/>
  <c r="F3485" i="5" s="1"/>
  <c r="E3485" i="5"/>
  <c r="D3485" i="5" s="1"/>
  <c r="C3485" i="5"/>
  <c r="B3485" i="5"/>
  <c r="Z3484" i="5"/>
  <c r="Y3484" i="5"/>
  <c r="G3484" i="5"/>
  <c r="F3484" i="5" s="1"/>
  <c r="E3484" i="5"/>
  <c r="D3484" i="5" s="1"/>
  <c r="C3484" i="5"/>
  <c r="B3484" i="5"/>
  <c r="Z3483" i="5"/>
  <c r="Y3483" i="5"/>
  <c r="G3483" i="5"/>
  <c r="F3483" i="5" s="1"/>
  <c r="E3483" i="5"/>
  <c r="D3483" i="5" s="1"/>
  <c r="C3483" i="5"/>
  <c r="B3483" i="5"/>
  <c r="Z3482" i="5"/>
  <c r="Y3482" i="5"/>
  <c r="G3482" i="5"/>
  <c r="F3482" i="5" s="1"/>
  <c r="E3482" i="5"/>
  <c r="D3482" i="5" s="1"/>
  <c r="C3482" i="5"/>
  <c r="B3482" i="5"/>
  <c r="Z3481" i="5"/>
  <c r="Y3481" i="5"/>
  <c r="G3481" i="5"/>
  <c r="F3481" i="5" s="1"/>
  <c r="E3481" i="5"/>
  <c r="D3481" i="5" s="1"/>
  <c r="C3481" i="5"/>
  <c r="B3481" i="5"/>
  <c r="Z3480" i="5"/>
  <c r="Y3480" i="5"/>
  <c r="G3480" i="5"/>
  <c r="F3480" i="5" s="1"/>
  <c r="E3480" i="5"/>
  <c r="D3480" i="5" s="1"/>
  <c r="C3480" i="5"/>
  <c r="B3480" i="5"/>
  <c r="Z3479" i="5"/>
  <c r="Y3479" i="5"/>
  <c r="G3479" i="5"/>
  <c r="F3479" i="5" s="1"/>
  <c r="E3479" i="5"/>
  <c r="D3479" i="5" s="1"/>
  <c r="C3479" i="5"/>
  <c r="B3479" i="5"/>
  <c r="Z3478" i="5"/>
  <c r="Y3478" i="5"/>
  <c r="G3478" i="5"/>
  <c r="F3478" i="5" s="1"/>
  <c r="E3478" i="5"/>
  <c r="D3478" i="5" s="1"/>
  <c r="C3478" i="5"/>
  <c r="B3478" i="5"/>
  <c r="Z3477" i="5"/>
  <c r="Y3477" i="5"/>
  <c r="G3477" i="5"/>
  <c r="F3477" i="5" s="1"/>
  <c r="E3477" i="5"/>
  <c r="D3477" i="5" s="1"/>
  <c r="C3477" i="5"/>
  <c r="B3477" i="5"/>
  <c r="Z3476" i="5"/>
  <c r="Y3476" i="5"/>
  <c r="G3476" i="5"/>
  <c r="F3476" i="5" s="1"/>
  <c r="E3476" i="5"/>
  <c r="D3476" i="5" s="1"/>
  <c r="C3476" i="5"/>
  <c r="B3476" i="5"/>
  <c r="Z3475" i="5"/>
  <c r="Y3475" i="5"/>
  <c r="G3475" i="5"/>
  <c r="F3475" i="5" s="1"/>
  <c r="E3475" i="5"/>
  <c r="D3475" i="5" s="1"/>
  <c r="C3475" i="5"/>
  <c r="B3475" i="5"/>
  <c r="Z3474" i="5"/>
  <c r="Y3474" i="5"/>
  <c r="G3474" i="5"/>
  <c r="F3474" i="5" s="1"/>
  <c r="E3474" i="5"/>
  <c r="D3474" i="5" s="1"/>
  <c r="C3474" i="5"/>
  <c r="B3474" i="5"/>
  <c r="Z3473" i="5"/>
  <c r="Y3473" i="5"/>
  <c r="G3473" i="5"/>
  <c r="F3473" i="5" s="1"/>
  <c r="E3473" i="5"/>
  <c r="D3473" i="5" s="1"/>
  <c r="C3473" i="5"/>
  <c r="B3473" i="5"/>
  <c r="Z3472" i="5"/>
  <c r="Y3472" i="5"/>
  <c r="G3472" i="5"/>
  <c r="F3472" i="5" s="1"/>
  <c r="E3472" i="5"/>
  <c r="D3472" i="5" s="1"/>
  <c r="C3472" i="5"/>
  <c r="B3472" i="5"/>
  <c r="Z3471" i="5"/>
  <c r="Y3471" i="5"/>
  <c r="G3471" i="5"/>
  <c r="F3471" i="5" s="1"/>
  <c r="E3471" i="5"/>
  <c r="D3471" i="5" s="1"/>
  <c r="C3471" i="5"/>
  <c r="B3471" i="5"/>
  <c r="Z3470" i="5"/>
  <c r="Y3470" i="5"/>
  <c r="G3470" i="5"/>
  <c r="F3470" i="5" s="1"/>
  <c r="E3470" i="5"/>
  <c r="D3470" i="5" s="1"/>
  <c r="C3470" i="5"/>
  <c r="B3470" i="5"/>
  <c r="Z3469" i="5"/>
  <c r="Y3469" i="5"/>
  <c r="G3469" i="5"/>
  <c r="F3469" i="5" s="1"/>
  <c r="E3469" i="5"/>
  <c r="D3469" i="5" s="1"/>
  <c r="C3469" i="5"/>
  <c r="B3469" i="5"/>
  <c r="Z3468" i="5"/>
  <c r="Y3468" i="5"/>
  <c r="G3468" i="5"/>
  <c r="F3468" i="5" s="1"/>
  <c r="E3468" i="5"/>
  <c r="D3468" i="5" s="1"/>
  <c r="C3468" i="5"/>
  <c r="B3468" i="5"/>
  <c r="Z3467" i="5"/>
  <c r="Y3467" i="5"/>
  <c r="G3467" i="5"/>
  <c r="F3467" i="5" s="1"/>
  <c r="E3467" i="5"/>
  <c r="D3467" i="5" s="1"/>
  <c r="C3467" i="5"/>
  <c r="B3467" i="5"/>
  <c r="Z3466" i="5"/>
  <c r="Y3466" i="5"/>
  <c r="G3466" i="5"/>
  <c r="F3466" i="5" s="1"/>
  <c r="E3466" i="5"/>
  <c r="D3466" i="5" s="1"/>
  <c r="C3466" i="5"/>
  <c r="B3466" i="5"/>
  <c r="Z3465" i="5"/>
  <c r="Y3465" i="5"/>
  <c r="G3465" i="5"/>
  <c r="F3465" i="5" s="1"/>
  <c r="E3465" i="5"/>
  <c r="D3465" i="5" s="1"/>
  <c r="C3465" i="5"/>
  <c r="B3465" i="5"/>
  <c r="Z3464" i="5"/>
  <c r="Y3464" i="5"/>
  <c r="G3464" i="5"/>
  <c r="F3464" i="5" s="1"/>
  <c r="E3464" i="5"/>
  <c r="D3464" i="5" s="1"/>
  <c r="C3464" i="5"/>
  <c r="B3464" i="5"/>
  <c r="Z3463" i="5"/>
  <c r="Y3463" i="5"/>
  <c r="G3463" i="5"/>
  <c r="F3463" i="5" s="1"/>
  <c r="E3463" i="5"/>
  <c r="D3463" i="5" s="1"/>
  <c r="C3463" i="5"/>
  <c r="B3463" i="5"/>
  <c r="Z3462" i="5"/>
  <c r="Y3462" i="5"/>
  <c r="G3462" i="5"/>
  <c r="F3462" i="5" s="1"/>
  <c r="E3462" i="5"/>
  <c r="D3462" i="5" s="1"/>
  <c r="C3462" i="5"/>
  <c r="B3462" i="5"/>
  <c r="Z3461" i="5"/>
  <c r="Y3461" i="5"/>
  <c r="G3461" i="5"/>
  <c r="F3461" i="5" s="1"/>
  <c r="E3461" i="5"/>
  <c r="D3461" i="5" s="1"/>
  <c r="C3461" i="5"/>
  <c r="B3461" i="5"/>
  <c r="Z3460" i="5"/>
  <c r="Y3460" i="5"/>
  <c r="G3460" i="5"/>
  <c r="F3460" i="5" s="1"/>
  <c r="E3460" i="5"/>
  <c r="D3460" i="5" s="1"/>
  <c r="C3460" i="5"/>
  <c r="B3460" i="5"/>
  <c r="Z3459" i="5"/>
  <c r="Y3459" i="5"/>
  <c r="G3459" i="5"/>
  <c r="F3459" i="5" s="1"/>
  <c r="E3459" i="5"/>
  <c r="D3459" i="5" s="1"/>
  <c r="C3459" i="5"/>
  <c r="B3459" i="5"/>
  <c r="Z3458" i="5"/>
  <c r="Y3458" i="5"/>
  <c r="G3458" i="5"/>
  <c r="F3458" i="5" s="1"/>
  <c r="E3458" i="5"/>
  <c r="D3458" i="5" s="1"/>
  <c r="C3458" i="5"/>
  <c r="B3458" i="5"/>
  <c r="Z3457" i="5"/>
  <c r="Y3457" i="5"/>
  <c r="G3457" i="5"/>
  <c r="F3457" i="5" s="1"/>
  <c r="E3457" i="5"/>
  <c r="D3457" i="5" s="1"/>
  <c r="C3457" i="5"/>
  <c r="B3457" i="5"/>
  <c r="Z3456" i="5"/>
  <c r="Y3456" i="5"/>
  <c r="G3456" i="5"/>
  <c r="F3456" i="5" s="1"/>
  <c r="E3456" i="5"/>
  <c r="D3456" i="5" s="1"/>
  <c r="C3456" i="5"/>
  <c r="B3456" i="5"/>
  <c r="Z3455" i="5"/>
  <c r="Y3455" i="5"/>
  <c r="G3455" i="5"/>
  <c r="F3455" i="5" s="1"/>
  <c r="E3455" i="5"/>
  <c r="D3455" i="5" s="1"/>
  <c r="C3455" i="5"/>
  <c r="B3455" i="5"/>
  <c r="Z3454" i="5"/>
  <c r="Y3454" i="5"/>
  <c r="G3454" i="5"/>
  <c r="F3454" i="5" s="1"/>
  <c r="E3454" i="5"/>
  <c r="D3454" i="5" s="1"/>
  <c r="C3454" i="5"/>
  <c r="B3454" i="5"/>
  <c r="Z3453" i="5"/>
  <c r="Y3453" i="5"/>
  <c r="G3453" i="5"/>
  <c r="F3453" i="5" s="1"/>
  <c r="E3453" i="5"/>
  <c r="D3453" i="5" s="1"/>
  <c r="C3453" i="5"/>
  <c r="B3453" i="5"/>
  <c r="Z3452" i="5"/>
  <c r="Y3452" i="5"/>
  <c r="G3452" i="5"/>
  <c r="F3452" i="5" s="1"/>
  <c r="E3452" i="5"/>
  <c r="D3452" i="5" s="1"/>
  <c r="C3452" i="5"/>
  <c r="B3452" i="5"/>
  <c r="Z3451" i="5"/>
  <c r="Y3451" i="5"/>
  <c r="G3451" i="5"/>
  <c r="F3451" i="5" s="1"/>
  <c r="E3451" i="5"/>
  <c r="D3451" i="5" s="1"/>
  <c r="C3451" i="5"/>
  <c r="B3451" i="5"/>
  <c r="Z3450" i="5"/>
  <c r="Y3450" i="5"/>
  <c r="G3450" i="5"/>
  <c r="F3450" i="5" s="1"/>
  <c r="E3450" i="5"/>
  <c r="D3450" i="5" s="1"/>
  <c r="C3450" i="5"/>
  <c r="B3450" i="5"/>
  <c r="Z3449" i="5"/>
  <c r="Y3449" i="5"/>
  <c r="G3449" i="5"/>
  <c r="F3449" i="5" s="1"/>
  <c r="E3449" i="5"/>
  <c r="D3449" i="5" s="1"/>
  <c r="C3449" i="5"/>
  <c r="B3449" i="5"/>
  <c r="Z3448" i="5"/>
  <c r="Y3448" i="5"/>
  <c r="G3448" i="5"/>
  <c r="F3448" i="5" s="1"/>
  <c r="E3448" i="5"/>
  <c r="D3448" i="5" s="1"/>
  <c r="C3448" i="5"/>
  <c r="B3448" i="5"/>
  <c r="Z3447" i="5"/>
  <c r="Y3447" i="5"/>
  <c r="G3447" i="5"/>
  <c r="F3447" i="5" s="1"/>
  <c r="E3447" i="5"/>
  <c r="D3447" i="5" s="1"/>
  <c r="C3447" i="5"/>
  <c r="B3447" i="5"/>
  <c r="Z3446" i="5"/>
  <c r="Y3446" i="5"/>
  <c r="G3446" i="5"/>
  <c r="F3446" i="5" s="1"/>
  <c r="E3446" i="5"/>
  <c r="D3446" i="5" s="1"/>
  <c r="C3446" i="5"/>
  <c r="B3446" i="5"/>
  <c r="Z3445" i="5"/>
  <c r="Y3445" i="5"/>
  <c r="G3445" i="5"/>
  <c r="F3445" i="5" s="1"/>
  <c r="E3445" i="5"/>
  <c r="D3445" i="5" s="1"/>
  <c r="C3445" i="5"/>
  <c r="B3445" i="5"/>
  <c r="Z3444" i="5"/>
  <c r="Y3444" i="5"/>
  <c r="G3444" i="5"/>
  <c r="F3444" i="5" s="1"/>
  <c r="E3444" i="5"/>
  <c r="D3444" i="5" s="1"/>
  <c r="C3444" i="5"/>
  <c r="B3444" i="5"/>
  <c r="Z3443" i="5"/>
  <c r="Y3443" i="5"/>
  <c r="G3443" i="5"/>
  <c r="F3443" i="5" s="1"/>
  <c r="E3443" i="5"/>
  <c r="D3443" i="5" s="1"/>
  <c r="C3443" i="5"/>
  <c r="B3443" i="5"/>
  <c r="Z3442" i="5"/>
  <c r="Y3442" i="5"/>
  <c r="G3442" i="5"/>
  <c r="F3442" i="5" s="1"/>
  <c r="E3442" i="5"/>
  <c r="D3442" i="5" s="1"/>
  <c r="C3442" i="5"/>
  <c r="B3442" i="5"/>
  <c r="Z3441" i="5"/>
  <c r="Y3441" i="5"/>
  <c r="G3441" i="5"/>
  <c r="F3441" i="5" s="1"/>
  <c r="E3441" i="5"/>
  <c r="D3441" i="5" s="1"/>
  <c r="C3441" i="5"/>
  <c r="B3441" i="5"/>
  <c r="Z3440" i="5"/>
  <c r="Y3440" i="5"/>
  <c r="G3440" i="5"/>
  <c r="F3440" i="5" s="1"/>
  <c r="E3440" i="5"/>
  <c r="D3440" i="5" s="1"/>
  <c r="C3440" i="5"/>
  <c r="B3440" i="5"/>
  <c r="Z3439" i="5"/>
  <c r="Y3439" i="5"/>
  <c r="G3439" i="5"/>
  <c r="F3439" i="5" s="1"/>
  <c r="E3439" i="5"/>
  <c r="D3439" i="5" s="1"/>
  <c r="C3439" i="5"/>
  <c r="B3439" i="5"/>
  <c r="Z3438" i="5"/>
  <c r="Y3438" i="5"/>
  <c r="G3438" i="5"/>
  <c r="F3438" i="5" s="1"/>
  <c r="E3438" i="5"/>
  <c r="D3438" i="5" s="1"/>
  <c r="C3438" i="5"/>
  <c r="B3438" i="5"/>
  <c r="Z3437" i="5"/>
  <c r="Y3437" i="5"/>
  <c r="G3437" i="5"/>
  <c r="F3437" i="5" s="1"/>
  <c r="E3437" i="5"/>
  <c r="D3437" i="5" s="1"/>
  <c r="C3437" i="5"/>
  <c r="B3437" i="5"/>
  <c r="Z3436" i="5"/>
  <c r="Y3436" i="5"/>
  <c r="G3436" i="5"/>
  <c r="F3436" i="5" s="1"/>
  <c r="E3436" i="5"/>
  <c r="D3436" i="5" s="1"/>
  <c r="C3436" i="5"/>
  <c r="B3436" i="5"/>
  <c r="Z3435" i="5"/>
  <c r="Y3435" i="5"/>
  <c r="G3435" i="5"/>
  <c r="F3435" i="5" s="1"/>
  <c r="E3435" i="5"/>
  <c r="D3435" i="5" s="1"/>
  <c r="C3435" i="5"/>
  <c r="B3435" i="5"/>
  <c r="Z3434" i="5"/>
  <c r="Y3434" i="5"/>
  <c r="G3434" i="5"/>
  <c r="F3434" i="5" s="1"/>
  <c r="E3434" i="5"/>
  <c r="D3434" i="5" s="1"/>
  <c r="C3434" i="5"/>
  <c r="B3434" i="5"/>
  <c r="Z3433" i="5"/>
  <c r="Y3433" i="5"/>
  <c r="G3433" i="5"/>
  <c r="F3433" i="5" s="1"/>
  <c r="E3433" i="5"/>
  <c r="D3433" i="5" s="1"/>
  <c r="C3433" i="5"/>
  <c r="B3433" i="5"/>
  <c r="Z3432" i="5"/>
  <c r="Y3432" i="5"/>
  <c r="G3432" i="5"/>
  <c r="F3432" i="5" s="1"/>
  <c r="E3432" i="5"/>
  <c r="D3432" i="5" s="1"/>
  <c r="C3432" i="5"/>
  <c r="B3432" i="5"/>
  <c r="Z3431" i="5"/>
  <c r="Y3431" i="5"/>
  <c r="G3431" i="5"/>
  <c r="F3431" i="5" s="1"/>
  <c r="E3431" i="5"/>
  <c r="D3431" i="5" s="1"/>
  <c r="C3431" i="5"/>
  <c r="B3431" i="5"/>
  <c r="Z3430" i="5"/>
  <c r="Y3430" i="5"/>
  <c r="G3430" i="5"/>
  <c r="F3430" i="5" s="1"/>
  <c r="E3430" i="5"/>
  <c r="D3430" i="5" s="1"/>
  <c r="C3430" i="5"/>
  <c r="B3430" i="5"/>
  <c r="Z3429" i="5"/>
  <c r="Y3429" i="5"/>
  <c r="G3429" i="5"/>
  <c r="F3429" i="5" s="1"/>
  <c r="E3429" i="5"/>
  <c r="D3429" i="5" s="1"/>
  <c r="C3429" i="5"/>
  <c r="B3429" i="5"/>
  <c r="Z3428" i="5"/>
  <c r="Y3428" i="5"/>
  <c r="G3428" i="5"/>
  <c r="F3428" i="5" s="1"/>
  <c r="E3428" i="5"/>
  <c r="D3428" i="5" s="1"/>
  <c r="C3428" i="5"/>
  <c r="B3428" i="5"/>
  <c r="Z3427" i="5"/>
  <c r="Y3427" i="5"/>
  <c r="G3427" i="5"/>
  <c r="F3427" i="5" s="1"/>
  <c r="E3427" i="5"/>
  <c r="D3427" i="5" s="1"/>
  <c r="C3427" i="5"/>
  <c r="B3427" i="5"/>
  <c r="Z3426" i="5"/>
  <c r="Y3426" i="5"/>
  <c r="G3426" i="5"/>
  <c r="F3426" i="5" s="1"/>
  <c r="E3426" i="5"/>
  <c r="D3426" i="5" s="1"/>
  <c r="C3426" i="5"/>
  <c r="B3426" i="5"/>
  <c r="Z3425" i="5"/>
  <c r="Y3425" i="5"/>
  <c r="G3425" i="5"/>
  <c r="F3425" i="5" s="1"/>
  <c r="E3425" i="5"/>
  <c r="D3425" i="5" s="1"/>
  <c r="C3425" i="5"/>
  <c r="B3425" i="5"/>
  <c r="Z3424" i="5"/>
  <c r="Y3424" i="5"/>
  <c r="G3424" i="5"/>
  <c r="F3424" i="5" s="1"/>
  <c r="E3424" i="5"/>
  <c r="D3424" i="5" s="1"/>
  <c r="C3424" i="5"/>
  <c r="B3424" i="5"/>
  <c r="Z3423" i="5"/>
  <c r="Y3423" i="5"/>
  <c r="G3423" i="5"/>
  <c r="F3423" i="5" s="1"/>
  <c r="E3423" i="5"/>
  <c r="D3423" i="5" s="1"/>
  <c r="C3423" i="5"/>
  <c r="B3423" i="5"/>
  <c r="Z3422" i="5"/>
  <c r="Y3422" i="5"/>
  <c r="G3422" i="5"/>
  <c r="F3422" i="5" s="1"/>
  <c r="E3422" i="5"/>
  <c r="D3422" i="5" s="1"/>
  <c r="C3422" i="5"/>
  <c r="B3422" i="5"/>
  <c r="Z3421" i="5"/>
  <c r="Y3421" i="5"/>
  <c r="G3421" i="5"/>
  <c r="F3421" i="5" s="1"/>
  <c r="E3421" i="5"/>
  <c r="D3421" i="5" s="1"/>
  <c r="C3421" i="5"/>
  <c r="B3421" i="5"/>
  <c r="Z3420" i="5"/>
  <c r="Y3420" i="5"/>
  <c r="G3420" i="5"/>
  <c r="F3420" i="5" s="1"/>
  <c r="E3420" i="5"/>
  <c r="D3420" i="5" s="1"/>
  <c r="C3420" i="5"/>
  <c r="B3420" i="5"/>
  <c r="Z3419" i="5"/>
  <c r="Y3419" i="5"/>
  <c r="G3419" i="5"/>
  <c r="F3419" i="5" s="1"/>
  <c r="E3419" i="5"/>
  <c r="D3419" i="5" s="1"/>
  <c r="C3419" i="5"/>
  <c r="B3419" i="5"/>
  <c r="Z3418" i="5"/>
  <c r="Y3418" i="5"/>
  <c r="G3418" i="5"/>
  <c r="F3418" i="5" s="1"/>
  <c r="E3418" i="5"/>
  <c r="D3418" i="5" s="1"/>
  <c r="C3418" i="5"/>
  <c r="B3418" i="5"/>
  <c r="Z3417" i="5"/>
  <c r="Y3417" i="5"/>
  <c r="G3417" i="5"/>
  <c r="F3417" i="5" s="1"/>
  <c r="E3417" i="5"/>
  <c r="D3417" i="5" s="1"/>
  <c r="C3417" i="5"/>
  <c r="B3417" i="5"/>
  <c r="Z3416" i="5"/>
  <c r="Y3416" i="5"/>
  <c r="G3416" i="5"/>
  <c r="F3416" i="5" s="1"/>
  <c r="E3416" i="5"/>
  <c r="D3416" i="5" s="1"/>
  <c r="C3416" i="5"/>
  <c r="B3416" i="5"/>
  <c r="Z3415" i="5"/>
  <c r="Y3415" i="5"/>
  <c r="G3415" i="5"/>
  <c r="F3415" i="5" s="1"/>
  <c r="E3415" i="5"/>
  <c r="D3415" i="5" s="1"/>
  <c r="C3415" i="5"/>
  <c r="B3415" i="5"/>
  <c r="Z3414" i="5"/>
  <c r="Y3414" i="5"/>
  <c r="G3414" i="5"/>
  <c r="F3414" i="5" s="1"/>
  <c r="E3414" i="5"/>
  <c r="D3414" i="5" s="1"/>
  <c r="C3414" i="5"/>
  <c r="B3414" i="5"/>
  <c r="Z3413" i="5"/>
  <c r="Y3413" i="5"/>
  <c r="G3413" i="5"/>
  <c r="F3413" i="5" s="1"/>
  <c r="E3413" i="5"/>
  <c r="D3413" i="5" s="1"/>
  <c r="C3413" i="5"/>
  <c r="B3413" i="5"/>
  <c r="Z3412" i="5"/>
  <c r="Y3412" i="5"/>
  <c r="G3412" i="5"/>
  <c r="F3412" i="5" s="1"/>
  <c r="E3412" i="5"/>
  <c r="D3412" i="5" s="1"/>
  <c r="C3412" i="5"/>
  <c r="B3412" i="5"/>
  <c r="Z3411" i="5"/>
  <c r="Y3411" i="5"/>
  <c r="G3411" i="5"/>
  <c r="F3411" i="5" s="1"/>
  <c r="E3411" i="5"/>
  <c r="D3411" i="5" s="1"/>
  <c r="C3411" i="5"/>
  <c r="B3411" i="5"/>
  <c r="Z3410" i="5"/>
  <c r="Y3410" i="5"/>
  <c r="G3410" i="5"/>
  <c r="F3410" i="5" s="1"/>
  <c r="E3410" i="5"/>
  <c r="D3410" i="5" s="1"/>
  <c r="C3410" i="5"/>
  <c r="B3410" i="5"/>
  <c r="Z3409" i="5"/>
  <c r="Y3409" i="5"/>
  <c r="G3409" i="5"/>
  <c r="F3409" i="5" s="1"/>
  <c r="E3409" i="5"/>
  <c r="D3409" i="5" s="1"/>
  <c r="C3409" i="5"/>
  <c r="B3409" i="5"/>
  <c r="Z3408" i="5"/>
  <c r="Y3408" i="5"/>
  <c r="G3408" i="5"/>
  <c r="F3408" i="5" s="1"/>
  <c r="E3408" i="5"/>
  <c r="D3408" i="5" s="1"/>
  <c r="C3408" i="5"/>
  <c r="B3408" i="5"/>
  <c r="Z3407" i="5"/>
  <c r="Y3407" i="5"/>
  <c r="G3407" i="5"/>
  <c r="F3407" i="5" s="1"/>
  <c r="E3407" i="5"/>
  <c r="D3407" i="5" s="1"/>
  <c r="C3407" i="5"/>
  <c r="B3407" i="5"/>
  <c r="Z3406" i="5"/>
  <c r="Y3406" i="5"/>
  <c r="G3406" i="5"/>
  <c r="F3406" i="5" s="1"/>
  <c r="E3406" i="5"/>
  <c r="D3406" i="5" s="1"/>
  <c r="C3406" i="5"/>
  <c r="B3406" i="5"/>
  <c r="Z3405" i="5"/>
  <c r="Y3405" i="5"/>
  <c r="G3405" i="5"/>
  <c r="F3405" i="5" s="1"/>
  <c r="E3405" i="5"/>
  <c r="D3405" i="5" s="1"/>
  <c r="C3405" i="5"/>
  <c r="B3405" i="5"/>
  <c r="Z3404" i="5"/>
  <c r="Y3404" i="5"/>
  <c r="G3404" i="5"/>
  <c r="F3404" i="5" s="1"/>
  <c r="E3404" i="5"/>
  <c r="D3404" i="5" s="1"/>
  <c r="C3404" i="5"/>
  <c r="B3404" i="5"/>
  <c r="Z3403" i="5"/>
  <c r="Y3403" i="5"/>
  <c r="G3403" i="5"/>
  <c r="F3403" i="5" s="1"/>
  <c r="E3403" i="5"/>
  <c r="D3403" i="5" s="1"/>
  <c r="C3403" i="5"/>
  <c r="B3403" i="5"/>
  <c r="Z3402" i="5"/>
  <c r="Y3402" i="5"/>
  <c r="G3402" i="5"/>
  <c r="F3402" i="5" s="1"/>
  <c r="E3402" i="5"/>
  <c r="D3402" i="5" s="1"/>
  <c r="C3402" i="5"/>
  <c r="B3402" i="5"/>
  <c r="Z3401" i="5"/>
  <c r="Y3401" i="5"/>
  <c r="G3401" i="5"/>
  <c r="F3401" i="5" s="1"/>
  <c r="E3401" i="5"/>
  <c r="D3401" i="5" s="1"/>
  <c r="C3401" i="5"/>
  <c r="B3401" i="5"/>
  <c r="Z3400" i="5"/>
  <c r="Y3400" i="5"/>
  <c r="G3400" i="5"/>
  <c r="F3400" i="5" s="1"/>
  <c r="E3400" i="5"/>
  <c r="D3400" i="5" s="1"/>
  <c r="C3400" i="5"/>
  <c r="B3400" i="5"/>
  <c r="Z3399" i="5"/>
  <c r="Y3399" i="5"/>
  <c r="G3399" i="5"/>
  <c r="F3399" i="5" s="1"/>
  <c r="E3399" i="5"/>
  <c r="D3399" i="5" s="1"/>
  <c r="C3399" i="5"/>
  <c r="B3399" i="5"/>
  <c r="Z3398" i="5"/>
  <c r="Y3398" i="5"/>
  <c r="G3398" i="5"/>
  <c r="F3398" i="5" s="1"/>
  <c r="E3398" i="5"/>
  <c r="D3398" i="5" s="1"/>
  <c r="C3398" i="5"/>
  <c r="B3398" i="5"/>
  <c r="Z3397" i="5"/>
  <c r="Y3397" i="5"/>
  <c r="G3397" i="5"/>
  <c r="F3397" i="5" s="1"/>
  <c r="E3397" i="5"/>
  <c r="D3397" i="5" s="1"/>
  <c r="C3397" i="5"/>
  <c r="B3397" i="5"/>
  <c r="Z3396" i="5"/>
  <c r="Y3396" i="5"/>
  <c r="G3396" i="5"/>
  <c r="F3396" i="5" s="1"/>
  <c r="E3396" i="5"/>
  <c r="D3396" i="5" s="1"/>
  <c r="C3396" i="5"/>
  <c r="B3396" i="5"/>
  <c r="Z3395" i="5"/>
  <c r="Y3395" i="5"/>
  <c r="G3395" i="5"/>
  <c r="F3395" i="5" s="1"/>
  <c r="E3395" i="5"/>
  <c r="D3395" i="5" s="1"/>
  <c r="C3395" i="5"/>
  <c r="B3395" i="5"/>
  <c r="Z3394" i="5"/>
  <c r="Y3394" i="5"/>
  <c r="G3394" i="5"/>
  <c r="F3394" i="5" s="1"/>
  <c r="E3394" i="5"/>
  <c r="D3394" i="5" s="1"/>
  <c r="C3394" i="5"/>
  <c r="B3394" i="5"/>
  <c r="Z3393" i="5"/>
  <c r="Y3393" i="5"/>
  <c r="G3393" i="5"/>
  <c r="F3393" i="5" s="1"/>
  <c r="E3393" i="5"/>
  <c r="D3393" i="5" s="1"/>
  <c r="C3393" i="5"/>
  <c r="B3393" i="5"/>
  <c r="Z3392" i="5"/>
  <c r="Y3392" i="5"/>
  <c r="G3392" i="5"/>
  <c r="F3392" i="5" s="1"/>
  <c r="E3392" i="5"/>
  <c r="D3392" i="5" s="1"/>
  <c r="C3392" i="5"/>
  <c r="B3392" i="5"/>
  <c r="Z3391" i="5"/>
  <c r="Y3391" i="5"/>
  <c r="G3391" i="5"/>
  <c r="F3391" i="5" s="1"/>
  <c r="E3391" i="5"/>
  <c r="D3391" i="5" s="1"/>
  <c r="C3391" i="5"/>
  <c r="B3391" i="5"/>
  <c r="Z3390" i="5"/>
  <c r="Y3390" i="5"/>
  <c r="G3390" i="5"/>
  <c r="F3390" i="5" s="1"/>
  <c r="E3390" i="5"/>
  <c r="D3390" i="5" s="1"/>
  <c r="C3390" i="5"/>
  <c r="B3390" i="5"/>
  <c r="Z3389" i="5"/>
  <c r="Y3389" i="5"/>
  <c r="G3389" i="5"/>
  <c r="F3389" i="5" s="1"/>
  <c r="E3389" i="5"/>
  <c r="D3389" i="5" s="1"/>
  <c r="C3389" i="5"/>
  <c r="B3389" i="5"/>
  <c r="Z3388" i="5"/>
  <c r="Y3388" i="5"/>
  <c r="G3388" i="5"/>
  <c r="F3388" i="5" s="1"/>
  <c r="E3388" i="5"/>
  <c r="D3388" i="5" s="1"/>
  <c r="C3388" i="5"/>
  <c r="B3388" i="5"/>
  <c r="Z3387" i="5"/>
  <c r="Y3387" i="5"/>
  <c r="G3387" i="5"/>
  <c r="F3387" i="5" s="1"/>
  <c r="E3387" i="5"/>
  <c r="D3387" i="5" s="1"/>
  <c r="C3387" i="5"/>
  <c r="B3387" i="5"/>
  <c r="Z3386" i="5"/>
  <c r="Y3386" i="5"/>
  <c r="G3386" i="5"/>
  <c r="F3386" i="5" s="1"/>
  <c r="E3386" i="5"/>
  <c r="D3386" i="5" s="1"/>
  <c r="C3386" i="5"/>
  <c r="B3386" i="5"/>
  <c r="Z3385" i="5"/>
  <c r="Y3385" i="5"/>
  <c r="G3385" i="5"/>
  <c r="F3385" i="5" s="1"/>
  <c r="E3385" i="5"/>
  <c r="D3385" i="5" s="1"/>
  <c r="C3385" i="5"/>
  <c r="B3385" i="5"/>
  <c r="Z3384" i="5"/>
  <c r="Y3384" i="5"/>
  <c r="G3384" i="5"/>
  <c r="F3384" i="5" s="1"/>
  <c r="E3384" i="5"/>
  <c r="D3384" i="5" s="1"/>
  <c r="C3384" i="5"/>
  <c r="B3384" i="5"/>
  <c r="Z3383" i="5"/>
  <c r="Y3383" i="5"/>
  <c r="G3383" i="5"/>
  <c r="F3383" i="5" s="1"/>
  <c r="E3383" i="5"/>
  <c r="D3383" i="5" s="1"/>
  <c r="C3383" i="5"/>
  <c r="B3383" i="5"/>
  <c r="Z3382" i="5"/>
  <c r="Y3382" i="5"/>
  <c r="G3382" i="5"/>
  <c r="F3382" i="5" s="1"/>
  <c r="E3382" i="5"/>
  <c r="D3382" i="5" s="1"/>
  <c r="C3382" i="5"/>
  <c r="B3382" i="5"/>
  <c r="Z3381" i="5"/>
  <c r="Y3381" i="5"/>
  <c r="G3381" i="5"/>
  <c r="F3381" i="5" s="1"/>
  <c r="E3381" i="5"/>
  <c r="D3381" i="5" s="1"/>
  <c r="C3381" i="5"/>
  <c r="B3381" i="5"/>
  <c r="Z3380" i="5"/>
  <c r="Y3380" i="5"/>
  <c r="G3380" i="5"/>
  <c r="F3380" i="5" s="1"/>
  <c r="E3380" i="5"/>
  <c r="D3380" i="5" s="1"/>
  <c r="C3380" i="5"/>
  <c r="B3380" i="5"/>
  <c r="Z3379" i="5"/>
  <c r="Y3379" i="5"/>
  <c r="G3379" i="5"/>
  <c r="F3379" i="5" s="1"/>
  <c r="E3379" i="5"/>
  <c r="D3379" i="5" s="1"/>
  <c r="C3379" i="5"/>
  <c r="B3379" i="5"/>
  <c r="Z3378" i="5"/>
  <c r="Y3378" i="5"/>
  <c r="G3378" i="5"/>
  <c r="F3378" i="5" s="1"/>
  <c r="E3378" i="5"/>
  <c r="D3378" i="5" s="1"/>
  <c r="C3378" i="5"/>
  <c r="B3378" i="5"/>
  <c r="Z3377" i="5"/>
  <c r="Y3377" i="5"/>
  <c r="G3377" i="5"/>
  <c r="F3377" i="5" s="1"/>
  <c r="E3377" i="5"/>
  <c r="D3377" i="5" s="1"/>
  <c r="C3377" i="5"/>
  <c r="B3377" i="5"/>
  <c r="Z3376" i="5"/>
  <c r="Y3376" i="5"/>
  <c r="G3376" i="5"/>
  <c r="F3376" i="5" s="1"/>
  <c r="E3376" i="5"/>
  <c r="D3376" i="5" s="1"/>
  <c r="C3376" i="5"/>
  <c r="B3376" i="5"/>
  <c r="Z3375" i="5"/>
  <c r="Y3375" i="5"/>
  <c r="G3375" i="5"/>
  <c r="F3375" i="5" s="1"/>
  <c r="E3375" i="5"/>
  <c r="D3375" i="5" s="1"/>
  <c r="C3375" i="5"/>
  <c r="B3375" i="5"/>
  <c r="Z3374" i="5"/>
  <c r="Y3374" i="5"/>
  <c r="G3374" i="5"/>
  <c r="F3374" i="5" s="1"/>
  <c r="E3374" i="5"/>
  <c r="D3374" i="5" s="1"/>
  <c r="C3374" i="5"/>
  <c r="B3374" i="5"/>
  <c r="Z3373" i="5"/>
  <c r="Y3373" i="5"/>
  <c r="G3373" i="5"/>
  <c r="F3373" i="5" s="1"/>
  <c r="E3373" i="5"/>
  <c r="D3373" i="5" s="1"/>
  <c r="C3373" i="5"/>
  <c r="B3373" i="5"/>
  <c r="Z3372" i="5"/>
  <c r="Y3372" i="5"/>
  <c r="G3372" i="5"/>
  <c r="F3372" i="5" s="1"/>
  <c r="E3372" i="5"/>
  <c r="D3372" i="5" s="1"/>
  <c r="C3372" i="5"/>
  <c r="B3372" i="5"/>
  <c r="Z3371" i="5"/>
  <c r="Y3371" i="5"/>
  <c r="G3371" i="5"/>
  <c r="F3371" i="5" s="1"/>
  <c r="E3371" i="5"/>
  <c r="D3371" i="5" s="1"/>
  <c r="C3371" i="5"/>
  <c r="B3371" i="5"/>
  <c r="Z3370" i="5"/>
  <c r="Y3370" i="5"/>
  <c r="G3370" i="5"/>
  <c r="F3370" i="5" s="1"/>
  <c r="E3370" i="5"/>
  <c r="D3370" i="5" s="1"/>
  <c r="C3370" i="5"/>
  <c r="B3370" i="5"/>
  <c r="Z3369" i="5"/>
  <c r="Y3369" i="5"/>
  <c r="G3369" i="5"/>
  <c r="F3369" i="5" s="1"/>
  <c r="E3369" i="5"/>
  <c r="D3369" i="5" s="1"/>
  <c r="C3369" i="5"/>
  <c r="B3369" i="5"/>
  <c r="Z3368" i="5"/>
  <c r="Y3368" i="5"/>
  <c r="G3368" i="5"/>
  <c r="F3368" i="5" s="1"/>
  <c r="E3368" i="5"/>
  <c r="D3368" i="5" s="1"/>
  <c r="C3368" i="5"/>
  <c r="B3368" i="5"/>
  <c r="Z3367" i="5"/>
  <c r="Y3367" i="5"/>
  <c r="G3367" i="5"/>
  <c r="F3367" i="5" s="1"/>
  <c r="E3367" i="5"/>
  <c r="D3367" i="5" s="1"/>
  <c r="C3367" i="5"/>
  <c r="B3367" i="5"/>
  <c r="Z3366" i="5"/>
  <c r="Y3366" i="5"/>
  <c r="G3366" i="5"/>
  <c r="F3366" i="5" s="1"/>
  <c r="E3366" i="5"/>
  <c r="D3366" i="5" s="1"/>
  <c r="C3366" i="5"/>
  <c r="B3366" i="5"/>
  <c r="Z3365" i="5"/>
  <c r="Y3365" i="5"/>
  <c r="G3365" i="5"/>
  <c r="F3365" i="5" s="1"/>
  <c r="E3365" i="5"/>
  <c r="D3365" i="5" s="1"/>
  <c r="C3365" i="5"/>
  <c r="B3365" i="5"/>
  <c r="Z3364" i="5"/>
  <c r="Y3364" i="5"/>
  <c r="G3364" i="5"/>
  <c r="F3364" i="5" s="1"/>
  <c r="E3364" i="5"/>
  <c r="D3364" i="5" s="1"/>
  <c r="C3364" i="5"/>
  <c r="B3364" i="5"/>
  <c r="Z3363" i="5"/>
  <c r="Y3363" i="5"/>
  <c r="G3363" i="5"/>
  <c r="F3363" i="5" s="1"/>
  <c r="E3363" i="5"/>
  <c r="D3363" i="5" s="1"/>
  <c r="C3363" i="5"/>
  <c r="B3363" i="5"/>
  <c r="Z3362" i="5"/>
  <c r="Y3362" i="5"/>
  <c r="G3362" i="5"/>
  <c r="F3362" i="5" s="1"/>
  <c r="E3362" i="5"/>
  <c r="D3362" i="5" s="1"/>
  <c r="C3362" i="5"/>
  <c r="B3362" i="5"/>
  <c r="Z3361" i="5"/>
  <c r="Y3361" i="5"/>
  <c r="G3361" i="5"/>
  <c r="F3361" i="5" s="1"/>
  <c r="E3361" i="5"/>
  <c r="D3361" i="5" s="1"/>
  <c r="C3361" i="5"/>
  <c r="B3361" i="5"/>
  <c r="Z3360" i="5"/>
  <c r="Y3360" i="5"/>
  <c r="G3360" i="5"/>
  <c r="F3360" i="5" s="1"/>
  <c r="E3360" i="5"/>
  <c r="D3360" i="5" s="1"/>
  <c r="C3360" i="5"/>
  <c r="B3360" i="5"/>
  <c r="Z3359" i="5"/>
  <c r="Y3359" i="5"/>
  <c r="G3359" i="5"/>
  <c r="F3359" i="5" s="1"/>
  <c r="E3359" i="5"/>
  <c r="D3359" i="5" s="1"/>
  <c r="C3359" i="5"/>
  <c r="B3359" i="5"/>
  <c r="Z3358" i="5"/>
  <c r="Y3358" i="5"/>
  <c r="G3358" i="5"/>
  <c r="F3358" i="5" s="1"/>
  <c r="E3358" i="5"/>
  <c r="D3358" i="5" s="1"/>
  <c r="C3358" i="5"/>
  <c r="B3358" i="5"/>
  <c r="Z3357" i="5"/>
  <c r="Y3357" i="5"/>
  <c r="G3357" i="5"/>
  <c r="F3357" i="5" s="1"/>
  <c r="E3357" i="5"/>
  <c r="D3357" i="5" s="1"/>
  <c r="C3357" i="5"/>
  <c r="B3357" i="5"/>
  <c r="Z3356" i="5"/>
  <c r="Y3356" i="5"/>
  <c r="G3356" i="5"/>
  <c r="F3356" i="5" s="1"/>
  <c r="E3356" i="5"/>
  <c r="D3356" i="5" s="1"/>
  <c r="C3356" i="5"/>
  <c r="B3356" i="5"/>
  <c r="Z3355" i="5"/>
  <c r="Y3355" i="5"/>
  <c r="G3355" i="5"/>
  <c r="F3355" i="5" s="1"/>
  <c r="E3355" i="5"/>
  <c r="D3355" i="5" s="1"/>
  <c r="C3355" i="5"/>
  <c r="B3355" i="5"/>
  <c r="Z3354" i="5"/>
  <c r="Y3354" i="5"/>
  <c r="G3354" i="5"/>
  <c r="F3354" i="5" s="1"/>
  <c r="E3354" i="5"/>
  <c r="D3354" i="5" s="1"/>
  <c r="C3354" i="5"/>
  <c r="B3354" i="5"/>
  <c r="Z3353" i="5"/>
  <c r="Y3353" i="5"/>
  <c r="G3353" i="5"/>
  <c r="F3353" i="5" s="1"/>
  <c r="E3353" i="5"/>
  <c r="D3353" i="5" s="1"/>
  <c r="C3353" i="5"/>
  <c r="B3353" i="5"/>
  <c r="Z3352" i="5"/>
  <c r="Y3352" i="5"/>
  <c r="G3352" i="5"/>
  <c r="F3352" i="5" s="1"/>
  <c r="E3352" i="5"/>
  <c r="D3352" i="5" s="1"/>
  <c r="C3352" i="5"/>
  <c r="B3352" i="5"/>
  <c r="Z3351" i="5"/>
  <c r="Y3351" i="5"/>
  <c r="G3351" i="5"/>
  <c r="F3351" i="5" s="1"/>
  <c r="E3351" i="5"/>
  <c r="D3351" i="5" s="1"/>
  <c r="C3351" i="5"/>
  <c r="B3351" i="5"/>
  <c r="Z3350" i="5"/>
  <c r="Y3350" i="5"/>
  <c r="G3350" i="5"/>
  <c r="F3350" i="5" s="1"/>
  <c r="E3350" i="5"/>
  <c r="D3350" i="5" s="1"/>
  <c r="C3350" i="5"/>
  <c r="B3350" i="5"/>
  <c r="Z3349" i="5"/>
  <c r="Y3349" i="5"/>
  <c r="G3349" i="5"/>
  <c r="F3349" i="5" s="1"/>
  <c r="E3349" i="5"/>
  <c r="D3349" i="5" s="1"/>
  <c r="C3349" i="5"/>
  <c r="B3349" i="5"/>
  <c r="Z3348" i="5"/>
  <c r="Y3348" i="5"/>
  <c r="G3348" i="5"/>
  <c r="F3348" i="5" s="1"/>
  <c r="E3348" i="5"/>
  <c r="D3348" i="5" s="1"/>
  <c r="C3348" i="5"/>
  <c r="B3348" i="5"/>
  <c r="Z3347" i="5"/>
  <c r="Y3347" i="5"/>
  <c r="G3347" i="5"/>
  <c r="F3347" i="5" s="1"/>
  <c r="E3347" i="5"/>
  <c r="D3347" i="5" s="1"/>
  <c r="C3347" i="5"/>
  <c r="B3347" i="5"/>
  <c r="Z3346" i="5"/>
  <c r="Y3346" i="5"/>
  <c r="G3346" i="5"/>
  <c r="F3346" i="5" s="1"/>
  <c r="E3346" i="5"/>
  <c r="D3346" i="5" s="1"/>
  <c r="C3346" i="5"/>
  <c r="B3346" i="5"/>
  <c r="Z3345" i="5"/>
  <c r="Y3345" i="5"/>
  <c r="G3345" i="5"/>
  <c r="F3345" i="5" s="1"/>
  <c r="E3345" i="5"/>
  <c r="D3345" i="5" s="1"/>
  <c r="C3345" i="5"/>
  <c r="B3345" i="5"/>
  <c r="Z3344" i="5"/>
  <c r="Y3344" i="5"/>
  <c r="G3344" i="5"/>
  <c r="F3344" i="5" s="1"/>
  <c r="E3344" i="5"/>
  <c r="D3344" i="5" s="1"/>
  <c r="C3344" i="5"/>
  <c r="B3344" i="5"/>
  <c r="Z3343" i="5"/>
  <c r="Y3343" i="5"/>
  <c r="G3343" i="5"/>
  <c r="F3343" i="5" s="1"/>
  <c r="E3343" i="5"/>
  <c r="D3343" i="5" s="1"/>
  <c r="C3343" i="5"/>
  <c r="B3343" i="5"/>
  <c r="Z3342" i="5"/>
  <c r="Y3342" i="5"/>
  <c r="G3342" i="5"/>
  <c r="F3342" i="5" s="1"/>
  <c r="E3342" i="5"/>
  <c r="D3342" i="5" s="1"/>
  <c r="C3342" i="5"/>
  <c r="B3342" i="5"/>
  <c r="Z3341" i="5"/>
  <c r="Y3341" i="5"/>
  <c r="G3341" i="5"/>
  <c r="F3341" i="5" s="1"/>
  <c r="E3341" i="5"/>
  <c r="D3341" i="5" s="1"/>
  <c r="C3341" i="5"/>
  <c r="B3341" i="5"/>
  <c r="Z3340" i="5"/>
  <c r="Y3340" i="5"/>
  <c r="G3340" i="5"/>
  <c r="F3340" i="5" s="1"/>
  <c r="E3340" i="5"/>
  <c r="D3340" i="5" s="1"/>
  <c r="C3340" i="5"/>
  <c r="B3340" i="5"/>
  <c r="Z3339" i="5"/>
  <c r="Y3339" i="5"/>
  <c r="G3339" i="5"/>
  <c r="F3339" i="5" s="1"/>
  <c r="E3339" i="5"/>
  <c r="D3339" i="5" s="1"/>
  <c r="C3339" i="5"/>
  <c r="B3339" i="5"/>
  <c r="Z3338" i="5"/>
  <c r="Y3338" i="5"/>
  <c r="G3338" i="5"/>
  <c r="F3338" i="5" s="1"/>
  <c r="E3338" i="5"/>
  <c r="D3338" i="5" s="1"/>
  <c r="C3338" i="5"/>
  <c r="B3338" i="5"/>
  <c r="Z3337" i="5"/>
  <c r="Y3337" i="5"/>
  <c r="G3337" i="5"/>
  <c r="F3337" i="5" s="1"/>
  <c r="E3337" i="5"/>
  <c r="D3337" i="5" s="1"/>
  <c r="C3337" i="5"/>
  <c r="B3337" i="5"/>
  <c r="Z3336" i="5"/>
  <c r="Y3336" i="5"/>
  <c r="G3336" i="5"/>
  <c r="F3336" i="5" s="1"/>
  <c r="E3336" i="5"/>
  <c r="D3336" i="5" s="1"/>
  <c r="C3336" i="5"/>
  <c r="B3336" i="5"/>
  <c r="Z3335" i="5"/>
  <c r="Y3335" i="5"/>
  <c r="G3335" i="5"/>
  <c r="F3335" i="5" s="1"/>
  <c r="E3335" i="5"/>
  <c r="D3335" i="5" s="1"/>
  <c r="C3335" i="5"/>
  <c r="B3335" i="5"/>
  <c r="Z3334" i="5"/>
  <c r="Y3334" i="5"/>
  <c r="G3334" i="5"/>
  <c r="F3334" i="5" s="1"/>
  <c r="E3334" i="5"/>
  <c r="D3334" i="5" s="1"/>
  <c r="C3334" i="5"/>
  <c r="B3334" i="5"/>
  <c r="Z3333" i="5"/>
  <c r="Y3333" i="5"/>
  <c r="G3333" i="5"/>
  <c r="F3333" i="5" s="1"/>
  <c r="E3333" i="5"/>
  <c r="D3333" i="5" s="1"/>
  <c r="C3333" i="5"/>
  <c r="B3333" i="5"/>
  <c r="Z3332" i="5"/>
  <c r="Y3332" i="5"/>
  <c r="G3332" i="5"/>
  <c r="F3332" i="5" s="1"/>
  <c r="E3332" i="5"/>
  <c r="D3332" i="5" s="1"/>
  <c r="C3332" i="5"/>
  <c r="B3332" i="5"/>
  <c r="Z3331" i="5"/>
  <c r="Y3331" i="5"/>
  <c r="G3331" i="5"/>
  <c r="F3331" i="5" s="1"/>
  <c r="E3331" i="5"/>
  <c r="D3331" i="5" s="1"/>
  <c r="C3331" i="5"/>
  <c r="B3331" i="5"/>
  <c r="Z3330" i="5"/>
  <c r="Y3330" i="5"/>
  <c r="G3330" i="5"/>
  <c r="F3330" i="5" s="1"/>
  <c r="E3330" i="5"/>
  <c r="D3330" i="5" s="1"/>
  <c r="C3330" i="5"/>
  <c r="B3330" i="5"/>
  <c r="Z3329" i="5"/>
  <c r="Y3329" i="5"/>
  <c r="G3329" i="5"/>
  <c r="F3329" i="5" s="1"/>
  <c r="E3329" i="5"/>
  <c r="D3329" i="5" s="1"/>
  <c r="C3329" i="5"/>
  <c r="B3329" i="5"/>
  <c r="Z3328" i="5"/>
  <c r="Y3328" i="5"/>
  <c r="G3328" i="5"/>
  <c r="F3328" i="5" s="1"/>
  <c r="E3328" i="5"/>
  <c r="D3328" i="5" s="1"/>
  <c r="C3328" i="5"/>
  <c r="B3328" i="5"/>
  <c r="Z3327" i="5"/>
  <c r="Y3327" i="5"/>
  <c r="G3327" i="5"/>
  <c r="F3327" i="5" s="1"/>
  <c r="E3327" i="5"/>
  <c r="D3327" i="5" s="1"/>
  <c r="C3327" i="5"/>
  <c r="B3327" i="5"/>
  <c r="Z3326" i="5"/>
  <c r="Y3326" i="5"/>
  <c r="G3326" i="5"/>
  <c r="F3326" i="5" s="1"/>
  <c r="E3326" i="5"/>
  <c r="D3326" i="5" s="1"/>
  <c r="C3326" i="5"/>
  <c r="B3326" i="5"/>
  <c r="Z3325" i="5"/>
  <c r="Y3325" i="5"/>
  <c r="G3325" i="5"/>
  <c r="F3325" i="5" s="1"/>
  <c r="E3325" i="5"/>
  <c r="D3325" i="5" s="1"/>
  <c r="C3325" i="5"/>
  <c r="B3325" i="5"/>
  <c r="Z3324" i="5"/>
  <c r="Y3324" i="5"/>
  <c r="G3324" i="5"/>
  <c r="F3324" i="5" s="1"/>
  <c r="E3324" i="5"/>
  <c r="D3324" i="5" s="1"/>
  <c r="C3324" i="5"/>
  <c r="B3324" i="5"/>
  <c r="Z3323" i="5"/>
  <c r="Y3323" i="5"/>
  <c r="G3323" i="5"/>
  <c r="F3323" i="5" s="1"/>
  <c r="E3323" i="5"/>
  <c r="D3323" i="5" s="1"/>
  <c r="C3323" i="5"/>
  <c r="B3323" i="5"/>
  <c r="Z3322" i="5"/>
  <c r="Y3322" i="5"/>
  <c r="G3322" i="5"/>
  <c r="F3322" i="5" s="1"/>
  <c r="E3322" i="5"/>
  <c r="D3322" i="5" s="1"/>
  <c r="C3322" i="5"/>
  <c r="B3322" i="5"/>
  <c r="Z3321" i="5"/>
  <c r="Y3321" i="5"/>
  <c r="G3321" i="5"/>
  <c r="F3321" i="5" s="1"/>
  <c r="E3321" i="5"/>
  <c r="D3321" i="5" s="1"/>
  <c r="C3321" i="5"/>
  <c r="B3321" i="5"/>
  <c r="Z3320" i="5"/>
  <c r="Y3320" i="5"/>
  <c r="G3320" i="5"/>
  <c r="F3320" i="5" s="1"/>
  <c r="E3320" i="5"/>
  <c r="D3320" i="5" s="1"/>
  <c r="C3320" i="5"/>
  <c r="B3320" i="5"/>
  <c r="Z3319" i="5"/>
  <c r="Y3319" i="5"/>
  <c r="G3319" i="5"/>
  <c r="F3319" i="5" s="1"/>
  <c r="E3319" i="5"/>
  <c r="D3319" i="5" s="1"/>
  <c r="C3319" i="5"/>
  <c r="B3319" i="5"/>
  <c r="Z3318" i="5"/>
  <c r="Y3318" i="5"/>
  <c r="G3318" i="5"/>
  <c r="F3318" i="5" s="1"/>
  <c r="E3318" i="5"/>
  <c r="D3318" i="5" s="1"/>
  <c r="C3318" i="5"/>
  <c r="B3318" i="5"/>
  <c r="Z3317" i="5"/>
  <c r="Y3317" i="5"/>
  <c r="G3317" i="5"/>
  <c r="F3317" i="5" s="1"/>
  <c r="E3317" i="5"/>
  <c r="D3317" i="5" s="1"/>
  <c r="C3317" i="5"/>
  <c r="B3317" i="5"/>
  <c r="Z3316" i="5"/>
  <c r="Y3316" i="5"/>
  <c r="G3316" i="5"/>
  <c r="F3316" i="5" s="1"/>
  <c r="E3316" i="5"/>
  <c r="D3316" i="5" s="1"/>
  <c r="C3316" i="5"/>
  <c r="B3316" i="5"/>
  <c r="Z3315" i="5"/>
  <c r="Y3315" i="5"/>
  <c r="G3315" i="5"/>
  <c r="F3315" i="5" s="1"/>
  <c r="E3315" i="5"/>
  <c r="D3315" i="5" s="1"/>
  <c r="C3315" i="5"/>
  <c r="B3315" i="5"/>
  <c r="Z3314" i="5"/>
  <c r="Y3314" i="5"/>
  <c r="G3314" i="5"/>
  <c r="F3314" i="5" s="1"/>
  <c r="E3314" i="5"/>
  <c r="D3314" i="5" s="1"/>
  <c r="C3314" i="5"/>
  <c r="B3314" i="5"/>
  <c r="Z3313" i="5"/>
  <c r="Y3313" i="5"/>
  <c r="G3313" i="5"/>
  <c r="F3313" i="5" s="1"/>
  <c r="E3313" i="5"/>
  <c r="D3313" i="5" s="1"/>
  <c r="C3313" i="5"/>
  <c r="B3313" i="5"/>
  <c r="Z3312" i="5"/>
  <c r="Y3312" i="5"/>
  <c r="G3312" i="5"/>
  <c r="F3312" i="5" s="1"/>
  <c r="E3312" i="5"/>
  <c r="D3312" i="5" s="1"/>
  <c r="C3312" i="5"/>
  <c r="B3312" i="5"/>
  <c r="Z3311" i="5"/>
  <c r="Y3311" i="5"/>
  <c r="G3311" i="5"/>
  <c r="F3311" i="5" s="1"/>
  <c r="E3311" i="5"/>
  <c r="D3311" i="5" s="1"/>
  <c r="C3311" i="5"/>
  <c r="B3311" i="5"/>
  <c r="Z3310" i="5"/>
  <c r="Y3310" i="5"/>
  <c r="G3310" i="5"/>
  <c r="F3310" i="5" s="1"/>
  <c r="E3310" i="5"/>
  <c r="D3310" i="5" s="1"/>
  <c r="C3310" i="5"/>
  <c r="B3310" i="5"/>
  <c r="Z3309" i="5"/>
  <c r="Y3309" i="5"/>
  <c r="G3309" i="5"/>
  <c r="F3309" i="5" s="1"/>
  <c r="E3309" i="5"/>
  <c r="D3309" i="5" s="1"/>
  <c r="C3309" i="5"/>
  <c r="B3309" i="5"/>
  <c r="Z3308" i="5"/>
  <c r="Y3308" i="5"/>
  <c r="G3308" i="5"/>
  <c r="F3308" i="5" s="1"/>
  <c r="E3308" i="5"/>
  <c r="D3308" i="5" s="1"/>
  <c r="C3308" i="5"/>
  <c r="B3308" i="5"/>
  <c r="Z3307" i="5"/>
  <c r="Y3307" i="5"/>
  <c r="G3307" i="5"/>
  <c r="F3307" i="5" s="1"/>
  <c r="E3307" i="5"/>
  <c r="D3307" i="5" s="1"/>
  <c r="C3307" i="5"/>
  <c r="B3307" i="5"/>
  <c r="Z3306" i="5"/>
  <c r="Y3306" i="5"/>
  <c r="G3306" i="5"/>
  <c r="F3306" i="5" s="1"/>
  <c r="E3306" i="5"/>
  <c r="D3306" i="5" s="1"/>
  <c r="C3306" i="5"/>
  <c r="B3306" i="5"/>
  <c r="Z3305" i="5"/>
  <c r="Y3305" i="5"/>
  <c r="G3305" i="5"/>
  <c r="F3305" i="5" s="1"/>
  <c r="E3305" i="5"/>
  <c r="D3305" i="5" s="1"/>
  <c r="C3305" i="5"/>
  <c r="B3305" i="5"/>
  <c r="Z3304" i="5"/>
  <c r="Y3304" i="5"/>
  <c r="G3304" i="5"/>
  <c r="F3304" i="5" s="1"/>
  <c r="E3304" i="5"/>
  <c r="D3304" i="5" s="1"/>
  <c r="C3304" i="5"/>
  <c r="B3304" i="5"/>
  <c r="Z3303" i="5"/>
  <c r="Y3303" i="5"/>
  <c r="G3303" i="5"/>
  <c r="F3303" i="5" s="1"/>
  <c r="E3303" i="5"/>
  <c r="D3303" i="5" s="1"/>
  <c r="C3303" i="5"/>
  <c r="B3303" i="5"/>
  <c r="Z3302" i="5"/>
  <c r="Y3302" i="5"/>
  <c r="G3302" i="5"/>
  <c r="F3302" i="5" s="1"/>
  <c r="E3302" i="5"/>
  <c r="D3302" i="5" s="1"/>
  <c r="C3302" i="5"/>
  <c r="B3302" i="5"/>
  <c r="Z3301" i="5"/>
  <c r="Y3301" i="5"/>
  <c r="G3301" i="5"/>
  <c r="F3301" i="5" s="1"/>
  <c r="E3301" i="5"/>
  <c r="D3301" i="5" s="1"/>
  <c r="C3301" i="5"/>
  <c r="B3301" i="5"/>
  <c r="Z3300" i="5"/>
  <c r="Y3300" i="5"/>
  <c r="G3300" i="5"/>
  <c r="F3300" i="5" s="1"/>
  <c r="E3300" i="5"/>
  <c r="D3300" i="5" s="1"/>
  <c r="C3300" i="5"/>
  <c r="B3300" i="5"/>
  <c r="Z3299" i="5"/>
  <c r="Y3299" i="5"/>
  <c r="G3299" i="5"/>
  <c r="F3299" i="5" s="1"/>
  <c r="E3299" i="5"/>
  <c r="D3299" i="5" s="1"/>
  <c r="C3299" i="5"/>
  <c r="B3299" i="5"/>
  <c r="Z3298" i="5"/>
  <c r="Y3298" i="5"/>
  <c r="G3298" i="5"/>
  <c r="F3298" i="5" s="1"/>
  <c r="E3298" i="5"/>
  <c r="D3298" i="5" s="1"/>
  <c r="C3298" i="5"/>
  <c r="B3298" i="5"/>
  <c r="Z3297" i="5"/>
  <c r="Y3297" i="5"/>
  <c r="G3297" i="5"/>
  <c r="F3297" i="5" s="1"/>
  <c r="E3297" i="5"/>
  <c r="D3297" i="5" s="1"/>
  <c r="C3297" i="5"/>
  <c r="B3297" i="5"/>
  <c r="Z3296" i="5"/>
  <c r="Y3296" i="5"/>
  <c r="G3296" i="5"/>
  <c r="F3296" i="5" s="1"/>
  <c r="E3296" i="5"/>
  <c r="D3296" i="5" s="1"/>
  <c r="C3296" i="5"/>
  <c r="B3296" i="5"/>
  <c r="Z3295" i="5"/>
  <c r="Y3295" i="5"/>
  <c r="G3295" i="5"/>
  <c r="F3295" i="5" s="1"/>
  <c r="E3295" i="5"/>
  <c r="D3295" i="5" s="1"/>
  <c r="C3295" i="5"/>
  <c r="B3295" i="5"/>
  <c r="Z3294" i="5"/>
  <c r="Y3294" i="5"/>
  <c r="G3294" i="5"/>
  <c r="F3294" i="5" s="1"/>
  <c r="E3294" i="5"/>
  <c r="D3294" i="5" s="1"/>
  <c r="C3294" i="5"/>
  <c r="B3294" i="5"/>
  <c r="Z3293" i="5"/>
  <c r="Y3293" i="5"/>
  <c r="G3293" i="5"/>
  <c r="F3293" i="5" s="1"/>
  <c r="E3293" i="5"/>
  <c r="D3293" i="5" s="1"/>
  <c r="C3293" i="5"/>
  <c r="B3293" i="5"/>
  <c r="Z3292" i="5"/>
  <c r="Y3292" i="5"/>
  <c r="G3292" i="5"/>
  <c r="F3292" i="5" s="1"/>
  <c r="E3292" i="5"/>
  <c r="D3292" i="5" s="1"/>
  <c r="C3292" i="5"/>
  <c r="B3292" i="5"/>
  <c r="Z3291" i="5"/>
  <c r="Y3291" i="5"/>
  <c r="G3291" i="5"/>
  <c r="F3291" i="5" s="1"/>
  <c r="E3291" i="5"/>
  <c r="D3291" i="5" s="1"/>
  <c r="C3291" i="5"/>
  <c r="B3291" i="5"/>
  <c r="Z3290" i="5"/>
  <c r="Y3290" i="5"/>
  <c r="G3290" i="5"/>
  <c r="F3290" i="5" s="1"/>
  <c r="E3290" i="5"/>
  <c r="D3290" i="5" s="1"/>
  <c r="C3290" i="5"/>
  <c r="B3290" i="5"/>
  <c r="Z3289" i="5"/>
  <c r="Y3289" i="5"/>
  <c r="G3289" i="5"/>
  <c r="F3289" i="5" s="1"/>
  <c r="E3289" i="5"/>
  <c r="D3289" i="5" s="1"/>
  <c r="C3289" i="5"/>
  <c r="B3289" i="5"/>
  <c r="Z3288" i="5"/>
  <c r="Y3288" i="5"/>
  <c r="G3288" i="5"/>
  <c r="F3288" i="5" s="1"/>
  <c r="E3288" i="5"/>
  <c r="D3288" i="5" s="1"/>
  <c r="C3288" i="5"/>
  <c r="B3288" i="5"/>
  <c r="Z3287" i="5"/>
  <c r="Y3287" i="5"/>
  <c r="G3287" i="5"/>
  <c r="F3287" i="5" s="1"/>
  <c r="E3287" i="5"/>
  <c r="D3287" i="5" s="1"/>
  <c r="C3287" i="5"/>
  <c r="B3287" i="5"/>
  <c r="Z3286" i="5"/>
  <c r="Y3286" i="5"/>
  <c r="G3286" i="5"/>
  <c r="F3286" i="5" s="1"/>
  <c r="E3286" i="5"/>
  <c r="D3286" i="5" s="1"/>
  <c r="C3286" i="5"/>
  <c r="B3286" i="5"/>
  <c r="Z3285" i="5"/>
  <c r="Y3285" i="5"/>
  <c r="G3285" i="5"/>
  <c r="F3285" i="5" s="1"/>
  <c r="E3285" i="5"/>
  <c r="D3285" i="5" s="1"/>
  <c r="C3285" i="5"/>
  <c r="B3285" i="5"/>
  <c r="Z3284" i="5"/>
  <c r="Y3284" i="5"/>
  <c r="G3284" i="5"/>
  <c r="F3284" i="5" s="1"/>
  <c r="E3284" i="5"/>
  <c r="D3284" i="5" s="1"/>
  <c r="C3284" i="5"/>
  <c r="B3284" i="5"/>
  <c r="Z3283" i="5"/>
  <c r="Y3283" i="5"/>
  <c r="G3283" i="5"/>
  <c r="F3283" i="5" s="1"/>
  <c r="E3283" i="5"/>
  <c r="D3283" i="5" s="1"/>
  <c r="C3283" i="5"/>
  <c r="B3283" i="5"/>
  <c r="Z3282" i="5"/>
  <c r="Y3282" i="5"/>
  <c r="G3282" i="5"/>
  <c r="F3282" i="5" s="1"/>
  <c r="E3282" i="5"/>
  <c r="D3282" i="5" s="1"/>
  <c r="C3282" i="5"/>
  <c r="B3282" i="5"/>
  <c r="Z3281" i="5"/>
  <c r="Y3281" i="5"/>
  <c r="G3281" i="5"/>
  <c r="F3281" i="5" s="1"/>
  <c r="E3281" i="5"/>
  <c r="D3281" i="5" s="1"/>
  <c r="C3281" i="5"/>
  <c r="B3281" i="5"/>
  <c r="Z3280" i="5"/>
  <c r="Y3280" i="5"/>
  <c r="G3280" i="5"/>
  <c r="F3280" i="5" s="1"/>
  <c r="E3280" i="5"/>
  <c r="D3280" i="5" s="1"/>
  <c r="C3280" i="5"/>
  <c r="B3280" i="5"/>
  <c r="Z3279" i="5"/>
  <c r="Y3279" i="5"/>
  <c r="G3279" i="5"/>
  <c r="F3279" i="5" s="1"/>
  <c r="E3279" i="5"/>
  <c r="D3279" i="5" s="1"/>
  <c r="C3279" i="5"/>
  <c r="B3279" i="5"/>
  <c r="Z3278" i="5"/>
  <c r="Y3278" i="5"/>
  <c r="G3278" i="5"/>
  <c r="F3278" i="5" s="1"/>
  <c r="E3278" i="5"/>
  <c r="D3278" i="5" s="1"/>
  <c r="C3278" i="5"/>
  <c r="B3278" i="5"/>
  <c r="Z3277" i="5"/>
  <c r="Y3277" i="5"/>
  <c r="G3277" i="5"/>
  <c r="F3277" i="5" s="1"/>
  <c r="E3277" i="5"/>
  <c r="D3277" i="5" s="1"/>
  <c r="C3277" i="5"/>
  <c r="B3277" i="5"/>
  <c r="Z3276" i="5"/>
  <c r="Y3276" i="5"/>
  <c r="G3276" i="5"/>
  <c r="F3276" i="5" s="1"/>
  <c r="E3276" i="5"/>
  <c r="D3276" i="5" s="1"/>
  <c r="C3276" i="5"/>
  <c r="B3276" i="5"/>
  <c r="Z3275" i="5"/>
  <c r="Y3275" i="5"/>
  <c r="G3275" i="5"/>
  <c r="F3275" i="5" s="1"/>
  <c r="E3275" i="5"/>
  <c r="D3275" i="5" s="1"/>
  <c r="C3275" i="5"/>
  <c r="B3275" i="5"/>
  <c r="Z3274" i="5"/>
  <c r="Y3274" i="5"/>
  <c r="G3274" i="5"/>
  <c r="F3274" i="5" s="1"/>
  <c r="E3274" i="5"/>
  <c r="D3274" i="5" s="1"/>
  <c r="C3274" i="5"/>
  <c r="B3274" i="5"/>
  <c r="Z3273" i="5"/>
  <c r="Y3273" i="5"/>
  <c r="G3273" i="5"/>
  <c r="F3273" i="5" s="1"/>
  <c r="E3273" i="5"/>
  <c r="D3273" i="5" s="1"/>
  <c r="C3273" i="5"/>
  <c r="B3273" i="5"/>
  <c r="Z3272" i="5"/>
  <c r="Y3272" i="5"/>
  <c r="G3272" i="5"/>
  <c r="F3272" i="5" s="1"/>
  <c r="E3272" i="5"/>
  <c r="D3272" i="5" s="1"/>
  <c r="C3272" i="5"/>
  <c r="B3272" i="5"/>
  <c r="Z3271" i="5"/>
  <c r="Y3271" i="5"/>
  <c r="G3271" i="5"/>
  <c r="F3271" i="5" s="1"/>
  <c r="E3271" i="5"/>
  <c r="D3271" i="5" s="1"/>
  <c r="C3271" i="5"/>
  <c r="B3271" i="5"/>
  <c r="Z3270" i="5"/>
  <c r="Y3270" i="5"/>
  <c r="G3270" i="5"/>
  <c r="F3270" i="5" s="1"/>
  <c r="E3270" i="5"/>
  <c r="D3270" i="5" s="1"/>
  <c r="C3270" i="5"/>
  <c r="B3270" i="5"/>
  <c r="Z3269" i="5"/>
  <c r="Y3269" i="5"/>
  <c r="G3269" i="5"/>
  <c r="F3269" i="5" s="1"/>
  <c r="E3269" i="5"/>
  <c r="D3269" i="5" s="1"/>
  <c r="C3269" i="5"/>
  <c r="B3269" i="5"/>
  <c r="Z3268" i="5"/>
  <c r="Y3268" i="5"/>
  <c r="G3268" i="5"/>
  <c r="F3268" i="5" s="1"/>
  <c r="E3268" i="5"/>
  <c r="D3268" i="5" s="1"/>
  <c r="C3268" i="5"/>
  <c r="B3268" i="5"/>
  <c r="Z3267" i="5"/>
  <c r="Y3267" i="5"/>
  <c r="G3267" i="5"/>
  <c r="F3267" i="5" s="1"/>
  <c r="E3267" i="5"/>
  <c r="D3267" i="5" s="1"/>
  <c r="C3267" i="5"/>
  <c r="B3267" i="5"/>
  <c r="Z3266" i="5"/>
  <c r="Y3266" i="5"/>
  <c r="G3266" i="5"/>
  <c r="F3266" i="5" s="1"/>
  <c r="E3266" i="5"/>
  <c r="D3266" i="5" s="1"/>
  <c r="C3266" i="5"/>
  <c r="B3266" i="5"/>
  <c r="Z3265" i="5"/>
  <c r="Y3265" i="5"/>
  <c r="G3265" i="5"/>
  <c r="F3265" i="5" s="1"/>
  <c r="E3265" i="5"/>
  <c r="D3265" i="5" s="1"/>
  <c r="C3265" i="5"/>
  <c r="B3265" i="5"/>
  <c r="Z3264" i="5"/>
  <c r="Y3264" i="5"/>
  <c r="G3264" i="5"/>
  <c r="F3264" i="5" s="1"/>
  <c r="E3264" i="5"/>
  <c r="D3264" i="5" s="1"/>
  <c r="C3264" i="5"/>
  <c r="B3264" i="5"/>
  <c r="Z3263" i="5"/>
  <c r="Y3263" i="5"/>
  <c r="G3263" i="5"/>
  <c r="F3263" i="5" s="1"/>
  <c r="E3263" i="5"/>
  <c r="D3263" i="5" s="1"/>
  <c r="C3263" i="5"/>
  <c r="B3263" i="5"/>
  <c r="Z3262" i="5"/>
  <c r="Y3262" i="5"/>
  <c r="G3262" i="5"/>
  <c r="F3262" i="5" s="1"/>
  <c r="E3262" i="5"/>
  <c r="D3262" i="5" s="1"/>
  <c r="C3262" i="5"/>
  <c r="B3262" i="5"/>
  <c r="Z3261" i="5"/>
  <c r="Y3261" i="5"/>
  <c r="G3261" i="5"/>
  <c r="F3261" i="5" s="1"/>
  <c r="E3261" i="5"/>
  <c r="D3261" i="5" s="1"/>
  <c r="C3261" i="5"/>
  <c r="B3261" i="5"/>
  <c r="Z3260" i="5"/>
  <c r="Y3260" i="5"/>
  <c r="G3260" i="5"/>
  <c r="F3260" i="5" s="1"/>
  <c r="E3260" i="5"/>
  <c r="D3260" i="5" s="1"/>
  <c r="C3260" i="5"/>
  <c r="B3260" i="5"/>
  <c r="Z3259" i="5"/>
  <c r="Y3259" i="5"/>
  <c r="G3259" i="5"/>
  <c r="F3259" i="5" s="1"/>
  <c r="E3259" i="5"/>
  <c r="D3259" i="5" s="1"/>
  <c r="C3259" i="5"/>
  <c r="B3259" i="5"/>
  <c r="Z3258" i="5"/>
  <c r="Y3258" i="5"/>
  <c r="G3258" i="5"/>
  <c r="F3258" i="5" s="1"/>
  <c r="E3258" i="5"/>
  <c r="D3258" i="5" s="1"/>
  <c r="C3258" i="5"/>
  <c r="B3258" i="5"/>
  <c r="Z3257" i="5"/>
  <c r="Y3257" i="5"/>
  <c r="G3257" i="5"/>
  <c r="F3257" i="5" s="1"/>
  <c r="E3257" i="5"/>
  <c r="D3257" i="5" s="1"/>
  <c r="C3257" i="5"/>
  <c r="B3257" i="5"/>
  <c r="Z3256" i="5"/>
  <c r="Y3256" i="5"/>
  <c r="G3256" i="5"/>
  <c r="F3256" i="5" s="1"/>
  <c r="E3256" i="5"/>
  <c r="D3256" i="5" s="1"/>
  <c r="C3256" i="5"/>
  <c r="B3256" i="5"/>
  <c r="Z3255" i="5"/>
  <c r="Y3255" i="5"/>
  <c r="G3255" i="5"/>
  <c r="F3255" i="5" s="1"/>
  <c r="E3255" i="5"/>
  <c r="D3255" i="5" s="1"/>
  <c r="C3255" i="5"/>
  <c r="B3255" i="5"/>
  <c r="Z3254" i="5"/>
  <c r="Y3254" i="5"/>
  <c r="G3254" i="5"/>
  <c r="F3254" i="5" s="1"/>
  <c r="E3254" i="5"/>
  <c r="D3254" i="5" s="1"/>
  <c r="C3254" i="5"/>
  <c r="B3254" i="5"/>
  <c r="Z3253" i="5"/>
  <c r="Y3253" i="5"/>
  <c r="G3253" i="5"/>
  <c r="F3253" i="5" s="1"/>
  <c r="E3253" i="5"/>
  <c r="D3253" i="5" s="1"/>
  <c r="C3253" i="5"/>
  <c r="B3253" i="5"/>
  <c r="Z3252" i="5"/>
  <c r="Y3252" i="5"/>
  <c r="G3252" i="5"/>
  <c r="F3252" i="5" s="1"/>
  <c r="E3252" i="5"/>
  <c r="D3252" i="5" s="1"/>
  <c r="C3252" i="5"/>
  <c r="B3252" i="5"/>
  <c r="Z3251" i="5"/>
  <c r="Y3251" i="5"/>
  <c r="G3251" i="5"/>
  <c r="F3251" i="5" s="1"/>
  <c r="E3251" i="5"/>
  <c r="D3251" i="5" s="1"/>
  <c r="C3251" i="5"/>
  <c r="B3251" i="5"/>
  <c r="Z3250" i="5"/>
  <c r="Y3250" i="5"/>
  <c r="G3250" i="5"/>
  <c r="F3250" i="5" s="1"/>
  <c r="E3250" i="5"/>
  <c r="D3250" i="5" s="1"/>
  <c r="C3250" i="5"/>
  <c r="B3250" i="5"/>
  <c r="Z3249" i="5"/>
  <c r="Y3249" i="5"/>
  <c r="G3249" i="5"/>
  <c r="F3249" i="5" s="1"/>
  <c r="E3249" i="5"/>
  <c r="D3249" i="5" s="1"/>
  <c r="C3249" i="5"/>
  <c r="B3249" i="5"/>
  <c r="Z3248" i="5"/>
  <c r="Y3248" i="5"/>
  <c r="G3248" i="5"/>
  <c r="F3248" i="5" s="1"/>
  <c r="E3248" i="5"/>
  <c r="D3248" i="5" s="1"/>
  <c r="C3248" i="5"/>
  <c r="B3248" i="5"/>
  <c r="Z3247" i="5"/>
  <c r="Y3247" i="5"/>
  <c r="G3247" i="5"/>
  <c r="F3247" i="5" s="1"/>
  <c r="E3247" i="5"/>
  <c r="D3247" i="5" s="1"/>
  <c r="C3247" i="5"/>
  <c r="B3247" i="5"/>
  <c r="Z3246" i="5"/>
  <c r="Y3246" i="5"/>
  <c r="G3246" i="5"/>
  <c r="F3246" i="5" s="1"/>
  <c r="E3246" i="5"/>
  <c r="D3246" i="5" s="1"/>
  <c r="C3246" i="5"/>
  <c r="B3246" i="5"/>
  <c r="Z3245" i="5"/>
  <c r="Y3245" i="5"/>
  <c r="G3245" i="5"/>
  <c r="F3245" i="5" s="1"/>
  <c r="E3245" i="5"/>
  <c r="D3245" i="5" s="1"/>
  <c r="C3245" i="5"/>
  <c r="B3245" i="5"/>
  <c r="Z3244" i="5"/>
  <c r="Y3244" i="5"/>
  <c r="G3244" i="5"/>
  <c r="F3244" i="5" s="1"/>
  <c r="E3244" i="5"/>
  <c r="D3244" i="5" s="1"/>
  <c r="C3244" i="5"/>
  <c r="B3244" i="5"/>
  <c r="Z3243" i="5"/>
  <c r="Y3243" i="5"/>
  <c r="G3243" i="5"/>
  <c r="F3243" i="5" s="1"/>
  <c r="E3243" i="5"/>
  <c r="D3243" i="5" s="1"/>
  <c r="C3243" i="5"/>
  <c r="B3243" i="5"/>
  <c r="Z3242" i="5"/>
  <c r="Y3242" i="5"/>
  <c r="G3242" i="5"/>
  <c r="F3242" i="5" s="1"/>
  <c r="E3242" i="5"/>
  <c r="D3242" i="5" s="1"/>
  <c r="C3242" i="5"/>
  <c r="B3242" i="5"/>
  <c r="Z3241" i="5"/>
  <c r="Y3241" i="5"/>
  <c r="G3241" i="5"/>
  <c r="F3241" i="5" s="1"/>
  <c r="E3241" i="5"/>
  <c r="D3241" i="5" s="1"/>
  <c r="C3241" i="5"/>
  <c r="B3241" i="5"/>
  <c r="Z3240" i="5"/>
  <c r="Y3240" i="5"/>
  <c r="G3240" i="5"/>
  <c r="F3240" i="5" s="1"/>
  <c r="E3240" i="5"/>
  <c r="D3240" i="5" s="1"/>
  <c r="C3240" i="5"/>
  <c r="B3240" i="5"/>
  <c r="Z3239" i="5"/>
  <c r="Y3239" i="5"/>
  <c r="G3239" i="5"/>
  <c r="F3239" i="5" s="1"/>
  <c r="E3239" i="5"/>
  <c r="D3239" i="5" s="1"/>
  <c r="C3239" i="5"/>
  <c r="B3239" i="5"/>
  <c r="Z3238" i="5"/>
  <c r="Y3238" i="5"/>
  <c r="G3238" i="5"/>
  <c r="F3238" i="5" s="1"/>
  <c r="E3238" i="5"/>
  <c r="D3238" i="5" s="1"/>
  <c r="C3238" i="5"/>
  <c r="B3238" i="5"/>
  <c r="Z3237" i="5"/>
  <c r="Y3237" i="5"/>
  <c r="G3237" i="5"/>
  <c r="F3237" i="5" s="1"/>
  <c r="E3237" i="5"/>
  <c r="D3237" i="5" s="1"/>
  <c r="C3237" i="5"/>
  <c r="B3237" i="5"/>
  <c r="Z3236" i="5"/>
  <c r="Y3236" i="5"/>
  <c r="G3236" i="5"/>
  <c r="F3236" i="5" s="1"/>
  <c r="E3236" i="5"/>
  <c r="D3236" i="5" s="1"/>
  <c r="C3236" i="5"/>
  <c r="B3236" i="5"/>
  <c r="Z3235" i="5"/>
  <c r="Y3235" i="5"/>
  <c r="G3235" i="5"/>
  <c r="F3235" i="5" s="1"/>
  <c r="E3235" i="5"/>
  <c r="D3235" i="5" s="1"/>
  <c r="C3235" i="5"/>
  <c r="B3235" i="5"/>
  <c r="Z3234" i="5"/>
  <c r="Y3234" i="5"/>
  <c r="G3234" i="5"/>
  <c r="F3234" i="5" s="1"/>
  <c r="E3234" i="5"/>
  <c r="D3234" i="5" s="1"/>
  <c r="C3234" i="5"/>
  <c r="B3234" i="5"/>
  <c r="Z3233" i="5"/>
  <c r="Y3233" i="5"/>
  <c r="G3233" i="5"/>
  <c r="F3233" i="5" s="1"/>
  <c r="E3233" i="5"/>
  <c r="D3233" i="5" s="1"/>
  <c r="C3233" i="5"/>
  <c r="B3233" i="5"/>
  <c r="Z3232" i="5"/>
  <c r="Y3232" i="5"/>
  <c r="G3232" i="5"/>
  <c r="F3232" i="5" s="1"/>
  <c r="E3232" i="5"/>
  <c r="D3232" i="5" s="1"/>
  <c r="C3232" i="5"/>
  <c r="B3232" i="5"/>
  <c r="Z3231" i="5"/>
  <c r="Y3231" i="5"/>
  <c r="G3231" i="5"/>
  <c r="F3231" i="5" s="1"/>
  <c r="E3231" i="5"/>
  <c r="D3231" i="5" s="1"/>
  <c r="C3231" i="5"/>
  <c r="B3231" i="5"/>
  <c r="Z3230" i="5"/>
  <c r="Y3230" i="5"/>
  <c r="G3230" i="5"/>
  <c r="F3230" i="5" s="1"/>
  <c r="E3230" i="5"/>
  <c r="D3230" i="5" s="1"/>
  <c r="C3230" i="5"/>
  <c r="B3230" i="5"/>
  <c r="Z3229" i="5"/>
  <c r="Y3229" i="5"/>
  <c r="G3229" i="5"/>
  <c r="F3229" i="5" s="1"/>
  <c r="E3229" i="5"/>
  <c r="D3229" i="5" s="1"/>
  <c r="C3229" i="5"/>
  <c r="B3229" i="5"/>
  <c r="Z3228" i="5"/>
  <c r="Y3228" i="5"/>
  <c r="G3228" i="5"/>
  <c r="F3228" i="5" s="1"/>
  <c r="E3228" i="5"/>
  <c r="D3228" i="5" s="1"/>
  <c r="C3228" i="5"/>
  <c r="B3228" i="5"/>
  <c r="Z3227" i="5"/>
  <c r="Y3227" i="5"/>
  <c r="G3227" i="5"/>
  <c r="F3227" i="5" s="1"/>
  <c r="E3227" i="5"/>
  <c r="D3227" i="5" s="1"/>
  <c r="C3227" i="5"/>
  <c r="B3227" i="5"/>
  <c r="Z3226" i="5"/>
  <c r="Y3226" i="5"/>
  <c r="G3226" i="5"/>
  <c r="F3226" i="5" s="1"/>
  <c r="E3226" i="5"/>
  <c r="D3226" i="5" s="1"/>
  <c r="C3226" i="5"/>
  <c r="B3226" i="5"/>
  <c r="Z3225" i="5"/>
  <c r="Y3225" i="5"/>
  <c r="G3225" i="5"/>
  <c r="F3225" i="5" s="1"/>
  <c r="E3225" i="5"/>
  <c r="D3225" i="5" s="1"/>
  <c r="C3225" i="5"/>
  <c r="B3225" i="5"/>
  <c r="Z3224" i="5"/>
  <c r="Y3224" i="5"/>
  <c r="G3224" i="5"/>
  <c r="F3224" i="5" s="1"/>
  <c r="E3224" i="5"/>
  <c r="D3224" i="5" s="1"/>
  <c r="C3224" i="5"/>
  <c r="B3224" i="5"/>
  <c r="Z3223" i="5"/>
  <c r="Y3223" i="5"/>
  <c r="G3223" i="5"/>
  <c r="F3223" i="5" s="1"/>
  <c r="E3223" i="5"/>
  <c r="D3223" i="5" s="1"/>
  <c r="C3223" i="5"/>
  <c r="B3223" i="5"/>
  <c r="Z3222" i="5"/>
  <c r="Y3222" i="5"/>
  <c r="G3222" i="5"/>
  <c r="F3222" i="5" s="1"/>
  <c r="E3222" i="5"/>
  <c r="D3222" i="5" s="1"/>
  <c r="C3222" i="5"/>
  <c r="B3222" i="5"/>
  <c r="Z3221" i="5"/>
  <c r="Y3221" i="5"/>
  <c r="G3221" i="5"/>
  <c r="F3221" i="5" s="1"/>
  <c r="E3221" i="5"/>
  <c r="D3221" i="5" s="1"/>
  <c r="C3221" i="5"/>
  <c r="B3221" i="5"/>
  <c r="Z3220" i="5"/>
  <c r="Y3220" i="5"/>
  <c r="G3220" i="5"/>
  <c r="F3220" i="5" s="1"/>
  <c r="E3220" i="5"/>
  <c r="D3220" i="5" s="1"/>
  <c r="C3220" i="5"/>
  <c r="B3220" i="5"/>
  <c r="Z3219" i="5"/>
  <c r="Y3219" i="5"/>
  <c r="G3219" i="5"/>
  <c r="F3219" i="5" s="1"/>
  <c r="E3219" i="5"/>
  <c r="D3219" i="5" s="1"/>
  <c r="C3219" i="5"/>
  <c r="B3219" i="5"/>
  <c r="Z3218" i="5"/>
  <c r="Y3218" i="5"/>
  <c r="G3218" i="5"/>
  <c r="F3218" i="5" s="1"/>
  <c r="E3218" i="5"/>
  <c r="D3218" i="5" s="1"/>
  <c r="C3218" i="5"/>
  <c r="B3218" i="5"/>
  <c r="Z3217" i="5"/>
  <c r="Y3217" i="5"/>
  <c r="G3217" i="5"/>
  <c r="F3217" i="5" s="1"/>
  <c r="E3217" i="5"/>
  <c r="D3217" i="5" s="1"/>
  <c r="C3217" i="5"/>
  <c r="B3217" i="5"/>
  <c r="Z3216" i="5"/>
  <c r="Y3216" i="5"/>
  <c r="G3216" i="5"/>
  <c r="F3216" i="5" s="1"/>
  <c r="E3216" i="5"/>
  <c r="D3216" i="5" s="1"/>
  <c r="C3216" i="5"/>
  <c r="B3216" i="5"/>
  <c r="Z3215" i="5"/>
  <c r="Y3215" i="5"/>
  <c r="G3215" i="5"/>
  <c r="F3215" i="5" s="1"/>
  <c r="E3215" i="5"/>
  <c r="D3215" i="5" s="1"/>
  <c r="C3215" i="5"/>
  <c r="B3215" i="5"/>
  <c r="Z3214" i="5"/>
  <c r="Y3214" i="5"/>
  <c r="G3214" i="5"/>
  <c r="F3214" i="5" s="1"/>
  <c r="E3214" i="5"/>
  <c r="D3214" i="5" s="1"/>
  <c r="C3214" i="5"/>
  <c r="B3214" i="5"/>
  <c r="Z3213" i="5"/>
  <c r="Y3213" i="5"/>
  <c r="G3213" i="5"/>
  <c r="F3213" i="5" s="1"/>
  <c r="E3213" i="5"/>
  <c r="D3213" i="5" s="1"/>
  <c r="C3213" i="5"/>
  <c r="B3213" i="5"/>
  <c r="Z3212" i="5"/>
  <c r="Y3212" i="5"/>
  <c r="G3212" i="5"/>
  <c r="F3212" i="5" s="1"/>
  <c r="E3212" i="5"/>
  <c r="D3212" i="5" s="1"/>
  <c r="C3212" i="5"/>
  <c r="B3212" i="5"/>
  <c r="Z3211" i="5"/>
  <c r="Y3211" i="5"/>
  <c r="G3211" i="5"/>
  <c r="F3211" i="5" s="1"/>
  <c r="E3211" i="5"/>
  <c r="D3211" i="5" s="1"/>
  <c r="C3211" i="5"/>
  <c r="B3211" i="5"/>
  <c r="Z3210" i="5"/>
  <c r="Y3210" i="5"/>
  <c r="G3210" i="5"/>
  <c r="F3210" i="5" s="1"/>
  <c r="E3210" i="5"/>
  <c r="D3210" i="5" s="1"/>
  <c r="C3210" i="5"/>
  <c r="B3210" i="5"/>
  <c r="Z3209" i="5"/>
  <c r="Y3209" i="5"/>
  <c r="G3209" i="5"/>
  <c r="F3209" i="5" s="1"/>
  <c r="E3209" i="5"/>
  <c r="D3209" i="5" s="1"/>
  <c r="C3209" i="5"/>
  <c r="B3209" i="5"/>
  <c r="Z3208" i="5"/>
  <c r="Y3208" i="5"/>
  <c r="G3208" i="5"/>
  <c r="F3208" i="5" s="1"/>
  <c r="E3208" i="5"/>
  <c r="D3208" i="5" s="1"/>
  <c r="C3208" i="5"/>
  <c r="B3208" i="5"/>
  <c r="Z3207" i="5"/>
  <c r="Y3207" i="5"/>
  <c r="G3207" i="5"/>
  <c r="F3207" i="5" s="1"/>
  <c r="E3207" i="5"/>
  <c r="D3207" i="5" s="1"/>
  <c r="C3207" i="5"/>
  <c r="B3207" i="5"/>
  <c r="Z3206" i="5"/>
  <c r="Y3206" i="5"/>
  <c r="G3206" i="5"/>
  <c r="F3206" i="5" s="1"/>
  <c r="E3206" i="5"/>
  <c r="D3206" i="5" s="1"/>
  <c r="C3206" i="5"/>
  <c r="B3206" i="5"/>
  <c r="Z3205" i="5"/>
  <c r="Y3205" i="5"/>
  <c r="G3205" i="5"/>
  <c r="F3205" i="5" s="1"/>
  <c r="E3205" i="5"/>
  <c r="D3205" i="5" s="1"/>
  <c r="C3205" i="5"/>
  <c r="B3205" i="5"/>
  <c r="Z3204" i="5"/>
  <c r="Y3204" i="5"/>
  <c r="G3204" i="5"/>
  <c r="F3204" i="5" s="1"/>
  <c r="E3204" i="5"/>
  <c r="D3204" i="5" s="1"/>
  <c r="C3204" i="5"/>
  <c r="B3204" i="5"/>
  <c r="Z3203" i="5"/>
  <c r="Y3203" i="5"/>
  <c r="G3203" i="5"/>
  <c r="F3203" i="5" s="1"/>
  <c r="E3203" i="5"/>
  <c r="D3203" i="5" s="1"/>
  <c r="C3203" i="5"/>
  <c r="B3203" i="5"/>
  <c r="Z3202" i="5"/>
  <c r="Y3202" i="5"/>
  <c r="G3202" i="5"/>
  <c r="F3202" i="5" s="1"/>
  <c r="E3202" i="5"/>
  <c r="D3202" i="5" s="1"/>
  <c r="C3202" i="5"/>
  <c r="B3202" i="5"/>
  <c r="Z3201" i="5"/>
  <c r="Y3201" i="5"/>
  <c r="G3201" i="5"/>
  <c r="F3201" i="5" s="1"/>
  <c r="E3201" i="5"/>
  <c r="D3201" i="5" s="1"/>
  <c r="C3201" i="5"/>
  <c r="B3201" i="5"/>
  <c r="Z3200" i="5"/>
  <c r="Y3200" i="5"/>
  <c r="G3200" i="5"/>
  <c r="F3200" i="5" s="1"/>
  <c r="E3200" i="5"/>
  <c r="D3200" i="5" s="1"/>
  <c r="C3200" i="5"/>
  <c r="B3200" i="5"/>
  <c r="Z3199" i="5"/>
  <c r="Y3199" i="5"/>
  <c r="G3199" i="5"/>
  <c r="F3199" i="5" s="1"/>
  <c r="E3199" i="5"/>
  <c r="D3199" i="5" s="1"/>
  <c r="C3199" i="5"/>
  <c r="B3199" i="5"/>
  <c r="Z3198" i="5"/>
  <c r="Y3198" i="5"/>
  <c r="G3198" i="5"/>
  <c r="F3198" i="5" s="1"/>
  <c r="E3198" i="5"/>
  <c r="D3198" i="5" s="1"/>
  <c r="C3198" i="5"/>
  <c r="B3198" i="5"/>
  <c r="Z3197" i="5"/>
  <c r="Y3197" i="5"/>
  <c r="G3197" i="5"/>
  <c r="F3197" i="5" s="1"/>
  <c r="E3197" i="5"/>
  <c r="D3197" i="5" s="1"/>
  <c r="C3197" i="5"/>
  <c r="B3197" i="5"/>
  <c r="Z3196" i="5"/>
  <c r="Y3196" i="5"/>
  <c r="G3196" i="5"/>
  <c r="F3196" i="5" s="1"/>
  <c r="E3196" i="5"/>
  <c r="D3196" i="5" s="1"/>
  <c r="C3196" i="5"/>
  <c r="B3196" i="5"/>
  <c r="Z3195" i="5"/>
  <c r="Y3195" i="5"/>
  <c r="G3195" i="5"/>
  <c r="F3195" i="5" s="1"/>
  <c r="E3195" i="5"/>
  <c r="D3195" i="5" s="1"/>
  <c r="C3195" i="5"/>
  <c r="B3195" i="5"/>
  <c r="Z3194" i="5"/>
  <c r="Y3194" i="5"/>
  <c r="G3194" i="5"/>
  <c r="F3194" i="5" s="1"/>
  <c r="E3194" i="5"/>
  <c r="D3194" i="5" s="1"/>
  <c r="C3194" i="5"/>
  <c r="B3194" i="5"/>
  <c r="Z3193" i="5"/>
  <c r="Y3193" i="5"/>
  <c r="G3193" i="5"/>
  <c r="F3193" i="5" s="1"/>
  <c r="E3193" i="5"/>
  <c r="D3193" i="5" s="1"/>
  <c r="C3193" i="5"/>
  <c r="B3193" i="5"/>
  <c r="Z3192" i="5"/>
  <c r="Y3192" i="5"/>
  <c r="G3192" i="5"/>
  <c r="F3192" i="5" s="1"/>
  <c r="E3192" i="5"/>
  <c r="D3192" i="5" s="1"/>
  <c r="C3192" i="5"/>
  <c r="B3192" i="5"/>
  <c r="Z3191" i="5"/>
  <c r="Y3191" i="5"/>
  <c r="G3191" i="5"/>
  <c r="F3191" i="5" s="1"/>
  <c r="E3191" i="5"/>
  <c r="D3191" i="5" s="1"/>
  <c r="C3191" i="5"/>
  <c r="B3191" i="5"/>
  <c r="Z3190" i="5"/>
  <c r="Y3190" i="5"/>
  <c r="G3190" i="5"/>
  <c r="F3190" i="5" s="1"/>
  <c r="E3190" i="5"/>
  <c r="D3190" i="5" s="1"/>
  <c r="C3190" i="5"/>
  <c r="B3190" i="5"/>
  <c r="Z3189" i="5"/>
  <c r="Y3189" i="5"/>
  <c r="G3189" i="5"/>
  <c r="F3189" i="5" s="1"/>
  <c r="E3189" i="5"/>
  <c r="D3189" i="5" s="1"/>
  <c r="C3189" i="5"/>
  <c r="B3189" i="5"/>
  <c r="Z3188" i="5"/>
  <c r="Y3188" i="5"/>
  <c r="G3188" i="5"/>
  <c r="F3188" i="5" s="1"/>
  <c r="E3188" i="5"/>
  <c r="D3188" i="5" s="1"/>
  <c r="C3188" i="5"/>
  <c r="B3188" i="5"/>
  <c r="Z3187" i="5"/>
  <c r="Y3187" i="5"/>
  <c r="G3187" i="5"/>
  <c r="F3187" i="5" s="1"/>
  <c r="E3187" i="5"/>
  <c r="D3187" i="5" s="1"/>
  <c r="C3187" i="5"/>
  <c r="B3187" i="5"/>
  <c r="Z3186" i="5"/>
  <c r="Y3186" i="5"/>
  <c r="G3186" i="5"/>
  <c r="F3186" i="5" s="1"/>
  <c r="E3186" i="5"/>
  <c r="D3186" i="5" s="1"/>
  <c r="C3186" i="5"/>
  <c r="B3186" i="5"/>
  <c r="Z3185" i="5"/>
  <c r="Y3185" i="5"/>
  <c r="G3185" i="5"/>
  <c r="F3185" i="5" s="1"/>
  <c r="E3185" i="5"/>
  <c r="D3185" i="5" s="1"/>
  <c r="C3185" i="5"/>
  <c r="B3185" i="5"/>
  <c r="Z3184" i="5"/>
  <c r="Y3184" i="5"/>
  <c r="G3184" i="5"/>
  <c r="F3184" i="5" s="1"/>
  <c r="E3184" i="5"/>
  <c r="D3184" i="5" s="1"/>
  <c r="C3184" i="5"/>
  <c r="B3184" i="5"/>
  <c r="Z3183" i="5"/>
  <c r="Y3183" i="5"/>
  <c r="G3183" i="5"/>
  <c r="F3183" i="5" s="1"/>
  <c r="E3183" i="5"/>
  <c r="D3183" i="5" s="1"/>
  <c r="C3183" i="5"/>
  <c r="B3183" i="5"/>
  <c r="Z3182" i="5"/>
  <c r="Y3182" i="5"/>
  <c r="G3182" i="5"/>
  <c r="F3182" i="5" s="1"/>
  <c r="E3182" i="5"/>
  <c r="D3182" i="5" s="1"/>
  <c r="C3182" i="5"/>
  <c r="B3182" i="5"/>
  <c r="Z3181" i="5"/>
  <c r="Y3181" i="5"/>
  <c r="G3181" i="5"/>
  <c r="F3181" i="5" s="1"/>
  <c r="E3181" i="5"/>
  <c r="D3181" i="5" s="1"/>
  <c r="C3181" i="5"/>
  <c r="B3181" i="5"/>
  <c r="Z3180" i="5"/>
  <c r="Y3180" i="5"/>
  <c r="G3180" i="5"/>
  <c r="F3180" i="5" s="1"/>
  <c r="E3180" i="5"/>
  <c r="D3180" i="5" s="1"/>
  <c r="C3180" i="5"/>
  <c r="B3180" i="5"/>
  <c r="Z3179" i="5"/>
  <c r="Y3179" i="5"/>
  <c r="G3179" i="5"/>
  <c r="F3179" i="5" s="1"/>
  <c r="E3179" i="5"/>
  <c r="D3179" i="5" s="1"/>
  <c r="C3179" i="5"/>
  <c r="B3179" i="5"/>
  <c r="Z3178" i="5"/>
  <c r="Y3178" i="5"/>
  <c r="G3178" i="5"/>
  <c r="F3178" i="5" s="1"/>
  <c r="E3178" i="5"/>
  <c r="D3178" i="5" s="1"/>
  <c r="C3178" i="5"/>
  <c r="B3178" i="5"/>
  <c r="Z3177" i="5"/>
  <c r="Y3177" i="5"/>
  <c r="G3177" i="5"/>
  <c r="F3177" i="5" s="1"/>
  <c r="E3177" i="5"/>
  <c r="D3177" i="5" s="1"/>
  <c r="C3177" i="5"/>
  <c r="B3177" i="5"/>
  <c r="Z3176" i="5"/>
  <c r="Y3176" i="5"/>
  <c r="G3176" i="5"/>
  <c r="F3176" i="5" s="1"/>
  <c r="E3176" i="5"/>
  <c r="D3176" i="5" s="1"/>
  <c r="C3176" i="5"/>
  <c r="B3176" i="5"/>
  <c r="Z3175" i="5"/>
  <c r="Y3175" i="5"/>
  <c r="G3175" i="5"/>
  <c r="F3175" i="5" s="1"/>
  <c r="E3175" i="5"/>
  <c r="D3175" i="5" s="1"/>
  <c r="C3175" i="5"/>
  <c r="B3175" i="5"/>
  <c r="Z3174" i="5"/>
  <c r="Y3174" i="5"/>
  <c r="G3174" i="5"/>
  <c r="F3174" i="5" s="1"/>
  <c r="E3174" i="5"/>
  <c r="D3174" i="5" s="1"/>
  <c r="C3174" i="5"/>
  <c r="B3174" i="5"/>
  <c r="Z3173" i="5"/>
  <c r="Y3173" i="5"/>
  <c r="G3173" i="5"/>
  <c r="F3173" i="5" s="1"/>
  <c r="E3173" i="5"/>
  <c r="D3173" i="5" s="1"/>
  <c r="C3173" i="5"/>
  <c r="B3173" i="5"/>
  <c r="Z3172" i="5"/>
  <c r="Y3172" i="5"/>
  <c r="G3172" i="5"/>
  <c r="F3172" i="5" s="1"/>
  <c r="E3172" i="5"/>
  <c r="D3172" i="5" s="1"/>
  <c r="C3172" i="5"/>
  <c r="B3172" i="5"/>
  <c r="Z3171" i="5"/>
  <c r="Y3171" i="5"/>
  <c r="G3171" i="5"/>
  <c r="F3171" i="5" s="1"/>
  <c r="E3171" i="5"/>
  <c r="D3171" i="5" s="1"/>
  <c r="C3171" i="5"/>
  <c r="B3171" i="5"/>
  <c r="Z3170" i="5"/>
  <c r="Y3170" i="5"/>
  <c r="G3170" i="5"/>
  <c r="F3170" i="5" s="1"/>
  <c r="E3170" i="5"/>
  <c r="D3170" i="5" s="1"/>
  <c r="C3170" i="5"/>
  <c r="B3170" i="5"/>
  <c r="Z3169" i="5"/>
  <c r="Y3169" i="5"/>
  <c r="G3169" i="5"/>
  <c r="F3169" i="5" s="1"/>
  <c r="E3169" i="5"/>
  <c r="D3169" i="5" s="1"/>
  <c r="C3169" i="5"/>
  <c r="B3169" i="5"/>
  <c r="Z3168" i="5"/>
  <c r="Y3168" i="5"/>
  <c r="G3168" i="5"/>
  <c r="F3168" i="5" s="1"/>
  <c r="E3168" i="5"/>
  <c r="D3168" i="5" s="1"/>
  <c r="C3168" i="5"/>
  <c r="B3168" i="5"/>
  <c r="Z3167" i="5"/>
  <c r="Y3167" i="5"/>
  <c r="G3167" i="5"/>
  <c r="F3167" i="5" s="1"/>
  <c r="E3167" i="5"/>
  <c r="D3167" i="5" s="1"/>
  <c r="C3167" i="5"/>
  <c r="B3167" i="5"/>
  <c r="Z3166" i="5"/>
  <c r="Y3166" i="5"/>
  <c r="G3166" i="5"/>
  <c r="F3166" i="5" s="1"/>
  <c r="E3166" i="5"/>
  <c r="D3166" i="5" s="1"/>
  <c r="C3166" i="5"/>
  <c r="B3166" i="5"/>
  <c r="Z3165" i="5"/>
  <c r="Y3165" i="5"/>
  <c r="G3165" i="5"/>
  <c r="F3165" i="5" s="1"/>
  <c r="E3165" i="5"/>
  <c r="D3165" i="5" s="1"/>
  <c r="C3165" i="5"/>
  <c r="B3165" i="5"/>
  <c r="Z3164" i="5"/>
  <c r="Y3164" i="5"/>
  <c r="G3164" i="5"/>
  <c r="F3164" i="5" s="1"/>
  <c r="E3164" i="5"/>
  <c r="D3164" i="5" s="1"/>
  <c r="C3164" i="5"/>
  <c r="B3164" i="5"/>
  <c r="Z3163" i="5"/>
  <c r="Y3163" i="5"/>
  <c r="G3163" i="5"/>
  <c r="F3163" i="5" s="1"/>
  <c r="E3163" i="5"/>
  <c r="D3163" i="5" s="1"/>
  <c r="C3163" i="5"/>
  <c r="B3163" i="5"/>
  <c r="Z3162" i="5"/>
  <c r="Y3162" i="5"/>
  <c r="G3162" i="5"/>
  <c r="F3162" i="5" s="1"/>
  <c r="E3162" i="5"/>
  <c r="D3162" i="5" s="1"/>
  <c r="C3162" i="5"/>
  <c r="B3162" i="5"/>
  <c r="Z3161" i="5"/>
  <c r="Y3161" i="5"/>
  <c r="G3161" i="5"/>
  <c r="F3161" i="5" s="1"/>
  <c r="E3161" i="5"/>
  <c r="D3161" i="5" s="1"/>
  <c r="C3161" i="5"/>
  <c r="B3161" i="5"/>
  <c r="Z3160" i="5"/>
  <c r="Y3160" i="5"/>
  <c r="G3160" i="5"/>
  <c r="F3160" i="5" s="1"/>
  <c r="E3160" i="5"/>
  <c r="D3160" i="5" s="1"/>
  <c r="C3160" i="5"/>
  <c r="B3160" i="5"/>
  <c r="Z3159" i="5"/>
  <c r="Y3159" i="5"/>
  <c r="G3159" i="5"/>
  <c r="F3159" i="5" s="1"/>
  <c r="E3159" i="5"/>
  <c r="D3159" i="5" s="1"/>
  <c r="C3159" i="5"/>
  <c r="B3159" i="5"/>
  <c r="Z3158" i="5"/>
  <c r="Y3158" i="5"/>
  <c r="G3158" i="5"/>
  <c r="F3158" i="5" s="1"/>
  <c r="E3158" i="5"/>
  <c r="D3158" i="5" s="1"/>
  <c r="C3158" i="5"/>
  <c r="B3158" i="5"/>
  <c r="Z3157" i="5"/>
  <c r="Y3157" i="5"/>
  <c r="G3157" i="5"/>
  <c r="F3157" i="5" s="1"/>
  <c r="E3157" i="5"/>
  <c r="D3157" i="5" s="1"/>
  <c r="C3157" i="5"/>
  <c r="B3157" i="5"/>
  <c r="Z3156" i="5"/>
  <c r="Y3156" i="5"/>
  <c r="G3156" i="5"/>
  <c r="F3156" i="5" s="1"/>
  <c r="E3156" i="5"/>
  <c r="D3156" i="5" s="1"/>
  <c r="C3156" i="5"/>
  <c r="B3156" i="5"/>
  <c r="Z3155" i="5"/>
  <c r="Y3155" i="5"/>
  <c r="G3155" i="5"/>
  <c r="F3155" i="5" s="1"/>
  <c r="E3155" i="5"/>
  <c r="D3155" i="5" s="1"/>
  <c r="C3155" i="5"/>
  <c r="B3155" i="5"/>
  <c r="Z3154" i="5"/>
  <c r="Y3154" i="5"/>
  <c r="G3154" i="5"/>
  <c r="F3154" i="5" s="1"/>
  <c r="E3154" i="5"/>
  <c r="D3154" i="5" s="1"/>
  <c r="C3154" i="5"/>
  <c r="B3154" i="5"/>
  <c r="Z3153" i="5"/>
  <c r="Y3153" i="5"/>
  <c r="G3153" i="5"/>
  <c r="F3153" i="5" s="1"/>
  <c r="E3153" i="5"/>
  <c r="D3153" i="5" s="1"/>
  <c r="C3153" i="5"/>
  <c r="B3153" i="5"/>
  <c r="Z3152" i="5"/>
  <c r="Y3152" i="5"/>
  <c r="G3152" i="5"/>
  <c r="F3152" i="5" s="1"/>
  <c r="E3152" i="5"/>
  <c r="D3152" i="5" s="1"/>
  <c r="C3152" i="5"/>
  <c r="B3152" i="5"/>
  <c r="Z3151" i="5"/>
  <c r="Y3151" i="5"/>
  <c r="G3151" i="5"/>
  <c r="F3151" i="5" s="1"/>
  <c r="E3151" i="5"/>
  <c r="D3151" i="5" s="1"/>
  <c r="C3151" i="5"/>
  <c r="B3151" i="5"/>
  <c r="Z3150" i="5"/>
  <c r="Y3150" i="5"/>
  <c r="G3150" i="5"/>
  <c r="F3150" i="5" s="1"/>
  <c r="E3150" i="5"/>
  <c r="D3150" i="5" s="1"/>
  <c r="C3150" i="5"/>
  <c r="B3150" i="5"/>
  <c r="Z3149" i="5"/>
  <c r="Y3149" i="5"/>
  <c r="G3149" i="5"/>
  <c r="F3149" i="5" s="1"/>
  <c r="E3149" i="5"/>
  <c r="D3149" i="5" s="1"/>
  <c r="C3149" i="5"/>
  <c r="B3149" i="5"/>
  <c r="Z3148" i="5"/>
  <c r="Y3148" i="5"/>
  <c r="G3148" i="5"/>
  <c r="F3148" i="5" s="1"/>
  <c r="E3148" i="5"/>
  <c r="D3148" i="5" s="1"/>
  <c r="C3148" i="5"/>
  <c r="B3148" i="5"/>
  <c r="Z3147" i="5"/>
  <c r="Y3147" i="5"/>
  <c r="G3147" i="5"/>
  <c r="F3147" i="5" s="1"/>
  <c r="E3147" i="5"/>
  <c r="D3147" i="5" s="1"/>
  <c r="C3147" i="5"/>
  <c r="B3147" i="5"/>
  <c r="Z3146" i="5"/>
  <c r="Y3146" i="5"/>
  <c r="G3146" i="5"/>
  <c r="F3146" i="5" s="1"/>
  <c r="E3146" i="5"/>
  <c r="D3146" i="5" s="1"/>
  <c r="C3146" i="5"/>
  <c r="B3146" i="5"/>
  <c r="Z3145" i="5"/>
  <c r="Y3145" i="5"/>
  <c r="G3145" i="5"/>
  <c r="F3145" i="5" s="1"/>
  <c r="E3145" i="5"/>
  <c r="D3145" i="5" s="1"/>
  <c r="C3145" i="5"/>
  <c r="B3145" i="5"/>
  <c r="Z3144" i="5"/>
  <c r="Y3144" i="5"/>
  <c r="G3144" i="5"/>
  <c r="F3144" i="5" s="1"/>
  <c r="E3144" i="5"/>
  <c r="D3144" i="5" s="1"/>
  <c r="C3144" i="5"/>
  <c r="B3144" i="5"/>
  <c r="Z3143" i="5"/>
  <c r="Y3143" i="5"/>
  <c r="G3143" i="5"/>
  <c r="F3143" i="5" s="1"/>
  <c r="E3143" i="5"/>
  <c r="D3143" i="5" s="1"/>
  <c r="C3143" i="5"/>
  <c r="B3143" i="5"/>
  <c r="Z3142" i="5"/>
  <c r="Y3142" i="5"/>
  <c r="G3142" i="5"/>
  <c r="F3142" i="5" s="1"/>
  <c r="E3142" i="5"/>
  <c r="D3142" i="5" s="1"/>
  <c r="C3142" i="5"/>
  <c r="B3142" i="5"/>
  <c r="Z3141" i="5"/>
  <c r="Y3141" i="5"/>
  <c r="G3141" i="5"/>
  <c r="F3141" i="5" s="1"/>
  <c r="E3141" i="5"/>
  <c r="D3141" i="5" s="1"/>
  <c r="C3141" i="5"/>
  <c r="B3141" i="5"/>
  <c r="Z3140" i="5"/>
  <c r="Y3140" i="5"/>
  <c r="G3140" i="5"/>
  <c r="F3140" i="5" s="1"/>
  <c r="E3140" i="5"/>
  <c r="D3140" i="5" s="1"/>
  <c r="C3140" i="5"/>
  <c r="B3140" i="5"/>
  <c r="Z3139" i="5"/>
  <c r="Y3139" i="5"/>
  <c r="G3139" i="5"/>
  <c r="F3139" i="5" s="1"/>
  <c r="E3139" i="5"/>
  <c r="D3139" i="5" s="1"/>
  <c r="C3139" i="5"/>
  <c r="B3139" i="5"/>
  <c r="Z3138" i="5"/>
  <c r="Y3138" i="5"/>
  <c r="G3138" i="5"/>
  <c r="F3138" i="5" s="1"/>
  <c r="E3138" i="5"/>
  <c r="D3138" i="5" s="1"/>
  <c r="C3138" i="5"/>
  <c r="B3138" i="5"/>
  <c r="Z3137" i="5"/>
  <c r="Y3137" i="5"/>
  <c r="G3137" i="5"/>
  <c r="F3137" i="5" s="1"/>
  <c r="E3137" i="5"/>
  <c r="D3137" i="5" s="1"/>
  <c r="C3137" i="5"/>
  <c r="B3137" i="5"/>
  <c r="Z3136" i="5"/>
  <c r="Y3136" i="5"/>
  <c r="G3136" i="5"/>
  <c r="F3136" i="5" s="1"/>
  <c r="E3136" i="5"/>
  <c r="D3136" i="5" s="1"/>
  <c r="C3136" i="5"/>
  <c r="B3136" i="5"/>
  <c r="Z3135" i="5"/>
  <c r="Y3135" i="5"/>
  <c r="G3135" i="5"/>
  <c r="F3135" i="5" s="1"/>
  <c r="E3135" i="5"/>
  <c r="D3135" i="5" s="1"/>
  <c r="C3135" i="5"/>
  <c r="B3135" i="5"/>
  <c r="Z3134" i="5"/>
  <c r="Y3134" i="5"/>
  <c r="G3134" i="5"/>
  <c r="F3134" i="5" s="1"/>
  <c r="E3134" i="5"/>
  <c r="D3134" i="5" s="1"/>
  <c r="C3134" i="5"/>
  <c r="B3134" i="5"/>
  <c r="Z3133" i="5"/>
  <c r="Y3133" i="5"/>
  <c r="G3133" i="5"/>
  <c r="F3133" i="5" s="1"/>
  <c r="E3133" i="5"/>
  <c r="D3133" i="5" s="1"/>
  <c r="C3133" i="5"/>
  <c r="B3133" i="5"/>
  <c r="Z3132" i="5"/>
  <c r="Y3132" i="5"/>
  <c r="G3132" i="5"/>
  <c r="F3132" i="5" s="1"/>
  <c r="E3132" i="5"/>
  <c r="D3132" i="5" s="1"/>
  <c r="C3132" i="5"/>
  <c r="B3132" i="5"/>
  <c r="Z3131" i="5"/>
  <c r="Y3131" i="5"/>
  <c r="G3131" i="5"/>
  <c r="F3131" i="5" s="1"/>
  <c r="E3131" i="5"/>
  <c r="D3131" i="5" s="1"/>
  <c r="C3131" i="5"/>
  <c r="B3131" i="5"/>
  <c r="Z3130" i="5"/>
  <c r="Y3130" i="5"/>
  <c r="G3130" i="5"/>
  <c r="F3130" i="5" s="1"/>
  <c r="E3130" i="5"/>
  <c r="D3130" i="5" s="1"/>
  <c r="C3130" i="5"/>
  <c r="B3130" i="5"/>
  <c r="Z3129" i="5"/>
  <c r="Y3129" i="5"/>
  <c r="G3129" i="5"/>
  <c r="F3129" i="5" s="1"/>
  <c r="E3129" i="5"/>
  <c r="D3129" i="5" s="1"/>
  <c r="C3129" i="5"/>
  <c r="B3129" i="5"/>
  <c r="Z3128" i="5"/>
  <c r="Y3128" i="5"/>
  <c r="G3128" i="5"/>
  <c r="F3128" i="5" s="1"/>
  <c r="E3128" i="5"/>
  <c r="D3128" i="5" s="1"/>
  <c r="C3128" i="5"/>
  <c r="B3128" i="5"/>
  <c r="Z3127" i="5"/>
  <c r="Y3127" i="5"/>
  <c r="G3127" i="5"/>
  <c r="F3127" i="5" s="1"/>
  <c r="E3127" i="5"/>
  <c r="D3127" i="5" s="1"/>
  <c r="C3127" i="5"/>
  <c r="B3127" i="5"/>
  <c r="Z3126" i="5"/>
  <c r="Y3126" i="5"/>
  <c r="G3126" i="5"/>
  <c r="F3126" i="5" s="1"/>
  <c r="E3126" i="5"/>
  <c r="D3126" i="5" s="1"/>
  <c r="C3126" i="5"/>
  <c r="B3126" i="5"/>
  <c r="Z3125" i="5"/>
  <c r="Y3125" i="5"/>
  <c r="G3125" i="5"/>
  <c r="F3125" i="5" s="1"/>
  <c r="E3125" i="5"/>
  <c r="D3125" i="5" s="1"/>
  <c r="C3125" i="5"/>
  <c r="B3125" i="5"/>
  <c r="Z3124" i="5"/>
  <c r="Y3124" i="5"/>
  <c r="G3124" i="5"/>
  <c r="F3124" i="5" s="1"/>
  <c r="E3124" i="5"/>
  <c r="D3124" i="5" s="1"/>
  <c r="C3124" i="5"/>
  <c r="B3124" i="5"/>
  <c r="Z3123" i="5"/>
  <c r="Y3123" i="5"/>
  <c r="G3123" i="5"/>
  <c r="F3123" i="5" s="1"/>
  <c r="E3123" i="5"/>
  <c r="D3123" i="5" s="1"/>
  <c r="C3123" i="5"/>
  <c r="B3123" i="5"/>
  <c r="Z3122" i="5"/>
  <c r="Y3122" i="5"/>
  <c r="G3122" i="5"/>
  <c r="F3122" i="5" s="1"/>
  <c r="E3122" i="5"/>
  <c r="D3122" i="5" s="1"/>
  <c r="C3122" i="5"/>
  <c r="B3122" i="5"/>
  <c r="Z3121" i="5"/>
  <c r="Y3121" i="5"/>
  <c r="G3121" i="5"/>
  <c r="F3121" i="5" s="1"/>
  <c r="E3121" i="5"/>
  <c r="D3121" i="5" s="1"/>
  <c r="C3121" i="5"/>
  <c r="B3121" i="5"/>
  <c r="Z3120" i="5"/>
  <c r="Y3120" i="5"/>
  <c r="G3120" i="5"/>
  <c r="F3120" i="5" s="1"/>
  <c r="E3120" i="5"/>
  <c r="D3120" i="5" s="1"/>
  <c r="C3120" i="5"/>
  <c r="B3120" i="5"/>
  <c r="Z3119" i="5"/>
  <c r="Y3119" i="5"/>
  <c r="G3119" i="5"/>
  <c r="F3119" i="5" s="1"/>
  <c r="E3119" i="5"/>
  <c r="D3119" i="5" s="1"/>
  <c r="C3119" i="5"/>
  <c r="B3119" i="5"/>
  <c r="Z3118" i="5"/>
  <c r="Y3118" i="5"/>
  <c r="G3118" i="5"/>
  <c r="F3118" i="5" s="1"/>
  <c r="E3118" i="5"/>
  <c r="D3118" i="5" s="1"/>
  <c r="C3118" i="5"/>
  <c r="B3118" i="5"/>
  <c r="Z3117" i="5"/>
  <c r="Y3117" i="5"/>
  <c r="G3117" i="5"/>
  <c r="F3117" i="5" s="1"/>
  <c r="E3117" i="5"/>
  <c r="D3117" i="5" s="1"/>
  <c r="C3117" i="5"/>
  <c r="B3117" i="5"/>
  <c r="Z3116" i="5"/>
  <c r="Y3116" i="5"/>
  <c r="G3116" i="5"/>
  <c r="F3116" i="5" s="1"/>
  <c r="E3116" i="5"/>
  <c r="D3116" i="5" s="1"/>
  <c r="C3116" i="5"/>
  <c r="B3116" i="5"/>
  <c r="Z3115" i="5"/>
  <c r="Y3115" i="5"/>
  <c r="G3115" i="5"/>
  <c r="F3115" i="5" s="1"/>
  <c r="E3115" i="5"/>
  <c r="D3115" i="5" s="1"/>
  <c r="C3115" i="5"/>
  <c r="B3115" i="5"/>
  <c r="Z3114" i="5"/>
  <c r="Y3114" i="5"/>
  <c r="G3114" i="5"/>
  <c r="F3114" i="5" s="1"/>
  <c r="E3114" i="5"/>
  <c r="D3114" i="5" s="1"/>
  <c r="C3114" i="5"/>
  <c r="B3114" i="5"/>
  <c r="Z3113" i="5"/>
  <c r="Y3113" i="5"/>
  <c r="G3113" i="5"/>
  <c r="F3113" i="5" s="1"/>
  <c r="E3113" i="5"/>
  <c r="D3113" i="5" s="1"/>
  <c r="C3113" i="5"/>
  <c r="B3113" i="5"/>
  <c r="Z3112" i="5"/>
  <c r="Y3112" i="5"/>
  <c r="G3112" i="5"/>
  <c r="F3112" i="5" s="1"/>
  <c r="E3112" i="5"/>
  <c r="D3112" i="5" s="1"/>
  <c r="C3112" i="5"/>
  <c r="B3112" i="5"/>
  <c r="Z3111" i="5"/>
  <c r="Y3111" i="5"/>
  <c r="G3111" i="5"/>
  <c r="F3111" i="5" s="1"/>
  <c r="E3111" i="5"/>
  <c r="D3111" i="5" s="1"/>
  <c r="C3111" i="5"/>
  <c r="B3111" i="5"/>
  <c r="Z3110" i="5"/>
  <c r="Y3110" i="5"/>
  <c r="G3110" i="5"/>
  <c r="F3110" i="5" s="1"/>
  <c r="E3110" i="5"/>
  <c r="D3110" i="5" s="1"/>
  <c r="C3110" i="5"/>
  <c r="B3110" i="5"/>
  <c r="Z3109" i="5"/>
  <c r="Y3109" i="5"/>
  <c r="G3109" i="5"/>
  <c r="F3109" i="5" s="1"/>
  <c r="E3109" i="5"/>
  <c r="D3109" i="5" s="1"/>
  <c r="C3109" i="5"/>
  <c r="B3109" i="5"/>
  <c r="Z3108" i="5"/>
  <c r="Y3108" i="5"/>
  <c r="G3108" i="5"/>
  <c r="F3108" i="5" s="1"/>
  <c r="E3108" i="5"/>
  <c r="D3108" i="5" s="1"/>
  <c r="C3108" i="5"/>
  <c r="B3108" i="5"/>
  <c r="Z3107" i="5"/>
  <c r="Y3107" i="5"/>
  <c r="G3107" i="5"/>
  <c r="F3107" i="5" s="1"/>
  <c r="E3107" i="5"/>
  <c r="D3107" i="5" s="1"/>
  <c r="C3107" i="5"/>
  <c r="B3107" i="5"/>
  <c r="Z3106" i="5"/>
  <c r="Y3106" i="5"/>
  <c r="G3106" i="5"/>
  <c r="F3106" i="5" s="1"/>
  <c r="E3106" i="5"/>
  <c r="D3106" i="5" s="1"/>
  <c r="C3106" i="5"/>
  <c r="B3106" i="5"/>
  <c r="Z3105" i="5"/>
  <c r="Y3105" i="5"/>
  <c r="G3105" i="5"/>
  <c r="F3105" i="5" s="1"/>
  <c r="E3105" i="5"/>
  <c r="D3105" i="5" s="1"/>
  <c r="C3105" i="5"/>
  <c r="B3105" i="5"/>
  <c r="Z3104" i="5"/>
  <c r="Y3104" i="5"/>
  <c r="G3104" i="5"/>
  <c r="F3104" i="5" s="1"/>
  <c r="E3104" i="5"/>
  <c r="D3104" i="5" s="1"/>
  <c r="C3104" i="5"/>
  <c r="B3104" i="5"/>
  <c r="Z3103" i="5"/>
  <c r="Y3103" i="5"/>
  <c r="G3103" i="5"/>
  <c r="F3103" i="5" s="1"/>
  <c r="E3103" i="5"/>
  <c r="D3103" i="5" s="1"/>
  <c r="C3103" i="5"/>
  <c r="B3103" i="5"/>
  <c r="Z3102" i="5"/>
  <c r="Y3102" i="5"/>
  <c r="G3102" i="5"/>
  <c r="F3102" i="5" s="1"/>
  <c r="E3102" i="5"/>
  <c r="D3102" i="5" s="1"/>
  <c r="C3102" i="5"/>
  <c r="B3102" i="5"/>
  <c r="Z3101" i="5"/>
  <c r="Y3101" i="5"/>
  <c r="G3101" i="5"/>
  <c r="F3101" i="5" s="1"/>
  <c r="E3101" i="5"/>
  <c r="D3101" i="5" s="1"/>
  <c r="C3101" i="5"/>
  <c r="B3101" i="5"/>
  <c r="Z3100" i="5"/>
  <c r="Y3100" i="5"/>
  <c r="G3100" i="5"/>
  <c r="F3100" i="5" s="1"/>
  <c r="E3100" i="5"/>
  <c r="D3100" i="5" s="1"/>
  <c r="C3100" i="5"/>
  <c r="B3100" i="5"/>
  <c r="Z3099" i="5"/>
  <c r="Y3099" i="5"/>
  <c r="G3099" i="5"/>
  <c r="F3099" i="5" s="1"/>
  <c r="E3099" i="5"/>
  <c r="D3099" i="5" s="1"/>
  <c r="C3099" i="5"/>
  <c r="B3099" i="5"/>
  <c r="Z3098" i="5"/>
  <c r="Y3098" i="5"/>
  <c r="G3098" i="5"/>
  <c r="F3098" i="5" s="1"/>
  <c r="E3098" i="5"/>
  <c r="D3098" i="5" s="1"/>
  <c r="C3098" i="5"/>
  <c r="B3098" i="5"/>
  <c r="Z3097" i="5"/>
  <c r="Y3097" i="5"/>
  <c r="G3097" i="5"/>
  <c r="F3097" i="5" s="1"/>
  <c r="E3097" i="5"/>
  <c r="D3097" i="5" s="1"/>
  <c r="C3097" i="5"/>
  <c r="B3097" i="5"/>
  <c r="Z3096" i="5"/>
  <c r="Y3096" i="5"/>
  <c r="G3096" i="5"/>
  <c r="F3096" i="5" s="1"/>
  <c r="E3096" i="5"/>
  <c r="D3096" i="5" s="1"/>
  <c r="C3096" i="5"/>
  <c r="B3096" i="5"/>
  <c r="Z3095" i="5"/>
  <c r="Y3095" i="5"/>
  <c r="G3095" i="5"/>
  <c r="F3095" i="5" s="1"/>
  <c r="E3095" i="5"/>
  <c r="D3095" i="5" s="1"/>
  <c r="C3095" i="5"/>
  <c r="B3095" i="5"/>
  <c r="Z3094" i="5"/>
  <c r="Y3094" i="5"/>
  <c r="G3094" i="5"/>
  <c r="F3094" i="5" s="1"/>
  <c r="E3094" i="5"/>
  <c r="D3094" i="5" s="1"/>
  <c r="C3094" i="5"/>
  <c r="B3094" i="5"/>
  <c r="Z3093" i="5"/>
  <c r="Y3093" i="5"/>
  <c r="G3093" i="5"/>
  <c r="F3093" i="5" s="1"/>
  <c r="E3093" i="5"/>
  <c r="D3093" i="5" s="1"/>
  <c r="C3093" i="5"/>
  <c r="B3093" i="5"/>
  <c r="Z3092" i="5"/>
  <c r="Y3092" i="5"/>
  <c r="G3092" i="5"/>
  <c r="F3092" i="5" s="1"/>
  <c r="E3092" i="5"/>
  <c r="D3092" i="5" s="1"/>
  <c r="C3092" i="5"/>
  <c r="B3092" i="5"/>
  <c r="Z3091" i="5"/>
  <c r="Y3091" i="5"/>
  <c r="G3091" i="5"/>
  <c r="F3091" i="5" s="1"/>
  <c r="E3091" i="5"/>
  <c r="D3091" i="5" s="1"/>
  <c r="C3091" i="5"/>
  <c r="B3091" i="5"/>
  <c r="Z3090" i="5"/>
  <c r="Y3090" i="5"/>
  <c r="G3090" i="5"/>
  <c r="F3090" i="5" s="1"/>
  <c r="E3090" i="5"/>
  <c r="D3090" i="5" s="1"/>
  <c r="C3090" i="5"/>
  <c r="B3090" i="5"/>
  <c r="Z3089" i="5"/>
  <c r="Y3089" i="5"/>
  <c r="G3089" i="5"/>
  <c r="F3089" i="5" s="1"/>
  <c r="E3089" i="5"/>
  <c r="D3089" i="5" s="1"/>
  <c r="C3089" i="5"/>
  <c r="B3089" i="5"/>
  <c r="Z3088" i="5"/>
  <c r="Y3088" i="5"/>
  <c r="G3088" i="5"/>
  <c r="F3088" i="5" s="1"/>
  <c r="E3088" i="5"/>
  <c r="D3088" i="5" s="1"/>
  <c r="C3088" i="5"/>
  <c r="B3088" i="5"/>
  <c r="Z3087" i="5"/>
  <c r="Y3087" i="5"/>
  <c r="G3087" i="5"/>
  <c r="F3087" i="5" s="1"/>
  <c r="E3087" i="5"/>
  <c r="D3087" i="5" s="1"/>
  <c r="C3087" i="5"/>
  <c r="B3087" i="5"/>
  <c r="Z3086" i="5"/>
  <c r="Y3086" i="5"/>
  <c r="G3086" i="5"/>
  <c r="F3086" i="5" s="1"/>
  <c r="E3086" i="5"/>
  <c r="D3086" i="5" s="1"/>
  <c r="C3086" i="5"/>
  <c r="B3086" i="5"/>
  <c r="Z3085" i="5"/>
  <c r="Y3085" i="5"/>
  <c r="G3085" i="5"/>
  <c r="F3085" i="5" s="1"/>
  <c r="E3085" i="5"/>
  <c r="D3085" i="5" s="1"/>
  <c r="C3085" i="5"/>
  <c r="B3085" i="5"/>
  <c r="Z3084" i="5"/>
  <c r="Y3084" i="5"/>
  <c r="G3084" i="5"/>
  <c r="F3084" i="5" s="1"/>
  <c r="E3084" i="5"/>
  <c r="D3084" i="5" s="1"/>
  <c r="C3084" i="5"/>
  <c r="B3084" i="5"/>
  <c r="Z3083" i="5"/>
  <c r="Y3083" i="5"/>
  <c r="G3083" i="5"/>
  <c r="F3083" i="5" s="1"/>
  <c r="E3083" i="5"/>
  <c r="D3083" i="5" s="1"/>
  <c r="C3083" i="5"/>
  <c r="B3083" i="5"/>
  <c r="Z3082" i="5"/>
  <c r="Y3082" i="5"/>
  <c r="G3082" i="5"/>
  <c r="F3082" i="5" s="1"/>
  <c r="E3082" i="5"/>
  <c r="D3082" i="5" s="1"/>
  <c r="C3082" i="5"/>
  <c r="B3082" i="5"/>
  <c r="Z3081" i="5"/>
  <c r="Y3081" i="5"/>
  <c r="G3081" i="5"/>
  <c r="F3081" i="5" s="1"/>
  <c r="E3081" i="5"/>
  <c r="D3081" i="5" s="1"/>
  <c r="C3081" i="5"/>
  <c r="B3081" i="5"/>
  <c r="Z3080" i="5"/>
  <c r="Y3080" i="5"/>
  <c r="G3080" i="5"/>
  <c r="F3080" i="5" s="1"/>
  <c r="E3080" i="5"/>
  <c r="D3080" i="5" s="1"/>
  <c r="C3080" i="5"/>
  <c r="B3080" i="5"/>
  <c r="Z3079" i="5"/>
  <c r="Y3079" i="5"/>
  <c r="G3079" i="5"/>
  <c r="F3079" i="5" s="1"/>
  <c r="E3079" i="5"/>
  <c r="D3079" i="5" s="1"/>
  <c r="C3079" i="5"/>
  <c r="B3079" i="5"/>
  <c r="Z3078" i="5"/>
  <c r="Y3078" i="5"/>
  <c r="G3078" i="5"/>
  <c r="F3078" i="5" s="1"/>
  <c r="E3078" i="5"/>
  <c r="D3078" i="5" s="1"/>
  <c r="C3078" i="5"/>
  <c r="B3078" i="5"/>
  <c r="Z3077" i="5"/>
  <c r="Y3077" i="5"/>
  <c r="G3077" i="5"/>
  <c r="F3077" i="5" s="1"/>
  <c r="E3077" i="5"/>
  <c r="D3077" i="5" s="1"/>
  <c r="C3077" i="5"/>
  <c r="B3077" i="5"/>
  <c r="Z3076" i="5"/>
  <c r="Y3076" i="5"/>
  <c r="G3076" i="5"/>
  <c r="F3076" i="5" s="1"/>
  <c r="E3076" i="5"/>
  <c r="D3076" i="5" s="1"/>
  <c r="C3076" i="5"/>
  <c r="B3076" i="5"/>
  <c r="Z3075" i="5"/>
  <c r="Y3075" i="5"/>
  <c r="G3075" i="5"/>
  <c r="F3075" i="5" s="1"/>
  <c r="E3075" i="5"/>
  <c r="D3075" i="5" s="1"/>
  <c r="C3075" i="5"/>
  <c r="B3075" i="5"/>
  <c r="Z3074" i="5"/>
  <c r="Y3074" i="5"/>
  <c r="G3074" i="5"/>
  <c r="F3074" i="5" s="1"/>
  <c r="E3074" i="5"/>
  <c r="D3074" i="5" s="1"/>
  <c r="C3074" i="5"/>
  <c r="B3074" i="5"/>
  <c r="Z3073" i="5"/>
  <c r="Y3073" i="5"/>
  <c r="G3073" i="5"/>
  <c r="F3073" i="5" s="1"/>
  <c r="E3073" i="5"/>
  <c r="D3073" i="5" s="1"/>
  <c r="C3073" i="5"/>
  <c r="B3073" i="5"/>
  <c r="Z3072" i="5"/>
  <c r="Y3072" i="5"/>
  <c r="G3072" i="5"/>
  <c r="F3072" i="5" s="1"/>
  <c r="E3072" i="5"/>
  <c r="D3072" i="5" s="1"/>
  <c r="C3072" i="5"/>
  <c r="B3072" i="5"/>
  <c r="Z3071" i="5"/>
  <c r="Y3071" i="5"/>
  <c r="G3071" i="5"/>
  <c r="F3071" i="5" s="1"/>
  <c r="E3071" i="5"/>
  <c r="D3071" i="5" s="1"/>
  <c r="C3071" i="5"/>
  <c r="B3071" i="5"/>
  <c r="Z3070" i="5"/>
  <c r="Y3070" i="5"/>
  <c r="G3070" i="5"/>
  <c r="F3070" i="5" s="1"/>
  <c r="E3070" i="5"/>
  <c r="D3070" i="5" s="1"/>
  <c r="C3070" i="5"/>
  <c r="B3070" i="5"/>
  <c r="Z3069" i="5"/>
  <c r="Y3069" i="5"/>
  <c r="G3069" i="5"/>
  <c r="F3069" i="5" s="1"/>
  <c r="E3069" i="5"/>
  <c r="D3069" i="5" s="1"/>
  <c r="C3069" i="5"/>
  <c r="B3069" i="5"/>
  <c r="Z3068" i="5"/>
  <c r="Y3068" i="5"/>
  <c r="G3068" i="5"/>
  <c r="F3068" i="5" s="1"/>
  <c r="E3068" i="5"/>
  <c r="D3068" i="5" s="1"/>
  <c r="C3068" i="5"/>
  <c r="B3068" i="5"/>
  <c r="Z3067" i="5"/>
  <c r="Y3067" i="5"/>
  <c r="G3067" i="5"/>
  <c r="F3067" i="5" s="1"/>
  <c r="E3067" i="5"/>
  <c r="D3067" i="5" s="1"/>
  <c r="C3067" i="5"/>
  <c r="B3067" i="5"/>
  <c r="Z3066" i="5"/>
  <c r="Y3066" i="5"/>
  <c r="G3066" i="5"/>
  <c r="F3066" i="5" s="1"/>
  <c r="E3066" i="5"/>
  <c r="D3066" i="5" s="1"/>
  <c r="C3066" i="5"/>
  <c r="B3066" i="5"/>
  <c r="Z3065" i="5"/>
  <c r="Y3065" i="5"/>
  <c r="G3065" i="5"/>
  <c r="F3065" i="5" s="1"/>
  <c r="E3065" i="5"/>
  <c r="D3065" i="5" s="1"/>
  <c r="C3065" i="5"/>
  <c r="B3065" i="5"/>
  <c r="Z3064" i="5"/>
  <c r="Y3064" i="5"/>
  <c r="G3064" i="5"/>
  <c r="F3064" i="5" s="1"/>
  <c r="E3064" i="5"/>
  <c r="D3064" i="5" s="1"/>
  <c r="C3064" i="5"/>
  <c r="B3064" i="5"/>
  <c r="Z3063" i="5"/>
  <c r="Y3063" i="5"/>
  <c r="G3063" i="5"/>
  <c r="F3063" i="5" s="1"/>
  <c r="E3063" i="5"/>
  <c r="D3063" i="5" s="1"/>
  <c r="C3063" i="5"/>
  <c r="B3063" i="5"/>
  <c r="Z3062" i="5"/>
  <c r="Y3062" i="5"/>
  <c r="G3062" i="5"/>
  <c r="F3062" i="5" s="1"/>
  <c r="E3062" i="5"/>
  <c r="D3062" i="5" s="1"/>
  <c r="C3062" i="5"/>
  <c r="B3062" i="5"/>
  <c r="Z3061" i="5"/>
  <c r="Y3061" i="5"/>
  <c r="G3061" i="5"/>
  <c r="F3061" i="5" s="1"/>
  <c r="E3061" i="5"/>
  <c r="D3061" i="5" s="1"/>
  <c r="C3061" i="5"/>
  <c r="B3061" i="5"/>
  <c r="Z3060" i="5"/>
  <c r="Y3060" i="5"/>
  <c r="G3060" i="5"/>
  <c r="F3060" i="5" s="1"/>
  <c r="E3060" i="5"/>
  <c r="D3060" i="5" s="1"/>
  <c r="C3060" i="5"/>
  <c r="B3060" i="5"/>
  <c r="Z3059" i="5"/>
  <c r="Y3059" i="5"/>
  <c r="G3059" i="5"/>
  <c r="F3059" i="5" s="1"/>
  <c r="E3059" i="5"/>
  <c r="D3059" i="5" s="1"/>
  <c r="C3059" i="5"/>
  <c r="B3059" i="5"/>
  <c r="Z3058" i="5"/>
  <c r="Y3058" i="5"/>
  <c r="G3058" i="5"/>
  <c r="F3058" i="5" s="1"/>
  <c r="E3058" i="5"/>
  <c r="D3058" i="5" s="1"/>
  <c r="C3058" i="5"/>
  <c r="B3058" i="5"/>
  <c r="Z3057" i="5"/>
  <c r="Y3057" i="5"/>
  <c r="G3057" i="5"/>
  <c r="F3057" i="5" s="1"/>
  <c r="E3057" i="5"/>
  <c r="D3057" i="5" s="1"/>
  <c r="C3057" i="5"/>
  <c r="B3057" i="5"/>
  <c r="Z3056" i="5"/>
  <c r="Y3056" i="5"/>
  <c r="G3056" i="5"/>
  <c r="F3056" i="5" s="1"/>
  <c r="E3056" i="5"/>
  <c r="D3056" i="5" s="1"/>
  <c r="C3056" i="5"/>
  <c r="B3056" i="5"/>
  <c r="Z3055" i="5"/>
  <c r="Y3055" i="5"/>
  <c r="G3055" i="5"/>
  <c r="F3055" i="5" s="1"/>
  <c r="E3055" i="5"/>
  <c r="D3055" i="5" s="1"/>
  <c r="C3055" i="5"/>
  <c r="B3055" i="5"/>
  <c r="Z3054" i="5"/>
  <c r="Y3054" i="5"/>
  <c r="G3054" i="5"/>
  <c r="F3054" i="5" s="1"/>
  <c r="E3054" i="5"/>
  <c r="D3054" i="5" s="1"/>
  <c r="C3054" i="5"/>
  <c r="B3054" i="5"/>
  <c r="Z3053" i="5"/>
  <c r="Y3053" i="5"/>
  <c r="G3053" i="5"/>
  <c r="F3053" i="5" s="1"/>
  <c r="E3053" i="5"/>
  <c r="D3053" i="5" s="1"/>
  <c r="C3053" i="5"/>
  <c r="B3053" i="5"/>
  <c r="Z3052" i="5"/>
  <c r="Y3052" i="5"/>
  <c r="G3052" i="5"/>
  <c r="F3052" i="5" s="1"/>
  <c r="E3052" i="5"/>
  <c r="D3052" i="5" s="1"/>
  <c r="C3052" i="5"/>
  <c r="B3052" i="5"/>
  <c r="Z3051" i="5"/>
  <c r="Y3051" i="5"/>
  <c r="G3051" i="5"/>
  <c r="F3051" i="5" s="1"/>
  <c r="E3051" i="5"/>
  <c r="D3051" i="5" s="1"/>
  <c r="C3051" i="5"/>
  <c r="B3051" i="5"/>
  <c r="Z3050" i="5"/>
  <c r="Y3050" i="5"/>
  <c r="G3050" i="5"/>
  <c r="F3050" i="5" s="1"/>
  <c r="E3050" i="5"/>
  <c r="D3050" i="5" s="1"/>
  <c r="C3050" i="5"/>
  <c r="B3050" i="5"/>
  <c r="Z3049" i="5"/>
  <c r="Y3049" i="5"/>
  <c r="G3049" i="5"/>
  <c r="F3049" i="5" s="1"/>
  <c r="E3049" i="5"/>
  <c r="D3049" i="5" s="1"/>
  <c r="C3049" i="5"/>
  <c r="B3049" i="5"/>
  <c r="Z3048" i="5"/>
  <c r="Y3048" i="5"/>
  <c r="G3048" i="5"/>
  <c r="F3048" i="5" s="1"/>
  <c r="E3048" i="5"/>
  <c r="D3048" i="5" s="1"/>
  <c r="C3048" i="5"/>
  <c r="B3048" i="5"/>
  <c r="Z3047" i="5"/>
  <c r="Y3047" i="5"/>
  <c r="G3047" i="5"/>
  <c r="F3047" i="5" s="1"/>
  <c r="E3047" i="5"/>
  <c r="D3047" i="5" s="1"/>
  <c r="C3047" i="5"/>
  <c r="B3047" i="5"/>
  <c r="Z3046" i="5"/>
  <c r="Y3046" i="5"/>
  <c r="G3046" i="5"/>
  <c r="F3046" i="5" s="1"/>
  <c r="E3046" i="5"/>
  <c r="D3046" i="5" s="1"/>
  <c r="C3046" i="5"/>
  <c r="B3046" i="5"/>
  <c r="Z3045" i="5"/>
  <c r="Y3045" i="5"/>
  <c r="G3045" i="5"/>
  <c r="F3045" i="5" s="1"/>
  <c r="E3045" i="5"/>
  <c r="D3045" i="5" s="1"/>
  <c r="C3045" i="5"/>
  <c r="B3045" i="5"/>
  <c r="Z3044" i="5"/>
  <c r="Y3044" i="5"/>
  <c r="G3044" i="5"/>
  <c r="F3044" i="5" s="1"/>
  <c r="E3044" i="5"/>
  <c r="D3044" i="5" s="1"/>
  <c r="C3044" i="5"/>
  <c r="B3044" i="5"/>
  <c r="Z3043" i="5"/>
  <c r="Y3043" i="5"/>
  <c r="G3043" i="5"/>
  <c r="F3043" i="5" s="1"/>
  <c r="E3043" i="5"/>
  <c r="D3043" i="5" s="1"/>
  <c r="C3043" i="5"/>
  <c r="B3043" i="5"/>
  <c r="Z3042" i="5"/>
  <c r="Y3042" i="5"/>
  <c r="G3042" i="5"/>
  <c r="F3042" i="5" s="1"/>
  <c r="E3042" i="5"/>
  <c r="D3042" i="5" s="1"/>
  <c r="C3042" i="5"/>
  <c r="B3042" i="5"/>
  <c r="Z3041" i="5"/>
  <c r="Y3041" i="5"/>
  <c r="G3041" i="5"/>
  <c r="F3041" i="5" s="1"/>
  <c r="E3041" i="5"/>
  <c r="D3041" i="5" s="1"/>
  <c r="C3041" i="5"/>
  <c r="B3041" i="5"/>
  <c r="Z3040" i="5"/>
  <c r="Y3040" i="5"/>
  <c r="G3040" i="5"/>
  <c r="F3040" i="5" s="1"/>
  <c r="E3040" i="5"/>
  <c r="D3040" i="5" s="1"/>
  <c r="C3040" i="5"/>
  <c r="B3040" i="5"/>
  <c r="Z3039" i="5"/>
  <c r="Y3039" i="5"/>
  <c r="G3039" i="5"/>
  <c r="F3039" i="5" s="1"/>
  <c r="E3039" i="5"/>
  <c r="D3039" i="5" s="1"/>
  <c r="C3039" i="5"/>
  <c r="B3039" i="5"/>
  <c r="Z3038" i="5"/>
  <c r="Y3038" i="5"/>
  <c r="G3038" i="5"/>
  <c r="F3038" i="5" s="1"/>
  <c r="E3038" i="5"/>
  <c r="D3038" i="5" s="1"/>
  <c r="C3038" i="5"/>
  <c r="B3038" i="5"/>
  <c r="Z3037" i="5"/>
  <c r="Y3037" i="5"/>
  <c r="G3037" i="5"/>
  <c r="F3037" i="5" s="1"/>
  <c r="E3037" i="5"/>
  <c r="D3037" i="5" s="1"/>
  <c r="C3037" i="5"/>
  <c r="B3037" i="5"/>
  <c r="Z3036" i="5"/>
  <c r="Y3036" i="5"/>
  <c r="G3036" i="5"/>
  <c r="F3036" i="5" s="1"/>
  <c r="E3036" i="5"/>
  <c r="D3036" i="5" s="1"/>
  <c r="C3036" i="5"/>
  <c r="B3036" i="5"/>
  <c r="Z3035" i="5"/>
  <c r="Y3035" i="5"/>
  <c r="G3035" i="5"/>
  <c r="F3035" i="5" s="1"/>
  <c r="E3035" i="5"/>
  <c r="D3035" i="5" s="1"/>
  <c r="C3035" i="5"/>
  <c r="B3035" i="5"/>
  <c r="Z3034" i="5"/>
  <c r="Y3034" i="5"/>
  <c r="G3034" i="5"/>
  <c r="F3034" i="5" s="1"/>
  <c r="E3034" i="5"/>
  <c r="D3034" i="5" s="1"/>
  <c r="C3034" i="5"/>
  <c r="B3034" i="5"/>
  <c r="Z3033" i="5"/>
  <c r="Y3033" i="5"/>
  <c r="G3033" i="5"/>
  <c r="F3033" i="5" s="1"/>
  <c r="E3033" i="5"/>
  <c r="D3033" i="5" s="1"/>
  <c r="C3033" i="5"/>
  <c r="B3033" i="5"/>
  <c r="Z3032" i="5"/>
  <c r="Y3032" i="5"/>
  <c r="G3032" i="5"/>
  <c r="F3032" i="5" s="1"/>
  <c r="E3032" i="5"/>
  <c r="D3032" i="5" s="1"/>
  <c r="C3032" i="5"/>
  <c r="B3032" i="5"/>
  <c r="Z3031" i="5"/>
  <c r="Y3031" i="5"/>
  <c r="G3031" i="5"/>
  <c r="F3031" i="5" s="1"/>
  <c r="E3031" i="5"/>
  <c r="D3031" i="5" s="1"/>
  <c r="C3031" i="5"/>
  <c r="B3031" i="5"/>
  <c r="Z3030" i="5"/>
  <c r="Y3030" i="5"/>
  <c r="G3030" i="5"/>
  <c r="F3030" i="5" s="1"/>
  <c r="E3030" i="5"/>
  <c r="D3030" i="5" s="1"/>
  <c r="C3030" i="5"/>
  <c r="B3030" i="5"/>
  <c r="Z3029" i="5"/>
  <c r="Y3029" i="5"/>
  <c r="G3029" i="5"/>
  <c r="F3029" i="5" s="1"/>
  <c r="E3029" i="5"/>
  <c r="D3029" i="5" s="1"/>
  <c r="C3029" i="5"/>
  <c r="B3029" i="5"/>
  <c r="Z3028" i="5"/>
  <c r="Y3028" i="5"/>
  <c r="G3028" i="5"/>
  <c r="F3028" i="5" s="1"/>
  <c r="E3028" i="5"/>
  <c r="D3028" i="5" s="1"/>
  <c r="C3028" i="5"/>
  <c r="B3028" i="5"/>
  <c r="Z3027" i="5"/>
  <c r="Y3027" i="5"/>
  <c r="G3027" i="5"/>
  <c r="F3027" i="5" s="1"/>
  <c r="E3027" i="5"/>
  <c r="D3027" i="5" s="1"/>
  <c r="C3027" i="5"/>
  <c r="B3027" i="5"/>
  <c r="Z3026" i="5"/>
  <c r="Y3026" i="5"/>
  <c r="G3026" i="5"/>
  <c r="F3026" i="5" s="1"/>
  <c r="E3026" i="5"/>
  <c r="D3026" i="5" s="1"/>
  <c r="C3026" i="5"/>
  <c r="B3026" i="5"/>
  <c r="Z3025" i="5"/>
  <c r="Y3025" i="5"/>
  <c r="G3025" i="5"/>
  <c r="F3025" i="5" s="1"/>
  <c r="E3025" i="5"/>
  <c r="D3025" i="5" s="1"/>
  <c r="C3025" i="5"/>
  <c r="B3025" i="5"/>
  <c r="Z3024" i="5"/>
  <c r="Y3024" i="5"/>
  <c r="G3024" i="5"/>
  <c r="F3024" i="5" s="1"/>
  <c r="E3024" i="5"/>
  <c r="D3024" i="5" s="1"/>
  <c r="C3024" i="5"/>
  <c r="B3024" i="5"/>
  <c r="Z3023" i="5"/>
  <c r="Y3023" i="5"/>
  <c r="G3023" i="5"/>
  <c r="F3023" i="5" s="1"/>
  <c r="E3023" i="5"/>
  <c r="D3023" i="5" s="1"/>
  <c r="C3023" i="5"/>
  <c r="B3023" i="5"/>
  <c r="Z3022" i="5"/>
  <c r="Y3022" i="5"/>
  <c r="G3022" i="5"/>
  <c r="F3022" i="5" s="1"/>
  <c r="E3022" i="5"/>
  <c r="D3022" i="5" s="1"/>
  <c r="C3022" i="5"/>
  <c r="B3022" i="5"/>
  <c r="Z3021" i="5"/>
  <c r="Y3021" i="5"/>
  <c r="G3021" i="5"/>
  <c r="F3021" i="5" s="1"/>
  <c r="E3021" i="5"/>
  <c r="D3021" i="5" s="1"/>
  <c r="C3021" i="5"/>
  <c r="B3021" i="5"/>
  <c r="Z3020" i="5"/>
  <c r="Y3020" i="5"/>
  <c r="G3020" i="5"/>
  <c r="F3020" i="5" s="1"/>
  <c r="E3020" i="5"/>
  <c r="D3020" i="5" s="1"/>
  <c r="C3020" i="5"/>
  <c r="B3020" i="5"/>
  <c r="Z3019" i="5"/>
  <c r="Y3019" i="5"/>
  <c r="G3019" i="5"/>
  <c r="F3019" i="5" s="1"/>
  <c r="E3019" i="5"/>
  <c r="D3019" i="5" s="1"/>
  <c r="C3019" i="5"/>
  <c r="B3019" i="5"/>
  <c r="Z3018" i="5"/>
  <c r="Y3018" i="5"/>
  <c r="G3018" i="5"/>
  <c r="F3018" i="5" s="1"/>
  <c r="E3018" i="5"/>
  <c r="D3018" i="5" s="1"/>
  <c r="C3018" i="5"/>
  <c r="B3018" i="5"/>
  <c r="Z3017" i="5"/>
  <c r="Y3017" i="5"/>
  <c r="G3017" i="5"/>
  <c r="F3017" i="5" s="1"/>
  <c r="E3017" i="5"/>
  <c r="D3017" i="5" s="1"/>
  <c r="C3017" i="5"/>
  <c r="B3017" i="5"/>
  <c r="Z3016" i="5"/>
  <c r="Y3016" i="5"/>
  <c r="G3016" i="5"/>
  <c r="F3016" i="5" s="1"/>
  <c r="E3016" i="5"/>
  <c r="D3016" i="5" s="1"/>
  <c r="C3016" i="5"/>
  <c r="B3016" i="5"/>
  <c r="Z3015" i="5"/>
  <c r="Y3015" i="5"/>
  <c r="G3015" i="5"/>
  <c r="F3015" i="5" s="1"/>
  <c r="E3015" i="5"/>
  <c r="D3015" i="5" s="1"/>
  <c r="C3015" i="5"/>
  <c r="B3015" i="5"/>
  <c r="Z3014" i="5"/>
  <c r="Y3014" i="5"/>
  <c r="G3014" i="5"/>
  <c r="F3014" i="5" s="1"/>
  <c r="E3014" i="5"/>
  <c r="D3014" i="5" s="1"/>
  <c r="C3014" i="5"/>
  <c r="B3014" i="5"/>
  <c r="Z3013" i="5"/>
  <c r="Y3013" i="5"/>
  <c r="G3013" i="5"/>
  <c r="F3013" i="5" s="1"/>
  <c r="E3013" i="5"/>
  <c r="D3013" i="5" s="1"/>
  <c r="C3013" i="5"/>
  <c r="B3013" i="5"/>
  <c r="Z3012" i="5"/>
  <c r="Y3012" i="5"/>
  <c r="G3012" i="5"/>
  <c r="F3012" i="5" s="1"/>
  <c r="E3012" i="5"/>
  <c r="D3012" i="5" s="1"/>
  <c r="C3012" i="5"/>
  <c r="B3012" i="5"/>
  <c r="Z3011" i="5"/>
  <c r="Y3011" i="5"/>
  <c r="G3011" i="5"/>
  <c r="F3011" i="5" s="1"/>
  <c r="E3011" i="5"/>
  <c r="D3011" i="5" s="1"/>
  <c r="C3011" i="5"/>
  <c r="B3011" i="5"/>
  <c r="Z3010" i="5"/>
  <c r="Y3010" i="5"/>
  <c r="G3010" i="5"/>
  <c r="F3010" i="5" s="1"/>
  <c r="E3010" i="5"/>
  <c r="D3010" i="5" s="1"/>
  <c r="C3010" i="5"/>
  <c r="B3010" i="5"/>
  <c r="Z3009" i="5"/>
  <c r="Y3009" i="5"/>
  <c r="G3009" i="5"/>
  <c r="F3009" i="5" s="1"/>
  <c r="E3009" i="5"/>
  <c r="D3009" i="5" s="1"/>
  <c r="C3009" i="5"/>
  <c r="B3009" i="5"/>
  <c r="Z3008" i="5"/>
  <c r="Y3008" i="5"/>
  <c r="G3008" i="5"/>
  <c r="F3008" i="5" s="1"/>
  <c r="E3008" i="5"/>
  <c r="D3008" i="5" s="1"/>
  <c r="C3008" i="5"/>
  <c r="B3008" i="5"/>
  <c r="Z3007" i="5"/>
  <c r="Y3007" i="5"/>
  <c r="G3007" i="5"/>
  <c r="F3007" i="5" s="1"/>
  <c r="E3007" i="5"/>
  <c r="D3007" i="5" s="1"/>
  <c r="C3007" i="5"/>
  <c r="B3007" i="5"/>
  <c r="Z3006" i="5"/>
  <c r="Y3006" i="5"/>
  <c r="G3006" i="5"/>
  <c r="F3006" i="5" s="1"/>
  <c r="E3006" i="5"/>
  <c r="D3006" i="5" s="1"/>
  <c r="C3006" i="5"/>
  <c r="B3006" i="5"/>
  <c r="Z3005" i="5"/>
  <c r="Y3005" i="5"/>
  <c r="G3005" i="5"/>
  <c r="F3005" i="5" s="1"/>
  <c r="E3005" i="5"/>
  <c r="D3005" i="5" s="1"/>
  <c r="C3005" i="5"/>
  <c r="B3005" i="5"/>
  <c r="Z3004" i="5"/>
  <c r="Y3004" i="5"/>
  <c r="G3004" i="5"/>
  <c r="F3004" i="5" s="1"/>
  <c r="E3004" i="5"/>
  <c r="D3004" i="5" s="1"/>
  <c r="C3004" i="5"/>
  <c r="B3004" i="5"/>
  <c r="Z3003" i="5"/>
  <c r="Y3003" i="5"/>
  <c r="G3003" i="5"/>
  <c r="F3003" i="5" s="1"/>
  <c r="E3003" i="5"/>
  <c r="D3003" i="5" s="1"/>
  <c r="C3003" i="5"/>
  <c r="B3003" i="5"/>
  <c r="Z3002" i="5"/>
  <c r="Y3002" i="5"/>
  <c r="G3002" i="5"/>
  <c r="F3002" i="5" s="1"/>
  <c r="E3002" i="5"/>
  <c r="D3002" i="5" s="1"/>
  <c r="C3002" i="5"/>
  <c r="B3002" i="5"/>
  <c r="Z3001" i="5"/>
  <c r="Y3001" i="5"/>
  <c r="G3001" i="5"/>
  <c r="F3001" i="5" s="1"/>
  <c r="E3001" i="5"/>
  <c r="D3001" i="5" s="1"/>
  <c r="C3001" i="5"/>
  <c r="B3001" i="5"/>
  <c r="Z3000" i="5"/>
  <c r="Y3000" i="5"/>
  <c r="G3000" i="5"/>
  <c r="F3000" i="5" s="1"/>
  <c r="E3000" i="5"/>
  <c r="D3000" i="5" s="1"/>
  <c r="C3000" i="5"/>
  <c r="B3000" i="5"/>
  <c r="Z2999" i="5"/>
  <c r="Y2999" i="5"/>
  <c r="G2999" i="5"/>
  <c r="F2999" i="5" s="1"/>
  <c r="E2999" i="5"/>
  <c r="D2999" i="5" s="1"/>
  <c r="C2999" i="5"/>
  <c r="B2999" i="5"/>
  <c r="Z2998" i="5"/>
  <c r="Y2998" i="5"/>
  <c r="G2998" i="5"/>
  <c r="F2998" i="5" s="1"/>
  <c r="E2998" i="5"/>
  <c r="D2998" i="5" s="1"/>
  <c r="C2998" i="5"/>
  <c r="B2998" i="5"/>
  <c r="Z2997" i="5"/>
  <c r="Y2997" i="5"/>
  <c r="G2997" i="5"/>
  <c r="F2997" i="5" s="1"/>
  <c r="E2997" i="5"/>
  <c r="D2997" i="5" s="1"/>
  <c r="C2997" i="5"/>
  <c r="B2997" i="5"/>
  <c r="Z2996" i="5"/>
  <c r="Y2996" i="5"/>
  <c r="G2996" i="5"/>
  <c r="F2996" i="5" s="1"/>
  <c r="E2996" i="5"/>
  <c r="D2996" i="5" s="1"/>
  <c r="C2996" i="5"/>
  <c r="B2996" i="5"/>
  <c r="Z2995" i="5"/>
  <c r="Y2995" i="5"/>
  <c r="G2995" i="5"/>
  <c r="F2995" i="5" s="1"/>
  <c r="E2995" i="5"/>
  <c r="D2995" i="5" s="1"/>
  <c r="C2995" i="5"/>
  <c r="B2995" i="5"/>
  <c r="Z2994" i="5"/>
  <c r="Y2994" i="5"/>
  <c r="G2994" i="5"/>
  <c r="F2994" i="5" s="1"/>
  <c r="E2994" i="5"/>
  <c r="D2994" i="5" s="1"/>
  <c r="C2994" i="5"/>
  <c r="B2994" i="5"/>
  <c r="Z2993" i="5"/>
  <c r="Y2993" i="5"/>
  <c r="G2993" i="5"/>
  <c r="F2993" i="5" s="1"/>
  <c r="E2993" i="5"/>
  <c r="D2993" i="5" s="1"/>
  <c r="C2993" i="5"/>
  <c r="B2993" i="5"/>
  <c r="Z2992" i="5"/>
  <c r="Y2992" i="5"/>
  <c r="G2992" i="5"/>
  <c r="F2992" i="5" s="1"/>
  <c r="E2992" i="5"/>
  <c r="D2992" i="5" s="1"/>
  <c r="C2992" i="5"/>
  <c r="B2992" i="5"/>
  <c r="Z2991" i="5"/>
  <c r="Y2991" i="5"/>
  <c r="G2991" i="5"/>
  <c r="F2991" i="5" s="1"/>
  <c r="E2991" i="5"/>
  <c r="D2991" i="5" s="1"/>
  <c r="C2991" i="5"/>
  <c r="B2991" i="5"/>
  <c r="Z2990" i="5"/>
  <c r="Y2990" i="5"/>
  <c r="G2990" i="5"/>
  <c r="F2990" i="5" s="1"/>
  <c r="E2990" i="5"/>
  <c r="D2990" i="5" s="1"/>
  <c r="C2990" i="5"/>
  <c r="B2990" i="5"/>
  <c r="Z2989" i="5"/>
  <c r="Y2989" i="5"/>
  <c r="G2989" i="5"/>
  <c r="F2989" i="5" s="1"/>
  <c r="E2989" i="5"/>
  <c r="D2989" i="5" s="1"/>
  <c r="C2989" i="5"/>
  <c r="B2989" i="5"/>
  <c r="Z2988" i="5"/>
  <c r="Y2988" i="5"/>
  <c r="G2988" i="5"/>
  <c r="F2988" i="5" s="1"/>
  <c r="E2988" i="5"/>
  <c r="D2988" i="5" s="1"/>
  <c r="C2988" i="5"/>
  <c r="B2988" i="5"/>
  <c r="Z2987" i="5"/>
  <c r="Y2987" i="5"/>
  <c r="G2987" i="5"/>
  <c r="F2987" i="5" s="1"/>
  <c r="E2987" i="5"/>
  <c r="D2987" i="5" s="1"/>
  <c r="C2987" i="5"/>
  <c r="B2987" i="5"/>
  <c r="Z2986" i="5"/>
  <c r="Y2986" i="5"/>
  <c r="G2986" i="5"/>
  <c r="F2986" i="5" s="1"/>
  <c r="E2986" i="5"/>
  <c r="D2986" i="5" s="1"/>
  <c r="C2986" i="5"/>
  <c r="B2986" i="5"/>
  <c r="Z2985" i="5"/>
  <c r="Y2985" i="5"/>
  <c r="G2985" i="5"/>
  <c r="F2985" i="5" s="1"/>
  <c r="E2985" i="5"/>
  <c r="D2985" i="5" s="1"/>
  <c r="C2985" i="5"/>
  <c r="B2985" i="5"/>
  <c r="Z2984" i="5"/>
  <c r="Y2984" i="5"/>
  <c r="G2984" i="5"/>
  <c r="F2984" i="5" s="1"/>
  <c r="E2984" i="5"/>
  <c r="D2984" i="5" s="1"/>
  <c r="C2984" i="5"/>
  <c r="B2984" i="5"/>
  <c r="Z2983" i="5"/>
  <c r="Y2983" i="5"/>
  <c r="G2983" i="5"/>
  <c r="F2983" i="5" s="1"/>
  <c r="E2983" i="5"/>
  <c r="D2983" i="5" s="1"/>
  <c r="C2983" i="5"/>
  <c r="B2983" i="5"/>
  <c r="Z2982" i="5"/>
  <c r="Y2982" i="5"/>
  <c r="G2982" i="5"/>
  <c r="F2982" i="5" s="1"/>
  <c r="E2982" i="5"/>
  <c r="D2982" i="5" s="1"/>
  <c r="C2982" i="5"/>
  <c r="B2982" i="5"/>
  <c r="Z2981" i="5"/>
  <c r="Y2981" i="5"/>
  <c r="G2981" i="5"/>
  <c r="F2981" i="5" s="1"/>
  <c r="E2981" i="5"/>
  <c r="D2981" i="5" s="1"/>
  <c r="C2981" i="5"/>
  <c r="B2981" i="5"/>
  <c r="Z2980" i="5"/>
  <c r="Y2980" i="5"/>
  <c r="G2980" i="5"/>
  <c r="F2980" i="5" s="1"/>
  <c r="E2980" i="5"/>
  <c r="D2980" i="5" s="1"/>
  <c r="C2980" i="5"/>
  <c r="B2980" i="5"/>
  <c r="Z2979" i="5"/>
  <c r="Y2979" i="5"/>
  <c r="G2979" i="5"/>
  <c r="F2979" i="5" s="1"/>
  <c r="E2979" i="5"/>
  <c r="D2979" i="5" s="1"/>
  <c r="C2979" i="5"/>
  <c r="B2979" i="5"/>
  <c r="Z2978" i="5"/>
  <c r="Y2978" i="5"/>
  <c r="G2978" i="5"/>
  <c r="F2978" i="5" s="1"/>
  <c r="E2978" i="5"/>
  <c r="D2978" i="5" s="1"/>
  <c r="C2978" i="5"/>
  <c r="B2978" i="5"/>
  <c r="Z2977" i="5"/>
  <c r="Y2977" i="5"/>
  <c r="G2977" i="5"/>
  <c r="F2977" i="5" s="1"/>
  <c r="E2977" i="5"/>
  <c r="D2977" i="5" s="1"/>
  <c r="C2977" i="5"/>
  <c r="B2977" i="5"/>
  <c r="Z2976" i="5"/>
  <c r="Y2976" i="5"/>
  <c r="G2976" i="5"/>
  <c r="F2976" i="5" s="1"/>
  <c r="E2976" i="5"/>
  <c r="D2976" i="5" s="1"/>
  <c r="C2976" i="5"/>
  <c r="B2976" i="5"/>
  <c r="Z2975" i="5"/>
  <c r="Y2975" i="5"/>
  <c r="G2975" i="5"/>
  <c r="F2975" i="5" s="1"/>
  <c r="E2975" i="5"/>
  <c r="D2975" i="5" s="1"/>
  <c r="C2975" i="5"/>
  <c r="B2975" i="5"/>
  <c r="Z2974" i="5"/>
  <c r="Y2974" i="5"/>
  <c r="G2974" i="5"/>
  <c r="F2974" i="5" s="1"/>
  <c r="E2974" i="5"/>
  <c r="D2974" i="5" s="1"/>
  <c r="C2974" i="5"/>
  <c r="B2974" i="5"/>
  <c r="Z2973" i="5"/>
  <c r="Y2973" i="5"/>
  <c r="G2973" i="5"/>
  <c r="F2973" i="5" s="1"/>
  <c r="E2973" i="5"/>
  <c r="D2973" i="5" s="1"/>
  <c r="C2973" i="5"/>
  <c r="B2973" i="5"/>
  <c r="Z2972" i="5"/>
  <c r="Y2972" i="5"/>
  <c r="G2972" i="5"/>
  <c r="F2972" i="5" s="1"/>
  <c r="E2972" i="5"/>
  <c r="D2972" i="5" s="1"/>
  <c r="C2972" i="5"/>
  <c r="B2972" i="5"/>
  <c r="Z2971" i="5"/>
  <c r="Y2971" i="5"/>
  <c r="G2971" i="5"/>
  <c r="F2971" i="5" s="1"/>
  <c r="E2971" i="5"/>
  <c r="D2971" i="5" s="1"/>
  <c r="C2971" i="5"/>
  <c r="B2971" i="5"/>
  <c r="Z2970" i="5"/>
  <c r="Y2970" i="5"/>
  <c r="G2970" i="5"/>
  <c r="F2970" i="5" s="1"/>
  <c r="E2970" i="5"/>
  <c r="D2970" i="5" s="1"/>
  <c r="C2970" i="5"/>
  <c r="B2970" i="5"/>
  <c r="Z2969" i="5"/>
  <c r="Y2969" i="5"/>
  <c r="G2969" i="5"/>
  <c r="F2969" i="5" s="1"/>
  <c r="E2969" i="5"/>
  <c r="D2969" i="5" s="1"/>
  <c r="C2969" i="5"/>
  <c r="B2969" i="5"/>
  <c r="Z2968" i="5"/>
  <c r="Y2968" i="5"/>
  <c r="G2968" i="5"/>
  <c r="F2968" i="5" s="1"/>
  <c r="E2968" i="5"/>
  <c r="D2968" i="5" s="1"/>
  <c r="C2968" i="5"/>
  <c r="B2968" i="5"/>
  <c r="Z2967" i="5"/>
  <c r="Y2967" i="5"/>
  <c r="G2967" i="5"/>
  <c r="F2967" i="5" s="1"/>
  <c r="E2967" i="5"/>
  <c r="D2967" i="5" s="1"/>
  <c r="C2967" i="5"/>
  <c r="B2967" i="5"/>
  <c r="Z2966" i="5"/>
  <c r="Y2966" i="5"/>
  <c r="G2966" i="5"/>
  <c r="F2966" i="5" s="1"/>
  <c r="E2966" i="5"/>
  <c r="D2966" i="5" s="1"/>
  <c r="C2966" i="5"/>
  <c r="B2966" i="5"/>
  <c r="Z2965" i="5"/>
  <c r="Y2965" i="5"/>
  <c r="G2965" i="5"/>
  <c r="F2965" i="5" s="1"/>
  <c r="E2965" i="5"/>
  <c r="D2965" i="5" s="1"/>
  <c r="C2965" i="5"/>
  <c r="B2965" i="5"/>
  <c r="Z2964" i="5"/>
  <c r="Y2964" i="5"/>
  <c r="G2964" i="5"/>
  <c r="F2964" i="5" s="1"/>
  <c r="E2964" i="5"/>
  <c r="D2964" i="5" s="1"/>
  <c r="C2964" i="5"/>
  <c r="B2964" i="5"/>
  <c r="Z2963" i="5"/>
  <c r="Y2963" i="5"/>
  <c r="G2963" i="5"/>
  <c r="F2963" i="5" s="1"/>
  <c r="E2963" i="5"/>
  <c r="D2963" i="5" s="1"/>
  <c r="C2963" i="5"/>
  <c r="B2963" i="5"/>
  <c r="Z2962" i="5"/>
  <c r="Y2962" i="5"/>
  <c r="G2962" i="5"/>
  <c r="F2962" i="5" s="1"/>
  <c r="E2962" i="5"/>
  <c r="D2962" i="5" s="1"/>
  <c r="C2962" i="5"/>
  <c r="B2962" i="5"/>
  <c r="Z2961" i="5"/>
  <c r="Y2961" i="5"/>
  <c r="G2961" i="5"/>
  <c r="F2961" i="5" s="1"/>
  <c r="E2961" i="5"/>
  <c r="D2961" i="5" s="1"/>
  <c r="C2961" i="5"/>
  <c r="B2961" i="5"/>
  <c r="Z2960" i="5"/>
  <c r="Y2960" i="5"/>
  <c r="G2960" i="5"/>
  <c r="F2960" i="5" s="1"/>
  <c r="E2960" i="5"/>
  <c r="D2960" i="5" s="1"/>
  <c r="C2960" i="5"/>
  <c r="B2960" i="5"/>
  <c r="Z2959" i="5"/>
  <c r="Y2959" i="5"/>
  <c r="G2959" i="5"/>
  <c r="F2959" i="5" s="1"/>
  <c r="E2959" i="5"/>
  <c r="D2959" i="5" s="1"/>
  <c r="C2959" i="5"/>
  <c r="B2959" i="5"/>
  <c r="Z2958" i="5"/>
  <c r="Y2958" i="5"/>
  <c r="G2958" i="5"/>
  <c r="F2958" i="5" s="1"/>
  <c r="E2958" i="5"/>
  <c r="D2958" i="5" s="1"/>
  <c r="C2958" i="5"/>
  <c r="B2958" i="5"/>
  <c r="Z2957" i="5"/>
  <c r="Y2957" i="5"/>
  <c r="G2957" i="5"/>
  <c r="F2957" i="5" s="1"/>
  <c r="E2957" i="5"/>
  <c r="D2957" i="5" s="1"/>
  <c r="C2957" i="5"/>
  <c r="B2957" i="5"/>
  <c r="Z2956" i="5"/>
  <c r="Y2956" i="5"/>
  <c r="G2956" i="5"/>
  <c r="F2956" i="5" s="1"/>
  <c r="E2956" i="5"/>
  <c r="D2956" i="5" s="1"/>
  <c r="C2956" i="5"/>
  <c r="B2956" i="5"/>
  <c r="Z2955" i="5"/>
  <c r="Y2955" i="5"/>
  <c r="G2955" i="5"/>
  <c r="F2955" i="5" s="1"/>
  <c r="E2955" i="5"/>
  <c r="D2955" i="5" s="1"/>
  <c r="C2955" i="5"/>
  <c r="B2955" i="5"/>
  <c r="Z2954" i="5"/>
  <c r="Y2954" i="5"/>
  <c r="G2954" i="5"/>
  <c r="F2954" i="5" s="1"/>
  <c r="E2954" i="5"/>
  <c r="D2954" i="5" s="1"/>
  <c r="C2954" i="5"/>
  <c r="B2954" i="5"/>
  <c r="Z2953" i="5"/>
  <c r="Y2953" i="5"/>
  <c r="G2953" i="5"/>
  <c r="F2953" i="5" s="1"/>
  <c r="E2953" i="5"/>
  <c r="D2953" i="5" s="1"/>
  <c r="C2953" i="5"/>
  <c r="B2953" i="5"/>
  <c r="Z2952" i="5"/>
  <c r="Y2952" i="5"/>
  <c r="G2952" i="5"/>
  <c r="F2952" i="5" s="1"/>
  <c r="E2952" i="5"/>
  <c r="D2952" i="5" s="1"/>
  <c r="C2952" i="5"/>
  <c r="B2952" i="5"/>
  <c r="Z2951" i="5"/>
  <c r="Y2951" i="5"/>
  <c r="G2951" i="5"/>
  <c r="F2951" i="5" s="1"/>
  <c r="E2951" i="5"/>
  <c r="D2951" i="5" s="1"/>
  <c r="C2951" i="5"/>
  <c r="B2951" i="5"/>
  <c r="Z2950" i="5"/>
  <c r="Y2950" i="5"/>
  <c r="G2950" i="5"/>
  <c r="F2950" i="5" s="1"/>
  <c r="E2950" i="5"/>
  <c r="D2950" i="5" s="1"/>
  <c r="C2950" i="5"/>
  <c r="B2950" i="5"/>
  <c r="Z2949" i="5"/>
  <c r="Y2949" i="5"/>
  <c r="G2949" i="5"/>
  <c r="F2949" i="5" s="1"/>
  <c r="E2949" i="5"/>
  <c r="D2949" i="5" s="1"/>
  <c r="C2949" i="5"/>
  <c r="B2949" i="5"/>
  <c r="Z2948" i="5"/>
  <c r="Y2948" i="5"/>
  <c r="G2948" i="5"/>
  <c r="F2948" i="5" s="1"/>
  <c r="E2948" i="5"/>
  <c r="D2948" i="5" s="1"/>
  <c r="C2948" i="5"/>
  <c r="B2948" i="5"/>
  <c r="Z2947" i="5"/>
  <c r="Y2947" i="5"/>
  <c r="G2947" i="5"/>
  <c r="F2947" i="5" s="1"/>
  <c r="E2947" i="5"/>
  <c r="D2947" i="5" s="1"/>
  <c r="C2947" i="5"/>
  <c r="B2947" i="5"/>
  <c r="Z2946" i="5"/>
  <c r="Y2946" i="5"/>
  <c r="G2946" i="5"/>
  <c r="F2946" i="5" s="1"/>
  <c r="E2946" i="5"/>
  <c r="D2946" i="5" s="1"/>
  <c r="C2946" i="5"/>
  <c r="B2946" i="5"/>
  <c r="Z2945" i="5"/>
  <c r="Y2945" i="5"/>
  <c r="G2945" i="5"/>
  <c r="F2945" i="5" s="1"/>
  <c r="E2945" i="5"/>
  <c r="D2945" i="5" s="1"/>
  <c r="C2945" i="5"/>
  <c r="B2945" i="5"/>
  <c r="Z2944" i="5"/>
  <c r="Y2944" i="5"/>
  <c r="G2944" i="5"/>
  <c r="F2944" i="5" s="1"/>
  <c r="E2944" i="5"/>
  <c r="D2944" i="5" s="1"/>
  <c r="C2944" i="5"/>
  <c r="B2944" i="5"/>
  <c r="Z2943" i="5"/>
  <c r="Y2943" i="5"/>
  <c r="G2943" i="5"/>
  <c r="F2943" i="5" s="1"/>
  <c r="E2943" i="5"/>
  <c r="D2943" i="5" s="1"/>
  <c r="C2943" i="5"/>
  <c r="B2943" i="5"/>
  <c r="Z2942" i="5"/>
  <c r="Y2942" i="5"/>
  <c r="G2942" i="5"/>
  <c r="F2942" i="5" s="1"/>
  <c r="E2942" i="5"/>
  <c r="D2942" i="5" s="1"/>
  <c r="C2942" i="5"/>
  <c r="B2942" i="5"/>
  <c r="Z2941" i="5"/>
  <c r="Y2941" i="5"/>
  <c r="G2941" i="5"/>
  <c r="F2941" i="5" s="1"/>
  <c r="E2941" i="5"/>
  <c r="D2941" i="5" s="1"/>
  <c r="C2941" i="5"/>
  <c r="B2941" i="5"/>
  <c r="Z2940" i="5"/>
  <c r="Y2940" i="5"/>
  <c r="G2940" i="5"/>
  <c r="F2940" i="5" s="1"/>
  <c r="E2940" i="5"/>
  <c r="D2940" i="5" s="1"/>
  <c r="C2940" i="5"/>
  <c r="B2940" i="5"/>
  <c r="Z2939" i="5"/>
  <c r="Y2939" i="5"/>
  <c r="G2939" i="5"/>
  <c r="F2939" i="5" s="1"/>
  <c r="E2939" i="5"/>
  <c r="D2939" i="5" s="1"/>
  <c r="C2939" i="5"/>
  <c r="B2939" i="5"/>
  <c r="Z2938" i="5"/>
  <c r="Y2938" i="5"/>
  <c r="G2938" i="5"/>
  <c r="F2938" i="5" s="1"/>
  <c r="E2938" i="5"/>
  <c r="D2938" i="5" s="1"/>
  <c r="C2938" i="5"/>
  <c r="B2938" i="5"/>
  <c r="Z2937" i="5"/>
  <c r="Y2937" i="5"/>
  <c r="G2937" i="5"/>
  <c r="F2937" i="5" s="1"/>
  <c r="E2937" i="5"/>
  <c r="D2937" i="5" s="1"/>
  <c r="C2937" i="5"/>
  <c r="B2937" i="5"/>
  <c r="Z2936" i="5"/>
  <c r="Y2936" i="5"/>
  <c r="G2936" i="5"/>
  <c r="F2936" i="5" s="1"/>
  <c r="E2936" i="5"/>
  <c r="D2936" i="5" s="1"/>
  <c r="C2936" i="5"/>
  <c r="B2936" i="5"/>
  <c r="Z2935" i="5"/>
  <c r="Y2935" i="5"/>
  <c r="G2935" i="5"/>
  <c r="F2935" i="5" s="1"/>
  <c r="E2935" i="5"/>
  <c r="D2935" i="5" s="1"/>
  <c r="C2935" i="5"/>
  <c r="B2935" i="5"/>
  <c r="Z2934" i="5"/>
  <c r="Y2934" i="5"/>
  <c r="G2934" i="5"/>
  <c r="F2934" i="5" s="1"/>
  <c r="E2934" i="5"/>
  <c r="D2934" i="5" s="1"/>
  <c r="C2934" i="5"/>
  <c r="B2934" i="5"/>
  <c r="Z2933" i="5"/>
  <c r="Y2933" i="5"/>
  <c r="G2933" i="5"/>
  <c r="F2933" i="5" s="1"/>
  <c r="E2933" i="5"/>
  <c r="D2933" i="5" s="1"/>
  <c r="C2933" i="5"/>
  <c r="B2933" i="5"/>
  <c r="Z2932" i="5"/>
  <c r="Y2932" i="5"/>
  <c r="G2932" i="5"/>
  <c r="F2932" i="5" s="1"/>
  <c r="E2932" i="5"/>
  <c r="D2932" i="5" s="1"/>
  <c r="C2932" i="5"/>
  <c r="B2932" i="5"/>
  <c r="Z2931" i="5"/>
  <c r="Y2931" i="5"/>
  <c r="G2931" i="5"/>
  <c r="F2931" i="5" s="1"/>
  <c r="E2931" i="5"/>
  <c r="D2931" i="5" s="1"/>
  <c r="C2931" i="5"/>
  <c r="B2931" i="5"/>
  <c r="Z2930" i="5"/>
  <c r="Y2930" i="5"/>
  <c r="G2930" i="5"/>
  <c r="F2930" i="5" s="1"/>
  <c r="E2930" i="5"/>
  <c r="D2930" i="5" s="1"/>
  <c r="C2930" i="5"/>
  <c r="B2930" i="5"/>
  <c r="Z2929" i="5"/>
  <c r="Y2929" i="5"/>
  <c r="G2929" i="5"/>
  <c r="F2929" i="5" s="1"/>
  <c r="E2929" i="5"/>
  <c r="D2929" i="5" s="1"/>
  <c r="C2929" i="5"/>
  <c r="B2929" i="5"/>
  <c r="Z2928" i="5"/>
  <c r="Y2928" i="5"/>
  <c r="G2928" i="5"/>
  <c r="F2928" i="5" s="1"/>
  <c r="E2928" i="5"/>
  <c r="D2928" i="5" s="1"/>
  <c r="C2928" i="5"/>
  <c r="B2928" i="5"/>
  <c r="Z2927" i="5"/>
  <c r="Y2927" i="5"/>
  <c r="G2927" i="5"/>
  <c r="F2927" i="5" s="1"/>
  <c r="E2927" i="5"/>
  <c r="D2927" i="5" s="1"/>
  <c r="C2927" i="5"/>
  <c r="B2927" i="5"/>
  <c r="Z2926" i="5"/>
  <c r="Y2926" i="5"/>
  <c r="G2926" i="5"/>
  <c r="F2926" i="5" s="1"/>
  <c r="E2926" i="5"/>
  <c r="D2926" i="5" s="1"/>
  <c r="C2926" i="5"/>
  <c r="B2926" i="5"/>
  <c r="Z2925" i="5"/>
  <c r="Y2925" i="5"/>
  <c r="G2925" i="5"/>
  <c r="F2925" i="5" s="1"/>
  <c r="E2925" i="5"/>
  <c r="D2925" i="5" s="1"/>
  <c r="C2925" i="5"/>
  <c r="B2925" i="5"/>
  <c r="Z2924" i="5"/>
  <c r="Y2924" i="5"/>
  <c r="G2924" i="5"/>
  <c r="F2924" i="5" s="1"/>
  <c r="E2924" i="5"/>
  <c r="D2924" i="5" s="1"/>
  <c r="C2924" i="5"/>
  <c r="B2924" i="5"/>
  <c r="Z2923" i="5"/>
  <c r="Y2923" i="5"/>
  <c r="G2923" i="5"/>
  <c r="F2923" i="5" s="1"/>
  <c r="E2923" i="5"/>
  <c r="D2923" i="5" s="1"/>
  <c r="C2923" i="5"/>
  <c r="B2923" i="5"/>
  <c r="Z2922" i="5"/>
  <c r="Y2922" i="5"/>
  <c r="G2922" i="5"/>
  <c r="F2922" i="5" s="1"/>
  <c r="E2922" i="5"/>
  <c r="D2922" i="5" s="1"/>
  <c r="C2922" i="5"/>
  <c r="B2922" i="5"/>
  <c r="Z2921" i="5"/>
  <c r="Y2921" i="5"/>
  <c r="G2921" i="5"/>
  <c r="F2921" i="5" s="1"/>
  <c r="E2921" i="5"/>
  <c r="D2921" i="5" s="1"/>
  <c r="C2921" i="5"/>
  <c r="B2921" i="5"/>
  <c r="Z2920" i="5"/>
  <c r="Y2920" i="5"/>
  <c r="G2920" i="5"/>
  <c r="F2920" i="5" s="1"/>
  <c r="E2920" i="5"/>
  <c r="D2920" i="5" s="1"/>
  <c r="C2920" i="5"/>
  <c r="B2920" i="5"/>
  <c r="Z2919" i="5"/>
  <c r="Y2919" i="5"/>
  <c r="G2919" i="5"/>
  <c r="F2919" i="5" s="1"/>
  <c r="E2919" i="5"/>
  <c r="D2919" i="5" s="1"/>
  <c r="C2919" i="5"/>
  <c r="B2919" i="5"/>
  <c r="Z2918" i="5"/>
  <c r="Y2918" i="5"/>
  <c r="G2918" i="5"/>
  <c r="F2918" i="5" s="1"/>
  <c r="E2918" i="5"/>
  <c r="D2918" i="5" s="1"/>
  <c r="C2918" i="5"/>
  <c r="B2918" i="5"/>
  <c r="Z2917" i="5"/>
  <c r="Y2917" i="5"/>
  <c r="G2917" i="5"/>
  <c r="F2917" i="5" s="1"/>
  <c r="E2917" i="5"/>
  <c r="D2917" i="5" s="1"/>
  <c r="C2917" i="5"/>
  <c r="B2917" i="5"/>
  <c r="Z2916" i="5"/>
  <c r="Y2916" i="5"/>
  <c r="G2916" i="5"/>
  <c r="F2916" i="5" s="1"/>
  <c r="E2916" i="5"/>
  <c r="D2916" i="5" s="1"/>
  <c r="C2916" i="5"/>
  <c r="B2916" i="5"/>
  <c r="Z2915" i="5"/>
  <c r="Y2915" i="5"/>
  <c r="G2915" i="5"/>
  <c r="F2915" i="5" s="1"/>
  <c r="E2915" i="5"/>
  <c r="D2915" i="5" s="1"/>
  <c r="C2915" i="5"/>
  <c r="B2915" i="5"/>
  <c r="Z2914" i="5"/>
  <c r="Y2914" i="5"/>
  <c r="G2914" i="5"/>
  <c r="F2914" i="5" s="1"/>
  <c r="E2914" i="5"/>
  <c r="D2914" i="5" s="1"/>
  <c r="C2914" i="5"/>
  <c r="B2914" i="5"/>
  <c r="Z2913" i="5"/>
  <c r="Y2913" i="5"/>
  <c r="G2913" i="5"/>
  <c r="F2913" i="5" s="1"/>
  <c r="E2913" i="5"/>
  <c r="D2913" i="5" s="1"/>
  <c r="C2913" i="5"/>
  <c r="B2913" i="5"/>
  <c r="Z2912" i="5"/>
  <c r="Y2912" i="5"/>
  <c r="G2912" i="5"/>
  <c r="F2912" i="5" s="1"/>
  <c r="E2912" i="5"/>
  <c r="D2912" i="5" s="1"/>
  <c r="C2912" i="5"/>
  <c r="B2912" i="5"/>
  <c r="Z2911" i="5"/>
  <c r="Y2911" i="5"/>
  <c r="G2911" i="5"/>
  <c r="F2911" i="5" s="1"/>
  <c r="E2911" i="5"/>
  <c r="D2911" i="5" s="1"/>
  <c r="C2911" i="5"/>
  <c r="B2911" i="5"/>
  <c r="Z2910" i="5"/>
  <c r="Y2910" i="5"/>
  <c r="G2910" i="5"/>
  <c r="F2910" i="5" s="1"/>
  <c r="E2910" i="5"/>
  <c r="D2910" i="5" s="1"/>
  <c r="C2910" i="5"/>
  <c r="B2910" i="5"/>
  <c r="Z2909" i="5"/>
  <c r="Y2909" i="5"/>
  <c r="G2909" i="5"/>
  <c r="F2909" i="5" s="1"/>
  <c r="E2909" i="5"/>
  <c r="D2909" i="5" s="1"/>
  <c r="C2909" i="5"/>
  <c r="B2909" i="5"/>
  <c r="Z2908" i="5"/>
  <c r="Y2908" i="5"/>
  <c r="G2908" i="5"/>
  <c r="F2908" i="5" s="1"/>
  <c r="E2908" i="5"/>
  <c r="D2908" i="5" s="1"/>
  <c r="C2908" i="5"/>
  <c r="B2908" i="5"/>
  <c r="Z2907" i="5"/>
  <c r="Y2907" i="5"/>
  <c r="G2907" i="5"/>
  <c r="F2907" i="5" s="1"/>
  <c r="E2907" i="5"/>
  <c r="D2907" i="5" s="1"/>
  <c r="C2907" i="5"/>
  <c r="B2907" i="5"/>
  <c r="Z2906" i="5"/>
  <c r="Y2906" i="5"/>
  <c r="G2906" i="5"/>
  <c r="F2906" i="5" s="1"/>
  <c r="E2906" i="5"/>
  <c r="D2906" i="5" s="1"/>
  <c r="C2906" i="5"/>
  <c r="B2906" i="5"/>
  <c r="Z2905" i="5"/>
  <c r="Y2905" i="5"/>
  <c r="G2905" i="5"/>
  <c r="F2905" i="5" s="1"/>
  <c r="E2905" i="5"/>
  <c r="D2905" i="5" s="1"/>
  <c r="C2905" i="5"/>
  <c r="B2905" i="5"/>
  <c r="Z2904" i="5"/>
  <c r="Y2904" i="5"/>
  <c r="G2904" i="5"/>
  <c r="F2904" i="5" s="1"/>
  <c r="E2904" i="5"/>
  <c r="D2904" i="5" s="1"/>
  <c r="C2904" i="5"/>
  <c r="B2904" i="5"/>
  <c r="Z2903" i="5"/>
  <c r="Y2903" i="5"/>
  <c r="G2903" i="5"/>
  <c r="F2903" i="5" s="1"/>
  <c r="E2903" i="5"/>
  <c r="D2903" i="5" s="1"/>
  <c r="C2903" i="5"/>
  <c r="B2903" i="5"/>
  <c r="Z2902" i="5"/>
  <c r="Y2902" i="5"/>
  <c r="G2902" i="5"/>
  <c r="F2902" i="5" s="1"/>
  <c r="E2902" i="5"/>
  <c r="D2902" i="5" s="1"/>
  <c r="C2902" i="5"/>
  <c r="B2902" i="5"/>
  <c r="Z2901" i="5"/>
  <c r="Y2901" i="5"/>
  <c r="G2901" i="5"/>
  <c r="F2901" i="5" s="1"/>
  <c r="E2901" i="5"/>
  <c r="D2901" i="5" s="1"/>
  <c r="C2901" i="5"/>
  <c r="B2901" i="5"/>
  <c r="Z2900" i="5"/>
  <c r="Y2900" i="5"/>
  <c r="G2900" i="5"/>
  <c r="F2900" i="5" s="1"/>
  <c r="E2900" i="5"/>
  <c r="D2900" i="5" s="1"/>
  <c r="C2900" i="5"/>
  <c r="B2900" i="5"/>
  <c r="Z2899" i="5"/>
  <c r="Y2899" i="5"/>
  <c r="G2899" i="5"/>
  <c r="F2899" i="5" s="1"/>
  <c r="E2899" i="5"/>
  <c r="D2899" i="5" s="1"/>
  <c r="C2899" i="5"/>
  <c r="B2899" i="5"/>
  <c r="Z2898" i="5"/>
  <c r="Y2898" i="5"/>
  <c r="G2898" i="5"/>
  <c r="F2898" i="5" s="1"/>
  <c r="E2898" i="5"/>
  <c r="D2898" i="5" s="1"/>
  <c r="C2898" i="5"/>
  <c r="B2898" i="5"/>
  <c r="Z2897" i="5"/>
  <c r="Y2897" i="5"/>
  <c r="G2897" i="5"/>
  <c r="F2897" i="5" s="1"/>
  <c r="E2897" i="5"/>
  <c r="D2897" i="5" s="1"/>
  <c r="C2897" i="5"/>
  <c r="B2897" i="5"/>
  <c r="Z2896" i="5"/>
  <c r="Y2896" i="5"/>
  <c r="G2896" i="5"/>
  <c r="F2896" i="5" s="1"/>
  <c r="E2896" i="5"/>
  <c r="D2896" i="5" s="1"/>
  <c r="C2896" i="5"/>
  <c r="B2896" i="5"/>
  <c r="Z2895" i="5"/>
  <c r="Y2895" i="5"/>
  <c r="G2895" i="5"/>
  <c r="F2895" i="5" s="1"/>
  <c r="E2895" i="5"/>
  <c r="D2895" i="5" s="1"/>
  <c r="C2895" i="5"/>
  <c r="B2895" i="5"/>
  <c r="Z2894" i="5"/>
  <c r="Y2894" i="5"/>
  <c r="G2894" i="5"/>
  <c r="F2894" i="5" s="1"/>
  <c r="E2894" i="5"/>
  <c r="D2894" i="5" s="1"/>
  <c r="C2894" i="5"/>
  <c r="B2894" i="5"/>
  <c r="Z2893" i="5"/>
  <c r="Y2893" i="5"/>
  <c r="G2893" i="5"/>
  <c r="F2893" i="5" s="1"/>
  <c r="E2893" i="5"/>
  <c r="D2893" i="5" s="1"/>
  <c r="C2893" i="5"/>
  <c r="B2893" i="5"/>
  <c r="Z2892" i="5"/>
  <c r="Y2892" i="5"/>
  <c r="G2892" i="5"/>
  <c r="F2892" i="5" s="1"/>
  <c r="E2892" i="5"/>
  <c r="D2892" i="5" s="1"/>
  <c r="C2892" i="5"/>
  <c r="B2892" i="5"/>
  <c r="Z2891" i="5"/>
  <c r="Y2891" i="5"/>
  <c r="G2891" i="5"/>
  <c r="F2891" i="5" s="1"/>
  <c r="E2891" i="5"/>
  <c r="D2891" i="5" s="1"/>
  <c r="C2891" i="5"/>
  <c r="B2891" i="5"/>
  <c r="Z2890" i="5"/>
  <c r="Y2890" i="5"/>
  <c r="G2890" i="5"/>
  <c r="F2890" i="5" s="1"/>
  <c r="E2890" i="5"/>
  <c r="D2890" i="5" s="1"/>
  <c r="C2890" i="5"/>
  <c r="B2890" i="5"/>
  <c r="Z2889" i="5"/>
  <c r="Y2889" i="5"/>
  <c r="G2889" i="5"/>
  <c r="F2889" i="5" s="1"/>
  <c r="E2889" i="5"/>
  <c r="D2889" i="5" s="1"/>
  <c r="C2889" i="5"/>
  <c r="B2889" i="5"/>
  <c r="Z2888" i="5"/>
  <c r="Y2888" i="5"/>
  <c r="G2888" i="5"/>
  <c r="F2888" i="5" s="1"/>
  <c r="E2888" i="5"/>
  <c r="D2888" i="5" s="1"/>
  <c r="C2888" i="5"/>
  <c r="B2888" i="5"/>
  <c r="Z2887" i="5"/>
  <c r="Y2887" i="5"/>
  <c r="G2887" i="5"/>
  <c r="F2887" i="5" s="1"/>
  <c r="E2887" i="5"/>
  <c r="D2887" i="5" s="1"/>
  <c r="C2887" i="5"/>
  <c r="B2887" i="5"/>
  <c r="Z2886" i="5"/>
  <c r="Y2886" i="5"/>
  <c r="G2886" i="5"/>
  <c r="F2886" i="5" s="1"/>
  <c r="E2886" i="5"/>
  <c r="D2886" i="5" s="1"/>
  <c r="C2886" i="5"/>
  <c r="B2886" i="5"/>
  <c r="Z2885" i="5"/>
  <c r="Y2885" i="5"/>
  <c r="G2885" i="5"/>
  <c r="F2885" i="5" s="1"/>
  <c r="E2885" i="5"/>
  <c r="D2885" i="5" s="1"/>
  <c r="C2885" i="5"/>
  <c r="B2885" i="5"/>
  <c r="Z2884" i="5"/>
  <c r="Y2884" i="5"/>
  <c r="G2884" i="5"/>
  <c r="F2884" i="5" s="1"/>
  <c r="E2884" i="5"/>
  <c r="D2884" i="5" s="1"/>
  <c r="C2884" i="5"/>
  <c r="B2884" i="5"/>
  <c r="Z2883" i="5"/>
  <c r="Y2883" i="5"/>
  <c r="G2883" i="5"/>
  <c r="F2883" i="5" s="1"/>
  <c r="E2883" i="5"/>
  <c r="D2883" i="5" s="1"/>
  <c r="C2883" i="5"/>
  <c r="B2883" i="5"/>
  <c r="Z2882" i="5"/>
  <c r="Y2882" i="5"/>
  <c r="G2882" i="5"/>
  <c r="F2882" i="5" s="1"/>
  <c r="E2882" i="5"/>
  <c r="D2882" i="5" s="1"/>
  <c r="C2882" i="5"/>
  <c r="B2882" i="5"/>
  <c r="Z2881" i="5"/>
  <c r="Y2881" i="5"/>
  <c r="G2881" i="5"/>
  <c r="F2881" i="5" s="1"/>
  <c r="E2881" i="5"/>
  <c r="D2881" i="5" s="1"/>
  <c r="C2881" i="5"/>
  <c r="B2881" i="5"/>
  <c r="Z2880" i="5"/>
  <c r="Y2880" i="5"/>
  <c r="G2880" i="5"/>
  <c r="F2880" i="5" s="1"/>
  <c r="E2880" i="5"/>
  <c r="D2880" i="5" s="1"/>
  <c r="C2880" i="5"/>
  <c r="B2880" i="5"/>
  <c r="Z2879" i="5"/>
  <c r="Y2879" i="5"/>
  <c r="G2879" i="5"/>
  <c r="F2879" i="5" s="1"/>
  <c r="E2879" i="5"/>
  <c r="D2879" i="5" s="1"/>
  <c r="C2879" i="5"/>
  <c r="B2879" i="5"/>
  <c r="Z2878" i="5"/>
  <c r="Y2878" i="5"/>
  <c r="G2878" i="5"/>
  <c r="F2878" i="5" s="1"/>
  <c r="E2878" i="5"/>
  <c r="D2878" i="5" s="1"/>
  <c r="C2878" i="5"/>
  <c r="B2878" i="5"/>
  <c r="Z2877" i="5"/>
  <c r="Y2877" i="5"/>
  <c r="G2877" i="5"/>
  <c r="F2877" i="5" s="1"/>
  <c r="E2877" i="5"/>
  <c r="D2877" i="5" s="1"/>
  <c r="C2877" i="5"/>
  <c r="B2877" i="5"/>
  <c r="Z2876" i="5"/>
  <c r="Y2876" i="5"/>
  <c r="G2876" i="5"/>
  <c r="F2876" i="5" s="1"/>
  <c r="E2876" i="5"/>
  <c r="D2876" i="5" s="1"/>
  <c r="C2876" i="5"/>
  <c r="B2876" i="5"/>
  <c r="Z2875" i="5"/>
  <c r="Y2875" i="5"/>
  <c r="G2875" i="5"/>
  <c r="F2875" i="5" s="1"/>
  <c r="E2875" i="5"/>
  <c r="D2875" i="5" s="1"/>
  <c r="C2875" i="5"/>
  <c r="B2875" i="5"/>
  <c r="Z2874" i="5"/>
  <c r="Y2874" i="5"/>
  <c r="G2874" i="5"/>
  <c r="F2874" i="5" s="1"/>
  <c r="E2874" i="5"/>
  <c r="D2874" i="5" s="1"/>
  <c r="C2874" i="5"/>
  <c r="B2874" i="5"/>
  <c r="Z2873" i="5"/>
  <c r="Y2873" i="5"/>
  <c r="G2873" i="5"/>
  <c r="F2873" i="5" s="1"/>
  <c r="E2873" i="5"/>
  <c r="D2873" i="5" s="1"/>
  <c r="C2873" i="5"/>
  <c r="B2873" i="5"/>
  <c r="Z2872" i="5"/>
  <c r="Y2872" i="5"/>
  <c r="G2872" i="5"/>
  <c r="F2872" i="5" s="1"/>
  <c r="E2872" i="5"/>
  <c r="D2872" i="5" s="1"/>
  <c r="C2872" i="5"/>
  <c r="B2872" i="5"/>
  <c r="Z2871" i="5"/>
  <c r="Y2871" i="5"/>
  <c r="G2871" i="5"/>
  <c r="F2871" i="5" s="1"/>
  <c r="E2871" i="5"/>
  <c r="D2871" i="5" s="1"/>
  <c r="C2871" i="5"/>
  <c r="B2871" i="5"/>
  <c r="Z2870" i="5"/>
  <c r="Y2870" i="5"/>
  <c r="G2870" i="5"/>
  <c r="F2870" i="5" s="1"/>
  <c r="E2870" i="5"/>
  <c r="D2870" i="5" s="1"/>
  <c r="C2870" i="5"/>
  <c r="B2870" i="5"/>
  <c r="Z2869" i="5"/>
  <c r="Y2869" i="5"/>
  <c r="G2869" i="5"/>
  <c r="F2869" i="5" s="1"/>
  <c r="E2869" i="5"/>
  <c r="D2869" i="5" s="1"/>
  <c r="C2869" i="5"/>
  <c r="B2869" i="5"/>
  <c r="Z2868" i="5"/>
  <c r="Y2868" i="5"/>
  <c r="G2868" i="5"/>
  <c r="F2868" i="5" s="1"/>
  <c r="E2868" i="5"/>
  <c r="D2868" i="5" s="1"/>
  <c r="C2868" i="5"/>
  <c r="B2868" i="5"/>
  <c r="Z2867" i="5"/>
  <c r="Y2867" i="5"/>
  <c r="G2867" i="5"/>
  <c r="F2867" i="5" s="1"/>
  <c r="E2867" i="5"/>
  <c r="D2867" i="5" s="1"/>
  <c r="C2867" i="5"/>
  <c r="B2867" i="5"/>
  <c r="Z2866" i="5"/>
  <c r="Y2866" i="5"/>
  <c r="G2866" i="5"/>
  <c r="F2866" i="5" s="1"/>
  <c r="E2866" i="5"/>
  <c r="D2866" i="5" s="1"/>
  <c r="C2866" i="5"/>
  <c r="B2866" i="5"/>
  <c r="Z2865" i="5"/>
  <c r="Y2865" i="5"/>
  <c r="G2865" i="5"/>
  <c r="F2865" i="5" s="1"/>
  <c r="E2865" i="5"/>
  <c r="D2865" i="5" s="1"/>
  <c r="C2865" i="5"/>
  <c r="B2865" i="5"/>
  <c r="Z2864" i="5"/>
  <c r="Y2864" i="5"/>
  <c r="G2864" i="5"/>
  <c r="F2864" i="5" s="1"/>
  <c r="E2864" i="5"/>
  <c r="D2864" i="5" s="1"/>
  <c r="C2864" i="5"/>
  <c r="B2864" i="5"/>
  <c r="Z2863" i="5"/>
  <c r="Y2863" i="5"/>
  <c r="G2863" i="5"/>
  <c r="F2863" i="5" s="1"/>
  <c r="E2863" i="5"/>
  <c r="D2863" i="5" s="1"/>
  <c r="C2863" i="5"/>
  <c r="B2863" i="5"/>
  <c r="Z2862" i="5"/>
  <c r="Y2862" i="5"/>
  <c r="G2862" i="5"/>
  <c r="F2862" i="5" s="1"/>
  <c r="E2862" i="5"/>
  <c r="D2862" i="5" s="1"/>
  <c r="C2862" i="5"/>
  <c r="B2862" i="5"/>
  <c r="Z2861" i="5"/>
  <c r="Y2861" i="5"/>
  <c r="G2861" i="5"/>
  <c r="F2861" i="5" s="1"/>
  <c r="E2861" i="5"/>
  <c r="D2861" i="5" s="1"/>
  <c r="C2861" i="5"/>
  <c r="B2861" i="5"/>
  <c r="Z2860" i="5"/>
  <c r="Y2860" i="5"/>
  <c r="G2860" i="5"/>
  <c r="F2860" i="5" s="1"/>
  <c r="E2860" i="5"/>
  <c r="D2860" i="5" s="1"/>
  <c r="C2860" i="5"/>
  <c r="B2860" i="5"/>
  <c r="Z2859" i="5"/>
  <c r="Y2859" i="5"/>
  <c r="G2859" i="5"/>
  <c r="F2859" i="5" s="1"/>
  <c r="E2859" i="5"/>
  <c r="D2859" i="5" s="1"/>
  <c r="C2859" i="5"/>
  <c r="B2859" i="5"/>
  <c r="Z2858" i="5"/>
  <c r="Y2858" i="5"/>
  <c r="G2858" i="5"/>
  <c r="F2858" i="5" s="1"/>
  <c r="E2858" i="5"/>
  <c r="D2858" i="5" s="1"/>
  <c r="C2858" i="5"/>
  <c r="B2858" i="5"/>
  <c r="Z2857" i="5"/>
  <c r="Y2857" i="5"/>
  <c r="G2857" i="5"/>
  <c r="F2857" i="5" s="1"/>
  <c r="E2857" i="5"/>
  <c r="D2857" i="5" s="1"/>
  <c r="C2857" i="5"/>
  <c r="B2857" i="5"/>
  <c r="Z2856" i="5"/>
  <c r="Y2856" i="5"/>
  <c r="G2856" i="5"/>
  <c r="F2856" i="5" s="1"/>
  <c r="E2856" i="5"/>
  <c r="D2856" i="5" s="1"/>
  <c r="C2856" i="5"/>
  <c r="B2856" i="5"/>
  <c r="Z2855" i="5"/>
  <c r="Y2855" i="5"/>
  <c r="G2855" i="5"/>
  <c r="F2855" i="5" s="1"/>
  <c r="E2855" i="5"/>
  <c r="D2855" i="5" s="1"/>
  <c r="C2855" i="5"/>
  <c r="B2855" i="5"/>
  <c r="Z2854" i="5"/>
  <c r="Y2854" i="5"/>
  <c r="G2854" i="5"/>
  <c r="F2854" i="5" s="1"/>
  <c r="E2854" i="5"/>
  <c r="D2854" i="5" s="1"/>
  <c r="C2854" i="5"/>
  <c r="B2854" i="5"/>
  <c r="Z2853" i="5"/>
  <c r="Y2853" i="5"/>
  <c r="G2853" i="5"/>
  <c r="F2853" i="5" s="1"/>
  <c r="E2853" i="5"/>
  <c r="D2853" i="5" s="1"/>
  <c r="C2853" i="5"/>
  <c r="B2853" i="5"/>
  <c r="Z2852" i="5"/>
  <c r="Y2852" i="5"/>
  <c r="G2852" i="5"/>
  <c r="F2852" i="5" s="1"/>
  <c r="E2852" i="5"/>
  <c r="D2852" i="5" s="1"/>
  <c r="C2852" i="5"/>
  <c r="B2852" i="5"/>
  <c r="Z2851" i="5"/>
  <c r="Y2851" i="5"/>
  <c r="G2851" i="5"/>
  <c r="F2851" i="5" s="1"/>
  <c r="E2851" i="5"/>
  <c r="D2851" i="5" s="1"/>
  <c r="C2851" i="5"/>
  <c r="B2851" i="5"/>
  <c r="Z2850" i="5"/>
  <c r="Y2850" i="5"/>
  <c r="G2850" i="5"/>
  <c r="F2850" i="5" s="1"/>
  <c r="E2850" i="5"/>
  <c r="D2850" i="5" s="1"/>
  <c r="C2850" i="5"/>
  <c r="B2850" i="5"/>
  <c r="Z2849" i="5"/>
  <c r="Y2849" i="5"/>
  <c r="G2849" i="5"/>
  <c r="F2849" i="5" s="1"/>
  <c r="E2849" i="5"/>
  <c r="D2849" i="5" s="1"/>
  <c r="C2849" i="5"/>
  <c r="B2849" i="5"/>
  <c r="Z2848" i="5"/>
  <c r="Y2848" i="5"/>
  <c r="G2848" i="5"/>
  <c r="F2848" i="5" s="1"/>
  <c r="E2848" i="5"/>
  <c r="D2848" i="5" s="1"/>
  <c r="C2848" i="5"/>
  <c r="B2848" i="5"/>
  <c r="Z2847" i="5"/>
  <c r="Y2847" i="5"/>
  <c r="G2847" i="5"/>
  <c r="F2847" i="5" s="1"/>
  <c r="E2847" i="5"/>
  <c r="D2847" i="5" s="1"/>
  <c r="C2847" i="5"/>
  <c r="B2847" i="5"/>
  <c r="Z2846" i="5"/>
  <c r="Y2846" i="5"/>
  <c r="G2846" i="5"/>
  <c r="F2846" i="5" s="1"/>
  <c r="E2846" i="5"/>
  <c r="D2846" i="5" s="1"/>
  <c r="C2846" i="5"/>
  <c r="B2846" i="5"/>
  <c r="Z2845" i="5"/>
  <c r="Y2845" i="5"/>
  <c r="G2845" i="5"/>
  <c r="F2845" i="5" s="1"/>
  <c r="E2845" i="5"/>
  <c r="D2845" i="5" s="1"/>
  <c r="C2845" i="5"/>
  <c r="B2845" i="5"/>
  <c r="Z2844" i="5"/>
  <c r="Y2844" i="5"/>
  <c r="G2844" i="5"/>
  <c r="F2844" i="5" s="1"/>
  <c r="E2844" i="5"/>
  <c r="D2844" i="5" s="1"/>
  <c r="C2844" i="5"/>
  <c r="B2844" i="5"/>
  <c r="Z2843" i="5"/>
  <c r="Y2843" i="5"/>
  <c r="G2843" i="5"/>
  <c r="F2843" i="5" s="1"/>
  <c r="E2843" i="5"/>
  <c r="D2843" i="5" s="1"/>
  <c r="C2843" i="5"/>
  <c r="B2843" i="5"/>
  <c r="Z2842" i="5"/>
  <c r="Y2842" i="5"/>
  <c r="G2842" i="5"/>
  <c r="F2842" i="5" s="1"/>
  <c r="E2842" i="5"/>
  <c r="D2842" i="5" s="1"/>
  <c r="C2842" i="5"/>
  <c r="B2842" i="5"/>
  <c r="Z2841" i="5"/>
  <c r="Y2841" i="5"/>
  <c r="G2841" i="5"/>
  <c r="F2841" i="5" s="1"/>
  <c r="E2841" i="5"/>
  <c r="D2841" i="5" s="1"/>
  <c r="C2841" i="5"/>
  <c r="B2841" i="5"/>
  <c r="Z2840" i="5"/>
  <c r="Y2840" i="5"/>
  <c r="G2840" i="5"/>
  <c r="F2840" i="5" s="1"/>
  <c r="E2840" i="5"/>
  <c r="D2840" i="5" s="1"/>
  <c r="C2840" i="5"/>
  <c r="B2840" i="5"/>
  <c r="Z2839" i="5"/>
  <c r="Y2839" i="5"/>
  <c r="G2839" i="5"/>
  <c r="F2839" i="5" s="1"/>
  <c r="E2839" i="5"/>
  <c r="D2839" i="5" s="1"/>
  <c r="C2839" i="5"/>
  <c r="B2839" i="5"/>
  <c r="Z2838" i="5"/>
  <c r="Y2838" i="5"/>
  <c r="G2838" i="5"/>
  <c r="F2838" i="5" s="1"/>
  <c r="E2838" i="5"/>
  <c r="D2838" i="5" s="1"/>
  <c r="C2838" i="5"/>
  <c r="B2838" i="5"/>
  <c r="Z2837" i="5"/>
  <c r="Y2837" i="5"/>
  <c r="G2837" i="5"/>
  <c r="F2837" i="5" s="1"/>
  <c r="E2837" i="5"/>
  <c r="D2837" i="5" s="1"/>
  <c r="C2837" i="5"/>
  <c r="B2837" i="5"/>
  <c r="Z2836" i="5"/>
  <c r="Y2836" i="5"/>
  <c r="G2836" i="5"/>
  <c r="F2836" i="5" s="1"/>
  <c r="E2836" i="5"/>
  <c r="D2836" i="5" s="1"/>
  <c r="C2836" i="5"/>
  <c r="B2836" i="5"/>
  <c r="Z2835" i="5"/>
  <c r="Y2835" i="5"/>
  <c r="G2835" i="5"/>
  <c r="F2835" i="5" s="1"/>
  <c r="E2835" i="5"/>
  <c r="D2835" i="5" s="1"/>
  <c r="C2835" i="5"/>
  <c r="B2835" i="5"/>
  <c r="Z2834" i="5"/>
  <c r="Y2834" i="5"/>
  <c r="G2834" i="5"/>
  <c r="F2834" i="5" s="1"/>
  <c r="E2834" i="5"/>
  <c r="D2834" i="5" s="1"/>
  <c r="C2834" i="5"/>
  <c r="B2834" i="5"/>
  <c r="Z2833" i="5"/>
  <c r="Y2833" i="5"/>
  <c r="G2833" i="5"/>
  <c r="F2833" i="5" s="1"/>
  <c r="E2833" i="5"/>
  <c r="D2833" i="5" s="1"/>
  <c r="C2833" i="5"/>
  <c r="B2833" i="5"/>
  <c r="Z2832" i="5"/>
  <c r="Y2832" i="5"/>
  <c r="G2832" i="5"/>
  <c r="F2832" i="5" s="1"/>
  <c r="E2832" i="5"/>
  <c r="D2832" i="5" s="1"/>
  <c r="C2832" i="5"/>
  <c r="B2832" i="5"/>
  <c r="Z2831" i="5"/>
  <c r="Y2831" i="5"/>
  <c r="G2831" i="5"/>
  <c r="F2831" i="5" s="1"/>
  <c r="E2831" i="5"/>
  <c r="D2831" i="5" s="1"/>
  <c r="C2831" i="5"/>
  <c r="B2831" i="5"/>
  <c r="Z2830" i="5"/>
  <c r="Y2830" i="5"/>
  <c r="G2830" i="5"/>
  <c r="F2830" i="5" s="1"/>
  <c r="E2830" i="5"/>
  <c r="D2830" i="5" s="1"/>
  <c r="C2830" i="5"/>
  <c r="B2830" i="5"/>
  <c r="Z2829" i="5"/>
  <c r="Y2829" i="5"/>
  <c r="G2829" i="5"/>
  <c r="F2829" i="5" s="1"/>
  <c r="E2829" i="5"/>
  <c r="D2829" i="5" s="1"/>
  <c r="C2829" i="5"/>
  <c r="B2829" i="5"/>
  <c r="Z2828" i="5"/>
  <c r="Y2828" i="5"/>
  <c r="G2828" i="5"/>
  <c r="F2828" i="5" s="1"/>
  <c r="E2828" i="5"/>
  <c r="D2828" i="5" s="1"/>
  <c r="C2828" i="5"/>
  <c r="B2828" i="5"/>
  <c r="Z2827" i="5"/>
  <c r="Y2827" i="5"/>
  <c r="G2827" i="5"/>
  <c r="F2827" i="5" s="1"/>
  <c r="E2827" i="5"/>
  <c r="D2827" i="5" s="1"/>
  <c r="C2827" i="5"/>
  <c r="B2827" i="5"/>
  <c r="Z2826" i="5"/>
  <c r="Y2826" i="5"/>
  <c r="G2826" i="5"/>
  <c r="F2826" i="5" s="1"/>
  <c r="E2826" i="5"/>
  <c r="D2826" i="5" s="1"/>
  <c r="C2826" i="5"/>
  <c r="B2826" i="5"/>
  <c r="Z2825" i="5"/>
  <c r="Y2825" i="5"/>
  <c r="G2825" i="5"/>
  <c r="F2825" i="5" s="1"/>
  <c r="E2825" i="5"/>
  <c r="D2825" i="5" s="1"/>
  <c r="C2825" i="5"/>
  <c r="B2825" i="5"/>
  <c r="Z2824" i="5"/>
  <c r="Y2824" i="5"/>
  <c r="G2824" i="5"/>
  <c r="F2824" i="5" s="1"/>
  <c r="E2824" i="5"/>
  <c r="D2824" i="5" s="1"/>
  <c r="C2824" i="5"/>
  <c r="B2824" i="5"/>
  <c r="Z2823" i="5"/>
  <c r="Y2823" i="5"/>
  <c r="G2823" i="5"/>
  <c r="F2823" i="5" s="1"/>
  <c r="E2823" i="5"/>
  <c r="D2823" i="5" s="1"/>
  <c r="C2823" i="5"/>
  <c r="B2823" i="5"/>
  <c r="Z2822" i="5"/>
  <c r="Y2822" i="5"/>
  <c r="G2822" i="5"/>
  <c r="F2822" i="5" s="1"/>
  <c r="E2822" i="5"/>
  <c r="D2822" i="5" s="1"/>
  <c r="C2822" i="5"/>
  <c r="B2822" i="5"/>
  <c r="Z2821" i="5"/>
  <c r="Y2821" i="5"/>
  <c r="G2821" i="5"/>
  <c r="F2821" i="5" s="1"/>
  <c r="E2821" i="5"/>
  <c r="D2821" i="5" s="1"/>
  <c r="C2821" i="5"/>
  <c r="B2821" i="5"/>
  <c r="Z2820" i="5"/>
  <c r="Y2820" i="5"/>
  <c r="G2820" i="5"/>
  <c r="F2820" i="5" s="1"/>
  <c r="E2820" i="5"/>
  <c r="D2820" i="5" s="1"/>
  <c r="C2820" i="5"/>
  <c r="B2820" i="5"/>
  <c r="Z2819" i="5"/>
  <c r="Y2819" i="5"/>
  <c r="G2819" i="5"/>
  <c r="F2819" i="5" s="1"/>
  <c r="E2819" i="5"/>
  <c r="D2819" i="5" s="1"/>
  <c r="C2819" i="5"/>
  <c r="B2819" i="5"/>
  <c r="Z2818" i="5"/>
  <c r="Y2818" i="5"/>
  <c r="G2818" i="5"/>
  <c r="F2818" i="5" s="1"/>
  <c r="E2818" i="5"/>
  <c r="D2818" i="5" s="1"/>
  <c r="C2818" i="5"/>
  <c r="B2818" i="5"/>
  <c r="Z2817" i="5"/>
  <c r="Y2817" i="5"/>
  <c r="G2817" i="5"/>
  <c r="F2817" i="5" s="1"/>
  <c r="E2817" i="5"/>
  <c r="D2817" i="5" s="1"/>
  <c r="C2817" i="5"/>
  <c r="B2817" i="5"/>
  <c r="Z2816" i="5"/>
  <c r="Y2816" i="5"/>
  <c r="G2816" i="5"/>
  <c r="F2816" i="5" s="1"/>
  <c r="E2816" i="5"/>
  <c r="D2816" i="5" s="1"/>
  <c r="C2816" i="5"/>
  <c r="B2816" i="5"/>
  <c r="Z2815" i="5"/>
  <c r="Y2815" i="5"/>
  <c r="G2815" i="5"/>
  <c r="F2815" i="5" s="1"/>
  <c r="E2815" i="5"/>
  <c r="D2815" i="5" s="1"/>
  <c r="C2815" i="5"/>
  <c r="B2815" i="5"/>
  <c r="Z2814" i="5"/>
  <c r="Y2814" i="5"/>
  <c r="G2814" i="5"/>
  <c r="F2814" i="5" s="1"/>
  <c r="E2814" i="5"/>
  <c r="D2814" i="5" s="1"/>
  <c r="C2814" i="5"/>
  <c r="B2814" i="5"/>
  <c r="Z2813" i="5"/>
  <c r="Y2813" i="5"/>
  <c r="G2813" i="5"/>
  <c r="F2813" i="5" s="1"/>
  <c r="E2813" i="5"/>
  <c r="D2813" i="5" s="1"/>
  <c r="C2813" i="5"/>
  <c r="B2813" i="5"/>
  <c r="Z2812" i="5"/>
  <c r="Y2812" i="5"/>
  <c r="G2812" i="5"/>
  <c r="F2812" i="5" s="1"/>
  <c r="E2812" i="5"/>
  <c r="D2812" i="5" s="1"/>
  <c r="C2812" i="5"/>
  <c r="B2812" i="5"/>
  <c r="Z2811" i="5"/>
  <c r="Y2811" i="5"/>
  <c r="G2811" i="5"/>
  <c r="F2811" i="5" s="1"/>
  <c r="E2811" i="5"/>
  <c r="D2811" i="5" s="1"/>
  <c r="C2811" i="5"/>
  <c r="B2811" i="5"/>
  <c r="Z2810" i="5"/>
  <c r="Y2810" i="5"/>
  <c r="G2810" i="5"/>
  <c r="F2810" i="5" s="1"/>
  <c r="E2810" i="5"/>
  <c r="D2810" i="5" s="1"/>
  <c r="C2810" i="5"/>
  <c r="B2810" i="5"/>
  <c r="Z2809" i="5"/>
  <c r="Y2809" i="5"/>
  <c r="G2809" i="5"/>
  <c r="F2809" i="5" s="1"/>
  <c r="E2809" i="5"/>
  <c r="D2809" i="5" s="1"/>
  <c r="C2809" i="5"/>
  <c r="B2809" i="5"/>
  <c r="Z2808" i="5"/>
  <c r="Y2808" i="5"/>
  <c r="G2808" i="5"/>
  <c r="F2808" i="5" s="1"/>
  <c r="E2808" i="5"/>
  <c r="D2808" i="5" s="1"/>
  <c r="C2808" i="5"/>
  <c r="B2808" i="5"/>
  <c r="Z2807" i="5"/>
  <c r="Y2807" i="5"/>
  <c r="G2807" i="5"/>
  <c r="F2807" i="5" s="1"/>
  <c r="E2807" i="5"/>
  <c r="D2807" i="5" s="1"/>
  <c r="C2807" i="5"/>
  <c r="B2807" i="5"/>
  <c r="Z2806" i="5"/>
  <c r="Y2806" i="5"/>
  <c r="G2806" i="5"/>
  <c r="F2806" i="5" s="1"/>
  <c r="E2806" i="5"/>
  <c r="D2806" i="5" s="1"/>
  <c r="C2806" i="5"/>
  <c r="B2806" i="5"/>
  <c r="Z2805" i="5"/>
  <c r="Y2805" i="5"/>
  <c r="G2805" i="5"/>
  <c r="F2805" i="5" s="1"/>
  <c r="E2805" i="5"/>
  <c r="D2805" i="5" s="1"/>
  <c r="C2805" i="5"/>
  <c r="B2805" i="5"/>
  <c r="Z2804" i="5"/>
  <c r="Y2804" i="5"/>
  <c r="G2804" i="5"/>
  <c r="F2804" i="5" s="1"/>
  <c r="E2804" i="5"/>
  <c r="D2804" i="5" s="1"/>
  <c r="C2804" i="5"/>
  <c r="B2804" i="5"/>
  <c r="Z2803" i="5"/>
  <c r="Y2803" i="5"/>
  <c r="G2803" i="5"/>
  <c r="F2803" i="5" s="1"/>
  <c r="E2803" i="5"/>
  <c r="D2803" i="5" s="1"/>
  <c r="C2803" i="5"/>
  <c r="B2803" i="5"/>
  <c r="Z2802" i="5"/>
  <c r="Y2802" i="5"/>
  <c r="G2802" i="5"/>
  <c r="F2802" i="5" s="1"/>
  <c r="E2802" i="5"/>
  <c r="D2802" i="5" s="1"/>
  <c r="C2802" i="5"/>
  <c r="B2802" i="5"/>
  <c r="Z2801" i="5"/>
  <c r="Y2801" i="5"/>
  <c r="G2801" i="5"/>
  <c r="F2801" i="5" s="1"/>
  <c r="E2801" i="5"/>
  <c r="D2801" i="5" s="1"/>
  <c r="C2801" i="5"/>
  <c r="B2801" i="5"/>
  <c r="Z2800" i="5"/>
  <c r="Y2800" i="5"/>
  <c r="G2800" i="5"/>
  <c r="F2800" i="5" s="1"/>
  <c r="E2800" i="5"/>
  <c r="D2800" i="5" s="1"/>
  <c r="C2800" i="5"/>
  <c r="B2800" i="5"/>
  <c r="Z2799" i="5"/>
  <c r="Y2799" i="5"/>
  <c r="G2799" i="5"/>
  <c r="F2799" i="5" s="1"/>
  <c r="E2799" i="5"/>
  <c r="D2799" i="5" s="1"/>
  <c r="C2799" i="5"/>
  <c r="B2799" i="5"/>
  <c r="Z2798" i="5"/>
  <c r="Y2798" i="5"/>
  <c r="G2798" i="5"/>
  <c r="F2798" i="5" s="1"/>
  <c r="E2798" i="5"/>
  <c r="D2798" i="5" s="1"/>
  <c r="C2798" i="5"/>
  <c r="B2798" i="5"/>
  <c r="Z2797" i="5"/>
  <c r="Y2797" i="5"/>
  <c r="G2797" i="5"/>
  <c r="F2797" i="5" s="1"/>
  <c r="E2797" i="5"/>
  <c r="D2797" i="5" s="1"/>
  <c r="C2797" i="5"/>
  <c r="B2797" i="5"/>
  <c r="Z2796" i="5"/>
  <c r="Y2796" i="5"/>
  <c r="G2796" i="5"/>
  <c r="F2796" i="5" s="1"/>
  <c r="E2796" i="5"/>
  <c r="D2796" i="5" s="1"/>
  <c r="C2796" i="5"/>
  <c r="B2796" i="5"/>
  <c r="Z2795" i="5"/>
  <c r="Y2795" i="5"/>
  <c r="G2795" i="5"/>
  <c r="F2795" i="5" s="1"/>
  <c r="E2795" i="5"/>
  <c r="D2795" i="5" s="1"/>
  <c r="C2795" i="5"/>
  <c r="B2795" i="5"/>
  <c r="Z2794" i="5"/>
  <c r="Y2794" i="5"/>
  <c r="G2794" i="5"/>
  <c r="F2794" i="5" s="1"/>
  <c r="E2794" i="5"/>
  <c r="D2794" i="5" s="1"/>
  <c r="C2794" i="5"/>
  <c r="B2794" i="5"/>
  <c r="Z2793" i="5"/>
  <c r="Y2793" i="5"/>
  <c r="G2793" i="5"/>
  <c r="F2793" i="5" s="1"/>
  <c r="E2793" i="5"/>
  <c r="D2793" i="5" s="1"/>
  <c r="C2793" i="5"/>
  <c r="B2793" i="5"/>
  <c r="Z2792" i="5"/>
  <c r="Y2792" i="5"/>
  <c r="G2792" i="5"/>
  <c r="F2792" i="5" s="1"/>
  <c r="E2792" i="5"/>
  <c r="D2792" i="5" s="1"/>
  <c r="C2792" i="5"/>
  <c r="B2792" i="5"/>
  <c r="Z2791" i="5"/>
  <c r="Y2791" i="5"/>
  <c r="G2791" i="5"/>
  <c r="F2791" i="5" s="1"/>
  <c r="E2791" i="5"/>
  <c r="D2791" i="5" s="1"/>
  <c r="C2791" i="5"/>
  <c r="B2791" i="5"/>
  <c r="Z2790" i="5"/>
  <c r="Y2790" i="5"/>
  <c r="G2790" i="5"/>
  <c r="F2790" i="5" s="1"/>
  <c r="E2790" i="5"/>
  <c r="D2790" i="5" s="1"/>
  <c r="C2790" i="5"/>
  <c r="B2790" i="5"/>
  <c r="Z2789" i="5"/>
  <c r="Y2789" i="5"/>
  <c r="G2789" i="5"/>
  <c r="F2789" i="5" s="1"/>
  <c r="E2789" i="5"/>
  <c r="D2789" i="5" s="1"/>
  <c r="C2789" i="5"/>
  <c r="B2789" i="5"/>
  <c r="Z2788" i="5"/>
  <c r="Y2788" i="5"/>
  <c r="G2788" i="5"/>
  <c r="F2788" i="5" s="1"/>
  <c r="E2788" i="5"/>
  <c r="D2788" i="5" s="1"/>
  <c r="C2788" i="5"/>
  <c r="B2788" i="5"/>
  <c r="Z2787" i="5"/>
  <c r="Y2787" i="5"/>
  <c r="G2787" i="5"/>
  <c r="F2787" i="5" s="1"/>
  <c r="E2787" i="5"/>
  <c r="D2787" i="5" s="1"/>
  <c r="C2787" i="5"/>
  <c r="B2787" i="5"/>
  <c r="Z2786" i="5"/>
  <c r="Y2786" i="5"/>
  <c r="G2786" i="5"/>
  <c r="F2786" i="5" s="1"/>
  <c r="E2786" i="5"/>
  <c r="D2786" i="5" s="1"/>
  <c r="C2786" i="5"/>
  <c r="B2786" i="5"/>
  <c r="Z2785" i="5"/>
  <c r="Y2785" i="5"/>
  <c r="G2785" i="5"/>
  <c r="F2785" i="5" s="1"/>
  <c r="E2785" i="5"/>
  <c r="D2785" i="5" s="1"/>
  <c r="C2785" i="5"/>
  <c r="B2785" i="5"/>
  <c r="Z2784" i="5"/>
  <c r="Y2784" i="5"/>
  <c r="G2784" i="5"/>
  <c r="F2784" i="5" s="1"/>
  <c r="E2784" i="5"/>
  <c r="D2784" i="5" s="1"/>
  <c r="C2784" i="5"/>
  <c r="B2784" i="5"/>
  <c r="Z2783" i="5"/>
  <c r="Y2783" i="5"/>
  <c r="G2783" i="5"/>
  <c r="F2783" i="5" s="1"/>
  <c r="E2783" i="5"/>
  <c r="D2783" i="5" s="1"/>
  <c r="C2783" i="5"/>
  <c r="B2783" i="5"/>
  <c r="Z2782" i="5"/>
  <c r="Y2782" i="5"/>
  <c r="G2782" i="5"/>
  <c r="F2782" i="5" s="1"/>
  <c r="E2782" i="5"/>
  <c r="D2782" i="5" s="1"/>
  <c r="C2782" i="5"/>
  <c r="B2782" i="5"/>
  <c r="Z2781" i="5"/>
  <c r="Y2781" i="5"/>
  <c r="G2781" i="5"/>
  <c r="F2781" i="5" s="1"/>
  <c r="E2781" i="5"/>
  <c r="D2781" i="5" s="1"/>
  <c r="C2781" i="5"/>
  <c r="B2781" i="5"/>
  <c r="Z2780" i="5"/>
  <c r="Y2780" i="5"/>
  <c r="G2780" i="5"/>
  <c r="F2780" i="5" s="1"/>
  <c r="E2780" i="5"/>
  <c r="D2780" i="5" s="1"/>
  <c r="C2780" i="5"/>
  <c r="B2780" i="5"/>
  <c r="Z2779" i="5"/>
  <c r="Y2779" i="5"/>
  <c r="G2779" i="5"/>
  <c r="F2779" i="5" s="1"/>
  <c r="E2779" i="5"/>
  <c r="D2779" i="5" s="1"/>
  <c r="C2779" i="5"/>
  <c r="B2779" i="5"/>
  <c r="Z2778" i="5"/>
  <c r="Y2778" i="5"/>
  <c r="G2778" i="5"/>
  <c r="F2778" i="5" s="1"/>
  <c r="E2778" i="5"/>
  <c r="D2778" i="5" s="1"/>
  <c r="C2778" i="5"/>
  <c r="B2778" i="5"/>
  <c r="Z2777" i="5"/>
  <c r="Y2777" i="5"/>
  <c r="G2777" i="5"/>
  <c r="F2777" i="5" s="1"/>
  <c r="E2777" i="5"/>
  <c r="D2777" i="5" s="1"/>
  <c r="C2777" i="5"/>
  <c r="B2777" i="5"/>
  <c r="Z2776" i="5"/>
  <c r="Y2776" i="5"/>
  <c r="G2776" i="5"/>
  <c r="F2776" i="5" s="1"/>
  <c r="E2776" i="5"/>
  <c r="D2776" i="5" s="1"/>
  <c r="C2776" i="5"/>
  <c r="B2776" i="5"/>
  <c r="Z2775" i="5"/>
  <c r="Y2775" i="5"/>
  <c r="G2775" i="5"/>
  <c r="F2775" i="5" s="1"/>
  <c r="E2775" i="5"/>
  <c r="D2775" i="5" s="1"/>
  <c r="C2775" i="5"/>
  <c r="B2775" i="5"/>
  <c r="Z2774" i="5"/>
  <c r="Y2774" i="5"/>
  <c r="G2774" i="5"/>
  <c r="F2774" i="5" s="1"/>
  <c r="E2774" i="5"/>
  <c r="D2774" i="5" s="1"/>
  <c r="C2774" i="5"/>
  <c r="B2774" i="5"/>
  <c r="Z2773" i="5"/>
  <c r="Y2773" i="5"/>
  <c r="G2773" i="5"/>
  <c r="F2773" i="5" s="1"/>
  <c r="E2773" i="5"/>
  <c r="D2773" i="5" s="1"/>
  <c r="C2773" i="5"/>
  <c r="B2773" i="5"/>
  <c r="Z2772" i="5"/>
  <c r="Y2772" i="5"/>
  <c r="G2772" i="5"/>
  <c r="F2772" i="5" s="1"/>
  <c r="E2772" i="5"/>
  <c r="D2772" i="5" s="1"/>
  <c r="C2772" i="5"/>
  <c r="B2772" i="5"/>
  <c r="Z2771" i="5"/>
  <c r="Y2771" i="5"/>
  <c r="G2771" i="5"/>
  <c r="F2771" i="5" s="1"/>
  <c r="E2771" i="5"/>
  <c r="D2771" i="5" s="1"/>
  <c r="C2771" i="5"/>
  <c r="B2771" i="5"/>
  <c r="Z2770" i="5"/>
  <c r="Y2770" i="5"/>
  <c r="G2770" i="5"/>
  <c r="F2770" i="5" s="1"/>
  <c r="E2770" i="5"/>
  <c r="D2770" i="5" s="1"/>
  <c r="C2770" i="5"/>
  <c r="B2770" i="5"/>
  <c r="Z2769" i="5"/>
  <c r="Y2769" i="5"/>
  <c r="G2769" i="5"/>
  <c r="F2769" i="5" s="1"/>
  <c r="E2769" i="5"/>
  <c r="D2769" i="5" s="1"/>
  <c r="C2769" i="5"/>
  <c r="B2769" i="5"/>
  <c r="Z2768" i="5"/>
  <c r="Y2768" i="5"/>
  <c r="G2768" i="5"/>
  <c r="F2768" i="5" s="1"/>
  <c r="E2768" i="5"/>
  <c r="D2768" i="5" s="1"/>
  <c r="C2768" i="5"/>
  <c r="B2768" i="5"/>
  <c r="Z2767" i="5"/>
  <c r="Y2767" i="5"/>
  <c r="G2767" i="5"/>
  <c r="F2767" i="5" s="1"/>
  <c r="E2767" i="5"/>
  <c r="D2767" i="5" s="1"/>
  <c r="C2767" i="5"/>
  <c r="B2767" i="5"/>
  <c r="Z2766" i="5"/>
  <c r="Y2766" i="5"/>
  <c r="G2766" i="5"/>
  <c r="F2766" i="5" s="1"/>
  <c r="E2766" i="5"/>
  <c r="D2766" i="5" s="1"/>
  <c r="C2766" i="5"/>
  <c r="B2766" i="5"/>
  <c r="Z2765" i="5"/>
  <c r="Y2765" i="5"/>
  <c r="G2765" i="5"/>
  <c r="F2765" i="5" s="1"/>
  <c r="E2765" i="5"/>
  <c r="D2765" i="5" s="1"/>
  <c r="C2765" i="5"/>
  <c r="B2765" i="5"/>
  <c r="Z2764" i="5"/>
  <c r="Y2764" i="5"/>
  <c r="G2764" i="5"/>
  <c r="F2764" i="5" s="1"/>
  <c r="E2764" i="5"/>
  <c r="D2764" i="5" s="1"/>
  <c r="C2764" i="5"/>
  <c r="B2764" i="5"/>
  <c r="Z2763" i="5"/>
  <c r="Y2763" i="5"/>
  <c r="G2763" i="5"/>
  <c r="F2763" i="5" s="1"/>
  <c r="E2763" i="5"/>
  <c r="D2763" i="5" s="1"/>
  <c r="C2763" i="5"/>
  <c r="B2763" i="5"/>
  <c r="Z2762" i="5"/>
  <c r="Y2762" i="5"/>
  <c r="G2762" i="5"/>
  <c r="F2762" i="5" s="1"/>
  <c r="E2762" i="5"/>
  <c r="D2762" i="5" s="1"/>
  <c r="C2762" i="5"/>
  <c r="B2762" i="5"/>
  <c r="Z2761" i="5"/>
  <c r="Y2761" i="5"/>
  <c r="G2761" i="5"/>
  <c r="F2761" i="5" s="1"/>
  <c r="E2761" i="5"/>
  <c r="D2761" i="5" s="1"/>
  <c r="C2761" i="5"/>
  <c r="B2761" i="5"/>
  <c r="Z2760" i="5"/>
  <c r="Y2760" i="5"/>
  <c r="G2760" i="5"/>
  <c r="F2760" i="5" s="1"/>
  <c r="E2760" i="5"/>
  <c r="D2760" i="5" s="1"/>
  <c r="C2760" i="5"/>
  <c r="B2760" i="5"/>
  <c r="Z2759" i="5"/>
  <c r="Y2759" i="5"/>
  <c r="G2759" i="5"/>
  <c r="F2759" i="5" s="1"/>
  <c r="E2759" i="5"/>
  <c r="D2759" i="5" s="1"/>
  <c r="C2759" i="5"/>
  <c r="B2759" i="5"/>
  <c r="Z2758" i="5"/>
  <c r="Y2758" i="5"/>
  <c r="G2758" i="5"/>
  <c r="F2758" i="5" s="1"/>
  <c r="E2758" i="5"/>
  <c r="D2758" i="5" s="1"/>
  <c r="C2758" i="5"/>
  <c r="B2758" i="5"/>
  <c r="Z2757" i="5"/>
  <c r="Y2757" i="5"/>
  <c r="G2757" i="5"/>
  <c r="F2757" i="5" s="1"/>
  <c r="E2757" i="5"/>
  <c r="D2757" i="5" s="1"/>
  <c r="C2757" i="5"/>
  <c r="B2757" i="5"/>
  <c r="Z2756" i="5"/>
  <c r="Y2756" i="5"/>
  <c r="G2756" i="5"/>
  <c r="F2756" i="5" s="1"/>
  <c r="E2756" i="5"/>
  <c r="D2756" i="5" s="1"/>
  <c r="C2756" i="5"/>
  <c r="B2756" i="5"/>
  <c r="Z2755" i="5"/>
  <c r="Y2755" i="5"/>
  <c r="G2755" i="5"/>
  <c r="F2755" i="5" s="1"/>
  <c r="E2755" i="5"/>
  <c r="D2755" i="5" s="1"/>
  <c r="C2755" i="5"/>
  <c r="B2755" i="5"/>
  <c r="Z2754" i="5"/>
  <c r="Y2754" i="5"/>
  <c r="G2754" i="5"/>
  <c r="F2754" i="5" s="1"/>
  <c r="E2754" i="5"/>
  <c r="D2754" i="5" s="1"/>
  <c r="C2754" i="5"/>
  <c r="B2754" i="5"/>
  <c r="Z2753" i="5"/>
  <c r="Y2753" i="5"/>
  <c r="G2753" i="5"/>
  <c r="F2753" i="5" s="1"/>
  <c r="E2753" i="5"/>
  <c r="D2753" i="5" s="1"/>
  <c r="C2753" i="5"/>
  <c r="B2753" i="5"/>
  <c r="Z2752" i="5"/>
  <c r="Y2752" i="5"/>
  <c r="G2752" i="5"/>
  <c r="F2752" i="5" s="1"/>
  <c r="E2752" i="5"/>
  <c r="D2752" i="5" s="1"/>
  <c r="C2752" i="5"/>
  <c r="B2752" i="5"/>
  <c r="Z2751" i="5"/>
  <c r="Y2751" i="5"/>
  <c r="G2751" i="5"/>
  <c r="F2751" i="5" s="1"/>
  <c r="E2751" i="5"/>
  <c r="D2751" i="5" s="1"/>
  <c r="C2751" i="5"/>
  <c r="B2751" i="5"/>
  <c r="Z2750" i="5"/>
  <c r="Y2750" i="5"/>
  <c r="G2750" i="5"/>
  <c r="F2750" i="5" s="1"/>
  <c r="E2750" i="5"/>
  <c r="D2750" i="5" s="1"/>
  <c r="C2750" i="5"/>
  <c r="B2750" i="5"/>
  <c r="Z2749" i="5"/>
  <c r="Y2749" i="5"/>
  <c r="G2749" i="5"/>
  <c r="F2749" i="5" s="1"/>
  <c r="E2749" i="5"/>
  <c r="D2749" i="5" s="1"/>
  <c r="C2749" i="5"/>
  <c r="B2749" i="5"/>
  <c r="Z2748" i="5"/>
  <c r="Y2748" i="5"/>
  <c r="G2748" i="5"/>
  <c r="F2748" i="5" s="1"/>
  <c r="E2748" i="5"/>
  <c r="D2748" i="5" s="1"/>
  <c r="C2748" i="5"/>
  <c r="B2748" i="5"/>
  <c r="Z2747" i="5"/>
  <c r="Y2747" i="5"/>
  <c r="G2747" i="5"/>
  <c r="F2747" i="5" s="1"/>
  <c r="E2747" i="5"/>
  <c r="D2747" i="5" s="1"/>
  <c r="C2747" i="5"/>
  <c r="B2747" i="5"/>
  <c r="Z2746" i="5"/>
  <c r="Y2746" i="5"/>
  <c r="G2746" i="5"/>
  <c r="F2746" i="5" s="1"/>
  <c r="E2746" i="5"/>
  <c r="D2746" i="5" s="1"/>
  <c r="C2746" i="5"/>
  <c r="B2746" i="5"/>
  <c r="Z2745" i="5"/>
  <c r="Y2745" i="5"/>
  <c r="G2745" i="5"/>
  <c r="F2745" i="5" s="1"/>
  <c r="E2745" i="5"/>
  <c r="D2745" i="5" s="1"/>
  <c r="C2745" i="5"/>
  <c r="B2745" i="5"/>
  <c r="Z2744" i="5"/>
  <c r="Y2744" i="5"/>
  <c r="G2744" i="5"/>
  <c r="F2744" i="5" s="1"/>
  <c r="E2744" i="5"/>
  <c r="D2744" i="5" s="1"/>
  <c r="C2744" i="5"/>
  <c r="B2744" i="5"/>
  <c r="Z2743" i="5"/>
  <c r="Y2743" i="5"/>
  <c r="G2743" i="5"/>
  <c r="F2743" i="5" s="1"/>
  <c r="E2743" i="5"/>
  <c r="D2743" i="5" s="1"/>
  <c r="C2743" i="5"/>
  <c r="B2743" i="5"/>
  <c r="Z2742" i="5"/>
  <c r="Y2742" i="5"/>
  <c r="G2742" i="5"/>
  <c r="F2742" i="5" s="1"/>
  <c r="E2742" i="5"/>
  <c r="D2742" i="5" s="1"/>
  <c r="C2742" i="5"/>
  <c r="B2742" i="5"/>
  <c r="Z2741" i="5"/>
  <c r="Y2741" i="5"/>
  <c r="G2741" i="5"/>
  <c r="F2741" i="5" s="1"/>
  <c r="E2741" i="5"/>
  <c r="D2741" i="5" s="1"/>
  <c r="C2741" i="5"/>
  <c r="B2741" i="5"/>
  <c r="Z2740" i="5"/>
  <c r="Y2740" i="5"/>
  <c r="G2740" i="5"/>
  <c r="F2740" i="5" s="1"/>
  <c r="E2740" i="5"/>
  <c r="D2740" i="5" s="1"/>
  <c r="C2740" i="5"/>
  <c r="B2740" i="5"/>
  <c r="Z2739" i="5"/>
  <c r="Y2739" i="5"/>
  <c r="G2739" i="5"/>
  <c r="F2739" i="5" s="1"/>
  <c r="E2739" i="5"/>
  <c r="D2739" i="5" s="1"/>
  <c r="C2739" i="5"/>
  <c r="B2739" i="5"/>
  <c r="Z2738" i="5"/>
  <c r="Y2738" i="5"/>
  <c r="G2738" i="5"/>
  <c r="F2738" i="5" s="1"/>
  <c r="E2738" i="5"/>
  <c r="D2738" i="5" s="1"/>
  <c r="C2738" i="5"/>
  <c r="B2738" i="5"/>
  <c r="Z2737" i="5"/>
  <c r="Y2737" i="5"/>
  <c r="G2737" i="5"/>
  <c r="F2737" i="5" s="1"/>
  <c r="E2737" i="5"/>
  <c r="D2737" i="5" s="1"/>
  <c r="C2737" i="5"/>
  <c r="B2737" i="5"/>
  <c r="Z2736" i="5"/>
  <c r="Y2736" i="5"/>
  <c r="G2736" i="5"/>
  <c r="F2736" i="5" s="1"/>
  <c r="E2736" i="5"/>
  <c r="D2736" i="5" s="1"/>
  <c r="C2736" i="5"/>
  <c r="B2736" i="5"/>
  <c r="Z2735" i="5"/>
  <c r="Y2735" i="5"/>
  <c r="G2735" i="5"/>
  <c r="F2735" i="5" s="1"/>
  <c r="E2735" i="5"/>
  <c r="D2735" i="5" s="1"/>
  <c r="C2735" i="5"/>
  <c r="B2735" i="5"/>
  <c r="Z2734" i="5"/>
  <c r="Y2734" i="5"/>
  <c r="G2734" i="5"/>
  <c r="F2734" i="5" s="1"/>
  <c r="E2734" i="5"/>
  <c r="D2734" i="5" s="1"/>
  <c r="C2734" i="5"/>
  <c r="B2734" i="5"/>
  <c r="Z2733" i="5"/>
  <c r="Y2733" i="5"/>
  <c r="G2733" i="5"/>
  <c r="F2733" i="5" s="1"/>
  <c r="E2733" i="5"/>
  <c r="D2733" i="5" s="1"/>
  <c r="C2733" i="5"/>
  <c r="B2733" i="5"/>
  <c r="Z2732" i="5"/>
  <c r="Y2732" i="5"/>
  <c r="G2732" i="5"/>
  <c r="F2732" i="5" s="1"/>
  <c r="E2732" i="5"/>
  <c r="D2732" i="5" s="1"/>
  <c r="C2732" i="5"/>
  <c r="B2732" i="5"/>
  <c r="Z2731" i="5"/>
  <c r="Y2731" i="5"/>
  <c r="G2731" i="5"/>
  <c r="F2731" i="5" s="1"/>
  <c r="E2731" i="5"/>
  <c r="D2731" i="5" s="1"/>
  <c r="C2731" i="5"/>
  <c r="B2731" i="5"/>
  <c r="Z2730" i="5"/>
  <c r="Y2730" i="5"/>
  <c r="G2730" i="5"/>
  <c r="F2730" i="5" s="1"/>
  <c r="E2730" i="5"/>
  <c r="D2730" i="5" s="1"/>
  <c r="C2730" i="5"/>
  <c r="B2730" i="5"/>
  <c r="Z2729" i="5"/>
  <c r="Y2729" i="5"/>
  <c r="G2729" i="5"/>
  <c r="F2729" i="5" s="1"/>
  <c r="E2729" i="5"/>
  <c r="D2729" i="5" s="1"/>
  <c r="C2729" i="5"/>
  <c r="B2729" i="5"/>
  <c r="Z2728" i="5"/>
  <c r="Y2728" i="5"/>
  <c r="G2728" i="5"/>
  <c r="F2728" i="5" s="1"/>
  <c r="E2728" i="5"/>
  <c r="D2728" i="5" s="1"/>
  <c r="C2728" i="5"/>
  <c r="B2728" i="5"/>
  <c r="Z2727" i="5"/>
  <c r="Y2727" i="5"/>
  <c r="G2727" i="5"/>
  <c r="F2727" i="5" s="1"/>
  <c r="E2727" i="5"/>
  <c r="D2727" i="5" s="1"/>
  <c r="C2727" i="5"/>
  <c r="B2727" i="5"/>
  <c r="Z2726" i="5"/>
  <c r="Y2726" i="5"/>
  <c r="G2726" i="5"/>
  <c r="F2726" i="5" s="1"/>
  <c r="E2726" i="5"/>
  <c r="D2726" i="5" s="1"/>
  <c r="C2726" i="5"/>
  <c r="B2726" i="5"/>
  <c r="Z2725" i="5"/>
  <c r="Y2725" i="5"/>
  <c r="G2725" i="5"/>
  <c r="F2725" i="5" s="1"/>
  <c r="E2725" i="5"/>
  <c r="D2725" i="5" s="1"/>
  <c r="C2725" i="5"/>
  <c r="B2725" i="5"/>
  <c r="Z2724" i="5"/>
  <c r="Y2724" i="5"/>
  <c r="G2724" i="5"/>
  <c r="F2724" i="5" s="1"/>
  <c r="E2724" i="5"/>
  <c r="D2724" i="5" s="1"/>
  <c r="C2724" i="5"/>
  <c r="B2724" i="5"/>
  <c r="Z2723" i="5"/>
  <c r="Y2723" i="5"/>
  <c r="G2723" i="5"/>
  <c r="F2723" i="5" s="1"/>
  <c r="E2723" i="5"/>
  <c r="D2723" i="5" s="1"/>
  <c r="C2723" i="5"/>
  <c r="B2723" i="5"/>
  <c r="Z2722" i="5"/>
  <c r="Y2722" i="5"/>
  <c r="G2722" i="5"/>
  <c r="F2722" i="5" s="1"/>
  <c r="E2722" i="5"/>
  <c r="D2722" i="5" s="1"/>
  <c r="C2722" i="5"/>
  <c r="B2722" i="5"/>
  <c r="Z2721" i="5"/>
  <c r="Y2721" i="5"/>
  <c r="G2721" i="5"/>
  <c r="F2721" i="5" s="1"/>
  <c r="E2721" i="5"/>
  <c r="D2721" i="5" s="1"/>
  <c r="C2721" i="5"/>
  <c r="B2721" i="5"/>
  <c r="Z2720" i="5"/>
  <c r="Y2720" i="5"/>
  <c r="G2720" i="5"/>
  <c r="F2720" i="5" s="1"/>
  <c r="E2720" i="5"/>
  <c r="D2720" i="5" s="1"/>
  <c r="C2720" i="5"/>
  <c r="B2720" i="5"/>
  <c r="Z2719" i="5"/>
  <c r="Y2719" i="5"/>
  <c r="G2719" i="5"/>
  <c r="F2719" i="5" s="1"/>
  <c r="E2719" i="5"/>
  <c r="D2719" i="5" s="1"/>
  <c r="C2719" i="5"/>
  <c r="B2719" i="5"/>
  <c r="Z2718" i="5"/>
  <c r="Y2718" i="5"/>
  <c r="G2718" i="5"/>
  <c r="F2718" i="5" s="1"/>
  <c r="E2718" i="5"/>
  <c r="D2718" i="5" s="1"/>
  <c r="C2718" i="5"/>
  <c r="B2718" i="5"/>
  <c r="Z2717" i="5"/>
  <c r="Y2717" i="5"/>
  <c r="G2717" i="5"/>
  <c r="F2717" i="5" s="1"/>
  <c r="E2717" i="5"/>
  <c r="D2717" i="5" s="1"/>
  <c r="C2717" i="5"/>
  <c r="B2717" i="5"/>
  <c r="Z2716" i="5"/>
  <c r="Y2716" i="5"/>
  <c r="G2716" i="5"/>
  <c r="F2716" i="5" s="1"/>
  <c r="E2716" i="5"/>
  <c r="D2716" i="5" s="1"/>
  <c r="C2716" i="5"/>
  <c r="B2716" i="5"/>
  <c r="Z2715" i="5"/>
  <c r="Y2715" i="5"/>
  <c r="G2715" i="5"/>
  <c r="F2715" i="5" s="1"/>
  <c r="E2715" i="5"/>
  <c r="D2715" i="5" s="1"/>
  <c r="C2715" i="5"/>
  <c r="B2715" i="5"/>
  <c r="Z2714" i="5"/>
  <c r="Y2714" i="5"/>
  <c r="G2714" i="5"/>
  <c r="F2714" i="5" s="1"/>
  <c r="E2714" i="5"/>
  <c r="D2714" i="5" s="1"/>
  <c r="C2714" i="5"/>
  <c r="B2714" i="5"/>
  <c r="Z2713" i="5"/>
  <c r="Y2713" i="5"/>
  <c r="G2713" i="5"/>
  <c r="F2713" i="5" s="1"/>
  <c r="E2713" i="5"/>
  <c r="D2713" i="5" s="1"/>
  <c r="C2713" i="5"/>
  <c r="B2713" i="5"/>
  <c r="Z2712" i="5"/>
  <c r="Y2712" i="5"/>
  <c r="G2712" i="5"/>
  <c r="F2712" i="5" s="1"/>
  <c r="E2712" i="5"/>
  <c r="D2712" i="5" s="1"/>
  <c r="C2712" i="5"/>
  <c r="B2712" i="5"/>
  <c r="Z2711" i="5"/>
  <c r="Y2711" i="5"/>
  <c r="G2711" i="5"/>
  <c r="F2711" i="5" s="1"/>
  <c r="E2711" i="5"/>
  <c r="D2711" i="5" s="1"/>
  <c r="C2711" i="5"/>
  <c r="B2711" i="5"/>
  <c r="Z2710" i="5"/>
  <c r="Y2710" i="5"/>
  <c r="G2710" i="5"/>
  <c r="F2710" i="5" s="1"/>
  <c r="E2710" i="5"/>
  <c r="D2710" i="5" s="1"/>
  <c r="C2710" i="5"/>
  <c r="B2710" i="5"/>
  <c r="Z2709" i="5"/>
  <c r="Y2709" i="5"/>
  <c r="G2709" i="5"/>
  <c r="F2709" i="5" s="1"/>
  <c r="E2709" i="5"/>
  <c r="D2709" i="5" s="1"/>
  <c r="C2709" i="5"/>
  <c r="B2709" i="5"/>
  <c r="Z2708" i="5"/>
  <c r="Y2708" i="5"/>
  <c r="G2708" i="5"/>
  <c r="F2708" i="5" s="1"/>
  <c r="E2708" i="5"/>
  <c r="D2708" i="5" s="1"/>
  <c r="C2708" i="5"/>
  <c r="B2708" i="5"/>
  <c r="Z2707" i="5"/>
  <c r="Y2707" i="5"/>
  <c r="G2707" i="5"/>
  <c r="F2707" i="5" s="1"/>
  <c r="E2707" i="5"/>
  <c r="D2707" i="5" s="1"/>
  <c r="C2707" i="5"/>
  <c r="B2707" i="5"/>
  <c r="Z2706" i="5"/>
  <c r="Y2706" i="5"/>
  <c r="G2706" i="5"/>
  <c r="F2706" i="5" s="1"/>
  <c r="E2706" i="5"/>
  <c r="D2706" i="5" s="1"/>
  <c r="C2706" i="5"/>
  <c r="B2706" i="5"/>
  <c r="Z2705" i="5"/>
  <c r="Y2705" i="5"/>
  <c r="G2705" i="5"/>
  <c r="F2705" i="5" s="1"/>
  <c r="E2705" i="5"/>
  <c r="D2705" i="5" s="1"/>
  <c r="C2705" i="5"/>
  <c r="B2705" i="5"/>
  <c r="Z2704" i="5"/>
  <c r="Y2704" i="5"/>
  <c r="G2704" i="5"/>
  <c r="F2704" i="5" s="1"/>
  <c r="E2704" i="5"/>
  <c r="D2704" i="5" s="1"/>
  <c r="C2704" i="5"/>
  <c r="B2704" i="5"/>
  <c r="Z2703" i="5"/>
  <c r="Y2703" i="5"/>
  <c r="G2703" i="5"/>
  <c r="F2703" i="5" s="1"/>
  <c r="E2703" i="5"/>
  <c r="D2703" i="5" s="1"/>
  <c r="C2703" i="5"/>
  <c r="B2703" i="5"/>
  <c r="Z2702" i="5"/>
  <c r="Y2702" i="5"/>
  <c r="G2702" i="5"/>
  <c r="F2702" i="5" s="1"/>
  <c r="E2702" i="5"/>
  <c r="D2702" i="5" s="1"/>
  <c r="C2702" i="5"/>
  <c r="B2702" i="5"/>
  <c r="Z2701" i="5"/>
  <c r="Y2701" i="5"/>
  <c r="G2701" i="5"/>
  <c r="F2701" i="5" s="1"/>
  <c r="E2701" i="5"/>
  <c r="D2701" i="5" s="1"/>
  <c r="C2701" i="5"/>
  <c r="B2701" i="5"/>
  <c r="Z2700" i="5"/>
  <c r="Y2700" i="5"/>
  <c r="G2700" i="5"/>
  <c r="F2700" i="5" s="1"/>
  <c r="E2700" i="5"/>
  <c r="D2700" i="5" s="1"/>
  <c r="C2700" i="5"/>
  <c r="B2700" i="5"/>
  <c r="Z2699" i="5"/>
  <c r="Y2699" i="5"/>
  <c r="G2699" i="5"/>
  <c r="F2699" i="5" s="1"/>
  <c r="E2699" i="5"/>
  <c r="D2699" i="5" s="1"/>
  <c r="C2699" i="5"/>
  <c r="B2699" i="5"/>
  <c r="Z2698" i="5"/>
  <c r="Y2698" i="5"/>
  <c r="G2698" i="5"/>
  <c r="F2698" i="5" s="1"/>
  <c r="E2698" i="5"/>
  <c r="D2698" i="5" s="1"/>
  <c r="C2698" i="5"/>
  <c r="B2698" i="5"/>
  <c r="Z2697" i="5"/>
  <c r="Y2697" i="5"/>
  <c r="G2697" i="5"/>
  <c r="F2697" i="5" s="1"/>
  <c r="E2697" i="5"/>
  <c r="D2697" i="5" s="1"/>
  <c r="C2697" i="5"/>
  <c r="B2697" i="5"/>
  <c r="Z2696" i="5"/>
  <c r="Y2696" i="5"/>
  <c r="G2696" i="5"/>
  <c r="F2696" i="5" s="1"/>
  <c r="E2696" i="5"/>
  <c r="D2696" i="5" s="1"/>
  <c r="C2696" i="5"/>
  <c r="B2696" i="5"/>
  <c r="Z2695" i="5"/>
  <c r="Y2695" i="5"/>
  <c r="G2695" i="5"/>
  <c r="F2695" i="5" s="1"/>
  <c r="E2695" i="5"/>
  <c r="D2695" i="5" s="1"/>
  <c r="C2695" i="5"/>
  <c r="B2695" i="5"/>
  <c r="Z2694" i="5"/>
  <c r="Y2694" i="5"/>
  <c r="G2694" i="5"/>
  <c r="F2694" i="5" s="1"/>
  <c r="E2694" i="5"/>
  <c r="D2694" i="5" s="1"/>
  <c r="C2694" i="5"/>
  <c r="B2694" i="5"/>
  <c r="Z2693" i="5"/>
  <c r="Y2693" i="5"/>
  <c r="G2693" i="5"/>
  <c r="F2693" i="5" s="1"/>
  <c r="E2693" i="5"/>
  <c r="D2693" i="5" s="1"/>
  <c r="C2693" i="5"/>
  <c r="B2693" i="5"/>
  <c r="Z2692" i="5"/>
  <c r="Y2692" i="5"/>
  <c r="G2692" i="5"/>
  <c r="F2692" i="5" s="1"/>
  <c r="E2692" i="5"/>
  <c r="D2692" i="5" s="1"/>
  <c r="C2692" i="5"/>
  <c r="B2692" i="5"/>
  <c r="Z2691" i="5"/>
  <c r="Y2691" i="5"/>
  <c r="G2691" i="5"/>
  <c r="F2691" i="5" s="1"/>
  <c r="E2691" i="5"/>
  <c r="D2691" i="5" s="1"/>
  <c r="C2691" i="5"/>
  <c r="B2691" i="5"/>
  <c r="Z2690" i="5"/>
  <c r="Y2690" i="5"/>
  <c r="G2690" i="5"/>
  <c r="F2690" i="5" s="1"/>
  <c r="E2690" i="5"/>
  <c r="D2690" i="5" s="1"/>
  <c r="C2690" i="5"/>
  <c r="B2690" i="5"/>
  <c r="Z2689" i="5"/>
  <c r="Y2689" i="5"/>
  <c r="G2689" i="5"/>
  <c r="F2689" i="5" s="1"/>
  <c r="E2689" i="5"/>
  <c r="D2689" i="5" s="1"/>
  <c r="C2689" i="5"/>
  <c r="B2689" i="5"/>
  <c r="Z2688" i="5"/>
  <c r="Y2688" i="5"/>
  <c r="G2688" i="5"/>
  <c r="F2688" i="5" s="1"/>
  <c r="E2688" i="5"/>
  <c r="D2688" i="5" s="1"/>
  <c r="C2688" i="5"/>
  <c r="B2688" i="5"/>
  <c r="Z2687" i="5"/>
  <c r="Y2687" i="5"/>
  <c r="G2687" i="5"/>
  <c r="F2687" i="5" s="1"/>
  <c r="E2687" i="5"/>
  <c r="D2687" i="5" s="1"/>
  <c r="C2687" i="5"/>
  <c r="B2687" i="5"/>
  <c r="Z2686" i="5"/>
  <c r="Y2686" i="5"/>
  <c r="G2686" i="5"/>
  <c r="F2686" i="5" s="1"/>
  <c r="E2686" i="5"/>
  <c r="D2686" i="5" s="1"/>
  <c r="C2686" i="5"/>
  <c r="B2686" i="5"/>
  <c r="Z2685" i="5"/>
  <c r="Y2685" i="5"/>
  <c r="G2685" i="5"/>
  <c r="F2685" i="5" s="1"/>
  <c r="E2685" i="5"/>
  <c r="D2685" i="5" s="1"/>
  <c r="C2685" i="5"/>
  <c r="B2685" i="5"/>
  <c r="Z2684" i="5"/>
  <c r="Y2684" i="5"/>
  <c r="G2684" i="5"/>
  <c r="F2684" i="5" s="1"/>
  <c r="E2684" i="5"/>
  <c r="D2684" i="5" s="1"/>
  <c r="C2684" i="5"/>
  <c r="B2684" i="5"/>
  <c r="Z2683" i="5"/>
  <c r="Y2683" i="5"/>
  <c r="G2683" i="5"/>
  <c r="F2683" i="5" s="1"/>
  <c r="E2683" i="5"/>
  <c r="D2683" i="5" s="1"/>
  <c r="C2683" i="5"/>
  <c r="B2683" i="5"/>
  <c r="Z2682" i="5"/>
  <c r="Y2682" i="5"/>
  <c r="G2682" i="5"/>
  <c r="F2682" i="5" s="1"/>
  <c r="E2682" i="5"/>
  <c r="D2682" i="5" s="1"/>
  <c r="C2682" i="5"/>
  <c r="B2682" i="5"/>
  <c r="Z2681" i="5"/>
  <c r="Y2681" i="5"/>
  <c r="G2681" i="5"/>
  <c r="F2681" i="5" s="1"/>
  <c r="E2681" i="5"/>
  <c r="D2681" i="5" s="1"/>
  <c r="C2681" i="5"/>
  <c r="B2681" i="5"/>
  <c r="Z2680" i="5"/>
  <c r="Y2680" i="5"/>
  <c r="G2680" i="5"/>
  <c r="F2680" i="5" s="1"/>
  <c r="E2680" i="5"/>
  <c r="D2680" i="5" s="1"/>
  <c r="C2680" i="5"/>
  <c r="B2680" i="5"/>
  <c r="Z2679" i="5"/>
  <c r="Y2679" i="5"/>
  <c r="G2679" i="5"/>
  <c r="F2679" i="5" s="1"/>
  <c r="E2679" i="5"/>
  <c r="D2679" i="5" s="1"/>
  <c r="C2679" i="5"/>
  <c r="B2679" i="5"/>
  <c r="Z2678" i="5"/>
  <c r="Y2678" i="5"/>
  <c r="G2678" i="5"/>
  <c r="F2678" i="5" s="1"/>
  <c r="E2678" i="5"/>
  <c r="D2678" i="5" s="1"/>
  <c r="C2678" i="5"/>
  <c r="B2678" i="5"/>
  <c r="Z2677" i="5"/>
  <c r="Y2677" i="5"/>
  <c r="G2677" i="5"/>
  <c r="F2677" i="5" s="1"/>
  <c r="E2677" i="5"/>
  <c r="D2677" i="5" s="1"/>
  <c r="C2677" i="5"/>
  <c r="B2677" i="5"/>
  <c r="Z2676" i="5"/>
  <c r="Y2676" i="5"/>
  <c r="G2676" i="5"/>
  <c r="F2676" i="5" s="1"/>
  <c r="E2676" i="5"/>
  <c r="D2676" i="5" s="1"/>
  <c r="C2676" i="5"/>
  <c r="B2676" i="5"/>
  <c r="Z2675" i="5"/>
  <c r="Y2675" i="5"/>
  <c r="G2675" i="5"/>
  <c r="F2675" i="5" s="1"/>
  <c r="E2675" i="5"/>
  <c r="D2675" i="5" s="1"/>
  <c r="C2675" i="5"/>
  <c r="B2675" i="5"/>
  <c r="Z2674" i="5"/>
  <c r="Y2674" i="5"/>
  <c r="G2674" i="5"/>
  <c r="F2674" i="5" s="1"/>
  <c r="E2674" i="5"/>
  <c r="D2674" i="5" s="1"/>
  <c r="C2674" i="5"/>
  <c r="B2674" i="5"/>
  <c r="Z2673" i="5"/>
  <c r="Y2673" i="5"/>
  <c r="G2673" i="5"/>
  <c r="F2673" i="5" s="1"/>
  <c r="E2673" i="5"/>
  <c r="D2673" i="5" s="1"/>
  <c r="C2673" i="5"/>
  <c r="B2673" i="5"/>
  <c r="Z2672" i="5"/>
  <c r="Y2672" i="5"/>
  <c r="G2672" i="5"/>
  <c r="F2672" i="5" s="1"/>
  <c r="E2672" i="5"/>
  <c r="D2672" i="5" s="1"/>
  <c r="C2672" i="5"/>
  <c r="B2672" i="5"/>
  <c r="Z2671" i="5"/>
  <c r="Y2671" i="5"/>
  <c r="G2671" i="5"/>
  <c r="F2671" i="5" s="1"/>
  <c r="E2671" i="5"/>
  <c r="D2671" i="5" s="1"/>
  <c r="C2671" i="5"/>
  <c r="B2671" i="5"/>
  <c r="Z2670" i="5"/>
  <c r="Y2670" i="5"/>
  <c r="G2670" i="5"/>
  <c r="F2670" i="5" s="1"/>
  <c r="E2670" i="5"/>
  <c r="D2670" i="5" s="1"/>
  <c r="C2670" i="5"/>
  <c r="B2670" i="5"/>
  <c r="Z2669" i="5"/>
  <c r="Y2669" i="5"/>
  <c r="G2669" i="5"/>
  <c r="F2669" i="5" s="1"/>
  <c r="E2669" i="5"/>
  <c r="D2669" i="5" s="1"/>
  <c r="C2669" i="5"/>
  <c r="B2669" i="5"/>
  <c r="Z2668" i="5"/>
  <c r="Y2668" i="5"/>
  <c r="G2668" i="5"/>
  <c r="F2668" i="5" s="1"/>
  <c r="E2668" i="5"/>
  <c r="D2668" i="5" s="1"/>
  <c r="C2668" i="5"/>
  <c r="B2668" i="5"/>
  <c r="Z2667" i="5"/>
  <c r="Y2667" i="5"/>
  <c r="G2667" i="5"/>
  <c r="F2667" i="5" s="1"/>
  <c r="E2667" i="5"/>
  <c r="D2667" i="5" s="1"/>
  <c r="C2667" i="5"/>
  <c r="B2667" i="5"/>
  <c r="Z2666" i="5"/>
  <c r="Y2666" i="5"/>
  <c r="G2666" i="5"/>
  <c r="F2666" i="5" s="1"/>
  <c r="E2666" i="5"/>
  <c r="D2666" i="5" s="1"/>
  <c r="C2666" i="5"/>
  <c r="B2666" i="5"/>
  <c r="Z2665" i="5"/>
  <c r="Y2665" i="5"/>
  <c r="G2665" i="5"/>
  <c r="F2665" i="5" s="1"/>
  <c r="E2665" i="5"/>
  <c r="D2665" i="5" s="1"/>
  <c r="C2665" i="5"/>
  <c r="B2665" i="5"/>
  <c r="Z2664" i="5"/>
  <c r="Y2664" i="5"/>
  <c r="G2664" i="5"/>
  <c r="F2664" i="5" s="1"/>
  <c r="E2664" i="5"/>
  <c r="D2664" i="5" s="1"/>
  <c r="C2664" i="5"/>
  <c r="B2664" i="5"/>
  <c r="Z2663" i="5"/>
  <c r="Y2663" i="5"/>
  <c r="G2663" i="5"/>
  <c r="F2663" i="5" s="1"/>
  <c r="E2663" i="5"/>
  <c r="D2663" i="5" s="1"/>
  <c r="C2663" i="5"/>
  <c r="B2663" i="5"/>
  <c r="Z2662" i="5"/>
  <c r="Y2662" i="5"/>
  <c r="G2662" i="5"/>
  <c r="F2662" i="5" s="1"/>
  <c r="E2662" i="5"/>
  <c r="D2662" i="5" s="1"/>
  <c r="C2662" i="5"/>
  <c r="B2662" i="5"/>
  <c r="Z2661" i="5"/>
  <c r="Y2661" i="5"/>
  <c r="G2661" i="5"/>
  <c r="F2661" i="5" s="1"/>
  <c r="E2661" i="5"/>
  <c r="D2661" i="5" s="1"/>
  <c r="C2661" i="5"/>
  <c r="B2661" i="5"/>
  <c r="Z2660" i="5"/>
  <c r="Y2660" i="5"/>
  <c r="G2660" i="5"/>
  <c r="F2660" i="5" s="1"/>
  <c r="E2660" i="5"/>
  <c r="D2660" i="5" s="1"/>
  <c r="C2660" i="5"/>
  <c r="B2660" i="5"/>
  <c r="Z2659" i="5"/>
  <c r="Y2659" i="5"/>
  <c r="G2659" i="5"/>
  <c r="F2659" i="5" s="1"/>
  <c r="E2659" i="5"/>
  <c r="D2659" i="5" s="1"/>
  <c r="C2659" i="5"/>
  <c r="B2659" i="5"/>
  <c r="Z2658" i="5"/>
  <c r="Y2658" i="5"/>
  <c r="G2658" i="5"/>
  <c r="F2658" i="5" s="1"/>
  <c r="E2658" i="5"/>
  <c r="D2658" i="5" s="1"/>
  <c r="C2658" i="5"/>
  <c r="B2658" i="5"/>
  <c r="Z2657" i="5"/>
  <c r="Y2657" i="5"/>
  <c r="G2657" i="5"/>
  <c r="F2657" i="5" s="1"/>
  <c r="E2657" i="5"/>
  <c r="D2657" i="5" s="1"/>
  <c r="C2657" i="5"/>
  <c r="B2657" i="5"/>
  <c r="Z2656" i="5"/>
  <c r="Y2656" i="5"/>
  <c r="G2656" i="5"/>
  <c r="F2656" i="5" s="1"/>
  <c r="E2656" i="5"/>
  <c r="D2656" i="5" s="1"/>
  <c r="C2656" i="5"/>
  <c r="B2656" i="5"/>
  <c r="Z2655" i="5"/>
  <c r="Y2655" i="5"/>
  <c r="G2655" i="5"/>
  <c r="F2655" i="5" s="1"/>
  <c r="E2655" i="5"/>
  <c r="D2655" i="5" s="1"/>
  <c r="C2655" i="5"/>
  <c r="B2655" i="5"/>
  <c r="Z2654" i="5"/>
  <c r="Y2654" i="5"/>
  <c r="G2654" i="5"/>
  <c r="F2654" i="5" s="1"/>
  <c r="E2654" i="5"/>
  <c r="D2654" i="5" s="1"/>
  <c r="C2654" i="5"/>
  <c r="B2654" i="5"/>
  <c r="Z2653" i="5"/>
  <c r="Y2653" i="5"/>
  <c r="G2653" i="5"/>
  <c r="F2653" i="5" s="1"/>
  <c r="E2653" i="5"/>
  <c r="D2653" i="5" s="1"/>
  <c r="C2653" i="5"/>
  <c r="B2653" i="5"/>
  <c r="Z2652" i="5"/>
  <c r="Y2652" i="5"/>
  <c r="G2652" i="5"/>
  <c r="F2652" i="5" s="1"/>
  <c r="E2652" i="5"/>
  <c r="D2652" i="5" s="1"/>
  <c r="C2652" i="5"/>
  <c r="B2652" i="5"/>
  <c r="Z2651" i="5"/>
  <c r="Y2651" i="5"/>
  <c r="G2651" i="5"/>
  <c r="F2651" i="5" s="1"/>
  <c r="E2651" i="5"/>
  <c r="D2651" i="5" s="1"/>
  <c r="C2651" i="5"/>
  <c r="B2651" i="5"/>
  <c r="Z2650" i="5"/>
  <c r="Y2650" i="5"/>
  <c r="G2650" i="5"/>
  <c r="F2650" i="5" s="1"/>
  <c r="E2650" i="5"/>
  <c r="D2650" i="5" s="1"/>
  <c r="C2650" i="5"/>
  <c r="B2650" i="5"/>
  <c r="Z2649" i="5"/>
  <c r="Y2649" i="5"/>
  <c r="G2649" i="5"/>
  <c r="F2649" i="5" s="1"/>
  <c r="E2649" i="5"/>
  <c r="D2649" i="5" s="1"/>
  <c r="C2649" i="5"/>
  <c r="B2649" i="5"/>
  <c r="Z2648" i="5"/>
  <c r="Y2648" i="5"/>
  <c r="G2648" i="5"/>
  <c r="F2648" i="5" s="1"/>
  <c r="E2648" i="5"/>
  <c r="D2648" i="5" s="1"/>
  <c r="C2648" i="5"/>
  <c r="B2648" i="5"/>
  <c r="Z2647" i="5"/>
  <c r="Y2647" i="5"/>
  <c r="G2647" i="5"/>
  <c r="F2647" i="5" s="1"/>
  <c r="E2647" i="5"/>
  <c r="D2647" i="5" s="1"/>
  <c r="C2647" i="5"/>
  <c r="B2647" i="5"/>
  <c r="Z2646" i="5"/>
  <c r="Y2646" i="5"/>
  <c r="G2646" i="5"/>
  <c r="F2646" i="5" s="1"/>
  <c r="E2646" i="5"/>
  <c r="D2646" i="5" s="1"/>
  <c r="C2646" i="5"/>
  <c r="B2646" i="5"/>
  <c r="Z2645" i="5"/>
  <c r="Y2645" i="5"/>
  <c r="G2645" i="5"/>
  <c r="F2645" i="5" s="1"/>
  <c r="E2645" i="5"/>
  <c r="D2645" i="5" s="1"/>
  <c r="C2645" i="5"/>
  <c r="B2645" i="5"/>
  <c r="Z2644" i="5"/>
  <c r="Y2644" i="5"/>
  <c r="G2644" i="5"/>
  <c r="F2644" i="5" s="1"/>
  <c r="E2644" i="5"/>
  <c r="D2644" i="5" s="1"/>
  <c r="C2644" i="5"/>
  <c r="B2644" i="5"/>
  <c r="Z2643" i="5"/>
  <c r="Y2643" i="5"/>
  <c r="G2643" i="5"/>
  <c r="F2643" i="5" s="1"/>
  <c r="E2643" i="5"/>
  <c r="D2643" i="5" s="1"/>
  <c r="C2643" i="5"/>
  <c r="B2643" i="5"/>
  <c r="Z2642" i="5"/>
  <c r="Y2642" i="5"/>
  <c r="G2642" i="5"/>
  <c r="F2642" i="5" s="1"/>
  <c r="E2642" i="5"/>
  <c r="D2642" i="5" s="1"/>
  <c r="C2642" i="5"/>
  <c r="B2642" i="5"/>
  <c r="Z2641" i="5"/>
  <c r="Y2641" i="5"/>
  <c r="G2641" i="5"/>
  <c r="F2641" i="5" s="1"/>
  <c r="E2641" i="5"/>
  <c r="D2641" i="5" s="1"/>
  <c r="C2641" i="5"/>
  <c r="B2641" i="5"/>
  <c r="Z2640" i="5"/>
  <c r="Y2640" i="5"/>
  <c r="G2640" i="5"/>
  <c r="F2640" i="5" s="1"/>
  <c r="E2640" i="5"/>
  <c r="D2640" i="5" s="1"/>
  <c r="C2640" i="5"/>
  <c r="B2640" i="5"/>
  <c r="Z2639" i="5"/>
  <c r="Y2639" i="5"/>
  <c r="G2639" i="5"/>
  <c r="F2639" i="5" s="1"/>
  <c r="E2639" i="5"/>
  <c r="D2639" i="5" s="1"/>
  <c r="C2639" i="5"/>
  <c r="B2639" i="5"/>
  <c r="Z2638" i="5"/>
  <c r="Y2638" i="5"/>
  <c r="G2638" i="5"/>
  <c r="F2638" i="5" s="1"/>
  <c r="E2638" i="5"/>
  <c r="D2638" i="5" s="1"/>
  <c r="C2638" i="5"/>
  <c r="B2638" i="5"/>
  <c r="Z2637" i="5"/>
  <c r="Y2637" i="5"/>
  <c r="G2637" i="5"/>
  <c r="F2637" i="5" s="1"/>
  <c r="E2637" i="5"/>
  <c r="D2637" i="5" s="1"/>
  <c r="C2637" i="5"/>
  <c r="B2637" i="5"/>
  <c r="Z2636" i="5"/>
  <c r="Y2636" i="5"/>
  <c r="G2636" i="5"/>
  <c r="F2636" i="5" s="1"/>
  <c r="E2636" i="5"/>
  <c r="D2636" i="5" s="1"/>
  <c r="C2636" i="5"/>
  <c r="B2636" i="5"/>
  <c r="Z2635" i="5"/>
  <c r="Y2635" i="5"/>
  <c r="G2635" i="5"/>
  <c r="F2635" i="5" s="1"/>
  <c r="E2635" i="5"/>
  <c r="D2635" i="5" s="1"/>
  <c r="C2635" i="5"/>
  <c r="B2635" i="5"/>
  <c r="Z2634" i="5"/>
  <c r="Y2634" i="5"/>
  <c r="G2634" i="5"/>
  <c r="F2634" i="5" s="1"/>
  <c r="E2634" i="5"/>
  <c r="D2634" i="5" s="1"/>
  <c r="C2634" i="5"/>
  <c r="B2634" i="5"/>
  <c r="Z2633" i="5"/>
  <c r="Y2633" i="5"/>
  <c r="G2633" i="5"/>
  <c r="F2633" i="5" s="1"/>
  <c r="E2633" i="5"/>
  <c r="D2633" i="5" s="1"/>
  <c r="C2633" i="5"/>
  <c r="B2633" i="5"/>
  <c r="Z2632" i="5"/>
  <c r="Y2632" i="5"/>
  <c r="G2632" i="5"/>
  <c r="F2632" i="5" s="1"/>
  <c r="E2632" i="5"/>
  <c r="D2632" i="5" s="1"/>
  <c r="C2632" i="5"/>
  <c r="B2632" i="5"/>
  <c r="Z2631" i="5"/>
  <c r="Y2631" i="5"/>
  <c r="G2631" i="5"/>
  <c r="F2631" i="5" s="1"/>
  <c r="E2631" i="5"/>
  <c r="D2631" i="5" s="1"/>
  <c r="C2631" i="5"/>
  <c r="B2631" i="5"/>
  <c r="Z2630" i="5"/>
  <c r="Y2630" i="5"/>
  <c r="G2630" i="5"/>
  <c r="F2630" i="5" s="1"/>
  <c r="E2630" i="5"/>
  <c r="D2630" i="5" s="1"/>
  <c r="C2630" i="5"/>
  <c r="B2630" i="5"/>
  <c r="Z2629" i="5"/>
  <c r="Y2629" i="5"/>
  <c r="G2629" i="5"/>
  <c r="F2629" i="5" s="1"/>
  <c r="E2629" i="5"/>
  <c r="D2629" i="5" s="1"/>
  <c r="C2629" i="5"/>
  <c r="B2629" i="5"/>
  <c r="Z2628" i="5"/>
  <c r="Y2628" i="5"/>
  <c r="G2628" i="5"/>
  <c r="F2628" i="5" s="1"/>
  <c r="E2628" i="5"/>
  <c r="D2628" i="5" s="1"/>
  <c r="C2628" i="5"/>
  <c r="B2628" i="5"/>
  <c r="Z2627" i="5"/>
  <c r="Y2627" i="5"/>
  <c r="G2627" i="5"/>
  <c r="F2627" i="5" s="1"/>
  <c r="E2627" i="5"/>
  <c r="D2627" i="5" s="1"/>
  <c r="C2627" i="5"/>
  <c r="B2627" i="5"/>
  <c r="Z2626" i="5"/>
  <c r="Y2626" i="5"/>
  <c r="G2626" i="5"/>
  <c r="F2626" i="5" s="1"/>
  <c r="E2626" i="5"/>
  <c r="D2626" i="5" s="1"/>
  <c r="C2626" i="5"/>
  <c r="B2626" i="5"/>
  <c r="Z2625" i="5"/>
  <c r="Y2625" i="5"/>
  <c r="G2625" i="5"/>
  <c r="F2625" i="5" s="1"/>
  <c r="E2625" i="5"/>
  <c r="D2625" i="5" s="1"/>
  <c r="C2625" i="5"/>
  <c r="B2625" i="5"/>
  <c r="Z2624" i="5"/>
  <c r="Y2624" i="5"/>
  <c r="G2624" i="5"/>
  <c r="F2624" i="5" s="1"/>
  <c r="E2624" i="5"/>
  <c r="D2624" i="5" s="1"/>
  <c r="C2624" i="5"/>
  <c r="B2624" i="5"/>
  <c r="Z2623" i="5"/>
  <c r="Y2623" i="5"/>
  <c r="G2623" i="5"/>
  <c r="F2623" i="5" s="1"/>
  <c r="E2623" i="5"/>
  <c r="D2623" i="5" s="1"/>
  <c r="C2623" i="5"/>
  <c r="B2623" i="5"/>
  <c r="Z2622" i="5"/>
  <c r="Y2622" i="5"/>
  <c r="G2622" i="5"/>
  <c r="F2622" i="5" s="1"/>
  <c r="E2622" i="5"/>
  <c r="D2622" i="5" s="1"/>
  <c r="C2622" i="5"/>
  <c r="B2622" i="5"/>
  <c r="Z2621" i="5"/>
  <c r="Y2621" i="5"/>
  <c r="G2621" i="5"/>
  <c r="F2621" i="5" s="1"/>
  <c r="E2621" i="5"/>
  <c r="D2621" i="5" s="1"/>
  <c r="C2621" i="5"/>
  <c r="B2621" i="5"/>
  <c r="Z2620" i="5"/>
  <c r="Y2620" i="5"/>
  <c r="G2620" i="5"/>
  <c r="F2620" i="5" s="1"/>
  <c r="E2620" i="5"/>
  <c r="D2620" i="5" s="1"/>
  <c r="C2620" i="5"/>
  <c r="B2620" i="5"/>
  <c r="Z2619" i="5"/>
  <c r="Y2619" i="5"/>
  <c r="G2619" i="5"/>
  <c r="F2619" i="5" s="1"/>
  <c r="E2619" i="5"/>
  <c r="D2619" i="5" s="1"/>
  <c r="C2619" i="5"/>
  <c r="B2619" i="5"/>
  <c r="Z2618" i="5"/>
  <c r="Y2618" i="5"/>
  <c r="G2618" i="5"/>
  <c r="F2618" i="5" s="1"/>
  <c r="E2618" i="5"/>
  <c r="D2618" i="5" s="1"/>
  <c r="C2618" i="5"/>
  <c r="B2618" i="5"/>
  <c r="Z2617" i="5"/>
  <c r="Y2617" i="5"/>
  <c r="G2617" i="5"/>
  <c r="F2617" i="5" s="1"/>
  <c r="E2617" i="5"/>
  <c r="D2617" i="5" s="1"/>
  <c r="C2617" i="5"/>
  <c r="B2617" i="5"/>
  <c r="Z2616" i="5"/>
  <c r="Y2616" i="5"/>
  <c r="G2616" i="5"/>
  <c r="F2616" i="5" s="1"/>
  <c r="E2616" i="5"/>
  <c r="D2616" i="5" s="1"/>
  <c r="C2616" i="5"/>
  <c r="B2616" i="5"/>
  <c r="Z2615" i="5"/>
  <c r="Y2615" i="5"/>
  <c r="G2615" i="5"/>
  <c r="F2615" i="5" s="1"/>
  <c r="E2615" i="5"/>
  <c r="D2615" i="5" s="1"/>
  <c r="C2615" i="5"/>
  <c r="B2615" i="5"/>
  <c r="Z2614" i="5"/>
  <c r="Y2614" i="5"/>
  <c r="G2614" i="5"/>
  <c r="F2614" i="5" s="1"/>
  <c r="E2614" i="5"/>
  <c r="D2614" i="5" s="1"/>
  <c r="C2614" i="5"/>
  <c r="B2614" i="5"/>
  <c r="Z2613" i="5"/>
  <c r="Y2613" i="5"/>
  <c r="G2613" i="5"/>
  <c r="F2613" i="5" s="1"/>
  <c r="E2613" i="5"/>
  <c r="D2613" i="5" s="1"/>
  <c r="C2613" i="5"/>
  <c r="B2613" i="5"/>
  <c r="Z2612" i="5"/>
  <c r="Y2612" i="5"/>
  <c r="G2612" i="5"/>
  <c r="F2612" i="5" s="1"/>
  <c r="E2612" i="5"/>
  <c r="D2612" i="5" s="1"/>
  <c r="C2612" i="5"/>
  <c r="B2612" i="5"/>
  <c r="Z2611" i="5"/>
  <c r="Y2611" i="5"/>
  <c r="G2611" i="5"/>
  <c r="F2611" i="5" s="1"/>
  <c r="E2611" i="5"/>
  <c r="D2611" i="5" s="1"/>
  <c r="C2611" i="5"/>
  <c r="B2611" i="5"/>
  <c r="Z2610" i="5"/>
  <c r="Y2610" i="5"/>
  <c r="G2610" i="5"/>
  <c r="F2610" i="5" s="1"/>
  <c r="E2610" i="5"/>
  <c r="D2610" i="5" s="1"/>
  <c r="C2610" i="5"/>
  <c r="B2610" i="5"/>
  <c r="Z2609" i="5"/>
  <c r="Y2609" i="5"/>
  <c r="G2609" i="5"/>
  <c r="F2609" i="5" s="1"/>
  <c r="E2609" i="5"/>
  <c r="D2609" i="5" s="1"/>
  <c r="C2609" i="5"/>
  <c r="B2609" i="5"/>
  <c r="Z2608" i="5"/>
  <c r="Y2608" i="5"/>
  <c r="G2608" i="5"/>
  <c r="F2608" i="5" s="1"/>
  <c r="E2608" i="5"/>
  <c r="D2608" i="5" s="1"/>
  <c r="C2608" i="5"/>
  <c r="B2608" i="5"/>
  <c r="Z2607" i="5"/>
  <c r="Y2607" i="5"/>
  <c r="G2607" i="5"/>
  <c r="F2607" i="5" s="1"/>
  <c r="E2607" i="5"/>
  <c r="D2607" i="5" s="1"/>
  <c r="C2607" i="5"/>
  <c r="B2607" i="5"/>
  <c r="Z2606" i="5"/>
  <c r="Y2606" i="5"/>
  <c r="G2606" i="5"/>
  <c r="F2606" i="5" s="1"/>
  <c r="E2606" i="5"/>
  <c r="D2606" i="5" s="1"/>
  <c r="C2606" i="5"/>
  <c r="B2606" i="5"/>
  <c r="Z2605" i="5"/>
  <c r="Y2605" i="5"/>
  <c r="G2605" i="5"/>
  <c r="F2605" i="5" s="1"/>
  <c r="E2605" i="5"/>
  <c r="D2605" i="5" s="1"/>
  <c r="C2605" i="5"/>
  <c r="B2605" i="5"/>
  <c r="Z2604" i="5"/>
  <c r="Y2604" i="5"/>
  <c r="G2604" i="5"/>
  <c r="F2604" i="5" s="1"/>
  <c r="E2604" i="5"/>
  <c r="D2604" i="5" s="1"/>
  <c r="C2604" i="5"/>
  <c r="B2604" i="5"/>
  <c r="Z2603" i="5"/>
  <c r="Y2603" i="5"/>
  <c r="G2603" i="5"/>
  <c r="F2603" i="5" s="1"/>
  <c r="E2603" i="5"/>
  <c r="D2603" i="5" s="1"/>
  <c r="C2603" i="5"/>
  <c r="B2603" i="5"/>
  <c r="Z2602" i="5"/>
  <c r="Y2602" i="5"/>
  <c r="G2602" i="5"/>
  <c r="F2602" i="5" s="1"/>
  <c r="E2602" i="5"/>
  <c r="D2602" i="5" s="1"/>
  <c r="C2602" i="5"/>
  <c r="B2602" i="5"/>
  <c r="Z2601" i="5"/>
  <c r="Y2601" i="5"/>
  <c r="G2601" i="5"/>
  <c r="F2601" i="5" s="1"/>
  <c r="E2601" i="5"/>
  <c r="D2601" i="5" s="1"/>
  <c r="C2601" i="5"/>
  <c r="B2601" i="5"/>
  <c r="Z2600" i="5"/>
  <c r="Y2600" i="5"/>
  <c r="G2600" i="5"/>
  <c r="F2600" i="5" s="1"/>
  <c r="E2600" i="5"/>
  <c r="D2600" i="5" s="1"/>
  <c r="C2600" i="5"/>
  <c r="B2600" i="5"/>
  <c r="Z2599" i="5"/>
  <c r="Y2599" i="5"/>
  <c r="G2599" i="5"/>
  <c r="F2599" i="5" s="1"/>
  <c r="E2599" i="5"/>
  <c r="D2599" i="5" s="1"/>
  <c r="C2599" i="5"/>
  <c r="B2599" i="5"/>
  <c r="Z2598" i="5"/>
  <c r="Y2598" i="5"/>
  <c r="G2598" i="5"/>
  <c r="F2598" i="5" s="1"/>
  <c r="E2598" i="5"/>
  <c r="D2598" i="5" s="1"/>
  <c r="C2598" i="5"/>
  <c r="B2598" i="5"/>
  <c r="Z2597" i="5"/>
  <c r="Y2597" i="5"/>
  <c r="G2597" i="5"/>
  <c r="F2597" i="5" s="1"/>
  <c r="E2597" i="5"/>
  <c r="D2597" i="5" s="1"/>
  <c r="C2597" i="5"/>
  <c r="B2597" i="5"/>
  <c r="Z2596" i="5"/>
  <c r="Y2596" i="5"/>
  <c r="G2596" i="5"/>
  <c r="F2596" i="5" s="1"/>
  <c r="E2596" i="5"/>
  <c r="D2596" i="5" s="1"/>
  <c r="C2596" i="5"/>
  <c r="B2596" i="5"/>
  <c r="Z2595" i="5"/>
  <c r="Y2595" i="5"/>
  <c r="G2595" i="5"/>
  <c r="F2595" i="5" s="1"/>
  <c r="E2595" i="5"/>
  <c r="D2595" i="5" s="1"/>
  <c r="C2595" i="5"/>
  <c r="B2595" i="5"/>
  <c r="Z2594" i="5"/>
  <c r="Y2594" i="5"/>
  <c r="G2594" i="5"/>
  <c r="F2594" i="5" s="1"/>
  <c r="E2594" i="5"/>
  <c r="D2594" i="5" s="1"/>
  <c r="C2594" i="5"/>
  <c r="B2594" i="5"/>
  <c r="Z2593" i="5"/>
  <c r="Y2593" i="5"/>
  <c r="G2593" i="5"/>
  <c r="F2593" i="5" s="1"/>
  <c r="E2593" i="5"/>
  <c r="D2593" i="5" s="1"/>
  <c r="C2593" i="5"/>
  <c r="B2593" i="5"/>
  <c r="Z2592" i="5"/>
  <c r="Y2592" i="5"/>
  <c r="G2592" i="5"/>
  <c r="F2592" i="5" s="1"/>
  <c r="E2592" i="5"/>
  <c r="D2592" i="5" s="1"/>
  <c r="C2592" i="5"/>
  <c r="B2592" i="5"/>
  <c r="Z2591" i="5"/>
  <c r="Y2591" i="5"/>
  <c r="G2591" i="5"/>
  <c r="F2591" i="5" s="1"/>
  <c r="E2591" i="5"/>
  <c r="D2591" i="5" s="1"/>
  <c r="C2591" i="5"/>
  <c r="B2591" i="5"/>
  <c r="Z2590" i="5"/>
  <c r="Y2590" i="5"/>
  <c r="G2590" i="5"/>
  <c r="F2590" i="5" s="1"/>
  <c r="E2590" i="5"/>
  <c r="D2590" i="5" s="1"/>
  <c r="C2590" i="5"/>
  <c r="B2590" i="5"/>
  <c r="Z2589" i="5"/>
  <c r="Y2589" i="5"/>
  <c r="G2589" i="5"/>
  <c r="F2589" i="5" s="1"/>
  <c r="E2589" i="5"/>
  <c r="D2589" i="5" s="1"/>
  <c r="C2589" i="5"/>
  <c r="B2589" i="5"/>
  <c r="Z2588" i="5"/>
  <c r="Y2588" i="5"/>
  <c r="G2588" i="5"/>
  <c r="F2588" i="5" s="1"/>
  <c r="E2588" i="5"/>
  <c r="D2588" i="5" s="1"/>
  <c r="C2588" i="5"/>
  <c r="B2588" i="5"/>
  <c r="Z2587" i="5"/>
  <c r="Y2587" i="5"/>
  <c r="G2587" i="5"/>
  <c r="F2587" i="5" s="1"/>
  <c r="E2587" i="5"/>
  <c r="D2587" i="5" s="1"/>
  <c r="C2587" i="5"/>
  <c r="B2587" i="5"/>
  <c r="Z2586" i="5"/>
  <c r="Y2586" i="5"/>
  <c r="G2586" i="5"/>
  <c r="F2586" i="5" s="1"/>
  <c r="E2586" i="5"/>
  <c r="D2586" i="5" s="1"/>
  <c r="C2586" i="5"/>
  <c r="B2586" i="5"/>
  <c r="Z2585" i="5"/>
  <c r="Y2585" i="5"/>
  <c r="G2585" i="5"/>
  <c r="F2585" i="5" s="1"/>
  <c r="E2585" i="5"/>
  <c r="D2585" i="5" s="1"/>
  <c r="C2585" i="5"/>
  <c r="B2585" i="5"/>
  <c r="Z2584" i="5"/>
  <c r="Y2584" i="5"/>
  <c r="G2584" i="5"/>
  <c r="F2584" i="5" s="1"/>
  <c r="E2584" i="5"/>
  <c r="D2584" i="5" s="1"/>
  <c r="C2584" i="5"/>
  <c r="B2584" i="5"/>
  <c r="Z2583" i="5"/>
  <c r="Y2583" i="5"/>
  <c r="G2583" i="5"/>
  <c r="F2583" i="5" s="1"/>
  <c r="E2583" i="5"/>
  <c r="D2583" i="5" s="1"/>
  <c r="C2583" i="5"/>
  <c r="B2583" i="5"/>
  <c r="Z2582" i="5"/>
  <c r="Y2582" i="5"/>
  <c r="G2582" i="5"/>
  <c r="F2582" i="5" s="1"/>
  <c r="E2582" i="5"/>
  <c r="D2582" i="5" s="1"/>
  <c r="C2582" i="5"/>
  <c r="B2582" i="5"/>
  <c r="Z2581" i="5"/>
  <c r="Y2581" i="5"/>
  <c r="G2581" i="5"/>
  <c r="F2581" i="5" s="1"/>
  <c r="E2581" i="5"/>
  <c r="D2581" i="5" s="1"/>
  <c r="C2581" i="5"/>
  <c r="B2581" i="5"/>
  <c r="Z2580" i="5"/>
  <c r="Y2580" i="5"/>
  <c r="G2580" i="5"/>
  <c r="F2580" i="5" s="1"/>
  <c r="E2580" i="5"/>
  <c r="D2580" i="5" s="1"/>
  <c r="C2580" i="5"/>
  <c r="B2580" i="5"/>
  <c r="Z2579" i="5"/>
  <c r="Y2579" i="5"/>
  <c r="G2579" i="5"/>
  <c r="F2579" i="5" s="1"/>
  <c r="E2579" i="5"/>
  <c r="D2579" i="5" s="1"/>
  <c r="C2579" i="5"/>
  <c r="B2579" i="5"/>
  <c r="Z2578" i="5"/>
  <c r="Y2578" i="5"/>
  <c r="G2578" i="5"/>
  <c r="F2578" i="5" s="1"/>
  <c r="E2578" i="5"/>
  <c r="D2578" i="5" s="1"/>
  <c r="C2578" i="5"/>
  <c r="B2578" i="5"/>
  <c r="Z2577" i="5"/>
  <c r="Y2577" i="5"/>
  <c r="G2577" i="5"/>
  <c r="F2577" i="5" s="1"/>
  <c r="E2577" i="5"/>
  <c r="D2577" i="5" s="1"/>
  <c r="C2577" i="5"/>
  <c r="B2577" i="5"/>
  <c r="Z2576" i="5"/>
  <c r="Y2576" i="5"/>
  <c r="G2576" i="5"/>
  <c r="F2576" i="5" s="1"/>
  <c r="E2576" i="5"/>
  <c r="D2576" i="5" s="1"/>
  <c r="C2576" i="5"/>
  <c r="B2576" i="5"/>
  <c r="Z2575" i="5"/>
  <c r="Y2575" i="5"/>
  <c r="G2575" i="5"/>
  <c r="F2575" i="5" s="1"/>
  <c r="E2575" i="5"/>
  <c r="D2575" i="5" s="1"/>
  <c r="C2575" i="5"/>
  <c r="B2575" i="5"/>
  <c r="Z2574" i="5"/>
  <c r="Y2574" i="5"/>
  <c r="G2574" i="5"/>
  <c r="F2574" i="5" s="1"/>
  <c r="E2574" i="5"/>
  <c r="D2574" i="5" s="1"/>
  <c r="C2574" i="5"/>
  <c r="B2574" i="5"/>
  <c r="Z2573" i="5"/>
  <c r="Y2573" i="5"/>
  <c r="G2573" i="5"/>
  <c r="F2573" i="5" s="1"/>
  <c r="E2573" i="5"/>
  <c r="D2573" i="5" s="1"/>
  <c r="C2573" i="5"/>
  <c r="B2573" i="5"/>
  <c r="Z2572" i="5"/>
  <c r="Y2572" i="5"/>
  <c r="G2572" i="5"/>
  <c r="F2572" i="5" s="1"/>
  <c r="E2572" i="5"/>
  <c r="D2572" i="5" s="1"/>
  <c r="C2572" i="5"/>
  <c r="B2572" i="5"/>
  <c r="Z2571" i="5"/>
  <c r="Y2571" i="5"/>
  <c r="G2571" i="5"/>
  <c r="F2571" i="5" s="1"/>
  <c r="E2571" i="5"/>
  <c r="D2571" i="5" s="1"/>
  <c r="C2571" i="5"/>
  <c r="B2571" i="5"/>
  <c r="Z2570" i="5"/>
  <c r="Y2570" i="5"/>
  <c r="G2570" i="5"/>
  <c r="F2570" i="5" s="1"/>
  <c r="E2570" i="5"/>
  <c r="D2570" i="5" s="1"/>
  <c r="C2570" i="5"/>
  <c r="B2570" i="5"/>
  <c r="Z2569" i="5"/>
  <c r="Y2569" i="5"/>
  <c r="G2569" i="5"/>
  <c r="F2569" i="5" s="1"/>
  <c r="E2569" i="5"/>
  <c r="D2569" i="5" s="1"/>
  <c r="C2569" i="5"/>
  <c r="B2569" i="5"/>
  <c r="Z2568" i="5"/>
  <c r="Y2568" i="5"/>
  <c r="G2568" i="5"/>
  <c r="F2568" i="5" s="1"/>
  <c r="E2568" i="5"/>
  <c r="D2568" i="5" s="1"/>
  <c r="C2568" i="5"/>
  <c r="B2568" i="5"/>
  <c r="Z2567" i="5"/>
  <c r="Y2567" i="5"/>
  <c r="G2567" i="5"/>
  <c r="F2567" i="5" s="1"/>
  <c r="E2567" i="5"/>
  <c r="D2567" i="5" s="1"/>
  <c r="C2567" i="5"/>
  <c r="B2567" i="5"/>
  <c r="Z2566" i="5"/>
  <c r="Y2566" i="5"/>
  <c r="G2566" i="5"/>
  <c r="F2566" i="5" s="1"/>
  <c r="E2566" i="5"/>
  <c r="D2566" i="5" s="1"/>
  <c r="C2566" i="5"/>
  <c r="B2566" i="5"/>
  <c r="Z2565" i="5"/>
  <c r="Y2565" i="5"/>
  <c r="G2565" i="5"/>
  <c r="F2565" i="5" s="1"/>
  <c r="E2565" i="5"/>
  <c r="D2565" i="5" s="1"/>
  <c r="C2565" i="5"/>
  <c r="B2565" i="5"/>
  <c r="Z2564" i="5"/>
  <c r="Y2564" i="5"/>
  <c r="G2564" i="5"/>
  <c r="F2564" i="5" s="1"/>
  <c r="E2564" i="5"/>
  <c r="D2564" i="5" s="1"/>
  <c r="C2564" i="5"/>
  <c r="B2564" i="5"/>
  <c r="Z2563" i="5"/>
  <c r="Y2563" i="5"/>
  <c r="G2563" i="5"/>
  <c r="F2563" i="5" s="1"/>
  <c r="E2563" i="5"/>
  <c r="D2563" i="5" s="1"/>
  <c r="C2563" i="5"/>
  <c r="B2563" i="5"/>
  <c r="Z2562" i="5"/>
  <c r="Y2562" i="5"/>
  <c r="G2562" i="5"/>
  <c r="F2562" i="5" s="1"/>
  <c r="E2562" i="5"/>
  <c r="D2562" i="5" s="1"/>
  <c r="C2562" i="5"/>
  <c r="B2562" i="5"/>
  <c r="Z2561" i="5"/>
  <c r="Y2561" i="5"/>
  <c r="G2561" i="5"/>
  <c r="F2561" i="5" s="1"/>
  <c r="E2561" i="5"/>
  <c r="D2561" i="5" s="1"/>
  <c r="C2561" i="5"/>
  <c r="B2561" i="5"/>
  <c r="Z2560" i="5"/>
  <c r="Y2560" i="5"/>
  <c r="G2560" i="5"/>
  <c r="F2560" i="5" s="1"/>
  <c r="E2560" i="5"/>
  <c r="D2560" i="5" s="1"/>
  <c r="C2560" i="5"/>
  <c r="B2560" i="5"/>
  <c r="Z2559" i="5"/>
  <c r="Y2559" i="5"/>
  <c r="G2559" i="5"/>
  <c r="F2559" i="5" s="1"/>
  <c r="E2559" i="5"/>
  <c r="D2559" i="5" s="1"/>
  <c r="C2559" i="5"/>
  <c r="B2559" i="5"/>
  <c r="Z2558" i="5"/>
  <c r="Y2558" i="5"/>
  <c r="G2558" i="5"/>
  <c r="F2558" i="5" s="1"/>
  <c r="E2558" i="5"/>
  <c r="D2558" i="5" s="1"/>
  <c r="C2558" i="5"/>
  <c r="B2558" i="5"/>
  <c r="Z2557" i="5"/>
  <c r="Y2557" i="5"/>
  <c r="G2557" i="5"/>
  <c r="F2557" i="5" s="1"/>
  <c r="E2557" i="5"/>
  <c r="D2557" i="5" s="1"/>
  <c r="C2557" i="5"/>
  <c r="B2557" i="5"/>
  <c r="Z2556" i="5"/>
  <c r="Y2556" i="5"/>
  <c r="G2556" i="5"/>
  <c r="F2556" i="5" s="1"/>
  <c r="E2556" i="5"/>
  <c r="D2556" i="5" s="1"/>
  <c r="C2556" i="5"/>
  <c r="B2556" i="5"/>
  <c r="Z2555" i="5"/>
  <c r="Y2555" i="5"/>
  <c r="G2555" i="5"/>
  <c r="F2555" i="5" s="1"/>
  <c r="E2555" i="5"/>
  <c r="D2555" i="5" s="1"/>
  <c r="C2555" i="5"/>
  <c r="B2555" i="5"/>
  <c r="Z2554" i="5"/>
  <c r="Y2554" i="5"/>
  <c r="G2554" i="5"/>
  <c r="F2554" i="5" s="1"/>
  <c r="E2554" i="5"/>
  <c r="D2554" i="5" s="1"/>
  <c r="C2554" i="5"/>
  <c r="B2554" i="5"/>
  <c r="Z2553" i="5"/>
  <c r="Y2553" i="5"/>
  <c r="G2553" i="5"/>
  <c r="F2553" i="5" s="1"/>
  <c r="E2553" i="5"/>
  <c r="D2553" i="5" s="1"/>
  <c r="C2553" i="5"/>
  <c r="B2553" i="5"/>
  <c r="Z2552" i="5"/>
  <c r="Y2552" i="5"/>
  <c r="G2552" i="5"/>
  <c r="F2552" i="5" s="1"/>
  <c r="E2552" i="5"/>
  <c r="D2552" i="5" s="1"/>
  <c r="C2552" i="5"/>
  <c r="B2552" i="5"/>
  <c r="Z2551" i="5"/>
  <c r="Y2551" i="5"/>
  <c r="G2551" i="5"/>
  <c r="F2551" i="5" s="1"/>
  <c r="E2551" i="5"/>
  <c r="D2551" i="5" s="1"/>
  <c r="C2551" i="5"/>
  <c r="B2551" i="5"/>
  <c r="Z2550" i="5"/>
  <c r="Y2550" i="5"/>
  <c r="G2550" i="5"/>
  <c r="F2550" i="5" s="1"/>
  <c r="E2550" i="5"/>
  <c r="D2550" i="5" s="1"/>
  <c r="C2550" i="5"/>
  <c r="B2550" i="5"/>
  <c r="Z2549" i="5"/>
  <c r="Y2549" i="5"/>
  <c r="G2549" i="5"/>
  <c r="F2549" i="5" s="1"/>
  <c r="E2549" i="5"/>
  <c r="D2549" i="5" s="1"/>
  <c r="C2549" i="5"/>
  <c r="B2549" i="5"/>
  <c r="Z2548" i="5"/>
  <c r="Y2548" i="5"/>
  <c r="G2548" i="5"/>
  <c r="F2548" i="5" s="1"/>
  <c r="E2548" i="5"/>
  <c r="D2548" i="5" s="1"/>
  <c r="C2548" i="5"/>
  <c r="B2548" i="5"/>
  <c r="Z2547" i="5"/>
  <c r="Y2547" i="5"/>
  <c r="G2547" i="5"/>
  <c r="F2547" i="5" s="1"/>
  <c r="E2547" i="5"/>
  <c r="D2547" i="5" s="1"/>
  <c r="C2547" i="5"/>
  <c r="B2547" i="5"/>
  <c r="Z2546" i="5"/>
  <c r="Y2546" i="5"/>
  <c r="G2546" i="5"/>
  <c r="F2546" i="5" s="1"/>
  <c r="E2546" i="5"/>
  <c r="D2546" i="5" s="1"/>
  <c r="C2546" i="5"/>
  <c r="B2546" i="5"/>
  <c r="Z2545" i="5"/>
  <c r="Y2545" i="5"/>
  <c r="G2545" i="5"/>
  <c r="F2545" i="5" s="1"/>
  <c r="E2545" i="5"/>
  <c r="D2545" i="5" s="1"/>
  <c r="C2545" i="5"/>
  <c r="B2545" i="5"/>
  <c r="Z2544" i="5"/>
  <c r="Y2544" i="5"/>
  <c r="G2544" i="5"/>
  <c r="F2544" i="5" s="1"/>
  <c r="E2544" i="5"/>
  <c r="D2544" i="5" s="1"/>
  <c r="C2544" i="5"/>
  <c r="B2544" i="5"/>
  <c r="Z2543" i="5"/>
  <c r="Y2543" i="5"/>
  <c r="G2543" i="5"/>
  <c r="F2543" i="5" s="1"/>
  <c r="E2543" i="5"/>
  <c r="D2543" i="5" s="1"/>
  <c r="C2543" i="5"/>
  <c r="B2543" i="5"/>
  <c r="Z2542" i="5"/>
  <c r="Y2542" i="5"/>
  <c r="G2542" i="5"/>
  <c r="F2542" i="5" s="1"/>
  <c r="E2542" i="5"/>
  <c r="D2542" i="5" s="1"/>
  <c r="C2542" i="5"/>
  <c r="B2542" i="5"/>
  <c r="Z2541" i="5"/>
  <c r="Y2541" i="5"/>
  <c r="G2541" i="5"/>
  <c r="F2541" i="5" s="1"/>
  <c r="E2541" i="5"/>
  <c r="D2541" i="5" s="1"/>
  <c r="C2541" i="5"/>
  <c r="B2541" i="5"/>
  <c r="Z2540" i="5"/>
  <c r="Y2540" i="5"/>
  <c r="G2540" i="5"/>
  <c r="F2540" i="5" s="1"/>
  <c r="E2540" i="5"/>
  <c r="D2540" i="5" s="1"/>
  <c r="C2540" i="5"/>
  <c r="B2540" i="5"/>
  <c r="Z2539" i="5"/>
  <c r="Y2539" i="5"/>
  <c r="G2539" i="5"/>
  <c r="F2539" i="5" s="1"/>
  <c r="E2539" i="5"/>
  <c r="D2539" i="5" s="1"/>
  <c r="C2539" i="5"/>
  <c r="B2539" i="5"/>
  <c r="Z2538" i="5"/>
  <c r="Y2538" i="5"/>
  <c r="G2538" i="5"/>
  <c r="F2538" i="5" s="1"/>
  <c r="E2538" i="5"/>
  <c r="D2538" i="5" s="1"/>
  <c r="C2538" i="5"/>
  <c r="B2538" i="5"/>
  <c r="Z2537" i="5"/>
  <c r="Y2537" i="5"/>
  <c r="G2537" i="5"/>
  <c r="F2537" i="5" s="1"/>
  <c r="E2537" i="5"/>
  <c r="D2537" i="5" s="1"/>
  <c r="C2537" i="5"/>
  <c r="B2537" i="5"/>
  <c r="Z2536" i="5"/>
  <c r="Y2536" i="5"/>
  <c r="G2536" i="5"/>
  <c r="F2536" i="5" s="1"/>
  <c r="E2536" i="5"/>
  <c r="D2536" i="5" s="1"/>
  <c r="C2536" i="5"/>
  <c r="B2536" i="5"/>
  <c r="Z2535" i="5"/>
  <c r="Y2535" i="5"/>
  <c r="G2535" i="5"/>
  <c r="F2535" i="5" s="1"/>
  <c r="E2535" i="5"/>
  <c r="D2535" i="5" s="1"/>
  <c r="C2535" i="5"/>
  <c r="B2535" i="5"/>
  <c r="Z2534" i="5"/>
  <c r="Y2534" i="5"/>
  <c r="G2534" i="5"/>
  <c r="F2534" i="5" s="1"/>
  <c r="E2534" i="5"/>
  <c r="D2534" i="5" s="1"/>
  <c r="C2534" i="5"/>
  <c r="B2534" i="5"/>
  <c r="Z2533" i="5"/>
  <c r="Y2533" i="5"/>
  <c r="G2533" i="5"/>
  <c r="F2533" i="5" s="1"/>
  <c r="E2533" i="5"/>
  <c r="D2533" i="5" s="1"/>
  <c r="C2533" i="5"/>
  <c r="B2533" i="5"/>
  <c r="Z2532" i="5"/>
  <c r="Y2532" i="5"/>
  <c r="G2532" i="5"/>
  <c r="F2532" i="5" s="1"/>
  <c r="E2532" i="5"/>
  <c r="D2532" i="5" s="1"/>
  <c r="C2532" i="5"/>
  <c r="B2532" i="5"/>
  <c r="Z2531" i="5"/>
  <c r="Y2531" i="5"/>
  <c r="G2531" i="5"/>
  <c r="F2531" i="5" s="1"/>
  <c r="E2531" i="5"/>
  <c r="D2531" i="5" s="1"/>
  <c r="C2531" i="5"/>
  <c r="B2531" i="5"/>
  <c r="Z2530" i="5"/>
  <c r="Y2530" i="5"/>
  <c r="G2530" i="5"/>
  <c r="F2530" i="5" s="1"/>
  <c r="E2530" i="5"/>
  <c r="D2530" i="5" s="1"/>
  <c r="C2530" i="5"/>
  <c r="B2530" i="5"/>
  <c r="Z2529" i="5"/>
  <c r="Y2529" i="5"/>
  <c r="G2529" i="5"/>
  <c r="F2529" i="5" s="1"/>
  <c r="E2529" i="5"/>
  <c r="D2529" i="5" s="1"/>
  <c r="C2529" i="5"/>
  <c r="B2529" i="5"/>
  <c r="Z2528" i="5"/>
  <c r="Y2528" i="5"/>
  <c r="G2528" i="5"/>
  <c r="F2528" i="5" s="1"/>
  <c r="E2528" i="5"/>
  <c r="D2528" i="5" s="1"/>
  <c r="C2528" i="5"/>
  <c r="B2528" i="5"/>
  <c r="Z2527" i="5"/>
  <c r="Y2527" i="5"/>
  <c r="G2527" i="5"/>
  <c r="F2527" i="5" s="1"/>
  <c r="E2527" i="5"/>
  <c r="D2527" i="5" s="1"/>
  <c r="C2527" i="5"/>
  <c r="B2527" i="5"/>
  <c r="Z2526" i="5"/>
  <c r="Y2526" i="5"/>
  <c r="G2526" i="5"/>
  <c r="F2526" i="5" s="1"/>
  <c r="E2526" i="5"/>
  <c r="D2526" i="5" s="1"/>
  <c r="C2526" i="5"/>
  <c r="B2526" i="5"/>
  <c r="Z2525" i="5"/>
  <c r="Y2525" i="5"/>
  <c r="G2525" i="5"/>
  <c r="F2525" i="5" s="1"/>
  <c r="E2525" i="5"/>
  <c r="D2525" i="5" s="1"/>
  <c r="C2525" i="5"/>
  <c r="B2525" i="5"/>
  <c r="Z2524" i="5"/>
  <c r="Y2524" i="5"/>
  <c r="G2524" i="5"/>
  <c r="F2524" i="5" s="1"/>
  <c r="E2524" i="5"/>
  <c r="D2524" i="5" s="1"/>
  <c r="C2524" i="5"/>
  <c r="B2524" i="5"/>
  <c r="Z2523" i="5"/>
  <c r="Y2523" i="5"/>
  <c r="G2523" i="5"/>
  <c r="F2523" i="5" s="1"/>
  <c r="E2523" i="5"/>
  <c r="D2523" i="5" s="1"/>
  <c r="C2523" i="5"/>
  <c r="B2523" i="5"/>
  <c r="Z2522" i="5"/>
  <c r="Y2522" i="5"/>
  <c r="G2522" i="5"/>
  <c r="F2522" i="5" s="1"/>
  <c r="E2522" i="5"/>
  <c r="D2522" i="5" s="1"/>
  <c r="C2522" i="5"/>
  <c r="B2522" i="5"/>
  <c r="Z2521" i="5"/>
  <c r="Y2521" i="5"/>
  <c r="G2521" i="5"/>
  <c r="F2521" i="5" s="1"/>
  <c r="E2521" i="5"/>
  <c r="D2521" i="5" s="1"/>
  <c r="C2521" i="5"/>
  <c r="B2521" i="5"/>
  <c r="Z2520" i="5"/>
  <c r="Y2520" i="5"/>
  <c r="G2520" i="5"/>
  <c r="F2520" i="5" s="1"/>
  <c r="E2520" i="5"/>
  <c r="D2520" i="5" s="1"/>
  <c r="C2520" i="5"/>
  <c r="B2520" i="5"/>
  <c r="Z2519" i="5"/>
  <c r="Y2519" i="5"/>
  <c r="G2519" i="5"/>
  <c r="F2519" i="5" s="1"/>
  <c r="E2519" i="5"/>
  <c r="D2519" i="5" s="1"/>
  <c r="C2519" i="5"/>
  <c r="B2519" i="5"/>
  <c r="Z2518" i="5"/>
  <c r="Y2518" i="5"/>
  <c r="G2518" i="5"/>
  <c r="F2518" i="5" s="1"/>
  <c r="E2518" i="5"/>
  <c r="D2518" i="5" s="1"/>
  <c r="C2518" i="5"/>
  <c r="B2518" i="5"/>
  <c r="Z2517" i="5"/>
  <c r="Y2517" i="5"/>
  <c r="G2517" i="5"/>
  <c r="F2517" i="5" s="1"/>
  <c r="E2517" i="5"/>
  <c r="D2517" i="5" s="1"/>
  <c r="C2517" i="5"/>
  <c r="B2517" i="5"/>
  <c r="Z2516" i="5"/>
  <c r="Y2516" i="5"/>
  <c r="G2516" i="5"/>
  <c r="F2516" i="5" s="1"/>
  <c r="E2516" i="5"/>
  <c r="D2516" i="5" s="1"/>
  <c r="C2516" i="5"/>
  <c r="B2516" i="5"/>
  <c r="Z2515" i="5"/>
  <c r="Y2515" i="5"/>
  <c r="G2515" i="5"/>
  <c r="F2515" i="5" s="1"/>
  <c r="E2515" i="5"/>
  <c r="D2515" i="5" s="1"/>
  <c r="C2515" i="5"/>
  <c r="B2515" i="5"/>
  <c r="Z2514" i="5"/>
  <c r="Y2514" i="5"/>
  <c r="G2514" i="5"/>
  <c r="F2514" i="5" s="1"/>
  <c r="E2514" i="5"/>
  <c r="D2514" i="5" s="1"/>
  <c r="C2514" i="5"/>
  <c r="B2514" i="5"/>
  <c r="Z2513" i="5"/>
  <c r="Y2513" i="5"/>
  <c r="G2513" i="5"/>
  <c r="F2513" i="5" s="1"/>
  <c r="E2513" i="5"/>
  <c r="D2513" i="5" s="1"/>
  <c r="C2513" i="5"/>
  <c r="B2513" i="5"/>
  <c r="Z2512" i="5"/>
  <c r="Y2512" i="5"/>
  <c r="G2512" i="5"/>
  <c r="F2512" i="5" s="1"/>
  <c r="E2512" i="5"/>
  <c r="D2512" i="5" s="1"/>
  <c r="C2512" i="5"/>
  <c r="B2512" i="5"/>
  <c r="Z2511" i="5"/>
  <c r="Y2511" i="5"/>
  <c r="G2511" i="5"/>
  <c r="F2511" i="5" s="1"/>
  <c r="E2511" i="5"/>
  <c r="D2511" i="5" s="1"/>
  <c r="C2511" i="5"/>
  <c r="B2511" i="5"/>
  <c r="Z2510" i="5"/>
  <c r="Y2510" i="5"/>
  <c r="G2510" i="5"/>
  <c r="F2510" i="5" s="1"/>
  <c r="E2510" i="5"/>
  <c r="D2510" i="5" s="1"/>
  <c r="C2510" i="5"/>
  <c r="B2510" i="5"/>
  <c r="Z2509" i="5"/>
  <c r="Y2509" i="5"/>
  <c r="G2509" i="5"/>
  <c r="F2509" i="5" s="1"/>
  <c r="E2509" i="5"/>
  <c r="D2509" i="5" s="1"/>
  <c r="C2509" i="5"/>
  <c r="B2509" i="5"/>
  <c r="Z2508" i="5"/>
  <c r="Y2508" i="5"/>
  <c r="G2508" i="5"/>
  <c r="F2508" i="5" s="1"/>
  <c r="E2508" i="5"/>
  <c r="D2508" i="5" s="1"/>
  <c r="C2508" i="5"/>
  <c r="B2508" i="5"/>
  <c r="Z2507" i="5"/>
  <c r="Y2507" i="5"/>
  <c r="G2507" i="5"/>
  <c r="F2507" i="5" s="1"/>
  <c r="E2507" i="5"/>
  <c r="D2507" i="5" s="1"/>
  <c r="C2507" i="5"/>
  <c r="B2507" i="5"/>
  <c r="Z2506" i="5"/>
  <c r="Y2506" i="5"/>
  <c r="G2506" i="5"/>
  <c r="F2506" i="5" s="1"/>
  <c r="E2506" i="5"/>
  <c r="D2506" i="5" s="1"/>
  <c r="C2506" i="5"/>
  <c r="B2506" i="5"/>
  <c r="Z2505" i="5"/>
  <c r="Y2505" i="5"/>
  <c r="G2505" i="5"/>
  <c r="F2505" i="5" s="1"/>
  <c r="E2505" i="5"/>
  <c r="D2505" i="5" s="1"/>
  <c r="C2505" i="5"/>
  <c r="B2505" i="5"/>
  <c r="Z2504" i="5"/>
  <c r="Y2504" i="5"/>
  <c r="G2504" i="5"/>
  <c r="F2504" i="5" s="1"/>
  <c r="E2504" i="5"/>
  <c r="D2504" i="5" s="1"/>
  <c r="C2504" i="5"/>
  <c r="B2504" i="5"/>
  <c r="Z2503" i="5"/>
  <c r="Y2503" i="5"/>
  <c r="G2503" i="5"/>
  <c r="F2503" i="5" s="1"/>
  <c r="E2503" i="5"/>
  <c r="D2503" i="5" s="1"/>
  <c r="C2503" i="5"/>
  <c r="B2503" i="5"/>
  <c r="Z2502" i="5"/>
  <c r="Y2502" i="5"/>
  <c r="G2502" i="5"/>
  <c r="F2502" i="5" s="1"/>
  <c r="E2502" i="5"/>
  <c r="D2502" i="5" s="1"/>
  <c r="C2502" i="5"/>
  <c r="B2502" i="5"/>
  <c r="Z2501" i="5"/>
  <c r="Y2501" i="5"/>
  <c r="G2501" i="5"/>
  <c r="F2501" i="5" s="1"/>
  <c r="E2501" i="5"/>
  <c r="D2501" i="5" s="1"/>
  <c r="C2501" i="5"/>
  <c r="B2501" i="5"/>
  <c r="Z2500" i="5"/>
  <c r="Y2500" i="5"/>
  <c r="G2500" i="5"/>
  <c r="F2500" i="5" s="1"/>
  <c r="E2500" i="5"/>
  <c r="D2500" i="5" s="1"/>
  <c r="C2500" i="5"/>
  <c r="B2500" i="5"/>
  <c r="Z2499" i="5"/>
  <c r="Y2499" i="5"/>
  <c r="G2499" i="5"/>
  <c r="F2499" i="5" s="1"/>
  <c r="E2499" i="5"/>
  <c r="D2499" i="5" s="1"/>
  <c r="C2499" i="5"/>
  <c r="B2499" i="5"/>
  <c r="Z2498" i="5"/>
  <c r="Y2498" i="5"/>
  <c r="G2498" i="5"/>
  <c r="F2498" i="5" s="1"/>
  <c r="E2498" i="5"/>
  <c r="D2498" i="5" s="1"/>
  <c r="C2498" i="5"/>
  <c r="B2498" i="5"/>
  <c r="Z2497" i="5"/>
  <c r="Y2497" i="5"/>
  <c r="G2497" i="5"/>
  <c r="F2497" i="5" s="1"/>
  <c r="E2497" i="5"/>
  <c r="D2497" i="5" s="1"/>
  <c r="C2497" i="5"/>
  <c r="B2497" i="5"/>
  <c r="Z2496" i="5"/>
  <c r="Y2496" i="5"/>
  <c r="G2496" i="5"/>
  <c r="F2496" i="5" s="1"/>
  <c r="E2496" i="5"/>
  <c r="D2496" i="5" s="1"/>
  <c r="C2496" i="5"/>
  <c r="B2496" i="5"/>
  <c r="Z2495" i="5"/>
  <c r="Y2495" i="5"/>
  <c r="G2495" i="5"/>
  <c r="F2495" i="5" s="1"/>
  <c r="E2495" i="5"/>
  <c r="D2495" i="5" s="1"/>
  <c r="C2495" i="5"/>
  <c r="B2495" i="5"/>
  <c r="Z2494" i="5"/>
  <c r="Y2494" i="5"/>
  <c r="G2494" i="5"/>
  <c r="F2494" i="5" s="1"/>
  <c r="E2494" i="5"/>
  <c r="D2494" i="5" s="1"/>
  <c r="C2494" i="5"/>
  <c r="B2494" i="5"/>
  <c r="Z2493" i="5"/>
  <c r="Y2493" i="5"/>
  <c r="G2493" i="5"/>
  <c r="F2493" i="5" s="1"/>
  <c r="E2493" i="5"/>
  <c r="D2493" i="5" s="1"/>
  <c r="C2493" i="5"/>
  <c r="B2493" i="5"/>
  <c r="Z2492" i="5"/>
  <c r="Y2492" i="5"/>
  <c r="G2492" i="5"/>
  <c r="F2492" i="5" s="1"/>
  <c r="E2492" i="5"/>
  <c r="D2492" i="5" s="1"/>
  <c r="C2492" i="5"/>
  <c r="B2492" i="5"/>
  <c r="Z2491" i="5"/>
  <c r="Y2491" i="5"/>
  <c r="G2491" i="5"/>
  <c r="F2491" i="5" s="1"/>
  <c r="E2491" i="5"/>
  <c r="D2491" i="5" s="1"/>
  <c r="C2491" i="5"/>
  <c r="B2491" i="5"/>
  <c r="Z2490" i="5"/>
  <c r="Y2490" i="5"/>
  <c r="G2490" i="5"/>
  <c r="F2490" i="5" s="1"/>
  <c r="E2490" i="5"/>
  <c r="D2490" i="5" s="1"/>
  <c r="C2490" i="5"/>
  <c r="B2490" i="5"/>
  <c r="Z2489" i="5"/>
  <c r="Y2489" i="5"/>
  <c r="G2489" i="5"/>
  <c r="F2489" i="5" s="1"/>
  <c r="E2489" i="5"/>
  <c r="D2489" i="5" s="1"/>
  <c r="C2489" i="5"/>
  <c r="B2489" i="5"/>
  <c r="Z2488" i="5"/>
  <c r="Y2488" i="5"/>
  <c r="G2488" i="5"/>
  <c r="F2488" i="5" s="1"/>
  <c r="E2488" i="5"/>
  <c r="D2488" i="5" s="1"/>
  <c r="C2488" i="5"/>
  <c r="B2488" i="5"/>
  <c r="Z2487" i="5"/>
  <c r="Y2487" i="5"/>
  <c r="G2487" i="5"/>
  <c r="F2487" i="5" s="1"/>
  <c r="E2487" i="5"/>
  <c r="D2487" i="5" s="1"/>
  <c r="C2487" i="5"/>
  <c r="B2487" i="5"/>
  <c r="Z2486" i="5"/>
  <c r="Y2486" i="5"/>
  <c r="G2486" i="5"/>
  <c r="F2486" i="5" s="1"/>
  <c r="E2486" i="5"/>
  <c r="D2486" i="5" s="1"/>
  <c r="C2486" i="5"/>
  <c r="B2486" i="5"/>
  <c r="Z2485" i="5"/>
  <c r="Y2485" i="5"/>
  <c r="G2485" i="5"/>
  <c r="F2485" i="5" s="1"/>
  <c r="E2485" i="5"/>
  <c r="D2485" i="5" s="1"/>
  <c r="C2485" i="5"/>
  <c r="B2485" i="5"/>
  <c r="Z2484" i="5"/>
  <c r="Y2484" i="5"/>
  <c r="G2484" i="5"/>
  <c r="F2484" i="5" s="1"/>
  <c r="E2484" i="5"/>
  <c r="D2484" i="5" s="1"/>
  <c r="C2484" i="5"/>
  <c r="B2484" i="5"/>
  <c r="Z2483" i="5"/>
  <c r="Y2483" i="5"/>
  <c r="G2483" i="5"/>
  <c r="F2483" i="5" s="1"/>
  <c r="E2483" i="5"/>
  <c r="D2483" i="5" s="1"/>
  <c r="C2483" i="5"/>
  <c r="B2483" i="5"/>
  <c r="Z2482" i="5"/>
  <c r="Y2482" i="5"/>
  <c r="G2482" i="5"/>
  <c r="F2482" i="5" s="1"/>
  <c r="E2482" i="5"/>
  <c r="D2482" i="5" s="1"/>
  <c r="C2482" i="5"/>
  <c r="B2482" i="5"/>
  <c r="Z2481" i="5"/>
  <c r="Y2481" i="5"/>
  <c r="G2481" i="5"/>
  <c r="F2481" i="5" s="1"/>
  <c r="E2481" i="5"/>
  <c r="D2481" i="5" s="1"/>
  <c r="C2481" i="5"/>
  <c r="B2481" i="5"/>
  <c r="Z2480" i="5"/>
  <c r="Y2480" i="5"/>
  <c r="G2480" i="5"/>
  <c r="F2480" i="5" s="1"/>
  <c r="E2480" i="5"/>
  <c r="D2480" i="5" s="1"/>
  <c r="C2480" i="5"/>
  <c r="B2480" i="5"/>
  <c r="Z2479" i="5"/>
  <c r="Y2479" i="5"/>
  <c r="G2479" i="5"/>
  <c r="F2479" i="5" s="1"/>
  <c r="E2479" i="5"/>
  <c r="D2479" i="5" s="1"/>
  <c r="C2479" i="5"/>
  <c r="B2479" i="5"/>
  <c r="Z2478" i="5"/>
  <c r="Y2478" i="5"/>
  <c r="G2478" i="5"/>
  <c r="F2478" i="5" s="1"/>
  <c r="E2478" i="5"/>
  <c r="D2478" i="5" s="1"/>
  <c r="C2478" i="5"/>
  <c r="B2478" i="5"/>
  <c r="Z2477" i="5"/>
  <c r="Y2477" i="5"/>
  <c r="G2477" i="5"/>
  <c r="F2477" i="5" s="1"/>
  <c r="E2477" i="5"/>
  <c r="D2477" i="5" s="1"/>
  <c r="C2477" i="5"/>
  <c r="B2477" i="5"/>
  <c r="Z2476" i="5"/>
  <c r="Y2476" i="5"/>
  <c r="G2476" i="5"/>
  <c r="F2476" i="5" s="1"/>
  <c r="E2476" i="5"/>
  <c r="D2476" i="5" s="1"/>
  <c r="C2476" i="5"/>
  <c r="B2476" i="5"/>
  <c r="Z2475" i="5"/>
  <c r="Y2475" i="5"/>
  <c r="G2475" i="5"/>
  <c r="F2475" i="5" s="1"/>
  <c r="E2475" i="5"/>
  <c r="D2475" i="5" s="1"/>
  <c r="C2475" i="5"/>
  <c r="B2475" i="5"/>
  <c r="Z2474" i="5"/>
  <c r="Y2474" i="5"/>
  <c r="G2474" i="5"/>
  <c r="F2474" i="5" s="1"/>
  <c r="E2474" i="5"/>
  <c r="D2474" i="5" s="1"/>
  <c r="C2474" i="5"/>
  <c r="B2474" i="5"/>
  <c r="Z2473" i="5"/>
  <c r="Y2473" i="5"/>
  <c r="G2473" i="5"/>
  <c r="F2473" i="5" s="1"/>
  <c r="E2473" i="5"/>
  <c r="D2473" i="5" s="1"/>
  <c r="C2473" i="5"/>
  <c r="B2473" i="5"/>
  <c r="Z2472" i="5"/>
  <c r="Y2472" i="5"/>
  <c r="G2472" i="5"/>
  <c r="F2472" i="5" s="1"/>
  <c r="E2472" i="5"/>
  <c r="D2472" i="5" s="1"/>
  <c r="C2472" i="5"/>
  <c r="B2472" i="5"/>
  <c r="Z2471" i="5"/>
  <c r="Y2471" i="5"/>
  <c r="G2471" i="5"/>
  <c r="F2471" i="5" s="1"/>
  <c r="E2471" i="5"/>
  <c r="D2471" i="5" s="1"/>
  <c r="C2471" i="5"/>
  <c r="B2471" i="5"/>
  <c r="Z2470" i="5"/>
  <c r="Y2470" i="5"/>
  <c r="G2470" i="5"/>
  <c r="F2470" i="5" s="1"/>
  <c r="E2470" i="5"/>
  <c r="D2470" i="5" s="1"/>
  <c r="C2470" i="5"/>
  <c r="B2470" i="5"/>
  <c r="Z2469" i="5"/>
  <c r="Y2469" i="5"/>
  <c r="G2469" i="5"/>
  <c r="F2469" i="5" s="1"/>
  <c r="E2469" i="5"/>
  <c r="D2469" i="5" s="1"/>
  <c r="C2469" i="5"/>
  <c r="B2469" i="5"/>
  <c r="Z2468" i="5"/>
  <c r="Y2468" i="5"/>
  <c r="G2468" i="5"/>
  <c r="F2468" i="5" s="1"/>
  <c r="E2468" i="5"/>
  <c r="D2468" i="5" s="1"/>
  <c r="C2468" i="5"/>
  <c r="B2468" i="5"/>
  <c r="Z2467" i="5"/>
  <c r="Y2467" i="5"/>
  <c r="G2467" i="5"/>
  <c r="F2467" i="5" s="1"/>
  <c r="E2467" i="5"/>
  <c r="D2467" i="5" s="1"/>
  <c r="C2467" i="5"/>
  <c r="B2467" i="5"/>
  <c r="Z2466" i="5"/>
  <c r="Y2466" i="5"/>
  <c r="G2466" i="5"/>
  <c r="F2466" i="5" s="1"/>
  <c r="E2466" i="5"/>
  <c r="D2466" i="5" s="1"/>
  <c r="C2466" i="5"/>
  <c r="B2466" i="5"/>
  <c r="Z2465" i="5"/>
  <c r="Y2465" i="5"/>
  <c r="G2465" i="5"/>
  <c r="F2465" i="5" s="1"/>
  <c r="E2465" i="5"/>
  <c r="D2465" i="5" s="1"/>
  <c r="C2465" i="5"/>
  <c r="B2465" i="5"/>
  <c r="Z2464" i="5"/>
  <c r="Y2464" i="5"/>
  <c r="G2464" i="5"/>
  <c r="F2464" i="5" s="1"/>
  <c r="E2464" i="5"/>
  <c r="D2464" i="5" s="1"/>
  <c r="C2464" i="5"/>
  <c r="B2464" i="5"/>
  <c r="Z2463" i="5"/>
  <c r="Y2463" i="5"/>
  <c r="G2463" i="5"/>
  <c r="F2463" i="5" s="1"/>
  <c r="E2463" i="5"/>
  <c r="D2463" i="5" s="1"/>
  <c r="C2463" i="5"/>
  <c r="B2463" i="5"/>
  <c r="Z2462" i="5"/>
  <c r="Y2462" i="5"/>
  <c r="G2462" i="5"/>
  <c r="F2462" i="5" s="1"/>
  <c r="E2462" i="5"/>
  <c r="D2462" i="5" s="1"/>
  <c r="C2462" i="5"/>
  <c r="B2462" i="5"/>
  <c r="Z2461" i="5"/>
  <c r="Y2461" i="5"/>
  <c r="G2461" i="5"/>
  <c r="F2461" i="5" s="1"/>
  <c r="E2461" i="5"/>
  <c r="D2461" i="5" s="1"/>
  <c r="C2461" i="5"/>
  <c r="B2461" i="5"/>
  <c r="Z2460" i="5"/>
  <c r="Y2460" i="5"/>
  <c r="G2460" i="5"/>
  <c r="F2460" i="5" s="1"/>
  <c r="E2460" i="5"/>
  <c r="D2460" i="5" s="1"/>
  <c r="C2460" i="5"/>
  <c r="B2460" i="5"/>
  <c r="Z2459" i="5"/>
  <c r="Y2459" i="5"/>
  <c r="G2459" i="5"/>
  <c r="F2459" i="5" s="1"/>
  <c r="E2459" i="5"/>
  <c r="D2459" i="5" s="1"/>
  <c r="C2459" i="5"/>
  <c r="B2459" i="5"/>
  <c r="Z2458" i="5"/>
  <c r="Y2458" i="5"/>
  <c r="G2458" i="5"/>
  <c r="F2458" i="5" s="1"/>
  <c r="E2458" i="5"/>
  <c r="D2458" i="5" s="1"/>
  <c r="C2458" i="5"/>
  <c r="B2458" i="5"/>
  <c r="Z2457" i="5"/>
  <c r="Y2457" i="5"/>
  <c r="G2457" i="5"/>
  <c r="F2457" i="5" s="1"/>
  <c r="E2457" i="5"/>
  <c r="D2457" i="5" s="1"/>
  <c r="C2457" i="5"/>
  <c r="B2457" i="5"/>
  <c r="Z2456" i="5"/>
  <c r="Y2456" i="5"/>
  <c r="G2456" i="5"/>
  <c r="F2456" i="5" s="1"/>
  <c r="E2456" i="5"/>
  <c r="D2456" i="5" s="1"/>
  <c r="C2456" i="5"/>
  <c r="B2456" i="5"/>
  <c r="Z2455" i="5"/>
  <c r="Y2455" i="5"/>
  <c r="G2455" i="5"/>
  <c r="F2455" i="5" s="1"/>
  <c r="E2455" i="5"/>
  <c r="D2455" i="5" s="1"/>
  <c r="C2455" i="5"/>
  <c r="B2455" i="5"/>
  <c r="Z2454" i="5"/>
  <c r="Y2454" i="5"/>
  <c r="G2454" i="5"/>
  <c r="F2454" i="5" s="1"/>
  <c r="E2454" i="5"/>
  <c r="D2454" i="5" s="1"/>
  <c r="C2454" i="5"/>
  <c r="B2454" i="5"/>
  <c r="Z2453" i="5"/>
  <c r="Y2453" i="5"/>
  <c r="G2453" i="5"/>
  <c r="F2453" i="5" s="1"/>
  <c r="E2453" i="5"/>
  <c r="D2453" i="5" s="1"/>
  <c r="C2453" i="5"/>
  <c r="B2453" i="5"/>
  <c r="Z2452" i="5"/>
  <c r="Y2452" i="5"/>
  <c r="G2452" i="5"/>
  <c r="F2452" i="5" s="1"/>
  <c r="E2452" i="5"/>
  <c r="D2452" i="5" s="1"/>
  <c r="C2452" i="5"/>
  <c r="B2452" i="5"/>
  <c r="Z2451" i="5"/>
  <c r="Y2451" i="5"/>
  <c r="G2451" i="5"/>
  <c r="F2451" i="5" s="1"/>
  <c r="E2451" i="5"/>
  <c r="D2451" i="5" s="1"/>
  <c r="C2451" i="5"/>
  <c r="B2451" i="5"/>
  <c r="Z2450" i="5"/>
  <c r="Y2450" i="5"/>
  <c r="G2450" i="5"/>
  <c r="F2450" i="5" s="1"/>
  <c r="E2450" i="5"/>
  <c r="D2450" i="5" s="1"/>
  <c r="C2450" i="5"/>
  <c r="B2450" i="5"/>
  <c r="Z2449" i="5"/>
  <c r="Y2449" i="5"/>
  <c r="G2449" i="5"/>
  <c r="F2449" i="5" s="1"/>
  <c r="E2449" i="5"/>
  <c r="D2449" i="5" s="1"/>
  <c r="C2449" i="5"/>
  <c r="B2449" i="5"/>
  <c r="Z2448" i="5"/>
  <c r="Y2448" i="5"/>
  <c r="G2448" i="5"/>
  <c r="F2448" i="5" s="1"/>
  <c r="E2448" i="5"/>
  <c r="D2448" i="5" s="1"/>
  <c r="C2448" i="5"/>
  <c r="B2448" i="5"/>
  <c r="Z2447" i="5"/>
  <c r="Y2447" i="5"/>
  <c r="G2447" i="5"/>
  <c r="F2447" i="5" s="1"/>
  <c r="E2447" i="5"/>
  <c r="D2447" i="5" s="1"/>
  <c r="C2447" i="5"/>
  <c r="B2447" i="5"/>
  <c r="Z2446" i="5"/>
  <c r="Y2446" i="5"/>
  <c r="G2446" i="5"/>
  <c r="F2446" i="5" s="1"/>
  <c r="E2446" i="5"/>
  <c r="D2446" i="5" s="1"/>
  <c r="C2446" i="5"/>
  <c r="B2446" i="5"/>
  <c r="Z2445" i="5"/>
  <c r="Y2445" i="5"/>
  <c r="G2445" i="5"/>
  <c r="F2445" i="5" s="1"/>
  <c r="E2445" i="5"/>
  <c r="D2445" i="5" s="1"/>
  <c r="C2445" i="5"/>
  <c r="B2445" i="5"/>
  <c r="Z2444" i="5"/>
  <c r="Y2444" i="5"/>
  <c r="G2444" i="5"/>
  <c r="F2444" i="5" s="1"/>
  <c r="E2444" i="5"/>
  <c r="D2444" i="5" s="1"/>
  <c r="C2444" i="5"/>
  <c r="B2444" i="5"/>
  <c r="Z2443" i="5"/>
  <c r="Y2443" i="5"/>
  <c r="G2443" i="5"/>
  <c r="F2443" i="5" s="1"/>
  <c r="E2443" i="5"/>
  <c r="D2443" i="5" s="1"/>
  <c r="C2443" i="5"/>
  <c r="B2443" i="5"/>
  <c r="Z2442" i="5"/>
  <c r="Y2442" i="5"/>
  <c r="G2442" i="5"/>
  <c r="F2442" i="5" s="1"/>
  <c r="E2442" i="5"/>
  <c r="D2442" i="5" s="1"/>
  <c r="C2442" i="5"/>
  <c r="B2442" i="5"/>
  <c r="Z2441" i="5"/>
  <c r="Y2441" i="5"/>
  <c r="G2441" i="5"/>
  <c r="F2441" i="5" s="1"/>
  <c r="E2441" i="5"/>
  <c r="D2441" i="5" s="1"/>
  <c r="C2441" i="5"/>
  <c r="B2441" i="5"/>
  <c r="Z2440" i="5"/>
  <c r="Y2440" i="5"/>
  <c r="G2440" i="5"/>
  <c r="F2440" i="5" s="1"/>
  <c r="E2440" i="5"/>
  <c r="D2440" i="5" s="1"/>
  <c r="C2440" i="5"/>
  <c r="B2440" i="5"/>
  <c r="Z2439" i="5"/>
  <c r="Y2439" i="5"/>
  <c r="G2439" i="5"/>
  <c r="F2439" i="5" s="1"/>
  <c r="E2439" i="5"/>
  <c r="D2439" i="5" s="1"/>
  <c r="C2439" i="5"/>
  <c r="B2439" i="5"/>
  <c r="Z2438" i="5"/>
  <c r="Y2438" i="5"/>
  <c r="G2438" i="5"/>
  <c r="F2438" i="5" s="1"/>
  <c r="E2438" i="5"/>
  <c r="D2438" i="5" s="1"/>
  <c r="C2438" i="5"/>
  <c r="B2438" i="5"/>
  <c r="Z2437" i="5"/>
  <c r="Y2437" i="5"/>
  <c r="G2437" i="5"/>
  <c r="F2437" i="5" s="1"/>
  <c r="E2437" i="5"/>
  <c r="D2437" i="5" s="1"/>
  <c r="C2437" i="5"/>
  <c r="B2437" i="5"/>
  <c r="Z2436" i="5"/>
  <c r="Y2436" i="5"/>
  <c r="G2436" i="5"/>
  <c r="F2436" i="5" s="1"/>
  <c r="E2436" i="5"/>
  <c r="D2436" i="5" s="1"/>
  <c r="C2436" i="5"/>
  <c r="B2436" i="5"/>
  <c r="Z2435" i="5"/>
  <c r="Y2435" i="5"/>
  <c r="G2435" i="5"/>
  <c r="F2435" i="5" s="1"/>
  <c r="E2435" i="5"/>
  <c r="D2435" i="5" s="1"/>
  <c r="C2435" i="5"/>
  <c r="B2435" i="5"/>
  <c r="Z2434" i="5"/>
  <c r="Y2434" i="5"/>
  <c r="G2434" i="5"/>
  <c r="F2434" i="5" s="1"/>
  <c r="E2434" i="5"/>
  <c r="D2434" i="5" s="1"/>
  <c r="C2434" i="5"/>
  <c r="B2434" i="5"/>
  <c r="Z2433" i="5"/>
  <c r="Y2433" i="5"/>
  <c r="G2433" i="5"/>
  <c r="F2433" i="5" s="1"/>
  <c r="E2433" i="5"/>
  <c r="D2433" i="5" s="1"/>
  <c r="C2433" i="5"/>
  <c r="B2433" i="5"/>
  <c r="Z2432" i="5"/>
  <c r="Y2432" i="5"/>
  <c r="G2432" i="5"/>
  <c r="F2432" i="5" s="1"/>
  <c r="E2432" i="5"/>
  <c r="D2432" i="5" s="1"/>
  <c r="C2432" i="5"/>
  <c r="B2432" i="5"/>
  <c r="Z2431" i="5"/>
  <c r="Y2431" i="5"/>
  <c r="G2431" i="5"/>
  <c r="F2431" i="5" s="1"/>
  <c r="E2431" i="5"/>
  <c r="D2431" i="5" s="1"/>
  <c r="C2431" i="5"/>
  <c r="B2431" i="5"/>
  <c r="Z2430" i="5"/>
  <c r="Y2430" i="5"/>
  <c r="G2430" i="5"/>
  <c r="F2430" i="5" s="1"/>
  <c r="E2430" i="5"/>
  <c r="D2430" i="5" s="1"/>
  <c r="C2430" i="5"/>
  <c r="B2430" i="5"/>
  <c r="Z2429" i="5"/>
  <c r="Y2429" i="5"/>
  <c r="G2429" i="5"/>
  <c r="F2429" i="5" s="1"/>
  <c r="E2429" i="5"/>
  <c r="D2429" i="5" s="1"/>
  <c r="C2429" i="5"/>
  <c r="B2429" i="5"/>
  <c r="Z2428" i="5"/>
  <c r="Y2428" i="5"/>
  <c r="G2428" i="5"/>
  <c r="F2428" i="5" s="1"/>
  <c r="E2428" i="5"/>
  <c r="D2428" i="5" s="1"/>
  <c r="C2428" i="5"/>
  <c r="B2428" i="5"/>
  <c r="Z2427" i="5"/>
  <c r="Y2427" i="5"/>
  <c r="G2427" i="5"/>
  <c r="F2427" i="5" s="1"/>
  <c r="E2427" i="5"/>
  <c r="D2427" i="5" s="1"/>
  <c r="C2427" i="5"/>
  <c r="B2427" i="5"/>
  <c r="Z2426" i="5"/>
  <c r="Y2426" i="5"/>
  <c r="G2426" i="5"/>
  <c r="F2426" i="5" s="1"/>
  <c r="E2426" i="5"/>
  <c r="D2426" i="5" s="1"/>
  <c r="C2426" i="5"/>
  <c r="B2426" i="5"/>
  <c r="Z2425" i="5"/>
  <c r="Y2425" i="5"/>
  <c r="G2425" i="5"/>
  <c r="F2425" i="5" s="1"/>
  <c r="E2425" i="5"/>
  <c r="D2425" i="5" s="1"/>
  <c r="C2425" i="5"/>
  <c r="B2425" i="5"/>
  <c r="Z2424" i="5"/>
  <c r="Y2424" i="5"/>
  <c r="G2424" i="5"/>
  <c r="F2424" i="5" s="1"/>
  <c r="E2424" i="5"/>
  <c r="D2424" i="5" s="1"/>
  <c r="C2424" i="5"/>
  <c r="B2424" i="5"/>
  <c r="Z2423" i="5"/>
  <c r="Y2423" i="5"/>
  <c r="G2423" i="5"/>
  <c r="F2423" i="5" s="1"/>
  <c r="E2423" i="5"/>
  <c r="D2423" i="5" s="1"/>
  <c r="C2423" i="5"/>
  <c r="B2423" i="5"/>
  <c r="Z2422" i="5"/>
  <c r="Y2422" i="5"/>
  <c r="G2422" i="5"/>
  <c r="F2422" i="5" s="1"/>
  <c r="E2422" i="5"/>
  <c r="D2422" i="5" s="1"/>
  <c r="C2422" i="5"/>
  <c r="B2422" i="5"/>
  <c r="Z2421" i="5"/>
  <c r="Y2421" i="5"/>
  <c r="G2421" i="5"/>
  <c r="F2421" i="5" s="1"/>
  <c r="E2421" i="5"/>
  <c r="D2421" i="5" s="1"/>
  <c r="C2421" i="5"/>
  <c r="B2421" i="5"/>
  <c r="Z2420" i="5"/>
  <c r="Y2420" i="5"/>
  <c r="G2420" i="5"/>
  <c r="F2420" i="5" s="1"/>
  <c r="E2420" i="5"/>
  <c r="D2420" i="5" s="1"/>
  <c r="C2420" i="5"/>
  <c r="B2420" i="5"/>
  <c r="Z2419" i="5"/>
  <c r="Y2419" i="5"/>
  <c r="G2419" i="5"/>
  <c r="F2419" i="5" s="1"/>
  <c r="E2419" i="5"/>
  <c r="D2419" i="5" s="1"/>
  <c r="C2419" i="5"/>
  <c r="B2419" i="5"/>
  <c r="Z2418" i="5"/>
  <c r="Y2418" i="5"/>
  <c r="G2418" i="5"/>
  <c r="F2418" i="5" s="1"/>
  <c r="E2418" i="5"/>
  <c r="D2418" i="5" s="1"/>
  <c r="C2418" i="5"/>
  <c r="B2418" i="5"/>
  <c r="Z2417" i="5"/>
  <c r="Y2417" i="5"/>
  <c r="G2417" i="5"/>
  <c r="F2417" i="5" s="1"/>
  <c r="E2417" i="5"/>
  <c r="D2417" i="5" s="1"/>
  <c r="C2417" i="5"/>
  <c r="B2417" i="5"/>
  <c r="Z2416" i="5"/>
  <c r="Y2416" i="5"/>
  <c r="G2416" i="5"/>
  <c r="F2416" i="5" s="1"/>
  <c r="E2416" i="5"/>
  <c r="D2416" i="5" s="1"/>
  <c r="C2416" i="5"/>
  <c r="B2416" i="5"/>
  <c r="Z2415" i="5"/>
  <c r="Y2415" i="5"/>
  <c r="G2415" i="5"/>
  <c r="F2415" i="5" s="1"/>
  <c r="E2415" i="5"/>
  <c r="D2415" i="5" s="1"/>
  <c r="C2415" i="5"/>
  <c r="B2415" i="5"/>
  <c r="Z2414" i="5"/>
  <c r="Y2414" i="5"/>
  <c r="G2414" i="5"/>
  <c r="F2414" i="5" s="1"/>
  <c r="E2414" i="5"/>
  <c r="D2414" i="5" s="1"/>
  <c r="C2414" i="5"/>
  <c r="B2414" i="5"/>
  <c r="Z2413" i="5"/>
  <c r="Y2413" i="5"/>
  <c r="G2413" i="5"/>
  <c r="F2413" i="5" s="1"/>
  <c r="E2413" i="5"/>
  <c r="D2413" i="5" s="1"/>
  <c r="C2413" i="5"/>
  <c r="B2413" i="5"/>
  <c r="Z2412" i="5"/>
  <c r="Y2412" i="5"/>
  <c r="G2412" i="5"/>
  <c r="F2412" i="5" s="1"/>
  <c r="E2412" i="5"/>
  <c r="D2412" i="5" s="1"/>
  <c r="C2412" i="5"/>
  <c r="B2412" i="5"/>
  <c r="Z2411" i="5"/>
  <c r="Y2411" i="5"/>
  <c r="G2411" i="5"/>
  <c r="F2411" i="5" s="1"/>
  <c r="E2411" i="5"/>
  <c r="D2411" i="5" s="1"/>
  <c r="C2411" i="5"/>
  <c r="B2411" i="5"/>
  <c r="Z2410" i="5"/>
  <c r="Y2410" i="5"/>
  <c r="G2410" i="5"/>
  <c r="F2410" i="5" s="1"/>
  <c r="E2410" i="5"/>
  <c r="D2410" i="5" s="1"/>
  <c r="C2410" i="5"/>
  <c r="B2410" i="5"/>
  <c r="Z2409" i="5"/>
  <c r="Y2409" i="5"/>
  <c r="G2409" i="5"/>
  <c r="F2409" i="5" s="1"/>
  <c r="E2409" i="5"/>
  <c r="D2409" i="5" s="1"/>
  <c r="C2409" i="5"/>
  <c r="B2409" i="5"/>
  <c r="Z2408" i="5"/>
  <c r="Y2408" i="5"/>
  <c r="G2408" i="5"/>
  <c r="F2408" i="5" s="1"/>
  <c r="E2408" i="5"/>
  <c r="D2408" i="5" s="1"/>
  <c r="C2408" i="5"/>
  <c r="B2408" i="5"/>
  <c r="Z2407" i="5"/>
  <c r="Y2407" i="5"/>
  <c r="G2407" i="5"/>
  <c r="F2407" i="5" s="1"/>
  <c r="E2407" i="5"/>
  <c r="D2407" i="5" s="1"/>
  <c r="C2407" i="5"/>
  <c r="B2407" i="5"/>
  <c r="Z2406" i="5"/>
  <c r="Y2406" i="5"/>
  <c r="G2406" i="5"/>
  <c r="F2406" i="5" s="1"/>
  <c r="E2406" i="5"/>
  <c r="D2406" i="5" s="1"/>
  <c r="C2406" i="5"/>
  <c r="B2406" i="5"/>
  <c r="Z2405" i="5"/>
  <c r="Y2405" i="5"/>
  <c r="G2405" i="5"/>
  <c r="F2405" i="5" s="1"/>
  <c r="E2405" i="5"/>
  <c r="D2405" i="5" s="1"/>
  <c r="C2405" i="5"/>
  <c r="B2405" i="5"/>
  <c r="Z2404" i="5"/>
  <c r="Y2404" i="5"/>
  <c r="G2404" i="5"/>
  <c r="F2404" i="5" s="1"/>
  <c r="E2404" i="5"/>
  <c r="D2404" i="5" s="1"/>
  <c r="C2404" i="5"/>
  <c r="B2404" i="5"/>
  <c r="Z2403" i="5"/>
  <c r="Y2403" i="5"/>
  <c r="G2403" i="5"/>
  <c r="F2403" i="5" s="1"/>
  <c r="E2403" i="5"/>
  <c r="D2403" i="5" s="1"/>
  <c r="C2403" i="5"/>
  <c r="B2403" i="5"/>
  <c r="Z2402" i="5"/>
  <c r="Y2402" i="5"/>
  <c r="G2402" i="5"/>
  <c r="F2402" i="5" s="1"/>
  <c r="E2402" i="5"/>
  <c r="D2402" i="5" s="1"/>
  <c r="C2402" i="5"/>
  <c r="B2402" i="5"/>
  <c r="Z2401" i="5"/>
  <c r="Y2401" i="5"/>
  <c r="G2401" i="5"/>
  <c r="F2401" i="5" s="1"/>
  <c r="E2401" i="5"/>
  <c r="D2401" i="5" s="1"/>
  <c r="C2401" i="5"/>
  <c r="B2401" i="5"/>
  <c r="Z2400" i="5"/>
  <c r="Y2400" i="5"/>
  <c r="G2400" i="5"/>
  <c r="F2400" i="5" s="1"/>
  <c r="E2400" i="5"/>
  <c r="D2400" i="5" s="1"/>
  <c r="C2400" i="5"/>
  <c r="B2400" i="5"/>
  <c r="Z2399" i="5"/>
  <c r="Y2399" i="5"/>
  <c r="G2399" i="5"/>
  <c r="F2399" i="5" s="1"/>
  <c r="E2399" i="5"/>
  <c r="D2399" i="5" s="1"/>
  <c r="C2399" i="5"/>
  <c r="B2399" i="5"/>
  <c r="Z2398" i="5"/>
  <c r="Y2398" i="5"/>
  <c r="G2398" i="5"/>
  <c r="F2398" i="5" s="1"/>
  <c r="E2398" i="5"/>
  <c r="D2398" i="5" s="1"/>
  <c r="C2398" i="5"/>
  <c r="B2398" i="5"/>
  <c r="Z2397" i="5"/>
  <c r="Y2397" i="5"/>
  <c r="G2397" i="5"/>
  <c r="F2397" i="5" s="1"/>
  <c r="E2397" i="5"/>
  <c r="D2397" i="5" s="1"/>
  <c r="C2397" i="5"/>
  <c r="B2397" i="5"/>
  <c r="Z2396" i="5"/>
  <c r="Y2396" i="5"/>
  <c r="G2396" i="5"/>
  <c r="F2396" i="5" s="1"/>
  <c r="E2396" i="5"/>
  <c r="D2396" i="5" s="1"/>
  <c r="C2396" i="5"/>
  <c r="B2396" i="5"/>
  <c r="Z2395" i="5"/>
  <c r="Y2395" i="5"/>
  <c r="G2395" i="5"/>
  <c r="F2395" i="5" s="1"/>
  <c r="E2395" i="5"/>
  <c r="D2395" i="5" s="1"/>
  <c r="C2395" i="5"/>
  <c r="B2395" i="5"/>
  <c r="Z2394" i="5"/>
  <c r="Y2394" i="5"/>
  <c r="G2394" i="5"/>
  <c r="F2394" i="5" s="1"/>
  <c r="E2394" i="5"/>
  <c r="D2394" i="5" s="1"/>
  <c r="C2394" i="5"/>
  <c r="B2394" i="5"/>
  <c r="Z2393" i="5"/>
  <c r="Y2393" i="5"/>
  <c r="G2393" i="5"/>
  <c r="F2393" i="5" s="1"/>
  <c r="E2393" i="5"/>
  <c r="D2393" i="5" s="1"/>
  <c r="C2393" i="5"/>
  <c r="B2393" i="5"/>
  <c r="Z2392" i="5"/>
  <c r="Y2392" i="5"/>
  <c r="G2392" i="5"/>
  <c r="F2392" i="5" s="1"/>
  <c r="E2392" i="5"/>
  <c r="D2392" i="5" s="1"/>
  <c r="C2392" i="5"/>
  <c r="B2392" i="5"/>
  <c r="Z2391" i="5"/>
  <c r="Y2391" i="5"/>
  <c r="G2391" i="5"/>
  <c r="F2391" i="5" s="1"/>
  <c r="E2391" i="5"/>
  <c r="D2391" i="5" s="1"/>
  <c r="C2391" i="5"/>
  <c r="B2391" i="5"/>
  <c r="Z2390" i="5"/>
  <c r="Y2390" i="5"/>
  <c r="G2390" i="5"/>
  <c r="F2390" i="5" s="1"/>
  <c r="E2390" i="5"/>
  <c r="D2390" i="5" s="1"/>
  <c r="C2390" i="5"/>
  <c r="B2390" i="5"/>
  <c r="Z2389" i="5"/>
  <c r="Y2389" i="5"/>
  <c r="G2389" i="5"/>
  <c r="F2389" i="5" s="1"/>
  <c r="E2389" i="5"/>
  <c r="D2389" i="5" s="1"/>
  <c r="C2389" i="5"/>
  <c r="B2389" i="5"/>
  <c r="Z2388" i="5"/>
  <c r="Y2388" i="5"/>
  <c r="G2388" i="5"/>
  <c r="F2388" i="5" s="1"/>
  <c r="E2388" i="5"/>
  <c r="D2388" i="5" s="1"/>
  <c r="C2388" i="5"/>
  <c r="B2388" i="5"/>
  <c r="Z2387" i="5"/>
  <c r="Y2387" i="5"/>
  <c r="G2387" i="5"/>
  <c r="F2387" i="5" s="1"/>
  <c r="E2387" i="5"/>
  <c r="D2387" i="5" s="1"/>
  <c r="C2387" i="5"/>
  <c r="B2387" i="5"/>
  <c r="Z2386" i="5"/>
  <c r="Y2386" i="5"/>
  <c r="G2386" i="5"/>
  <c r="F2386" i="5" s="1"/>
  <c r="E2386" i="5"/>
  <c r="D2386" i="5" s="1"/>
  <c r="C2386" i="5"/>
  <c r="B2386" i="5"/>
  <c r="Z2385" i="5"/>
  <c r="Y2385" i="5"/>
  <c r="G2385" i="5"/>
  <c r="F2385" i="5" s="1"/>
  <c r="E2385" i="5"/>
  <c r="D2385" i="5" s="1"/>
  <c r="C2385" i="5"/>
  <c r="B2385" i="5"/>
  <c r="Z2384" i="5"/>
  <c r="Y2384" i="5"/>
  <c r="G2384" i="5"/>
  <c r="F2384" i="5" s="1"/>
  <c r="E2384" i="5"/>
  <c r="D2384" i="5" s="1"/>
  <c r="C2384" i="5"/>
  <c r="B2384" i="5"/>
  <c r="Z2383" i="5"/>
  <c r="Y2383" i="5"/>
  <c r="G2383" i="5"/>
  <c r="F2383" i="5" s="1"/>
  <c r="E2383" i="5"/>
  <c r="D2383" i="5" s="1"/>
  <c r="C2383" i="5"/>
  <c r="B2383" i="5"/>
  <c r="Z2382" i="5"/>
  <c r="Y2382" i="5"/>
  <c r="G2382" i="5"/>
  <c r="F2382" i="5" s="1"/>
  <c r="E2382" i="5"/>
  <c r="D2382" i="5" s="1"/>
  <c r="C2382" i="5"/>
  <c r="B2382" i="5"/>
  <c r="Z2381" i="5"/>
  <c r="Y2381" i="5"/>
  <c r="G2381" i="5"/>
  <c r="F2381" i="5" s="1"/>
  <c r="E2381" i="5"/>
  <c r="D2381" i="5" s="1"/>
  <c r="C2381" i="5"/>
  <c r="B2381" i="5"/>
  <c r="Z2380" i="5"/>
  <c r="Y2380" i="5"/>
  <c r="G2380" i="5"/>
  <c r="F2380" i="5" s="1"/>
  <c r="E2380" i="5"/>
  <c r="D2380" i="5" s="1"/>
  <c r="C2380" i="5"/>
  <c r="B2380" i="5"/>
  <c r="Z2379" i="5"/>
  <c r="Y2379" i="5"/>
  <c r="G2379" i="5"/>
  <c r="F2379" i="5" s="1"/>
  <c r="E2379" i="5"/>
  <c r="D2379" i="5" s="1"/>
  <c r="C2379" i="5"/>
  <c r="B2379" i="5"/>
  <c r="Z2378" i="5"/>
  <c r="Y2378" i="5"/>
  <c r="G2378" i="5"/>
  <c r="F2378" i="5" s="1"/>
  <c r="E2378" i="5"/>
  <c r="D2378" i="5" s="1"/>
  <c r="C2378" i="5"/>
  <c r="B2378" i="5"/>
  <c r="Z2377" i="5"/>
  <c r="Y2377" i="5"/>
  <c r="G2377" i="5"/>
  <c r="F2377" i="5" s="1"/>
  <c r="E2377" i="5"/>
  <c r="D2377" i="5" s="1"/>
  <c r="C2377" i="5"/>
  <c r="B2377" i="5"/>
  <c r="Z2376" i="5"/>
  <c r="Y2376" i="5"/>
  <c r="G2376" i="5"/>
  <c r="F2376" i="5" s="1"/>
  <c r="E2376" i="5"/>
  <c r="D2376" i="5" s="1"/>
  <c r="C2376" i="5"/>
  <c r="B2376" i="5"/>
  <c r="Z2375" i="5"/>
  <c r="Y2375" i="5"/>
  <c r="G2375" i="5"/>
  <c r="F2375" i="5" s="1"/>
  <c r="E2375" i="5"/>
  <c r="D2375" i="5" s="1"/>
  <c r="C2375" i="5"/>
  <c r="B2375" i="5"/>
  <c r="Z2374" i="5"/>
  <c r="Y2374" i="5"/>
  <c r="G2374" i="5"/>
  <c r="F2374" i="5" s="1"/>
  <c r="E2374" i="5"/>
  <c r="D2374" i="5" s="1"/>
  <c r="C2374" i="5"/>
  <c r="B2374" i="5"/>
  <c r="Z2373" i="5"/>
  <c r="Y2373" i="5"/>
  <c r="G2373" i="5"/>
  <c r="F2373" i="5" s="1"/>
  <c r="E2373" i="5"/>
  <c r="D2373" i="5" s="1"/>
  <c r="C2373" i="5"/>
  <c r="B2373" i="5"/>
  <c r="Z2372" i="5"/>
  <c r="Y2372" i="5"/>
  <c r="G2372" i="5"/>
  <c r="F2372" i="5" s="1"/>
  <c r="E2372" i="5"/>
  <c r="D2372" i="5" s="1"/>
  <c r="C2372" i="5"/>
  <c r="B2372" i="5"/>
  <c r="Z2371" i="5"/>
  <c r="Y2371" i="5"/>
  <c r="G2371" i="5"/>
  <c r="F2371" i="5" s="1"/>
  <c r="E2371" i="5"/>
  <c r="D2371" i="5" s="1"/>
  <c r="C2371" i="5"/>
  <c r="B2371" i="5"/>
  <c r="Z2370" i="5"/>
  <c r="Y2370" i="5"/>
  <c r="G2370" i="5"/>
  <c r="F2370" i="5" s="1"/>
  <c r="E2370" i="5"/>
  <c r="D2370" i="5" s="1"/>
  <c r="C2370" i="5"/>
  <c r="B2370" i="5"/>
  <c r="Z2369" i="5"/>
  <c r="Y2369" i="5"/>
  <c r="G2369" i="5"/>
  <c r="F2369" i="5" s="1"/>
  <c r="E2369" i="5"/>
  <c r="D2369" i="5" s="1"/>
  <c r="C2369" i="5"/>
  <c r="B2369" i="5"/>
  <c r="Z2368" i="5"/>
  <c r="Y2368" i="5"/>
  <c r="G2368" i="5"/>
  <c r="F2368" i="5" s="1"/>
  <c r="E2368" i="5"/>
  <c r="D2368" i="5" s="1"/>
  <c r="C2368" i="5"/>
  <c r="B2368" i="5"/>
  <c r="Z2367" i="5"/>
  <c r="Y2367" i="5"/>
  <c r="G2367" i="5"/>
  <c r="F2367" i="5" s="1"/>
  <c r="E2367" i="5"/>
  <c r="D2367" i="5" s="1"/>
  <c r="C2367" i="5"/>
  <c r="B2367" i="5"/>
  <c r="Z2366" i="5"/>
  <c r="Y2366" i="5"/>
  <c r="G2366" i="5"/>
  <c r="F2366" i="5" s="1"/>
  <c r="E2366" i="5"/>
  <c r="D2366" i="5" s="1"/>
  <c r="C2366" i="5"/>
  <c r="B2366" i="5"/>
  <c r="Z2365" i="5"/>
  <c r="Y2365" i="5"/>
  <c r="G2365" i="5"/>
  <c r="F2365" i="5" s="1"/>
  <c r="E2365" i="5"/>
  <c r="D2365" i="5" s="1"/>
  <c r="C2365" i="5"/>
  <c r="B2365" i="5"/>
  <c r="Z2364" i="5"/>
  <c r="Y2364" i="5"/>
  <c r="G2364" i="5"/>
  <c r="F2364" i="5" s="1"/>
  <c r="E2364" i="5"/>
  <c r="D2364" i="5" s="1"/>
  <c r="C2364" i="5"/>
  <c r="B2364" i="5"/>
  <c r="Z2363" i="5"/>
  <c r="Y2363" i="5"/>
  <c r="G2363" i="5"/>
  <c r="F2363" i="5" s="1"/>
  <c r="E2363" i="5"/>
  <c r="D2363" i="5" s="1"/>
  <c r="C2363" i="5"/>
  <c r="B2363" i="5"/>
  <c r="Z2362" i="5"/>
  <c r="Y2362" i="5"/>
  <c r="G2362" i="5"/>
  <c r="F2362" i="5" s="1"/>
  <c r="E2362" i="5"/>
  <c r="D2362" i="5" s="1"/>
  <c r="C2362" i="5"/>
  <c r="B2362" i="5"/>
  <c r="Z2361" i="5"/>
  <c r="Y2361" i="5"/>
  <c r="G2361" i="5"/>
  <c r="F2361" i="5" s="1"/>
  <c r="E2361" i="5"/>
  <c r="D2361" i="5" s="1"/>
  <c r="C2361" i="5"/>
  <c r="B2361" i="5"/>
  <c r="Z2360" i="5"/>
  <c r="Y2360" i="5"/>
  <c r="G2360" i="5"/>
  <c r="F2360" i="5" s="1"/>
  <c r="E2360" i="5"/>
  <c r="D2360" i="5" s="1"/>
  <c r="C2360" i="5"/>
  <c r="B2360" i="5"/>
  <c r="Z2359" i="5"/>
  <c r="Y2359" i="5"/>
  <c r="G2359" i="5"/>
  <c r="F2359" i="5" s="1"/>
  <c r="E2359" i="5"/>
  <c r="D2359" i="5" s="1"/>
  <c r="C2359" i="5"/>
  <c r="B2359" i="5"/>
  <c r="Z2358" i="5"/>
  <c r="Y2358" i="5"/>
  <c r="G2358" i="5"/>
  <c r="F2358" i="5" s="1"/>
  <c r="E2358" i="5"/>
  <c r="D2358" i="5" s="1"/>
  <c r="C2358" i="5"/>
  <c r="B2358" i="5"/>
  <c r="Z2357" i="5"/>
  <c r="Y2357" i="5"/>
  <c r="G2357" i="5"/>
  <c r="F2357" i="5" s="1"/>
  <c r="E2357" i="5"/>
  <c r="D2357" i="5" s="1"/>
  <c r="C2357" i="5"/>
  <c r="B2357" i="5"/>
  <c r="Z2356" i="5"/>
  <c r="Y2356" i="5"/>
  <c r="G2356" i="5"/>
  <c r="F2356" i="5" s="1"/>
  <c r="E2356" i="5"/>
  <c r="D2356" i="5" s="1"/>
  <c r="C2356" i="5"/>
  <c r="B2356" i="5"/>
  <c r="Z2355" i="5"/>
  <c r="Y2355" i="5"/>
  <c r="G2355" i="5"/>
  <c r="F2355" i="5" s="1"/>
  <c r="E2355" i="5"/>
  <c r="D2355" i="5" s="1"/>
  <c r="C2355" i="5"/>
  <c r="B2355" i="5"/>
  <c r="Z2354" i="5"/>
  <c r="Y2354" i="5"/>
  <c r="G2354" i="5"/>
  <c r="F2354" i="5" s="1"/>
  <c r="E2354" i="5"/>
  <c r="D2354" i="5" s="1"/>
  <c r="C2354" i="5"/>
  <c r="B2354" i="5"/>
  <c r="Z2353" i="5"/>
  <c r="Y2353" i="5"/>
  <c r="G2353" i="5"/>
  <c r="F2353" i="5" s="1"/>
  <c r="E2353" i="5"/>
  <c r="D2353" i="5" s="1"/>
  <c r="C2353" i="5"/>
  <c r="B2353" i="5"/>
  <c r="Z2352" i="5"/>
  <c r="Y2352" i="5"/>
  <c r="G2352" i="5"/>
  <c r="F2352" i="5" s="1"/>
  <c r="E2352" i="5"/>
  <c r="D2352" i="5" s="1"/>
  <c r="C2352" i="5"/>
  <c r="B2352" i="5"/>
  <c r="Z2351" i="5"/>
  <c r="Y2351" i="5"/>
  <c r="G2351" i="5"/>
  <c r="F2351" i="5" s="1"/>
  <c r="E2351" i="5"/>
  <c r="D2351" i="5" s="1"/>
  <c r="C2351" i="5"/>
  <c r="B2351" i="5"/>
  <c r="Z2350" i="5"/>
  <c r="Y2350" i="5"/>
  <c r="G2350" i="5"/>
  <c r="F2350" i="5" s="1"/>
  <c r="E2350" i="5"/>
  <c r="D2350" i="5" s="1"/>
  <c r="C2350" i="5"/>
  <c r="B2350" i="5"/>
  <c r="Z2349" i="5"/>
  <c r="Y2349" i="5"/>
  <c r="G2349" i="5"/>
  <c r="F2349" i="5" s="1"/>
  <c r="E2349" i="5"/>
  <c r="D2349" i="5" s="1"/>
  <c r="C2349" i="5"/>
  <c r="B2349" i="5"/>
  <c r="Z2348" i="5"/>
  <c r="Y2348" i="5"/>
  <c r="G2348" i="5"/>
  <c r="F2348" i="5" s="1"/>
  <c r="E2348" i="5"/>
  <c r="D2348" i="5" s="1"/>
  <c r="C2348" i="5"/>
  <c r="B2348" i="5"/>
  <c r="Z2347" i="5"/>
  <c r="Y2347" i="5"/>
  <c r="G2347" i="5"/>
  <c r="F2347" i="5" s="1"/>
  <c r="E2347" i="5"/>
  <c r="D2347" i="5" s="1"/>
  <c r="C2347" i="5"/>
  <c r="B2347" i="5"/>
  <c r="Z2346" i="5"/>
  <c r="Y2346" i="5"/>
  <c r="G2346" i="5"/>
  <c r="F2346" i="5" s="1"/>
  <c r="E2346" i="5"/>
  <c r="D2346" i="5" s="1"/>
  <c r="C2346" i="5"/>
  <c r="B2346" i="5"/>
  <c r="Z2345" i="5"/>
  <c r="Y2345" i="5"/>
  <c r="G2345" i="5"/>
  <c r="F2345" i="5" s="1"/>
  <c r="E2345" i="5"/>
  <c r="D2345" i="5" s="1"/>
  <c r="C2345" i="5"/>
  <c r="B2345" i="5"/>
  <c r="Z2344" i="5"/>
  <c r="Y2344" i="5"/>
  <c r="G2344" i="5"/>
  <c r="F2344" i="5" s="1"/>
  <c r="E2344" i="5"/>
  <c r="D2344" i="5" s="1"/>
  <c r="C2344" i="5"/>
  <c r="B2344" i="5"/>
  <c r="Z2343" i="5"/>
  <c r="Y2343" i="5"/>
  <c r="G2343" i="5"/>
  <c r="F2343" i="5" s="1"/>
  <c r="E2343" i="5"/>
  <c r="D2343" i="5" s="1"/>
  <c r="C2343" i="5"/>
  <c r="B2343" i="5"/>
  <c r="Z2342" i="5"/>
  <c r="Y2342" i="5"/>
  <c r="G2342" i="5"/>
  <c r="F2342" i="5" s="1"/>
  <c r="E2342" i="5"/>
  <c r="D2342" i="5" s="1"/>
  <c r="C2342" i="5"/>
  <c r="B2342" i="5"/>
  <c r="Z2341" i="5"/>
  <c r="Y2341" i="5"/>
  <c r="G2341" i="5"/>
  <c r="F2341" i="5" s="1"/>
  <c r="E2341" i="5"/>
  <c r="D2341" i="5" s="1"/>
  <c r="C2341" i="5"/>
  <c r="B2341" i="5"/>
  <c r="Z2340" i="5"/>
  <c r="Y2340" i="5"/>
  <c r="G2340" i="5"/>
  <c r="F2340" i="5" s="1"/>
  <c r="E2340" i="5"/>
  <c r="D2340" i="5" s="1"/>
  <c r="C2340" i="5"/>
  <c r="B2340" i="5"/>
  <c r="Z2339" i="5"/>
  <c r="Y2339" i="5"/>
  <c r="G2339" i="5"/>
  <c r="F2339" i="5" s="1"/>
  <c r="E2339" i="5"/>
  <c r="D2339" i="5" s="1"/>
  <c r="C2339" i="5"/>
  <c r="B2339" i="5"/>
  <c r="Z2338" i="5"/>
  <c r="Y2338" i="5"/>
  <c r="G2338" i="5"/>
  <c r="F2338" i="5" s="1"/>
  <c r="E2338" i="5"/>
  <c r="D2338" i="5" s="1"/>
  <c r="C2338" i="5"/>
  <c r="B2338" i="5"/>
  <c r="Z2337" i="5"/>
  <c r="Y2337" i="5"/>
  <c r="G2337" i="5"/>
  <c r="F2337" i="5" s="1"/>
  <c r="E2337" i="5"/>
  <c r="D2337" i="5" s="1"/>
  <c r="C2337" i="5"/>
  <c r="B2337" i="5"/>
  <c r="Z2336" i="5"/>
  <c r="Y2336" i="5"/>
  <c r="G2336" i="5"/>
  <c r="F2336" i="5" s="1"/>
  <c r="E2336" i="5"/>
  <c r="D2336" i="5" s="1"/>
  <c r="C2336" i="5"/>
  <c r="B2336" i="5"/>
  <c r="Z2335" i="5"/>
  <c r="Y2335" i="5"/>
  <c r="G2335" i="5"/>
  <c r="F2335" i="5" s="1"/>
  <c r="E2335" i="5"/>
  <c r="D2335" i="5" s="1"/>
  <c r="C2335" i="5"/>
  <c r="B2335" i="5"/>
  <c r="Z2334" i="5"/>
  <c r="Y2334" i="5"/>
  <c r="G2334" i="5"/>
  <c r="F2334" i="5" s="1"/>
  <c r="E2334" i="5"/>
  <c r="D2334" i="5" s="1"/>
  <c r="C2334" i="5"/>
  <c r="B2334" i="5"/>
  <c r="Z2333" i="5"/>
  <c r="Y2333" i="5"/>
  <c r="G2333" i="5"/>
  <c r="F2333" i="5" s="1"/>
  <c r="E2333" i="5"/>
  <c r="D2333" i="5" s="1"/>
  <c r="C2333" i="5"/>
  <c r="B2333" i="5"/>
  <c r="Z2332" i="5"/>
  <c r="Y2332" i="5"/>
  <c r="G2332" i="5"/>
  <c r="F2332" i="5" s="1"/>
  <c r="E2332" i="5"/>
  <c r="D2332" i="5" s="1"/>
  <c r="C2332" i="5"/>
  <c r="B2332" i="5"/>
  <c r="Z2331" i="5"/>
  <c r="Y2331" i="5"/>
  <c r="G2331" i="5"/>
  <c r="F2331" i="5" s="1"/>
  <c r="E2331" i="5"/>
  <c r="D2331" i="5" s="1"/>
  <c r="C2331" i="5"/>
  <c r="B2331" i="5"/>
  <c r="Z2330" i="5"/>
  <c r="Y2330" i="5"/>
  <c r="G2330" i="5"/>
  <c r="F2330" i="5" s="1"/>
  <c r="E2330" i="5"/>
  <c r="D2330" i="5" s="1"/>
  <c r="C2330" i="5"/>
  <c r="B2330" i="5"/>
  <c r="Z2329" i="5"/>
  <c r="Y2329" i="5"/>
  <c r="G2329" i="5"/>
  <c r="F2329" i="5" s="1"/>
  <c r="E2329" i="5"/>
  <c r="D2329" i="5" s="1"/>
  <c r="C2329" i="5"/>
  <c r="B2329" i="5"/>
  <c r="Z2328" i="5"/>
  <c r="Y2328" i="5"/>
  <c r="G2328" i="5"/>
  <c r="F2328" i="5" s="1"/>
  <c r="E2328" i="5"/>
  <c r="D2328" i="5" s="1"/>
  <c r="C2328" i="5"/>
  <c r="B2328" i="5"/>
  <c r="Z2327" i="5"/>
  <c r="Y2327" i="5"/>
  <c r="G2327" i="5"/>
  <c r="F2327" i="5" s="1"/>
  <c r="E2327" i="5"/>
  <c r="D2327" i="5" s="1"/>
  <c r="C2327" i="5"/>
  <c r="B2327" i="5"/>
  <c r="Z2326" i="5"/>
  <c r="Y2326" i="5"/>
  <c r="G2326" i="5"/>
  <c r="F2326" i="5" s="1"/>
  <c r="E2326" i="5"/>
  <c r="D2326" i="5" s="1"/>
  <c r="C2326" i="5"/>
  <c r="B2326" i="5"/>
  <c r="Z2325" i="5"/>
  <c r="Y2325" i="5"/>
  <c r="G2325" i="5"/>
  <c r="F2325" i="5" s="1"/>
  <c r="E2325" i="5"/>
  <c r="D2325" i="5" s="1"/>
  <c r="C2325" i="5"/>
  <c r="B2325" i="5"/>
  <c r="Z2324" i="5"/>
  <c r="Y2324" i="5"/>
  <c r="G2324" i="5"/>
  <c r="F2324" i="5" s="1"/>
  <c r="E2324" i="5"/>
  <c r="D2324" i="5" s="1"/>
  <c r="C2324" i="5"/>
  <c r="B2324" i="5"/>
  <c r="Z2323" i="5"/>
  <c r="Y2323" i="5"/>
  <c r="G2323" i="5"/>
  <c r="F2323" i="5" s="1"/>
  <c r="E2323" i="5"/>
  <c r="D2323" i="5" s="1"/>
  <c r="C2323" i="5"/>
  <c r="B2323" i="5"/>
  <c r="Z2322" i="5"/>
  <c r="Y2322" i="5"/>
  <c r="G2322" i="5"/>
  <c r="F2322" i="5" s="1"/>
  <c r="E2322" i="5"/>
  <c r="D2322" i="5" s="1"/>
  <c r="C2322" i="5"/>
  <c r="B2322" i="5"/>
  <c r="Z2321" i="5"/>
  <c r="Y2321" i="5"/>
  <c r="G2321" i="5"/>
  <c r="F2321" i="5" s="1"/>
  <c r="E2321" i="5"/>
  <c r="D2321" i="5" s="1"/>
  <c r="C2321" i="5"/>
  <c r="B2321" i="5"/>
  <c r="Z2320" i="5"/>
  <c r="Y2320" i="5"/>
  <c r="G2320" i="5"/>
  <c r="F2320" i="5" s="1"/>
  <c r="E2320" i="5"/>
  <c r="D2320" i="5" s="1"/>
  <c r="C2320" i="5"/>
  <c r="B2320" i="5"/>
  <c r="Z2319" i="5"/>
  <c r="Y2319" i="5"/>
  <c r="G2319" i="5"/>
  <c r="F2319" i="5" s="1"/>
  <c r="E2319" i="5"/>
  <c r="D2319" i="5" s="1"/>
  <c r="C2319" i="5"/>
  <c r="B2319" i="5"/>
  <c r="Z2318" i="5"/>
  <c r="Y2318" i="5"/>
  <c r="G2318" i="5"/>
  <c r="F2318" i="5" s="1"/>
  <c r="E2318" i="5"/>
  <c r="D2318" i="5" s="1"/>
  <c r="C2318" i="5"/>
  <c r="B2318" i="5"/>
  <c r="Z2317" i="5"/>
  <c r="Y2317" i="5"/>
  <c r="G2317" i="5"/>
  <c r="F2317" i="5" s="1"/>
  <c r="E2317" i="5"/>
  <c r="D2317" i="5" s="1"/>
  <c r="C2317" i="5"/>
  <c r="B2317" i="5"/>
  <c r="Z2316" i="5"/>
  <c r="Y2316" i="5"/>
  <c r="G2316" i="5"/>
  <c r="F2316" i="5" s="1"/>
  <c r="E2316" i="5"/>
  <c r="D2316" i="5" s="1"/>
  <c r="C2316" i="5"/>
  <c r="B2316" i="5"/>
  <c r="Z2315" i="5"/>
  <c r="Y2315" i="5"/>
  <c r="G2315" i="5"/>
  <c r="F2315" i="5" s="1"/>
  <c r="E2315" i="5"/>
  <c r="D2315" i="5" s="1"/>
  <c r="C2315" i="5"/>
  <c r="B2315" i="5"/>
  <c r="Z2314" i="5"/>
  <c r="Y2314" i="5"/>
  <c r="G2314" i="5"/>
  <c r="F2314" i="5" s="1"/>
  <c r="E2314" i="5"/>
  <c r="D2314" i="5" s="1"/>
  <c r="C2314" i="5"/>
  <c r="B2314" i="5"/>
  <c r="Z2313" i="5"/>
  <c r="Y2313" i="5"/>
  <c r="G2313" i="5"/>
  <c r="F2313" i="5" s="1"/>
  <c r="E2313" i="5"/>
  <c r="D2313" i="5" s="1"/>
  <c r="C2313" i="5"/>
  <c r="B2313" i="5"/>
  <c r="Z2312" i="5"/>
  <c r="Y2312" i="5"/>
  <c r="G2312" i="5"/>
  <c r="F2312" i="5" s="1"/>
  <c r="E2312" i="5"/>
  <c r="D2312" i="5" s="1"/>
  <c r="C2312" i="5"/>
  <c r="B2312" i="5"/>
  <c r="Z2311" i="5"/>
  <c r="Y2311" i="5"/>
  <c r="G2311" i="5"/>
  <c r="F2311" i="5" s="1"/>
  <c r="E2311" i="5"/>
  <c r="D2311" i="5" s="1"/>
  <c r="C2311" i="5"/>
  <c r="B2311" i="5"/>
  <c r="Z2310" i="5"/>
  <c r="Y2310" i="5"/>
  <c r="G2310" i="5"/>
  <c r="F2310" i="5" s="1"/>
  <c r="E2310" i="5"/>
  <c r="D2310" i="5" s="1"/>
  <c r="C2310" i="5"/>
  <c r="B2310" i="5"/>
  <c r="Z2309" i="5"/>
  <c r="Y2309" i="5"/>
  <c r="G2309" i="5"/>
  <c r="F2309" i="5" s="1"/>
  <c r="E2309" i="5"/>
  <c r="D2309" i="5" s="1"/>
  <c r="C2309" i="5"/>
  <c r="B2309" i="5"/>
  <c r="Z2308" i="5"/>
  <c r="Y2308" i="5"/>
  <c r="G2308" i="5"/>
  <c r="F2308" i="5" s="1"/>
  <c r="E2308" i="5"/>
  <c r="D2308" i="5" s="1"/>
  <c r="C2308" i="5"/>
  <c r="B2308" i="5"/>
  <c r="Z2307" i="5"/>
  <c r="Y2307" i="5"/>
  <c r="G2307" i="5"/>
  <c r="F2307" i="5" s="1"/>
  <c r="E2307" i="5"/>
  <c r="D2307" i="5" s="1"/>
  <c r="C2307" i="5"/>
  <c r="B2307" i="5"/>
  <c r="Z2306" i="5"/>
  <c r="Y2306" i="5"/>
  <c r="G2306" i="5"/>
  <c r="F2306" i="5" s="1"/>
  <c r="E2306" i="5"/>
  <c r="D2306" i="5" s="1"/>
  <c r="C2306" i="5"/>
  <c r="B2306" i="5"/>
  <c r="Z2305" i="5"/>
  <c r="Y2305" i="5"/>
  <c r="G2305" i="5"/>
  <c r="F2305" i="5" s="1"/>
  <c r="E2305" i="5"/>
  <c r="D2305" i="5" s="1"/>
  <c r="C2305" i="5"/>
  <c r="B2305" i="5"/>
  <c r="Z2304" i="5"/>
  <c r="Y2304" i="5"/>
  <c r="G2304" i="5"/>
  <c r="F2304" i="5" s="1"/>
  <c r="E2304" i="5"/>
  <c r="D2304" i="5" s="1"/>
  <c r="C2304" i="5"/>
  <c r="B2304" i="5"/>
  <c r="Z2303" i="5"/>
  <c r="Y2303" i="5"/>
  <c r="G2303" i="5"/>
  <c r="F2303" i="5" s="1"/>
  <c r="E2303" i="5"/>
  <c r="D2303" i="5" s="1"/>
  <c r="C2303" i="5"/>
  <c r="B2303" i="5"/>
  <c r="Z2302" i="5"/>
  <c r="Y2302" i="5"/>
  <c r="G2302" i="5"/>
  <c r="F2302" i="5" s="1"/>
  <c r="E2302" i="5"/>
  <c r="D2302" i="5" s="1"/>
  <c r="C2302" i="5"/>
  <c r="B2302" i="5"/>
  <c r="Z2301" i="5"/>
  <c r="Y2301" i="5"/>
  <c r="G2301" i="5"/>
  <c r="F2301" i="5" s="1"/>
  <c r="E2301" i="5"/>
  <c r="D2301" i="5" s="1"/>
  <c r="C2301" i="5"/>
  <c r="B2301" i="5"/>
  <c r="Z2300" i="5"/>
  <c r="Y2300" i="5"/>
  <c r="G2300" i="5"/>
  <c r="F2300" i="5" s="1"/>
  <c r="E2300" i="5"/>
  <c r="D2300" i="5" s="1"/>
  <c r="C2300" i="5"/>
  <c r="B2300" i="5"/>
  <c r="Z2299" i="5"/>
  <c r="Y2299" i="5"/>
  <c r="G2299" i="5"/>
  <c r="F2299" i="5" s="1"/>
  <c r="E2299" i="5"/>
  <c r="D2299" i="5" s="1"/>
  <c r="C2299" i="5"/>
  <c r="B2299" i="5"/>
  <c r="Z2298" i="5"/>
  <c r="Y2298" i="5"/>
  <c r="G2298" i="5"/>
  <c r="F2298" i="5" s="1"/>
  <c r="E2298" i="5"/>
  <c r="D2298" i="5" s="1"/>
  <c r="C2298" i="5"/>
  <c r="B2298" i="5"/>
  <c r="Z2297" i="5"/>
  <c r="Y2297" i="5"/>
  <c r="G2297" i="5"/>
  <c r="F2297" i="5" s="1"/>
  <c r="E2297" i="5"/>
  <c r="D2297" i="5" s="1"/>
  <c r="C2297" i="5"/>
  <c r="B2297" i="5"/>
  <c r="Z2296" i="5"/>
  <c r="Y2296" i="5"/>
  <c r="G2296" i="5"/>
  <c r="F2296" i="5" s="1"/>
  <c r="E2296" i="5"/>
  <c r="D2296" i="5" s="1"/>
  <c r="C2296" i="5"/>
  <c r="B2296" i="5"/>
  <c r="Z2295" i="5"/>
  <c r="Y2295" i="5"/>
  <c r="G2295" i="5"/>
  <c r="F2295" i="5" s="1"/>
  <c r="E2295" i="5"/>
  <c r="D2295" i="5" s="1"/>
  <c r="C2295" i="5"/>
  <c r="B2295" i="5"/>
  <c r="Z2294" i="5"/>
  <c r="Y2294" i="5"/>
  <c r="G2294" i="5"/>
  <c r="F2294" i="5" s="1"/>
  <c r="E2294" i="5"/>
  <c r="D2294" i="5" s="1"/>
  <c r="C2294" i="5"/>
  <c r="B2294" i="5"/>
  <c r="Z2293" i="5"/>
  <c r="Y2293" i="5"/>
  <c r="G2293" i="5"/>
  <c r="F2293" i="5" s="1"/>
  <c r="E2293" i="5"/>
  <c r="D2293" i="5" s="1"/>
  <c r="C2293" i="5"/>
  <c r="B2293" i="5"/>
  <c r="Z2292" i="5"/>
  <c r="Y2292" i="5"/>
  <c r="G2292" i="5"/>
  <c r="F2292" i="5" s="1"/>
  <c r="E2292" i="5"/>
  <c r="D2292" i="5" s="1"/>
  <c r="C2292" i="5"/>
  <c r="B2292" i="5"/>
  <c r="Z2291" i="5"/>
  <c r="Y2291" i="5"/>
  <c r="G2291" i="5"/>
  <c r="F2291" i="5" s="1"/>
  <c r="E2291" i="5"/>
  <c r="D2291" i="5" s="1"/>
  <c r="C2291" i="5"/>
  <c r="B2291" i="5"/>
  <c r="Z2290" i="5"/>
  <c r="Y2290" i="5"/>
  <c r="G2290" i="5"/>
  <c r="F2290" i="5" s="1"/>
  <c r="E2290" i="5"/>
  <c r="D2290" i="5" s="1"/>
  <c r="C2290" i="5"/>
  <c r="B2290" i="5"/>
  <c r="Z2289" i="5"/>
  <c r="Y2289" i="5"/>
  <c r="G2289" i="5"/>
  <c r="F2289" i="5" s="1"/>
  <c r="E2289" i="5"/>
  <c r="D2289" i="5" s="1"/>
  <c r="C2289" i="5"/>
  <c r="B2289" i="5"/>
  <c r="Z2288" i="5"/>
  <c r="Y2288" i="5"/>
  <c r="G2288" i="5"/>
  <c r="F2288" i="5" s="1"/>
  <c r="E2288" i="5"/>
  <c r="D2288" i="5" s="1"/>
  <c r="C2288" i="5"/>
  <c r="B2288" i="5"/>
  <c r="Z2287" i="5"/>
  <c r="Y2287" i="5"/>
  <c r="G2287" i="5"/>
  <c r="F2287" i="5" s="1"/>
  <c r="E2287" i="5"/>
  <c r="D2287" i="5" s="1"/>
  <c r="C2287" i="5"/>
  <c r="B2287" i="5"/>
  <c r="Z2286" i="5"/>
  <c r="Y2286" i="5"/>
  <c r="G2286" i="5"/>
  <c r="F2286" i="5" s="1"/>
  <c r="E2286" i="5"/>
  <c r="D2286" i="5" s="1"/>
  <c r="C2286" i="5"/>
  <c r="B2286" i="5"/>
  <c r="Z2285" i="5"/>
  <c r="Y2285" i="5"/>
  <c r="G2285" i="5"/>
  <c r="F2285" i="5" s="1"/>
  <c r="E2285" i="5"/>
  <c r="D2285" i="5" s="1"/>
  <c r="C2285" i="5"/>
  <c r="B2285" i="5"/>
  <c r="Z2284" i="5"/>
  <c r="Y2284" i="5"/>
  <c r="G2284" i="5"/>
  <c r="F2284" i="5" s="1"/>
  <c r="E2284" i="5"/>
  <c r="D2284" i="5" s="1"/>
  <c r="C2284" i="5"/>
  <c r="B2284" i="5"/>
  <c r="Z2283" i="5"/>
  <c r="Y2283" i="5"/>
  <c r="G2283" i="5"/>
  <c r="F2283" i="5" s="1"/>
  <c r="E2283" i="5"/>
  <c r="D2283" i="5" s="1"/>
  <c r="C2283" i="5"/>
  <c r="B2283" i="5"/>
  <c r="Z2282" i="5"/>
  <c r="Y2282" i="5"/>
  <c r="G2282" i="5"/>
  <c r="F2282" i="5" s="1"/>
  <c r="E2282" i="5"/>
  <c r="D2282" i="5" s="1"/>
  <c r="C2282" i="5"/>
  <c r="B2282" i="5"/>
  <c r="Z2281" i="5"/>
  <c r="Y2281" i="5"/>
  <c r="G2281" i="5"/>
  <c r="F2281" i="5" s="1"/>
  <c r="E2281" i="5"/>
  <c r="D2281" i="5" s="1"/>
  <c r="C2281" i="5"/>
  <c r="B2281" i="5"/>
  <c r="Z2280" i="5"/>
  <c r="Y2280" i="5"/>
  <c r="G2280" i="5"/>
  <c r="F2280" i="5" s="1"/>
  <c r="E2280" i="5"/>
  <c r="D2280" i="5" s="1"/>
  <c r="C2280" i="5"/>
  <c r="B2280" i="5"/>
  <c r="Z2279" i="5"/>
  <c r="Y2279" i="5"/>
  <c r="G2279" i="5"/>
  <c r="F2279" i="5" s="1"/>
  <c r="E2279" i="5"/>
  <c r="D2279" i="5" s="1"/>
  <c r="C2279" i="5"/>
  <c r="B2279" i="5"/>
  <c r="Z2278" i="5"/>
  <c r="Y2278" i="5"/>
  <c r="G2278" i="5"/>
  <c r="F2278" i="5" s="1"/>
  <c r="E2278" i="5"/>
  <c r="D2278" i="5" s="1"/>
  <c r="C2278" i="5"/>
  <c r="B2278" i="5"/>
  <c r="Z2277" i="5"/>
  <c r="Y2277" i="5"/>
  <c r="G2277" i="5"/>
  <c r="F2277" i="5" s="1"/>
  <c r="E2277" i="5"/>
  <c r="D2277" i="5" s="1"/>
  <c r="C2277" i="5"/>
  <c r="B2277" i="5"/>
  <c r="Z2276" i="5"/>
  <c r="Y2276" i="5"/>
  <c r="G2276" i="5"/>
  <c r="F2276" i="5" s="1"/>
  <c r="E2276" i="5"/>
  <c r="D2276" i="5" s="1"/>
  <c r="C2276" i="5"/>
  <c r="B2276" i="5"/>
  <c r="Z2275" i="5"/>
  <c r="Y2275" i="5"/>
  <c r="G2275" i="5"/>
  <c r="F2275" i="5" s="1"/>
  <c r="E2275" i="5"/>
  <c r="D2275" i="5" s="1"/>
  <c r="C2275" i="5"/>
  <c r="B2275" i="5"/>
  <c r="Z2274" i="5"/>
  <c r="Y2274" i="5"/>
  <c r="G2274" i="5"/>
  <c r="F2274" i="5" s="1"/>
  <c r="E2274" i="5"/>
  <c r="D2274" i="5" s="1"/>
  <c r="C2274" i="5"/>
  <c r="B2274" i="5"/>
  <c r="Z2273" i="5"/>
  <c r="Y2273" i="5"/>
  <c r="G2273" i="5"/>
  <c r="F2273" i="5" s="1"/>
  <c r="E2273" i="5"/>
  <c r="D2273" i="5" s="1"/>
  <c r="C2273" i="5"/>
  <c r="B2273" i="5"/>
  <c r="Z2272" i="5"/>
  <c r="Y2272" i="5"/>
  <c r="G2272" i="5"/>
  <c r="F2272" i="5" s="1"/>
  <c r="E2272" i="5"/>
  <c r="D2272" i="5" s="1"/>
  <c r="C2272" i="5"/>
  <c r="B2272" i="5"/>
  <c r="Z2271" i="5"/>
  <c r="Y2271" i="5"/>
  <c r="G2271" i="5"/>
  <c r="F2271" i="5" s="1"/>
  <c r="E2271" i="5"/>
  <c r="D2271" i="5" s="1"/>
  <c r="C2271" i="5"/>
  <c r="B2271" i="5"/>
  <c r="Z2270" i="5"/>
  <c r="Y2270" i="5"/>
  <c r="G2270" i="5"/>
  <c r="F2270" i="5" s="1"/>
  <c r="E2270" i="5"/>
  <c r="D2270" i="5" s="1"/>
  <c r="C2270" i="5"/>
  <c r="B2270" i="5"/>
  <c r="Z2269" i="5"/>
  <c r="Y2269" i="5"/>
  <c r="G2269" i="5"/>
  <c r="F2269" i="5" s="1"/>
  <c r="E2269" i="5"/>
  <c r="D2269" i="5" s="1"/>
  <c r="C2269" i="5"/>
  <c r="B2269" i="5"/>
  <c r="Z2268" i="5"/>
  <c r="Y2268" i="5"/>
  <c r="G2268" i="5"/>
  <c r="F2268" i="5" s="1"/>
  <c r="E2268" i="5"/>
  <c r="D2268" i="5" s="1"/>
  <c r="C2268" i="5"/>
  <c r="B2268" i="5"/>
  <c r="Z2267" i="5"/>
  <c r="Y2267" i="5"/>
  <c r="G2267" i="5"/>
  <c r="F2267" i="5" s="1"/>
  <c r="E2267" i="5"/>
  <c r="D2267" i="5" s="1"/>
  <c r="C2267" i="5"/>
  <c r="B2267" i="5"/>
  <c r="Z2266" i="5"/>
  <c r="Y2266" i="5"/>
  <c r="G2266" i="5"/>
  <c r="F2266" i="5" s="1"/>
  <c r="E2266" i="5"/>
  <c r="D2266" i="5" s="1"/>
  <c r="C2266" i="5"/>
  <c r="B2266" i="5"/>
  <c r="Z2265" i="5"/>
  <c r="Y2265" i="5"/>
  <c r="G2265" i="5"/>
  <c r="F2265" i="5" s="1"/>
  <c r="E2265" i="5"/>
  <c r="D2265" i="5" s="1"/>
  <c r="C2265" i="5"/>
  <c r="B2265" i="5"/>
  <c r="Z2264" i="5"/>
  <c r="Y2264" i="5"/>
  <c r="G2264" i="5"/>
  <c r="F2264" i="5" s="1"/>
  <c r="E2264" i="5"/>
  <c r="D2264" i="5" s="1"/>
  <c r="C2264" i="5"/>
  <c r="B2264" i="5"/>
  <c r="Z2263" i="5"/>
  <c r="Y2263" i="5"/>
  <c r="G2263" i="5"/>
  <c r="F2263" i="5" s="1"/>
  <c r="E2263" i="5"/>
  <c r="D2263" i="5" s="1"/>
  <c r="C2263" i="5"/>
  <c r="B2263" i="5"/>
  <c r="Z2262" i="5"/>
  <c r="Y2262" i="5"/>
  <c r="G2262" i="5"/>
  <c r="F2262" i="5" s="1"/>
  <c r="E2262" i="5"/>
  <c r="D2262" i="5" s="1"/>
  <c r="C2262" i="5"/>
  <c r="B2262" i="5"/>
  <c r="Z2261" i="5"/>
  <c r="Y2261" i="5"/>
  <c r="G2261" i="5"/>
  <c r="F2261" i="5" s="1"/>
  <c r="E2261" i="5"/>
  <c r="D2261" i="5" s="1"/>
  <c r="C2261" i="5"/>
  <c r="B2261" i="5"/>
  <c r="Z2260" i="5"/>
  <c r="Y2260" i="5"/>
  <c r="G2260" i="5"/>
  <c r="F2260" i="5" s="1"/>
  <c r="E2260" i="5"/>
  <c r="D2260" i="5" s="1"/>
  <c r="C2260" i="5"/>
  <c r="B2260" i="5"/>
  <c r="Z2259" i="5"/>
  <c r="Y2259" i="5"/>
  <c r="G2259" i="5"/>
  <c r="F2259" i="5" s="1"/>
  <c r="E2259" i="5"/>
  <c r="D2259" i="5" s="1"/>
  <c r="C2259" i="5"/>
  <c r="B2259" i="5"/>
  <c r="Z2258" i="5"/>
  <c r="Y2258" i="5"/>
  <c r="G2258" i="5"/>
  <c r="F2258" i="5" s="1"/>
  <c r="E2258" i="5"/>
  <c r="D2258" i="5" s="1"/>
  <c r="C2258" i="5"/>
  <c r="B2258" i="5"/>
  <c r="Z2257" i="5"/>
  <c r="Y2257" i="5"/>
  <c r="G2257" i="5"/>
  <c r="F2257" i="5" s="1"/>
  <c r="E2257" i="5"/>
  <c r="D2257" i="5" s="1"/>
  <c r="C2257" i="5"/>
  <c r="B2257" i="5"/>
  <c r="Z2256" i="5"/>
  <c r="Y2256" i="5"/>
  <c r="G2256" i="5"/>
  <c r="F2256" i="5" s="1"/>
  <c r="E2256" i="5"/>
  <c r="D2256" i="5" s="1"/>
  <c r="C2256" i="5"/>
  <c r="B2256" i="5"/>
  <c r="Z2255" i="5"/>
  <c r="Y2255" i="5"/>
  <c r="G2255" i="5"/>
  <c r="F2255" i="5" s="1"/>
  <c r="E2255" i="5"/>
  <c r="D2255" i="5" s="1"/>
  <c r="C2255" i="5"/>
  <c r="B2255" i="5"/>
  <c r="Z2254" i="5"/>
  <c r="Y2254" i="5"/>
  <c r="G2254" i="5"/>
  <c r="F2254" i="5" s="1"/>
  <c r="E2254" i="5"/>
  <c r="D2254" i="5" s="1"/>
  <c r="C2254" i="5"/>
  <c r="B2254" i="5"/>
  <c r="Z2253" i="5"/>
  <c r="Y2253" i="5"/>
  <c r="G2253" i="5"/>
  <c r="F2253" i="5" s="1"/>
  <c r="E2253" i="5"/>
  <c r="D2253" i="5" s="1"/>
  <c r="C2253" i="5"/>
  <c r="B2253" i="5"/>
  <c r="Z2252" i="5"/>
  <c r="Y2252" i="5"/>
  <c r="G2252" i="5"/>
  <c r="F2252" i="5" s="1"/>
  <c r="E2252" i="5"/>
  <c r="D2252" i="5" s="1"/>
  <c r="C2252" i="5"/>
  <c r="B2252" i="5"/>
  <c r="Z2251" i="5"/>
  <c r="Y2251" i="5"/>
  <c r="G2251" i="5"/>
  <c r="F2251" i="5" s="1"/>
  <c r="E2251" i="5"/>
  <c r="D2251" i="5" s="1"/>
  <c r="C2251" i="5"/>
  <c r="B2251" i="5"/>
  <c r="Z2250" i="5"/>
  <c r="Y2250" i="5"/>
  <c r="G2250" i="5"/>
  <c r="F2250" i="5" s="1"/>
  <c r="E2250" i="5"/>
  <c r="D2250" i="5" s="1"/>
  <c r="C2250" i="5"/>
  <c r="B2250" i="5"/>
  <c r="Z2249" i="5"/>
  <c r="Y2249" i="5"/>
  <c r="G2249" i="5"/>
  <c r="F2249" i="5" s="1"/>
  <c r="E2249" i="5"/>
  <c r="D2249" i="5" s="1"/>
  <c r="C2249" i="5"/>
  <c r="B2249" i="5"/>
  <c r="Z2248" i="5"/>
  <c r="Y2248" i="5"/>
  <c r="G2248" i="5"/>
  <c r="F2248" i="5" s="1"/>
  <c r="E2248" i="5"/>
  <c r="D2248" i="5" s="1"/>
  <c r="C2248" i="5"/>
  <c r="B2248" i="5"/>
  <c r="Z2247" i="5"/>
  <c r="Y2247" i="5"/>
  <c r="G2247" i="5"/>
  <c r="F2247" i="5" s="1"/>
  <c r="E2247" i="5"/>
  <c r="D2247" i="5" s="1"/>
  <c r="C2247" i="5"/>
  <c r="B2247" i="5"/>
  <c r="Z2246" i="5"/>
  <c r="Y2246" i="5"/>
  <c r="G2246" i="5"/>
  <c r="F2246" i="5" s="1"/>
  <c r="E2246" i="5"/>
  <c r="D2246" i="5" s="1"/>
  <c r="C2246" i="5"/>
  <c r="B2246" i="5"/>
  <c r="Z2245" i="5"/>
  <c r="Y2245" i="5"/>
  <c r="G2245" i="5"/>
  <c r="F2245" i="5" s="1"/>
  <c r="E2245" i="5"/>
  <c r="D2245" i="5" s="1"/>
  <c r="C2245" i="5"/>
  <c r="B2245" i="5"/>
  <c r="Z2244" i="5"/>
  <c r="Y2244" i="5"/>
  <c r="G2244" i="5"/>
  <c r="F2244" i="5" s="1"/>
  <c r="E2244" i="5"/>
  <c r="D2244" i="5" s="1"/>
  <c r="C2244" i="5"/>
  <c r="B2244" i="5"/>
  <c r="Z2243" i="5"/>
  <c r="Y2243" i="5"/>
  <c r="G2243" i="5"/>
  <c r="F2243" i="5" s="1"/>
  <c r="E2243" i="5"/>
  <c r="D2243" i="5" s="1"/>
  <c r="C2243" i="5"/>
  <c r="B2243" i="5"/>
  <c r="Z2242" i="5"/>
  <c r="Y2242" i="5"/>
  <c r="G2242" i="5"/>
  <c r="F2242" i="5" s="1"/>
  <c r="E2242" i="5"/>
  <c r="D2242" i="5" s="1"/>
  <c r="C2242" i="5"/>
  <c r="B2242" i="5"/>
  <c r="Z2241" i="5"/>
  <c r="Y2241" i="5"/>
  <c r="G2241" i="5"/>
  <c r="F2241" i="5" s="1"/>
  <c r="E2241" i="5"/>
  <c r="D2241" i="5" s="1"/>
  <c r="C2241" i="5"/>
  <c r="B2241" i="5"/>
  <c r="Z2240" i="5"/>
  <c r="Y2240" i="5"/>
  <c r="G2240" i="5"/>
  <c r="F2240" i="5" s="1"/>
  <c r="E2240" i="5"/>
  <c r="D2240" i="5" s="1"/>
  <c r="C2240" i="5"/>
  <c r="B2240" i="5"/>
  <c r="Z2239" i="5"/>
  <c r="Y2239" i="5"/>
  <c r="G2239" i="5"/>
  <c r="F2239" i="5" s="1"/>
  <c r="E2239" i="5"/>
  <c r="D2239" i="5" s="1"/>
  <c r="C2239" i="5"/>
  <c r="B2239" i="5"/>
  <c r="Z2238" i="5"/>
  <c r="Y2238" i="5"/>
  <c r="G2238" i="5"/>
  <c r="F2238" i="5" s="1"/>
  <c r="E2238" i="5"/>
  <c r="D2238" i="5" s="1"/>
  <c r="C2238" i="5"/>
  <c r="B2238" i="5"/>
  <c r="Z2237" i="5"/>
  <c r="Y2237" i="5"/>
  <c r="G2237" i="5"/>
  <c r="F2237" i="5" s="1"/>
  <c r="E2237" i="5"/>
  <c r="D2237" i="5" s="1"/>
  <c r="C2237" i="5"/>
  <c r="B2237" i="5"/>
  <c r="Z2236" i="5"/>
  <c r="Y2236" i="5"/>
  <c r="G2236" i="5"/>
  <c r="F2236" i="5" s="1"/>
  <c r="E2236" i="5"/>
  <c r="D2236" i="5" s="1"/>
  <c r="C2236" i="5"/>
  <c r="B2236" i="5"/>
  <c r="Z2235" i="5"/>
  <c r="Y2235" i="5"/>
  <c r="G2235" i="5"/>
  <c r="F2235" i="5" s="1"/>
  <c r="E2235" i="5"/>
  <c r="D2235" i="5" s="1"/>
  <c r="C2235" i="5"/>
  <c r="B2235" i="5"/>
  <c r="Z2234" i="5"/>
  <c r="Y2234" i="5"/>
  <c r="G2234" i="5"/>
  <c r="F2234" i="5" s="1"/>
  <c r="E2234" i="5"/>
  <c r="D2234" i="5" s="1"/>
  <c r="C2234" i="5"/>
  <c r="B2234" i="5"/>
  <c r="Z2233" i="5"/>
  <c r="Y2233" i="5"/>
  <c r="G2233" i="5"/>
  <c r="F2233" i="5" s="1"/>
  <c r="E2233" i="5"/>
  <c r="D2233" i="5" s="1"/>
  <c r="C2233" i="5"/>
  <c r="B2233" i="5"/>
  <c r="Z2232" i="5"/>
  <c r="Y2232" i="5"/>
  <c r="G2232" i="5"/>
  <c r="F2232" i="5" s="1"/>
  <c r="E2232" i="5"/>
  <c r="D2232" i="5" s="1"/>
  <c r="C2232" i="5"/>
  <c r="B2232" i="5"/>
  <c r="Z2231" i="5"/>
  <c r="Y2231" i="5"/>
  <c r="G2231" i="5"/>
  <c r="F2231" i="5" s="1"/>
  <c r="E2231" i="5"/>
  <c r="D2231" i="5" s="1"/>
  <c r="C2231" i="5"/>
  <c r="B2231" i="5"/>
  <c r="Z2230" i="5"/>
  <c r="Y2230" i="5"/>
  <c r="G2230" i="5"/>
  <c r="F2230" i="5" s="1"/>
  <c r="E2230" i="5"/>
  <c r="D2230" i="5" s="1"/>
  <c r="C2230" i="5"/>
  <c r="B2230" i="5"/>
  <c r="Z2229" i="5"/>
  <c r="Y2229" i="5"/>
  <c r="G2229" i="5"/>
  <c r="F2229" i="5" s="1"/>
  <c r="E2229" i="5"/>
  <c r="D2229" i="5" s="1"/>
  <c r="C2229" i="5"/>
  <c r="B2229" i="5"/>
  <c r="Z2228" i="5"/>
  <c r="Y2228" i="5"/>
  <c r="G2228" i="5"/>
  <c r="F2228" i="5" s="1"/>
  <c r="E2228" i="5"/>
  <c r="D2228" i="5" s="1"/>
  <c r="C2228" i="5"/>
  <c r="B2228" i="5"/>
  <c r="Z2227" i="5"/>
  <c r="Y2227" i="5"/>
  <c r="G2227" i="5"/>
  <c r="F2227" i="5" s="1"/>
  <c r="E2227" i="5"/>
  <c r="D2227" i="5" s="1"/>
  <c r="C2227" i="5"/>
  <c r="B2227" i="5"/>
  <c r="Z2226" i="5"/>
  <c r="Y2226" i="5"/>
  <c r="G2226" i="5"/>
  <c r="F2226" i="5" s="1"/>
  <c r="E2226" i="5"/>
  <c r="D2226" i="5" s="1"/>
  <c r="C2226" i="5"/>
  <c r="B2226" i="5"/>
  <c r="Z2225" i="5"/>
  <c r="Y2225" i="5"/>
  <c r="G2225" i="5"/>
  <c r="F2225" i="5" s="1"/>
  <c r="E2225" i="5"/>
  <c r="D2225" i="5" s="1"/>
  <c r="C2225" i="5"/>
  <c r="B2225" i="5"/>
  <c r="Z2224" i="5"/>
  <c r="Y2224" i="5"/>
  <c r="G2224" i="5"/>
  <c r="F2224" i="5" s="1"/>
  <c r="E2224" i="5"/>
  <c r="D2224" i="5" s="1"/>
  <c r="C2224" i="5"/>
  <c r="B2224" i="5"/>
  <c r="Z2223" i="5"/>
  <c r="Y2223" i="5"/>
  <c r="G2223" i="5"/>
  <c r="F2223" i="5" s="1"/>
  <c r="E2223" i="5"/>
  <c r="D2223" i="5" s="1"/>
  <c r="C2223" i="5"/>
  <c r="B2223" i="5"/>
  <c r="Z2222" i="5"/>
  <c r="Y2222" i="5"/>
  <c r="G2222" i="5"/>
  <c r="F2222" i="5" s="1"/>
  <c r="E2222" i="5"/>
  <c r="D2222" i="5" s="1"/>
  <c r="C2222" i="5"/>
  <c r="B2222" i="5"/>
  <c r="Z2221" i="5"/>
  <c r="Y2221" i="5"/>
  <c r="G2221" i="5"/>
  <c r="F2221" i="5" s="1"/>
  <c r="E2221" i="5"/>
  <c r="D2221" i="5" s="1"/>
  <c r="C2221" i="5"/>
  <c r="B2221" i="5"/>
  <c r="Z2220" i="5"/>
  <c r="Y2220" i="5"/>
  <c r="G2220" i="5"/>
  <c r="F2220" i="5" s="1"/>
  <c r="E2220" i="5"/>
  <c r="D2220" i="5" s="1"/>
  <c r="C2220" i="5"/>
  <c r="B2220" i="5"/>
  <c r="Z2219" i="5"/>
  <c r="Y2219" i="5"/>
  <c r="G2219" i="5"/>
  <c r="F2219" i="5" s="1"/>
  <c r="E2219" i="5"/>
  <c r="D2219" i="5" s="1"/>
  <c r="C2219" i="5"/>
  <c r="B2219" i="5"/>
  <c r="Z2218" i="5"/>
  <c r="Y2218" i="5"/>
  <c r="G2218" i="5"/>
  <c r="F2218" i="5" s="1"/>
  <c r="E2218" i="5"/>
  <c r="D2218" i="5" s="1"/>
  <c r="C2218" i="5"/>
  <c r="B2218" i="5"/>
  <c r="Z2217" i="5"/>
  <c r="Y2217" i="5"/>
  <c r="G2217" i="5"/>
  <c r="F2217" i="5" s="1"/>
  <c r="E2217" i="5"/>
  <c r="D2217" i="5" s="1"/>
  <c r="C2217" i="5"/>
  <c r="B2217" i="5"/>
  <c r="Z2216" i="5"/>
  <c r="Y2216" i="5"/>
  <c r="G2216" i="5"/>
  <c r="F2216" i="5" s="1"/>
  <c r="E2216" i="5"/>
  <c r="D2216" i="5" s="1"/>
  <c r="C2216" i="5"/>
  <c r="B2216" i="5"/>
  <c r="Z2215" i="5"/>
  <c r="Y2215" i="5"/>
  <c r="G2215" i="5"/>
  <c r="F2215" i="5" s="1"/>
  <c r="E2215" i="5"/>
  <c r="D2215" i="5" s="1"/>
  <c r="C2215" i="5"/>
  <c r="B2215" i="5"/>
  <c r="Z2214" i="5"/>
  <c r="Y2214" i="5"/>
  <c r="G2214" i="5"/>
  <c r="F2214" i="5" s="1"/>
  <c r="E2214" i="5"/>
  <c r="D2214" i="5" s="1"/>
  <c r="C2214" i="5"/>
  <c r="B2214" i="5"/>
  <c r="Z2213" i="5"/>
  <c r="Y2213" i="5"/>
  <c r="G2213" i="5"/>
  <c r="F2213" i="5" s="1"/>
  <c r="E2213" i="5"/>
  <c r="D2213" i="5" s="1"/>
  <c r="C2213" i="5"/>
  <c r="B2213" i="5"/>
  <c r="Z2212" i="5"/>
  <c r="Y2212" i="5"/>
  <c r="G2212" i="5"/>
  <c r="F2212" i="5" s="1"/>
  <c r="E2212" i="5"/>
  <c r="D2212" i="5" s="1"/>
  <c r="C2212" i="5"/>
  <c r="B2212" i="5"/>
  <c r="Z2211" i="5"/>
  <c r="Y2211" i="5"/>
  <c r="G2211" i="5"/>
  <c r="F2211" i="5" s="1"/>
  <c r="E2211" i="5"/>
  <c r="D2211" i="5" s="1"/>
  <c r="C2211" i="5"/>
  <c r="B2211" i="5"/>
  <c r="Z2210" i="5"/>
  <c r="Y2210" i="5"/>
  <c r="G2210" i="5"/>
  <c r="F2210" i="5" s="1"/>
  <c r="E2210" i="5"/>
  <c r="D2210" i="5" s="1"/>
  <c r="C2210" i="5"/>
  <c r="B2210" i="5"/>
  <c r="Z2209" i="5"/>
  <c r="Y2209" i="5"/>
  <c r="G2209" i="5"/>
  <c r="F2209" i="5" s="1"/>
  <c r="E2209" i="5"/>
  <c r="D2209" i="5" s="1"/>
  <c r="C2209" i="5"/>
  <c r="B2209" i="5"/>
  <c r="Z2208" i="5"/>
  <c r="Y2208" i="5"/>
  <c r="G2208" i="5"/>
  <c r="F2208" i="5" s="1"/>
  <c r="E2208" i="5"/>
  <c r="D2208" i="5" s="1"/>
  <c r="C2208" i="5"/>
  <c r="B2208" i="5"/>
  <c r="Z2207" i="5"/>
  <c r="Y2207" i="5"/>
  <c r="G2207" i="5"/>
  <c r="F2207" i="5" s="1"/>
  <c r="E2207" i="5"/>
  <c r="D2207" i="5" s="1"/>
  <c r="C2207" i="5"/>
  <c r="B2207" i="5"/>
  <c r="Z2206" i="5"/>
  <c r="Y2206" i="5"/>
  <c r="G2206" i="5"/>
  <c r="F2206" i="5" s="1"/>
  <c r="E2206" i="5"/>
  <c r="D2206" i="5" s="1"/>
  <c r="C2206" i="5"/>
  <c r="B2206" i="5"/>
  <c r="Z2205" i="5"/>
  <c r="Y2205" i="5"/>
  <c r="G2205" i="5"/>
  <c r="F2205" i="5" s="1"/>
  <c r="E2205" i="5"/>
  <c r="D2205" i="5" s="1"/>
  <c r="C2205" i="5"/>
  <c r="B2205" i="5"/>
  <c r="Z2204" i="5"/>
  <c r="Y2204" i="5"/>
  <c r="G2204" i="5"/>
  <c r="F2204" i="5" s="1"/>
  <c r="E2204" i="5"/>
  <c r="D2204" i="5" s="1"/>
  <c r="C2204" i="5"/>
  <c r="B2204" i="5"/>
  <c r="Z2203" i="5"/>
  <c r="Y2203" i="5"/>
  <c r="G2203" i="5"/>
  <c r="F2203" i="5" s="1"/>
  <c r="E2203" i="5"/>
  <c r="D2203" i="5" s="1"/>
  <c r="C2203" i="5"/>
  <c r="B2203" i="5"/>
  <c r="Z2202" i="5"/>
  <c r="Y2202" i="5"/>
  <c r="G2202" i="5"/>
  <c r="F2202" i="5" s="1"/>
  <c r="E2202" i="5"/>
  <c r="D2202" i="5" s="1"/>
  <c r="C2202" i="5"/>
  <c r="B2202" i="5"/>
  <c r="Z2201" i="5"/>
  <c r="Y2201" i="5"/>
  <c r="G2201" i="5"/>
  <c r="F2201" i="5" s="1"/>
  <c r="E2201" i="5"/>
  <c r="D2201" i="5" s="1"/>
  <c r="C2201" i="5"/>
  <c r="B2201" i="5"/>
  <c r="Z2200" i="5"/>
  <c r="Y2200" i="5"/>
  <c r="G2200" i="5"/>
  <c r="F2200" i="5" s="1"/>
  <c r="E2200" i="5"/>
  <c r="D2200" i="5" s="1"/>
  <c r="C2200" i="5"/>
  <c r="B2200" i="5"/>
  <c r="Z2199" i="5"/>
  <c r="Y2199" i="5"/>
  <c r="G2199" i="5"/>
  <c r="F2199" i="5" s="1"/>
  <c r="E2199" i="5"/>
  <c r="D2199" i="5" s="1"/>
  <c r="C2199" i="5"/>
  <c r="B2199" i="5"/>
  <c r="Z2198" i="5"/>
  <c r="Y2198" i="5"/>
  <c r="G2198" i="5"/>
  <c r="F2198" i="5" s="1"/>
  <c r="E2198" i="5"/>
  <c r="D2198" i="5" s="1"/>
  <c r="C2198" i="5"/>
  <c r="B2198" i="5"/>
  <c r="Z2197" i="5"/>
  <c r="Y2197" i="5"/>
  <c r="G2197" i="5"/>
  <c r="F2197" i="5" s="1"/>
  <c r="E2197" i="5"/>
  <c r="D2197" i="5" s="1"/>
  <c r="C2197" i="5"/>
  <c r="B2197" i="5"/>
  <c r="Z2196" i="5"/>
  <c r="Y2196" i="5"/>
  <c r="G2196" i="5"/>
  <c r="F2196" i="5" s="1"/>
  <c r="E2196" i="5"/>
  <c r="D2196" i="5" s="1"/>
  <c r="C2196" i="5"/>
  <c r="B2196" i="5"/>
  <c r="Z2195" i="5"/>
  <c r="Y2195" i="5"/>
  <c r="G2195" i="5"/>
  <c r="F2195" i="5" s="1"/>
  <c r="E2195" i="5"/>
  <c r="D2195" i="5" s="1"/>
  <c r="C2195" i="5"/>
  <c r="B2195" i="5"/>
  <c r="Z2194" i="5"/>
  <c r="Y2194" i="5"/>
  <c r="G2194" i="5"/>
  <c r="F2194" i="5" s="1"/>
  <c r="E2194" i="5"/>
  <c r="D2194" i="5" s="1"/>
  <c r="C2194" i="5"/>
  <c r="B2194" i="5"/>
  <c r="Z2193" i="5"/>
  <c r="Y2193" i="5"/>
  <c r="G2193" i="5"/>
  <c r="F2193" i="5" s="1"/>
  <c r="E2193" i="5"/>
  <c r="D2193" i="5" s="1"/>
  <c r="C2193" i="5"/>
  <c r="B2193" i="5"/>
  <c r="Z2192" i="5"/>
  <c r="Y2192" i="5"/>
  <c r="G2192" i="5"/>
  <c r="F2192" i="5" s="1"/>
  <c r="E2192" i="5"/>
  <c r="D2192" i="5" s="1"/>
  <c r="C2192" i="5"/>
  <c r="B2192" i="5"/>
  <c r="Z2191" i="5"/>
  <c r="Y2191" i="5"/>
  <c r="G2191" i="5"/>
  <c r="F2191" i="5" s="1"/>
  <c r="E2191" i="5"/>
  <c r="D2191" i="5" s="1"/>
  <c r="C2191" i="5"/>
  <c r="B2191" i="5"/>
  <c r="Z2190" i="5"/>
  <c r="Y2190" i="5"/>
  <c r="G2190" i="5"/>
  <c r="F2190" i="5" s="1"/>
  <c r="E2190" i="5"/>
  <c r="D2190" i="5" s="1"/>
  <c r="C2190" i="5"/>
  <c r="B2190" i="5"/>
  <c r="Z2189" i="5"/>
  <c r="Y2189" i="5"/>
  <c r="G2189" i="5"/>
  <c r="F2189" i="5" s="1"/>
  <c r="E2189" i="5"/>
  <c r="D2189" i="5" s="1"/>
  <c r="C2189" i="5"/>
  <c r="B2189" i="5"/>
  <c r="Z2188" i="5"/>
  <c r="Y2188" i="5"/>
  <c r="G2188" i="5"/>
  <c r="F2188" i="5" s="1"/>
  <c r="E2188" i="5"/>
  <c r="D2188" i="5" s="1"/>
  <c r="C2188" i="5"/>
  <c r="B2188" i="5"/>
  <c r="Z2187" i="5"/>
  <c r="Y2187" i="5"/>
  <c r="G2187" i="5"/>
  <c r="F2187" i="5" s="1"/>
  <c r="E2187" i="5"/>
  <c r="D2187" i="5" s="1"/>
  <c r="C2187" i="5"/>
  <c r="B2187" i="5"/>
  <c r="Z2186" i="5"/>
  <c r="Y2186" i="5"/>
  <c r="G2186" i="5"/>
  <c r="F2186" i="5" s="1"/>
  <c r="E2186" i="5"/>
  <c r="D2186" i="5" s="1"/>
  <c r="C2186" i="5"/>
  <c r="B2186" i="5"/>
  <c r="Z2185" i="5"/>
  <c r="Y2185" i="5"/>
  <c r="G2185" i="5"/>
  <c r="F2185" i="5" s="1"/>
  <c r="E2185" i="5"/>
  <c r="D2185" i="5" s="1"/>
  <c r="C2185" i="5"/>
  <c r="B2185" i="5"/>
  <c r="Z2184" i="5"/>
  <c r="Y2184" i="5"/>
  <c r="G2184" i="5"/>
  <c r="F2184" i="5" s="1"/>
  <c r="E2184" i="5"/>
  <c r="D2184" i="5" s="1"/>
  <c r="C2184" i="5"/>
  <c r="B2184" i="5"/>
  <c r="Z2183" i="5"/>
  <c r="Y2183" i="5"/>
  <c r="G2183" i="5"/>
  <c r="F2183" i="5" s="1"/>
  <c r="E2183" i="5"/>
  <c r="D2183" i="5" s="1"/>
  <c r="C2183" i="5"/>
  <c r="B2183" i="5"/>
  <c r="Z2182" i="5"/>
  <c r="Y2182" i="5"/>
  <c r="G2182" i="5"/>
  <c r="F2182" i="5" s="1"/>
  <c r="E2182" i="5"/>
  <c r="D2182" i="5" s="1"/>
  <c r="C2182" i="5"/>
  <c r="B2182" i="5"/>
  <c r="Z2181" i="5"/>
  <c r="Y2181" i="5"/>
  <c r="G2181" i="5"/>
  <c r="F2181" i="5" s="1"/>
  <c r="E2181" i="5"/>
  <c r="D2181" i="5" s="1"/>
  <c r="C2181" i="5"/>
  <c r="B2181" i="5"/>
  <c r="Z2180" i="5"/>
  <c r="Y2180" i="5"/>
  <c r="G2180" i="5"/>
  <c r="F2180" i="5" s="1"/>
  <c r="E2180" i="5"/>
  <c r="D2180" i="5" s="1"/>
  <c r="C2180" i="5"/>
  <c r="B2180" i="5"/>
  <c r="Z2179" i="5"/>
  <c r="Y2179" i="5"/>
  <c r="G2179" i="5"/>
  <c r="F2179" i="5" s="1"/>
  <c r="E2179" i="5"/>
  <c r="D2179" i="5" s="1"/>
  <c r="C2179" i="5"/>
  <c r="B2179" i="5"/>
  <c r="Z2178" i="5"/>
  <c r="Y2178" i="5"/>
  <c r="G2178" i="5"/>
  <c r="F2178" i="5" s="1"/>
  <c r="E2178" i="5"/>
  <c r="D2178" i="5" s="1"/>
  <c r="C2178" i="5"/>
  <c r="B2178" i="5"/>
  <c r="Z2177" i="5"/>
  <c r="Y2177" i="5"/>
  <c r="G2177" i="5"/>
  <c r="F2177" i="5" s="1"/>
  <c r="E2177" i="5"/>
  <c r="D2177" i="5" s="1"/>
  <c r="C2177" i="5"/>
  <c r="B2177" i="5"/>
  <c r="Z2176" i="5"/>
  <c r="Y2176" i="5"/>
  <c r="G2176" i="5"/>
  <c r="F2176" i="5" s="1"/>
  <c r="E2176" i="5"/>
  <c r="D2176" i="5" s="1"/>
  <c r="C2176" i="5"/>
  <c r="B2176" i="5"/>
  <c r="Z2175" i="5"/>
  <c r="Y2175" i="5"/>
  <c r="G2175" i="5"/>
  <c r="F2175" i="5" s="1"/>
  <c r="E2175" i="5"/>
  <c r="D2175" i="5" s="1"/>
  <c r="C2175" i="5"/>
  <c r="B2175" i="5"/>
  <c r="Z2174" i="5"/>
  <c r="Y2174" i="5"/>
  <c r="G2174" i="5"/>
  <c r="F2174" i="5" s="1"/>
  <c r="E2174" i="5"/>
  <c r="D2174" i="5" s="1"/>
  <c r="C2174" i="5"/>
  <c r="B2174" i="5"/>
  <c r="Z2173" i="5"/>
  <c r="Y2173" i="5"/>
  <c r="G2173" i="5"/>
  <c r="F2173" i="5" s="1"/>
  <c r="E2173" i="5"/>
  <c r="D2173" i="5" s="1"/>
  <c r="C2173" i="5"/>
  <c r="B2173" i="5"/>
  <c r="Z2172" i="5"/>
  <c r="Y2172" i="5"/>
  <c r="G2172" i="5"/>
  <c r="F2172" i="5" s="1"/>
  <c r="E2172" i="5"/>
  <c r="D2172" i="5" s="1"/>
  <c r="C2172" i="5"/>
  <c r="B2172" i="5"/>
  <c r="Z2171" i="5"/>
  <c r="Y2171" i="5"/>
  <c r="G2171" i="5"/>
  <c r="F2171" i="5" s="1"/>
  <c r="E2171" i="5"/>
  <c r="D2171" i="5" s="1"/>
  <c r="C2171" i="5"/>
  <c r="B2171" i="5"/>
  <c r="Z2170" i="5"/>
  <c r="Y2170" i="5"/>
  <c r="G2170" i="5"/>
  <c r="F2170" i="5" s="1"/>
  <c r="E2170" i="5"/>
  <c r="D2170" i="5" s="1"/>
  <c r="C2170" i="5"/>
  <c r="B2170" i="5"/>
  <c r="Z2169" i="5"/>
  <c r="Y2169" i="5"/>
  <c r="G2169" i="5"/>
  <c r="F2169" i="5" s="1"/>
  <c r="E2169" i="5"/>
  <c r="D2169" i="5" s="1"/>
  <c r="C2169" i="5"/>
  <c r="B2169" i="5"/>
  <c r="Z2168" i="5"/>
  <c r="Y2168" i="5"/>
  <c r="G2168" i="5"/>
  <c r="F2168" i="5" s="1"/>
  <c r="E2168" i="5"/>
  <c r="D2168" i="5" s="1"/>
  <c r="C2168" i="5"/>
  <c r="B2168" i="5"/>
  <c r="Z2167" i="5"/>
  <c r="Y2167" i="5"/>
  <c r="G2167" i="5"/>
  <c r="F2167" i="5" s="1"/>
  <c r="E2167" i="5"/>
  <c r="D2167" i="5" s="1"/>
  <c r="C2167" i="5"/>
  <c r="B2167" i="5"/>
  <c r="Z2166" i="5"/>
  <c r="Y2166" i="5"/>
  <c r="G2166" i="5"/>
  <c r="F2166" i="5" s="1"/>
  <c r="E2166" i="5"/>
  <c r="D2166" i="5" s="1"/>
  <c r="C2166" i="5"/>
  <c r="B2166" i="5"/>
  <c r="Z2165" i="5"/>
  <c r="Y2165" i="5"/>
  <c r="G2165" i="5"/>
  <c r="F2165" i="5" s="1"/>
  <c r="E2165" i="5"/>
  <c r="D2165" i="5" s="1"/>
  <c r="C2165" i="5"/>
  <c r="B2165" i="5"/>
  <c r="Z2164" i="5"/>
  <c r="Y2164" i="5"/>
  <c r="G2164" i="5"/>
  <c r="F2164" i="5" s="1"/>
  <c r="E2164" i="5"/>
  <c r="D2164" i="5" s="1"/>
  <c r="C2164" i="5"/>
  <c r="B2164" i="5"/>
  <c r="Z2163" i="5"/>
  <c r="Y2163" i="5"/>
  <c r="G2163" i="5"/>
  <c r="F2163" i="5" s="1"/>
  <c r="E2163" i="5"/>
  <c r="D2163" i="5" s="1"/>
  <c r="C2163" i="5"/>
  <c r="B2163" i="5"/>
  <c r="Z2162" i="5"/>
  <c r="Y2162" i="5"/>
  <c r="G2162" i="5"/>
  <c r="F2162" i="5" s="1"/>
  <c r="E2162" i="5"/>
  <c r="D2162" i="5" s="1"/>
  <c r="C2162" i="5"/>
  <c r="B2162" i="5"/>
  <c r="Z2161" i="5"/>
  <c r="Y2161" i="5"/>
  <c r="G2161" i="5"/>
  <c r="F2161" i="5" s="1"/>
  <c r="E2161" i="5"/>
  <c r="D2161" i="5" s="1"/>
  <c r="C2161" i="5"/>
  <c r="B2161" i="5"/>
  <c r="Z2160" i="5"/>
  <c r="Y2160" i="5"/>
  <c r="G2160" i="5"/>
  <c r="F2160" i="5" s="1"/>
  <c r="E2160" i="5"/>
  <c r="D2160" i="5" s="1"/>
  <c r="C2160" i="5"/>
  <c r="B2160" i="5"/>
  <c r="Z2159" i="5"/>
  <c r="Y2159" i="5"/>
  <c r="G2159" i="5"/>
  <c r="F2159" i="5" s="1"/>
  <c r="E2159" i="5"/>
  <c r="D2159" i="5" s="1"/>
  <c r="C2159" i="5"/>
  <c r="B2159" i="5"/>
  <c r="Z2158" i="5"/>
  <c r="Y2158" i="5"/>
  <c r="G2158" i="5"/>
  <c r="F2158" i="5" s="1"/>
  <c r="E2158" i="5"/>
  <c r="D2158" i="5" s="1"/>
  <c r="C2158" i="5"/>
  <c r="B2158" i="5"/>
  <c r="Z2157" i="5"/>
  <c r="Y2157" i="5"/>
  <c r="G2157" i="5"/>
  <c r="F2157" i="5" s="1"/>
  <c r="E2157" i="5"/>
  <c r="D2157" i="5" s="1"/>
  <c r="C2157" i="5"/>
  <c r="B2157" i="5"/>
  <c r="Z2156" i="5"/>
  <c r="Y2156" i="5"/>
  <c r="G2156" i="5"/>
  <c r="F2156" i="5" s="1"/>
  <c r="E2156" i="5"/>
  <c r="D2156" i="5" s="1"/>
  <c r="C2156" i="5"/>
  <c r="B2156" i="5"/>
  <c r="Z2155" i="5"/>
  <c r="Y2155" i="5"/>
  <c r="G2155" i="5"/>
  <c r="F2155" i="5" s="1"/>
  <c r="E2155" i="5"/>
  <c r="D2155" i="5" s="1"/>
  <c r="C2155" i="5"/>
  <c r="B2155" i="5"/>
  <c r="Z2154" i="5"/>
  <c r="Y2154" i="5"/>
  <c r="G2154" i="5"/>
  <c r="F2154" i="5" s="1"/>
  <c r="E2154" i="5"/>
  <c r="D2154" i="5" s="1"/>
  <c r="C2154" i="5"/>
  <c r="B2154" i="5"/>
  <c r="Z2153" i="5"/>
  <c r="Y2153" i="5"/>
  <c r="G2153" i="5"/>
  <c r="F2153" i="5" s="1"/>
  <c r="E2153" i="5"/>
  <c r="D2153" i="5" s="1"/>
  <c r="C2153" i="5"/>
  <c r="B2153" i="5"/>
  <c r="Z2152" i="5"/>
  <c r="Y2152" i="5"/>
  <c r="G2152" i="5"/>
  <c r="F2152" i="5" s="1"/>
  <c r="E2152" i="5"/>
  <c r="D2152" i="5" s="1"/>
  <c r="C2152" i="5"/>
  <c r="B2152" i="5"/>
  <c r="Z2151" i="5"/>
  <c r="Y2151" i="5"/>
  <c r="G2151" i="5"/>
  <c r="F2151" i="5" s="1"/>
  <c r="E2151" i="5"/>
  <c r="D2151" i="5" s="1"/>
  <c r="C2151" i="5"/>
  <c r="B2151" i="5"/>
  <c r="Z2150" i="5"/>
  <c r="Y2150" i="5"/>
  <c r="G2150" i="5"/>
  <c r="F2150" i="5" s="1"/>
  <c r="E2150" i="5"/>
  <c r="D2150" i="5" s="1"/>
  <c r="C2150" i="5"/>
  <c r="B2150" i="5"/>
  <c r="Z2149" i="5"/>
  <c r="Y2149" i="5"/>
  <c r="G2149" i="5"/>
  <c r="F2149" i="5" s="1"/>
  <c r="E2149" i="5"/>
  <c r="D2149" i="5" s="1"/>
  <c r="C2149" i="5"/>
  <c r="B2149" i="5"/>
  <c r="Z2148" i="5"/>
  <c r="Y2148" i="5"/>
  <c r="G2148" i="5"/>
  <c r="F2148" i="5" s="1"/>
  <c r="E2148" i="5"/>
  <c r="D2148" i="5" s="1"/>
  <c r="C2148" i="5"/>
  <c r="B2148" i="5"/>
  <c r="Z2147" i="5"/>
  <c r="Y2147" i="5"/>
  <c r="G2147" i="5"/>
  <c r="F2147" i="5" s="1"/>
  <c r="E2147" i="5"/>
  <c r="D2147" i="5" s="1"/>
  <c r="C2147" i="5"/>
  <c r="B2147" i="5"/>
  <c r="Z2146" i="5"/>
  <c r="Y2146" i="5"/>
  <c r="G2146" i="5"/>
  <c r="F2146" i="5" s="1"/>
  <c r="E2146" i="5"/>
  <c r="D2146" i="5" s="1"/>
  <c r="C2146" i="5"/>
  <c r="B2146" i="5"/>
  <c r="Z2145" i="5"/>
  <c r="Y2145" i="5"/>
  <c r="G2145" i="5"/>
  <c r="F2145" i="5" s="1"/>
  <c r="E2145" i="5"/>
  <c r="D2145" i="5" s="1"/>
  <c r="C2145" i="5"/>
  <c r="B2145" i="5"/>
  <c r="Z2144" i="5"/>
  <c r="Y2144" i="5"/>
  <c r="G2144" i="5"/>
  <c r="F2144" i="5" s="1"/>
  <c r="E2144" i="5"/>
  <c r="D2144" i="5" s="1"/>
  <c r="C2144" i="5"/>
  <c r="B2144" i="5"/>
  <c r="Z2143" i="5"/>
  <c r="Y2143" i="5"/>
  <c r="G2143" i="5"/>
  <c r="F2143" i="5" s="1"/>
  <c r="E2143" i="5"/>
  <c r="D2143" i="5" s="1"/>
  <c r="C2143" i="5"/>
  <c r="B2143" i="5"/>
  <c r="Z2142" i="5"/>
  <c r="Y2142" i="5"/>
  <c r="G2142" i="5"/>
  <c r="F2142" i="5" s="1"/>
  <c r="E2142" i="5"/>
  <c r="D2142" i="5" s="1"/>
  <c r="C2142" i="5"/>
  <c r="B2142" i="5"/>
  <c r="Z2141" i="5"/>
  <c r="Y2141" i="5"/>
  <c r="G2141" i="5"/>
  <c r="F2141" i="5" s="1"/>
  <c r="E2141" i="5"/>
  <c r="D2141" i="5" s="1"/>
  <c r="C2141" i="5"/>
  <c r="B2141" i="5"/>
  <c r="Z2140" i="5"/>
  <c r="Y2140" i="5"/>
  <c r="G2140" i="5"/>
  <c r="F2140" i="5" s="1"/>
  <c r="E2140" i="5"/>
  <c r="D2140" i="5" s="1"/>
  <c r="C2140" i="5"/>
  <c r="B2140" i="5"/>
  <c r="Z2139" i="5"/>
  <c r="Y2139" i="5"/>
  <c r="G2139" i="5"/>
  <c r="F2139" i="5" s="1"/>
  <c r="E2139" i="5"/>
  <c r="D2139" i="5" s="1"/>
  <c r="C2139" i="5"/>
  <c r="B2139" i="5"/>
  <c r="Z2138" i="5"/>
  <c r="Y2138" i="5"/>
  <c r="G2138" i="5"/>
  <c r="F2138" i="5" s="1"/>
  <c r="E2138" i="5"/>
  <c r="D2138" i="5" s="1"/>
  <c r="C2138" i="5"/>
  <c r="B2138" i="5"/>
  <c r="Z2137" i="5"/>
  <c r="Y2137" i="5"/>
  <c r="G2137" i="5"/>
  <c r="F2137" i="5" s="1"/>
  <c r="E2137" i="5"/>
  <c r="D2137" i="5" s="1"/>
  <c r="C2137" i="5"/>
  <c r="B2137" i="5"/>
  <c r="Z2136" i="5"/>
  <c r="Y2136" i="5"/>
  <c r="G2136" i="5"/>
  <c r="F2136" i="5" s="1"/>
  <c r="E2136" i="5"/>
  <c r="D2136" i="5" s="1"/>
  <c r="C2136" i="5"/>
  <c r="B2136" i="5"/>
  <c r="Z2135" i="5"/>
  <c r="Y2135" i="5"/>
  <c r="G2135" i="5"/>
  <c r="F2135" i="5" s="1"/>
  <c r="E2135" i="5"/>
  <c r="D2135" i="5" s="1"/>
  <c r="C2135" i="5"/>
  <c r="B2135" i="5"/>
  <c r="Z2134" i="5"/>
  <c r="Y2134" i="5"/>
  <c r="G2134" i="5"/>
  <c r="F2134" i="5" s="1"/>
  <c r="E2134" i="5"/>
  <c r="D2134" i="5" s="1"/>
  <c r="C2134" i="5"/>
  <c r="B2134" i="5"/>
  <c r="Z2133" i="5"/>
  <c r="Y2133" i="5"/>
  <c r="G2133" i="5"/>
  <c r="F2133" i="5" s="1"/>
  <c r="E2133" i="5"/>
  <c r="D2133" i="5" s="1"/>
  <c r="C2133" i="5"/>
  <c r="B2133" i="5"/>
  <c r="Z2132" i="5"/>
  <c r="Y2132" i="5"/>
  <c r="G2132" i="5"/>
  <c r="F2132" i="5" s="1"/>
  <c r="E2132" i="5"/>
  <c r="D2132" i="5" s="1"/>
  <c r="C2132" i="5"/>
  <c r="B2132" i="5"/>
  <c r="Z2131" i="5"/>
  <c r="Y2131" i="5"/>
  <c r="G2131" i="5"/>
  <c r="F2131" i="5" s="1"/>
  <c r="E2131" i="5"/>
  <c r="D2131" i="5" s="1"/>
  <c r="C2131" i="5"/>
  <c r="B2131" i="5"/>
  <c r="Z2130" i="5"/>
  <c r="Y2130" i="5"/>
  <c r="G2130" i="5"/>
  <c r="F2130" i="5" s="1"/>
  <c r="E2130" i="5"/>
  <c r="D2130" i="5" s="1"/>
  <c r="C2130" i="5"/>
  <c r="B2130" i="5"/>
  <c r="Z2129" i="5"/>
  <c r="Y2129" i="5"/>
  <c r="G2129" i="5"/>
  <c r="F2129" i="5" s="1"/>
  <c r="E2129" i="5"/>
  <c r="D2129" i="5" s="1"/>
  <c r="C2129" i="5"/>
  <c r="B2129" i="5"/>
  <c r="Z2128" i="5"/>
  <c r="Y2128" i="5"/>
  <c r="G2128" i="5"/>
  <c r="F2128" i="5" s="1"/>
  <c r="E2128" i="5"/>
  <c r="D2128" i="5" s="1"/>
  <c r="C2128" i="5"/>
  <c r="B2128" i="5"/>
  <c r="Z2127" i="5"/>
  <c r="Y2127" i="5"/>
  <c r="G2127" i="5"/>
  <c r="F2127" i="5" s="1"/>
  <c r="E2127" i="5"/>
  <c r="D2127" i="5" s="1"/>
  <c r="C2127" i="5"/>
  <c r="B2127" i="5"/>
  <c r="Z2126" i="5"/>
  <c r="Y2126" i="5"/>
  <c r="G2126" i="5"/>
  <c r="F2126" i="5" s="1"/>
  <c r="E2126" i="5"/>
  <c r="D2126" i="5" s="1"/>
  <c r="C2126" i="5"/>
  <c r="B2126" i="5"/>
  <c r="Z2125" i="5"/>
  <c r="Y2125" i="5"/>
  <c r="G2125" i="5"/>
  <c r="F2125" i="5" s="1"/>
  <c r="E2125" i="5"/>
  <c r="D2125" i="5" s="1"/>
  <c r="C2125" i="5"/>
  <c r="B2125" i="5"/>
  <c r="Z2124" i="5"/>
  <c r="Y2124" i="5"/>
  <c r="G2124" i="5"/>
  <c r="F2124" i="5" s="1"/>
  <c r="E2124" i="5"/>
  <c r="D2124" i="5" s="1"/>
  <c r="C2124" i="5"/>
  <c r="B2124" i="5"/>
  <c r="Z2123" i="5"/>
  <c r="Y2123" i="5"/>
  <c r="G2123" i="5"/>
  <c r="F2123" i="5" s="1"/>
  <c r="E2123" i="5"/>
  <c r="D2123" i="5" s="1"/>
  <c r="C2123" i="5"/>
  <c r="B2123" i="5"/>
  <c r="Z2122" i="5"/>
  <c r="Y2122" i="5"/>
  <c r="G2122" i="5"/>
  <c r="F2122" i="5" s="1"/>
  <c r="E2122" i="5"/>
  <c r="D2122" i="5" s="1"/>
  <c r="C2122" i="5"/>
  <c r="B2122" i="5"/>
  <c r="Z2121" i="5"/>
  <c r="Y2121" i="5"/>
  <c r="G2121" i="5"/>
  <c r="F2121" i="5" s="1"/>
  <c r="E2121" i="5"/>
  <c r="D2121" i="5" s="1"/>
  <c r="C2121" i="5"/>
  <c r="B2121" i="5"/>
  <c r="Z2120" i="5"/>
  <c r="Y2120" i="5"/>
  <c r="G2120" i="5"/>
  <c r="F2120" i="5" s="1"/>
  <c r="E2120" i="5"/>
  <c r="D2120" i="5" s="1"/>
  <c r="C2120" i="5"/>
  <c r="B2120" i="5"/>
  <c r="Z2119" i="5"/>
  <c r="Y2119" i="5"/>
  <c r="G2119" i="5"/>
  <c r="F2119" i="5" s="1"/>
  <c r="E2119" i="5"/>
  <c r="D2119" i="5" s="1"/>
  <c r="C2119" i="5"/>
  <c r="B2119" i="5"/>
  <c r="Z2118" i="5"/>
  <c r="Y2118" i="5"/>
  <c r="G2118" i="5"/>
  <c r="F2118" i="5" s="1"/>
  <c r="E2118" i="5"/>
  <c r="D2118" i="5" s="1"/>
  <c r="C2118" i="5"/>
  <c r="B2118" i="5"/>
  <c r="Z2117" i="5"/>
  <c r="Y2117" i="5"/>
  <c r="G2117" i="5"/>
  <c r="F2117" i="5" s="1"/>
  <c r="E2117" i="5"/>
  <c r="D2117" i="5" s="1"/>
  <c r="C2117" i="5"/>
  <c r="B2117" i="5"/>
  <c r="Z2116" i="5"/>
  <c r="Y2116" i="5"/>
  <c r="G2116" i="5"/>
  <c r="F2116" i="5" s="1"/>
  <c r="E2116" i="5"/>
  <c r="D2116" i="5" s="1"/>
  <c r="C2116" i="5"/>
  <c r="B2116" i="5"/>
  <c r="Z2115" i="5"/>
  <c r="Y2115" i="5"/>
  <c r="G2115" i="5"/>
  <c r="F2115" i="5" s="1"/>
  <c r="E2115" i="5"/>
  <c r="D2115" i="5" s="1"/>
  <c r="C2115" i="5"/>
  <c r="B2115" i="5"/>
  <c r="Z2114" i="5"/>
  <c r="Y2114" i="5"/>
  <c r="G2114" i="5"/>
  <c r="F2114" i="5" s="1"/>
  <c r="E2114" i="5"/>
  <c r="D2114" i="5" s="1"/>
  <c r="C2114" i="5"/>
  <c r="B2114" i="5"/>
  <c r="Z2113" i="5"/>
  <c r="Y2113" i="5"/>
  <c r="G2113" i="5"/>
  <c r="F2113" i="5" s="1"/>
  <c r="E2113" i="5"/>
  <c r="D2113" i="5" s="1"/>
  <c r="C2113" i="5"/>
  <c r="B2113" i="5"/>
  <c r="Z2112" i="5"/>
  <c r="Y2112" i="5"/>
  <c r="G2112" i="5"/>
  <c r="F2112" i="5" s="1"/>
  <c r="E2112" i="5"/>
  <c r="D2112" i="5" s="1"/>
  <c r="C2112" i="5"/>
  <c r="B2112" i="5"/>
  <c r="Z2111" i="5"/>
  <c r="Y2111" i="5"/>
  <c r="G2111" i="5"/>
  <c r="F2111" i="5" s="1"/>
  <c r="E2111" i="5"/>
  <c r="D2111" i="5" s="1"/>
  <c r="C2111" i="5"/>
  <c r="B2111" i="5"/>
  <c r="Z2110" i="5"/>
  <c r="Y2110" i="5"/>
  <c r="G2110" i="5"/>
  <c r="F2110" i="5" s="1"/>
  <c r="E2110" i="5"/>
  <c r="D2110" i="5" s="1"/>
  <c r="C2110" i="5"/>
  <c r="B2110" i="5"/>
  <c r="Z2109" i="5"/>
  <c r="Y2109" i="5"/>
  <c r="G2109" i="5"/>
  <c r="F2109" i="5" s="1"/>
  <c r="E2109" i="5"/>
  <c r="D2109" i="5" s="1"/>
  <c r="C2109" i="5"/>
  <c r="B2109" i="5"/>
  <c r="Z2108" i="5"/>
  <c r="Y2108" i="5"/>
  <c r="G2108" i="5"/>
  <c r="F2108" i="5" s="1"/>
  <c r="E2108" i="5"/>
  <c r="D2108" i="5" s="1"/>
  <c r="C2108" i="5"/>
  <c r="B2108" i="5"/>
  <c r="Z2107" i="5"/>
  <c r="Y2107" i="5"/>
  <c r="G2107" i="5"/>
  <c r="F2107" i="5" s="1"/>
  <c r="E2107" i="5"/>
  <c r="D2107" i="5" s="1"/>
  <c r="C2107" i="5"/>
  <c r="B2107" i="5"/>
  <c r="Z2106" i="5"/>
  <c r="Y2106" i="5"/>
  <c r="G2106" i="5"/>
  <c r="F2106" i="5" s="1"/>
  <c r="E2106" i="5"/>
  <c r="D2106" i="5" s="1"/>
  <c r="C2106" i="5"/>
  <c r="B2106" i="5"/>
  <c r="Z2105" i="5"/>
  <c r="Y2105" i="5"/>
  <c r="G2105" i="5"/>
  <c r="F2105" i="5" s="1"/>
  <c r="E2105" i="5"/>
  <c r="D2105" i="5" s="1"/>
  <c r="C2105" i="5"/>
  <c r="B2105" i="5"/>
  <c r="Z2104" i="5"/>
  <c r="Y2104" i="5"/>
  <c r="G2104" i="5"/>
  <c r="F2104" i="5" s="1"/>
  <c r="E2104" i="5"/>
  <c r="D2104" i="5" s="1"/>
  <c r="C2104" i="5"/>
  <c r="B2104" i="5"/>
  <c r="Z2103" i="5"/>
  <c r="Y2103" i="5"/>
  <c r="G2103" i="5"/>
  <c r="F2103" i="5" s="1"/>
  <c r="E2103" i="5"/>
  <c r="D2103" i="5" s="1"/>
  <c r="C2103" i="5"/>
  <c r="B2103" i="5"/>
  <c r="Z2102" i="5"/>
  <c r="Y2102" i="5"/>
  <c r="G2102" i="5"/>
  <c r="F2102" i="5" s="1"/>
  <c r="E2102" i="5"/>
  <c r="D2102" i="5" s="1"/>
  <c r="C2102" i="5"/>
  <c r="B2102" i="5"/>
  <c r="Z2101" i="5"/>
  <c r="Y2101" i="5"/>
  <c r="G2101" i="5"/>
  <c r="F2101" i="5" s="1"/>
  <c r="E2101" i="5"/>
  <c r="D2101" i="5" s="1"/>
  <c r="C2101" i="5"/>
  <c r="B2101" i="5"/>
  <c r="Z2100" i="5"/>
  <c r="Y2100" i="5"/>
  <c r="G2100" i="5"/>
  <c r="F2100" i="5" s="1"/>
  <c r="E2100" i="5"/>
  <c r="D2100" i="5" s="1"/>
  <c r="C2100" i="5"/>
  <c r="B2100" i="5"/>
  <c r="Z2099" i="5"/>
  <c r="Y2099" i="5"/>
  <c r="G2099" i="5"/>
  <c r="F2099" i="5" s="1"/>
  <c r="E2099" i="5"/>
  <c r="D2099" i="5" s="1"/>
  <c r="C2099" i="5"/>
  <c r="B2099" i="5"/>
  <c r="Z2098" i="5"/>
  <c r="Y2098" i="5"/>
  <c r="G2098" i="5"/>
  <c r="F2098" i="5" s="1"/>
  <c r="E2098" i="5"/>
  <c r="D2098" i="5" s="1"/>
  <c r="C2098" i="5"/>
  <c r="B2098" i="5"/>
  <c r="Z2097" i="5"/>
  <c r="Y2097" i="5"/>
  <c r="G2097" i="5"/>
  <c r="F2097" i="5" s="1"/>
  <c r="E2097" i="5"/>
  <c r="D2097" i="5" s="1"/>
  <c r="C2097" i="5"/>
  <c r="B2097" i="5"/>
  <c r="Z2096" i="5"/>
  <c r="Y2096" i="5"/>
  <c r="G2096" i="5"/>
  <c r="F2096" i="5" s="1"/>
  <c r="E2096" i="5"/>
  <c r="D2096" i="5" s="1"/>
  <c r="C2096" i="5"/>
  <c r="B2096" i="5"/>
  <c r="Z2095" i="5"/>
  <c r="Y2095" i="5"/>
  <c r="G2095" i="5"/>
  <c r="F2095" i="5" s="1"/>
  <c r="E2095" i="5"/>
  <c r="D2095" i="5" s="1"/>
  <c r="C2095" i="5"/>
  <c r="B2095" i="5"/>
  <c r="Z2094" i="5"/>
  <c r="Y2094" i="5"/>
  <c r="G2094" i="5"/>
  <c r="F2094" i="5" s="1"/>
  <c r="E2094" i="5"/>
  <c r="D2094" i="5" s="1"/>
  <c r="C2094" i="5"/>
  <c r="B2094" i="5"/>
  <c r="Z2093" i="5"/>
  <c r="Y2093" i="5"/>
  <c r="G2093" i="5"/>
  <c r="F2093" i="5" s="1"/>
  <c r="E2093" i="5"/>
  <c r="D2093" i="5" s="1"/>
  <c r="C2093" i="5"/>
  <c r="B2093" i="5"/>
  <c r="Z2092" i="5"/>
  <c r="Y2092" i="5"/>
  <c r="G2092" i="5"/>
  <c r="F2092" i="5" s="1"/>
  <c r="E2092" i="5"/>
  <c r="D2092" i="5" s="1"/>
  <c r="C2092" i="5"/>
  <c r="B2092" i="5"/>
  <c r="Z2091" i="5"/>
  <c r="Y2091" i="5"/>
  <c r="G2091" i="5"/>
  <c r="F2091" i="5" s="1"/>
  <c r="E2091" i="5"/>
  <c r="D2091" i="5" s="1"/>
  <c r="C2091" i="5"/>
  <c r="B2091" i="5"/>
  <c r="Z2090" i="5"/>
  <c r="Y2090" i="5"/>
  <c r="G2090" i="5"/>
  <c r="F2090" i="5" s="1"/>
  <c r="E2090" i="5"/>
  <c r="D2090" i="5" s="1"/>
  <c r="C2090" i="5"/>
  <c r="B2090" i="5"/>
  <c r="Z2089" i="5"/>
  <c r="Y2089" i="5"/>
  <c r="G2089" i="5"/>
  <c r="F2089" i="5" s="1"/>
  <c r="E2089" i="5"/>
  <c r="D2089" i="5" s="1"/>
  <c r="C2089" i="5"/>
  <c r="B2089" i="5"/>
  <c r="Z2088" i="5"/>
  <c r="Y2088" i="5"/>
  <c r="G2088" i="5"/>
  <c r="F2088" i="5" s="1"/>
  <c r="E2088" i="5"/>
  <c r="D2088" i="5" s="1"/>
  <c r="C2088" i="5"/>
  <c r="B2088" i="5"/>
  <c r="Z2087" i="5"/>
  <c r="Y2087" i="5"/>
  <c r="G2087" i="5"/>
  <c r="F2087" i="5" s="1"/>
  <c r="E2087" i="5"/>
  <c r="D2087" i="5" s="1"/>
  <c r="C2087" i="5"/>
  <c r="B2087" i="5"/>
  <c r="Z2086" i="5"/>
  <c r="Y2086" i="5"/>
  <c r="G2086" i="5"/>
  <c r="F2086" i="5" s="1"/>
  <c r="E2086" i="5"/>
  <c r="D2086" i="5" s="1"/>
  <c r="C2086" i="5"/>
  <c r="B2086" i="5"/>
  <c r="Z2085" i="5"/>
  <c r="Y2085" i="5"/>
  <c r="G2085" i="5"/>
  <c r="F2085" i="5" s="1"/>
  <c r="E2085" i="5"/>
  <c r="D2085" i="5" s="1"/>
  <c r="C2085" i="5"/>
  <c r="B2085" i="5"/>
  <c r="Z2084" i="5"/>
  <c r="Y2084" i="5"/>
  <c r="G2084" i="5"/>
  <c r="F2084" i="5" s="1"/>
  <c r="E2084" i="5"/>
  <c r="D2084" i="5" s="1"/>
  <c r="C2084" i="5"/>
  <c r="B2084" i="5"/>
  <c r="Z2083" i="5"/>
  <c r="Y2083" i="5"/>
  <c r="G2083" i="5"/>
  <c r="F2083" i="5" s="1"/>
  <c r="E2083" i="5"/>
  <c r="D2083" i="5" s="1"/>
  <c r="C2083" i="5"/>
  <c r="B2083" i="5"/>
  <c r="Z2082" i="5"/>
  <c r="Y2082" i="5"/>
  <c r="G2082" i="5"/>
  <c r="F2082" i="5" s="1"/>
  <c r="E2082" i="5"/>
  <c r="D2082" i="5" s="1"/>
  <c r="C2082" i="5"/>
  <c r="B2082" i="5"/>
  <c r="Z2081" i="5"/>
  <c r="Y2081" i="5"/>
  <c r="G2081" i="5"/>
  <c r="F2081" i="5" s="1"/>
  <c r="E2081" i="5"/>
  <c r="D2081" i="5" s="1"/>
  <c r="C2081" i="5"/>
  <c r="B2081" i="5"/>
  <c r="Z2080" i="5"/>
  <c r="Y2080" i="5"/>
  <c r="G2080" i="5"/>
  <c r="F2080" i="5" s="1"/>
  <c r="E2080" i="5"/>
  <c r="D2080" i="5" s="1"/>
  <c r="C2080" i="5"/>
  <c r="B2080" i="5"/>
  <c r="Z2079" i="5"/>
  <c r="Y2079" i="5"/>
  <c r="G2079" i="5"/>
  <c r="F2079" i="5" s="1"/>
  <c r="E2079" i="5"/>
  <c r="D2079" i="5" s="1"/>
  <c r="C2079" i="5"/>
  <c r="B2079" i="5"/>
  <c r="Z2078" i="5"/>
  <c r="Y2078" i="5"/>
  <c r="G2078" i="5"/>
  <c r="F2078" i="5" s="1"/>
  <c r="E2078" i="5"/>
  <c r="D2078" i="5" s="1"/>
  <c r="C2078" i="5"/>
  <c r="B2078" i="5"/>
  <c r="Z2077" i="5"/>
  <c r="Y2077" i="5"/>
  <c r="G2077" i="5"/>
  <c r="F2077" i="5" s="1"/>
  <c r="E2077" i="5"/>
  <c r="D2077" i="5" s="1"/>
  <c r="C2077" i="5"/>
  <c r="B2077" i="5"/>
  <c r="Z2076" i="5"/>
  <c r="Y2076" i="5"/>
  <c r="G2076" i="5"/>
  <c r="F2076" i="5" s="1"/>
  <c r="E2076" i="5"/>
  <c r="D2076" i="5" s="1"/>
  <c r="C2076" i="5"/>
  <c r="B2076" i="5"/>
  <c r="Z2075" i="5"/>
  <c r="Y2075" i="5"/>
  <c r="G2075" i="5"/>
  <c r="F2075" i="5" s="1"/>
  <c r="E2075" i="5"/>
  <c r="D2075" i="5" s="1"/>
  <c r="C2075" i="5"/>
  <c r="B2075" i="5"/>
  <c r="Z2074" i="5"/>
  <c r="Y2074" i="5"/>
  <c r="G2074" i="5"/>
  <c r="F2074" i="5" s="1"/>
  <c r="E2074" i="5"/>
  <c r="D2074" i="5" s="1"/>
  <c r="C2074" i="5"/>
  <c r="B2074" i="5"/>
  <c r="Z2073" i="5"/>
  <c r="Y2073" i="5"/>
  <c r="G2073" i="5"/>
  <c r="F2073" i="5" s="1"/>
  <c r="E2073" i="5"/>
  <c r="D2073" i="5" s="1"/>
  <c r="C2073" i="5"/>
  <c r="B2073" i="5"/>
  <c r="Z2072" i="5"/>
  <c r="Y2072" i="5"/>
  <c r="G2072" i="5"/>
  <c r="F2072" i="5" s="1"/>
  <c r="E2072" i="5"/>
  <c r="D2072" i="5" s="1"/>
  <c r="C2072" i="5"/>
  <c r="B2072" i="5"/>
  <c r="Z2071" i="5"/>
  <c r="Y2071" i="5"/>
  <c r="G2071" i="5"/>
  <c r="F2071" i="5" s="1"/>
  <c r="E2071" i="5"/>
  <c r="D2071" i="5" s="1"/>
  <c r="C2071" i="5"/>
  <c r="B2071" i="5"/>
  <c r="Z2070" i="5"/>
  <c r="Y2070" i="5"/>
  <c r="G2070" i="5"/>
  <c r="F2070" i="5" s="1"/>
  <c r="E2070" i="5"/>
  <c r="D2070" i="5" s="1"/>
  <c r="C2070" i="5"/>
  <c r="B2070" i="5"/>
  <c r="Z2069" i="5"/>
  <c r="Y2069" i="5"/>
  <c r="G2069" i="5"/>
  <c r="F2069" i="5" s="1"/>
  <c r="E2069" i="5"/>
  <c r="D2069" i="5" s="1"/>
  <c r="C2069" i="5"/>
  <c r="B2069" i="5"/>
  <c r="Z2068" i="5"/>
  <c r="Y2068" i="5"/>
  <c r="G2068" i="5"/>
  <c r="F2068" i="5" s="1"/>
  <c r="E2068" i="5"/>
  <c r="D2068" i="5" s="1"/>
  <c r="C2068" i="5"/>
  <c r="B2068" i="5"/>
  <c r="Z2067" i="5"/>
  <c r="Y2067" i="5"/>
  <c r="G2067" i="5"/>
  <c r="F2067" i="5" s="1"/>
  <c r="E2067" i="5"/>
  <c r="D2067" i="5" s="1"/>
  <c r="C2067" i="5"/>
  <c r="B2067" i="5"/>
  <c r="Z2066" i="5"/>
  <c r="Y2066" i="5"/>
  <c r="G2066" i="5"/>
  <c r="F2066" i="5" s="1"/>
  <c r="E2066" i="5"/>
  <c r="D2066" i="5" s="1"/>
  <c r="C2066" i="5"/>
  <c r="B2066" i="5"/>
  <c r="Z2065" i="5"/>
  <c r="Y2065" i="5"/>
  <c r="G2065" i="5"/>
  <c r="F2065" i="5" s="1"/>
  <c r="E2065" i="5"/>
  <c r="D2065" i="5" s="1"/>
  <c r="C2065" i="5"/>
  <c r="B2065" i="5"/>
  <c r="Z2064" i="5"/>
  <c r="Y2064" i="5"/>
  <c r="G2064" i="5"/>
  <c r="F2064" i="5" s="1"/>
  <c r="E2064" i="5"/>
  <c r="D2064" i="5" s="1"/>
  <c r="C2064" i="5"/>
  <c r="B2064" i="5"/>
  <c r="Z2063" i="5"/>
  <c r="Y2063" i="5"/>
  <c r="G2063" i="5"/>
  <c r="F2063" i="5" s="1"/>
  <c r="E2063" i="5"/>
  <c r="D2063" i="5" s="1"/>
  <c r="C2063" i="5"/>
  <c r="B2063" i="5"/>
  <c r="Z2062" i="5"/>
  <c r="Y2062" i="5"/>
  <c r="G2062" i="5"/>
  <c r="F2062" i="5" s="1"/>
  <c r="E2062" i="5"/>
  <c r="D2062" i="5" s="1"/>
  <c r="C2062" i="5"/>
  <c r="B2062" i="5"/>
  <c r="Z2061" i="5"/>
  <c r="Y2061" i="5"/>
  <c r="G2061" i="5"/>
  <c r="F2061" i="5" s="1"/>
  <c r="E2061" i="5"/>
  <c r="D2061" i="5" s="1"/>
  <c r="C2061" i="5"/>
  <c r="B2061" i="5"/>
  <c r="Z2060" i="5"/>
  <c r="Y2060" i="5"/>
  <c r="G2060" i="5"/>
  <c r="F2060" i="5" s="1"/>
  <c r="E2060" i="5"/>
  <c r="D2060" i="5" s="1"/>
  <c r="C2060" i="5"/>
  <c r="B2060" i="5"/>
  <c r="Z2059" i="5"/>
  <c r="Y2059" i="5"/>
  <c r="G2059" i="5"/>
  <c r="F2059" i="5" s="1"/>
  <c r="E2059" i="5"/>
  <c r="D2059" i="5" s="1"/>
  <c r="C2059" i="5"/>
  <c r="B2059" i="5"/>
  <c r="Z2058" i="5"/>
  <c r="Y2058" i="5"/>
  <c r="G2058" i="5"/>
  <c r="F2058" i="5" s="1"/>
  <c r="E2058" i="5"/>
  <c r="D2058" i="5" s="1"/>
  <c r="C2058" i="5"/>
  <c r="B2058" i="5"/>
  <c r="Z2057" i="5"/>
  <c r="Y2057" i="5"/>
  <c r="G2057" i="5"/>
  <c r="F2057" i="5" s="1"/>
  <c r="E2057" i="5"/>
  <c r="D2057" i="5" s="1"/>
  <c r="C2057" i="5"/>
  <c r="B2057" i="5"/>
  <c r="Z2056" i="5"/>
  <c r="Y2056" i="5"/>
  <c r="G2056" i="5"/>
  <c r="F2056" i="5" s="1"/>
  <c r="E2056" i="5"/>
  <c r="D2056" i="5" s="1"/>
  <c r="C2056" i="5"/>
  <c r="B2056" i="5"/>
  <c r="Z2055" i="5"/>
  <c r="Y2055" i="5"/>
  <c r="G2055" i="5"/>
  <c r="F2055" i="5" s="1"/>
  <c r="E2055" i="5"/>
  <c r="D2055" i="5" s="1"/>
  <c r="C2055" i="5"/>
  <c r="B2055" i="5"/>
  <c r="Z2054" i="5"/>
  <c r="Y2054" i="5"/>
  <c r="G2054" i="5"/>
  <c r="F2054" i="5" s="1"/>
  <c r="E2054" i="5"/>
  <c r="D2054" i="5" s="1"/>
  <c r="C2054" i="5"/>
  <c r="B2054" i="5"/>
  <c r="Z2053" i="5"/>
  <c r="Y2053" i="5"/>
  <c r="G2053" i="5"/>
  <c r="F2053" i="5" s="1"/>
  <c r="E2053" i="5"/>
  <c r="D2053" i="5" s="1"/>
  <c r="C2053" i="5"/>
  <c r="B2053" i="5"/>
  <c r="Z2052" i="5"/>
  <c r="Y2052" i="5"/>
  <c r="G2052" i="5"/>
  <c r="F2052" i="5" s="1"/>
  <c r="E2052" i="5"/>
  <c r="D2052" i="5" s="1"/>
  <c r="C2052" i="5"/>
  <c r="B2052" i="5"/>
  <c r="Z2051" i="5"/>
  <c r="Y2051" i="5"/>
  <c r="G2051" i="5"/>
  <c r="F2051" i="5" s="1"/>
  <c r="E2051" i="5"/>
  <c r="D2051" i="5" s="1"/>
  <c r="C2051" i="5"/>
  <c r="B2051" i="5"/>
  <c r="Z2050" i="5"/>
  <c r="Y2050" i="5"/>
  <c r="G2050" i="5"/>
  <c r="F2050" i="5" s="1"/>
  <c r="E2050" i="5"/>
  <c r="D2050" i="5" s="1"/>
  <c r="C2050" i="5"/>
  <c r="B2050" i="5"/>
  <c r="Z2049" i="5"/>
  <c r="Y2049" i="5"/>
  <c r="G2049" i="5"/>
  <c r="F2049" i="5" s="1"/>
  <c r="E2049" i="5"/>
  <c r="D2049" i="5" s="1"/>
  <c r="C2049" i="5"/>
  <c r="B2049" i="5"/>
  <c r="Z2048" i="5"/>
  <c r="Y2048" i="5"/>
  <c r="G2048" i="5"/>
  <c r="F2048" i="5" s="1"/>
  <c r="E2048" i="5"/>
  <c r="D2048" i="5" s="1"/>
  <c r="C2048" i="5"/>
  <c r="B2048" i="5"/>
  <c r="Z2047" i="5"/>
  <c r="Y2047" i="5"/>
  <c r="G2047" i="5"/>
  <c r="F2047" i="5" s="1"/>
  <c r="E2047" i="5"/>
  <c r="D2047" i="5" s="1"/>
  <c r="C2047" i="5"/>
  <c r="B2047" i="5"/>
  <c r="Z2046" i="5"/>
  <c r="Y2046" i="5"/>
  <c r="G2046" i="5"/>
  <c r="F2046" i="5" s="1"/>
  <c r="E2046" i="5"/>
  <c r="D2046" i="5" s="1"/>
  <c r="C2046" i="5"/>
  <c r="B2046" i="5"/>
  <c r="Z2045" i="5"/>
  <c r="Y2045" i="5"/>
  <c r="G2045" i="5"/>
  <c r="F2045" i="5" s="1"/>
  <c r="E2045" i="5"/>
  <c r="D2045" i="5" s="1"/>
  <c r="C2045" i="5"/>
  <c r="B2045" i="5"/>
  <c r="Z2044" i="5"/>
  <c r="Y2044" i="5"/>
  <c r="G2044" i="5"/>
  <c r="F2044" i="5" s="1"/>
  <c r="E2044" i="5"/>
  <c r="D2044" i="5" s="1"/>
  <c r="C2044" i="5"/>
  <c r="B2044" i="5"/>
  <c r="Z2043" i="5"/>
  <c r="Y2043" i="5"/>
  <c r="G2043" i="5"/>
  <c r="F2043" i="5" s="1"/>
  <c r="E2043" i="5"/>
  <c r="D2043" i="5" s="1"/>
  <c r="C2043" i="5"/>
  <c r="B2043" i="5"/>
  <c r="Z2042" i="5"/>
  <c r="Y2042" i="5"/>
  <c r="G2042" i="5"/>
  <c r="F2042" i="5" s="1"/>
  <c r="E2042" i="5"/>
  <c r="D2042" i="5" s="1"/>
  <c r="C2042" i="5"/>
  <c r="B2042" i="5"/>
  <c r="Z2041" i="5"/>
  <c r="Y2041" i="5"/>
  <c r="G2041" i="5"/>
  <c r="F2041" i="5" s="1"/>
  <c r="E2041" i="5"/>
  <c r="D2041" i="5" s="1"/>
  <c r="C2041" i="5"/>
  <c r="B2041" i="5"/>
  <c r="Z2040" i="5"/>
  <c r="Y2040" i="5"/>
  <c r="G2040" i="5"/>
  <c r="F2040" i="5" s="1"/>
  <c r="E2040" i="5"/>
  <c r="D2040" i="5" s="1"/>
  <c r="C2040" i="5"/>
  <c r="B2040" i="5"/>
  <c r="Z2039" i="5"/>
  <c r="Y2039" i="5"/>
  <c r="G2039" i="5"/>
  <c r="F2039" i="5" s="1"/>
  <c r="E2039" i="5"/>
  <c r="D2039" i="5" s="1"/>
  <c r="C2039" i="5"/>
  <c r="B2039" i="5"/>
  <c r="Z2038" i="5"/>
  <c r="Y2038" i="5"/>
  <c r="G2038" i="5"/>
  <c r="F2038" i="5" s="1"/>
  <c r="E2038" i="5"/>
  <c r="D2038" i="5" s="1"/>
  <c r="C2038" i="5"/>
  <c r="B2038" i="5"/>
  <c r="Z2037" i="5"/>
  <c r="Y2037" i="5"/>
  <c r="G2037" i="5"/>
  <c r="F2037" i="5" s="1"/>
  <c r="E2037" i="5"/>
  <c r="D2037" i="5" s="1"/>
  <c r="C2037" i="5"/>
  <c r="B2037" i="5"/>
  <c r="Z2036" i="5"/>
  <c r="Y2036" i="5"/>
  <c r="G2036" i="5"/>
  <c r="F2036" i="5" s="1"/>
  <c r="E2036" i="5"/>
  <c r="D2036" i="5" s="1"/>
  <c r="C2036" i="5"/>
  <c r="B2036" i="5"/>
  <c r="Z2035" i="5"/>
  <c r="Y2035" i="5"/>
  <c r="G2035" i="5"/>
  <c r="F2035" i="5" s="1"/>
  <c r="E2035" i="5"/>
  <c r="D2035" i="5" s="1"/>
  <c r="C2035" i="5"/>
  <c r="B2035" i="5"/>
  <c r="Z2034" i="5"/>
  <c r="Y2034" i="5"/>
  <c r="G2034" i="5"/>
  <c r="F2034" i="5" s="1"/>
  <c r="E2034" i="5"/>
  <c r="D2034" i="5" s="1"/>
  <c r="C2034" i="5"/>
  <c r="B2034" i="5"/>
  <c r="Z2033" i="5"/>
  <c r="Y2033" i="5"/>
  <c r="G2033" i="5"/>
  <c r="F2033" i="5" s="1"/>
  <c r="E2033" i="5"/>
  <c r="D2033" i="5" s="1"/>
  <c r="C2033" i="5"/>
  <c r="B2033" i="5"/>
  <c r="Z2032" i="5"/>
  <c r="Y2032" i="5"/>
  <c r="G2032" i="5"/>
  <c r="F2032" i="5" s="1"/>
  <c r="E2032" i="5"/>
  <c r="D2032" i="5" s="1"/>
  <c r="C2032" i="5"/>
  <c r="B2032" i="5"/>
  <c r="Z2031" i="5"/>
  <c r="Y2031" i="5"/>
  <c r="G2031" i="5"/>
  <c r="F2031" i="5" s="1"/>
  <c r="E2031" i="5"/>
  <c r="D2031" i="5" s="1"/>
  <c r="C2031" i="5"/>
  <c r="B2031" i="5"/>
  <c r="Z2030" i="5"/>
  <c r="Y2030" i="5"/>
  <c r="G2030" i="5"/>
  <c r="F2030" i="5" s="1"/>
  <c r="E2030" i="5"/>
  <c r="D2030" i="5" s="1"/>
  <c r="C2030" i="5"/>
  <c r="B2030" i="5"/>
  <c r="Z2029" i="5"/>
  <c r="Y2029" i="5"/>
  <c r="G2029" i="5"/>
  <c r="F2029" i="5" s="1"/>
  <c r="E2029" i="5"/>
  <c r="D2029" i="5" s="1"/>
  <c r="C2029" i="5"/>
  <c r="B2029" i="5"/>
  <c r="Z2028" i="5"/>
  <c r="Y2028" i="5"/>
  <c r="G2028" i="5"/>
  <c r="F2028" i="5" s="1"/>
  <c r="E2028" i="5"/>
  <c r="D2028" i="5" s="1"/>
  <c r="C2028" i="5"/>
  <c r="B2028" i="5"/>
  <c r="Z2027" i="5"/>
  <c r="Y2027" i="5"/>
  <c r="G2027" i="5"/>
  <c r="F2027" i="5" s="1"/>
  <c r="E2027" i="5"/>
  <c r="D2027" i="5" s="1"/>
  <c r="C2027" i="5"/>
  <c r="B2027" i="5"/>
  <c r="Z2026" i="5"/>
  <c r="Y2026" i="5"/>
  <c r="G2026" i="5"/>
  <c r="F2026" i="5" s="1"/>
  <c r="E2026" i="5"/>
  <c r="D2026" i="5" s="1"/>
  <c r="C2026" i="5"/>
  <c r="B2026" i="5"/>
  <c r="Z2025" i="5"/>
  <c r="Y2025" i="5"/>
  <c r="G2025" i="5"/>
  <c r="F2025" i="5" s="1"/>
  <c r="E2025" i="5"/>
  <c r="D2025" i="5" s="1"/>
  <c r="C2025" i="5"/>
  <c r="B2025" i="5"/>
  <c r="Z2024" i="5"/>
  <c r="Y2024" i="5"/>
  <c r="G2024" i="5"/>
  <c r="F2024" i="5" s="1"/>
  <c r="E2024" i="5"/>
  <c r="D2024" i="5" s="1"/>
  <c r="C2024" i="5"/>
  <c r="B2024" i="5"/>
  <c r="Z2023" i="5"/>
  <c r="Y2023" i="5"/>
  <c r="G2023" i="5"/>
  <c r="F2023" i="5" s="1"/>
  <c r="E2023" i="5"/>
  <c r="D2023" i="5" s="1"/>
  <c r="C2023" i="5"/>
  <c r="B2023" i="5"/>
  <c r="Z2022" i="5"/>
  <c r="Y2022" i="5"/>
  <c r="G2022" i="5"/>
  <c r="F2022" i="5" s="1"/>
  <c r="E2022" i="5"/>
  <c r="D2022" i="5" s="1"/>
  <c r="C2022" i="5"/>
  <c r="B2022" i="5"/>
  <c r="Z2021" i="5"/>
  <c r="Y2021" i="5"/>
  <c r="G2021" i="5"/>
  <c r="F2021" i="5" s="1"/>
  <c r="E2021" i="5"/>
  <c r="D2021" i="5" s="1"/>
  <c r="C2021" i="5"/>
  <c r="B2021" i="5"/>
  <c r="Z2020" i="5"/>
  <c r="Y2020" i="5"/>
  <c r="G2020" i="5"/>
  <c r="F2020" i="5" s="1"/>
  <c r="E2020" i="5"/>
  <c r="D2020" i="5" s="1"/>
  <c r="C2020" i="5"/>
  <c r="B2020" i="5"/>
  <c r="Z2019" i="5"/>
  <c r="Y2019" i="5"/>
  <c r="G2019" i="5"/>
  <c r="F2019" i="5" s="1"/>
  <c r="E2019" i="5"/>
  <c r="D2019" i="5" s="1"/>
  <c r="C2019" i="5"/>
  <c r="B2019" i="5"/>
  <c r="Z2018" i="5"/>
  <c r="Y2018" i="5"/>
  <c r="G2018" i="5"/>
  <c r="F2018" i="5" s="1"/>
  <c r="E2018" i="5"/>
  <c r="D2018" i="5" s="1"/>
  <c r="C2018" i="5"/>
  <c r="B2018" i="5"/>
  <c r="Z2017" i="5"/>
  <c r="Y2017" i="5"/>
  <c r="G2017" i="5"/>
  <c r="F2017" i="5" s="1"/>
  <c r="E2017" i="5"/>
  <c r="D2017" i="5" s="1"/>
  <c r="C2017" i="5"/>
  <c r="B2017" i="5"/>
  <c r="Z2016" i="5"/>
  <c r="Y2016" i="5"/>
  <c r="G2016" i="5"/>
  <c r="F2016" i="5" s="1"/>
  <c r="E2016" i="5"/>
  <c r="D2016" i="5" s="1"/>
  <c r="C2016" i="5"/>
  <c r="B2016" i="5"/>
  <c r="Z2015" i="5"/>
  <c r="Y2015" i="5"/>
  <c r="G2015" i="5"/>
  <c r="F2015" i="5" s="1"/>
  <c r="E2015" i="5"/>
  <c r="D2015" i="5" s="1"/>
  <c r="C2015" i="5"/>
  <c r="B2015" i="5"/>
  <c r="Z2014" i="5"/>
  <c r="Y2014" i="5"/>
  <c r="G2014" i="5"/>
  <c r="F2014" i="5" s="1"/>
  <c r="E2014" i="5"/>
  <c r="D2014" i="5" s="1"/>
  <c r="C2014" i="5"/>
  <c r="B2014" i="5"/>
  <c r="Z2013" i="5"/>
  <c r="Y2013" i="5"/>
  <c r="G2013" i="5"/>
  <c r="F2013" i="5" s="1"/>
  <c r="E2013" i="5"/>
  <c r="D2013" i="5" s="1"/>
  <c r="C2013" i="5"/>
  <c r="B2013" i="5"/>
  <c r="Z2012" i="5"/>
  <c r="Y2012" i="5"/>
  <c r="G2012" i="5"/>
  <c r="F2012" i="5" s="1"/>
  <c r="E2012" i="5"/>
  <c r="D2012" i="5" s="1"/>
  <c r="C2012" i="5"/>
  <c r="B2012" i="5"/>
  <c r="Z2011" i="5"/>
  <c r="Y2011" i="5"/>
  <c r="G2011" i="5"/>
  <c r="F2011" i="5" s="1"/>
  <c r="E2011" i="5"/>
  <c r="D2011" i="5" s="1"/>
  <c r="C2011" i="5"/>
  <c r="B2011" i="5"/>
  <c r="Z2010" i="5"/>
  <c r="Y2010" i="5"/>
  <c r="G2010" i="5"/>
  <c r="F2010" i="5" s="1"/>
  <c r="E2010" i="5"/>
  <c r="D2010" i="5" s="1"/>
  <c r="C2010" i="5"/>
  <c r="B2010" i="5"/>
  <c r="Z2009" i="5"/>
  <c r="Y2009" i="5"/>
  <c r="G2009" i="5"/>
  <c r="F2009" i="5" s="1"/>
  <c r="E2009" i="5"/>
  <c r="D2009" i="5" s="1"/>
  <c r="C2009" i="5"/>
  <c r="B2009" i="5"/>
  <c r="Z2008" i="5"/>
  <c r="Y2008" i="5"/>
  <c r="G2008" i="5"/>
  <c r="F2008" i="5" s="1"/>
  <c r="E2008" i="5"/>
  <c r="D2008" i="5" s="1"/>
  <c r="C2008" i="5"/>
  <c r="B2008" i="5"/>
  <c r="Z2007" i="5"/>
  <c r="Y2007" i="5"/>
  <c r="G2007" i="5"/>
  <c r="F2007" i="5" s="1"/>
  <c r="E2007" i="5"/>
  <c r="D2007" i="5" s="1"/>
  <c r="C2007" i="5"/>
  <c r="B2007" i="5"/>
  <c r="Z2006" i="5"/>
  <c r="Y2006" i="5"/>
  <c r="G2006" i="5"/>
  <c r="F2006" i="5" s="1"/>
  <c r="E2006" i="5"/>
  <c r="D2006" i="5" s="1"/>
  <c r="C2006" i="5"/>
  <c r="B2006" i="5"/>
  <c r="Z2005" i="5"/>
  <c r="Y2005" i="5"/>
  <c r="G2005" i="5"/>
  <c r="F2005" i="5" s="1"/>
  <c r="E2005" i="5"/>
  <c r="D2005" i="5" s="1"/>
  <c r="C2005" i="5"/>
  <c r="B2005" i="5"/>
  <c r="Z2004" i="5"/>
  <c r="Y2004" i="5"/>
  <c r="G2004" i="5"/>
  <c r="F2004" i="5" s="1"/>
  <c r="E2004" i="5"/>
  <c r="D2004" i="5" s="1"/>
  <c r="C2004" i="5"/>
  <c r="B2004" i="5"/>
  <c r="Z2003" i="5"/>
  <c r="Y2003" i="5"/>
  <c r="G2003" i="5"/>
  <c r="F2003" i="5" s="1"/>
  <c r="E2003" i="5"/>
  <c r="D2003" i="5" s="1"/>
  <c r="C2003" i="5"/>
  <c r="B2003" i="5"/>
  <c r="Z2002" i="5"/>
  <c r="Y2002" i="5"/>
  <c r="G2002" i="5"/>
  <c r="F2002" i="5" s="1"/>
  <c r="E2002" i="5"/>
  <c r="D2002" i="5" s="1"/>
  <c r="C2002" i="5"/>
  <c r="B2002" i="5"/>
  <c r="Z2001" i="5"/>
  <c r="Y2001" i="5"/>
  <c r="G2001" i="5"/>
  <c r="F2001" i="5" s="1"/>
  <c r="E2001" i="5"/>
  <c r="D2001" i="5" s="1"/>
  <c r="C2001" i="5"/>
  <c r="B2001" i="5"/>
  <c r="Z2000" i="5"/>
  <c r="Y2000" i="5"/>
  <c r="G2000" i="5"/>
  <c r="F2000" i="5" s="1"/>
  <c r="E2000" i="5"/>
  <c r="D2000" i="5" s="1"/>
  <c r="C2000" i="5"/>
  <c r="B2000" i="5"/>
  <c r="Z1999" i="5"/>
  <c r="Y1999" i="5"/>
  <c r="G1999" i="5"/>
  <c r="F1999" i="5" s="1"/>
  <c r="E1999" i="5"/>
  <c r="D1999" i="5" s="1"/>
  <c r="C1999" i="5"/>
  <c r="B1999" i="5"/>
  <c r="Z1998" i="5"/>
  <c r="Y1998" i="5"/>
  <c r="G1998" i="5"/>
  <c r="F1998" i="5" s="1"/>
  <c r="E1998" i="5"/>
  <c r="D1998" i="5" s="1"/>
  <c r="C1998" i="5"/>
  <c r="B1998" i="5"/>
  <c r="Z1997" i="5"/>
  <c r="Y1997" i="5"/>
  <c r="G1997" i="5"/>
  <c r="F1997" i="5" s="1"/>
  <c r="E1997" i="5"/>
  <c r="D1997" i="5" s="1"/>
  <c r="C1997" i="5"/>
  <c r="B1997" i="5"/>
  <c r="Z1996" i="5"/>
  <c r="Y1996" i="5"/>
  <c r="G1996" i="5"/>
  <c r="F1996" i="5" s="1"/>
  <c r="E1996" i="5"/>
  <c r="D1996" i="5" s="1"/>
  <c r="C1996" i="5"/>
  <c r="B1996" i="5"/>
  <c r="Z1995" i="5"/>
  <c r="Y1995" i="5"/>
  <c r="G1995" i="5"/>
  <c r="F1995" i="5" s="1"/>
  <c r="E1995" i="5"/>
  <c r="D1995" i="5" s="1"/>
  <c r="C1995" i="5"/>
  <c r="B1995" i="5"/>
  <c r="Z1994" i="5"/>
  <c r="Y1994" i="5"/>
  <c r="G1994" i="5"/>
  <c r="F1994" i="5" s="1"/>
  <c r="E1994" i="5"/>
  <c r="D1994" i="5" s="1"/>
  <c r="C1994" i="5"/>
  <c r="B1994" i="5"/>
  <c r="Z1993" i="5"/>
  <c r="Y1993" i="5"/>
  <c r="G1993" i="5"/>
  <c r="F1993" i="5" s="1"/>
  <c r="E1993" i="5"/>
  <c r="D1993" i="5" s="1"/>
  <c r="C1993" i="5"/>
  <c r="B1993" i="5"/>
  <c r="Z1992" i="5"/>
  <c r="Y1992" i="5"/>
  <c r="G1992" i="5"/>
  <c r="F1992" i="5" s="1"/>
  <c r="E1992" i="5"/>
  <c r="D1992" i="5" s="1"/>
  <c r="C1992" i="5"/>
  <c r="B1992" i="5"/>
  <c r="Z1991" i="5"/>
  <c r="Y1991" i="5"/>
  <c r="G1991" i="5"/>
  <c r="F1991" i="5" s="1"/>
  <c r="E1991" i="5"/>
  <c r="D1991" i="5" s="1"/>
  <c r="C1991" i="5"/>
  <c r="B1991" i="5"/>
  <c r="Z1990" i="5"/>
  <c r="Y1990" i="5"/>
  <c r="G1990" i="5"/>
  <c r="F1990" i="5" s="1"/>
  <c r="E1990" i="5"/>
  <c r="D1990" i="5" s="1"/>
  <c r="C1990" i="5"/>
  <c r="B1990" i="5"/>
  <c r="Z1989" i="5"/>
  <c r="Y1989" i="5"/>
  <c r="G1989" i="5"/>
  <c r="F1989" i="5" s="1"/>
  <c r="E1989" i="5"/>
  <c r="D1989" i="5" s="1"/>
  <c r="C1989" i="5"/>
  <c r="B1989" i="5"/>
  <c r="Z1988" i="5"/>
  <c r="Y1988" i="5"/>
  <c r="G1988" i="5"/>
  <c r="F1988" i="5" s="1"/>
  <c r="E1988" i="5"/>
  <c r="D1988" i="5" s="1"/>
  <c r="C1988" i="5"/>
  <c r="B1988" i="5"/>
  <c r="Z1987" i="5"/>
  <c r="Y1987" i="5"/>
  <c r="G1987" i="5"/>
  <c r="F1987" i="5" s="1"/>
  <c r="E1987" i="5"/>
  <c r="D1987" i="5" s="1"/>
  <c r="C1987" i="5"/>
  <c r="B1987" i="5"/>
  <c r="Z1986" i="5"/>
  <c r="Y1986" i="5"/>
  <c r="G1986" i="5"/>
  <c r="F1986" i="5" s="1"/>
  <c r="E1986" i="5"/>
  <c r="D1986" i="5" s="1"/>
  <c r="C1986" i="5"/>
  <c r="B1986" i="5"/>
  <c r="Z1985" i="5"/>
  <c r="Y1985" i="5"/>
  <c r="G1985" i="5"/>
  <c r="F1985" i="5" s="1"/>
  <c r="E1985" i="5"/>
  <c r="D1985" i="5" s="1"/>
  <c r="C1985" i="5"/>
  <c r="B1985" i="5"/>
  <c r="Z1984" i="5"/>
  <c r="Y1984" i="5"/>
  <c r="G1984" i="5"/>
  <c r="F1984" i="5" s="1"/>
  <c r="E1984" i="5"/>
  <c r="D1984" i="5" s="1"/>
  <c r="C1984" i="5"/>
  <c r="B1984" i="5"/>
  <c r="Z1983" i="5"/>
  <c r="Y1983" i="5"/>
  <c r="G1983" i="5"/>
  <c r="F1983" i="5" s="1"/>
  <c r="E1983" i="5"/>
  <c r="D1983" i="5" s="1"/>
  <c r="C1983" i="5"/>
  <c r="B1983" i="5"/>
  <c r="Z1982" i="5"/>
  <c r="Y1982" i="5"/>
  <c r="G1982" i="5"/>
  <c r="F1982" i="5" s="1"/>
  <c r="E1982" i="5"/>
  <c r="D1982" i="5" s="1"/>
  <c r="C1982" i="5"/>
  <c r="B1982" i="5"/>
  <c r="Z1981" i="5"/>
  <c r="Y1981" i="5"/>
  <c r="G1981" i="5"/>
  <c r="F1981" i="5" s="1"/>
  <c r="E1981" i="5"/>
  <c r="D1981" i="5" s="1"/>
  <c r="C1981" i="5"/>
  <c r="B1981" i="5"/>
  <c r="Z1980" i="5"/>
  <c r="Y1980" i="5"/>
  <c r="G1980" i="5"/>
  <c r="F1980" i="5" s="1"/>
  <c r="E1980" i="5"/>
  <c r="D1980" i="5" s="1"/>
  <c r="C1980" i="5"/>
  <c r="B1980" i="5"/>
  <c r="Z1979" i="5"/>
  <c r="Y1979" i="5"/>
  <c r="G1979" i="5"/>
  <c r="F1979" i="5" s="1"/>
  <c r="E1979" i="5"/>
  <c r="D1979" i="5" s="1"/>
  <c r="C1979" i="5"/>
  <c r="B1979" i="5"/>
  <c r="Z1978" i="5"/>
  <c r="Y1978" i="5"/>
  <c r="G1978" i="5"/>
  <c r="F1978" i="5" s="1"/>
  <c r="E1978" i="5"/>
  <c r="D1978" i="5" s="1"/>
  <c r="C1978" i="5"/>
  <c r="B1978" i="5"/>
  <c r="Z1977" i="5"/>
  <c r="Y1977" i="5"/>
  <c r="G1977" i="5"/>
  <c r="F1977" i="5" s="1"/>
  <c r="E1977" i="5"/>
  <c r="D1977" i="5" s="1"/>
  <c r="C1977" i="5"/>
  <c r="B1977" i="5"/>
  <c r="Z1976" i="5"/>
  <c r="Y1976" i="5"/>
  <c r="G1976" i="5"/>
  <c r="F1976" i="5" s="1"/>
  <c r="E1976" i="5"/>
  <c r="D1976" i="5" s="1"/>
  <c r="C1976" i="5"/>
  <c r="B1976" i="5"/>
  <c r="Z1975" i="5"/>
  <c r="Y1975" i="5"/>
  <c r="G1975" i="5"/>
  <c r="F1975" i="5" s="1"/>
  <c r="E1975" i="5"/>
  <c r="D1975" i="5" s="1"/>
  <c r="C1975" i="5"/>
  <c r="B1975" i="5"/>
  <c r="Z1974" i="5"/>
  <c r="Y1974" i="5"/>
  <c r="G1974" i="5"/>
  <c r="F1974" i="5" s="1"/>
  <c r="E1974" i="5"/>
  <c r="D1974" i="5" s="1"/>
  <c r="C1974" i="5"/>
  <c r="B1974" i="5"/>
  <c r="Z1973" i="5"/>
  <c r="Y1973" i="5"/>
  <c r="G1973" i="5"/>
  <c r="F1973" i="5" s="1"/>
  <c r="E1973" i="5"/>
  <c r="D1973" i="5" s="1"/>
  <c r="C1973" i="5"/>
  <c r="B1973" i="5"/>
  <c r="Z1972" i="5"/>
  <c r="Y1972" i="5"/>
  <c r="G1972" i="5"/>
  <c r="F1972" i="5" s="1"/>
  <c r="E1972" i="5"/>
  <c r="D1972" i="5" s="1"/>
  <c r="C1972" i="5"/>
  <c r="B1972" i="5"/>
  <c r="Z1971" i="5"/>
  <c r="Y1971" i="5"/>
  <c r="G1971" i="5"/>
  <c r="F1971" i="5" s="1"/>
  <c r="E1971" i="5"/>
  <c r="D1971" i="5" s="1"/>
  <c r="C1971" i="5"/>
  <c r="B1971" i="5"/>
  <c r="Z1970" i="5"/>
  <c r="Y1970" i="5"/>
  <c r="G1970" i="5"/>
  <c r="F1970" i="5" s="1"/>
  <c r="E1970" i="5"/>
  <c r="D1970" i="5" s="1"/>
  <c r="C1970" i="5"/>
  <c r="B1970" i="5"/>
  <c r="Z1969" i="5"/>
  <c r="Y1969" i="5"/>
  <c r="G1969" i="5"/>
  <c r="F1969" i="5" s="1"/>
  <c r="E1969" i="5"/>
  <c r="D1969" i="5" s="1"/>
  <c r="C1969" i="5"/>
  <c r="B1969" i="5"/>
  <c r="Z1968" i="5"/>
  <c r="Y1968" i="5"/>
  <c r="G1968" i="5"/>
  <c r="F1968" i="5" s="1"/>
  <c r="E1968" i="5"/>
  <c r="D1968" i="5" s="1"/>
  <c r="C1968" i="5"/>
  <c r="B1968" i="5"/>
  <c r="Z1967" i="5"/>
  <c r="Y1967" i="5"/>
  <c r="G1967" i="5"/>
  <c r="F1967" i="5" s="1"/>
  <c r="E1967" i="5"/>
  <c r="D1967" i="5" s="1"/>
  <c r="C1967" i="5"/>
  <c r="B1967" i="5"/>
  <c r="Z1966" i="5"/>
  <c r="Y1966" i="5"/>
  <c r="G1966" i="5"/>
  <c r="F1966" i="5" s="1"/>
  <c r="E1966" i="5"/>
  <c r="D1966" i="5" s="1"/>
  <c r="C1966" i="5"/>
  <c r="B1966" i="5"/>
  <c r="Z1965" i="5"/>
  <c r="Y1965" i="5"/>
  <c r="G1965" i="5"/>
  <c r="F1965" i="5" s="1"/>
  <c r="E1965" i="5"/>
  <c r="D1965" i="5" s="1"/>
  <c r="C1965" i="5"/>
  <c r="B1965" i="5"/>
  <c r="Z1964" i="5"/>
  <c r="Y1964" i="5"/>
  <c r="G1964" i="5"/>
  <c r="F1964" i="5" s="1"/>
  <c r="E1964" i="5"/>
  <c r="D1964" i="5" s="1"/>
  <c r="C1964" i="5"/>
  <c r="B1964" i="5"/>
  <c r="Z1963" i="5"/>
  <c r="Y1963" i="5"/>
  <c r="G1963" i="5"/>
  <c r="F1963" i="5" s="1"/>
  <c r="E1963" i="5"/>
  <c r="D1963" i="5" s="1"/>
  <c r="C1963" i="5"/>
  <c r="B1963" i="5"/>
  <c r="Z1962" i="5"/>
  <c r="Y1962" i="5"/>
  <c r="G1962" i="5"/>
  <c r="F1962" i="5" s="1"/>
  <c r="E1962" i="5"/>
  <c r="D1962" i="5" s="1"/>
  <c r="C1962" i="5"/>
  <c r="B1962" i="5"/>
  <c r="Z1961" i="5"/>
  <c r="Y1961" i="5"/>
  <c r="G1961" i="5"/>
  <c r="F1961" i="5" s="1"/>
  <c r="E1961" i="5"/>
  <c r="D1961" i="5" s="1"/>
  <c r="C1961" i="5"/>
  <c r="B1961" i="5"/>
  <c r="Z1960" i="5"/>
  <c r="Y1960" i="5"/>
  <c r="G1960" i="5"/>
  <c r="F1960" i="5" s="1"/>
  <c r="E1960" i="5"/>
  <c r="D1960" i="5" s="1"/>
  <c r="C1960" i="5"/>
  <c r="B1960" i="5"/>
  <c r="Z1959" i="5"/>
  <c r="Y1959" i="5"/>
  <c r="G1959" i="5"/>
  <c r="F1959" i="5" s="1"/>
  <c r="E1959" i="5"/>
  <c r="D1959" i="5" s="1"/>
  <c r="C1959" i="5"/>
  <c r="B1959" i="5"/>
  <c r="Z1958" i="5"/>
  <c r="Y1958" i="5"/>
  <c r="G1958" i="5"/>
  <c r="F1958" i="5" s="1"/>
  <c r="E1958" i="5"/>
  <c r="D1958" i="5" s="1"/>
  <c r="C1958" i="5"/>
  <c r="B1958" i="5"/>
  <c r="Z1957" i="5"/>
  <c r="Y1957" i="5"/>
  <c r="G1957" i="5"/>
  <c r="F1957" i="5" s="1"/>
  <c r="E1957" i="5"/>
  <c r="D1957" i="5" s="1"/>
  <c r="C1957" i="5"/>
  <c r="B1957" i="5"/>
  <c r="Z1956" i="5"/>
  <c r="Y1956" i="5"/>
  <c r="G1956" i="5"/>
  <c r="F1956" i="5" s="1"/>
  <c r="E1956" i="5"/>
  <c r="D1956" i="5" s="1"/>
  <c r="C1956" i="5"/>
  <c r="B1956" i="5"/>
  <c r="Z1955" i="5"/>
  <c r="Y1955" i="5"/>
  <c r="G1955" i="5"/>
  <c r="F1955" i="5" s="1"/>
  <c r="E1955" i="5"/>
  <c r="D1955" i="5" s="1"/>
  <c r="C1955" i="5"/>
  <c r="B1955" i="5"/>
  <c r="Z1954" i="5"/>
  <c r="Y1954" i="5"/>
  <c r="G1954" i="5"/>
  <c r="F1954" i="5" s="1"/>
  <c r="E1954" i="5"/>
  <c r="D1954" i="5" s="1"/>
  <c r="C1954" i="5"/>
  <c r="B1954" i="5"/>
  <c r="Z1953" i="5"/>
  <c r="Y1953" i="5"/>
  <c r="G1953" i="5"/>
  <c r="F1953" i="5" s="1"/>
  <c r="E1953" i="5"/>
  <c r="D1953" i="5" s="1"/>
  <c r="C1953" i="5"/>
  <c r="B1953" i="5"/>
  <c r="Z1952" i="5"/>
  <c r="Y1952" i="5"/>
  <c r="G1952" i="5"/>
  <c r="F1952" i="5" s="1"/>
  <c r="E1952" i="5"/>
  <c r="D1952" i="5" s="1"/>
  <c r="C1952" i="5"/>
  <c r="B1952" i="5"/>
  <c r="Z1951" i="5"/>
  <c r="Y1951" i="5"/>
  <c r="G1951" i="5"/>
  <c r="F1951" i="5" s="1"/>
  <c r="E1951" i="5"/>
  <c r="D1951" i="5" s="1"/>
  <c r="C1951" i="5"/>
  <c r="B1951" i="5"/>
  <c r="Z1950" i="5"/>
  <c r="Y1950" i="5"/>
  <c r="G1950" i="5"/>
  <c r="F1950" i="5" s="1"/>
  <c r="E1950" i="5"/>
  <c r="D1950" i="5" s="1"/>
  <c r="C1950" i="5"/>
  <c r="B1950" i="5"/>
  <c r="Z1949" i="5"/>
  <c r="Y1949" i="5"/>
  <c r="G1949" i="5"/>
  <c r="F1949" i="5" s="1"/>
  <c r="E1949" i="5"/>
  <c r="D1949" i="5" s="1"/>
  <c r="C1949" i="5"/>
  <c r="B1949" i="5"/>
  <c r="Z1948" i="5"/>
  <c r="Y1948" i="5"/>
  <c r="G1948" i="5"/>
  <c r="F1948" i="5" s="1"/>
  <c r="E1948" i="5"/>
  <c r="D1948" i="5" s="1"/>
  <c r="C1948" i="5"/>
  <c r="B1948" i="5"/>
  <c r="Z1947" i="5"/>
  <c r="Y1947" i="5"/>
  <c r="G1947" i="5"/>
  <c r="F1947" i="5" s="1"/>
  <c r="E1947" i="5"/>
  <c r="D1947" i="5" s="1"/>
  <c r="C1947" i="5"/>
  <c r="B1947" i="5"/>
  <c r="Z1946" i="5"/>
  <c r="Y1946" i="5"/>
  <c r="G1946" i="5"/>
  <c r="F1946" i="5" s="1"/>
  <c r="E1946" i="5"/>
  <c r="D1946" i="5" s="1"/>
  <c r="C1946" i="5"/>
  <c r="B1946" i="5"/>
  <c r="Z1945" i="5"/>
  <c r="Y1945" i="5"/>
  <c r="G1945" i="5"/>
  <c r="F1945" i="5" s="1"/>
  <c r="E1945" i="5"/>
  <c r="D1945" i="5" s="1"/>
  <c r="C1945" i="5"/>
  <c r="B1945" i="5"/>
  <c r="Z1944" i="5"/>
  <c r="Y1944" i="5"/>
  <c r="G1944" i="5"/>
  <c r="F1944" i="5" s="1"/>
  <c r="E1944" i="5"/>
  <c r="D1944" i="5" s="1"/>
  <c r="C1944" i="5"/>
  <c r="B1944" i="5"/>
  <c r="Z1943" i="5"/>
  <c r="Y1943" i="5"/>
  <c r="G1943" i="5"/>
  <c r="F1943" i="5" s="1"/>
  <c r="E1943" i="5"/>
  <c r="D1943" i="5" s="1"/>
  <c r="C1943" i="5"/>
  <c r="B1943" i="5"/>
  <c r="Z1942" i="5"/>
  <c r="Y1942" i="5"/>
  <c r="G1942" i="5"/>
  <c r="F1942" i="5" s="1"/>
  <c r="E1942" i="5"/>
  <c r="D1942" i="5" s="1"/>
  <c r="C1942" i="5"/>
  <c r="B1942" i="5"/>
  <c r="Z1941" i="5"/>
  <c r="Y1941" i="5"/>
  <c r="G1941" i="5"/>
  <c r="F1941" i="5" s="1"/>
  <c r="E1941" i="5"/>
  <c r="D1941" i="5" s="1"/>
  <c r="C1941" i="5"/>
  <c r="B1941" i="5"/>
  <c r="Z1940" i="5"/>
  <c r="Y1940" i="5"/>
  <c r="G1940" i="5"/>
  <c r="F1940" i="5" s="1"/>
  <c r="E1940" i="5"/>
  <c r="D1940" i="5" s="1"/>
  <c r="C1940" i="5"/>
  <c r="B1940" i="5"/>
  <c r="Z1939" i="5"/>
  <c r="Y1939" i="5"/>
  <c r="G1939" i="5"/>
  <c r="F1939" i="5" s="1"/>
  <c r="E1939" i="5"/>
  <c r="D1939" i="5" s="1"/>
  <c r="C1939" i="5"/>
  <c r="B1939" i="5"/>
  <c r="Z1938" i="5"/>
  <c r="Y1938" i="5"/>
  <c r="G1938" i="5"/>
  <c r="F1938" i="5" s="1"/>
  <c r="E1938" i="5"/>
  <c r="D1938" i="5" s="1"/>
  <c r="C1938" i="5"/>
  <c r="B1938" i="5"/>
  <c r="Z1937" i="5"/>
  <c r="Y1937" i="5"/>
  <c r="G1937" i="5"/>
  <c r="F1937" i="5" s="1"/>
  <c r="E1937" i="5"/>
  <c r="D1937" i="5" s="1"/>
  <c r="C1937" i="5"/>
  <c r="B1937" i="5"/>
  <c r="Z1936" i="5"/>
  <c r="Y1936" i="5"/>
  <c r="G1936" i="5"/>
  <c r="F1936" i="5" s="1"/>
  <c r="E1936" i="5"/>
  <c r="D1936" i="5" s="1"/>
  <c r="C1936" i="5"/>
  <c r="B1936" i="5"/>
  <c r="Z1935" i="5"/>
  <c r="Y1935" i="5"/>
  <c r="G1935" i="5"/>
  <c r="F1935" i="5" s="1"/>
  <c r="E1935" i="5"/>
  <c r="D1935" i="5" s="1"/>
  <c r="C1935" i="5"/>
  <c r="B1935" i="5"/>
  <c r="Z1934" i="5"/>
  <c r="Y1934" i="5"/>
  <c r="G1934" i="5"/>
  <c r="F1934" i="5" s="1"/>
  <c r="E1934" i="5"/>
  <c r="D1934" i="5" s="1"/>
  <c r="C1934" i="5"/>
  <c r="B1934" i="5"/>
  <c r="Z1933" i="5"/>
  <c r="Y1933" i="5"/>
  <c r="G1933" i="5"/>
  <c r="F1933" i="5" s="1"/>
  <c r="E1933" i="5"/>
  <c r="D1933" i="5" s="1"/>
  <c r="C1933" i="5"/>
  <c r="B1933" i="5"/>
  <c r="Z1932" i="5"/>
  <c r="Y1932" i="5"/>
  <c r="G1932" i="5"/>
  <c r="F1932" i="5" s="1"/>
  <c r="E1932" i="5"/>
  <c r="D1932" i="5" s="1"/>
  <c r="C1932" i="5"/>
  <c r="B1932" i="5"/>
  <c r="Z1931" i="5"/>
  <c r="Y1931" i="5"/>
  <c r="G1931" i="5"/>
  <c r="F1931" i="5" s="1"/>
  <c r="E1931" i="5"/>
  <c r="D1931" i="5" s="1"/>
  <c r="C1931" i="5"/>
  <c r="B1931" i="5"/>
  <c r="Z1930" i="5"/>
  <c r="Y1930" i="5"/>
  <c r="G1930" i="5"/>
  <c r="F1930" i="5" s="1"/>
  <c r="E1930" i="5"/>
  <c r="D1930" i="5" s="1"/>
  <c r="C1930" i="5"/>
  <c r="B1930" i="5"/>
  <c r="Z1929" i="5"/>
  <c r="Y1929" i="5"/>
  <c r="G1929" i="5"/>
  <c r="F1929" i="5" s="1"/>
  <c r="E1929" i="5"/>
  <c r="D1929" i="5" s="1"/>
  <c r="C1929" i="5"/>
  <c r="B1929" i="5"/>
  <c r="Z1928" i="5"/>
  <c r="Y1928" i="5"/>
  <c r="G1928" i="5"/>
  <c r="F1928" i="5" s="1"/>
  <c r="E1928" i="5"/>
  <c r="D1928" i="5" s="1"/>
  <c r="C1928" i="5"/>
  <c r="B1928" i="5"/>
  <c r="Z1927" i="5"/>
  <c r="Y1927" i="5"/>
  <c r="G1927" i="5"/>
  <c r="F1927" i="5" s="1"/>
  <c r="E1927" i="5"/>
  <c r="D1927" i="5" s="1"/>
  <c r="C1927" i="5"/>
  <c r="B1927" i="5"/>
  <c r="Z1926" i="5"/>
  <c r="Y1926" i="5"/>
  <c r="G1926" i="5"/>
  <c r="F1926" i="5" s="1"/>
  <c r="E1926" i="5"/>
  <c r="D1926" i="5" s="1"/>
  <c r="C1926" i="5"/>
  <c r="B1926" i="5"/>
  <c r="Z1925" i="5"/>
  <c r="Y1925" i="5"/>
  <c r="G1925" i="5"/>
  <c r="F1925" i="5" s="1"/>
  <c r="E1925" i="5"/>
  <c r="D1925" i="5" s="1"/>
  <c r="C1925" i="5"/>
  <c r="B1925" i="5"/>
  <c r="Z1924" i="5"/>
  <c r="Y1924" i="5"/>
  <c r="G1924" i="5"/>
  <c r="F1924" i="5" s="1"/>
  <c r="E1924" i="5"/>
  <c r="D1924" i="5" s="1"/>
  <c r="C1924" i="5"/>
  <c r="B1924" i="5"/>
  <c r="Z1923" i="5"/>
  <c r="Y1923" i="5"/>
  <c r="G1923" i="5"/>
  <c r="F1923" i="5" s="1"/>
  <c r="E1923" i="5"/>
  <c r="D1923" i="5" s="1"/>
  <c r="C1923" i="5"/>
  <c r="B1923" i="5"/>
  <c r="Z1922" i="5"/>
  <c r="Y1922" i="5"/>
  <c r="G1922" i="5"/>
  <c r="F1922" i="5" s="1"/>
  <c r="E1922" i="5"/>
  <c r="D1922" i="5" s="1"/>
  <c r="C1922" i="5"/>
  <c r="B1922" i="5"/>
  <c r="Z1921" i="5"/>
  <c r="Y1921" i="5"/>
  <c r="G1921" i="5"/>
  <c r="F1921" i="5" s="1"/>
  <c r="E1921" i="5"/>
  <c r="D1921" i="5" s="1"/>
  <c r="C1921" i="5"/>
  <c r="B1921" i="5"/>
  <c r="Z1920" i="5"/>
  <c r="Y1920" i="5"/>
  <c r="G1920" i="5"/>
  <c r="F1920" i="5" s="1"/>
  <c r="E1920" i="5"/>
  <c r="D1920" i="5" s="1"/>
  <c r="C1920" i="5"/>
  <c r="B1920" i="5"/>
  <c r="Z1919" i="5"/>
  <c r="Y1919" i="5"/>
  <c r="G1919" i="5"/>
  <c r="F1919" i="5" s="1"/>
  <c r="E1919" i="5"/>
  <c r="D1919" i="5" s="1"/>
  <c r="C1919" i="5"/>
  <c r="B1919" i="5"/>
  <c r="Z1918" i="5"/>
  <c r="Y1918" i="5"/>
  <c r="G1918" i="5"/>
  <c r="F1918" i="5" s="1"/>
  <c r="E1918" i="5"/>
  <c r="D1918" i="5" s="1"/>
  <c r="C1918" i="5"/>
  <c r="B1918" i="5"/>
  <c r="Z1917" i="5"/>
  <c r="Y1917" i="5"/>
  <c r="G1917" i="5"/>
  <c r="F1917" i="5" s="1"/>
  <c r="E1917" i="5"/>
  <c r="D1917" i="5" s="1"/>
  <c r="C1917" i="5"/>
  <c r="B1917" i="5"/>
  <c r="Z1916" i="5"/>
  <c r="Y1916" i="5"/>
  <c r="G1916" i="5"/>
  <c r="F1916" i="5" s="1"/>
  <c r="E1916" i="5"/>
  <c r="D1916" i="5" s="1"/>
  <c r="C1916" i="5"/>
  <c r="B1916" i="5"/>
  <c r="Z1915" i="5"/>
  <c r="Y1915" i="5"/>
  <c r="G1915" i="5"/>
  <c r="F1915" i="5" s="1"/>
  <c r="E1915" i="5"/>
  <c r="D1915" i="5" s="1"/>
  <c r="C1915" i="5"/>
  <c r="B1915" i="5"/>
  <c r="Z1914" i="5"/>
  <c r="Y1914" i="5"/>
  <c r="G1914" i="5"/>
  <c r="F1914" i="5" s="1"/>
  <c r="E1914" i="5"/>
  <c r="D1914" i="5" s="1"/>
  <c r="C1914" i="5"/>
  <c r="B1914" i="5"/>
  <c r="Z1913" i="5"/>
  <c r="Y1913" i="5"/>
  <c r="G1913" i="5"/>
  <c r="F1913" i="5" s="1"/>
  <c r="E1913" i="5"/>
  <c r="D1913" i="5" s="1"/>
  <c r="C1913" i="5"/>
  <c r="B1913" i="5"/>
  <c r="Z1912" i="5"/>
  <c r="Y1912" i="5"/>
  <c r="G1912" i="5"/>
  <c r="F1912" i="5" s="1"/>
  <c r="E1912" i="5"/>
  <c r="D1912" i="5" s="1"/>
  <c r="C1912" i="5"/>
  <c r="B1912" i="5"/>
  <c r="Z1911" i="5"/>
  <c r="Y1911" i="5"/>
  <c r="G1911" i="5"/>
  <c r="F1911" i="5" s="1"/>
  <c r="E1911" i="5"/>
  <c r="D1911" i="5" s="1"/>
  <c r="C1911" i="5"/>
  <c r="B1911" i="5"/>
  <c r="Z1910" i="5"/>
  <c r="Y1910" i="5"/>
  <c r="G1910" i="5"/>
  <c r="F1910" i="5" s="1"/>
  <c r="E1910" i="5"/>
  <c r="D1910" i="5" s="1"/>
  <c r="C1910" i="5"/>
  <c r="B1910" i="5"/>
  <c r="Z1909" i="5"/>
  <c r="Y1909" i="5"/>
  <c r="G1909" i="5"/>
  <c r="F1909" i="5" s="1"/>
  <c r="E1909" i="5"/>
  <c r="D1909" i="5" s="1"/>
  <c r="C1909" i="5"/>
  <c r="B1909" i="5"/>
  <c r="Z1908" i="5"/>
  <c r="Y1908" i="5"/>
  <c r="G1908" i="5"/>
  <c r="F1908" i="5" s="1"/>
  <c r="E1908" i="5"/>
  <c r="D1908" i="5" s="1"/>
  <c r="C1908" i="5"/>
  <c r="B1908" i="5"/>
  <c r="Z1907" i="5"/>
  <c r="Y1907" i="5"/>
  <c r="G1907" i="5"/>
  <c r="F1907" i="5" s="1"/>
  <c r="E1907" i="5"/>
  <c r="D1907" i="5" s="1"/>
  <c r="C1907" i="5"/>
  <c r="B1907" i="5"/>
  <c r="Z1906" i="5"/>
  <c r="Y1906" i="5"/>
  <c r="G1906" i="5"/>
  <c r="F1906" i="5" s="1"/>
  <c r="E1906" i="5"/>
  <c r="D1906" i="5" s="1"/>
  <c r="C1906" i="5"/>
  <c r="B1906" i="5"/>
  <c r="Z1905" i="5"/>
  <c r="Y1905" i="5"/>
  <c r="G1905" i="5"/>
  <c r="F1905" i="5" s="1"/>
  <c r="E1905" i="5"/>
  <c r="D1905" i="5" s="1"/>
  <c r="C1905" i="5"/>
  <c r="B1905" i="5"/>
  <c r="Z1904" i="5"/>
  <c r="Y1904" i="5"/>
  <c r="G1904" i="5"/>
  <c r="F1904" i="5" s="1"/>
  <c r="E1904" i="5"/>
  <c r="D1904" i="5" s="1"/>
  <c r="C1904" i="5"/>
  <c r="B1904" i="5"/>
  <c r="Z1903" i="5"/>
  <c r="Y1903" i="5"/>
  <c r="G1903" i="5"/>
  <c r="F1903" i="5" s="1"/>
  <c r="E1903" i="5"/>
  <c r="D1903" i="5" s="1"/>
  <c r="C1903" i="5"/>
  <c r="B1903" i="5"/>
  <c r="Z1902" i="5"/>
  <c r="Y1902" i="5"/>
  <c r="G1902" i="5"/>
  <c r="F1902" i="5" s="1"/>
  <c r="E1902" i="5"/>
  <c r="D1902" i="5" s="1"/>
  <c r="C1902" i="5"/>
  <c r="B1902" i="5"/>
  <c r="Z1901" i="5"/>
  <c r="Y1901" i="5"/>
  <c r="G1901" i="5"/>
  <c r="F1901" i="5" s="1"/>
  <c r="E1901" i="5"/>
  <c r="D1901" i="5" s="1"/>
  <c r="C1901" i="5"/>
  <c r="B1901" i="5"/>
  <c r="Z1900" i="5"/>
  <c r="Y1900" i="5"/>
  <c r="G1900" i="5"/>
  <c r="F1900" i="5" s="1"/>
  <c r="E1900" i="5"/>
  <c r="D1900" i="5" s="1"/>
  <c r="C1900" i="5"/>
  <c r="B1900" i="5"/>
  <c r="Z1899" i="5"/>
  <c r="Y1899" i="5"/>
  <c r="G1899" i="5"/>
  <c r="F1899" i="5" s="1"/>
  <c r="E1899" i="5"/>
  <c r="D1899" i="5" s="1"/>
  <c r="C1899" i="5"/>
  <c r="B1899" i="5"/>
  <c r="Z1898" i="5"/>
  <c r="Y1898" i="5"/>
  <c r="G1898" i="5"/>
  <c r="F1898" i="5" s="1"/>
  <c r="E1898" i="5"/>
  <c r="D1898" i="5" s="1"/>
  <c r="C1898" i="5"/>
  <c r="B1898" i="5"/>
  <c r="Z1897" i="5"/>
  <c r="Y1897" i="5"/>
  <c r="G1897" i="5"/>
  <c r="F1897" i="5" s="1"/>
  <c r="E1897" i="5"/>
  <c r="D1897" i="5" s="1"/>
  <c r="C1897" i="5"/>
  <c r="B1897" i="5"/>
  <c r="Z1896" i="5"/>
  <c r="Y1896" i="5"/>
  <c r="G1896" i="5"/>
  <c r="F1896" i="5" s="1"/>
  <c r="E1896" i="5"/>
  <c r="D1896" i="5" s="1"/>
  <c r="C1896" i="5"/>
  <c r="B1896" i="5"/>
  <c r="Z1895" i="5"/>
  <c r="Y1895" i="5"/>
  <c r="G1895" i="5"/>
  <c r="F1895" i="5" s="1"/>
  <c r="E1895" i="5"/>
  <c r="D1895" i="5" s="1"/>
  <c r="C1895" i="5"/>
  <c r="B1895" i="5"/>
  <c r="Z1894" i="5"/>
  <c r="Y1894" i="5"/>
  <c r="G1894" i="5"/>
  <c r="F1894" i="5" s="1"/>
  <c r="E1894" i="5"/>
  <c r="D1894" i="5" s="1"/>
  <c r="C1894" i="5"/>
  <c r="B1894" i="5"/>
  <c r="Z1893" i="5"/>
  <c r="Y1893" i="5"/>
  <c r="G1893" i="5"/>
  <c r="F1893" i="5" s="1"/>
  <c r="E1893" i="5"/>
  <c r="D1893" i="5" s="1"/>
  <c r="C1893" i="5"/>
  <c r="B1893" i="5"/>
  <c r="Z1892" i="5"/>
  <c r="Y1892" i="5"/>
  <c r="G1892" i="5"/>
  <c r="F1892" i="5" s="1"/>
  <c r="E1892" i="5"/>
  <c r="D1892" i="5" s="1"/>
  <c r="C1892" i="5"/>
  <c r="B1892" i="5"/>
  <c r="Z1891" i="5"/>
  <c r="Y1891" i="5"/>
  <c r="G1891" i="5"/>
  <c r="F1891" i="5" s="1"/>
  <c r="E1891" i="5"/>
  <c r="D1891" i="5" s="1"/>
  <c r="C1891" i="5"/>
  <c r="B1891" i="5"/>
  <c r="Z1890" i="5"/>
  <c r="Y1890" i="5"/>
  <c r="G1890" i="5"/>
  <c r="F1890" i="5" s="1"/>
  <c r="E1890" i="5"/>
  <c r="D1890" i="5" s="1"/>
  <c r="C1890" i="5"/>
  <c r="B1890" i="5"/>
  <c r="Z1889" i="5"/>
  <c r="Y1889" i="5"/>
  <c r="G1889" i="5"/>
  <c r="F1889" i="5" s="1"/>
  <c r="E1889" i="5"/>
  <c r="D1889" i="5" s="1"/>
  <c r="C1889" i="5"/>
  <c r="B1889" i="5"/>
  <c r="Z1888" i="5"/>
  <c r="Y1888" i="5"/>
  <c r="G1888" i="5"/>
  <c r="F1888" i="5" s="1"/>
  <c r="E1888" i="5"/>
  <c r="D1888" i="5" s="1"/>
  <c r="C1888" i="5"/>
  <c r="B1888" i="5"/>
  <c r="Z1887" i="5"/>
  <c r="Y1887" i="5"/>
  <c r="G1887" i="5"/>
  <c r="F1887" i="5" s="1"/>
  <c r="E1887" i="5"/>
  <c r="D1887" i="5" s="1"/>
  <c r="C1887" i="5"/>
  <c r="B1887" i="5"/>
  <c r="Z1886" i="5"/>
  <c r="Y1886" i="5"/>
  <c r="G1886" i="5"/>
  <c r="F1886" i="5" s="1"/>
  <c r="E1886" i="5"/>
  <c r="D1886" i="5" s="1"/>
  <c r="C1886" i="5"/>
  <c r="B1886" i="5"/>
  <c r="Z1885" i="5"/>
  <c r="Y1885" i="5"/>
  <c r="G1885" i="5"/>
  <c r="F1885" i="5" s="1"/>
  <c r="E1885" i="5"/>
  <c r="D1885" i="5" s="1"/>
  <c r="C1885" i="5"/>
  <c r="B1885" i="5"/>
  <c r="Z1884" i="5"/>
  <c r="Y1884" i="5"/>
  <c r="G1884" i="5"/>
  <c r="F1884" i="5" s="1"/>
  <c r="E1884" i="5"/>
  <c r="D1884" i="5" s="1"/>
  <c r="C1884" i="5"/>
  <c r="B1884" i="5"/>
  <c r="Z1883" i="5"/>
  <c r="Y1883" i="5"/>
  <c r="G1883" i="5"/>
  <c r="F1883" i="5" s="1"/>
  <c r="E1883" i="5"/>
  <c r="D1883" i="5" s="1"/>
  <c r="C1883" i="5"/>
  <c r="B1883" i="5"/>
  <c r="Z1882" i="5"/>
  <c r="Y1882" i="5"/>
  <c r="G1882" i="5"/>
  <c r="F1882" i="5" s="1"/>
  <c r="E1882" i="5"/>
  <c r="D1882" i="5" s="1"/>
  <c r="C1882" i="5"/>
  <c r="B1882" i="5"/>
  <c r="Z1881" i="5"/>
  <c r="Y1881" i="5"/>
  <c r="G1881" i="5"/>
  <c r="F1881" i="5" s="1"/>
  <c r="E1881" i="5"/>
  <c r="D1881" i="5" s="1"/>
  <c r="C1881" i="5"/>
  <c r="B1881" i="5"/>
  <c r="Z1880" i="5"/>
  <c r="Y1880" i="5"/>
  <c r="G1880" i="5"/>
  <c r="F1880" i="5" s="1"/>
  <c r="E1880" i="5"/>
  <c r="D1880" i="5" s="1"/>
  <c r="C1880" i="5"/>
  <c r="B1880" i="5"/>
  <c r="Z1879" i="5"/>
  <c r="Y1879" i="5"/>
  <c r="G1879" i="5"/>
  <c r="F1879" i="5" s="1"/>
  <c r="E1879" i="5"/>
  <c r="D1879" i="5" s="1"/>
  <c r="C1879" i="5"/>
  <c r="B1879" i="5"/>
  <c r="Z1878" i="5"/>
  <c r="Y1878" i="5"/>
  <c r="G1878" i="5"/>
  <c r="F1878" i="5" s="1"/>
  <c r="E1878" i="5"/>
  <c r="D1878" i="5" s="1"/>
  <c r="C1878" i="5"/>
  <c r="B1878" i="5"/>
  <c r="Z1877" i="5"/>
  <c r="Y1877" i="5"/>
  <c r="G1877" i="5"/>
  <c r="F1877" i="5" s="1"/>
  <c r="E1877" i="5"/>
  <c r="D1877" i="5" s="1"/>
  <c r="C1877" i="5"/>
  <c r="B1877" i="5"/>
  <c r="Z1876" i="5"/>
  <c r="Y1876" i="5"/>
  <c r="G1876" i="5"/>
  <c r="F1876" i="5" s="1"/>
  <c r="E1876" i="5"/>
  <c r="D1876" i="5" s="1"/>
  <c r="C1876" i="5"/>
  <c r="B1876" i="5"/>
  <c r="Z1875" i="5"/>
  <c r="Y1875" i="5"/>
  <c r="G1875" i="5"/>
  <c r="F1875" i="5" s="1"/>
  <c r="E1875" i="5"/>
  <c r="D1875" i="5" s="1"/>
  <c r="C1875" i="5"/>
  <c r="B1875" i="5"/>
  <c r="Z1874" i="5"/>
  <c r="Y1874" i="5"/>
  <c r="G1874" i="5"/>
  <c r="F1874" i="5" s="1"/>
  <c r="E1874" i="5"/>
  <c r="D1874" i="5" s="1"/>
  <c r="C1874" i="5"/>
  <c r="B1874" i="5"/>
  <c r="Z1873" i="5"/>
  <c r="Y1873" i="5"/>
  <c r="G1873" i="5"/>
  <c r="F1873" i="5" s="1"/>
  <c r="E1873" i="5"/>
  <c r="D1873" i="5" s="1"/>
  <c r="C1873" i="5"/>
  <c r="B1873" i="5"/>
  <c r="Z1872" i="5"/>
  <c r="Y1872" i="5"/>
  <c r="G1872" i="5"/>
  <c r="F1872" i="5" s="1"/>
  <c r="E1872" i="5"/>
  <c r="D1872" i="5" s="1"/>
  <c r="C1872" i="5"/>
  <c r="B1872" i="5"/>
  <c r="Z1871" i="5"/>
  <c r="Y1871" i="5"/>
  <c r="G1871" i="5"/>
  <c r="F1871" i="5" s="1"/>
  <c r="E1871" i="5"/>
  <c r="D1871" i="5" s="1"/>
  <c r="C1871" i="5"/>
  <c r="B1871" i="5"/>
  <c r="Z1870" i="5"/>
  <c r="Y1870" i="5"/>
  <c r="G1870" i="5"/>
  <c r="F1870" i="5" s="1"/>
  <c r="E1870" i="5"/>
  <c r="D1870" i="5" s="1"/>
  <c r="C1870" i="5"/>
  <c r="B1870" i="5"/>
  <c r="Z1869" i="5"/>
  <c r="Y1869" i="5"/>
  <c r="G1869" i="5"/>
  <c r="F1869" i="5" s="1"/>
  <c r="E1869" i="5"/>
  <c r="D1869" i="5" s="1"/>
  <c r="C1869" i="5"/>
  <c r="B1869" i="5"/>
  <c r="Z1868" i="5"/>
  <c r="Y1868" i="5"/>
  <c r="G1868" i="5"/>
  <c r="F1868" i="5" s="1"/>
  <c r="E1868" i="5"/>
  <c r="D1868" i="5" s="1"/>
  <c r="C1868" i="5"/>
  <c r="B1868" i="5"/>
  <c r="Z1867" i="5"/>
  <c r="Y1867" i="5"/>
  <c r="G1867" i="5"/>
  <c r="F1867" i="5" s="1"/>
  <c r="E1867" i="5"/>
  <c r="D1867" i="5" s="1"/>
  <c r="C1867" i="5"/>
  <c r="B1867" i="5"/>
  <c r="Z1866" i="5"/>
  <c r="Y1866" i="5"/>
  <c r="G1866" i="5"/>
  <c r="F1866" i="5" s="1"/>
  <c r="E1866" i="5"/>
  <c r="D1866" i="5" s="1"/>
  <c r="C1866" i="5"/>
  <c r="B1866" i="5"/>
  <c r="Z1865" i="5"/>
  <c r="Y1865" i="5"/>
  <c r="G1865" i="5"/>
  <c r="F1865" i="5" s="1"/>
  <c r="E1865" i="5"/>
  <c r="D1865" i="5" s="1"/>
  <c r="C1865" i="5"/>
  <c r="B1865" i="5"/>
  <c r="Z1864" i="5"/>
  <c r="Y1864" i="5"/>
  <c r="G1864" i="5"/>
  <c r="F1864" i="5" s="1"/>
  <c r="E1864" i="5"/>
  <c r="D1864" i="5" s="1"/>
  <c r="C1864" i="5"/>
  <c r="B1864" i="5"/>
  <c r="Z1863" i="5"/>
  <c r="Y1863" i="5"/>
  <c r="G1863" i="5"/>
  <c r="F1863" i="5" s="1"/>
  <c r="E1863" i="5"/>
  <c r="D1863" i="5" s="1"/>
  <c r="C1863" i="5"/>
  <c r="B1863" i="5"/>
  <c r="Z1862" i="5"/>
  <c r="Y1862" i="5"/>
  <c r="G1862" i="5"/>
  <c r="F1862" i="5" s="1"/>
  <c r="E1862" i="5"/>
  <c r="D1862" i="5" s="1"/>
  <c r="C1862" i="5"/>
  <c r="B1862" i="5"/>
  <c r="Z1861" i="5"/>
  <c r="Y1861" i="5"/>
  <c r="G1861" i="5"/>
  <c r="F1861" i="5" s="1"/>
  <c r="E1861" i="5"/>
  <c r="D1861" i="5" s="1"/>
  <c r="C1861" i="5"/>
  <c r="B1861" i="5"/>
  <c r="Z1860" i="5"/>
  <c r="Y1860" i="5"/>
  <c r="G1860" i="5"/>
  <c r="F1860" i="5" s="1"/>
  <c r="E1860" i="5"/>
  <c r="D1860" i="5" s="1"/>
  <c r="C1860" i="5"/>
  <c r="B1860" i="5"/>
  <c r="Z1859" i="5"/>
  <c r="Y1859" i="5"/>
  <c r="G1859" i="5"/>
  <c r="F1859" i="5" s="1"/>
  <c r="E1859" i="5"/>
  <c r="D1859" i="5" s="1"/>
  <c r="C1859" i="5"/>
  <c r="B1859" i="5"/>
  <c r="Z1858" i="5"/>
  <c r="Y1858" i="5"/>
  <c r="G1858" i="5"/>
  <c r="F1858" i="5" s="1"/>
  <c r="E1858" i="5"/>
  <c r="D1858" i="5" s="1"/>
  <c r="C1858" i="5"/>
  <c r="B1858" i="5"/>
  <c r="Z1857" i="5"/>
  <c r="Y1857" i="5"/>
  <c r="G1857" i="5"/>
  <c r="F1857" i="5" s="1"/>
  <c r="E1857" i="5"/>
  <c r="D1857" i="5" s="1"/>
  <c r="C1857" i="5"/>
  <c r="B1857" i="5"/>
  <c r="Z1856" i="5"/>
  <c r="Y1856" i="5"/>
  <c r="G1856" i="5"/>
  <c r="F1856" i="5" s="1"/>
  <c r="E1856" i="5"/>
  <c r="D1856" i="5" s="1"/>
  <c r="C1856" i="5"/>
  <c r="B1856" i="5"/>
  <c r="Z1855" i="5"/>
  <c r="Y1855" i="5"/>
  <c r="G1855" i="5"/>
  <c r="F1855" i="5" s="1"/>
  <c r="E1855" i="5"/>
  <c r="D1855" i="5" s="1"/>
  <c r="C1855" i="5"/>
  <c r="B1855" i="5"/>
  <c r="Z1854" i="5"/>
  <c r="Y1854" i="5"/>
  <c r="G1854" i="5"/>
  <c r="F1854" i="5" s="1"/>
  <c r="E1854" i="5"/>
  <c r="D1854" i="5" s="1"/>
  <c r="C1854" i="5"/>
  <c r="B1854" i="5"/>
  <c r="Z1853" i="5"/>
  <c r="Y1853" i="5"/>
  <c r="G1853" i="5"/>
  <c r="F1853" i="5" s="1"/>
  <c r="E1853" i="5"/>
  <c r="D1853" i="5" s="1"/>
  <c r="C1853" i="5"/>
  <c r="B1853" i="5"/>
  <c r="Z1852" i="5"/>
  <c r="Y1852" i="5"/>
  <c r="G1852" i="5"/>
  <c r="F1852" i="5" s="1"/>
  <c r="E1852" i="5"/>
  <c r="D1852" i="5" s="1"/>
  <c r="C1852" i="5"/>
  <c r="B1852" i="5"/>
  <c r="Z1851" i="5"/>
  <c r="Y1851" i="5"/>
  <c r="G1851" i="5"/>
  <c r="F1851" i="5" s="1"/>
  <c r="E1851" i="5"/>
  <c r="D1851" i="5" s="1"/>
  <c r="C1851" i="5"/>
  <c r="B1851" i="5"/>
  <c r="Z1850" i="5"/>
  <c r="Y1850" i="5"/>
  <c r="G1850" i="5"/>
  <c r="F1850" i="5" s="1"/>
  <c r="E1850" i="5"/>
  <c r="D1850" i="5" s="1"/>
  <c r="C1850" i="5"/>
  <c r="B1850" i="5"/>
  <c r="Z1849" i="5"/>
  <c r="Y1849" i="5"/>
  <c r="G1849" i="5"/>
  <c r="F1849" i="5" s="1"/>
  <c r="E1849" i="5"/>
  <c r="D1849" i="5" s="1"/>
  <c r="C1849" i="5"/>
  <c r="B1849" i="5"/>
  <c r="Z1848" i="5"/>
  <c r="Y1848" i="5"/>
  <c r="G1848" i="5"/>
  <c r="F1848" i="5" s="1"/>
  <c r="E1848" i="5"/>
  <c r="D1848" i="5" s="1"/>
  <c r="C1848" i="5"/>
  <c r="B1848" i="5"/>
  <c r="Z1847" i="5"/>
  <c r="Y1847" i="5"/>
  <c r="G1847" i="5"/>
  <c r="F1847" i="5" s="1"/>
  <c r="E1847" i="5"/>
  <c r="D1847" i="5" s="1"/>
  <c r="C1847" i="5"/>
  <c r="B1847" i="5"/>
  <c r="Z1846" i="5"/>
  <c r="Y1846" i="5"/>
  <c r="G1846" i="5"/>
  <c r="F1846" i="5" s="1"/>
  <c r="E1846" i="5"/>
  <c r="D1846" i="5" s="1"/>
  <c r="C1846" i="5"/>
  <c r="B1846" i="5"/>
  <c r="Z1845" i="5"/>
  <c r="Y1845" i="5"/>
  <c r="G1845" i="5"/>
  <c r="F1845" i="5" s="1"/>
  <c r="E1845" i="5"/>
  <c r="D1845" i="5" s="1"/>
  <c r="C1845" i="5"/>
  <c r="B1845" i="5"/>
  <c r="Z1844" i="5"/>
  <c r="Y1844" i="5"/>
  <c r="G1844" i="5"/>
  <c r="F1844" i="5" s="1"/>
  <c r="E1844" i="5"/>
  <c r="D1844" i="5" s="1"/>
  <c r="C1844" i="5"/>
  <c r="B1844" i="5"/>
  <c r="Z1843" i="5"/>
  <c r="Y1843" i="5"/>
  <c r="G1843" i="5"/>
  <c r="F1843" i="5" s="1"/>
  <c r="E1843" i="5"/>
  <c r="D1843" i="5" s="1"/>
  <c r="C1843" i="5"/>
  <c r="B1843" i="5"/>
  <c r="Z1842" i="5"/>
  <c r="Y1842" i="5"/>
  <c r="G1842" i="5"/>
  <c r="F1842" i="5" s="1"/>
  <c r="E1842" i="5"/>
  <c r="D1842" i="5" s="1"/>
  <c r="C1842" i="5"/>
  <c r="B1842" i="5"/>
  <c r="Z1841" i="5"/>
  <c r="Y1841" i="5"/>
  <c r="G1841" i="5"/>
  <c r="F1841" i="5" s="1"/>
  <c r="E1841" i="5"/>
  <c r="D1841" i="5" s="1"/>
  <c r="C1841" i="5"/>
  <c r="B1841" i="5"/>
  <c r="Z1840" i="5"/>
  <c r="Y1840" i="5"/>
  <c r="G1840" i="5"/>
  <c r="F1840" i="5" s="1"/>
  <c r="E1840" i="5"/>
  <c r="D1840" i="5" s="1"/>
  <c r="C1840" i="5"/>
  <c r="B1840" i="5"/>
  <c r="Z1839" i="5"/>
  <c r="Y1839" i="5"/>
  <c r="G1839" i="5"/>
  <c r="F1839" i="5" s="1"/>
  <c r="E1839" i="5"/>
  <c r="D1839" i="5" s="1"/>
  <c r="C1839" i="5"/>
  <c r="B1839" i="5"/>
  <c r="Z1838" i="5"/>
  <c r="Y1838" i="5"/>
  <c r="G1838" i="5"/>
  <c r="F1838" i="5" s="1"/>
  <c r="E1838" i="5"/>
  <c r="D1838" i="5" s="1"/>
  <c r="C1838" i="5"/>
  <c r="B1838" i="5"/>
  <c r="Z1837" i="5"/>
  <c r="Y1837" i="5"/>
  <c r="G1837" i="5"/>
  <c r="F1837" i="5" s="1"/>
  <c r="E1837" i="5"/>
  <c r="D1837" i="5" s="1"/>
  <c r="C1837" i="5"/>
  <c r="B1837" i="5"/>
  <c r="Z1836" i="5"/>
  <c r="Y1836" i="5"/>
  <c r="G1836" i="5"/>
  <c r="F1836" i="5" s="1"/>
  <c r="E1836" i="5"/>
  <c r="D1836" i="5" s="1"/>
  <c r="C1836" i="5"/>
  <c r="B1836" i="5"/>
  <c r="Z1835" i="5"/>
  <c r="Y1835" i="5"/>
  <c r="G1835" i="5"/>
  <c r="F1835" i="5" s="1"/>
  <c r="E1835" i="5"/>
  <c r="D1835" i="5" s="1"/>
  <c r="C1835" i="5"/>
  <c r="B1835" i="5"/>
  <c r="Z1834" i="5"/>
  <c r="Y1834" i="5"/>
  <c r="G1834" i="5"/>
  <c r="F1834" i="5" s="1"/>
  <c r="E1834" i="5"/>
  <c r="D1834" i="5" s="1"/>
  <c r="C1834" i="5"/>
  <c r="B1834" i="5"/>
  <c r="Z1833" i="5"/>
  <c r="Y1833" i="5"/>
  <c r="G1833" i="5"/>
  <c r="F1833" i="5" s="1"/>
  <c r="E1833" i="5"/>
  <c r="D1833" i="5" s="1"/>
  <c r="C1833" i="5"/>
  <c r="B1833" i="5"/>
  <c r="Z1832" i="5"/>
  <c r="Y1832" i="5"/>
  <c r="G1832" i="5"/>
  <c r="F1832" i="5" s="1"/>
  <c r="E1832" i="5"/>
  <c r="D1832" i="5" s="1"/>
  <c r="C1832" i="5"/>
  <c r="B1832" i="5"/>
  <c r="Z1831" i="5"/>
  <c r="Y1831" i="5"/>
  <c r="G1831" i="5"/>
  <c r="F1831" i="5" s="1"/>
  <c r="E1831" i="5"/>
  <c r="D1831" i="5" s="1"/>
  <c r="C1831" i="5"/>
  <c r="B1831" i="5"/>
  <c r="Z1830" i="5"/>
  <c r="Y1830" i="5"/>
  <c r="G1830" i="5"/>
  <c r="F1830" i="5" s="1"/>
  <c r="E1830" i="5"/>
  <c r="D1830" i="5" s="1"/>
  <c r="C1830" i="5"/>
  <c r="B1830" i="5"/>
  <c r="Z1829" i="5"/>
  <c r="Y1829" i="5"/>
  <c r="G1829" i="5"/>
  <c r="F1829" i="5" s="1"/>
  <c r="E1829" i="5"/>
  <c r="D1829" i="5" s="1"/>
  <c r="C1829" i="5"/>
  <c r="B1829" i="5"/>
  <c r="Z1828" i="5"/>
  <c r="Y1828" i="5"/>
  <c r="G1828" i="5"/>
  <c r="F1828" i="5" s="1"/>
  <c r="E1828" i="5"/>
  <c r="D1828" i="5" s="1"/>
  <c r="C1828" i="5"/>
  <c r="B1828" i="5"/>
  <c r="Z1827" i="5"/>
  <c r="Y1827" i="5"/>
  <c r="G1827" i="5"/>
  <c r="F1827" i="5" s="1"/>
  <c r="E1827" i="5"/>
  <c r="D1827" i="5" s="1"/>
  <c r="C1827" i="5"/>
  <c r="B1827" i="5"/>
  <c r="Z1826" i="5"/>
  <c r="Y1826" i="5"/>
  <c r="G1826" i="5"/>
  <c r="F1826" i="5" s="1"/>
  <c r="E1826" i="5"/>
  <c r="D1826" i="5" s="1"/>
  <c r="C1826" i="5"/>
  <c r="B1826" i="5"/>
  <c r="Z1825" i="5"/>
  <c r="Y1825" i="5"/>
  <c r="G1825" i="5"/>
  <c r="F1825" i="5" s="1"/>
  <c r="E1825" i="5"/>
  <c r="D1825" i="5" s="1"/>
  <c r="C1825" i="5"/>
  <c r="B1825" i="5"/>
  <c r="Z1824" i="5"/>
  <c r="Y1824" i="5"/>
  <c r="G1824" i="5"/>
  <c r="F1824" i="5" s="1"/>
  <c r="E1824" i="5"/>
  <c r="D1824" i="5" s="1"/>
  <c r="C1824" i="5"/>
  <c r="B1824" i="5"/>
  <c r="Z1823" i="5"/>
  <c r="Y1823" i="5"/>
  <c r="G1823" i="5"/>
  <c r="F1823" i="5" s="1"/>
  <c r="E1823" i="5"/>
  <c r="D1823" i="5" s="1"/>
  <c r="C1823" i="5"/>
  <c r="B1823" i="5"/>
  <c r="Z1822" i="5"/>
  <c r="Y1822" i="5"/>
  <c r="G1822" i="5"/>
  <c r="F1822" i="5" s="1"/>
  <c r="E1822" i="5"/>
  <c r="D1822" i="5" s="1"/>
  <c r="C1822" i="5"/>
  <c r="B1822" i="5"/>
  <c r="Z1821" i="5"/>
  <c r="Y1821" i="5"/>
  <c r="G1821" i="5"/>
  <c r="F1821" i="5" s="1"/>
  <c r="E1821" i="5"/>
  <c r="D1821" i="5" s="1"/>
  <c r="C1821" i="5"/>
  <c r="B1821" i="5"/>
  <c r="Z1820" i="5"/>
  <c r="Y1820" i="5"/>
  <c r="G1820" i="5"/>
  <c r="F1820" i="5" s="1"/>
  <c r="E1820" i="5"/>
  <c r="D1820" i="5" s="1"/>
  <c r="C1820" i="5"/>
  <c r="B1820" i="5"/>
  <c r="Z1819" i="5"/>
  <c r="Y1819" i="5"/>
  <c r="G1819" i="5"/>
  <c r="F1819" i="5" s="1"/>
  <c r="E1819" i="5"/>
  <c r="D1819" i="5" s="1"/>
  <c r="C1819" i="5"/>
  <c r="B1819" i="5"/>
  <c r="Z1818" i="5"/>
  <c r="Y1818" i="5"/>
  <c r="G1818" i="5"/>
  <c r="F1818" i="5" s="1"/>
  <c r="E1818" i="5"/>
  <c r="D1818" i="5" s="1"/>
  <c r="C1818" i="5"/>
  <c r="B1818" i="5"/>
  <c r="Z1817" i="5"/>
  <c r="Y1817" i="5"/>
  <c r="G1817" i="5"/>
  <c r="F1817" i="5" s="1"/>
  <c r="E1817" i="5"/>
  <c r="D1817" i="5" s="1"/>
  <c r="C1817" i="5"/>
  <c r="B1817" i="5"/>
  <c r="Z1816" i="5"/>
  <c r="Y1816" i="5"/>
  <c r="G1816" i="5"/>
  <c r="F1816" i="5" s="1"/>
  <c r="E1816" i="5"/>
  <c r="D1816" i="5" s="1"/>
  <c r="C1816" i="5"/>
  <c r="B1816" i="5"/>
  <c r="Z1815" i="5"/>
  <c r="Y1815" i="5"/>
  <c r="G1815" i="5"/>
  <c r="F1815" i="5" s="1"/>
  <c r="E1815" i="5"/>
  <c r="D1815" i="5" s="1"/>
  <c r="C1815" i="5"/>
  <c r="B1815" i="5"/>
  <c r="Z1814" i="5"/>
  <c r="Y1814" i="5"/>
  <c r="G1814" i="5"/>
  <c r="F1814" i="5" s="1"/>
  <c r="E1814" i="5"/>
  <c r="D1814" i="5" s="1"/>
  <c r="C1814" i="5"/>
  <c r="B1814" i="5"/>
  <c r="Z1813" i="5"/>
  <c r="Y1813" i="5"/>
  <c r="G1813" i="5"/>
  <c r="F1813" i="5" s="1"/>
  <c r="E1813" i="5"/>
  <c r="D1813" i="5" s="1"/>
  <c r="C1813" i="5"/>
  <c r="B1813" i="5"/>
  <c r="Z1812" i="5"/>
  <c r="Y1812" i="5"/>
  <c r="G1812" i="5"/>
  <c r="F1812" i="5" s="1"/>
  <c r="E1812" i="5"/>
  <c r="D1812" i="5" s="1"/>
  <c r="C1812" i="5"/>
  <c r="B1812" i="5"/>
  <c r="Z1811" i="5"/>
  <c r="Y1811" i="5"/>
  <c r="G1811" i="5"/>
  <c r="F1811" i="5" s="1"/>
  <c r="E1811" i="5"/>
  <c r="D1811" i="5" s="1"/>
  <c r="C1811" i="5"/>
  <c r="B1811" i="5"/>
  <c r="Z1810" i="5"/>
  <c r="Y1810" i="5"/>
  <c r="G1810" i="5"/>
  <c r="F1810" i="5" s="1"/>
  <c r="E1810" i="5"/>
  <c r="D1810" i="5" s="1"/>
  <c r="C1810" i="5"/>
  <c r="B1810" i="5"/>
  <c r="Z1809" i="5"/>
  <c r="Y1809" i="5"/>
  <c r="G1809" i="5"/>
  <c r="F1809" i="5" s="1"/>
  <c r="E1809" i="5"/>
  <c r="D1809" i="5" s="1"/>
  <c r="C1809" i="5"/>
  <c r="B1809" i="5"/>
  <c r="Z1808" i="5"/>
  <c r="Y1808" i="5"/>
  <c r="G1808" i="5"/>
  <c r="F1808" i="5" s="1"/>
  <c r="E1808" i="5"/>
  <c r="D1808" i="5" s="1"/>
  <c r="C1808" i="5"/>
  <c r="B1808" i="5"/>
  <c r="Z1807" i="5"/>
  <c r="Y1807" i="5"/>
  <c r="G1807" i="5"/>
  <c r="F1807" i="5" s="1"/>
  <c r="E1807" i="5"/>
  <c r="D1807" i="5" s="1"/>
  <c r="C1807" i="5"/>
  <c r="B1807" i="5"/>
  <c r="Z1806" i="5"/>
  <c r="Y1806" i="5"/>
  <c r="G1806" i="5"/>
  <c r="F1806" i="5" s="1"/>
  <c r="E1806" i="5"/>
  <c r="D1806" i="5" s="1"/>
  <c r="C1806" i="5"/>
  <c r="B1806" i="5"/>
  <c r="Z1805" i="5"/>
  <c r="Y1805" i="5"/>
  <c r="G1805" i="5"/>
  <c r="F1805" i="5" s="1"/>
  <c r="E1805" i="5"/>
  <c r="D1805" i="5" s="1"/>
  <c r="C1805" i="5"/>
  <c r="B1805" i="5"/>
  <c r="Z1804" i="5"/>
  <c r="Y1804" i="5"/>
  <c r="G1804" i="5"/>
  <c r="F1804" i="5" s="1"/>
  <c r="E1804" i="5"/>
  <c r="D1804" i="5" s="1"/>
  <c r="C1804" i="5"/>
  <c r="B1804" i="5"/>
  <c r="Z1803" i="5"/>
  <c r="Y1803" i="5"/>
  <c r="G1803" i="5"/>
  <c r="F1803" i="5" s="1"/>
  <c r="E1803" i="5"/>
  <c r="D1803" i="5" s="1"/>
  <c r="C1803" i="5"/>
  <c r="B1803" i="5"/>
  <c r="Z1802" i="5"/>
  <c r="Y1802" i="5"/>
  <c r="G1802" i="5"/>
  <c r="F1802" i="5" s="1"/>
  <c r="E1802" i="5"/>
  <c r="D1802" i="5" s="1"/>
  <c r="C1802" i="5"/>
  <c r="B1802" i="5"/>
  <c r="Z1801" i="5"/>
  <c r="Y1801" i="5"/>
  <c r="G1801" i="5"/>
  <c r="F1801" i="5" s="1"/>
  <c r="E1801" i="5"/>
  <c r="D1801" i="5" s="1"/>
  <c r="C1801" i="5"/>
  <c r="B1801" i="5"/>
  <c r="Z1800" i="5"/>
  <c r="Y1800" i="5"/>
  <c r="G1800" i="5"/>
  <c r="F1800" i="5" s="1"/>
  <c r="E1800" i="5"/>
  <c r="D1800" i="5" s="1"/>
  <c r="C1800" i="5"/>
  <c r="B1800" i="5"/>
  <c r="Z1799" i="5"/>
  <c r="Y1799" i="5"/>
  <c r="G1799" i="5"/>
  <c r="F1799" i="5" s="1"/>
  <c r="E1799" i="5"/>
  <c r="D1799" i="5" s="1"/>
  <c r="C1799" i="5"/>
  <c r="B1799" i="5"/>
  <c r="Z1798" i="5"/>
  <c r="Y1798" i="5"/>
  <c r="G1798" i="5"/>
  <c r="F1798" i="5" s="1"/>
  <c r="E1798" i="5"/>
  <c r="D1798" i="5" s="1"/>
  <c r="C1798" i="5"/>
  <c r="B1798" i="5"/>
  <c r="Z1797" i="5"/>
  <c r="Y1797" i="5"/>
  <c r="G1797" i="5"/>
  <c r="F1797" i="5" s="1"/>
  <c r="E1797" i="5"/>
  <c r="D1797" i="5" s="1"/>
  <c r="C1797" i="5"/>
  <c r="B1797" i="5"/>
  <c r="Z1796" i="5"/>
  <c r="Y1796" i="5"/>
  <c r="G1796" i="5"/>
  <c r="F1796" i="5" s="1"/>
  <c r="E1796" i="5"/>
  <c r="D1796" i="5" s="1"/>
  <c r="C1796" i="5"/>
  <c r="B1796" i="5"/>
  <c r="Z1795" i="5"/>
  <c r="Y1795" i="5"/>
  <c r="G1795" i="5"/>
  <c r="F1795" i="5" s="1"/>
  <c r="E1795" i="5"/>
  <c r="D1795" i="5" s="1"/>
  <c r="C1795" i="5"/>
  <c r="B1795" i="5"/>
  <c r="Z1794" i="5"/>
  <c r="Y1794" i="5"/>
  <c r="G1794" i="5"/>
  <c r="F1794" i="5" s="1"/>
  <c r="E1794" i="5"/>
  <c r="D1794" i="5" s="1"/>
  <c r="C1794" i="5"/>
  <c r="B1794" i="5"/>
  <c r="Z1793" i="5"/>
  <c r="Y1793" i="5"/>
  <c r="G1793" i="5"/>
  <c r="F1793" i="5" s="1"/>
  <c r="E1793" i="5"/>
  <c r="D1793" i="5" s="1"/>
  <c r="C1793" i="5"/>
  <c r="B1793" i="5"/>
  <c r="Z1792" i="5"/>
  <c r="Y1792" i="5"/>
  <c r="G1792" i="5"/>
  <c r="F1792" i="5" s="1"/>
  <c r="E1792" i="5"/>
  <c r="D1792" i="5" s="1"/>
  <c r="C1792" i="5"/>
  <c r="B1792" i="5"/>
  <c r="Z1791" i="5"/>
  <c r="Y1791" i="5"/>
  <c r="G1791" i="5"/>
  <c r="F1791" i="5" s="1"/>
  <c r="E1791" i="5"/>
  <c r="D1791" i="5" s="1"/>
  <c r="C1791" i="5"/>
  <c r="B1791" i="5"/>
  <c r="Z1790" i="5"/>
  <c r="Y1790" i="5"/>
  <c r="G1790" i="5"/>
  <c r="F1790" i="5" s="1"/>
  <c r="E1790" i="5"/>
  <c r="D1790" i="5" s="1"/>
  <c r="C1790" i="5"/>
  <c r="B1790" i="5"/>
  <c r="Z1789" i="5"/>
  <c r="Y1789" i="5"/>
  <c r="G1789" i="5"/>
  <c r="F1789" i="5" s="1"/>
  <c r="E1789" i="5"/>
  <c r="D1789" i="5" s="1"/>
  <c r="C1789" i="5"/>
  <c r="B1789" i="5"/>
  <c r="Z1788" i="5"/>
  <c r="Y1788" i="5"/>
  <c r="G1788" i="5"/>
  <c r="F1788" i="5" s="1"/>
  <c r="E1788" i="5"/>
  <c r="D1788" i="5" s="1"/>
  <c r="C1788" i="5"/>
  <c r="B1788" i="5"/>
  <c r="Z1787" i="5"/>
  <c r="Y1787" i="5"/>
  <c r="G1787" i="5"/>
  <c r="F1787" i="5" s="1"/>
  <c r="E1787" i="5"/>
  <c r="D1787" i="5" s="1"/>
  <c r="C1787" i="5"/>
  <c r="B1787" i="5"/>
  <c r="Z1786" i="5"/>
  <c r="Y1786" i="5"/>
  <c r="G1786" i="5"/>
  <c r="F1786" i="5" s="1"/>
  <c r="E1786" i="5"/>
  <c r="D1786" i="5" s="1"/>
  <c r="C1786" i="5"/>
  <c r="B1786" i="5"/>
  <c r="Z1785" i="5"/>
  <c r="Y1785" i="5"/>
  <c r="G1785" i="5"/>
  <c r="F1785" i="5" s="1"/>
  <c r="E1785" i="5"/>
  <c r="D1785" i="5" s="1"/>
  <c r="C1785" i="5"/>
  <c r="B1785" i="5"/>
  <c r="Z1784" i="5"/>
  <c r="Y1784" i="5"/>
  <c r="G1784" i="5"/>
  <c r="F1784" i="5" s="1"/>
  <c r="E1784" i="5"/>
  <c r="D1784" i="5" s="1"/>
  <c r="C1784" i="5"/>
  <c r="B1784" i="5"/>
  <c r="Z1783" i="5"/>
  <c r="Y1783" i="5"/>
  <c r="G1783" i="5"/>
  <c r="F1783" i="5" s="1"/>
  <c r="E1783" i="5"/>
  <c r="D1783" i="5" s="1"/>
  <c r="C1783" i="5"/>
  <c r="B1783" i="5"/>
  <c r="Z1782" i="5"/>
  <c r="Y1782" i="5"/>
  <c r="G1782" i="5"/>
  <c r="F1782" i="5" s="1"/>
  <c r="E1782" i="5"/>
  <c r="D1782" i="5" s="1"/>
  <c r="C1782" i="5"/>
  <c r="B1782" i="5"/>
  <c r="Z1781" i="5"/>
  <c r="Y1781" i="5"/>
  <c r="G1781" i="5"/>
  <c r="F1781" i="5" s="1"/>
  <c r="E1781" i="5"/>
  <c r="D1781" i="5" s="1"/>
  <c r="C1781" i="5"/>
  <c r="B1781" i="5"/>
  <c r="Z1780" i="5"/>
  <c r="Y1780" i="5"/>
  <c r="G1780" i="5"/>
  <c r="F1780" i="5" s="1"/>
  <c r="E1780" i="5"/>
  <c r="D1780" i="5" s="1"/>
  <c r="C1780" i="5"/>
  <c r="B1780" i="5"/>
  <c r="Z1779" i="5"/>
  <c r="Y1779" i="5"/>
  <c r="G1779" i="5"/>
  <c r="F1779" i="5" s="1"/>
  <c r="E1779" i="5"/>
  <c r="D1779" i="5" s="1"/>
  <c r="C1779" i="5"/>
  <c r="B1779" i="5"/>
  <c r="Z1778" i="5"/>
  <c r="Y1778" i="5"/>
  <c r="G1778" i="5"/>
  <c r="F1778" i="5" s="1"/>
  <c r="E1778" i="5"/>
  <c r="D1778" i="5" s="1"/>
  <c r="C1778" i="5"/>
  <c r="B1778" i="5"/>
  <c r="Z1777" i="5"/>
  <c r="Y1777" i="5"/>
  <c r="G1777" i="5"/>
  <c r="F1777" i="5" s="1"/>
  <c r="E1777" i="5"/>
  <c r="D1777" i="5" s="1"/>
  <c r="C1777" i="5"/>
  <c r="B1777" i="5"/>
  <c r="Z1776" i="5"/>
  <c r="Y1776" i="5"/>
  <c r="G1776" i="5"/>
  <c r="F1776" i="5" s="1"/>
  <c r="E1776" i="5"/>
  <c r="D1776" i="5" s="1"/>
  <c r="C1776" i="5"/>
  <c r="B1776" i="5"/>
  <c r="Z1775" i="5"/>
  <c r="Y1775" i="5"/>
  <c r="G1775" i="5"/>
  <c r="F1775" i="5" s="1"/>
  <c r="E1775" i="5"/>
  <c r="D1775" i="5" s="1"/>
  <c r="C1775" i="5"/>
  <c r="B1775" i="5"/>
  <c r="Z1774" i="5"/>
  <c r="Y1774" i="5"/>
  <c r="G1774" i="5"/>
  <c r="F1774" i="5" s="1"/>
  <c r="E1774" i="5"/>
  <c r="D1774" i="5" s="1"/>
  <c r="C1774" i="5"/>
  <c r="B1774" i="5"/>
  <c r="Z1773" i="5"/>
  <c r="Y1773" i="5"/>
  <c r="G1773" i="5"/>
  <c r="F1773" i="5" s="1"/>
  <c r="E1773" i="5"/>
  <c r="D1773" i="5" s="1"/>
  <c r="C1773" i="5"/>
  <c r="B1773" i="5"/>
  <c r="Z1772" i="5"/>
  <c r="Y1772" i="5"/>
  <c r="G1772" i="5"/>
  <c r="F1772" i="5" s="1"/>
  <c r="E1772" i="5"/>
  <c r="D1772" i="5" s="1"/>
  <c r="C1772" i="5"/>
  <c r="B1772" i="5"/>
  <c r="Z1771" i="5"/>
  <c r="Y1771" i="5"/>
  <c r="G1771" i="5"/>
  <c r="F1771" i="5" s="1"/>
  <c r="E1771" i="5"/>
  <c r="D1771" i="5" s="1"/>
  <c r="C1771" i="5"/>
  <c r="B1771" i="5"/>
  <c r="Z1770" i="5"/>
  <c r="Y1770" i="5"/>
  <c r="G1770" i="5"/>
  <c r="F1770" i="5" s="1"/>
  <c r="E1770" i="5"/>
  <c r="D1770" i="5" s="1"/>
  <c r="C1770" i="5"/>
  <c r="B1770" i="5"/>
  <c r="Z1769" i="5"/>
  <c r="Y1769" i="5"/>
  <c r="G1769" i="5"/>
  <c r="F1769" i="5" s="1"/>
  <c r="E1769" i="5"/>
  <c r="D1769" i="5" s="1"/>
  <c r="C1769" i="5"/>
  <c r="B1769" i="5"/>
  <c r="Z1768" i="5"/>
  <c r="Y1768" i="5"/>
  <c r="G1768" i="5"/>
  <c r="F1768" i="5" s="1"/>
  <c r="E1768" i="5"/>
  <c r="D1768" i="5" s="1"/>
  <c r="C1768" i="5"/>
  <c r="B1768" i="5"/>
  <c r="Z1767" i="5"/>
  <c r="Y1767" i="5"/>
  <c r="G1767" i="5"/>
  <c r="F1767" i="5" s="1"/>
  <c r="E1767" i="5"/>
  <c r="D1767" i="5" s="1"/>
  <c r="C1767" i="5"/>
  <c r="B1767" i="5"/>
  <c r="Z1766" i="5"/>
  <c r="Y1766" i="5"/>
  <c r="G1766" i="5"/>
  <c r="F1766" i="5" s="1"/>
  <c r="E1766" i="5"/>
  <c r="D1766" i="5" s="1"/>
  <c r="C1766" i="5"/>
  <c r="B1766" i="5"/>
  <c r="Z1765" i="5"/>
  <c r="Y1765" i="5"/>
  <c r="G1765" i="5"/>
  <c r="F1765" i="5" s="1"/>
  <c r="E1765" i="5"/>
  <c r="D1765" i="5" s="1"/>
  <c r="C1765" i="5"/>
  <c r="B1765" i="5"/>
  <c r="Z1764" i="5"/>
  <c r="Y1764" i="5"/>
  <c r="G1764" i="5"/>
  <c r="F1764" i="5" s="1"/>
  <c r="E1764" i="5"/>
  <c r="D1764" i="5" s="1"/>
  <c r="C1764" i="5"/>
  <c r="B1764" i="5"/>
  <c r="Z1763" i="5"/>
  <c r="Y1763" i="5"/>
  <c r="G1763" i="5"/>
  <c r="F1763" i="5" s="1"/>
  <c r="E1763" i="5"/>
  <c r="D1763" i="5" s="1"/>
  <c r="C1763" i="5"/>
  <c r="B1763" i="5"/>
  <c r="Z1762" i="5"/>
  <c r="Y1762" i="5"/>
  <c r="G1762" i="5"/>
  <c r="F1762" i="5" s="1"/>
  <c r="E1762" i="5"/>
  <c r="D1762" i="5" s="1"/>
  <c r="C1762" i="5"/>
  <c r="B1762" i="5"/>
  <c r="Z1761" i="5"/>
  <c r="Y1761" i="5"/>
  <c r="G1761" i="5"/>
  <c r="F1761" i="5" s="1"/>
  <c r="E1761" i="5"/>
  <c r="D1761" i="5" s="1"/>
  <c r="C1761" i="5"/>
  <c r="B1761" i="5"/>
  <c r="Z1760" i="5"/>
  <c r="Y1760" i="5"/>
  <c r="G1760" i="5"/>
  <c r="F1760" i="5" s="1"/>
  <c r="E1760" i="5"/>
  <c r="D1760" i="5" s="1"/>
  <c r="C1760" i="5"/>
  <c r="B1760" i="5"/>
  <c r="Z1759" i="5"/>
  <c r="Y1759" i="5"/>
  <c r="G1759" i="5"/>
  <c r="F1759" i="5" s="1"/>
  <c r="E1759" i="5"/>
  <c r="D1759" i="5" s="1"/>
  <c r="C1759" i="5"/>
  <c r="B1759" i="5"/>
  <c r="Z1758" i="5"/>
  <c r="Y1758" i="5"/>
  <c r="G1758" i="5"/>
  <c r="F1758" i="5" s="1"/>
  <c r="E1758" i="5"/>
  <c r="D1758" i="5" s="1"/>
  <c r="C1758" i="5"/>
  <c r="B1758" i="5"/>
  <c r="Z1757" i="5"/>
  <c r="Y1757" i="5"/>
  <c r="G1757" i="5"/>
  <c r="F1757" i="5" s="1"/>
  <c r="E1757" i="5"/>
  <c r="D1757" i="5" s="1"/>
  <c r="C1757" i="5"/>
  <c r="B1757" i="5"/>
  <c r="Z1756" i="5"/>
  <c r="Y1756" i="5"/>
  <c r="G1756" i="5"/>
  <c r="F1756" i="5" s="1"/>
  <c r="E1756" i="5"/>
  <c r="D1756" i="5" s="1"/>
  <c r="C1756" i="5"/>
  <c r="B1756" i="5"/>
  <c r="Z1755" i="5"/>
  <c r="Y1755" i="5"/>
  <c r="G1755" i="5"/>
  <c r="F1755" i="5" s="1"/>
  <c r="E1755" i="5"/>
  <c r="D1755" i="5" s="1"/>
  <c r="C1755" i="5"/>
  <c r="B1755" i="5"/>
  <c r="Z1754" i="5"/>
  <c r="Y1754" i="5"/>
  <c r="G1754" i="5"/>
  <c r="F1754" i="5" s="1"/>
  <c r="E1754" i="5"/>
  <c r="D1754" i="5" s="1"/>
  <c r="C1754" i="5"/>
  <c r="B1754" i="5"/>
  <c r="Z1753" i="5"/>
  <c r="Y1753" i="5"/>
  <c r="G1753" i="5"/>
  <c r="F1753" i="5" s="1"/>
  <c r="E1753" i="5"/>
  <c r="D1753" i="5" s="1"/>
  <c r="C1753" i="5"/>
  <c r="B1753" i="5"/>
  <c r="Z1752" i="5"/>
  <c r="Y1752" i="5"/>
  <c r="G1752" i="5"/>
  <c r="F1752" i="5" s="1"/>
  <c r="E1752" i="5"/>
  <c r="D1752" i="5" s="1"/>
  <c r="C1752" i="5"/>
  <c r="B1752" i="5"/>
  <c r="Z1751" i="5"/>
  <c r="Y1751" i="5"/>
  <c r="G1751" i="5"/>
  <c r="F1751" i="5" s="1"/>
  <c r="E1751" i="5"/>
  <c r="D1751" i="5" s="1"/>
  <c r="C1751" i="5"/>
  <c r="B1751" i="5"/>
  <c r="Z1750" i="5"/>
  <c r="Y1750" i="5"/>
  <c r="G1750" i="5"/>
  <c r="F1750" i="5" s="1"/>
  <c r="E1750" i="5"/>
  <c r="D1750" i="5" s="1"/>
  <c r="C1750" i="5"/>
  <c r="B1750" i="5"/>
  <c r="Z1749" i="5"/>
  <c r="Y1749" i="5"/>
  <c r="G1749" i="5"/>
  <c r="F1749" i="5" s="1"/>
  <c r="E1749" i="5"/>
  <c r="D1749" i="5" s="1"/>
  <c r="C1749" i="5"/>
  <c r="B1749" i="5"/>
  <c r="Z1748" i="5"/>
  <c r="Y1748" i="5"/>
  <c r="G1748" i="5"/>
  <c r="F1748" i="5" s="1"/>
  <c r="E1748" i="5"/>
  <c r="D1748" i="5" s="1"/>
  <c r="C1748" i="5"/>
  <c r="B1748" i="5"/>
  <c r="Z1747" i="5"/>
  <c r="Y1747" i="5"/>
  <c r="G1747" i="5"/>
  <c r="F1747" i="5" s="1"/>
  <c r="E1747" i="5"/>
  <c r="D1747" i="5" s="1"/>
  <c r="C1747" i="5"/>
  <c r="B1747" i="5"/>
  <c r="Z1746" i="5"/>
  <c r="Y1746" i="5"/>
  <c r="G1746" i="5"/>
  <c r="F1746" i="5" s="1"/>
  <c r="E1746" i="5"/>
  <c r="D1746" i="5" s="1"/>
  <c r="C1746" i="5"/>
  <c r="B1746" i="5"/>
  <c r="Z1745" i="5"/>
  <c r="Y1745" i="5"/>
  <c r="G1745" i="5"/>
  <c r="F1745" i="5" s="1"/>
  <c r="E1745" i="5"/>
  <c r="D1745" i="5" s="1"/>
  <c r="C1745" i="5"/>
  <c r="B1745" i="5"/>
  <c r="Z1744" i="5"/>
  <c r="Y1744" i="5"/>
  <c r="G1744" i="5"/>
  <c r="F1744" i="5" s="1"/>
  <c r="E1744" i="5"/>
  <c r="D1744" i="5" s="1"/>
  <c r="C1744" i="5"/>
  <c r="B1744" i="5"/>
  <c r="Z1743" i="5"/>
  <c r="Y1743" i="5"/>
  <c r="G1743" i="5"/>
  <c r="F1743" i="5" s="1"/>
  <c r="E1743" i="5"/>
  <c r="D1743" i="5" s="1"/>
  <c r="C1743" i="5"/>
  <c r="B1743" i="5"/>
  <c r="Z1742" i="5"/>
  <c r="Y1742" i="5"/>
  <c r="G1742" i="5"/>
  <c r="F1742" i="5" s="1"/>
  <c r="E1742" i="5"/>
  <c r="D1742" i="5" s="1"/>
  <c r="C1742" i="5"/>
  <c r="B1742" i="5"/>
  <c r="Z1741" i="5"/>
  <c r="Y1741" i="5"/>
  <c r="G1741" i="5"/>
  <c r="F1741" i="5" s="1"/>
  <c r="E1741" i="5"/>
  <c r="D1741" i="5" s="1"/>
  <c r="C1741" i="5"/>
  <c r="B1741" i="5"/>
  <c r="Z1740" i="5"/>
  <c r="Y1740" i="5"/>
  <c r="G1740" i="5"/>
  <c r="F1740" i="5" s="1"/>
  <c r="E1740" i="5"/>
  <c r="D1740" i="5" s="1"/>
  <c r="C1740" i="5"/>
  <c r="B1740" i="5"/>
  <c r="Z1739" i="5"/>
  <c r="Y1739" i="5"/>
  <c r="G1739" i="5"/>
  <c r="F1739" i="5" s="1"/>
  <c r="E1739" i="5"/>
  <c r="D1739" i="5" s="1"/>
  <c r="C1739" i="5"/>
  <c r="B1739" i="5"/>
  <c r="Z1738" i="5"/>
  <c r="Y1738" i="5"/>
  <c r="G1738" i="5"/>
  <c r="F1738" i="5" s="1"/>
  <c r="E1738" i="5"/>
  <c r="D1738" i="5" s="1"/>
  <c r="C1738" i="5"/>
  <c r="B1738" i="5"/>
  <c r="Z1737" i="5"/>
  <c r="Y1737" i="5"/>
  <c r="G1737" i="5"/>
  <c r="F1737" i="5" s="1"/>
  <c r="E1737" i="5"/>
  <c r="D1737" i="5" s="1"/>
  <c r="C1737" i="5"/>
  <c r="B1737" i="5"/>
  <c r="Z1736" i="5"/>
  <c r="Y1736" i="5"/>
  <c r="G1736" i="5"/>
  <c r="F1736" i="5" s="1"/>
  <c r="E1736" i="5"/>
  <c r="D1736" i="5" s="1"/>
  <c r="C1736" i="5"/>
  <c r="B1736" i="5"/>
  <c r="Z1735" i="5"/>
  <c r="Y1735" i="5"/>
  <c r="G1735" i="5"/>
  <c r="F1735" i="5" s="1"/>
  <c r="E1735" i="5"/>
  <c r="D1735" i="5" s="1"/>
  <c r="C1735" i="5"/>
  <c r="B1735" i="5"/>
  <c r="Z1734" i="5"/>
  <c r="Y1734" i="5"/>
  <c r="G1734" i="5"/>
  <c r="F1734" i="5" s="1"/>
  <c r="E1734" i="5"/>
  <c r="D1734" i="5" s="1"/>
  <c r="C1734" i="5"/>
  <c r="B1734" i="5"/>
  <c r="Z1733" i="5"/>
  <c r="Y1733" i="5"/>
  <c r="G1733" i="5"/>
  <c r="F1733" i="5" s="1"/>
  <c r="E1733" i="5"/>
  <c r="D1733" i="5" s="1"/>
  <c r="C1733" i="5"/>
  <c r="B1733" i="5"/>
  <c r="Z1732" i="5"/>
  <c r="Y1732" i="5"/>
  <c r="G1732" i="5"/>
  <c r="F1732" i="5" s="1"/>
  <c r="E1732" i="5"/>
  <c r="D1732" i="5" s="1"/>
  <c r="C1732" i="5"/>
  <c r="B1732" i="5"/>
  <c r="Z1731" i="5"/>
  <c r="Y1731" i="5"/>
  <c r="G1731" i="5"/>
  <c r="F1731" i="5" s="1"/>
  <c r="E1731" i="5"/>
  <c r="D1731" i="5" s="1"/>
  <c r="C1731" i="5"/>
  <c r="B1731" i="5"/>
  <c r="Z1730" i="5"/>
  <c r="Y1730" i="5"/>
  <c r="G1730" i="5"/>
  <c r="F1730" i="5" s="1"/>
  <c r="E1730" i="5"/>
  <c r="D1730" i="5" s="1"/>
  <c r="C1730" i="5"/>
  <c r="B1730" i="5"/>
  <c r="Z1729" i="5"/>
  <c r="Y1729" i="5"/>
  <c r="G1729" i="5"/>
  <c r="F1729" i="5" s="1"/>
  <c r="E1729" i="5"/>
  <c r="D1729" i="5" s="1"/>
  <c r="C1729" i="5"/>
  <c r="B1729" i="5"/>
  <c r="Z1728" i="5"/>
  <c r="Y1728" i="5"/>
  <c r="G1728" i="5"/>
  <c r="F1728" i="5" s="1"/>
  <c r="E1728" i="5"/>
  <c r="D1728" i="5" s="1"/>
  <c r="C1728" i="5"/>
  <c r="B1728" i="5"/>
  <c r="Z1727" i="5"/>
  <c r="Y1727" i="5"/>
  <c r="G1727" i="5"/>
  <c r="F1727" i="5" s="1"/>
  <c r="E1727" i="5"/>
  <c r="D1727" i="5" s="1"/>
  <c r="C1727" i="5"/>
  <c r="B1727" i="5"/>
  <c r="Z1726" i="5"/>
  <c r="Y1726" i="5"/>
  <c r="G1726" i="5"/>
  <c r="F1726" i="5" s="1"/>
  <c r="E1726" i="5"/>
  <c r="D1726" i="5" s="1"/>
  <c r="C1726" i="5"/>
  <c r="B1726" i="5"/>
  <c r="Z1725" i="5"/>
  <c r="Y1725" i="5"/>
  <c r="G1725" i="5"/>
  <c r="F1725" i="5" s="1"/>
  <c r="E1725" i="5"/>
  <c r="D1725" i="5" s="1"/>
  <c r="C1725" i="5"/>
  <c r="B1725" i="5"/>
  <c r="Z1724" i="5"/>
  <c r="Y1724" i="5"/>
  <c r="G1724" i="5"/>
  <c r="F1724" i="5" s="1"/>
  <c r="E1724" i="5"/>
  <c r="D1724" i="5" s="1"/>
  <c r="C1724" i="5"/>
  <c r="B1724" i="5"/>
  <c r="Z1723" i="5"/>
  <c r="Y1723" i="5"/>
  <c r="G1723" i="5"/>
  <c r="F1723" i="5" s="1"/>
  <c r="E1723" i="5"/>
  <c r="D1723" i="5" s="1"/>
  <c r="C1723" i="5"/>
  <c r="B1723" i="5"/>
  <c r="Z1722" i="5"/>
  <c r="Y1722" i="5"/>
  <c r="G1722" i="5"/>
  <c r="F1722" i="5" s="1"/>
  <c r="E1722" i="5"/>
  <c r="D1722" i="5" s="1"/>
  <c r="C1722" i="5"/>
  <c r="B1722" i="5"/>
  <c r="Z1721" i="5"/>
  <c r="Y1721" i="5"/>
  <c r="G1721" i="5"/>
  <c r="F1721" i="5" s="1"/>
  <c r="E1721" i="5"/>
  <c r="D1721" i="5" s="1"/>
  <c r="C1721" i="5"/>
  <c r="B1721" i="5"/>
  <c r="Z1720" i="5"/>
  <c r="Y1720" i="5"/>
  <c r="G1720" i="5"/>
  <c r="F1720" i="5" s="1"/>
  <c r="E1720" i="5"/>
  <c r="D1720" i="5" s="1"/>
  <c r="C1720" i="5"/>
  <c r="B1720" i="5"/>
  <c r="Z1719" i="5"/>
  <c r="Y1719" i="5"/>
  <c r="G1719" i="5"/>
  <c r="F1719" i="5" s="1"/>
  <c r="E1719" i="5"/>
  <c r="D1719" i="5" s="1"/>
  <c r="C1719" i="5"/>
  <c r="B1719" i="5"/>
  <c r="Z1718" i="5"/>
  <c r="Y1718" i="5"/>
  <c r="G1718" i="5"/>
  <c r="F1718" i="5" s="1"/>
  <c r="E1718" i="5"/>
  <c r="D1718" i="5" s="1"/>
  <c r="C1718" i="5"/>
  <c r="B1718" i="5"/>
  <c r="Z1717" i="5"/>
  <c r="Y1717" i="5"/>
  <c r="G1717" i="5"/>
  <c r="F1717" i="5" s="1"/>
  <c r="E1717" i="5"/>
  <c r="D1717" i="5" s="1"/>
  <c r="C1717" i="5"/>
  <c r="B1717" i="5"/>
  <c r="Z1716" i="5"/>
  <c r="Y1716" i="5"/>
  <c r="G1716" i="5"/>
  <c r="F1716" i="5" s="1"/>
  <c r="E1716" i="5"/>
  <c r="D1716" i="5" s="1"/>
  <c r="C1716" i="5"/>
  <c r="B1716" i="5"/>
  <c r="Z1715" i="5"/>
  <c r="Y1715" i="5"/>
  <c r="G1715" i="5"/>
  <c r="F1715" i="5" s="1"/>
  <c r="E1715" i="5"/>
  <c r="D1715" i="5" s="1"/>
  <c r="C1715" i="5"/>
  <c r="B1715" i="5"/>
  <c r="Z1714" i="5"/>
  <c r="Y1714" i="5"/>
  <c r="G1714" i="5"/>
  <c r="F1714" i="5" s="1"/>
  <c r="E1714" i="5"/>
  <c r="D1714" i="5" s="1"/>
  <c r="C1714" i="5"/>
  <c r="B1714" i="5"/>
  <c r="Z1713" i="5"/>
  <c r="Y1713" i="5"/>
  <c r="G1713" i="5"/>
  <c r="F1713" i="5" s="1"/>
  <c r="E1713" i="5"/>
  <c r="D1713" i="5" s="1"/>
  <c r="C1713" i="5"/>
  <c r="B1713" i="5"/>
  <c r="Z1712" i="5"/>
  <c r="Y1712" i="5"/>
  <c r="G1712" i="5"/>
  <c r="F1712" i="5" s="1"/>
  <c r="E1712" i="5"/>
  <c r="D1712" i="5" s="1"/>
  <c r="C1712" i="5"/>
  <c r="B1712" i="5"/>
  <c r="Z1711" i="5"/>
  <c r="Y1711" i="5"/>
  <c r="G1711" i="5"/>
  <c r="F1711" i="5" s="1"/>
  <c r="E1711" i="5"/>
  <c r="D1711" i="5" s="1"/>
  <c r="C1711" i="5"/>
  <c r="B1711" i="5"/>
  <c r="Z1710" i="5"/>
  <c r="Y1710" i="5"/>
  <c r="G1710" i="5"/>
  <c r="F1710" i="5" s="1"/>
  <c r="E1710" i="5"/>
  <c r="D1710" i="5" s="1"/>
  <c r="C1710" i="5"/>
  <c r="B1710" i="5"/>
  <c r="Z1709" i="5"/>
  <c r="Y1709" i="5"/>
  <c r="G1709" i="5"/>
  <c r="F1709" i="5" s="1"/>
  <c r="E1709" i="5"/>
  <c r="D1709" i="5" s="1"/>
  <c r="C1709" i="5"/>
  <c r="B1709" i="5"/>
  <c r="Z1708" i="5"/>
  <c r="Y1708" i="5"/>
  <c r="G1708" i="5"/>
  <c r="F1708" i="5" s="1"/>
  <c r="E1708" i="5"/>
  <c r="D1708" i="5" s="1"/>
  <c r="C1708" i="5"/>
  <c r="B1708" i="5"/>
  <c r="Z1707" i="5"/>
  <c r="Y1707" i="5"/>
  <c r="G1707" i="5"/>
  <c r="F1707" i="5" s="1"/>
  <c r="E1707" i="5"/>
  <c r="D1707" i="5" s="1"/>
  <c r="C1707" i="5"/>
  <c r="B1707" i="5"/>
  <c r="Z1706" i="5"/>
  <c r="Y1706" i="5"/>
  <c r="G1706" i="5"/>
  <c r="F1706" i="5" s="1"/>
  <c r="E1706" i="5"/>
  <c r="D1706" i="5" s="1"/>
  <c r="C1706" i="5"/>
  <c r="B1706" i="5"/>
  <c r="Z1705" i="5"/>
  <c r="Y1705" i="5"/>
  <c r="G1705" i="5"/>
  <c r="F1705" i="5" s="1"/>
  <c r="E1705" i="5"/>
  <c r="D1705" i="5" s="1"/>
  <c r="C1705" i="5"/>
  <c r="B1705" i="5"/>
  <c r="Z1704" i="5"/>
  <c r="Y1704" i="5"/>
  <c r="G1704" i="5"/>
  <c r="F1704" i="5" s="1"/>
  <c r="E1704" i="5"/>
  <c r="D1704" i="5" s="1"/>
  <c r="C1704" i="5"/>
  <c r="B1704" i="5"/>
  <c r="Z1703" i="5"/>
  <c r="Y1703" i="5"/>
  <c r="G1703" i="5"/>
  <c r="F1703" i="5" s="1"/>
  <c r="E1703" i="5"/>
  <c r="D1703" i="5" s="1"/>
  <c r="C1703" i="5"/>
  <c r="B1703" i="5"/>
  <c r="Z1702" i="5"/>
  <c r="Y1702" i="5"/>
  <c r="G1702" i="5"/>
  <c r="F1702" i="5" s="1"/>
  <c r="E1702" i="5"/>
  <c r="D1702" i="5" s="1"/>
  <c r="C1702" i="5"/>
  <c r="B1702" i="5"/>
  <c r="Z1701" i="5"/>
  <c r="Y1701" i="5"/>
  <c r="G1701" i="5"/>
  <c r="F1701" i="5" s="1"/>
  <c r="E1701" i="5"/>
  <c r="D1701" i="5" s="1"/>
  <c r="C1701" i="5"/>
  <c r="B1701" i="5"/>
  <c r="Z1700" i="5"/>
  <c r="Y1700" i="5"/>
  <c r="G1700" i="5"/>
  <c r="F1700" i="5" s="1"/>
  <c r="E1700" i="5"/>
  <c r="D1700" i="5" s="1"/>
  <c r="C1700" i="5"/>
  <c r="B1700" i="5"/>
  <c r="Z1699" i="5"/>
  <c r="Y1699" i="5"/>
  <c r="G1699" i="5"/>
  <c r="F1699" i="5" s="1"/>
  <c r="E1699" i="5"/>
  <c r="D1699" i="5" s="1"/>
  <c r="C1699" i="5"/>
  <c r="B1699" i="5"/>
  <c r="Z1698" i="5"/>
  <c r="Y1698" i="5"/>
  <c r="G1698" i="5"/>
  <c r="F1698" i="5" s="1"/>
  <c r="E1698" i="5"/>
  <c r="D1698" i="5" s="1"/>
  <c r="C1698" i="5"/>
  <c r="B1698" i="5"/>
  <c r="Z1697" i="5"/>
  <c r="Y1697" i="5"/>
  <c r="G1697" i="5"/>
  <c r="F1697" i="5" s="1"/>
  <c r="E1697" i="5"/>
  <c r="D1697" i="5" s="1"/>
  <c r="C1697" i="5"/>
  <c r="B1697" i="5"/>
  <c r="Z1696" i="5"/>
  <c r="Y1696" i="5"/>
  <c r="G1696" i="5"/>
  <c r="F1696" i="5" s="1"/>
  <c r="E1696" i="5"/>
  <c r="D1696" i="5" s="1"/>
  <c r="C1696" i="5"/>
  <c r="B1696" i="5"/>
  <c r="Z1695" i="5"/>
  <c r="Y1695" i="5"/>
  <c r="G1695" i="5"/>
  <c r="F1695" i="5" s="1"/>
  <c r="E1695" i="5"/>
  <c r="D1695" i="5" s="1"/>
  <c r="C1695" i="5"/>
  <c r="B1695" i="5"/>
  <c r="Z1694" i="5"/>
  <c r="Y1694" i="5"/>
  <c r="G1694" i="5"/>
  <c r="F1694" i="5" s="1"/>
  <c r="E1694" i="5"/>
  <c r="D1694" i="5" s="1"/>
  <c r="C1694" i="5"/>
  <c r="B1694" i="5"/>
  <c r="Z1693" i="5"/>
  <c r="Y1693" i="5"/>
  <c r="G1693" i="5"/>
  <c r="F1693" i="5" s="1"/>
  <c r="E1693" i="5"/>
  <c r="D1693" i="5" s="1"/>
  <c r="C1693" i="5"/>
  <c r="B1693" i="5"/>
  <c r="Z1692" i="5"/>
  <c r="Y1692" i="5"/>
  <c r="G1692" i="5"/>
  <c r="F1692" i="5" s="1"/>
  <c r="E1692" i="5"/>
  <c r="D1692" i="5" s="1"/>
  <c r="C1692" i="5"/>
  <c r="B1692" i="5"/>
  <c r="Z1691" i="5"/>
  <c r="Y1691" i="5"/>
  <c r="G1691" i="5"/>
  <c r="F1691" i="5" s="1"/>
  <c r="E1691" i="5"/>
  <c r="D1691" i="5" s="1"/>
  <c r="C1691" i="5"/>
  <c r="B1691" i="5"/>
  <c r="Z1690" i="5"/>
  <c r="Y1690" i="5"/>
  <c r="G1690" i="5"/>
  <c r="F1690" i="5" s="1"/>
  <c r="E1690" i="5"/>
  <c r="D1690" i="5" s="1"/>
  <c r="C1690" i="5"/>
  <c r="B1690" i="5"/>
  <c r="Z1689" i="5"/>
  <c r="Y1689" i="5"/>
  <c r="G1689" i="5"/>
  <c r="F1689" i="5" s="1"/>
  <c r="E1689" i="5"/>
  <c r="D1689" i="5" s="1"/>
  <c r="C1689" i="5"/>
  <c r="B1689" i="5"/>
  <c r="Z1688" i="5"/>
  <c r="Y1688" i="5"/>
  <c r="G1688" i="5"/>
  <c r="F1688" i="5" s="1"/>
  <c r="E1688" i="5"/>
  <c r="D1688" i="5" s="1"/>
  <c r="C1688" i="5"/>
  <c r="B1688" i="5"/>
  <c r="Z1687" i="5"/>
  <c r="Y1687" i="5"/>
  <c r="G1687" i="5"/>
  <c r="F1687" i="5" s="1"/>
  <c r="E1687" i="5"/>
  <c r="D1687" i="5" s="1"/>
  <c r="C1687" i="5"/>
  <c r="B1687" i="5"/>
  <c r="Z1686" i="5"/>
  <c r="Y1686" i="5"/>
  <c r="G1686" i="5"/>
  <c r="F1686" i="5" s="1"/>
  <c r="E1686" i="5"/>
  <c r="D1686" i="5" s="1"/>
  <c r="C1686" i="5"/>
  <c r="B1686" i="5"/>
  <c r="Z1685" i="5"/>
  <c r="Y1685" i="5"/>
  <c r="G1685" i="5"/>
  <c r="F1685" i="5" s="1"/>
  <c r="E1685" i="5"/>
  <c r="D1685" i="5" s="1"/>
  <c r="C1685" i="5"/>
  <c r="B1685" i="5"/>
  <c r="Z1684" i="5"/>
  <c r="Y1684" i="5"/>
  <c r="G1684" i="5"/>
  <c r="F1684" i="5" s="1"/>
  <c r="E1684" i="5"/>
  <c r="D1684" i="5" s="1"/>
  <c r="C1684" i="5"/>
  <c r="B1684" i="5"/>
  <c r="Z1683" i="5"/>
  <c r="Y1683" i="5"/>
  <c r="G1683" i="5"/>
  <c r="F1683" i="5" s="1"/>
  <c r="E1683" i="5"/>
  <c r="D1683" i="5" s="1"/>
  <c r="C1683" i="5"/>
  <c r="B1683" i="5"/>
  <c r="Z1682" i="5"/>
  <c r="Y1682" i="5"/>
  <c r="G1682" i="5"/>
  <c r="F1682" i="5" s="1"/>
  <c r="E1682" i="5"/>
  <c r="D1682" i="5" s="1"/>
  <c r="C1682" i="5"/>
  <c r="B1682" i="5"/>
  <c r="Z1681" i="5"/>
  <c r="Y1681" i="5"/>
  <c r="G1681" i="5"/>
  <c r="F1681" i="5" s="1"/>
  <c r="E1681" i="5"/>
  <c r="D1681" i="5" s="1"/>
  <c r="C1681" i="5"/>
  <c r="B1681" i="5"/>
  <c r="Z1680" i="5"/>
  <c r="Y1680" i="5"/>
  <c r="G1680" i="5"/>
  <c r="F1680" i="5" s="1"/>
  <c r="E1680" i="5"/>
  <c r="D1680" i="5" s="1"/>
  <c r="C1680" i="5"/>
  <c r="B1680" i="5"/>
  <c r="Z1679" i="5"/>
  <c r="Y1679" i="5"/>
  <c r="G1679" i="5"/>
  <c r="F1679" i="5" s="1"/>
  <c r="E1679" i="5"/>
  <c r="D1679" i="5" s="1"/>
  <c r="C1679" i="5"/>
  <c r="B1679" i="5"/>
  <c r="Z1678" i="5"/>
  <c r="Y1678" i="5"/>
  <c r="G1678" i="5"/>
  <c r="F1678" i="5" s="1"/>
  <c r="E1678" i="5"/>
  <c r="D1678" i="5" s="1"/>
  <c r="C1678" i="5"/>
  <c r="B1678" i="5"/>
  <c r="Z1677" i="5"/>
  <c r="Y1677" i="5"/>
  <c r="G1677" i="5"/>
  <c r="F1677" i="5" s="1"/>
  <c r="E1677" i="5"/>
  <c r="D1677" i="5" s="1"/>
  <c r="C1677" i="5"/>
  <c r="B1677" i="5"/>
  <c r="Z1676" i="5"/>
  <c r="Y1676" i="5"/>
  <c r="G1676" i="5"/>
  <c r="F1676" i="5" s="1"/>
  <c r="E1676" i="5"/>
  <c r="D1676" i="5" s="1"/>
  <c r="C1676" i="5"/>
  <c r="B1676" i="5"/>
  <c r="Z1675" i="5"/>
  <c r="Y1675" i="5"/>
  <c r="G1675" i="5"/>
  <c r="F1675" i="5" s="1"/>
  <c r="E1675" i="5"/>
  <c r="D1675" i="5" s="1"/>
  <c r="C1675" i="5"/>
  <c r="B1675" i="5"/>
  <c r="Z1674" i="5"/>
  <c r="Y1674" i="5"/>
  <c r="G1674" i="5"/>
  <c r="F1674" i="5" s="1"/>
  <c r="E1674" i="5"/>
  <c r="D1674" i="5" s="1"/>
  <c r="C1674" i="5"/>
  <c r="B1674" i="5"/>
  <c r="Z1673" i="5"/>
  <c r="Y1673" i="5"/>
  <c r="G1673" i="5"/>
  <c r="F1673" i="5" s="1"/>
  <c r="E1673" i="5"/>
  <c r="D1673" i="5" s="1"/>
  <c r="C1673" i="5"/>
  <c r="B1673" i="5"/>
  <c r="Z1672" i="5"/>
  <c r="Y1672" i="5"/>
  <c r="G1672" i="5"/>
  <c r="F1672" i="5" s="1"/>
  <c r="E1672" i="5"/>
  <c r="D1672" i="5" s="1"/>
  <c r="C1672" i="5"/>
  <c r="B1672" i="5"/>
  <c r="Z1671" i="5"/>
  <c r="Y1671" i="5"/>
  <c r="G1671" i="5"/>
  <c r="F1671" i="5" s="1"/>
  <c r="E1671" i="5"/>
  <c r="D1671" i="5" s="1"/>
  <c r="C1671" i="5"/>
  <c r="B1671" i="5"/>
  <c r="Z1670" i="5"/>
  <c r="Y1670" i="5"/>
  <c r="G1670" i="5"/>
  <c r="F1670" i="5" s="1"/>
  <c r="E1670" i="5"/>
  <c r="D1670" i="5" s="1"/>
  <c r="C1670" i="5"/>
  <c r="B1670" i="5"/>
  <c r="Z1669" i="5"/>
  <c r="Y1669" i="5"/>
  <c r="G1669" i="5"/>
  <c r="F1669" i="5" s="1"/>
  <c r="E1669" i="5"/>
  <c r="D1669" i="5" s="1"/>
  <c r="C1669" i="5"/>
  <c r="B1669" i="5"/>
  <c r="Z1668" i="5"/>
  <c r="Y1668" i="5"/>
  <c r="G1668" i="5"/>
  <c r="F1668" i="5" s="1"/>
  <c r="E1668" i="5"/>
  <c r="D1668" i="5" s="1"/>
  <c r="C1668" i="5"/>
  <c r="B1668" i="5"/>
  <c r="Z1667" i="5"/>
  <c r="Y1667" i="5"/>
  <c r="G1667" i="5"/>
  <c r="F1667" i="5" s="1"/>
  <c r="E1667" i="5"/>
  <c r="D1667" i="5" s="1"/>
  <c r="C1667" i="5"/>
  <c r="B1667" i="5"/>
  <c r="Z1666" i="5"/>
  <c r="Y1666" i="5"/>
  <c r="G1666" i="5"/>
  <c r="F1666" i="5" s="1"/>
  <c r="E1666" i="5"/>
  <c r="D1666" i="5" s="1"/>
  <c r="C1666" i="5"/>
  <c r="B1666" i="5"/>
  <c r="Z1665" i="5"/>
  <c r="Y1665" i="5"/>
  <c r="G1665" i="5"/>
  <c r="F1665" i="5" s="1"/>
  <c r="E1665" i="5"/>
  <c r="D1665" i="5" s="1"/>
  <c r="C1665" i="5"/>
  <c r="B1665" i="5"/>
  <c r="Z1664" i="5"/>
  <c r="Y1664" i="5"/>
  <c r="G1664" i="5"/>
  <c r="F1664" i="5" s="1"/>
  <c r="E1664" i="5"/>
  <c r="D1664" i="5" s="1"/>
  <c r="C1664" i="5"/>
  <c r="B1664" i="5"/>
  <c r="Z1663" i="5"/>
  <c r="Y1663" i="5"/>
  <c r="G1663" i="5"/>
  <c r="F1663" i="5" s="1"/>
  <c r="E1663" i="5"/>
  <c r="D1663" i="5" s="1"/>
  <c r="C1663" i="5"/>
  <c r="B1663" i="5"/>
  <c r="Z1662" i="5"/>
  <c r="Y1662" i="5"/>
  <c r="G1662" i="5"/>
  <c r="F1662" i="5" s="1"/>
  <c r="E1662" i="5"/>
  <c r="D1662" i="5" s="1"/>
  <c r="C1662" i="5"/>
  <c r="B1662" i="5"/>
  <c r="Z1661" i="5"/>
  <c r="Y1661" i="5"/>
  <c r="G1661" i="5"/>
  <c r="F1661" i="5" s="1"/>
  <c r="E1661" i="5"/>
  <c r="D1661" i="5" s="1"/>
  <c r="C1661" i="5"/>
  <c r="B1661" i="5"/>
  <c r="Z1660" i="5"/>
  <c r="Y1660" i="5"/>
  <c r="G1660" i="5"/>
  <c r="F1660" i="5" s="1"/>
  <c r="E1660" i="5"/>
  <c r="D1660" i="5" s="1"/>
  <c r="C1660" i="5"/>
  <c r="B1660" i="5"/>
  <c r="Z1659" i="5"/>
  <c r="Y1659" i="5"/>
  <c r="G1659" i="5"/>
  <c r="F1659" i="5" s="1"/>
  <c r="E1659" i="5"/>
  <c r="D1659" i="5" s="1"/>
  <c r="C1659" i="5"/>
  <c r="B1659" i="5"/>
  <c r="Z1658" i="5"/>
  <c r="Y1658" i="5"/>
  <c r="G1658" i="5"/>
  <c r="F1658" i="5" s="1"/>
  <c r="E1658" i="5"/>
  <c r="D1658" i="5" s="1"/>
  <c r="C1658" i="5"/>
  <c r="B1658" i="5"/>
  <c r="Z1657" i="5"/>
  <c r="Y1657" i="5"/>
  <c r="G1657" i="5"/>
  <c r="F1657" i="5" s="1"/>
  <c r="E1657" i="5"/>
  <c r="D1657" i="5" s="1"/>
  <c r="C1657" i="5"/>
  <c r="B1657" i="5"/>
  <c r="Z1656" i="5"/>
  <c r="Y1656" i="5"/>
  <c r="G1656" i="5"/>
  <c r="F1656" i="5" s="1"/>
  <c r="E1656" i="5"/>
  <c r="D1656" i="5" s="1"/>
  <c r="C1656" i="5"/>
  <c r="B1656" i="5"/>
  <c r="Z1655" i="5"/>
  <c r="Y1655" i="5"/>
  <c r="G1655" i="5"/>
  <c r="F1655" i="5" s="1"/>
  <c r="E1655" i="5"/>
  <c r="D1655" i="5" s="1"/>
  <c r="C1655" i="5"/>
  <c r="B1655" i="5"/>
  <c r="Z1654" i="5"/>
  <c r="Y1654" i="5"/>
  <c r="G1654" i="5"/>
  <c r="F1654" i="5" s="1"/>
  <c r="E1654" i="5"/>
  <c r="D1654" i="5" s="1"/>
  <c r="C1654" i="5"/>
  <c r="B1654" i="5"/>
  <c r="Z1653" i="5"/>
  <c r="Y1653" i="5"/>
  <c r="G1653" i="5"/>
  <c r="F1653" i="5" s="1"/>
  <c r="E1653" i="5"/>
  <c r="D1653" i="5" s="1"/>
  <c r="C1653" i="5"/>
  <c r="B1653" i="5"/>
  <c r="Z1652" i="5"/>
  <c r="Y1652" i="5"/>
  <c r="G1652" i="5"/>
  <c r="F1652" i="5" s="1"/>
  <c r="E1652" i="5"/>
  <c r="D1652" i="5" s="1"/>
  <c r="C1652" i="5"/>
  <c r="B1652" i="5"/>
  <c r="Z1651" i="5"/>
  <c r="Y1651" i="5"/>
  <c r="G1651" i="5"/>
  <c r="F1651" i="5" s="1"/>
  <c r="E1651" i="5"/>
  <c r="D1651" i="5" s="1"/>
  <c r="C1651" i="5"/>
  <c r="B1651" i="5"/>
  <c r="Z1650" i="5"/>
  <c r="Y1650" i="5"/>
  <c r="G1650" i="5"/>
  <c r="F1650" i="5" s="1"/>
  <c r="E1650" i="5"/>
  <c r="D1650" i="5" s="1"/>
  <c r="C1650" i="5"/>
  <c r="B1650" i="5"/>
  <c r="Z1649" i="5"/>
  <c r="Y1649" i="5"/>
  <c r="G1649" i="5"/>
  <c r="F1649" i="5" s="1"/>
  <c r="E1649" i="5"/>
  <c r="D1649" i="5" s="1"/>
  <c r="C1649" i="5"/>
  <c r="B1649" i="5"/>
  <c r="Z1648" i="5"/>
  <c r="Y1648" i="5"/>
  <c r="G1648" i="5"/>
  <c r="F1648" i="5" s="1"/>
  <c r="E1648" i="5"/>
  <c r="D1648" i="5" s="1"/>
  <c r="C1648" i="5"/>
  <c r="B1648" i="5"/>
  <c r="Z1647" i="5"/>
  <c r="Y1647" i="5"/>
  <c r="G1647" i="5"/>
  <c r="F1647" i="5" s="1"/>
  <c r="E1647" i="5"/>
  <c r="D1647" i="5" s="1"/>
  <c r="C1647" i="5"/>
  <c r="B1647" i="5"/>
  <c r="Z1646" i="5"/>
  <c r="Y1646" i="5"/>
  <c r="G1646" i="5"/>
  <c r="F1646" i="5" s="1"/>
  <c r="E1646" i="5"/>
  <c r="D1646" i="5" s="1"/>
  <c r="C1646" i="5"/>
  <c r="B1646" i="5"/>
  <c r="Z1645" i="5"/>
  <c r="Y1645" i="5"/>
  <c r="G1645" i="5"/>
  <c r="F1645" i="5" s="1"/>
  <c r="E1645" i="5"/>
  <c r="D1645" i="5" s="1"/>
  <c r="C1645" i="5"/>
  <c r="B1645" i="5"/>
  <c r="Z1644" i="5"/>
  <c r="Y1644" i="5"/>
  <c r="G1644" i="5"/>
  <c r="F1644" i="5" s="1"/>
  <c r="E1644" i="5"/>
  <c r="D1644" i="5" s="1"/>
  <c r="C1644" i="5"/>
  <c r="B1644" i="5"/>
  <c r="Z1643" i="5"/>
  <c r="Y1643" i="5"/>
  <c r="G1643" i="5"/>
  <c r="F1643" i="5" s="1"/>
  <c r="E1643" i="5"/>
  <c r="D1643" i="5" s="1"/>
  <c r="C1643" i="5"/>
  <c r="B1643" i="5"/>
  <c r="Z1642" i="5"/>
  <c r="Y1642" i="5"/>
  <c r="G1642" i="5"/>
  <c r="F1642" i="5" s="1"/>
  <c r="E1642" i="5"/>
  <c r="D1642" i="5" s="1"/>
  <c r="C1642" i="5"/>
  <c r="B1642" i="5"/>
  <c r="Z1641" i="5"/>
  <c r="Y1641" i="5"/>
  <c r="G1641" i="5"/>
  <c r="F1641" i="5" s="1"/>
  <c r="E1641" i="5"/>
  <c r="D1641" i="5" s="1"/>
  <c r="C1641" i="5"/>
  <c r="B1641" i="5"/>
  <c r="Z1640" i="5"/>
  <c r="Y1640" i="5"/>
  <c r="G1640" i="5"/>
  <c r="F1640" i="5" s="1"/>
  <c r="E1640" i="5"/>
  <c r="D1640" i="5" s="1"/>
  <c r="C1640" i="5"/>
  <c r="B1640" i="5"/>
  <c r="Z1639" i="5"/>
  <c r="Y1639" i="5"/>
  <c r="G1639" i="5"/>
  <c r="F1639" i="5" s="1"/>
  <c r="E1639" i="5"/>
  <c r="D1639" i="5" s="1"/>
  <c r="C1639" i="5"/>
  <c r="B1639" i="5"/>
  <c r="Z1638" i="5"/>
  <c r="Y1638" i="5"/>
  <c r="G1638" i="5"/>
  <c r="F1638" i="5" s="1"/>
  <c r="E1638" i="5"/>
  <c r="D1638" i="5" s="1"/>
  <c r="C1638" i="5"/>
  <c r="B1638" i="5"/>
  <c r="Z1637" i="5"/>
  <c r="Y1637" i="5"/>
  <c r="G1637" i="5"/>
  <c r="F1637" i="5" s="1"/>
  <c r="E1637" i="5"/>
  <c r="D1637" i="5" s="1"/>
  <c r="C1637" i="5"/>
  <c r="B1637" i="5"/>
  <c r="Z1636" i="5"/>
  <c r="Y1636" i="5"/>
  <c r="G1636" i="5"/>
  <c r="F1636" i="5" s="1"/>
  <c r="E1636" i="5"/>
  <c r="D1636" i="5" s="1"/>
  <c r="C1636" i="5"/>
  <c r="B1636" i="5"/>
  <c r="Z1635" i="5"/>
  <c r="Y1635" i="5"/>
  <c r="G1635" i="5"/>
  <c r="F1635" i="5" s="1"/>
  <c r="E1635" i="5"/>
  <c r="D1635" i="5" s="1"/>
  <c r="C1635" i="5"/>
  <c r="B1635" i="5"/>
  <c r="Z1634" i="5"/>
  <c r="Y1634" i="5"/>
  <c r="G1634" i="5"/>
  <c r="F1634" i="5" s="1"/>
  <c r="E1634" i="5"/>
  <c r="D1634" i="5" s="1"/>
  <c r="C1634" i="5"/>
  <c r="B1634" i="5"/>
  <c r="Z1633" i="5"/>
  <c r="Y1633" i="5"/>
  <c r="G1633" i="5"/>
  <c r="F1633" i="5" s="1"/>
  <c r="E1633" i="5"/>
  <c r="D1633" i="5" s="1"/>
  <c r="C1633" i="5"/>
  <c r="B1633" i="5"/>
  <c r="Z1632" i="5"/>
  <c r="Y1632" i="5"/>
  <c r="G1632" i="5"/>
  <c r="F1632" i="5" s="1"/>
  <c r="E1632" i="5"/>
  <c r="D1632" i="5" s="1"/>
  <c r="C1632" i="5"/>
  <c r="B1632" i="5"/>
  <c r="Z1631" i="5"/>
  <c r="Y1631" i="5"/>
  <c r="G1631" i="5"/>
  <c r="F1631" i="5" s="1"/>
  <c r="E1631" i="5"/>
  <c r="D1631" i="5" s="1"/>
  <c r="C1631" i="5"/>
  <c r="B1631" i="5"/>
  <c r="Z1630" i="5"/>
  <c r="Y1630" i="5"/>
  <c r="G1630" i="5"/>
  <c r="F1630" i="5" s="1"/>
  <c r="E1630" i="5"/>
  <c r="D1630" i="5" s="1"/>
  <c r="C1630" i="5"/>
  <c r="B1630" i="5"/>
  <c r="Z1629" i="5"/>
  <c r="Y1629" i="5"/>
  <c r="G1629" i="5"/>
  <c r="F1629" i="5" s="1"/>
  <c r="E1629" i="5"/>
  <c r="D1629" i="5" s="1"/>
  <c r="C1629" i="5"/>
  <c r="B1629" i="5"/>
  <c r="Z1628" i="5"/>
  <c r="Y1628" i="5"/>
  <c r="G1628" i="5"/>
  <c r="F1628" i="5" s="1"/>
  <c r="E1628" i="5"/>
  <c r="D1628" i="5" s="1"/>
  <c r="C1628" i="5"/>
  <c r="B1628" i="5"/>
  <c r="Z1627" i="5"/>
  <c r="Y1627" i="5"/>
  <c r="G1627" i="5"/>
  <c r="F1627" i="5" s="1"/>
  <c r="E1627" i="5"/>
  <c r="D1627" i="5" s="1"/>
  <c r="C1627" i="5"/>
  <c r="B1627" i="5"/>
  <c r="Z1626" i="5"/>
  <c r="Y1626" i="5"/>
  <c r="G1626" i="5"/>
  <c r="F1626" i="5" s="1"/>
  <c r="E1626" i="5"/>
  <c r="D1626" i="5" s="1"/>
  <c r="C1626" i="5"/>
  <c r="B1626" i="5"/>
  <c r="Z1625" i="5"/>
  <c r="Y1625" i="5"/>
  <c r="G1625" i="5"/>
  <c r="F1625" i="5" s="1"/>
  <c r="E1625" i="5"/>
  <c r="D1625" i="5" s="1"/>
  <c r="C1625" i="5"/>
  <c r="B1625" i="5"/>
  <c r="Z1624" i="5"/>
  <c r="Y1624" i="5"/>
  <c r="G1624" i="5"/>
  <c r="F1624" i="5" s="1"/>
  <c r="E1624" i="5"/>
  <c r="D1624" i="5" s="1"/>
  <c r="C1624" i="5"/>
  <c r="B1624" i="5"/>
  <c r="Z1623" i="5"/>
  <c r="Y1623" i="5"/>
  <c r="G1623" i="5"/>
  <c r="F1623" i="5" s="1"/>
  <c r="E1623" i="5"/>
  <c r="D1623" i="5" s="1"/>
  <c r="C1623" i="5"/>
  <c r="B1623" i="5"/>
  <c r="Z1622" i="5"/>
  <c r="Y1622" i="5"/>
  <c r="G1622" i="5"/>
  <c r="F1622" i="5" s="1"/>
  <c r="E1622" i="5"/>
  <c r="D1622" i="5" s="1"/>
  <c r="C1622" i="5"/>
  <c r="B1622" i="5"/>
  <c r="Z1621" i="5"/>
  <c r="Y1621" i="5"/>
  <c r="G1621" i="5"/>
  <c r="F1621" i="5" s="1"/>
  <c r="E1621" i="5"/>
  <c r="D1621" i="5" s="1"/>
  <c r="C1621" i="5"/>
  <c r="B1621" i="5"/>
  <c r="Z1620" i="5"/>
  <c r="Y1620" i="5"/>
  <c r="G1620" i="5"/>
  <c r="F1620" i="5" s="1"/>
  <c r="E1620" i="5"/>
  <c r="D1620" i="5" s="1"/>
  <c r="C1620" i="5"/>
  <c r="B1620" i="5"/>
  <c r="Z1619" i="5"/>
  <c r="Y1619" i="5"/>
  <c r="G1619" i="5"/>
  <c r="F1619" i="5" s="1"/>
  <c r="E1619" i="5"/>
  <c r="D1619" i="5" s="1"/>
  <c r="C1619" i="5"/>
  <c r="B1619" i="5"/>
  <c r="Z1618" i="5"/>
  <c r="Y1618" i="5"/>
  <c r="G1618" i="5"/>
  <c r="F1618" i="5" s="1"/>
  <c r="E1618" i="5"/>
  <c r="D1618" i="5" s="1"/>
  <c r="C1618" i="5"/>
  <c r="B1618" i="5"/>
  <c r="Z1617" i="5"/>
  <c r="Y1617" i="5"/>
  <c r="G1617" i="5"/>
  <c r="F1617" i="5" s="1"/>
  <c r="E1617" i="5"/>
  <c r="D1617" i="5" s="1"/>
  <c r="C1617" i="5"/>
  <c r="B1617" i="5"/>
  <c r="Z1616" i="5"/>
  <c r="Y1616" i="5"/>
  <c r="G1616" i="5"/>
  <c r="F1616" i="5" s="1"/>
  <c r="E1616" i="5"/>
  <c r="D1616" i="5" s="1"/>
  <c r="C1616" i="5"/>
  <c r="B1616" i="5"/>
  <c r="Z1615" i="5"/>
  <c r="Y1615" i="5"/>
  <c r="G1615" i="5"/>
  <c r="F1615" i="5" s="1"/>
  <c r="E1615" i="5"/>
  <c r="D1615" i="5" s="1"/>
  <c r="C1615" i="5"/>
  <c r="B1615" i="5"/>
  <c r="Z1614" i="5"/>
  <c r="Y1614" i="5"/>
  <c r="G1614" i="5"/>
  <c r="F1614" i="5" s="1"/>
  <c r="E1614" i="5"/>
  <c r="D1614" i="5" s="1"/>
  <c r="C1614" i="5"/>
  <c r="B1614" i="5"/>
  <c r="Z1613" i="5"/>
  <c r="Y1613" i="5"/>
  <c r="G1613" i="5"/>
  <c r="F1613" i="5" s="1"/>
  <c r="E1613" i="5"/>
  <c r="D1613" i="5" s="1"/>
  <c r="C1613" i="5"/>
  <c r="B1613" i="5"/>
  <c r="Z1612" i="5"/>
  <c r="Y1612" i="5"/>
  <c r="G1612" i="5"/>
  <c r="F1612" i="5" s="1"/>
  <c r="E1612" i="5"/>
  <c r="D1612" i="5" s="1"/>
  <c r="C1612" i="5"/>
  <c r="B1612" i="5"/>
  <c r="Z1611" i="5"/>
  <c r="Y1611" i="5"/>
  <c r="G1611" i="5"/>
  <c r="F1611" i="5" s="1"/>
  <c r="E1611" i="5"/>
  <c r="D1611" i="5" s="1"/>
  <c r="C1611" i="5"/>
  <c r="B1611" i="5"/>
  <c r="Z1610" i="5"/>
  <c r="Y1610" i="5"/>
  <c r="G1610" i="5"/>
  <c r="F1610" i="5" s="1"/>
  <c r="E1610" i="5"/>
  <c r="D1610" i="5" s="1"/>
  <c r="C1610" i="5"/>
  <c r="B1610" i="5"/>
  <c r="Z1609" i="5"/>
  <c r="Y1609" i="5"/>
  <c r="G1609" i="5"/>
  <c r="F1609" i="5" s="1"/>
  <c r="E1609" i="5"/>
  <c r="D1609" i="5" s="1"/>
  <c r="C1609" i="5"/>
  <c r="B1609" i="5"/>
  <c r="Z1608" i="5"/>
  <c r="Y1608" i="5"/>
  <c r="G1608" i="5"/>
  <c r="F1608" i="5" s="1"/>
  <c r="E1608" i="5"/>
  <c r="D1608" i="5" s="1"/>
  <c r="C1608" i="5"/>
  <c r="B1608" i="5"/>
  <c r="Z1607" i="5"/>
  <c r="Y1607" i="5"/>
  <c r="G1607" i="5"/>
  <c r="F1607" i="5" s="1"/>
  <c r="E1607" i="5"/>
  <c r="D1607" i="5" s="1"/>
  <c r="C1607" i="5"/>
  <c r="B1607" i="5"/>
  <c r="Z1606" i="5"/>
  <c r="Y1606" i="5"/>
  <c r="G1606" i="5"/>
  <c r="F1606" i="5" s="1"/>
  <c r="E1606" i="5"/>
  <c r="D1606" i="5" s="1"/>
  <c r="C1606" i="5"/>
  <c r="B1606" i="5"/>
  <c r="Z1605" i="5"/>
  <c r="Y1605" i="5"/>
  <c r="G1605" i="5"/>
  <c r="F1605" i="5" s="1"/>
  <c r="E1605" i="5"/>
  <c r="D1605" i="5" s="1"/>
  <c r="C1605" i="5"/>
  <c r="B1605" i="5"/>
  <c r="Z1604" i="5"/>
  <c r="Y1604" i="5"/>
  <c r="G1604" i="5"/>
  <c r="F1604" i="5" s="1"/>
  <c r="E1604" i="5"/>
  <c r="D1604" i="5" s="1"/>
  <c r="C1604" i="5"/>
  <c r="B1604" i="5"/>
  <c r="Z1603" i="5"/>
  <c r="Y1603" i="5"/>
  <c r="G1603" i="5"/>
  <c r="F1603" i="5" s="1"/>
  <c r="E1603" i="5"/>
  <c r="D1603" i="5" s="1"/>
  <c r="C1603" i="5"/>
  <c r="B1603" i="5"/>
  <c r="Z1602" i="5"/>
  <c r="Y1602" i="5"/>
  <c r="G1602" i="5"/>
  <c r="F1602" i="5" s="1"/>
  <c r="E1602" i="5"/>
  <c r="D1602" i="5" s="1"/>
  <c r="C1602" i="5"/>
  <c r="B1602" i="5"/>
  <c r="Z1601" i="5"/>
  <c r="Y1601" i="5"/>
  <c r="G1601" i="5"/>
  <c r="F1601" i="5" s="1"/>
  <c r="E1601" i="5"/>
  <c r="D1601" i="5" s="1"/>
  <c r="C1601" i="5"/>
  <c r="B1601" i="5"/>
  <c r="Z1600" i="5"/>
  <c r="Y1600" i="5"/>
  <c r="G1600" i="5"/>
  <c r="F1600" i="5" s="1"/>
  <c r="E1600" i="5"/>
  <c r="D1600" i="5" s="1"/>
  <c r="C1600" i="5"/>
  <c r="B1600" i="5"/>
  <c r="Z1599" i="5"/>
  <c r="Y1599" i="5"/>
  <c r="G1599" i="5"/>
  <c r="F1599" i="5" s="1"/>
  <c r="E1599" i="5"/>
  <c r="D1599" i="5" s="1"/>
  <c r="C1599" i="5"/>
  <c r="B1599" i="5"/>
  <c r="Z1598" i="5"/>
  <c r="Y1598" i="5"/>
  <c r="G1598" i="5"/>
  <c r="F1598" i="5" s="1"/>
  <c r="E1598" i="5"/>
  <c r="D1598" i="5" s="1"/>
  <c r="C1598" i="5"/>
  <c r="B1598" i="5"/>
  <c r="Z1597" i="5"/>
  <c r="Y1597" i="5"/>
  <c r="G1597" i="5"/>
  <c r="F1597" i="5" s="1"/>
  <c r="E1597" i="5"/>
  <c r="D1597" i="5" s="1"/>
  <c r="C1597" i="5"/>
  <c r="B1597" i="5"/>
  <c r="Z1596" i="5"/>
  <c r="Y1596" i="5"/>
  <c r="G1596" i="5"/>
  <c r="F1596" i="5" s="1"/>
  <c r="E1596" i="5"/>
  <c r="D1596" i="5" s="1"/>
  <c r="C1596" i="5"/>
  <c r="B1596" i="5"/>
  <c r="Z1595" i="5"/>
  <c r="Y1595" i="5"/>
  <c r="G1595" i="5"/>
  <c r="F1595" i="5" s="1"/>
  <c r="E1595" i="5"/>
  <c r="D1595" i="5" s="1"/>
  <c r="C1595" i="5"/>
  <c r="B1595" i="5"/>
  <c r="Z1594" i="5"/>
  <c r="Y1594" i="5"/>
  <c r="G1594" i="5"/>
  <c r="F1594" i="5" s="1"/>
  <c r="E1594" i="5"/>
  <c r="D1594" i="5" s="1"/>
  <c r="C1594" i="5"/>
  <c r="B1594" i="5"/>
  <c r="Z1593" i="5"/>
  <c r="Y1593" i="5"/>
  <c r="G1593" i="5"/>
  <c r="F1593" i="5" s="1"/>
  <c r="E1593" i="5"/>
  <c r="D1593" i="5" s="1"/>
  <c r="C1593" i="5"/>
  <c r="B1593" i="5"/>
  <c r="Z1592" i="5"/>
  <c r="Y1592" i="5"/>
  <c r="G1592" i="5"/>
  <c r="F1592" i="5" s="1"/>
  <c r="E1592" i="5"/>
  <c r="D1592" i="5" s="1"/>
  <c r="C1592" i="5"/>
  <c r="B1592" i="5"/>
  <c r="Z1591" i="5"/>
  <c r="Y1591" i="5"/>
  <c r="G1591" i="5"/>
  <c r="F1591" i="5" s="1"/>
  <c r="E1591" i="5"/>
  <c r="D1591" i="5" s="1"/>
  <c r="C1591" i="5"/>
  <c r="B1591" i="5"/>
  <c r="Z1590" i="5"/>
  <c r="Y1590" i="5"/>
  <c r="G1590" i="5"/>
  <c r="F1590" i="5" s="1"/>
  <c r="E1590" i="5"/>
  <c r="D1590" i="5" s="1"/>
  <c r="C1590" i="5"/>
  <c r="B1590" i="5"/>
  <c r="Z1589" i="5"/>
  <c r="Y1589" i="5"/>
  <c r="G1589" i="5"/>
  <c r="F1589" i="5" s="1"/>
  <c r="E1589" i="5"/>
  <c r="D1589" i="5" s="1"/>
  <c r="C1589" i="5"/>
  <c r="B1589" i="5"/>
  <c r="Z1588" i="5"/>
  <c r="Y1588" i="5"/>
  <c r="G1588" i="5"/>
  <c r="F1588" i="5" s="1"/>
  <c r="E1588" i="5"/>
  <c r="D1588" i="5" s="1"/>
  <c r="C1588" i="5"/>
  <c r="B1588" i="5"/>
  <c r="Z1587" i="5"/>
  <c r="Y1587" i="5"/>
  <c r="G1587" i="5"/>
  <c r="F1587" i="5" s="1"/>
  <c r="E1587" i="5"/>
  <c r="D1587" i="5" s="1"/>
  <c r="C1587" i="5"/>
  <c r="B1587" i="5"/>
  <c r="Z1586" i="5"/>
  <c r="Y1586" i="5"/>
  <c r="G1586" i="5"/>
  <c r="F1586" i="5" s="1"/>
  <c r="E1586" i="5"/>
  <c r="D1586" i="5" s="1"/>
  <c r="C1586" i="5"/>
  <c r="B1586" i="5"/>
  <c r="Z1585" i="5"/>
  <c r="Y1585" i="5"/>
  <c r="G1585" i="5"/>
  <c r="F1585" i="5" s="1"/>
  <c r="E1585" i="5"/>
  <c r="D1585" i="5" s="1"/>
  <c r="C1585" i="5"/>
  <c r="B1585" i="5"/>
  <c r="Z1584" i="5"/>
  <c r="Y1584" i="5"/>
  <c r="G1584" i="5"/>
  <c r="F1584" i="5" s="1"/>
  <c r="E1584" i="5"/>
  <c r="D1584" i="5" s="1"/>
  <c r="C1584" i="5"/>
  <c r="B1584" i="5"/>
  <c r="Z1583" i="5"/>
  <c r="Y1583" i="5"/>
  <c r="G1583" i="5"/>
  <c r="F1583" i="5" s="1"/>
  <c r="E1583" i="5"/>
  <c r="D1583" i="5" s="1"/>
  <c r="C1583" i="5"/>
  <c r="B1583" i="5"/>
  <c r="Z1582" i="5"/>
  <c r="Y1582" i="5"/>
  <c r="G1582" i="5"/>
  <c r="F1582" i="5" s="1"/>
  <c r="E1582" i="5"/>
  <c r="D1582" i="5" s="1"/>
  <c r="C1582" i="5"/>
  <c r="B1582" i="5"/>
  <c r="Z1581" i="5"/>
  <c r="Y1581" i="5"/>
  <c r="G1581" i="5"/>
  <c r="F1581" i="5" s="1"/>
  <c r="E1581" i="5"/>
  <c r="D1581" i="5" s="1"/>
  <c r="C1581" i="5"/>
  <c r="B1581" i="5"/>
  <c r="Z1580" i="5"/>
  <c r="Y1580" i="5"/>
  <c r="G1580" i="5"/>
  <c r="F1580" i="5" s="1"/>
  <c r="E1580" i="5"/>
  <c r="D1580" i="5" s="1"/>
  <c r="C1580" i="5"/>
  <c r="B1580" i="5"/>
  <c r="Z1579" i="5"/>
  <c r="Y1579" i="5"/>
  <c r="G1579" i="5"/>
  <c r="F1579" i="5" s="1"/>
  <c r="E1579" i="5"/>
  <c r="D1579" i="5" s="1"/>
  <c r="C1579" i="5"/>
  <c r="B1579" i="5"/>
  <c r="Z1578" i="5"/>
  <c r="Y1578" i="5"/>
  <c r="G1578" i="5"/>
  <c r="F1578" i="5" s="1"/>
  <c r="E1578" i="5"/>
  <c r="D1578" i="5" s="1"/>
  <c r="C1578" i="5"/>
  <c r="B1578" i="5"/>
  <c r="Z1577" i="5"/>
  <c r="Y1577" i="5"/>
  <c r="G1577" i="5"/>
  <c r="F1577" i="5" s="1"/>
  <c r="E1577" i="5"/>
  <c r="D1577" i="5" s="1"/>
  <c r="C1577" i="5"/>
  <c r="B1577" i="5"/>
  <c r="Z1576" i="5"/>
  <c r="Y1576" i="5"/>
  <c r="G1576" i="5"/>
  <c r="F1576" i="5" s="1"/>
  <c r="E1576" i="5"/>
  <c r="D1576" i="5" s="1"/>
  <c r="C1576" i="5"/>
  <c r="B1576" i="5"/>
  <c r="Z1575" i="5"/>
  <c r="Y1575" i="5"/>
  <c r="G1575" i="5"/>
  <c r="F1575" i="5" s="1"/>
  <c r="E1575" i="5"/>
  <c r="D1575" i="5" s="1"/>
  <c r="C1575" i="5"/>
  <c r="B1575" i="5"/>
  <c r="Z1574" i="5"/>
  <c r="Y1574" i="5"/>
  <c r="G1574" i="5"/>
  <c r="F1574" i="5" s="1"/>
  <c r="E1574" i="5"/>
  <c r="D1574" i="5" s="1"/>
  <c r="C1574" i="5"/>
  <c r="B1574" i="5"/>
  <c r="Z1573" i="5"/>
  <c r="Y1573" i="5"/>
  <c r="G1573" i="5"/>
  <c r="F1573" i="5" s="1"/>
  <c r="E1573" i="5"/>
  <c r="D1573" i="5" s="1"/>
  <c r="C1573" i="5"/>
  <c r="B1573" i="5"/>
  <c r="Z1572" i="5"/>
  <c r="Y1572" i="5"/>
  <c r="G1572" i="5"/>
  <c r="F1572" i="5" s="1"/>
  <c r="E1572" i="5"/>
  <c r="D1572" i="5" s="1"/>
  <c r="C1572" i="5"/>
  <c r="B1572" i="5"/>
  <c r="Z1571" i="5"/>
  <c r="Y1571" i="5"/>
  <c r="G1571" i="5"/>
  <c r="F1571" i="5" s="1"/>
  <c r="E1571" i="5"/>
  <c r="D1571" i="5" s="1"/>
  <c r="C1571" i="5"/>
  <c r="B1571" i="5"/>
  <c r="Z1570" i="5"/>
  <c r="Y1570" i="5"/>
  <c r="G1570" i="5"/>
  <c r="F1570" i="5" s="1"/>
  <c r="E1570" i="5"/>
  <c r="D1570" i="5" s="1"/>
  <c r="C1570" i="5"/>
  <c r="B1570" i="5"/>
  <c r="Z1569" i="5"/>
  <c r="Y1569" i="5"/>
  <c r="G1569" i="5"/>
  <c r="F1569" i="5" s="1"/>
  <c r="E1569" i="5"/>
  <c r="D1569" i="5" s="1"/>
  <c r="C1569" i="5"/>
  <c r="B1569" i="5"/>
  <c r="Z1568" i="5"/>
  <c r="Y1568" i="5"/>
  <c r="G1568" i="5"/>
  <c r="F1568" i="5" s="1"/>
  <c r="E1568" i="5"/>
  <c r="D1568" i="5" s="1"/>
  <c r="C1568" i="5"/>
  <c r="B1568" i="5"/>
  <c r="Z1567" i="5"/>
  <c r="Y1567" i="5"/>
  <c r="G1567" i="5"/>
  <c r="F1567" i="5" s="1"/>
  <c r="E1567" i="5"/>
  <c r="D1567" i="5" s="1"/>
  <c r="C1567" i="5"/>
  <c r="B1567" i="5"/>
  <c r="Z1566" i="5"/>
  <c r="Y1566" i="5"/>
  <c r="G1566" i="5"/>
  <c r="F1566" i="5" s="1"/>
  <c r="E1566" i="5"/>
  <c r="D1566" i="5" s="1"/>
  <c r="C1566" i="5"/>
  <c r="B1566" i="5"/>
  <c r="Z1565" i="5"/>
  <c r="Y1565" i="5"/>
  <c r="G1565" i="5"/>
  <c r="F1565" i="5" s="1"/>
  <c r="E1565" i="5"/>
  <c r="D1565" i="5" s="1"/>
  <c r="C1565" i="5"/>
  <c r="B1565" i="5"/>
  <c r="Z1564" i="5"/>
  <c r="Y1564" i="5"/>
  <c r="G1564" i="5"/>
  <c r="F1564" i="5" s="1"/>
  <c r="E1564" i="5"/>
  <c r="D1564" i="5" s="1"/>
  <c r="C1564" i="5"/>
  <c r="B1564" i="5"/>
  <c r="Z1563" i="5"/>
  <c r="Y1563" i="5"/>
  <c r="G1563" i="5"/>
  <c r="F1563" i="5" s="1"/>
  <c r="E1563" i="5"/>
  <c r="D1563" i="5" s="1"/>
  <c r="C1563" i="5"/>
  <c r="B1563" i="5"/>
  <c r="Z1562" i="5"/>
  <c r="Y1562" i="5"/>
  <c r="G1562" i="5"/>
  <c r="F1562" i="5" s="1"/>
  <c r="E1562" i="5"/>
  <c r="D1562" i="5" s="1"/>
  <c r="C1562" i="5"/>
  <c r="B1562" i="5"/>
  <c r="Z1561" i="5"/>
  <c r="Y1561" i="5"/>
  <c r="G1561" i="5"/>
  <c r="F1561" i="5" s="1"/>
  <c r="E1561" i="5"/>
  <c r="D1561" i="5" s="1"/>
  <c r="C1561" i="5"/>
  <c r="B1561" i="5"/>
  <c r="Z1560" i="5"/>
  <c r="Y1560" i="5"/>
  <c r="G1560" i="5"/>
  <c r="F1560" i="5" s="1"/>
  <c r="E1560" i="5"/>
  <c r="D1560" i="5" s="1"/>
  <c r="C1560" i="5"/>
  <c r="B1560" i="5"/>
  <c r="Z1559" i="5"/>
  <c r="Y1559" i="5"/>
  <c r="G1559" i="5"/>
  <c r="F1559" i="5" s="1"/>
  <c r="E1559" i="5"/>
  <c r="D1559" i="5" s="1"/>
  <c r="C1559" i="5"/>
  <c r="B1559" i="5"/>
  <c r="Z1558" i="5"/>
  <c r="Y1558" i="5"/>
  <c r="G1558" i="5"/>
  <c r="F1558" i="5" s="1"/>
  <c r="E1558" i="5"/>
  <c r="D1558" i="5" s="1"/>
  <c r="C1558" i="5"/>
  <c r="B1558" i="5"/>
  <c r="Z1557" i="5"/>
  <c r="Y1557" i="5"/>
  <c r="G1557" i="5"/>
  <c r="F1557" i="5" s="1"/>
  <c r="E1557" i="5"/>
  <c r="D1557" i="5" s="1"/>
  <c r="C1557" i="5"/>
  <c r="B1557" i="5"/>
  <c r="Z1556" i="5"/>
  <c r="Y1556" i="5"/>
  <c r="G1556" i="5"/>
  <c r="F1556" i="5" s="1"/>
  <c r="E1556" i="5"/>
  <c r="D1556" i="5" s="1"/>
  <c r="C1556" i="5"/>
  <c r="B1556" i="5"/>
  <c r="Z1555" i="5"/>
  <c r="Y1555" i="5"/>
  <c r="G1555" i="5"/>
  <c r="F1555" i="5" s="1"/>
  <c r="E1555" i="5"/>
  <c r="D1555" i="5" s="1"/>
  <c r="C1555" i="5"/>
  <c r="B1555" i="5"/>
  <c r="Z1554" i="5"/>
  <c r="Y1554" i="5"/>
  <c r="G1554" i="5"/>
  <c r="F1554" i="5" s="1"/>
  <c r="E1554" i="5"/>
  <c r="D1554" i="5" s="1"/>
  <c r="C1554" i="5"/>
  <c r="B1554" i="5"/>
  <c r="Z1553" i="5"/>
  <c r="Y1553" i="5"/>
  <c r="G1553" i="5"/>
  <c r="F1553" i="5" s="1"/>
  <c r="E1553" i="5"/>
  <c r="D1553" i="5" s="1"/>
  <c r="C1553" i="5"/>
  <c r="B1553" i="5"/>
  <c r="Z1552" i="5"/>
  <c r="Y1552" i="5"/>
  <c r="G1552" i="5"/>
  <c r="F1552" i="5" s="1"/>
  <c r="E1552" i="5"/>
  <c r="D1552" i="5" s="1"/>
  <c r="C1552" i="5"/>
  <c r="B1552" i="5"/>
  <c r="Z1551" i="5"/>
  <c r="Y1551" i="5"/>
  <c r="G1551" i="5"/>
  <c r="F1551" i="5" s="1"/>
  <c r="E1551" i="5"/>
  <c r="D1551" i="5" s="1"/>
  <c r="C1551" i="5"/>
  <c r="B1551" i="5"/>
  <c r="Z1550" i="5"/>
  <c r="Y1550" i="5"/>
  <c r="G1550" i="5"/>
  <c r="F1550" i="5" s="1"/>
  <c r="E1550" i="5"/>
  <c r="D1550" i="5" s="1"/>
  <c r="C1550" i="5"/>
  <c r="B1550" i="5"/>
  <c r="Z1549" i="5"/>
  <c r="Y1549" i="5"/>
  <c r="G1549" i="5"/>
  <c r="F1549" i="5" s="1"/>
  <c r="E1549" i="5"/>
  <c r="D1549" i="5" s="1"/>
  <c r="C1549" i="5"/>
  <c r="B1549" i="5"/>
  <c r="Z1548" i="5"/>
  <c r="Y1548" i="5"/>
  <c r="G1548" i="5"/>
  <c r="F1548" i="5" s="1"/>
  <c r="E1548" i="5"/>
  <c r="D1548" i="5" s="1"/>
  <c r="C1548" i="5"/>
  <c r="B1548" i="5"/>
  <c r="Z1547" i="5"/>
  <c r="Y1547" i="5"/>
  <c r="G1547" i="5"/>
  <c r="F1547" i="5" s="1"/>
  <c r="E1547" i="5"/>
  <c r="D1547" i="5" s="1"/>
  <c r="C1547" i="5"/>
  <c r="B1547" i="5"/>
  <c r="Z1546" i="5"/>
  <c r="Y1546" i="5"/>
  <c r="G1546" i="5"/>
  <c r="F1546" i="5" s="1"/>
  <c r="E1546" i="5"/>
  <c r="D1546" i="5" s="1"/>
  <c r="C1546" i="5"/>
  <c r="B1546" i="5"/>
  <c r="Z1545" i="5"/>
  <c r="Y1545" i="5"/>
  <c r="G1545" i="5"/>
  <c r="F1545" i="5" s="1"/>
  <c r="E1545" i="5"/>
  <c r="D1545" i="5" s="1"/>
  <c r="C1545" i="5"/>
  <c r="B1545" i="5"/>
  <c r="Z1544" i="5"/>
  <c r="Y1544" i="5"/>
  <c r="G1544" i="5"/>
  <c r="F1544" i="5" s="1"/>
  <c r="E1544" i="5"/>
  <c r="D1544" i="5" s="1"/>
  <c r="C1544" i="5"/>
  <c r="B1544" i="5"/>
  <c r="Z1543" i="5"/>
  <c r="Y1543" i="5"/>
  <c r="G1543" i="5"/>
  <c r="F1543" i="5" s="1"/>
  <c r="E1543" i="5"/>
  <c r="D1543" i="5" s="1"/>
  <c r="C1543" i="5"/>
  <c r="B1543" i="5"/>
  <c r="Z1542" i="5"/>
  <c r="Y1542" i="5"/>
  <c r="G1542" i="5"/>
  <c r="F1542" i="5" s="1"/>
  <c r="E1542" i="5"/>
  <c r="D1542" i="5" s="1"/>
  <c r="C1542" i="5"/>
  <c r="B1542" i="5"/>
  <c r="Z1541" i="5"/>
  <c r="Y1541" i="5"/>
  <c r="G1541" i="5"/>
  <c r="F1541" i="5" s="1"/>
  <c r="E1541" i="5"/>
  <c r="D1541" i="5" s="1"/>
  <c r="C1541" i="5"/>
  <c r="B1541" i="5"/>
  <c r="Z1540" i="5"/>
  <c r="Y1540" i="5"/>
  <c r="G1540" i="5"/>
  <c r="F1540" i="5" s="1"/>
  <c r="E1540" i="5"/>
  <c r="D1540" i="5" s="1"/>
  <c r="C1540" i="5"/>
  <c r="B1540" i="5"/>
  <c r="Z1539" i="5"/>
  <c r="Y1539" i="5"/>
  <c r="G1539" i="5"/>
  <c r="F1539" i="5" s="1"/>
  <c r="E1539" i="5"/>
  <c r="D1539" i="5" s="1"/>
  <c r="C1539" i="5"/>
  <c r="B1539" i="5"/>
  <c r="Z1538" i="5"/>
  <c r="Y1538" i="5"/>
  <c r="G1538" i="5"/>
  <c r="F1538" i="5" s="1"/>
  <c r="E1538" i="5"/>
  <c r="D1538" i="5" s="1"/>
  <c r="C1538" i="5"/>
  <c r="B1538" i="5"/>
  <c r="Z1537" i="5"/>
  <c r="Y1537" i="5"/>
  <c r="G1537" i="5"/>
  <c r="F1537" i="5" s="1"/>
  <c r="E1537" i="5"/>
  <c r="D1537" i="5" s="1"/>
  <c r="C1537" i="5"/>
  <c r="B1537" i="5"/>
  <c r="Z1536" i="5"/>
  <c r="Y1536" i="5"/>
  <c r="G1536" i="5"/>
  <c r="F1536" i="5" s="1"/>
  <c r="E1536" i="5"/>
  <c r="D1536" i="5" s="1"/>
  <c r="C1536" i="5"/>
  <c r="B1536" i="5"/>
  <c r="Z1535" i="5"/>
  <c r="Y1535" i="5"/>
  <c r="G1535" i="5"/>
  <c r="F1535" i="5" s="1"/>
  <c r="E1535" i="5"/>
  <c r="D1535" i="5" s="1"/>
  <c r="C1535" i="5"/>
  <c r="B1535" i="5"/>
  <c r="Z1534" i="5"/>
  <c r="Y1534" i="5"/>
  <c r="G1534" i="5"/>
  <c r="F1534" i="5" s="1"/>
  <c r="E1534" i="5"/>
  <c r="D1534" i="5" s="1"/>
  <c r="C1534" i="5"/>
  <c r="B1534" i="5"/>
  <c r="Z1533" i="5"/>
  <c r="Y1533" i="5"/>
  <c r="G1533" i="5"/>
  <c r="F1533" i="5" s="1"/>
  <c r="E1533" i="5"/>
  <c r="D1533" i="5" s="1"/>
  <c r="C1533" i="5"/>
  <c r="B1533" i="5"/>
  <c r="Z1532" i="5"/>
  <c r="Y1532" i="5"/>
  <c r="G1532" i="5"/>
  <c r="F1532" i="5" s="1"/>
  <c r="E1532" i="5"/>
  <c r="D1532" i="5" s="1"/>
  <c r="C1532" i="5"/>
  <c r="B1532" i="5"/>
  <c r="Z1531" i="5"/>
  <c r="Y1531" i="5"/>
  <c r="G1531" i="5"/>
  <c r="F1531" i="5" s="1"/>
  <c r="E1531" i="5"/>
  <c r="D1531" i="5" s="1"/>
  <c r="C1531" i="5"/>
  <c r="B1531" i="5"/>
  <c r="Z1530" i="5"/>
  <c r="Y1530" i="5"/>
  <c r="G1530" i="5"/>
  <c r="F1530" i="5" s="1"/>
  <c r="E1530" i="5"/>
  <c r="D1530" i="5" s="1"/>
  <c r="C1530" i="5"/>
  <c r="B1530" i="5"/>
  <c r="Z1529" i="5"/>
  <c r="Y1529" i="5"/>
  <c r="G1529" i="5"/>
  <c r="F1529" i="5" s="1"/>
  <c r="E1529" i="5"/>
  <c r="D1529" i="5" s="1"/>
  <c r="C1529" i="5"/>
  <c r="B1529" i="5"/>
  <c r="Z1528" i="5"/>
  <c r="Y1528" i="5"/>
  <c r="G1528" i="5"/>
  <c r="F1528" i="5" s="1"/>
  <c r="E1528" i="5"/>
  <c r="D1528" i="5" s="1"/>
  <c r="C1528" i="5"/>
  <c r="B1528" i="5"/>
  <c r="Z1527" i="5"/>
  <c r="Y1527" i="5"/>
  <c r="G1527" i="5"/>
  <c r="F1527" i="5" s="1"/>
  <c r="E1527" i="5"/>
  <c r="D1527" i="5" s="1"/>
  <c r="C1527" i="5"/>
  <c r="B1527" i="5"/>
  <c r="Z1526" i="5"/>
  <c r="Y1526" i="5"/>
  <c r="G1526" i="5"/>
  <c r="F1526" i="5" s="1"/>
  <c r="E1526" i="5"/>
  <c r="D1526" i="5" s="1"/>
  <c r="C1526" i="5"/>
  <c r="B1526" i="5"/>
  <c r="Z1525" i="5"/>
  <c r="Y1525" i="5"/>
  <c r="G1525" i="5"/>
  <c r="F1525" i="5" s="1"/>
  <c r="E1525" i="5"/>
  <c r="D1525" i="5" s="1"/>
  <c r="C1525" i="5"/>
  <c r="B1525" i="5"/>
  <c r="Z1524" i="5"/>
  <c r="Y1524" i="5"/>
  <c r="G1524" i="5"/>
  <c r="F1524" i="5" s="1"/>
  <c r="E1524" i="5"/>
  <c r="D1524" i="5" s="1"/>
  <c r="C1524" i="5"/>
  <c r="B1524" i="5"/>
  <c r="Z1523" i="5"/>
  <c r="Y1523" i="5"/>
  <c r="G1523" i="5"/>
  <c r="F1523" i="5" s="1"/>
  <c r="E1523" i="5"/>
  <c r="D1523" i="5" s="1"/>
  <c r="C1523" i="5"/>
  <c r="B1523" i="5"/>
  <c r="Z1522" i="5"/>
  <c r="Y1522" i="5"/>
  <c r="G1522" i="5"/>
  <c r="F1522" i="5" s="1"/>
  <c r="E1522" i="5"/>
  <c r="D1522" i="5" s="1"/>
  <c r="C1522" i="5"/>
  <c r="B1522" i="5"/>
  <c r="Z1521" i="5"/>
  <c r="Y1521" i="5"/>
  <c r="G1521" i="5"/>
  <c r="F1521" i="5" s="1"/>
  <c r="E1521" i="5"/>
  <c r="D1521" i="5" s="1"/>
  <c r="C1521" i="5"/>
  <c r="B1521" i="5"/>
  <c r="Z1520" i="5"/>
  <c r="Y1520" i="5"/>
  <c r="G1520" i="5"/>
  <c r="F1520" i="5" s="1"/>
  <c r="E1520" i="5"/>
  <c r="D1520" i="5" s="1"/>
  <c r="C1520" i="5"/>
  <c r="B1520" i="5"/>
  <c r="Z1519" i="5"/>
  <c r="Y1519" i="5"/>
  <c r="G1519" i="5"/>
  <c r="F1519" i="5" s="1"/>
  <c r="E1519" i="5"/>
  <c r="D1519" i="5" s="1"/>
  <c r="C1519" i="5"/>
  <c r="B1519" i="5"/>
  <c r="Z1518" i="5"/>
  <c r="Y1518" i="5"/>
  <c r="G1518" i="5"/>
  <c r="F1518" i="5" s="1"/>
  <c r="E1518" i="5"/>
  <c r="D1518" i="5" s="1"/>
  <c r="C1518" i="5"/>
  <c r="B1518" i="5"/>
  <c r="Z1517" i="5"/>
  <c r="Y1517" i="5"/>
  <c r="G1517" i="5"/>
  <c r="F1517" i="5" s="1"/>
  <c r="E1517" i="5"/>
  <c r="D1517" i="5" s="1"/>
  <c r="C1517" i="5"/>
  <c r="B1517" i="5"/>
  <c r="Z1516" i="5"/>
  <c r="Y1516" i="5"/>
  <c r="G1516" i="5"/>
  <c r="F1516" i="5" s="1"/>
  <c r="E1516" i="5"/>
  <c r="D1516" i="5" s="1"/>
  <c r="C1516" i="5"/>
  <c r="B1516" i="5"/>
  <c r="Z1515" i="5"/>
  <c r="Y1515" i="5"/>
  <c r="G1515" i="5"/>
  <c r="F1515" i="5" s="1"/>
  <c r="E1515" i="5"/>
  <c r="D1515" i="5" s="1"/>
  <c r="C1515" i="5"/>
  <c r="B1515" i="5"/>
  <c r="Z1514" i="5"/>
  <c r="Y1514" i="5"/>
  <c r="G1514" i="5"/>
  <c r="F1514" i="5" s="1"/>
  <c r="E1514" i="5"/>
  <c r="D1514" i="5" s="1"/>
  <c r="C1514" i="5"/>
  <c r="B1514" i="5"/>
  <c r="Z1513" i="5"/>
  <c r="Y1513" i="5"/>
  <c r="G1513" i="5"/>
  <c r="F1513" i="5" s="1"/>
  <c r="E1513" i="5"/>
  <c r="D1513" i="5" s="1"/>
  <c r="C1513" i="5"/>
  <c r="B1513" i="5"/>
  <c r="Z1512" i="5"/>
  <c r="Y1512" i="5"/>
  <c r="G1512" i="5"/>
  <c r="F1512" i="5" s="1"/>
  <c r="E1512" i="5"/>
  <c r="D1512" i="5" s="1"/>
  <c r="C1512" i="5"/>
  <c r="B1512" i="5"/>
  <c r="Z1511" i="5"/>
  <c r="Y1511" i="5"/>
  <c r="G1511" i="5"/>
  <c r="F1511" i="5" s="1"/>
  <c r="E1511" i="5"/>
  <c r="D1511" i="5" s="1"/>
  <c r="C1511" i="5"/>
  <c r="B1511" i="5"/>
  <c r="Z1510" i="5"/>
  <c r="Y1510" i="5"/>
  <c r="G1510" i="5"/>
  <c r="F1510" i="5" s="1"/>
  <c r="E1510" i="5"/>
  <c r="D1510" i="5" s="1"/>
  <c r="C1510" i="5"/>
  <c r="B1510" i="5"/>
  <c r="Z1509" i="5"/>
  <c r="Y1509" i="5"/>
  <c r="G1509" i="5"/>
  <c r="F1509" i="5" s="1"/>
  <c r="E1509" i="5"/>
  <c r="D1509" i="5" s="1"/>
  <c r="C1509" i="5"/>
  <c r="B1509" i="5"/>
  <c r="Z1508" i="5"/>
  <c r="Y1508" i="5"/>
  <c r="G1508" i="5"/>
  <c r="F1508" i="5" s="1"/>
  <c r="E1508" i="5"/>
  <c r="D1508" i="5" s="1"/>
  <c r="C1508" i="5"/>
  <c r="B1508" i="5"/>
  <c r="Z1507" i="5"/>
  <c r="Y1507" i="5"/>
  <c r="G1507" i="5"/>
  <c r="F1507" i="5" s="1"/>
  <c r="E1507" i="5"/>
  <c r="D1507" i="5" s="1"/>
  <c r="C1507" i="5"/>
  <c r="B1507" i="5"/>
  <c r="Z1506" i="5"/>
  <c r="Y1506" i="5"/>
  <c r="G1506" i="5"/>
  <c r="F1506" i="5" s="1"/>
  <c r="E1506" i="5"/>
  <c r="D1506" i="5" s="1"/>
  <c r="C1506" i="5"/>
  <c r="B1506" i="5"/>
  <c r="Z1505" i="5"/>
  <c r="Y1505" i="5"/>
  <c r="G1505" i="5"/>
  <c r="F1505" i="5" s="1"/>
  <c r="E1505" i="5"/>
  <c r="D1505" i="5" s="1"/>
  <c r="C1505" i="5"/>
  <c r="B1505" i="5"/>
  <c r="Z1504" i="5"/>
  <c r="Y1504" i="5"/>
  <c r="G1504" i="5"/>
  <c r="F1504" i="5" s="1"/>
  <c r="E1504" i="5"/>
  <c r="D1504" i="5" s="1"/>
  <c r="C1504" i="5"/>
  <c r="B1504" i="5"/>
  <c r="Z1503" i="5"/>
  <c r="Y1503" i="5"/>
  <c r="G1503" i="5"/>
  <c r="F1503" i="5" s="1"/>
  <c r="E1503" i="5"/>
  <c r="D1503" i="5" s="1"/>
  <c r="C1503" i="5"/>
  <c r="B1503" i="5"/>
  <c r="Z1502" i="5"/>
  <c r="Y1502" i="5"/>
  <c r="G1502" i="5"/>
  <c r="F1502" i="5" s="1"/>
  <c r="E1502" i="5"/>
  <c r="D1502" i="5" s="1"/>
  <c r="C1502" i="5"/>
  <c r="B1502" i="5"/>
  <c r="Z1501" i="5"/>
  <c r="Y1501" i="5"/>
  <c r="G1501" i="5"/>
  <c r="F1501" i="5" s="1"/>
  <c r="E1501" i="5"/>
  <c r="D1501" i="5" s="1"/>
  <c r="C1501" i="5"/>
  <c r="B1501" i="5"/>
  <c r="Z1500" i="5"/>
  <c r="Y1500" i="5"/>
  <c r="G1500" i="5"/>
  <c r="F1500" i="5" s="1"/>
  <c r="E1500" i="5"/>
  <c r="D1500" i="5" s="1"/>
  <c r="C1500" i="5"/>
  <c r="B1500" i="5"/>
  <c r="Z1499" i="5"/>
  <c r="Y1499" i="5"/>
  <c r="G1499" i="5"/>
  <c r="F1499" i="5" s="1"/>
  <c r="E1499" i="5"/>
  <c r="D1499" i="5" s="1"/>
  <c r="C1499" i="5"/>
  <c r="B1499" i="5"/>
  <c r="Z1498" i="5"/>
  <c r="Y1498" i="5"/>
  <c r="G1498" i="5"/>
  <c r="F1498" i="5" s="1"/>
  <c r="E1498" i="5"/>
  <c r="D1498" i="5" s="1"/>
  <c r="C1498" i="5"/>
  <c r="B1498" i="5"/>
  <c r="Z1497" i="5"/>
  <c r="Y1497" i="5"/>
  <c r="G1497" i="5"/>
  <c r="F1497" i="5" s="1"/>
  <c r="E1497" i="5"/>
  <c r="D1497" i="5" s="1"/>
  <c r="C1497" i="5"/>
  <c r="B1497" i="5"/>
  <c r="Z1496" i="5"/>
  <c r="Y1496" i="5"/>
  <c r="G1496" i="5"/>
  <c r="F1496" i="5" s="1"/>
  <c r="E1496" i="5"/>
  <c r="D1496" i="5" s="1"/>
  <c r="C1496" i="5"/>
  <c r="B1496" i="5"/>
  <c r="Z1495" i="5"/>
  <c r="Y1495" i="5"/>
  <c r="G1495" i="5"/>
  <c r="F1495" i="5" s="1"/>
  <c r="E1495" i="5"/>
  <c r="D1495" i="5" s="1"/>
  <c r="C1495" i="5"/>
  <c r="B1495" i="5"/>
  <c r="Z1494" i="5"/>
  <c r="Y1494" i="5"/>
  <c r="G1494" i="5"/>
  <c r="F1494" i="5" s="1"/>
  <c r="E1494" i="5"/>
  <c r="D1494" i="5" s="1"/>
  <c r="C1494" i="5"/>
  <c r="B1494" i="5"/>
  <c r="Z1493" i="5"/>
  <c r="Y1493" i="5"/>
  <c r="G1493" i="5"/>
  <c r="F1493" i="5" s="1"/>
  <c r="E1493" i="5"/>
  <c r="D1493" i="5" s="1"/>
  <c r="C1493" i="5"/>
  <c r="B1493" i="5"/>
  <c r="Z1492" i="5"/>
  <c r="Y1492" i="5"/>
  <c r="G1492" i="5"/>
  <c r="F1492" i="5" s="1"/>
  <c r="E1492" i="5"/>
  <c r="D1492" i="5" s="1"/>
  <c r="C1492" i="5"/>
  <c r="B1492" i="5"/>
  <c r="Z1491" i="5"/>
  <c r="Y1491" i="5"/>
  <c r="G1491" i="5"/>
  <c r="F1491" i="5" s="1"/>
  <c r="E1491" i="5"/>
  <c r="D1491" i="5" s="1"/>
  <c r="C1491" i="5"/>
  <c r="B1491" i="5"/>
  <c r="Z1490" i="5"/>
  <c r="Y1490" i="5"/>
  <c r="G1490" i="5"/>
  <c r="F1490" i="5" s="1"/>
  <c r="E1490" i="5"/>
  <c r="D1490" i="5" s="1"/>
  <c r="C1490" i="5"/>
  <c r="B1490" i="5"/>
  <c r="Z1489" i="5"/>
  <c r="Y1489" i="5"/>
  <c r="G1489" i="5"/>
  <c r="F1489" i="5" s="1"/>
  <c r="E1489" i="5"/>
  <c r="D1489" i="5" s="1"/>
  <c r="C1489" i="5"/>
  <c r="B1489" i="5"/>
  <c r="Z1488" i="5"/>
  <c r="Y1488" i="5"/>
  <c r="G1488" i="5"/>
  <c r="F1488" i="5" s="1"/>
  <c r="E1488" i="5"/>
  <c r="D1488" i="5" s="1"/>
  <c r="C1488" i="5"/>
  <c r="B1488" i="5"/>
  <c r="Z1487" i="5"/>
  <c r="Y1487" i="5"/>
  <c r="G1487" i="5"/>
  <c r="F1487" i="5" s="1"/>
  <c r="E1487" i="5"/>
  <c r="D1487" i="5" s="1"/>
  <c r="C1487" i="5"/>
  <c r="B1487" i="5"/>
  <c r="Z1486" i="5"/>
  <c r="Y1486" i="5"/>
  <c r="G1486" i="5"/>
  <c r="F1486" i="5" s="1"/>
  <c r="E1486" i="5"/>
  <c r="D1486" i="5" s="1"/>
  <c r="C1486" i="5"/>
  <c r="B1486" i="5"/>
  <c r="Z1485" i="5"/>
  <c r="Y1485" i="5"/>
  <c r="G1485" i="5"/>
  <c r="F1485" i="5" s="1"/>
  <c r="E1485" i="5"/>
  <c r="D1485" i="5" s="1"/>
  <c r="C1485" i="5"/>
  <c r="B1485" i="5"/>
  <c r="Z1484" i="5"/>
  <c r="Y1484" i="5"/>
  <c r="G1484" i="5"/>
  <c r="F1484" i="5" s="1"/>
  <c r="E1484" i="5"/>
  <c r="D1484" i="5" s="1"/>
  <c r="C1484" i="5"/>
  <c r="B1484" i="5"/>
  <c r="Z1483" i="5"/>
  <c r="Y1483" i="5"/>
  <c r="G1483" i="5"/>
  <c r="F1483" i="5" s="1"/>
  <c r="E1483" i="5"/>
  <c r="D1483" i="5" s="1"/>
  <c r="C1483" i="5"/>
  <c r="B1483" i="5"/>
  <c r="Z1482" i="5"/>
  <c r="Y1482" i="5"/>
  <c r="G1482" i="5"/>
  <c r="F1482" i="5" s="1"/>
  <c r="E1482" i="5"/>
  <c r="D1482" i="5" s="1"/>
  <c r="C1482" i="5"/>
  <c r="B1482" i="5"/>
  <c r="Z1481" i="5"/>
  <c r="Y1481" i="5"/>
  <c r="G1481" i="5"/>
  <c r="F1481" i="5" s="1"/>
  <c r="E1481" i="5"/>
  <c r="D1481" i="5" s="1"/>
  <c r="C1481" i="5"/>
  <c r="B1481" i="5"/>
  <c r="Z1480" i="5"/>
  <c r="Y1480" i="5"/>
  <c r="G1480" i="5"/>
  <c r="F1480" i="5" s="1"/>
  <c r="E1480" i="5"/>
  <c r="D1480" i="5" s="1"/>
  <c r="C1480" i="5"/>
  <c r="B1480" i="5"/>
  <c r="Z1479" i="5"/>
  <c r="Y1479" i="5"/>
  <c r="G1479" i="5"/>
  <c r="F1479" i="5" s="1"/>
  <c r="E1479" i="5"/>
  <c r="D1479" i="5" s="1"/>
  <c r="C1479" i="5"/>
  <c r="B1479" i="5"/>
  <c r="Z1478" i="5"/>
  <c r="Y1478" i="5"/>
  <c r="G1478" i="5"/>
  <c r="F1478" i="5" s="1"/>
  <c r="E1478" i="5"/>
  <c r="D1478" i="5" s="1"/>
  <c r="C1478" i="5"/>
  <c r="B1478" i="5"/>
  <c r="Z1477" i="5"/>
  <c r="Y1477" i="5"/>
  <c r="G1477" i="5"/>
  <c r="F1477" i="5" s="1"/>
  <c r="E1477" i="5"/>
  <c r="D1477" i="5" s="1"/>
  <c r="C1477" i="5"/>
  <c r="B1477" i="5"/>
  <c r="Z1476" i="5"/>
  <c r="Y1476" i="5"/>
  <c r="G1476" i="5"/>
  <c r="F1476" i="5" s="1"/>
  <c r="E1476" i="5"/>
  <c r="D1476" i="5" s="1"/>
  <c r="C1476" i="5"/>
  <c r="B1476" i="5"/>
  <c r="Z1475" i="5"/>
  <c r="Y1475" i="5"/>
  <c r="G1475" i="5"/>
  <c r="F1475" i="5" s="1"/>
  <c r="E1475" i="5"/>
  <c r="D1475" i="5" s="1"/>
  <c r="C1475" i="5"/>
  <c r="B1475" i="5"/>
  <c r="Z1474" i="5"/>
  <c r="Y1474" i="5"/>
  <c r="G1474" i="5"/>
  <c r="F1474" i="5" s="1"/>
  <c r="E1474" i="5"/>
  <c r="D1474" i="5" s="1"/>
  <c r="C1474" i="5"/>
  <c r="B1474" i="5"/>
  <c r="Z1473" i="5"/>
  <c r="Y1473" i="5"/>
  <c r="G1473" i="5"/>
  <c r="F1473" i="5" s="1"/>
  <c r="E1473" i="5"/>
  <c r="D1473" i="5" s="1"/>
  <c r="C1473" i="5"/>
  <c r="B1473" i="5"/>
  <c r="Z1472" i="5"/>
  <c r="Y1472" i="5"/>
  <c r="G1472" i="5"/>
  <c r="F1472" i="5" s="1"/>
  <c r="E1472" i="5"/>
  <c r="D1472" i="5" s="1"/>
  <c r="C1472" i="5"/>
  <c r="B1472" i="5"/>
  <c r="Z1471" i="5"/>
  <c r="Y1471" i="5"/>
  <c r="G1471" i="5"/>
  <c r="F1471" i="5" s="1"/>
  <c r="E1471" i="5"/>
  <c r="D1471" i="5" s="1"/>
  <c r="C1471" i="5"/>
  <c r="B1471" i="5"/>
  <c r="Z1470" i="5"/>
  <c r="Y1470" i="5"/>
  <c r="G1470" i="5"/>
  <c r="F1470" i="5" s="1"/>
  <c r="E1470" i="5"/>
  <c r="D1470" i="5" s="1"/>
  <c r="C1470" i="5"/>
  <c r="B1470" i="5"/>
  <c r="Z1469" i="5"/>
  <c r="Y1469" i="5"/>
  <c r="G1469" i="5"/>
  <c r="F1469" i="5" s="1"/>
  <c r="E1469" i="5"/>
  <c r="D1469" i="5" s="1"/>
  <c r="C1469" i="5"/>
  <c r="B1469" i="5"/>
  <c r="Z1468" i="5"/>
  <c r="Y1468" i="5"/>
  <c r="G1468" i="5"/>
  <c r="F1468" i="5" s="1"/>
  <c r="E1468" i="5"/>
  <c r="D1468" i="5" s="1"/>
  <c r="C1468" i="5"/>
  <c r="B1468" i="5"/>
  <c r="Z1467" i="5"/>
  <c r="Y1467" i="5"/>
  <c r="G1467" i="5"/>
  <c r="F1467" i="5" s="1"/>
  <c r="E1467" i="5"/>
  <c r="D1467" i="5" s="1"/>
  <c r="C1467" i="5"/>
  <c r="B1467" i="5"/>
  <c r="Z1466" i="5"/>
  <c r="Y1466" i="5"/>
  <c r="G1466" i="5"/>
  <c r="F1466" i="5" s="1"/>
  <c r="E1466" i="5"/>
  <c r="D1466" i="5" s="1"/>
  <c r="C1466" i="5"/>
  <c r="B1466" i="5"/>
  <c r="Z1465" i="5"/>
  <c r="Y1465" i="5"/>
  <c r="G1465" i="5"/>
  <c r="F1465" i="5" s="1"/>
  <c r="E1465" i="5"/>
  <c r="D1465" i="5" s="1"/>
  <c r="C1465" i="5"/>
  <c r="B1465" i="5"/>
  <c r="Z1464" i="5"/>
  <c r="Y1464" i="5"/>
  <c r="G1464" i="5"/>
  <c r="F1464" i="5" s="1"/>
  <c r="E1464" i="5"/>
  <c r="D1464" i="5" s="1"/>
  <c r="C1464" i="5"/>
  <c r="B1464" i="5"/>
  <c r="Z1463" i="5"/>
  <c r="Y1463" i="5"/>
  <c r="G1463" i="5"/>
  <c r="F1463" i="5" s="1"/>
  <c r="E1463" i="5"/>
  <c r="D1463" i="5" s="1"/>
  <c r="C1463" i="5"/>
  <c r="B1463" i="5"/>
  <c r="Z1462" i="5"/>
  <c r="Y1462" i="5"/>
  <c r="G1462" i="5"/>
  <c r="F1462" i="5" s="1"/>
  <c r="E1462" i="5"/>
  <c r="D1462" i="5" s="1"/>
  <c r="C1462" i="5"/>
  <c r="B1462" i="5"/>
  <c r="Z1461" i="5"/>
  <c r="Y1461" i="5"/>
  <c r="G1461" i="5"/>
  <c r="F1461" i="5" s="1"/>
  <c r="E1461" i="5"/>
  <c r="D1461" i="5" s="1"/>
  <c r="C1461" i="5"/>
  <c r="B1461" i="5"/>
  <c r="Z1460" i="5"/>
  <c r="Y1460" i="5"/>
  <c r="G1460" i="5"/>
  <c r="F1460" i="5" s="1"/>
  <c r="E1460" i="5"/>
  <c r="D1460" i="5" s="1"/>
  <c r="C1460" i="5"/>
  <c r="B1460" i="5"/>
  <c r="Z1459" i="5"/>
  <c r="Y1459" i="5"/>
  <c r="G1459" i="5"/>
  <c r="F1459" i="5" s="1"/>
  <c r="E1459" i="5"/>
  <c r="D1459" i="5" s="1"/>
  <c r="C1459" i="5"/>
  <c r="B1459" i="5"/>
  <c r="Z1458" i="5"/>
  <c r="Y1458" i="5"/>
  <c r="G1458" i="5"/>
  <c r="F1458" i="5" s="1"/>
  <c r="E1458" i="5"/>
  <c r="D1458" i="5" s="1"/>
  <c r="C1458" i="5"/>
  <c r="B1458" i="5"/>
  <c r="Z1457" i="5"/>
  <c r="Y1457" i="5"/>
  <c r="G1457" i="5"/>
  <c r="F1457" i="5" s="1"/>
  <c r="E1457" i="5"/>
  <c r="D1457" i="5" s="1"/>
  <c r="C1457" i="5"/>
  <c r="B1457" i="5"/>
  <c r="Z1456" i="5"/>
  <c r="Y1456" i="5"/>
  <c r="G1456" i="5"/>
  <c r="F1456" i="5" s="1"/>
  <c r="E1456" i="5"/>
  <c r="D1456" i="5" s="1"/>
  <c r="C1456" i="5"/>
  <c r="B1456" i="5"/>
  <c r="Z1455" i="5"/>
  <c r="Y1455" i="5"/>
  <c r="G1455" i="5"/>
  <c r="F1455" i="5" s="1"/>
  <c r="E1455" i="5"/>
  <c r="D1455" i="5" s="1"/>
  <c r="C1455" i="5"/>
  <c r="B1455" i="5"/>
  <c r="Z1454" i="5"/>
  <c r="Y1454" i="5"/>
  <c r="G1454" i="5"/>
  <c r="F1454" i="5" s="1"/>
  <c r="E1454" i="5"/>
  <c r="D1454" i="5" s="1"/>
  <c r="C1454" i="5"/>
  <c r="B1454" i="5"/>
  <c r="Z1453" i="5"/>
  <c r="Y1453" i="5"/>
  <c r="G1453" i="5"/>
  <c r="F1453" i="5" s="1"/>
  <c r="E1453" i="5"/>
  <c r="D1453" i="5" s="1"/>
  <c r="C1453" i="5"/>
  <c r="B1453" i="5"/>
  <c r="Z1452" i="5"/>
  <c r="Y1452" i="5"/>
  <c r="G1452" i="5"/>
  <c r="F1452" i="5" s="1"/>
  <c r="E1452" i="5"/>
  <c r="D1452" i="5" s="1"/>
  <c r="C1452" i="5"/>
  <c r="B1452" i="5"/>
  <c r="Z1451" i="5"/>
  <c r="Y1451" i="5"/>
  <c r="G1451" i="5"/>
  <c r="F1451" i="5" s="1"/>
  <c r="E1451" i="5"/>
  <c r="D1451" i="5" s="1"/>
  <c r="C1451" i="5"/>
  <c r="B1451" i="5"/>
  <c r="Z1450" i="5"/>
  <c r="Y1450" i="5"/>
  <c r="G1450" i="5"/>
  <c r="F1450" i="5" s="1"/>
  <c r="E1450" i="5"/>
  <c r="D1450" i="5" s="1"/>
  <c r="C1450" i="5"/>
  <c r="B1450" i="5"/>
  <c r="Z1449" i="5"/>
  <c r="Y1449" i="5"/>
  <c r="G1449" i="5"/>
  <c r="F1449" i="5" s="1"/>
  <c r="E1449" i="5"/>
  <c r="D1449" i="5" s="1"/>
  <c r="C1449" i="5"/>
  <c r="B1449" i="5"/>
  <c r="Z1448" i="5"/>
  <c r="Y1448" i="5"/>
  <c r="G1448" i="5"/>
  <c r="F1448" i="5" s="1"/>
  <c r="E1448" i="5"/>
  <c r="D1448" i="5" s="1"/>
  <c r="C1448" i="5"/>
  <c r="B1448" i="5"/>
  <c r="Z1447" i="5"/>
  <c r="Y1447" i="5"/>
  <c r="G1447" i="5"/>
  <c r="F1447" i="5" s="1"/>
  <c r="E1447" i="5"/>
  <c r="D1447" i="5" s="1"/>
  <c r="C1447" i="5"/>
  <c r="B1447" i="5"/>
  <c r="Z1446" i="5"/>
  <c r="Y1446" i="5"/>
  <c r="G1446" i="5"/>
  <c r="F1446" i="5" s="1"/>
  <c r="E1446" i="5"/>
  <c r="D1446" i="5" s="1"/>
  <c r="C1446" i="5"/>
  <c r="B1446" i="5"/>
  <c r="Z1445" i="5"/>
  <c r="Y1445" i="5"/>
  <c r="G1445" i="5"/>
  <c r="F1445" i="5" s="1"/>
  <c r="E1445" i="5"/>
  <c r="D1445" i="5" s="1"/>
  <c r="C1445" i="5"/>
  <c r="B1445" i="5"/>
  <c r="Z1444" i="5"/>
  <c r="Y1444" i="5"/>
  <c r="G1444" i="5"/>
  <c r="F1444" i="5" s="1"/>
  <c r="E1444" i="5"/>
  <c r="D1444" i="5" s="1"/>
  <c r="C1444" i="5"/>
  <c r="B1444" i="5"/>
  <c r="Z1443" i="5"/>
  <c r="Y1443" i="5"/>
  <c r="G1443" i="5"/>
  <c r="F1443" i="5" s="1"/>
  <c r="E1443" i="5"/>
  <c r="D1443" i="5" s="1"/>
  <c r="C1443" i="5"/>
  <c r="B1443" i="5"/>
  <c r="Z1442" i="5"/>
  <c r="Y1442" i="5"/>
  <c r="G1442" i="5"/>
  <c r="F1442" i="5" s="1"/>
  <c r="E1442" i="5"/>
  <c r="D1442" i="5" s="1"/>
  <c r="C1442" i="5"/>
  <c r="B1442" i="5"/>
  <c r="Z1441" i="5"/>
  <c r="Y1441" i="5"/>
  <c r="G1441" i="5"/>
  <c r="F1441" i="5" s="1"/>
  <c r="E1441" i="5"/>
  <c r="D1441" i="5" s="1"/>
  <c r="C1441" i="5"/>
  <c r="B1441" i="5"/>
  <c r="Z1440" i="5"/>
  <c r="Y1440" i="5"/>
  <c r="G1440" i="5"/>
  <c r="F1440" i="5" s="1"/>
  <c r="E1440" i="5"/>
  <c r="D1440" i="5" s="1"/>
  <c r="C1440" i="5"/>
  <c r="B1440" i="5"/>
  <c r="Z1439" i="5"/>
  <c r="Y1439" i="5"/>
  <c r="G1439" i="5"/>
  <c r="F1439" i="5" s="1"/>
  <c r="E1439" i="5"/>
  <c r="D1439" i="5" s="1"/>
  <c r="C1439" i="5"/>
  <c r="B1439" i="5"/>
  <c r="Z1438" i="5"/>
  <c r="Y1438" i="5"/>
  <c r="G1438" i="5"/>
  <c r="F1438" i="5" s="1"/>
  <c r="E1438" i="5"/>
  <c r="D1438" i="5" s="1"/>
  <c r="C1438" i="5"/>
  <c r="B1438" i="5"/>
  <c r="Z1437" i="5"/>
  <c r="Y1437" i="5"/>
  <c r="G1437" i="5"/>
  <c r="F1437" i="5" s="1"/>
  <c r="E1437" i="5"/>
  <c r="D1437" i="5" s="1"/>
  <c r="C1437" i="5"/>
  <c r="B1437" i="5"/>
  <c r="Z1436" i="5"/>
  <c r="Y1436" i="5"/>
  <c r="G1436" i="5"/>
  <c r="F1436" i="5" s="1"/>
  <c r="E1436" i="5"/>
  <c r="D1436" i="5" s="1"/>
  <c r="C1436" i="5"/>
  <c r="B1436" i="5"/>
  <c r="Z1435" i="5"/>
  <c r="Y1435" i="5"/>
  <c r="G1435" i="5"/>
  <c r="F1435" i="5" s="1"/>
  <c r="E1435" i="5"/>
  <c r="D1435" i="5" s="1"/>
  <c r="C1435" i="5"/>
  <c r="B1435" i="5"/>
  <c r="Z1434" i="5"/>
  <c r="Y1434" i="5"/>
  <c r="G1434" i="5"/>
  <c r="F1434" i="5" s="1"/>
  <c r="E1434" i="5"/>
  <c r="D1434" i="5" s="1"/>
  <c r="C1434" i="5"/>
  <c r="B1434" i="5"/>
  <c r="Z1433" i="5"/>
  <c r="Y1433" i="5"/>
  <c r="G1433" i="5"/>
  <c r="F1433" i="5" s="1"/>
  <c r="E1433" i="5"/>
  <c r="D1433" i="5" s="1"/>
  <c r="C1433" i="5"/>
  <c r="B1433" i="5"/>
  <c r="Z1432" i="5"/>
  <c r="Y1432" i="5"/>
  <c r="G1432" i="5"/>
  <c r="F1432" i="5" s="1"/>
  <c r="E1432" i="5"/>
  <c r="D1432" i="5" s="1"/>
  <c r="C1432" i="5"/>
  <c r="B1432" i="5"/>
  <c r="Z1431" i="5"/>
  <c r="Y1431" i="5"/>
  <c r="G1431" i="5"/>
  <c r="F1431" i="5" s="1"/>
  <c r="E1431" i="5"/>
  <c r="D1431" i="5" s="1"/>
  <c r="C1431" i="5"/>
  <c r="B1431" i="5"/>
  <c r="Z1430" i="5"/>
  <c r="Y1430" i="5"/>
  <c r="G1430" i="5"/>
  <c r="F1430" i="5" s="1"/>
  <c r="E1430" i="5"/>
  <c r="D1430" i="5" s="1"/>
  <c r="C1430" i="5"/>
  <c r="B1430" i="5"/>
  <c r="Z1429" i="5"/>
  <c r="Y1429" i="5"/>
  <c r="G1429" i="5"/>
  <c r="F1429" i="5" s="1"/>
  <c r="E1429" i="5"/>
  <c r="D1429" i="5" s="1"/>
  <c r="C1429" i="5"/>
  <c r="B1429" i="5"/>
  <c r="Z1428" i="5"/>
  <c r="Y1428" i="5"/>
  <c r="G1428" i="5"/>
  <c r="F1428" i="5" s="1"/>
  <c r="E1428" i="5"/>
  <c r="D1428" i="5" s="1"/>
  <c r="C1428" i="5"/>
  <c r="B1428" i="5"/>
  <c r="Z1427" i="5"/>
  <c r="Y1427" i="5"/>
  <c r="G1427" i="5"/>
  <c r="F1427" i="5" s="1"/>
  <c r="E1427" i="5"/>
  <c r="D1427" i="5" s="1"/>
  <c r="C1427" i="5"/>
  <c r="B1427" i="5"/>
  <c r="Z1426" i="5"/>
  <c r="Y1426" i="5"/>
  <c r="G1426" i="5"/>
  <c r="F1426" i="5" s="1"/>
  <c r="E1426" i="5"/>
  <c r="D1426" i="5" s="1"/>
  <c r="C1426" i="5"/>
  <c r="B1426" i="5"/>
  <c r="Z1425" i="5"/>
  <c r="Y1425" i="5"/>
  <c r="G1425" i="5"/>
  <c r="F1425" i="5" s="1"/>
  <c r="E1425" i="5"/>
  <c r="D1425" i="5" s="1"/>
  <c r="C1425" i="5"/>
  <c r="B1425" i="5"/>
  <c r="Z1424" i="5"/>
  <c r="Y1424" i="5"/>
  <c r="G1424" i="5"/>
  <c r="F1424" i="5" s="1"/>
  <c r="E1424" i="5"/>
  <c r="D1424" i="5" s="1"/>
  <c r="C1424" i="5"/>
  <c r="B1424" i="5"/>
  <c r="Z1423" i="5"/>
  <c r="Y1423" i="5"/>
  <c r="G1423" i="5"/>
  <c r="F1423" i="5" s="1"/>
  <c r="E1423" i="5"/>
  <c r="D1423" i="5" s="1"/>
  <c r="C1423" i="5"/>
  <c r="B1423" i="5"/>
  <c r="Z1422" i="5"/>
  <c r="Y1422" i="5"/>
  <c r="G1422" i="5"/>
  <c r="F1422" i="5" s="1"/>
  <c r="E1422" i="5"/>
  <c r="D1422" i="5" s="1"/>
  <c r="C1422" i="5"/>
  <c r="B1422" i="5"/>
  <c r="Z1421" i="5"/>
  <c r="Y1421" i="5"/>
  <c r="G1421" i="5"/>
  <c r="F1421" i="5" s="1"/>
  <c r="E1421" i="5"/>
  <c r="D1421" i="5" s="1"/>
  <c r="C1421" i="5"/>
  <c r="B1421" i="5"/>
  <c r="Z1420" i="5"/>
  <c r="Y1420" i="5"/>
  <c r="G1420" i="5"/>
  <c r="F1420" i="5" s="1"/>
  <c r="E1420" i="5"/>
  <c r="D1420" i="5" s="1"/>
  <c r="C1420" i="5"/>
  <c r="B1420" i="5"/>
  <c r="Z1419" i="5"/>
  <c r="Y1419" i="5"/>
  <c r="G1419" i="5"/>
  <c r="F1419" i="5" s="1"/>
  <c r="E1419" i="5"/>
  <c r="D1419" i="5" s="1"/>
  <c r="C1419" i="5"/>
  <c r="B1419" i="5"/>
  <c r="Z1418" i="5"/>
  <c r="Y1418" i="5"/>
  <c r="G1418" i="5"/>
  <c r="F1418" i="5" s="1"/>
  <c r="E1418" i="5"/>
  <c r="D1418" i="5" s="1"/>
  <c r="C1418" i="5"/>
  <c r="B1418" i="5"/>
  <c r="Z1417" i="5"/>
  <c r="Y1417" i="5"/>
  <c r="G1417" i="5"/>
  <c r="F1417" i="5" s="1"/>
  <c r="E1417" i="5"/>
  <c r="D1417" i="5" s="1"/>
  <c r="C1417" i="5"/>
  <c r="B1417" i="5"/>
  <c r="Z1416" i="5"/>
  <c r="Y1416" i="5"/>
  <c r="G1416" i="5"/>
  <c r="F1416" i="5" s="1"/>
  <c r="E1416" i="5"/>
  <c r="D1416" i="5" s="1"/>
  <c r="C1416" i="5"/>
  <c r="B1416" i="5"/>
  <c r="Z1415" i="5"/>
  <c r="Y1415" i="5"/>
  <c r="G1415" i="5"/>
  <c r="F1415" i="5" s="1"/>
  <c r="E1415" i="5"/>
  <c r="D1415" i="5" s="1"/>
  <c r="C1415" i="5"/>
  <c r="B1415" i="5"/>
  <c r="Z1414" i="5"/>
  <c r="Y1414" i="5"/>
  <c r="G1414" i="5"/>
  <c r="F1414" i="5" s="1"/>
  <c r="E1414" i="5"/>
  <c r="D1414" i="5" s="1"/>
  <c r="C1414" i="5"/>
  <c r="B1414" i="5"/>
  <c r="Z1413" i="5"/>
  <c r="Y1413" i="5"/>
  <c r="G1413" i="5"/>
  <c r="F1413" i="5" s="1"/>
  <c r="E1413" i="5"/>
  <c r="D1413" i="5" s="1"/>
  <c r="C1413" i="5"/>
  <c r="B1413" i="5"/>
  <c r="Z1412" i="5"/>
  <c r="Y1412" i="5"/>
  <c r="G1412" i="5"/>
  <c r="F1412" i="5" s="1"/>
  <c r="E1412" i="5"/>
  <c r="D1412" i="5" s="1"/>
  <c r="C1412" i="5"/>
  <c r="B1412" i="5"/>
  <c r="Z1411" i="5"/>
  <c r="Y1411" i="5"/>
  <c r="G1411" i="5"/>
  <c r="F1411" i="5" s="1"/>
  <c r="E1411" i="5"/>
  <c r="D1411" i="5" s="1"/>
  <c r="C1411" i="5"/>
  <c r="B1411" i="5"/>
  <c r="Z1410" i="5"/>
  <c r="Y1410" i="5"/>
  <c r="G1410" i="5"/>
  <c r="F1410" i="5" s="1"/>
  <c r="E1410" i="5"/>
  <c r="D1410" i="5" s="1"/>
  <c r="C1410" i="5"/>
  <c r="B1410" i="5"/>
  <c r="Z1409" i="5"/>
  <c r="Y1409" i="5"/>
  <c r="G1409" i="5"/>
  <c r="F1409" i="5" s="1"/>
  <c r="E1409" i="5"/>
  <c r="D1409" i="5" s="1"/>
  <c r="C1409" i="5"/>
  <c r="B1409" i="5"/>
  <c r="Z1408" i="5"/>
  <c r="Y1408" i="5"/>
  <c r="G1408" i="5"/>
  <c r="F1408" i="5" s="1"/>
  <c r="E1408" i="5"/>
  <c r="D1408" i="5" s="1"/>
  <c r="C1408" i="5"/>
  <c r="B1408" i="5"/>
  <c r="Z1407" i="5"/>
  <c r="Y1407" i="5"/>
  <c r="G1407" i="5"/>
  <c r="F1407" i="5" s="1"/>
  <c r="E1407" i="5"/>
  <c r="D1407" i="5" s="1"/>
  <c r="C1407" i="5"/>
  <c r="B1407" i="5"/>
  <c r="Z1406" i="5"/>
  <c r="Y1406" i="5"/>
  <c r="G1406" i="5"/>
  <c r="F1406" i="5" s="1"/>
  <c r="E1406" i="5"/>
  <c r="D1406" i="5" s="1"/>
  <c r="C1406" i="5"/>
  <c r="B1406" i="5"/>
  <c r="Z1405" i="5"/>
  <c r="Y1405" i="5"/>
  <c r="G1405" i="5"/>
  <c r="F1405" i="5" s="1"/>
  <c r="E1405" i="5"/>
  <c r="D1405" i="5" s="1"/>
  <c r="C1405" i="5"/>
  <c r="B1405" i="5"/>
  <c r="Z1404" i="5"/>
  <c r="Y1404" i="5"/>
  <c r="G1404" i="5"/>
  <c r="F1404" i="5" s="1"/>
  <c r="E1404" i="5"/>
  <c r="D1404" i="5" s="1"/>
  <c r="C1404" i="5"/>
  <c r="B1404" i="5"/>
  <c r="Z1403" i="5"/>
  <c r="Y1403" i="5"/>
  <c r="G1403" i="5"/>
  <c r="F1403" i="5" s="1"/>
  <c r="E1403" i="5"/>
  <c r="D1403" i="5" s="1"/>
  <c r="C1403" i="5"/>
  <c r="B1403" i="5"/>
  <c r="Z1402" i="5"/>
  <c r="Y1402" i="5"/>
  <c r="G1402" i="5"/>
  <c r="F1402" i="5" s="1"/>
  <c r="E1402" i="5"/>
  <c r="D1402" i="5" s="1"/>
  <c r="C1402" i="5"/>
  <c r="B1402" i="5"/>
  <c r="Z1401" i="5"/>
  <c r="Y1401" i="5"/>
  <c r="G1401" i="5"/>
  <c r="F1401" i="5" s="1"/>
  <c r="E1401" i="5"/>
  <c r="D1401" i="5" s="1"/>
  <c r="C1401" i="5"/>
  <c r="B1401" i="5"/>
  <c r="Z1400" i="5"/>
  <c r="Y1400" i="5"/>
  <c r="G1400" i="5"/>
  <c r="F1400" i="5" s="1"/>
  <c r="E1400" i="5"/>
  <c r="D1400" i="5" s="1"/>
  <c r="C1400" i="5"/>
  <c r="B1400" i="5"/>
  <c r="Z1399" i="5"/>
  <c r="Y1399" i="5"/>
  <c r="G1399" i="5"/>
  <c r="F1399" i="5" s="1"/>
  <c r="E1399" i="5"/>
  <c r="D1399" i="5" s="1"/>
  <c r="C1399" i="5"/>
  <c r="B1399" i="5"/>
  <c r="Z1398" i="5"/>
  <c r="Y1398" i="5"/>
  <c r="G1398" i="5"/>
  <c r="F1398" i="5" s="1"/>
  <c r="E1398" i="5"/>
  <c r="D1398" i="5" s="1"/>
  <c r="C1398" i="5"/>
  <c r="B1398" i="5"/>
  <c r="Z1397" i="5"/>
  <c r="Y1397" i="5"/>
  <c r="G1397" i="5"/>
  <c r="F1397" i="5" s="1"/>
  <c r="E1397" i="5"/>
  <c r="D1397" i="5" s="1"/>
  <c r="C1397" i="5"/>
  <c r="B1397" i="5"/>
  <c r="Z1396" i="5"/>
  <c r="Y1396" i="5"/>
  <c r="G1396" i="5"/>
  <c r="F1396" i="5" s="1"/>
  <c r="E1396" i="5"/>
  <c r="D1396" i="5" s="1"/>
  <c r="C1396" i="5"/>
  <c r="B1396" i="5"/>
  <c r="Z1395" i="5"/>
  <c r="Y1395" i="5"/>
  <c r="G1395" i="5"/>
  <c r="F1395" i="5" s="1"/>
  <c r="E1395" i="5"/>
  <c r="D1395" i="5" s="1"/>
  <c r="C1395" i="5"/>
  <c r="B1395" i="5"/>
  <c r="Z1394" i="5"/>
  <c r="Y1394" i="5"/>
  <c r="G1394" i="5"/>
  <c r="F1394" i="5" s="1"/>
  <c r="E1394" i="5"/>
  <c r="D1394" i="5" s="1"/>
  <c r="C1394" i="5"/>
  <c r="B1394" i="5"/>
  <c r="Z1393" i="5"/>
  <c r="Y1393" i="5"/>
  <c r="G1393" i="5"/>
  <c r="F1393" i="5" s="1"/>
  <c r="E1393" i="5"/>
  <c r="D1393" i="5" s="1"/>
  <c r="C1393" i="5"/>
  <c r="B1393" i="5"/>
  <c r="Z1392" i="5"/>
  <c r="Y1392" i="5"/>
  <c r="G1392" i="5"/>
  <c r="F1392" i="5" s="1"/>
  <c r="E1392" i="5"/>
  <c r="D1392" i="5" s="1"/>
  <c r="C1392" i="5"/>
  <c r="B1392" i="5"/>
  <c r="Z1391" i="5"/>
  <c r="Y1391" i="5"/>
  <c r="G1391" i="5"/>
  <c r="F1391" i="5" s="1"/>
  <c r="E1391" i="5"/>
  <c r="D1391" i="5" s="1"/>
  <c r="C1391" i="5"/>
  <c r="B1391" i="5"/>
  <c r="Z1390" i="5"/>
  <c r="Y1390" i="5"/>
  <c r="G1390" i="5"/>
  <c r="F1390" i="5" s="1"/>
  <c r="E1390" i="5"/>
  <c r="D1390" i="5" s="1"/>
  <c r="C1390" i="5"/>
  <c r="B1390" i="5"/>
  <c r="Z1389" i="5"/>
  <c r="Y1389" i="5"/>
  <c r="G1389" i="5"/>
  <c r="F1389" i="5" s="1"/>
  <c r="E1389" i="5"/>
  <c r="D1389" i="5" s="1"/>
  <c r="C1389" i="5"/>
  <c r="B1389" i="5"/>
  <c r="Z1388" i="5"/>
  <c r="Y1388" i="5"/>
  <c r="G1388" i="5"/>
  <c r="F1388" i="5" s="1"/>
  <c r="E1388" i="5"/>
  <c r="D1388" i="5" s="1"/>
  <c r="C1388" i="5"/>
  <c r="B1388" i="5"/>
  <c r="Z1387" i="5"/>
  <c r="Y1387" i="5"/>
  <c r="G1387" i="5"/>
  <c r="F1387" i="5" s="1"/>
  <c r="E1387" i="5"/>
  <c r="D1387" i="5" s="1"/>
  <c r="C1387" i="5"/>
  <c r="B1387" i="5"/>
  <c r="Z1386" i="5"/>
  <c r="Y1386" i="5"/>
  <c r="G1386" i="5"/>
  <c r="F1386" i="5" s="1"/>
  <c r="E1386" i="5"/>
  <c r="D1386" i="5" s="1"/>
  <c r="C1386" i="5"/>
  <c r="B1386" i="5"/>
  <c r="Z1385" i="5"/>
  <c r="Y1385" i="5"/>
  <c r="G1385" i="5"/>
  <c r="F1385" i="5" s="1"/>
  <c r="E1385" i="5"/>
  <c r="D1385" i="5" s="1"/>
  <c r="C1385" i="5"/>
  <c r="B1385" i="5"/>
  <c r="Z1384" i="5"/>
  <c r="Y1384" i="5"/>
  <c r="G1384" i="5"/>
  <c r="F1384" i="5" s="1"/>
  <c r="E1384" i="5"/>
  <c r="D1384" i="5" s="1"/>
  <c r="C1384" i="5"/>
  <c r="B1384" i="5"/>
  <c r="Z1383" i="5"/>
  <c r="Y1383" i="5"/>
  <c r="G1383" i="5"/>
  <c r="F1383" i="5" s="1"/>
  <c r="E1383" i="5"/>
  <c r="D1383" i="5" s="1"/>
  <c r="C1383" i="5"/>
  <c r="B1383" i="5"/>
  <c r="Z1382" i="5"/>
  <c r="Y1382" i="5"/>
  <c r="G1382" i="5"/>
  <c r="F1382" i="5" s="1"/>
  <c r="E1382" i="5"/>
  <c r="D1382" i="5" s="1"/>
  <c r="C1382" i="5"/>
  <c r="B1382" i="5"/>
  <c r="Z1381" i="5"/>
  <c r="Y1381" i="5"/>
  <c r="G1381" i="5"/>
  <c r="F1381" i="5" s="1"/>
  <c r="E1381" i="5"/>
  <c r="D1381" i="5" s="1"/>
  <c r="C1381" i="5"/>
  <c r="B1381" i="5"/>
  <c r="Z1380" i="5"/>
  <c r="Y1380" i="5"/>
  <c r="G1380" i="5"/>
  <c r="F1380" i="5" s="1"/>
  <c r="E1380" i="5"/>
  <c r="D1380" i="5" s="1"/>
  <c r="C1380" i="5"/>
  <c r="B1380" i="5"/>
  <c r="Z1379" i="5"/>
  <c r="Y1379" i="5"/>
  <c r="G1379" i="5"/>
  <c r="F1379" i="5" s="1"/>
  <c r="E1379" i="5"/>
  <c r="D1379" i="5" s="1"/>
  <c r="C1379" i="5"/>
  <c r="B1379" i="5"/>
  <c r="Z1378" i="5"/>
  <c r="Y1378" i="5"/>
  <c r="G1378" i="5"/>
  <c r="F1378" i="5" s="1"/>
  <c r="E1378" i="5"/>
  <c r="D1378" i="5" s="1"/>
  <c r="C1378" i="5"/>
  <c r="B1378" i="5"/>
  <c r="Z1377" i="5"/>
  <c r="Y1377" i="5"/>
  <c r="G1377" i="5"/>
  <c r="F1377" i="5" s="1"/>
  <c r="E1377" i="5"/>
  <c r="D1377" i="5" s="1"/>
  <c r="C1377" i="5"/>
  <c r="B1377" i="5"/>
  <c r="Z1376" i="5"/>
  <c r="Y1376" i="5"/>
  <c r="G1376" i="5"/>
  <c r="F1376" i="5" s="1"/>
  <c r="E1376" i="5"/>
  <c r="D1376" i="5" s="1"/>
  <c r="C1376" i="5"/>
  <c r="B1376" i="5"/>
  <c r="Z1375" i="5"/>
  <c r="Y1375" i="5"/>
  <c r="G1375" i="5"/>
  <c r="F1375" i="5" s="1"/>
  <c r="E1375" i="5"/>
  <c r="D1375" i="5" s="1"/>
  <c r="C1375" i="5"/>
  <c r="B1375" i="5"/>
  <c r="Z1374" i="5"/>
  <c r="Y1374" i="5"/>
  <c r="G1374" i="5"/>
  <c r="F1374" i="5" s="1"/>
  <c r="E1374" i="5"/>
  <c r="D1374" i="5" s="1"/>
  <c r="C1374" i="5"/>
  <c r="B1374" i="5"/>
  <c r="Z1373" i="5"/>
  <c r="Y1373" i="5"/>
  <c r="G1373" i="5"/>
  <c r="F1373" i="5" s="1"/>
  <c r="E1373" i="5"/>
  <c r="D1373" i="5" s="1"/>
  <c r="C1373" i="5"/>
  <c r="B1373" i="5"/>
  <c r="Z1372" i="5"/>
  <c r="Y1372" i="5"/>
  <c r="G1372" i="5"/>
  <c r="F1372" i="5" s="1"/>
  <c r="E1372" i="5"/>
  <c r="D1372" i="5" s="1"/>
  <c r="C1372" i="5"/>
  <c r="B1372" i="5"/>
  <c r="Z1371" i="5"/>
  <c r="Y1371" i="5"/>
  <c r="G1371" i="5"/>
  <c r="F1371" i="5" s="1"/>
  <c r="E1371" i="5"/>
  <c r="D1371" i="5" s="1"/>
  <c r="C1371" i="5"/>
  <c r="B1371" i="5"/>
  <c r="Z1370" i="5"/>
  <c r="Y1370" i="5"/>
  <c r="G1370" i="5"/>
  <c r="F1370" i="5" s="1"/>
  <c r="E1370" i="5"/>
  <c r="D1370" i="5" s="1"/>
  <c r="C1370" i="5"/>
  <c r="B1370" i="5"/>
  <c r="Z1369" i="5"/>
  <c r="Y1369" i="5"/>
  <c r="G1369" i="5"/>
  <c r="F1369" i="5" s="1"/>
  <c r="E1369" i="5"/>
  <c r="D1369" i="5" s="1"/>
  <c r="C1369" i="5"/>
  <c r="B1369" i="5"/>
  <c r="Z1368" i="5"/>
  <c r="Y1368" i="5"/>
  <c r="G1368" i="5"/>
  <c r="F1368" i="5" s="1"/>
  <c r="E1368" i="5"/>
  <c r="D1368" i="5" s="1"/>
  <c r="C1368" i="5"/>
  <c r="B1368" i="5"/>
  <c r="Z1367" i="5"/>
  <c r="Y1367" i="5"/>
  <c r="G1367" i="5"/>
  <c r="F1367" i="5" s="1"/>
  <c r="E1367" i="5"/>
  <c r="D1367" i="5" s="1"/>
  <c r="C1367" i="5"/>
  <c r="B1367" i="5"/>
  <c r="Z1366" i="5"/>
  <c r="Y1366" i="5"/>
  <c r="G1366" i="5"/>
  <c r="F1366" i="5" s="1"/>
  <c r="E1366" i="5"/>
  <c r="D1366" i="5" s="1"/>
  <c r="C1366" i="5"/>
  <c r="B1366" i="5"/>
  <c r="Z1365" i="5"/>
  <c r="Y1365" i="5"/>
  <c r="G1365" i="5"/>
  <c r="F1365" i="5" s="1"/>
  <c r="E1365" i="5"/>
  <c r="D1365" i="5" s="1"/>
  <c r="C1365" i="5"/>
  <c r="B1365" i="5"/>
  <c r="Z1364" i="5"/>
  <c r="Y1364" i="5"/>
  <c r="G1364" i="5"/>
  <c r="F1364" i="5" s="1"/>
  <c r="E1364" i="5"/>
  <c r="D1364" i="5" s="1"/>
  <c r="C1364" i="5"/>
  <c r="B1364" i="5"/>
  <c r="Z1363" i="5"/>
  <c r="Y1363" i="5"/>
  <c r="G1363" i="5"/>
  <c r="F1363" i="5" s="1"/>
  <c r="E1363" i="5"/>
  <c r="D1363" i="5" s="1"/>
  <c r="C1363" i="5"/>
  <c r="B1363" i="5"/>
  <c r="Z1362" i="5"/>
  <c r="Y1362" i="5"/>
  <c r="G1362" i="5"/>
  <c r="F1362" i="5" s="1"/>
  <c r="E1362" i="5"/>
  <c r="D1362" i="5" s="1"/>
  <c r="C1362" i="5"/>
  <c r="B1362" i="5"/>
  <c r="Z1361" i="5"/>
  <c r="Y1361" i="5"/>
  <c r="G1361" i="5"/>
  <c r="F1361" i="5" s="1"/>
  <c r="E1361" i="5"/>
  <c r="D1361" i="5" s="1"/>
  <c r="C1361" i="5"/>
  <c r="B1361" i="5"/>
  <c r="Z1360" i="5"/>
  <c r="Y1360" i="5"/>
  <c r="G1360" i="5"/>
  <c r="F1360" i="5" s="1"/>
  <c r="E1360" i="5"/>
  <c r="D1360" i="5" s="1"/>
  <c r="C1360" i="5"/>
  <c r="B1360" i="5"/>
  <c r="Z1359" i="5"/>
  <c r="Y1359" i="5"/>
  <c r="G1359" i="5"/>
  <c r="F1359" i="5" s="1"/>
  <c r="E1359" i="5"/>
  <c r="D1359" i="5" s="1"/>
  <c r="C1359" i="5"/>
  <c r="B1359" i="5"/>
  <c r="Z1358" i="5"/>
  <c r="Y1358" i="5"/>
  <c r="G1358" i="5"/>
  <c r="F1358" i="5" s="1"/>
  <c r="E1358" i="5"/>
  <c r="D1358" i="5" s="1"/>
  <c r="C1358" i="5"/>
  <c r="B1358" i="5"/>
  <c r="Z1357" i="5"/>
  <c r="Y1357" i="5"/>
  <c r="G1357" i="5"/>
  <c r="F1357" i="5" s="1"/>
  <c r="E1357" i="5"/>
  <c r="D1357" i="5" s="1"/>
  <c r="C1357" i="5"/>
  <c r="B1357" i="5"/>
  <c r="Z1356" i="5"/>
  <c r="Y1356" i="5"/>
  <c r="G1356" i="5"/>
  <c r="F1356" i="5" s="1"/>
  <c r="E1356" i="5"/>
  <c r="D1356" i="5" s="1"/>
  <c r="C1356" i="5"/>
  <c r="B1356" i="5"/>
  <c r="Z1355" i="5"/>
  <c r="Y1355" i="5"/>
  <c r="G1355" i="5"/>
  <c r="F1355" i="5" s="1"/>
  <c r="E1355" i="5"/>
  <c r="D1355" i="5" s="1"/>
  <c r="C1355" i="5"/>
  <c r="B1355" i="5"/>
  <c r="Z1354" i="5"/>
  <c r="Y1354" i="5"/>
  <c r="G1354" i="5"/>
  <c r="F1354" i="5" s="1"/>
  <c r="E1354" i="5"/>
  <c r="D1354" i="5" s="1"/>
  <c r="C1354" i="5"/>
  <c r="B1354" i="5"/>
  <c r="Z1353" i="5"/>
  <c r="Y1353" i="5"/>
  <c r="G1353" i="5"/>
  <c r="F1353" i="5" s="1"/>
  <c r="E1353" i="5"/>
  <c r="D1353" i="5" s="1"/>
  <c r="C1353" i="5"/>
  <c r="B1353" i="5"/>
  <c r="Z1352" i="5"/>
  <c r="Y1352" i="5"/>
  <c r="G1352" i="5"/>
  <c r="F1352" i="5" s="1"/>
  <c r="E1352" i="5"/>
  <c r="D1352" i="5" s="1"/>
  <c r="C1352" i="5"/>
  <c r="B1352" i="5"/>
  <c r="Z1351" i="5"/>
  <c r="Y1351" i="5"/>
  <c r="G1351" i="5"/>
  <c r="F1351" i="5" s="1"/>
  <c r="E1351" i="5"/>
  <c r="D1351" i="5" s="1"/>
  <c r="C1351" i="5"/>
  <c r="B1351" i="5"/>
  <c r="Z1350" i="5"/>
  <c r="Y1350" i="5"/>
  <c r="G1350" i="5"/>
  <c r="F1350" i="5" s="1"/>
  <c r="E1350" i="5"/>
  <c r="D1350" i="5" s="1"/>
  <c r="C1350" i="5"/>
  <c r="B1350" i="5"/>
  <c r="Z1349" i="5"/>
  <c r="Y1349" i="5"/>
  <c r="G1349" i="5"/>
  <c r="F1349" i="5" s="1"/>
  <c r="E1349" i="5"/>
  <c r="D1349" i="5" s="1"/>
  <c r="C1349" i="5"/>
  <c r="B1349" i="5"/>
  <c r="Z1348" i="5"/>
  <c r="Y1348" i="5"/>
  <c r="G1348" i="5"/>
  <c r="F1348" i="5" s="1"/>
  <c r="E1348" i="5"/>
  <c r="D1348" i="5" s="1"/>
  <c r="C1348" i="5"/>
  <c r="B1348" i="5"/>
  <c r="Z1347" i="5"/>
  <c r="Y1347" i="5"/>
  <c r="G1347" i="5"/>
  <c r="F1347" i="5" s="1"/>
  <c r="E1347" i="5"/>
  <c r="D1347" i="5" s="1"/>
  <c r="C1347" i="5"/>
  <c r="B1347" i="5"/>
  <c r="Z1346" i="5"/>
  <c r="Y1346" i="5"/>
  <c r="G1346" i="5"/>
  <c r="F1346" i="5" s="1"/>
  <c r="E1346" i="5"/>
  <c r="D1346" i="5" s="1"/>
  <c r="C1346" i="5"/>
  <c r="B1346" i="5"/>
  <c r="Z1345" i="5"/>
  <c r="Y1345" i="5"/>
  <c r="G1345" i="5"/>
  <c r="F1345" i="5" s="1"/>
  <c r="E1345" i="5"/>
  <c r="D1345" i="5" s="1"/>
  <c r="C1345" i="5"/>
  <c r="B1345" i="5"/>
  <c r="Z1344" i="5"/>
  <c r="Y1344" i="5"/>
  <c r="G1344" i="5"/>
  <c r="F1344" i="5" s="1"/>
  <c r="E1344" i="5"/>
  <c r="D1344" i="5" s="1"/>
  <c r="C1344" i="5"/>
  <c r="B1344" i="5"/>
  <c r="Z1343" i="5"/>
  <c r="Y1343" i="5"/>
  <c r="G1343" i="5"/>
  <c r="F1343" i="5" s="1"/>
  <c r="E1343" i="5"/>
  <c r="D1343" i="5" s="1"/>
  <c r="C1343" i="5"/>
  <c r="B1343" i="5"/>
  <c r="Z1342" i="5"/>
  <c r="Y1342" i="5"/>
  <c r="G1342" i="5"/>
  <c r="F1342" i="5" s="1"/>
  <c r="E1342" i="5"/>
  <c r="D1342" i="5" s="1"/>
  <c r="C1342" i="5"/>
  <c r="B1342" i="5"/>
  <c r="Z1341" i="5"/>
  <c r="Y1341" i="5"/>
  <c r="G1341" i="5"/>
  <c r="F1341" i="5" s="1"/>
  <c r="E1341" i="5"/>
  <c r="D1341" i="5" s="1"/>
  <c r="C1341" i="5"/>
  <c r="B1341" i="5"/>
  <c r="Z1340" i="5"/>
  <c r="Y1340" i="5"/>
  <c r="G1340" i="5"/>
  <c r="F1340" i="5" s="1"/>
  <c r="E1340" i="5"/>
  <c r="D1340" i="5" s="1"/>
  <c r="C1340" i="5"/>
  <c r="B1340" i="5"/>
  <c r="Z1339" i="5"/>
  <c r="Y1339" i="5"/>
  <c r="G1339" i="5"/>
  <c r="F1339" i="5" s="1"/>
  <c r="E1339" i="5"/>
  <c r="D1339" i="5" s="1"/>
  <c r="C1339" i="5"/>
  <c r="B1339" i="5"/>
  <c r="Z1338" i="5"/>
  <c r="Y1338" i="5"/>
  <c r="G1338" i="5"/>
  <c r="F1338" i="5" s="1"/>
  <c r="E1338" i="5"/>
  <c r="D1338" i="5" s="1"/>
  <c r="C1338" i="5"/>
  <c r="B1338" i="5"/>
  <c r="Z1337" i="5"/>
  <c r="Y1337" i="5"/>
  <c r="G1337" i="5"/>
  <c r="F1337" i="5" s="1"/>
  <c r="E1337" i="5"/>
  <c r="D1337" i="5" s="1"/>
  <c r="C1337" i="5"/>
  <c r="B1337" i="5"/>
  <c r="Z1336" i="5"/>
  <c r="Y1336" i="5"/>
  <c r="G1336" i="5"/>
  <c r="F1336" i="5" s="1"/>
  <c r="E1336" i="5"/>
  <c r="D1336" i="5" s="1"/>
  <c r="C1336" i="5"/>
  <c r="B1336" i="5"/>
  <c r="Z1335" i="5"/>
  <c r="Y1335" i="5"/>
  <c r="G1335" i="5"/>
  <c r="F1335" i="5" s="1"/>
  <c r="E1335" i="5"/>
  <c r="D1335" i="5" s="1"/>
  <c r="C1335" i="5"/>
  <c r="B1335" i="5"/>
  <c r="Z1334" i="5"/>
  <c r="Y1334" i="5"/>
  <c r="G1334" i="5"/>
  <c r="F1334" i="5" s="1"/>
  <c r="E1334" i="5"/>
  <c r="D1334" i="5" s="1"/>
  <c r="C1334" i="5"/>
  <c r="B1334" i="5"/>
  <c r="Z1333" i="5"/>
  <c r="Y1333" i="5"/>
  <c r="G1333" i="5"/>
  <c r="F1333" i="5" s="1"/>
  <c r="E1333" i="5"/>
  <c r="D1333" i="5" s="1"/>
  <c r="C1333" i="5"/>
  <c r="B1333" i="5"/>
  <c r="Z1332" i="5"/>
  <c r="Y1332" i="5"/>
  <c r="G1332" i="5"/>
  <c r="F1332" i="5" s="1"/>
  <c r="E1332" i="5"/>
  <c r="D1332" i="5" s="1"/>
  <c r="C1332" i="5"/>
  <c r="B1332" i="5"/>
  <c r="Z1331" i="5"/>
  <c r="Y1331" i="5"/>
  <c r="G1331" i="5"/>
  <c r="F1331" i="5" s="1"/>
  <c r="E1331" i="5"/>
  <c r="D1331" i="5" s="1"/>
  <c r="C1331" i="5"/>
  <c r="B1331" i="5"/>
  <c r="Z1330" i="5"/>
  <c r="Y1330" i="5"/>
  <c r="G1330" i="5"/>
  <c r="F1330" i="5" s="1"/>
  <c r="E1330" i="5"/>
  <c r="D1330" i="5" s="1"/>
  <c r="C1330" i="5"/>
  <c r="B1330" i="5"/>
  <c r="Z1329" i="5"/>
  <c r="Y1329" i="5"/>
  <c r="G1329" i="5"/>
  <c r="F1329" i="5" s="1"/>
  <c r="E1329" i="5"/>
  <c r="D1329" i="5" s="1"/>
  <c r="C1329" i="5"/>
  <c r="B1329" i="5"/>
  <c r="Z1328" i="5"/>
  <c r="Y1328" i="5"/>
  <c r="G1328" i="5"/>
  <c r="F1328" i="5" s="1"/>
  <c r="E1328" i="5"/>
  <c r="D1328" i="5" s="1"/>
  <c r="C1328" i="5"/>
  <c r="B1328" i="5"/>
  <c r="Z1327" i="5"/>
  <c r="Y1327" i="5"/>
  <c r="G1327" i="5"/>
  <c r="F1327" i="5" s="1"/>
  <c r="E1327" i="5"/>
  <c r="D1327" i="5" s="1"/>
  <c r="C1327" i="5"/>
  <c r="B1327" i="5"/>
  <c r="Z1326" i="5"/>
  <c r="Y1326" i="5"/>
  <c r="G1326" i="5"/>
  <c r="F1326" i="5" s="1"/>
  <c r="E1326" i="5"/>
  <c r="D1326" i="5" s="1"/>
  <c r="C1326" i="5"/>
  <c r="B1326" i="5"/>
  <c r="Z1325" i="5"/>
  <c r="Y1325" i="5"/>
  <c r="G1325" i="5"/>
  <c r="F1325" i="5" s="1"/>
  <c r="E1325" i="5"/>
  <c r="D1325" i="5" s="1"/>
  <c r="C1325" i="5"/>
  <c r="B1325" i="5"/>
  <c r="Z1324" i="5"/>
  <c r="Y1324" i="5"/>
  <c r="G1324" i="5"/>
  <c r="F1324" i="5" s="1"/>
  <c r="E1324" i="5"/>
  <c r="D1324" i="5" s="1"/>
  <c r="C1324" i="5"/>
  <c r="B1324" i="5"/>
  <c r="Z1323" i="5"/>
  <c r="Y1323" i="5"/>
  <c r="G1323" i="5"/>
  <c r="F1323" i="5" s="1"/>
  <c r="E1323" i="5"/>
  <c r="D1323" i="5" s="1"/>
  <c r="C1323" i="5"/>
  <c r="B1323" i="5"/>
  <c r="Z1322" i="5"/>
  <c r="Y1322" i="5"/>
  <c r="G1322" i="5"/>
  <c r="F1322" i="5" s="1"/>
  <c r="E1322" i="5"/>
  <c r="D1322" i="5" s="1"/>
  <c r="C1322" i="5"/>
  <c r="B1322" i="5"/>
  <c r="Z1321" i="5"/>
  <c r="Y1321" i="5"/>
  <c r="G1321" i="5"/>
  <c r="F1321" i="5" s="1"/>
  <c r="E1321" i="5"/>
  <c r="D1321" i="5" s="1"/>
  <c r="C1321" i="5"/>
  <c r="B1321" i="5"/>
  <c r="Z1320" i="5"/>
  <c r="Y1320" i="5"/>
  <c r="G1320" i="5"/>
  <c r="F1320" i="5" s="1"/>
  <c r="E1320" i="5"/>
  <c r="D1320" i="5" s="1"/>
  <c r="C1320" i="5"/>
  <c r="B1320" i="5"/>
  <c r="Z1319" i="5"/>
  <c r="Y1319" i="5"/>
  <c r="G1319" i="5"/>
  <c r="F1319" i="5" s="1"/>
  <c r="E1319" i="5"/>
  <c r="D1319" i="5" s="1"/>
  <c r="C1319" i="5"/>
  <c r="B1319" i="5"/>
  <c r="Z1318" i="5"/>
  <c r="Y1318" i="5"/>
  <c r="G1318" i="5"/>
  <c r="F1318" i="5" s="1"/>
  <c r="E1318" i="5"/>
  <c r="D1318" i="5" s="1"/>
  <c r="C1318" i="5"/>
  <c r="B1318" i="5"/>
  <c r="Z1317" i="5"/>
  <c r="Y1317" i="5"/>
  <c r="G1317" i="5"/>
  <c r="F1317" i="5" s="1"/>
  <c r="E1317" i="5"/>
  <c r="D1317" i="5" s="1"/>
  <c r="C1317" i="5"/>
  <c r="B1317" i="5"/>
  <c r="Z1316" i="5"/>
  <c r="Y1316" i="5"/>
  <c r="G1316" i="5"/>
  <c r="F1316" i="5" s="1"/>
  <c r="E1316" i="5"/>
  <c r="D1316" i="5" s="1"/>
  <c r="C1316" i="5"/>
  <c r="B1316" i="5"/>
  <c r="Z1315" i="5"/>
  <c r="Y1315" i="5"/>
  <c r="G1315" i="5"/>
  <c r="F1315" i="5" s="1"/>
  <c r="E1315" i="5"/>
  <c r="D1315" i="5" s="1"/>
  <c r="C1315" i="5"/>
  <c r="B1315" i="5"/>
  <c r="Z1314" i="5"/>
  <c r="Y1314" i="5"/>
  <c r="G1314" i="5"/>
  <c r="F1314" i="5" s="1"/>
  <c r="E1314" i="5"/>
  <c r="D1314" i="5" s="1"/>
  <c r="C1314" i="5"/>
  <c r="B1314" i="5"/>
  <c r="Z1313" i="5"/>
  <c r="Y1313" i="5"/>
  <c r="G1313" i="5"/>
  <c r="F1313" i="5" s="1"/>
  <c r="E1313" i="5"/>
  <c r="D1313" i="5" s="1"/>
  <c r="C1313" i="5"/>
  <c r="B1313" i="5"/>
  <c r="Z1312" i="5"/>
  <c r="Y1312" i="5"/>
  <c r="G1312" i="5"/>
  <c r="F1312" i="5" s="1"/>
  <c r="E1312" i="5"/>
  <c r="D1312" i="5" s="1"/>
  <c r="C1312" i="5"/>
  <c r="B1312" i="5"/>
  <c r="Z1311" i="5"/>
  <c r="Y1311" i="5"/>
  <c r="G1311" i="5"/>
  <c r="F1311" i="5" s="1"/>
  <c r="E1311" i="5"/>
  <c r="D1311" i="5" s="1"/>
  <c r="C1311" i="5"/>
  <c r="B1311" i="5"/>
  <c r="Z1310" i="5"/>
  <c r="Y1310" i="5"/>
  <c r="G1310" i="5"/>
  <c r="F1310" i="5" s="1"/>
  <c r="E1310" i="5"/>
  <c r="D1310" i="5" s="1"/>
  <c r="C1310" i="5"/>
  <c r="B1310" i="5"/>
  <c r="Z1309" i="5"/>
  <c r="Y1309" i="5"/>
  <c r="G1309" i="5"/>
  <c r="F1309" i="5" s="1"/>
  <c r="E1309" i="5"/>
  <c r="D1309" i="5" s="1"/>
  <c r="C1309" i="5"/>
  <c r="B1309" i="5"/>
  <c r="Z1308" i="5"/>
  <c r="Y1308" i="5"/>
  <c r="G1308" i="5"/>
  <c r="F1308" i="5" s="1"/>
  <c r="E1308" i="5"/>
  <c r="D1308" i="5" s="1"/>
  <c r="C1308" i="5"/>
  <c r="B1308" i="5"/>
  <c r="Z1307" i="5"/>
  <c r="Y1307" i="5"/>
  <c r="G1307" i="5"/>
  <c r="F1307" i="5" s="1"/>
  <c r="E1307" i="5"/>
  <c r="D1307" i="5" s="1"/>
  <c r="C1307" i="5"/>
  <c r="B1307" i="5"/>
  <c r="Z1306" i="5"/>
  <c r="Y1306" i="5"/>
  <c r="G1306" i="5"/>
  <c r="F1306" i="5" s="1"/>
  <c r="E1306" i="5"/>
  <c r="D1306" i="5" s="1"/>
  <c r="C1306" i="5"/>
  <c r="B1306" i="5"/>
  <c r="Z1305" i="5"/>
  <c r="Y1305" i="5"/>
  <c r="G1305" i="5"/>
  <c r="F1305" i="5" s="1"/>
  <c r="E1305" i="5"/>
  <c r="D1305" i="5" s="1"/>
  <c r="C1305" i="5"/>
  <c r="B1305" i="5"/>
  <c r="Z1304" i="5"/>
  <c r="Y1304" i="5"/>
  <c r="G1304" i="5"/>
  <c r="F1304" i="5" s="1"/>
  <c r="E1304" i="5"/>
  <c r="D1304" i="5" s="1"/>
  <c r="C1304" i="5"/>
  <c r="B1304" i="5"/>
  <c r="Z1303" i="5"/>
  <c r="Y1303" i="5"/>
  <c r="G1303" i="5"/>
  <c r="F1303" i="5" s="1"/>
  <c r="E1303" i="5"/>
  <c r="D1303" i="5" s="1"/>
  <c r="C1303" i="5"/>
  <c r="B1303" i="5"/>
  <c r="Z1302" i="5"/>
  <c r="Y1302" i="5"/>
  <c r="G1302" i="5"/>
  <c r="F1302" i="5" s="1"/>
  <c r="E1302" i="5"/>
  <c r="D1302" i="5" s="1"/>
  <c r="C1302" i="5"/>
  <c r="B1302" i="5"/>
  <c r="Z1301" i="5"/>
  <c r="Y1301" i="5"/>
  <c r="G1301" i="5"/>
  <c r="F1301" i="5" s="1"/>
  <c r="E1301" i="5"/>
  <c r="D1301" i="5" s="1"/>
  <c r="C1301" i="5"/>
  <c r="B1301" i="5"/>
  <c r="Z1300" i="5"/>
  <c r="Y1300" i="5"/>
  <c r="G1300" i="5"/>
  <c r="F1300" i="5" s="1"/>
  <c r="E1300" i="5"/>
  <c r="D1300" i="5" s="1"/>
  <c r="C1300" i="5"/>
  <c r="B1300" i="5"/>
  <c r="Z1299" i="5"/>
  <c r="Y1299" i="5"/>
  <c r="G1299" i="5"/>
  <c r="F1299" i="5" s="1"/>
  <c r="E1299" i="5"/>
  <c r="D1299" i="5" s="1"/>
  <c r="C1299" i="5"/>
  <c r="B1299" i="5"/>
  <c r="Z1298" i="5"/>
  <c r="Y1298" i="5"/>
  <c r="G1298" i="5"/>
  <c r="F1298" i="5" s="1"/>
  <c r="E1298" i="5"/>
  <c r="D1298" i="5" s="1"/>
  <c r="C1298" i="5"/>
  <c r="B1298" i="5"/>
  <c r="Z1297" i="5"/>
  <c r="Y1297" i="5"/>
  <c r="G1297" i="5"/>
  <c r="F1297" i="5" s="1"/>
  <c r="E1297" i="5"/>
  <c r="D1297" i="5" s="1"/>
  <c r="C1297" i="5"/>
  <c r="B1297" i="5"/>
  <c r="Z1296" i="5"/>
  <c r="Y1296" i="5"/>
  <c r="G1296" i="5"/>
  <c r="F1296" i="5" s="1"/>
  <c r="E1296" i="5"/>
  <c r="D1296" i="5" s="1"/>
  <c r="C1296" i="5"/>
  <c r="B1296" i="5"/>
  <c r="Z1295" i="5"/>
  <c r="Y1295" i="5"/>
  <c r="G1295" i="5"/>
  <c r="F1295" i="5" s="1"/>
  <c r="E1295" i="5"/>
  <c r="D1295" i="5" s="1"/>
  <c r="C1295" i="5"/>
  <c r="B1295" i="5"/>
  <c r="Z1294" i="5"/>
  <c r="Y1294" i="5"/>
  <c r="G1294" i="5"/>
  <c r="F1294" i="5" s="1"/>
  <c r="E1294" i="5"/>
  <c r="D1294" i="5" s="1"/>
  <c r="C1294" i="5"/>
  <c r="B1294" i="5"/>
  <c r="Z1293" i="5"/>
  <c r="Y1293" i="5"/>
  <c r="G1293" i="5"/>
  <c r="F1293" i="5" s="1"/>
  <c r="E1293" i="5"/>
  <c r="D1293" i="5" s="1"/>
  <c r="C1293" i="5"/>
  <c r="B1293" i="5"/>
  <c r="Z1292" i="5"/>
  <c r="Y1292" i="5"/>
  <c r="G1292" i="5"/>
  <c r="F1292" i="5" s="1"/>
  <c r="E1292" i="5"/>
  <c r="D1292" i="5" s="1"/>
  <c r="C1292" i="5"/>
  <c r="B1292" i="5"/>
  <c r="Z1291" i="5"/>
  <c r="Y1291" i="5"/>
  <c r="G1291" i="5"/>
  <c r="F1291" i="5" s="1"/>
  <c r="E1291" i="5"/>
  <c r="D1291" i="5" s="1"/>
  <c r="C1291" i="5"/>
  <c r="B1291" i="5"/>
  <c r="Z1290" i="5"/>
  <c r="Y1290" i="5"/>
  <c r="G1290" i="5"/>
  <c r="F1290" i="5" s="1"/>
  <c r="E1290" i="5"/>
  <c r="D1290" i="5" s="1"/>
  <c r="C1290" i="5"/>
  <c r="B1290" i="5"/>
  <c r="Z1289" i="5"/>
  <c r="Y1289" i="5"/>
  <c r="G1289" i="5"/>
  <c r="F1289" i="5" s="1"/>
  <c r="E1289" i="5"/>
  <c r="D1289" i="5" s="1"/>
  <c r="C1289" i="5"/>
  <c r="B1289" i="5"/>
  <c r="Z1288" i="5"/>
  <c r="Y1288" i="5"/>
  <c r="G1288" i="5"/>
  <c r="F1288" i="5" s="1"/>
  <c r="E1288" i="5"/>
  <c r="D1288" i="5" s="1"/>
  <c r="C1288" i="5"/>
  <c r="B1288" i="5"/>
  <c r="Z1287" i="5"/>
  <c r="Y1287" i="5"/>
  <c r="G1287" i="5"/>
  <c r="F1287" i="5" s="1"/>
  <c r="E1287" i="5"/>
  <c r="D1287" i="5" s="1"/>
  <c r="C1287" i="5"/>
  <c r="B1287" i="5"/>
  <c r="Z1286" i="5"/>
  <c r="Y1286" i="5"/>
  <c r="G1286" i="5"/>
  <c r="F1286" i="5" s="1"/>
  <c r="E1286" i="5"/>
  <c r="D1286" i="5" s="1"/>
  <c r="C1286" i="5"/>
  <c r="B1286" i="5"/>
  <c r="Z1285" i="5"/>
  <c r="Y1285" i="5"/>
  <c r="G1285" i="5"/>
  <c r="F1285" i="5" s="1"/>
  <c r="E1285" i="5"/>
  <c r="D1285" i="5" s="1"/>
  <c r="C1285" i="5"/>
  <c r="B1285" i="5"/>
  <c r="Z1284" i="5"/>
  <c r="Y1284" i="5"/>
  <c r="G1284" i="5"/>
  <c r="F1284" i="5" s="1"/>
  <c r="E1284" i="5"/>
  <c r="D1284" i="5" s="1"/>
  <c r="C1284" i="5"/>
  <c r="B1284" i="5"/>
  <c r="Z1283" i="5"/>
  <c r="Y1283" i="5"/>
  <c r="G1283" i="5"/>
  <c r="F1283" i="5" s="1"/>
  <c r="E1283" i="5"/>
  <c r="D1283" i="5" s="1"/>
  <c r="C1283" i="5"/>
  <c r="B1283" i="5"/>
  <c r="Z1282" i="5"/>
  <c r="Y1282" i="5"/>
  <c r="G1282" i="5"/>
  <c r="F1282" i="5" s="1"/>
  <c r="E1282" i="5"/>
  <c r="D1282" i="5" s="1"/>
  <c r="C1282" i="5"/>
  <c r="B1282" i="5"/>
  <c r="Z1281" i="5"/>
  <c r="Y1281" i="5"/>
  <c r="G1281" i="5"/>
  <c r="F1281" i="5" s="1"/>
  <c r="E1281" i="5"/>
  <c r="D1281" i="5" s="1"/>
  <c r="C1281" i="5"/>
  <c r="B1281" i="5"/>
  <c r="Z1280" i="5"/>
  <c r="Y1280" i="5"/>
  <c r="G1280" i="5"/>
  <c r="F1280" i="5" s="1"/>
  <c r="E1280" i="5"/>
  <c r="D1280" i="5" s="1"/>
  <c r="C1280" i="5"/>
  <c r="B1280" i="5"/>
  <c r="Z1279" i="5"/>
  <c r="Y1279" i="5"/>
  <c r="G1279" i="5"/>
  <c r="F1279" i="5" s="1"/>
  <c r="E1279" i="5"/>
  <c r="D1279" i="5" s="1"/>
  <c r="C1279" i="5"/>
  <c r="B1279" i="5"/>
  <c r="Z1278" i="5"/>
  <c r="Y1278" i="5"/>
  <c r="G1278" i="5"/>
  <c r="F1278" i="5" s="1"/>
  <c r="E1278" i="5"/>
  <c r="D1278" i="5" s="1"/>
  <c r="C1278" i="5"/>
  <c r="B1278" i="5"/>
  <c r="Z1277" i="5"/>
  <c r="Y1277" i="5"/>
  <c r="G1277" i="5"/>
  <c r="F1277" i="5" s="1"/>
  <c r="E1277" i="5"/>
  <c r="D1277" i="5" s="1"/>
  <c r="C1277" i="5"/>
  <c r="B1277" i="5"/>
  <c r="Z1276" i="5"/>
  <c r="Y1276" i="5"/>
  <c r="G1276" i="5"/>
  <c r="F1276" i="5" s="1"/>
  <c r="E1276" i="5"/>
  <c r="D1276" i="5" s="1"/>
  <c r="C1276" i="5"/>
  <c r="B1276" i="5"/>
  <c r="Z1275" i="5"/>
  <c r="Y1275" i="5"/>
  <c r="G1275" i="5"/>
  <c r="F1275" i="5" s="1"/>
  <c r="E1275" i="5"/>
  <c r="D1275" i="5" s="1"/>
  <c r="C1275" i="5"/>
  <c r="B1275" i="5"/>
  <c r="Z1274" i="5"/>
  <c r="Y1274" i="5"/>
  <c r="G1274" i="5"/>
  <c r="F1274" i="5" s="1"/>
  <c r="E1274" i="5"/>
  <c r="D1274" i="5" s="1"/>
  <c r="C1274" i="5"/>
  <c r="B1274" i="5"/>
  <c r="Z1273" i="5"/>
  <c r="Y1273" i="5"/>
  <c r="G1273" i="5"/>
  <c r="F1273" i="5" s="1"/>
  <c r="E1273" i="5"/>
  <c r="D1273" i="5" s="1"/>
  <c r="C1273" i="5"/>
  <c r="B1273" i="5"/>
  <c r="Z1272" i="5"/>
  <c r="Y1272" i="5"/>
  <c r="G1272" i="5"/>
  <c r="F1272" i="5" s="1"/>
  <c r="E1272" i="5"/>
  <c r="D1272" i="5" s="1"/>
  <c r="C1272" i="5"/>
  <c r="B1272" i="5"/>
  <c r="Z1271" i="5"/>
  <c r="Y1271" i="5"/>
  <c r="G1271" i="5"/>
  <c r="F1271" i="5" s="1"/>
  <c r="E1271" i="5"/>
  <c r="D1271" i="5" s="1"/>
  <c r="C1271" i="5"/>
  <c r="B1271" i="5"/>
  <c r="Z1270" i="5"/>
  <c r="Y1270" i="5"/>
  <c r="G1270" i="5"/>
  <c r="F1270" i="5" s="1"/>
  <c r="E1270" i="5"/>
  <c r="D1270" i="5" s="1"/>
  <c r="C1270" i="5"/>
  <c r="B1270" i="5"/>
  <c r="Z1269" i="5"/>
  <c r="Y1269" i="5"/>
  <c r="G1269" i="5"/>
  <c r="F1269" i="5" s="1"/>
  <c r="E1269" i="5"/>
  <c r="D1269" i="5" s="1"/>
  <c r="C1269" i="5"/>
  <c r="B1269" i="5"/>
  <c r="Z1268" i="5"/>
  <c r="Y1268" i="5"/>
  <c r="G1268" i="5"/>
  <c r="F1268" i="5" s="1"/>
  <c r="E1268" i="5"/>
  <c r="D1268" i="5" s="1"/>
  <c r="C1268" i="5"/>
  <c r="B1268" i="5"/>
  <c r="Z1267" i="5"/>
  <c r="Y1267" i="5"/>
  <c r="G1267" i="5"/>
  <c r="F1267" i="5" s="1"/>
  <c r="E1267" i="5"/>
  <c r="D1267" i="5" s="1"/>
  <c r="C1267" i="5"/>
  <c r="B1267" i="5"/>
  <c r="Z1266" i="5"/>
  <c r="Y1266" i="5"/>
  <c r="G1266" i="5"/>
  <c r="F1266" i="5" s="1"/>
  <c r="E1266" i="5"/>
  <c r="D1266" i="5" s="1"/>
  <c r="C1266" i="5"/>
  <c r="B1266" i="5"/>
  <c r="Z1265" i="5"/>
  <c r="Y1265" i="5"/>
  <c r="G1265" i="5"/>
  <c r="F1265" i="5" s="1"/>
  <c r="E1265" i="5"/>
  <c r="D1265" i="5" s="1"/>
  <c r="C1265" i="5"/>
  <c r="B1265" i="5"/>
  <c r="Z1264" i="5"/>
  <c r="Y1264" i="5"/>
  <c r="G1264" i="5"/>
  <c r="F1264" i="5" s="1"/>
  <c r="E1264" i="5"/>
  <c r="D1264" i="5" s="1"/>
  <c r="C1264" i="5"/>
  <c r="B1264" i="5"/>
  <c r="Z1263" i="5"/>
  <c r="Y1263" i="5"/>
  <c r="G1263" i="5"/>
  <c r="F1263" i="5" s="1"/>
  <c r="E1263" i="5"/>
  <c r="D1263" i="5" s="1"/>
  <c r="C1263" i="5"/>
  <c r="B1263" i="5"/>
  <c r="Z1262" i="5"/>
  <c r="Y1262" i="5"/>
  <c r="G1262" i="5"/>
  <c r="F1262" i="5" s="1"/>
  <c r="E1262" i="5"/>
  <c r="D1262" i="5" s="1"/>
  <c r="C1262" i="5"/>
  <c r="B1262" i="5"/>
  <c r="Z1261" i="5"/>
  <c r="Y1261" i="5"/>
  <c r="G1261" i="5"/>
  <c r="F1261" i="5" s="1"/>
  <c r="E1261" i="5"/>
  <c r="D1261" i="5" s="1"/>
  <c r="C1261" i="5"/>
  <c r="B1261" i="5"/>
  <c r="Z1260" i="5"/>
  <c r="Y1260" i="5"/>
  <c r="G1260" i="5"/>
  <c r="F1260" i="5" s="1"/>
  <c r="E1260" i="5"/>
  <c r="D1260" i="5" s="1"/>
  <c r="C1260" i="5"/>
  <c r="B1260" i="5"/>
  <c r="Z1259" i="5"/>
  <c r="Y1259" i="5"/>
  <c r="G1259" i="5"/>
  <c r="F1259" i="5" s="1"/>
  <c r="E1259" i="5"/>
  <c r="D1259" i="5" s="1"/>
  <c r="C1259" i="5"/>
  <c r="B1259" i="5"/>
  <c r="Z1258" i="5"/>
  <c r="Y1258" i="5"/>
  <c r="G1258" i="5"/>
  <c r="F1258" i="5" s="1"/>
  <c r="E1258" i="5"/>
  <c r="D1258" i="5" s="1"/>
  <c r="C1258" i="5"/>
  <c r="B1258" i="5"/>
  <c r="Z1257" i="5"/>
  <c r="Y1257" i="5"/>
  <c r="G1257" i="5"/>
  <c r="F1257" i="5" s="1"/>
  <c r="E1257" i="5"/>
  <c r="D1257" i="5" s="1"/>
  <c r="C1257" i="5"/>
  <c r="B1257" i="5"/>
  <c r="Z1256" i="5"/>
  <c r="Y1256" i="5"/>
  <c r="G1256" i="5"/>
  <c r="F1256" i="5" s="1"/>
  <c r="E1256" i="5"/>
  <c r="D1256" i="5" s="1"/>
  <c r="C1256" i="5"/>
  <c r="B1256" i="5"/>
  <c r="Z1255" i="5"/>
  <c r="Y1255" i="5"/>
  <c r="G1255" i="5"/>
  <c r="F1255" i="5" s="1"/>
  <c r="E1255" i="5"/>
  <c r="D1255" i="5" s="1"/>
  <c r="C1255" i="5"/>
  <c r="B1255" i="5"/>
  <c r="Z1254" i="5"/>
  <c r="Y1254" i="5"/>
  <c r="G1254" i="5"/>
  <c r="F1254" i="5" s="1"/>
  <c r="E1254" i="5"/>
  <c r="D1254" i="5" s="1"/>
  <c r="C1254" i="5"/>
  <c r="B1254" i="5"/>
  <c r="Z1253" i="5"/>
  <c r="Y1253" i="5"/>
  <c r="G1253" i="5"/>
  <c r="F1253" i="5" s="1"/>
  <c r="E1253" i="5"/>
  <c r="D1253" i="5" s="1"/>
  <c r="C1253" i="5"/>
  <c r="B1253" i="5"/>
  <c r="Z1252" i="5"/>
  <c r="Y1252" i="5"/>
  <c r="G1252" i="5"/>
  <c r="F1252" i="5" s="1"/>
  <c r="E1252" i="5"/>
  <c r="D1252" i="5" s="1"/>
  <c r="C1252" i="5"/>
  <c r="B1252" i="5"/>
  <c r="Z1251" i="5"/>
  <c r="Y1251" i="5"/>
  <c r="G1251" i="5"/>
  <c r="F1251" i="5" s="1"/>
  <c r="E1251" i="5"/>
  <c r="D1251" i="5" s="1"/>
  <c r="C1251" i="5"/>
  <c r="B1251" i="5"/>
  <c r="Z1250" i="5"/>
  <c r="Y1250" i="5"/>
  <c r="G1250" i="5"/>
  <c r="F1250" i="5" s="1"/>
  <c r="E1250" i="5"/>
  <c r="D1250" i="5" s="1"/>
  <c r="C1250" i="5"/>
  <c r="B1250" i="5"/>
  <c r="Z1249" i="5"/>
  <c r="Y1249" i="5"/>
  <c r="G1249" i="5"/>
  <c r="F1249" i="5" s="1"/>
  <c r="E1249" i="5"/>
  <c r="D1249" i="5" s="1"/>
  <c r="C1249" i="5"/>
  <c r="B1249" i="5"/>
  <c r="Z1248" i="5"/>
  <c r="Y1248" i="5"/>
  <c r="G1248" i="5"/>
  <c r="F1248" i="5" s="1"/>
  <c r="E1248" i="5"/>
  <c r="D1248" i="5" s="1"/>
  <c r="C1248" i="5"/>
  <c r="B1248" i="5"/>
  <c r="Z1247" i="5"/>
  <c r="Y1247" i="5"/>
  <c r="G1247" i="5"/>
  <c r="F1247" i="5" s="1"/>
  <c r="E1247" i="5"/>
  <c r="D1247" i="5" s="1"/>
  <c r="C1247" i="5"/>
  <c r="B1247" i="5"/>
  <c r="Z1246" i="5"/>
  <c r="Y1246" i="5"/>
  <c r="G1246" i="5"/>
  <c r="F1246" i="5" s="1"/>
  <c r="E1246" i="5"/>
  <c r="D1246" i="5" s="1"/>
  <c r="C1246" i="5"/>
  <c r="B1246" i="5"/>
  <c r="Z1245" i="5"/>
  <c r="Y1245" i="5"/>
  <c r="G1245" i="5"/>
  <c r="F1245" i="5" s="1"/>
  <c r="E1245" i="5"/>
  <c r="D1245" i="5" s="1"/>
  <c r="C1245" i="5"/>
  <c r="B1245" i="5"/>
  <c r="Z1244" i="5"/>
  <c r="Y1244" i="5"/>
  <c r="G1244" i="5"/>
  <c r="F1244" i="5" s="1"/>
  <c r="E1244" i="5"/>
  <c r="D1244" i="5" s="1"/>
  <c r="C1244" i="5"/>
  <c r="B1244" i="5"/>
  <c r="Z1243" i="5"/>
  <c r="Y1243" i="5"/>
  <c r="G1243" i="5"/>
  <c r="F1243" i="5" s="1"/>
  <c r="E1243" i="5"/>
  <c r="D1243" i="5" s="1"/>
  <c r="C1243" i="5"/>
  <c r="B1243" i="5"/>
  <c r="Z1242" i="5"/>
  <c r="Y1242" i="5"/>
  <c r="G1242" i="5"/>
  <c r="F1242" i="5" s="1"/>
  <c r="E1242" i="5"/>
  <c r="D1242" i="5" s="1"/>
  <c r="C1242" i="5"/>
  <c r="B1242" i="5"/>
  <c r="Z1241" i="5"/>
  <c r="Y1241" i="5"/>
  <c r="G1241" i="5"/>
  <c r="F1241" i="5" s="1"/>
  <c r="E1241" i="5"/>
  <c r="D1241" i="5" s="1"/>
  <c r="C1241" i="5"/>
  <c r="B1241" i="5"/>
  <c r="Z1240" i="5"/>
  <c r="Y1240" i="5"/>
  <c r="G1240" i="5"/>
  <c r="F1240" i="5" s="1"/>
  <c r="E1240" i="5"/>
  <c r="D1240" i="5" s="1"/>
  <c r="C1240" i="5"/>
  <c r="B1240" i="5"/>
  <c r="Z1239" i="5"/>
  <c r="Y1239" i="5"/>
  <c r="G1239" i="5"/>
  <c r="F1239" i="5" s="1"/>
  <c r="E1239" i="5"/>
  <c r="D1239" i="5" s="1"/>
  <c r="C1239" i="5"/>
  <c r="B1239" i="5"/>
  <c r="Z1238" i="5"/>
  <c r="Y1238" i="5"/>
  <c r="G1238" i="5"/>
  <c r="F1238" i="5" s="1"/>
  <c r="E1238" i="5"/>
  <c r="D1238" i="5" s="1"/>
  <c r="C1238" i="5"/>
  <c r="B1238" i="5"/>
  <c r="Z1237" i="5"/>
  <c r="Y1237" i="5"/>
  <c r="G1237" i="5"/>
  <c r="F1237" i="5" s="1"/>
  <c r="E1237" i="5"/>
  <c r="D1237" i="5" s="1"/>
  <c r="C1237" i="5"/>
  <c r="B1237" i="5"/>
  <c r="Z1236" i="5"/>
  <c r="Y1236" i="5"/>
  <c r="G1236" i="5"/>
  <c r="F1236" i="5" s="1"/>
  <c r="E1236" i="5"/>
  <c r="D1236" i="5" s="1"/>
  <c r="C1236" i="5"/>
  <c r="B1236" i="5"/>
  <c r="Z1235" i="5"/>
  <c r="Y1235" i="5"/>
  <c r="G1235" i="5"/>
  <c r="F1235" i="5" s="1"/>
  <c r="E1235" i="5"/>
  <c r="D1235" i="5" s="1"/>
  <c r="C1235" i="5"/>
  <c r="B1235" i="5"/>
  <c r="Z1234" i="5"/>
  <c r="Y1234" i="5"/>
  <c r="G1234" i="5"/>
  <c r="F1234" i="5" s="1"/>
  <c r="E1234" i="5"/>
  <c r="D1234" i="5" s="1"/>
  <c r="C1234" i="5"/>
  <c r="B1234" i="5"/>
  <c r="Z1233" i="5"/>
  <c r="Y1233" i="5"/>
  <c r="G1233" i="5"/>
  <c r="F1233" i="5" s="1"/>
  <c r="E1233" i="5"/>
  <c r="D1233" i="5" s="1"/>
  <c r="C1233" i="5"/>
  <c r="B1233" i="5"/>
  <c r="Z1232" i="5"/>
  <c r="Y1232" i="5"/>
  <c r="G1232" i="5"/>
  <c r="F1232" i="5" s="1"/>
  <c r="E1232" i="5"/>
  <c r="D1232" i="5" s="1"/>
  <c r="C1232" i="5"/>
  <c r="B1232" i="5"/>
  <c r="Z1231" i="5"/>
  <c r="Y1231" i="5"/>
  <c r="G1231" i="5"/>
  <c r="F1231" i="5" s="1"/>
  <c r="E1231" i="5"/>
  <c r="D1231" i="5" s="1"/>
  <c r="C1231" i="5"/>
  <c r="B1231" i="5"/>
  <c r="Z1230" i="5"/>
  <c r="Y1230" i="5"/>
  <c r="G1230" i="5"/>
  <c r="F1230" i="5" s="1"/>
  <c r="E1230" i="5"/>
  <c r="D1230" i="5" s="1"/>
  <c r="C1230" i="5"/>
  <c r="B1230" i="5"/>
  <c r="Z1229" i="5"/>
  <c r="Y1229" i="5"/>
  <c r="G1229" i="5"/>
  <c r="F1229" i="5" s="1"/>
  <c r="E1229" i="5"/>
  <c r="D1229" i="5" s="1"/>
  <c r="C1229" i="5"/>
  <c r="B1229" i="5"/>
  <c r="Z1228" i="5"/>
  <c r="Y1228" i="5"/>
  <c r="G1228" i="5"/>
  <c r="F1228" i="5" s="1"/>
  <c r="E1228" i="5"/>
  <c r="D1228" i="5" s="1"/>
  <c r="C1228" i="5"/>
  <c r="B1228" i="5"/>
  <c r="Z1227" i="5"/>
  <c r="Y1227" i="5"/>
  <c r="G1227" i="5"/>
  <c r="F1227" i="5" s="1"/>
  <c r="E1227" i="5"/>
  <c r="D1227" i="5" s="1"/>
  <c r="C1227" i="5"/>
  <c r="B1227" i="5"/>
  <c r="Z1226" i="5"/>
  <c r="Y1226" i="5"/>
  <c r="G1226" i="5"/>
  <c r="F1226" i="5" s="1"/>
  <c r="E1226" i="5"/>
  <c r="D1226" i="5" s="1"/>
  <c r="C1226" i="5"/>
  <c r="B1226" i="5"/>
  <c r="Z1225" i="5"/>
  <c r="Y1225" i="5"/>
  <c r="G1225" i="5"/>
  <c r="F1225" i="5" s="1"/>
  <c r="E1225" i="5"/>
  <c r="D1225" i="5" s="1"/>
  <c r="C1225" i="5"/>
  <c r="B1225" i="5"/>
  <c r="Z1224" i="5"/>
  <c r="Y1224" i="5"/>
  <c r="G1224" i="5"/>
  <c r="F1224" i="5" s="1"/>
  <c r="E1224" i="5"/>
  <c r="D1224" i="5" s="1"/>
  <c r="C1224" i="5"/>
  <c r="B1224" i="5"/>
  <c r="Z1223" i="5"/>
  <c r="Y1223" i="5"/>
  <c r="G1223" i="5"/>
  <c r="F1223" i="5" s="1"/>
  <c r="E1223" i="5"/>
  <c r="D1223" i="5" s="1"/>
  <c r="C1223" i="5"/>
  <c r="B1223" i="5"/>
  <c r="Z1222" i="5"/>
  <c r="Y1222" i="5"/>
  <c r="G1222" i="5"/>
  <c r="F1222" i="5" s="1"/>
  <c r="E1222" i="5"/>
  <c r="D1222" i="5" s="1"/>
  <c r="C1222" i="5"/>
  <c r="B1222" i="5"/>
  <c r="Z1221" i="5"/>
  <c r="Y1221" i="5"/>
  <c r="G1221" i="5"/>
  <c r="F1221" i="5" s="1"/>
  <c r="E1221" i="5"/>
  <c r="D1221" i="5" s="1"/>
  <c r="C1221" i="5"/>
  <c r="B1221" i="5"/>
  <c r="Z1220" i="5"/>
  <c r="Y1220" i="5"/>
  <c r="G1220" i="5"/>
  <c r="F1220" i="5" s="1"/>
  <c r="E1220" i="5"/>
  <c r="D1220" i="5" s="1"/>
  <c r="C1220" i="5"/>
  <c r="B1220" i="5"/>
  <c r="Z1219" i="5"/>
  <c r="Y1219" i="5"/>
  <c r="G1219" i="5"/>
  <c r="F1219" i="5" s="1"/>
  <c r="E1219" i="5"/>
  <c r="D1219" i="5" s="1"/>
  <c r="C1219" i="5"/>
  <c r="B1219" i="5"/>
  <c r="Z1218" i="5"/>
  <c r="Y1218" i="5"/>
  <c r="G1218" i="5"/>
  <c r="F1218" i="5" s="1"/>
  <c r="E1218" i="5"/>
  <c r="D1218" i="5" s="1"/>
  <c r="C1218" i="5"/>
  <c r="B1218" i="5"/>
  <c r="Z1217" i="5"/>
  <c r="Y1217" i="5"/>
  <c r="G1217" i="5"/>
  <c r="F1217" i="5" s="1"/>
  <c r="E1217" i="5"/>
  <c r="D1217" i="5" s="1"/>
  <c r="C1217" i="5"/>
  <c r="B1217" i="5"/>
  <c r="Z1216" i="5"/>
  <c r="Y1216" i="5"/>
  <c r="G1216" i="5"/>
  <c r="F1216" i="5" s="1"/>
  <c r="E1216" i="5"/>
  <c r="D1216" i="5" s="1"/>
  <c r="C1216" i="5"/>
  <c r="B1216" i="5"/>
  <c r="Z1215" i="5"/>
  <c r="Y1215" i="5"/>
  <c r="G1215" i="5"/>
  <c r="F1215" i="5" s="1"/>
  <c r="E1215" i="5"/>
  <c r="D1215" i="5" s="1"/>
  <c r="C1215" i="5"/>
  <c r="B1215" i="5"/>
  <c r="Z1214" i="5"/>
  <c r="Y1214" i="5"/>
  <c r="G1214" i="5"/>
  <c r="F1214" i="5" s="1"/>
  <c r="E1214" i="5"/>
  <c r="D1214" i="5" s="1"/>
  <c r="C1214" i="5"/>
  <c r="B1214" i="5"/>
  <c r="Z1213" i="5"/>
  <c r="Y1213" i="5"/>
  <c r="G1213" i="5"/>
  <c r="F1213" i="5" s="1"/>
  <c r="E1213" i="5"/>
  <c r="D1213" i="5" s="1"/>
  <c r="C1213" i="5"/>
  <c r="B1213" i="5"/>
  <c r="Z1212" i="5"/>
  <c r="Y1212" i="5"/>
  <c r="G1212" i="5"/>
  <c r="F1212" i="5" s="1"/>
  <c r="E1212" i="5"/>
  <c r="D1212" i="5" s="1"/>
  <c r="C1212" i="5"/>
  <c r="B1212" i="5"/>
  <c r="Z1211" i="5"/>
  <c r="Y1211" i="5"/>
  <c r="G1211" i="5"/>
  <c r="F1211" i="5" s="1"/>
  <c r="E1211" i="5"/>
  <c r="D1211" i="5" s="1"/>
  <c r="C1211" i="5"/>
  <c r="B1211" i="5"/>
  <c r="Z1210" i="5"/>
  <c r="Y1210" i="5"/>
  <c r="G1210" i="5"/>
  <c r="F1210" i="5" s="1"/>
  <c r="E1210" i="5"/>
  <c r="D1210" i="5" s="1"/>
  <c r="C1210" i="5"/>
  <c r="B1210" i="5"/>
  <c r="Z1209" i="5"/>
  <c r="Y1209" i="5"/>
  <c r="G1209" i="5"/>
  <c r="F1209" i="5" s="1"/>
  <c r="E1209" i="5"/>
  <c r="D1209" i="5" s="1"/>
  <c r="C1209" i="5"/>
  <c r="B1209" i="5"/>
  <c r="Z1208" i="5"/>
  <c r="Y1208" i="5"/>
  <c r="G1208" i="5"/>
  <c r="F1208" i="5" s="1"/>
  <c r="E1208" i="5"/>
  <c r="D1208" i="5" s="1"/>
  <c r="C1208" i="5"/>
  <c r="B1208" i="5"/>
  <c r="Z1207" i="5"/>
  <c r="Y1207" i="5"/>
  <c r="G1207" i="5"/>
  <c r="F1207" i="5" s="1"/>
  <c r="E1207" i="5"/>
  <c r="D1207" i="5" s="1"/>
  <c r="C1207" i="5"/>
  <c r="B1207" i="5"/>
  <c r="Z1206" i="5"/>
  <c r="Y1206" i="5"/>
  <c r="G1206" i="5"/>
  <c r="F1206" i="5" s="1"/>
  <c r="E1206" i="5"/>
  <c r="D1206" i="5" s="1"/>
  <c r="C1206" i="5"/>
  <c r="B1206" i="5"/>
  <c r="Z1205" i="5"/>
  <c r="Y1205" i="5"/>
  <c r="G1205" i="5"/>
  <c r="F1205" i="5" s="1"/>
  <c r="E1205" i="5"/>
  <c r="D1205" i="5" s="1"/>
  <c r="C1205" i="5"/>
  <c r="B1205" i="5"/>
  <c r="Z1204" i="5"/>
  <c r="Y1204" i="5"/>
  <c r="G1204" i="5"/>
  <c r="F1204" i="5" s="1"/>
  <c r="E1204" i="5"/>
  <c r="D1204" i="5" s="1"/>
  <c r="C1204" i="5"/>
  <c r="B1204" i="5"/>
  <c r="Z1203" i="5"/>
  <c r="Y1203" i="5"/>
  <c r="G1203" i="5"/>
  <c r="F1203" i="5" s="1"/>
  <c r="E1203" i="5"/>
  <c r="D1203" i="5" s="1"/>
  <c r="C1203" i="5"/>
  <c r="B1203" i="5"/>
  <c r="Z1202" i="5"/>
  <c r="Y1202" i="5"/>
  <c r="G1202" i="5"/>
  <c r="F1202" i="5" s="1"/>
  <c r="E1202" i="5"/>
  <c r="D1202" i="5" s="1"/>
  <c r="C1202" i="5"/>
  <c r="B1202" i="5"/>
  <c r="Z1201" i="5"/>
  <c r="Y1201" i="5"/>
  <c r="G1201" i="5"/>
  <c r="F1201" i="5" s="1"/>
  <c r="E1201" i="5"/>
  <c r="D1201" i="5" s="1"/>
  <c r="C1201" i="5"/>
  <c r="B1201" i="5"/>
  <c r="Z1200" i="5"/>
  <c r="Y1200" i="5"/>
  <c r="G1200" i="5"/>
  <c r="F1200" i="5" s="1"/>
  <c r="E1200" i="5"/>
  <c r="D1200" i="5" s="1"/>
  <c r="C1200" i="5"/>
  <c r="B1200" i="5"/>
  <c r="Z1199" i="5"/>
  <c r="Y1199" i="5"/>
  <c r="G1199" i="5"/>
  <c r="F1199" i="5" s="1"/>
  <c r="E1199" i="5"/>
  <c r="D1199" i="5" s="1"/>
  <c r="C1199" i="5"/>
  <c r="B1199" i="5"/>
  <c r="Z1198" i="5"/>
  <c r="Y1198" i="5"/>
  <c r="G1198" i="5"/>
  <c r="F1198" i="5" s="1"/>
  <c r="E1198" i="5"/>
  <c r="D1198" i="5" s="1"/>
  <c r="C1198" i="5"/>
  <c r="B1198" i="5"/>
  <c r="Z1197" i="5"/>
  <c r="Y1197" i="5"/>
  <c r="G1197" i="5"/>
  <c r="F1197" i="5" s="1"/>
  <c r="E1197" i="5"/>
  <c r="D1197" i="5" s="1"/>
  <c r="C1197" i="5"/>
  <c r="B1197" i="5"/>
  <c r="Z1196" i="5"/>
  <c r="Y1196" i="5"/>
  <c r="G1196" i="5"/>
  <c r="F1196" i="5" s="1"/>
  <c r="E1196" i="5"/>
  <c r="D1196" i="5" s="1"/>
  <c r="C1196" i="5"/>
  <c r="B1196" i="5"/>
  <c r="Z1195" i="5"/>
  <c r="Y1195" i="5"/>
  <c r="G1195" i="5"/>
  <c r="F1195" i="5" s="1"/>
  <c r="E1195" i="5"/>
  <c r="D1195" i="5" s="1"/>
  <c r="C1195" i="5"/>
  <c r="B1195" i="5"/>
  <c r="Z1194" i="5"/>
  <c r="Y1194" i="5"/>
  <c r="G1194" i="5"/>
  <c r="F1194" i="5" s="1"/>
  <c r="E1194" i="5"/>
  <c r="D1194" i="5" s="1"/>
  <c r="C1194" i="5"/>
  <c r="B1194" i="5"/>
  <c r="Z1193" i="5"/>
  <c r="Y1193" i="5"/>
  <c r="G1193" i="5"/>
  <c r="F1193" i="5" s="1"/>
  <c r="E1193" i="5"/>
  <c r="D1193" i="5" s="1"/>
  <c r="C1193" i="5"/>
  <c r="B1193" i="5"/>
  <c r="Z1192" i="5"/>
  <c r="Y1192" i="5"/>
  <c r="G1192" i="5"/>
  <c r="F1192" i="5" s="1"/>
  <c r="E1192" i="5"/>
  <c r="D1192" i="5" s="1"/>
  <c r="C1192" i="5"/>
  <c r="B1192" i="5"/>
  <c r="Z1191" i="5"/>
  <c r="Y1191" i="5"/>
  <c r="G1191" i="5"/>
  <c r="F1191" i="5" s="1"/>
  <c r="E1191" i="5"/>
  <c r="D1191" i="5" s="1"/>
  <c r="C1191" i="5"/>
  <c r="B1191" i="5"/>
  <c r="Z1190" i="5"/>
  <c r="Y1190" i="5"/>
  <c r="G1190" i="5"/>
  <c r="F1190" i="5" s="1"/>
  <c r="E1190" i="5"/>
  <c r="D1190" i="5" s="1"/>
  <c r="C1190" i="5"/>
  <c r="B1190" i="5"/>
  <c r="Z1189" i="5"/>
  <c r="Y1189" i="5"/>
  <c r="G1189" i="5"/>
  <c r="F1189" i="5" s="1"/>
  <c r="E1189" i="5"/>
  <c r="D1189" i="5" s="1"/>
  <c r="C1189" i="5"/>
  <c r="B1189" i="5"/>
  <c r="Z1188" i="5"/>
  <c r="Y1188" i="5"/>
  <c r="G1188" i="5"/>
  <c r="F1188" i="5" s="1"/>
  <c r="E1188" i="5"/>
  <c r="D1188" i="5" s="1"/>
  <c r="C1188" i="5"/>
  <c r="B1188" i="5"/>
  <c r="Z1187" i="5"/>
  <c r="Y1187" i="5"/>
  <c r="G1187" i="5"/>
  <c r="F1187" i="5" s="1"/>
  <c r="E1187" i="5"/>
  <c r="D1187" i="5" s="1"/>
  <c r="C1187" i="5"/>
  <c r="B1187" i="5"/>
  <c r="Z1186" i="5"/>
  <c r="Y1186" i="5"/>
  <c r="G1186" i="5"/>
  <c r="F1186" i="5" s="1"/>
  <c r="E1186" i="5"/>
  <c r="D1186" i="5" s="1"/>
  <c r="C1186" i="5"/>
  <c r="B1186" i="5"/>
  <c r="Z1185" i="5"/>
  <c r="Y1185" i="5"/>
  <c r="G1185" i="5"/>
  <c r="F1185" i="5" s="1"/>
  <c r="E1185" i="5"/>
  <c r="D1185" i="5" s="1"/>
  <c r="C1185" i="5"/>
  <c r="B1185" i="5"/>
  <c r="Z1184" i="5"/>
  <c r="Y1184" i="5"/>
  <c r="G1184" i="5"/>
  <c r="F1184" i="5" s="1"/>
  <c r="E1184" i="5"/>
  <c r="D1184" i="5" s="1"/>
  <c r="C1184" i="5"/>
  <c r="B1184" i="5"/>
  <c r="Z1183" i="5"/>
  <c r="Y1183" i="5"/>
  <c r="G1183" i="5"/>
  <c r="F1183" i="5" s="1"/>
  <c r="E1183" i="5"/>
  <c r="D1183" i="5" s="1"/>
  <c r="C1183" i="5"/>
  <c r="B1183" i="5"/>
  <c r="Z1182" i="5"/>
  <c r="Y1182" i="5"/>
  <c r="G1182" i="5"/>
  <c r="F1182" i="5" s="1"/>
  <c r="E1182" i="5"/>
  <c r="D1182" i="5" s="1"/>
  <c r="C1182" i="5"/>
  <c r="B1182" i="5"/>
  <c r="Z1181" i="5"/>
  <c r="Y1181" i="5"/>
  <c r="G1181" i="5"/>
  <c r="F1181" i="5" s="1"/>
  <c r="E1181" i="5"/>
  <c r="D1181" i="5" s="1"/>
  <c r="C1181" i="5"/>
  <c r="B1181" i="5"/>
  <c r="Z1180" i="5"/>
  <c r="Y1180" i="5"/>
  <c r="G1180" i="5"/>
  <c r="F1180" i="5" s="1"/>
  <c r="E1180" i="5"/>
  <c r="D1180" i="5" s="1"/>
  <c r="C1180" i="5"/>
  <c r="B1180" i="5"/>
  <c r="Z1179" i="5"/>
  <c r="Y1179" i="5"/>
  <c r="G1179" i="5"/>
  <c r="F1179" i="5" s="1"/>
  <c r="E1179" i="5"/>
  <c r="D1179" i="5" s="1"/>
  <c r="C1179" i="5"/>
  <c r="B1179" i="5"/>
  <c r="Z1178" i="5"/>
  <c r="Y1178" i="5"/>
  <c r="G1178" i="5"/>
  <c r="F1178" i="5" s="1"/>
  <c r="E1178" i="5"/>
  <c r="D1178" i="5" s="1"/>
  <c r="C1178" i="5"/>
  <c r="B1178" i="5"/>
  <c r="Z1177" i="5"/>
  <c r="Y1177" i="5"/>
  <c r="G1177" i="5"/>
  <c r="F1177" i="5" s="1"/>
  <c r="E1177" i="5"/>
  <c r="D1177" i="5" s="1"/>
  <c r="C1177" i="5"/>
  <c r="B1177" i="5"/>
  <c r="Z1176" i="5"/>
  <c r="Y1176" i="5"/>
  <c r="G1176" i="5"/>
  <c r="F1176" i="5" s="1"/>
  <c r="E1176" i="5"/>
  <c r="D1176" i="5" s="1"/>
  <c r="C1176" i="5"/>
  <c r="B1176" i="5"/>
  <c r="Z1175" i="5"/>
  <c r="Y1175" i="5"/>
  <c r="G1175" i="5"/>
  <c r="F1175" i="5" s="1"/>
  <c r="E1175" i="5"/>
  <c r="D1175" i="5" s="1"/>
  <c r="C1175" i="5"/>
  <c r="B1175" i="5"/>
  <c r="Z1174" i="5"/>
  <c r="Y1174" i="5"/>
  <c r="G1174" i="5"/>
  <c r="F1174" i="5" s="1"/>
  <c r="E1174" i="5"/>
  <c r="D1174" i="5" s="1"/>
  <c r="C1174" i="5"/>
  <c r="B1174" i="5"/>
  <c r="Z1173" i="5"/>
  <c r="Y1173" i="5"/>
  <c r="G1173" i="5"/>
  <c r="F1173" i="5" s="1"/>
  <c r="E1173" i="5"/>
  <c r="D1173" i="5" s="1"/>
  <c r="C1173" i="5"/>
  <c r="B1173" i="5"/>
  <c r="Z1172" i="5"/>
  <c r="Y1172" i="5"/>
  <c r="G1172" i="5"/>
  <c r="F1172" i="5" s="1"/>
  <c r="E1172" i="5"/>
  <c r="D1172" i="5" s="1"/>
  <c r="C1172" i="5"/>
  <c r="B1172" i="5"/>
  <c r="Z1171" i="5"/>
  <c r="Y1171" i="5"/>
  <c r="G1171" i="5"/>
  <c r="F1171" i="5" s="1"/>
  <c r="E1171" i="5"/>
  <c r="D1171" i="5" s="1"/>
  <c r="C1171" i="5"/>
  <c r="B1171" i="5"/>
  <c r="Z1170" i="5"/>
  <c r="Y1170" i="5"/>
  <c r="G1170" i="5"/>
  <c r="F1170" i="5" s="1"/>
  <c r="E1170" i="5"/>
  <c r="D1170" i="5" s="1"/>
  <c r="C1170" i="5"/>
  <c r="B1170" i="5"/>
  <c r="Z1169" i="5"/>
  <c r="Y1169" i="5"/>
  <c r="G1169" i="5"/>
  <c r="F1169" i="5" s="1"/>
  <c r="E1169" i="5"/>
  <c r="D1169" i="5" s="1"/>
  <c r="C1169" i="5"/>
  <c r="B1169" i="5"/>
  <c r="Z1168" i="5"/>
  <c r="Y1168" i="5"/>
  <c r="G1168" i="5"/>
  <c r="F1168" i="5" s="1"/>
  <c r="E1168" i="5"/>
  <c r="D1168" i="5" s="1"/>
  <c r="C1168" i="5"/>
  <c r="B1168" i="5"/>
  <c r="Z1167" i="5"/>
  <c r="Y1167" i="5"/>
  <c r="G1167" i="5"/>
  <c r="F1167" i="5" s="1"/>
  <c r="E1167" i="5"/>
  <c r="D1167" i="5" s="1"/>
  <c r="C1167" i="5"/>
  <c r="B1167" i="5"/>
  <c r="Z1166" i="5"/>
  <c r="Y1166" i="5"/>
  <c r="G1166" i="5"/>
  <c r="F1166" i="5" s="1"/>
  <c r="E1166" i="5"/>
  <c r="D1166" i="5" s="1"/>
  <c r="C1166" i="5"/>
  <c r="B1166" i="5"/>
  <c r="Z1165" i="5"/>
  <c r="Y1165" i="5"/>
  <c r="G1165" i="5"/>
  <c r="F1165" i="5" s="1"/>
  <c r="E1165" i="5"/>
  <c r="D1165" i="5" s="1"/>
  <c r="C1165" i="5"/>
  <c r="B1165" i="5"/>
  <c r="Z1164" i="5"/>
  <c r="Y1164" i="5"/>
  <c r="G1164" i="5"/>
  <c r="F1164" i="5" s="1"/>
  <c r="E1164" i="5"/>
  <c r="D1164" i="5" s="1"/>
  <c r="C1164" i="5"/>
  <c r="B1164" i="5"/>
  <c r="Z1163" i="5"/>
  <c r="Y1163" i="5"/>
  <c r="G1163" i="5"/>
  <c r="F1163" i="5" s="1"/>
  <c r="E1163" i="5"/>
  <c r="D1163" i="5" s="1"/>
  <c r="C1163" i="5"/>
  <c r="B1163" i="5"/>
  <c r="Z1162" i="5"/>
  <c r="Y1162" i="5"/>
  <c r="G1162" i="5"/>
  <c r="F1162" i="5" s="1"/>
  <c r="E1162" i="5"/>
  <c r="D1162" i="5" s="1"/>
  <c r="C1162" i="5"/>
  <c r="B1162" i="5"/>
  <c r="Z1161" i="5"/>
  <c r="Y1161" i="5"/>
  <c r="G1161" i="5"/>
  <c r="F1161" i="5" s="1"/>
  <c r="E1161" i="5"/>
  <c r="D1161" i="5" s="1"/>
  <c r="C1161" i="5"/>
  <c r="B1161" i="5"/>
  <c r="Z1160" i="5"/>
  <c r="Y1160" i="5"/>
  <c r="G1160" i="5"/>
  <c r="F1160" i="5" s="1"/>
  <c r="E1160" i="5"/>
  <c r="D1160" i="5" s="1"/>
  <c r="C1160" i="5"/>
  <c r="B1160" i="5"/>
  <c r="Z1159" i="5"/>
  <c r="Y1159" i="5"/>
  <c r="G1159" i="5"/>
  <c r="F1159" i="5" s="1"/>
  <c r="E1159" i="5"/>
  <c r="D1159" i="5" s="1"/>
  <c r="C1159" i="5"/>
  <c r="B1159" i="5"/>
  <c r="Z1158" i="5"/>
  <c r="Y1158" i="5"/>
  <c r="G1158" i="5"/>
  <c r="F1158" i="5" s="1"/>
  <c r="E1158" i="5"/>
  <c r="D1158" i="5" s="1"/>
  <c r="C1158" i="5"/>
  <c r="B1158" i="5"/>
  <c r="Z1157" i="5"/>
  <c r="Y1157" i="5"/>
  <c r="G1157" i="5"/>
  <c r="F1157" i="5" s="1"/>
  <c r="E1157" i="5"/>
  <c r="D1157" i="5" s="1"/>
  <c r="C1157" i="5"/>
  <c r="B1157" i="5"/>
  <c r="Z1156" i="5"/>
  <c r="Y1156" i="5"/>
  <c r="G1156" i="5"/>
  <c r="F1156" i="5" s="1"/>
  <c r="E1156" i="5"/>
  <c r="D1156" i="5" s="1"/>
  <c r="C1156" i="5"/>
  <c r="B1156" i="5"/>
  <c r="Z1155" i="5"/>
  <c r="Y1155" i="5"/>
  <c r="G1155" i="5"/>
  <c r="F1155" i="5" s="1"/>
  <c r="E1155" i="5"/>
  <c r="D1155" i="5" s="1"/>
  <c r="C1155" i="5"/>
  <c r="B1155" i="5"/>
  <c r="Z1154" i="5"/>
  <c r="Y1154" i="5"/>
  <c r="G1154" i="5"/>
  <c r="F1154" i="5" s="1"/>
  <c r="E1154" i="5"/>
  <c r="D1154" i="5" s="1"/>
  <c r="C1154" i="5"/>
  <c r="B1154" i="5"/>
  <c r="Z1153" i="5"/>
  <c r="Y1153" i="5"/>
  <c r="G1153" i="5"/>
  <c r="F1153" i="5" s="1"/>
  <c r="E1153" i="5"/>
  <c r="D1153" i="5" s="1"/>
  <c r="C1153" i="5"/>
  <c r="B1153" i="5"/>
  <c r="Z1152" i="5"/>
  <c r="Y1152" i="5"/>
  <c r="G1152" i="5"/>
  <c r="F1152" i="5" s="1"/>
  <c r="E1152" i="5"/>
  <c r="D1152" i="5" s="1"/>
  <c r="C1152" i="5"/>
  <c r="B1152" i="5"/>
  <c r="Z1151" i="5"/>
  <c r="Y1151" i="5"/>
  <c r="G1151" i="5"/>
  <c r="F1151" i="5" s="1"/>
  <c r="E1151" i="5"/>
  <c r="D1151" i="5" s="1"/>
  <c r="C1151" i="5"/>
  <c r="B1151" i="5"/>
  <c r="Z1150" i="5"/>
  <c r="Y1150" i="5"/>
  <c r="G1150" i="5"/>
  <c r="F1150" i="5" s="1"/>
  <c r="E1150" i="5"/>
  <c r="D1150" i="5" s="1"/>
  <c r="C1150" i="5"/>
  <c r="B1150" i="5"/>
  <c r="Z1149" i="5"/>
  <c r="Y1149" i="5"/>
  <c r="G1149" i="5"/>
  <c r="F1149" i="5" s="1"/>
  <c r="E1149" i="5"/>
  <c r="D1149" i="5" s="1"/>
  <c r="C1149" i="5"/>
  <c r="B1149" i="5"/>
  <c r="Z1148" i="5"/>
  <c r="Y1148" i="5"/>
  <c r="G1148" i="5"/>
  <c r="F1148" i="5" s="1"/>
  <c r="E1148" i="5"/>
  <c r="D1148" i="5" s="1"/>
  <c r="C1148" i="5"/>
  <c r="B1148" i="5"/>
  <c r="Z1147" i="5"/>
  <c r="Y1147" i="5"/>
  <c r="G1147" i="5"/>
  <c r="F1147" i="5" s="1"/>
  <c r="E1147" i="5"/>
  <c r="D1147" i="5" s="1"/>
  <c r="C1147" i="5"/>
  <c r="B1147" i="5"/>
  <c r="Z1146" i="5"/>
  <c r="Y1146" i="5"/>
  <c r="G1146" i="5"/>
  <c r="F1146" i="5" s="1"/>
  <c r="E1146" i="5"/>
  <c r="D1146" i="5" s="1"/>
  <c r="C1146" i="5"/>
  <c r="B1146" i="5"/>
  <c r="Z1145" i="5"/>
  <c r="Y1145" i="5"/>
  <c r="G1145" i="5"/>
  <c r="F1145" i="5" s="1"/>
  <c r="E1145" i="5"/>
  <c r="D1145" i="5" s="1"/>
  <c r="C1145" i="5"/>
  <c r="B1145" i="5"/>
  <c r="Z1144" i="5"/>
  <c r="Y1144" i="5"/>
  <c r="G1144" i="5"/>
  <c r="F1144" i="5" s="1"/>
  <c r="E1144" i="5"/>
  <c r="D1144" i="5" s="1"/>
  <c r="C1144" i="5"/>
  <c r="B1144" i="5"/>
  <c r="Z1143" i="5"/>
  <c r="Y1143" i="5"/>
  <c r="G1143" i="5"/>
  <c r="F1143" i="5" s="1"/>
  <c r="E1143" i="5"/>
  <c r="D1143" i="5" s="1"/>
  <c r="C1143" i="5"/>
  <c r="B1143" i="5"/>
  <c r="Z1142" i="5"/>
  <c r="Y1142" i="5"/>
  <c r="G1142" i="5"/>
  <c r="F1142" i="5" s="1"/>
  <c r="E1142" i="5"/>
  <c r="D1142" i="5" s="1"/>
  <c r="C1142" i="5"/>
  <c r="B1142" i="5"/>
  <c r="Z1141" i="5"/>
  <c r="Y1141" i="5"/>
  <c r="G1141" i="5"/>
  <c r="F1141" i="5" s="1"/>
  <c r="E1141" i="5"/>
  <c r="D1141" i="5" s="1"/>
  <c r="C1141" i="5"/>
  <c r="B1141" i="5"/>
  <c r="Z1140" i="5"/>
  <c r="Y1140" i="5"/>
  <c r="G1140" i="5"/>
  <c r="F1140" i="5" s="1"/>
  <c r="E1140" i="5"/>
  <c r="D1140" i="5" s="1"/>
  <c r="C1140" i="5"/>
  <c r="B1140" i="5"/>
  <c r="Z1139" i="5"/>
  <c r="Y1139" i="5"/>
  <c r="G1139" i="5"/>
  <c r="F1139" i="5" s="1"/>
  <c r="E1139" i="5"/>
  <c r="D1139" i="5" s="1"/>
  <c r="C1139" i="5"/>
  <c r="B1139" i="5"/>
  <c r="Z1138" i="5"/>
  <c r="Y1138" i="5"/>
  <c r="G1138" i="5"/>
  <c r="F1138" i="5" s="1"/>
  <c r="E1138" i="5"/>
  <c r="D1138" i="5" s="1"/>
  <c r="C1138" i="5"/>
  <c r="B1138" i="5"/>
  <c r="Z1137" i="5"/>
  <c r="Y1137" i="5"/>
  <c r="G1137" i="5"/>
  <c r="F1137" i="5" s="1"/>
  <c r="E1137" i="5"/>
  <c r="D1137" i="5" s="1"/>
  <c r="C1137" i="5"/>
  <c r="B1137" i="5"/>
  <c r="Z1136" i="5"/>
  <c r="Y1136" i="5"/>
  <c r="G1136" i="5"/>
  <c r="F1136" i="5" s="1"/>
  <c r="E1136" i="5"/>
  <c r="D1136" i="5" s="1"/>
  <c r="C1136" i="5"/>
  <c r="B1136" i="5"/>
  <c r="Z1135" i="5"/>
  <c r="Y1135" i="5"/>
  <c r="G1135" i="5"/>
  <c r="F1135" i="5" s="1"/>
  <c r="E1135" i="5"/>
  <c r="D1135" i="5" s="1"/>
  <c r="C1135" i="5"/>
  <c r="B1135" i="5"/>
  <c r="Z1134" i="5"/>
  <c r="Y1134" i="5"/>
  <c r="G1134" i="5"/>
  <c r="F1134" i="5" s="1"/>
  <c r="E1134" i="5"/>
  <c r="D1134" i="5" s="1"/>
  <c r="C1134" i="5"/>
  <c r="B1134" i="5"/>
  <c r="Z1133" i="5"/>
  <c r="Y1133" i="5"/>
  <c r="G1133" i="5"/>
  <c r="F1133" i="5" s="1"/>
  <c r="E1133" i="5"/>
  <c r="D1133" i="5" s="1"/>
  <c r="C1133" i="5"/>
  <c r="B1133" i="5"/>
  <c r="Z1132" i="5"/>
  <c r="Y1132" i="5"/>
  <c r="G1132" i="5"/>
  <c r="F1132" i="5" s="1"/>
  <c r="E1132" i="5"/>
  <c r="D1132" i="5" s="1"/>
  <c r="C1132" i="5"/>
  <c r="B1132" i="5"/>
  <c r="Z1131" i="5"/>
  <c r="Y1131" i="5"/>
  <c r="G1131" i="5"/>
  <c r="F1131" i="5" s="1"/>
  <c r="E1131" i="5"/>
  <c r="D1131" i="5" s="1"/>
  <c r="C1131" i="5"/>
  <c r="B1131" i="5"/>
  <c r="Z1130" i="5"/>
  <c r="Y1130" i="5"/>
  <c r="G1130" i="5"/>
  <c r="F1130" i="5" s="1"/>
  <c r="E1130" i="5"/>
  <c r="D1130" i="5" s="1"/>
  <c r="C1130" i="5"/>
  <c r="B1130" i="5"/>
  <c r="Z1129" i="5"/>
  <c r="Y1129" i="5"/>
  <c r="G1129" i="5"/>
  <c r="F1129" i="5" s="1"/>
  <c r="E1129" i="5"/>
  <c r="D1129" i="5" s="1"/>
  <c r="C1129" i="5"/>
  <c r="B1129" i="5"/>
  <c r="Z1128" i="5"/>
  <c r="Y1128" i="5"/>
  <c r="G1128" i="5"/>
  <c r="F1128" i="5" s="1"/>
  <c r="E1128" i="5"/>
  <c r="D1128" i="5" s="1"/>
  <c r="C1128" i="5"/>
  <c r="B1128" i="5"/>
  <c r="Z1127" i="5"/>
  <c r="Y1127" i="5"/>
  <c r="G1127" i="5"/>
  <c r="F1127" i="5" s="1"/>
  <c r="E1127" i="5"/>
  <c r="D1127" i="5" s="1"/>
  <c r="C1127" i="5"/>
  <c r="B1127" i="5"/>
  <c r="Z1126" i="5"/>
  <c r="Y1126" i="5"/>
  <c r="G1126" i="5"/>
  <c r="F1126" i="5" s="1"/>
  <c r="E1126" i="5"/>
  <c r="D1126" i="5" s="1"/>
  <c r="C1126" i="5"/>
  <c r="B1126" i="5"/>
  <c r="Z1125" i="5"/>
  <c r="Y1125" i="5"/>
  <c r="G1125" i="5"/>
  <c r="F1125" i="5" s="1"/>
  <c r="E1125" i="5"/>
  <c r="D1125" i="5" s="1"/>
  <c r="C1125" i="5"/>
  <c r="B1125" i="5"/>
  <c r="Z1124" i="5"/>
  <c r="Y1124" i="5"/>
  <c r="G1124" i="5"/>
  <c r="F1124" i="5" s="1"/>
  <c r="E1124" i="5"/>
  <c r="D1124" i="5" s="1"/>
  <c r="C1124" i="5"/>
  <c r="B1124" i="5"/>
  <c r="Z1123" i="5"/>
  <c r="Y1123" i="5"/>
  <c r="G1123" i="5"/>
  <c r="F1123" i="5" s="1"/>
  <c r="E1123" i="5"/>
  <c r="D1123" i="5" s="1"/>
  <c r="C1123" i="5"/>
  <c r="B1123" i="5"/>
  <c r="Z1122" i="5"/>
  <c r="Y1122" i="5"/>
  <c r="G1122" i="5"/>
  <c r="F1122" i="5" s="1"/>
  <c r="E1122" i="5"/>
  <c r="D1122" i="5" s="1"/>
  <c r="C1122" i="5"/>
  <c r="B1122" i="5"/>
  <c r="Z1121" i="5"/>
  <c r="Y1121" i="5"/>
  <c r="G1121" i="5"/>
  <c r="F1121" i="5" s="1"/>
  <c r="E1121" i="5"/>
  <c r="D1121" i="5" s="1"/>
  <c r="C1121" i="5"/>
  <c r="B1121" i="5"/>
  <c r="Z1120" i="5"/>
  <c r="Y1120" i="5"/>
  <c r="G1120" i="5"/>
  <c r="F1120" i="5" s="1"/>
  <c r="E1120" i="5"/>
  <c r="D1120" i="5" s="1"/>
  <c r="C1120" i="5"/>
  <c r="B1120" i="5"/>
  <c r="Z1119" i="5"/>
  <c r="Y1119" i="5"/>
  <c r="G1119" i="5"/>
  <c r="F1119" i="5" s="1"/>
  <c r="E1119" i="5"/>
  <c r="D1119" i="5" s="1"/>
  <c r="C1119" i="5"/>
  <c r="B1119" i="5"/>
  <c r="Z1118" i="5"/>
  <c r="Y1118" i="5"/>
  <c r="G1118" i="5"/>
  <c r="F1118" i="5" s="1"/>
  <c r="E1118" i="5"/>
  <c r="D1118" i="5" s="1"/>
  <c r="C1118" i="5"/>
  <c r="B1118" i="5"/>
  <c r="Z1117" i="5"/>
  <c r="Y1117" i="5"/>
  <c r="G1117" i="5"/>
  <c r="F1117" i="5" s="1"/>
  <c r="E1117" i="5"/>
  <c r="D1117" i="5" s="1"/>
  <c r="C1117" i="5"/>
  <c r="B1117" i="5"/>
  <c r="Z1116" i="5"/>
  <c r="Y1116" i="5"/>
  <c r="G1116" i="5"/>
  <c r="F1116" i="5" s="1"/>
  <c r="E1116" i="5"/>
  <c r="D1116" i="5" s="1"/>
  <c r="C1116" i="5"/>
  <c r="B1116" i="5"/>
  <c r="Z1115" i="5"/>
  <c r="Y1115" i="5"/>
  <c r="G1115" i="5"/>
  <c r="F1115" i="5" s="1"/>
  <c r="E1115" i="5"/>
  <c r="D1115" i="5" s="1"/>
  <c r="C1115" i="5"/>
  <c r="B1115" i="5"/>
  <c r="Z1114" i="5"/>
  <c r="Y1114" i="5"/>
  <c r="G1114" i="5"/>
  <c r="F1114" i="5" s="1"/>
  <c r="E1114" i="5"/>
  <c r="D1114" i="5" s="1"/>
  <c r="C1114" i="5"/>
  <c r="B1114" i="5"/>
  <c r="Z1113" i="5"/>
  <c r="Y1113" i="5"/>
  <c r="G1113" i="5"/>
  <c r="F1113" i="5" s="1"/>
  <c r="E1113" i="5"/>
  <c r="D1113" i="5" s="1"/>
  <c r="C1113" i="5"/>
  <c r="B1113" i="5"/>
  <c r="Z1112" i="5"/>
  <c r="Y1112" i="5"/>
  <c r="G1112" i="5"/>
  <c r="F1112" i="5" s="1"/>
  <c r="E1112" i="5"/>
  <c r="D1112" i="5" s="1"/>
  <c r="C1112" i="5"/>
  <c r="B1112" i="5"/>
  <c r="Z1111" i="5"/>
  <c r="Y1111" i="5"/>
  <c r="G1111" i="5"/>
  <c r="F1111" i="5" s="1"/>
  <c r="E1111" i="5"/>
  <c r="D1111" i="5" s="1"/>
  <c r="C1111" i="5"/>
  <c r="B1111" i="5"/>
  <c r="Z1110" i="5"/>
  <c r="Y1110" i="5"/>
  <c r="G1110" i="5"/>
  <c r="F1110" i="5" s="1"/>
  <c r="E1110" i="5"/>
  <c r="D1110" i="5" s="1"/>
  <c r="C1110" i="5"/>
  <c r="B1110" i="5"/>
  <c r="Z1109" i="5"/>
  <c r="Y1109" i="5"/>
  <c r="G1109" i="5"/>
  <c r="F1109" i="5" s="1"/>
  <c r="E1109" i="5"/>
  <c r="D1109" i="5" s="1"/>
  <c r="C1109" i="5"/>
  <c r="B1109" i="5"/>
  <c r="Z1108" i="5"/>
  <c r="Y1108" i="5"/>
  <c r="G1108" i="5"/>
  <c r="F1108" i="5" s="1"/>
  <c r="E1108" i="5"/>
  <c r="D1108" i="5" s="1"/>
  <c r="C1108" i="5"/>
  <c r="B1108" i="5"/>
  <c r="Z1107" i="5"/>
  <c r="Y1107" i="5"/>
  <c r="G1107" i="5"/>
  <c r="F1107" i="5" s="1"/>
  <c r="E1107" i="5"/>
  <c r="D1107" i="5" s="1"/>
  <c r="C1107" i="5"/>
  <c r="B1107" i="5"/>
  <c r="Z1106" i="5"/>
  <c r="Y1106" i="5"/>
  <c r="G1106" i="5"/>
  <c r="F1106" i="5" s="1"/>
  <c r="E1106" i="5"/>
  <c r="D1106" i="5" s="1"/>
  <c r="C1106" i="5"/>
  <c r="B1106" i="5"/>
  <c r="Z1105" i="5"/>
  <c r="Y1105" i="5"/>
  <c r="G1105" i="5"/>
  <c r="F1105" i="5" s="1"/>
  <c r="E1105" i="5"/>
  <c r="D1105" i="5" s="1"/>
  <c r="C1105" i="5"/>
  <c r="B1105" i="5"/>
  <c r="Z1104" i="5"/>
  <c r="Y1104" i="5"/>
  <c r="G1104" i="5"/>
  <c r="F1104" i="5" s="1"/>
  <c r="E1104" i="5"/>
  <c r="D1104" i="5" s="1"/>
  <c r="C1104" i="5"/>
  <c r="B1104" i="5"/>
  <c r="Z1103" i="5"/>
  <c r="Y1103" i="5"/>
  <c r="G1103" i="5"/>
  <c r="F1103" i="5" s="1"/>
  <c r="E1103" i="5"/>
  <c r="D1103" i="5" s="1"/>
  <c r="C1103" i="5"/>
  <c r="B1103" i="5"/>
  <c r="Z1102" i="5"/>
  <c r="Y1102" i="5"/>
  <c r="G1102" i="5"/>
  <c r="F1102" i="5" s="1"/>
  <c r="E1102" i="5"/>
  <c r="D1102" i="5" s="1"/>
  <c r="C1102" i="5"/>
  <c r="B1102" i="5"/>
  <c r="Z1101" i="5"/>
  <c r="Y1101" i="5"/>
  <c r="G1101" i="5"/>
  <c r="F1101" i="5" s="1"/>
  <c r="E1101" i="5"/>
  <c r="D1101" i="5" s="1"/>
  <c r="C1101" i="5"/>
  <c r="B1101" i="5"/>
  <c r="Z1100" i="5"/>
  <c r="Y1100" i="5"/>
  <c r="G1100" i="5"/>
  <c r="F1100" i="5" s="1"/>
  <c r="E1100" i="5"/>
  <c r="D1100" i="5" s="1"/>
  <c r="C1100" i="5"/>
  <c r="B1100" i="5"/>
  <c r="Z1099" i="5"/>
  <c r="Y1099" i="5"/>
  <c r="G1099" i="5"/>
  <c r="F1099" i="5" s="1"/>
  <c r="E1099" i="5"/>
  <c r="D1099" i="5" s="1"/>
  <c r="C1099" i="5"/>
  <c r="B1099" i="5"/>
  <c r="Z1098" i="5"/>
  <c r="Y1098" i="5"/>
  <c r="G1098" i="5"/>
  <c r="F1098" i="5" s="1"/>
  <c r="E1098" i="5"/>
  <c r="D1098" i="5" s="1"/>
  <c r="C1098" i="5"/>
  <c r="B1098" i="5"/>
  <c r="Z1097" i="5"/>
  <c r="Y1097" i="5"/>
  <c r="G1097" i="5"/>
  <c r="F1097" i="5" s="1"/>
  <c r="E1097" i="5"/>
  <c r="D1097" i="5" s="1"/>
  <c r="C1097" i="5"/>
  <c r="B1097" i="5"/>
  <c r="Z1096" i="5"/>
  <c r="Y1096" i="5"/>
  <c r="G1096" i="5"/>
  <c r="F1096" i="5" s="1"/>
  <c r="E1096" i="5"/>
  <c r="D1096" i="5" s="1"/>
  <c r="C1096" i="5"/>
  <c r="B1096" i="5"/>
  <c r="Z1095" i="5"/>
  <c r="Y1095" i="5"/>
  <c r="G1095" i="5"/>
  <c r="F1095" i="5" s="1"/>
  <c r="E1095" i="5"/>
  <c r="D1095" i="5" s="1"/>
  <c r="C1095" i="5"/>
  <c r="B1095" i="5"/>
  <c r="Z1094" i="5"/>
  <c r="Y1094" i="5"/>
  <c r="G1094" i="5"/>
  <c r="F1094" i="5" s="1"/>
  <c r="E1094" i="5"/>
  <c r="D1094" i="5" s="1"/>
  <c r="C1094" i="5"/>
  <c r="B1094" i="5"/>
  <c r="Z1093" i="5"/>
  <c r="Y1093" i="5"/>
  <c r="G1093" i="5"/>
  <c r="F1093" i="5" s="1"/>
  <c r="E1093" i="5"/>
  <c r="D1093" i="5" s="1"/>
  <c r="C1093" i="5"/>
  <c r="B1093" i="5"/>
  <c r="Z1092" i="5"/>
  <c r="Y1092" i="5"/>
  <c r="G1092" i="5"/>
  <c r="F1092" i="5" s="1"/>
  <c r="E1092" i="5"/>
  <c r="D1092" i="5" s="1"/>
  <c r="C1092" i="5"/>
  <c r="B1092" i="5"/>
  <c r="Z1091" i="5"/>
  <c r="Y1091" i="5"/>
  <c r="G1091" i="5"/>
  <c r="F1091" i="5" s="1"/>
  <c r="E1091" i="5"/>
  <c r="D1091" i="5" s="1"/>
  <c r="C1091" i="5"/>
  <c r="B1091" i="5"/>
  <c r="Z1090" i="5"/>
  <c r="Y1090" i="5"/>
  <c r="G1090" i="5"/>
  <c r="F1090" i="5" s="1"/>
  <c r="E1090" i="5"/>
  <c r="D1090" i="5" s="1"/>
  <c r="C1090" i="5"/>
  <c r="B1090" i="5"/>
  <c r="Z1089" i="5"/>
  <c r="Y1089" i="5"/>
  <c r="G1089" i="5"/>
  <c r="F1089" i="5" s="1"/>
  <c r="E1089" i="5"/>
  <c r="D1089" i="5" s="1"/>
  <c r="C1089" i="5"/>
  <c r="B1089" i="5"/>
  <c r="Z1088" i="5"/>
  <c r="Y1088" i="5"/>
  <c r="G1088" i="5"/>
  <c r="F1088" i="5" s="1"/>
  <c r="E1088" i="5"/>
  <c r="D1088" i="5" s="1"/>
  <c r="C1088" i="5"/>
  <c r="B1088" i="5"/>
  <c r="Z1087" i="5"/>
  <c r="Y1087" i="5"/>
  <c r="G1087" i="5"/>
  <c r="F1087" i="5" s="1"/>
  <c r="E1087" i="5"/>
  <c r="D1087" i="5" s="1"/>
  <c r="C1087" i="5"/>
  <c r="B1087" i="5"/>
  <c r="Z1086" i="5"/>
  <c r="Y1086" i="5"/>
  <c r="G1086" i="5"/>
  <c r="F1086" i="5" s="1"/>
  <c r="E1086" i="5"/>
  <c r="D1086" i="5" s="1"/>
  <c r="C1086" i="5"/>
  <c r="B1086" i="5"/>
  <c r="Z1085" i="5"/>
  <c r="Y1085" i="5"/>
  <c r="G1085" i="5"/>
  <c r="F1085" i="5" s="1"/>
  <c r="E1085" i="5"/>
  <c r="D1085" i="5" s="1"/>
  <c r="C1085" i="5"/>
  <c r="B1085" i="5"/>
  <c r="Z1084" i="5"/>
  <c r="Y1084" i="5"/>
  <c r="G1084" i="5"/>
  <c r="F1084" i="5" s="1"/>
  <c r="E1084" i="5"/>
  <c r="D1084" i="5" s="1"/>
  <c r="C1084" i="5"/>
  <c r="B1084" i="5"/>
  <c r="Z1083" i="5"/>
  <c r="Y1083" i="5"/>
  <c r="G1083" i="5"/>
  <c r="F1083" i="5" s="1"/>
  <c r="E1083" i="5"/>
  <c r="D1083" i="5" s="1"/>
  <c r="C1083" i="5"/>
  <c r="B1083" i="5"/>
  <c r="Z1082" i="5"/>
  <c r="Y1082" i="5"/>
  <c r="G1082" i="5"/>
  <c r="F1082" i="5" s="1"/>
  <c r="E1082" i="5"/>
  <c r="D1082" i="5" s="1"/>
  <c r="C1082" i="5"/>
  <c r="B1082" i="5"/>
  <c r="Z1081" i="5"/>
  <c r="Y1081" i="5"/>
  <c r="G1081" i="5"/>
  <c r="F1081" i="5" s="1"/>
  <c r="E1081" i="5"/>
  <c r="D1081" i="5" s="1"/>
  <c r="C1081" i="5"/>
  <c r="B1081" i="5"/>
  <c r="Z1080" i="5"/>
  <c r="Y1080" i="5"/>
  <c r="G1080" i="5"/>
  <c r="F1080" i="5" s="1"/>
  <c r="E1080" i="5"/>
  <c r="D1080" i="5" s="1"/>
  <c r="C1080" i="5"/>
  <c r="B1080" i="5"/>
  <c r="Z1079" i="5"/>
  <c r="Y1079" i="5"/>
  <c r="G1079" i="5"/>
  <c r="F1079" i="5" s="1"/>
  <c r="E1079" i="5"/>
  <c r="D1079" i="5" s="1"/>
  <c r="C1079" i="5"/>
  <c r="B1079" i="5"/>
  <c r="Z1078" i="5"/>
  <c r="Y1078" i="5"/>
  <c r="G1078" i="5"/>
  <c r="F1078" i="5" s="1"/>
  <c r="E1078" i="5"/>
  <c r="D1078" i="5" s="1"/>
  <c r="C1078" i="5"/>
  <c r="B1078" i="5"/>
  <c r="Z1077" i="5"/>
  <c r="Y1077" i="5"/>
  <c r="G1077" i="5"/>
  <c r="F1077" i="5" s="1"/>
  <c r="E1077" i="5"/>
  <c r="D1077" i="5" s="1"/>
  <c r="C1077" i="5"/>
  <c r="B1077" i="5"/>
  <c r="Z1076" i="5"/>
  <c r="Y1076" i="5"/>
  <c r="G1076" i="5"/>
  <c r="F1076" i="5" s="1"/>
  <c r="E1076" i="5"/>
  <c r="D1076" i="5" s="1"/>
  <c r="C1076" i="5"/>
  <c r="B1076" i="5"/>
  <c r="Z1075" i="5"/>
  <c r="Y1075" i="5"/>
  <c r="G1075" i="5"/>
  <c r="F1075" i="5" s="1"/>
  <c r="E1075" i="5"/>
  <c r="D1075" i="5" s="1"/>
  <c r="C1075" i="5"/>
  <c r="B1075" i="5"/>
  <c r="Z1074" i="5"/>
  <c r="Y1074" i="5"/>
  <c r="G1074" i="5"/>
  <c r="F1074" i="5" s="1"/>
  <c r="E1074" i="5"/>
  <c r="D1074" i="5" s="1"/>
  <c r="C1074" i="5"/>
  <c r="B1074" i="5"/>
  <c r="Z1073" i="5"/>
  <c r="Y1073" i="5"/>
  <c r="G1073" i="5"/>
  <c r="F1073" i="5" s="1"/>
  <c r="E1073" i="5"/>
  <c r="D1073" i="5" s="1"/>
  <c r="C1073" i="5"/>
  <c r="B1073" i="5"/>
  <c r="Z1072" i="5"/>
  <c r="Y1072" i="5"/>
  <c r="G1072" i="5"/>
  <c r="F1072" i="5" s="1"/>
  <c r="E1072" i="5"/>
  <c r="D1072" i="5" s="1"/>
  <c r="C1072" i="5"/>
  <c r="B1072" i="5"/>
  <c r="Z1071" i="5"/>
  <c r="Y1071" i="5"/>
  <c r="G1071" i="5"/>
  <c r="F1071" i="5" s="1"/>
  <c r="E1071" i="5"/>
  <c r="D1071" i="5" s="1"/>
  <c r="C1071" i="5"/>
  <c r="B1071" i="5"/>
  <c r="Z1070" i="5"/>
  <c r="Y1070" i="5"/>
  <c r="G1070" i="5"/>
  <c r="F1070" i="5" s="1"/>
  <c r="E1070" i="5"/>
  <c r="D1070" i="5" s="1"/>
  <c r="C1070" i="5"/>
  <c r="B1070" i="5"/>
  <c r="Z1069" i="5"/>
  <c r="Y1069" i="5"/>
  <c r="G1069" i="5"/>
  <c r="F1069" i="5" s="1"/>
  <c r="E1069" i="5"/>
  <c r="D1069" i="5" s="1"/>
  <c r="C1069" i="5"/>
  <c r="B1069" i="5"/>
  <c r="Z1068" i="5"/>
  <c r="Y1068" i="5"/>
  <c r="G1068" i="5"/>
  <c r="F1068" i="5" s="1"/>
  <c r="E1068" i="5"/>
  <c r="D1068" i="5" s="1"/>
  <c r="C1068" i="5"/>
  <c r="B1068" i="5"/>
  <c r="Z1067" i="5"/>
  <c r="Y1067" i="5"/>
  <c r="G1067" i="5"/>
  <c r="F1067" i="5" s="1"/>
  <c r="E1067" i="5"/>
  <c r="D1067" i="5" s="1"/>
  <c r="C1067" i="5"/>
  <c r="B1067" i="5"/>
  <c r="Z1066" i="5"/>
  <c r="Y1066" i="5"/>
  <c r="G1066" i="5"/>
  <c r="F1066" i="5" s="1"/>
  <c r="E1066" i="5"/>
  <c r="D1066" i="5" s="1"/>
  <c r="C1066" i="5"/>
  <c r="B1066" i="5"/>
  <c r="Z1065" i="5"/>
  <c r="Y1065" i="5"/>
  <c r="G1065" i="5"/>
  <c r="F1065" i="5" s="1"/>
  <c r="E1065" i="5"/>
  <c r="D1065" i="5" s="1"/>
  <c r="C1065" i="5"/>
  <c r="B1065" i="5"/>
  <c r="Z1064" i="5"/>
  <c r="Y1064" i="5"/>
  <c r="G1064" i="5"/>
  <c r="F1064" i="5" s="1"/>
  <c r="E1064" i="5"/>
  <c r="D1064" i="5" s="1"/>
  <c r="C1064" i="5"/>
  <c r="B1064" i="5"/>
  <c r="Z1063" i="5"/>
  <c r="Y1063" i="5"/>
  <c r="G1063" i="5"/>
  <c r="F1063" i="5" s="1"/>
  <c r="E1063" i="5"/>
  <c r="D1063" i="5" s="1"/>
  <c r="C1063" i="5"/>
  <c r="B1063" i="5"/>
  <c r="Z1062" i="5"/>
  <c r="Y1062" i="5"/>
  <c r="G1062" i="5"/>
  <c r="F1062" i="5" s="1"/>
  <c r="E1062" i="5"/>
  <c r="D1062" i="5" s="1"/>
  <c r="C1062" i="5"/>
  <c r="B1062" i="5"/>
  <c r="Z1061" i="5"/>
  <c r="Y1061" i="5"/>
  <c r="G1061" i="5"/>
  <c r="F1061" i="5" s="1"/>
  <c r="E1061" i="5"/>
  <c r="D1061" i="5" s="1"/>
  <c r="C1061" i="5"/>
  <c r="B1061" i="5"/>
  <c r="Z1060" i="5"/>
  <c r="Y1060" i="5"/>
  <c r="G1060" i="5"/>
  <c r="F1060" i="5" s="1"/>
  <c r="E1060" i="5"/>
  <c r="D1060" i="5" s="1"/>
  <c r="C1060" i="5"/>
  <c r="B1060" i="5"/>
  <c r="Z1059" i="5"/>
  <c r="Y1059" i="5"/>
  <c r="G1059" i="5"/>
  <c r="F1059" i="5" s="1"/>
  <c r="E1059" i="5"/>
  <c r="D1059" i="5" s="1"/>
  <c r="C1059" i="5"/>
  <c r="B1059" i="5"/>
  <c r="Z1058" i="5"/>
  <c r="Y1058" i="5"/>
  <c r="G1058" i="5"/>
  <c r="F1058" i="5" s="1"/>
  <c r="E1058" i="5"/>
  <c r="D1058" i="5" s="1"/>
  <c r="C1058" i="5"/>
  <c r="B1058" i="5"/>
  <c r="Z1057" i="5"/>
  <c r="Y1057" i="5"/>
  <c r="G1057" i="5"/>
  <c r="F1057" i="5" s="1"/>
  <c r="E1057" i="5"/>
  <c r="D1057" i="5" s="1"/>
  <c r="C1057" i="5"/>
  <c r="B1057" i="5"/>
  <c r="Z1056" i="5"/>
  <c r="Y1056" i="5"/>
  <c r="G1056" i="5"/>
  <c r="F1056" i="5" s="1"/>
  <c r="E1056" i="5"/>
  <c r="D1056" i="5" s="1"/>
  <c r="C1056" i="5"/>
  <c r="B1056" i="5"/>
  <c r="Z1055" i="5"/>
  <c r="Y1055" i="5"/>
  <c r="G1055" i="5"/>
  <c r="F1055" i="5" s="1"/>
  <c r="E1055" i="5"/>
  <c r="D1055" i="5" s="1"/>
  <c r="C1055" i="5"/>
  <c r="B1055" i="5"/>
  <c r="Z1054" i="5"/>
  <c r="Y1054" i="5"/>
  <c r="G1054" i="5"/>
  <c r="F1054" i="5" s="1"/>
  <c r="E1054" i="5"/>
  <c r="D1054" i="5" s="1"/>
  <c r="C1054" i="5"/>
  <c r="B1054" i="5"/>
  <c r="Z1053" i="5"/>
  <c r="Y1053" i="5"/>
  <c r="G1053" i="5"/>
  <c r="F1053" i="5" s="1"/>
  <c r="E1053" i="5"/>
  <c r="D1053" i="5" s="1"/>
  <c r="C1053" i="5"/>
  <c r="B1053" i="5"/>
  <c r="Z1052" i="5"/>
  <c r="Y1052" i="5"/>
  <c r="G1052" i="5"/>
  <c r="F1052" i="5" s="1"/>
  <c r="E1052" i="5"/>
  <c r="D1052" i="5" s="1"/>
  <c r="C1052" i="5"/>
  <c r="B1052" i="5"/>
  <c r="Z1051" i="5"/>
  <c r="Y1051" i="5"/>
  <c r="G1051" i="5"/>
  <c r="F1051" i="5" s="1"/>
  <c r="E1051" i="5"/>
  <c r="D1051" i="5" s="1"/>
  <c r="C1051" i="5"/>
  <c r="B1051" i="5"/>
  <c r="Z1050" i="5"/>
  <c r="Y1050" i="5"/>
  <c r="G1050" i="5"/>
  <c r="F1050" i="5" s="1"/>
  <c r="E1050" i="5"/>
  <c r="D1050" i="5" s="1"/>
  <c r="C1050" i="5"/>
  <c r="B1050" i="5"/>
  <c r="Z1049" i="5"/>
  <c r="Y1049" i="5"/>
  <c r="G1049" i="5"/>
  <c r="F1049" i="5" s="1"/>
  <c r="E1049" i="5"/>
  <c r="D1049" i="5" s="1"/>
  <c r="C1049" i="5"/>
  <c r="B1049" i="5"/>
  <c r="Z1048" i="5"/>
  <c r="Y1048" i="5"/>
  <c r="G1048" i="5"/>
  <c r="F1048" i="5" s="1"/>
  <c r="E1048" i="5"/>
  <c r="D1048" i="5" s="1"/>
  <c r="C1048" i="5"/>
  <c r="B1048" i="5"/>
  <c r="Z1047" i="5"/>
  <c r="Y1047" i="5"/>
  <c r="G1047" i="5"/>
  <c r="F1047" i="5" s="1"/>
  <c r="E1047" i="5"/>
  <c r="D1047" i="5" s="1"/>
  <c r="C1047" i="5"/>
  <c r="B1047" i="5"/>
  <c r="Z1046" i="5"/>
  <c r="Y1046" i="5"/>
  <c r="G1046" i="5"/>
  <c r="F1046" i="5" s="1"/>
  <c r="E1046" i="5"/>
  <c r="D1046" i="5" s="1"/>
  <c r="C1046" i="5"/>
  <c r="B1046" i="5"/>
  <c r="Z1045" i="5"/>
  <c r="Y1045" i="5"/>
  <c r="G1045" i="5"/>
  <c r="F1045" i="5" s="1"/>
  <c r="E1045" i="5"/>
  <c r="D1045" i="5" s="1"/>
  <c r="C1045" i="5"/>
  <c r="B1045" i="5"/>
  <c r="Z1044" i="5"/>
  <c r="Y1044" i="5"/>
  <c r="G1044" i="5"/>
  <c r="F1044" i="5" s="1"/>
  <c r="E1044" i="5"/>
  <c r="D1044" i="5" s="1"/>
  <c r="C1044" i="5"/>
  <c r="B1044" i="5"/>
  <c r="Z1043" i="5"/>
  <c r="Y1043" i="5"/>
  <c r="G1043" i="5"/>
  <c r="F1043" i="5" s="1"/>
  <c r="E1043" i="5"/>
  <c r="D1043" i="5" s="1"/>
  <c r="C1043" i="5"/>
  <c r="B1043" i="5"/>
  <c r="Z1042" i="5"/>
  <c r="Y1042" i="5"/>
  <c r="G1042" i="5"/>
  <c r="F1042" i="5" s="1"/>
  <c r="E1042" i="5"/>
  <c r="D1042" i="5" s="1"/>
  <c r="C1042" i="5"/>
  <c r="B1042" i="5"/>
  <c r="Z1041" i="5"/>
  <c r="Y1041" i="5"/>
  <c r="G1041" i="5"/>
  <c r="F1041" i="5" s="1"/>
  <c r="E1041" i="5"/>
  <c r="D1041" i="5" s="1"/>
  <c r="C1041" i="5"/>
  <c r="B1041" i="5"/>
  <c r="Z1040" i="5"/>
  <c r="Y1040" i="5"/>
  <c r="G1040" i="5"/>
  <c r="F1040" i="5" s="1"/>
  <c r="E1040" i="5"/>
  <c r="D1040" i="5" s="1"/>
  <c r="C1040" i="5"/>
  <c r="B1040" i="5"/>
  <c r="Z1039" i="5"/>
  <c r="Y1039" i="5"/>
  <c r="G1039" i="5"/>
  <c r="F1039" i="5" s="1"/>
  <c r="E1039" i="5"/>
  <c r="D1039" i="5" s="1"/>
  <c r="C1039" i="5"/>
  <c r="B1039" i="5"/>
  <c r="Z1038" i="5"/>
  <c r="Y1038" i="5"/>
  <c r="G1038" i="5"/>
  <c r="F1038" i="5" s="1"/>
  <c r="E1038" i="5"/>
  <c r="D1038" i="5" s="1"/>
  <c r="C1038" i="5"/>
  <c r="B1038" i="5"/>
  <c r="Z1037" i="5"/>
  <c r="Y1037" i="5"/>
  <c r="G1037" i="5"/>
  <c r="F1037" i="5" s="1"/>
  <c r="E1037" i="5"/>
  <c r="D1037" i="5" s="1"/>
  <c r="C1037" i="5"/>
  <c r="B1037" i="5"/>
  <c r="Z1036" i="5"/>
  <c r="Y1036" i="5"/>
  <c r="G1036" i="5"/>
  <c r="F1036" i="5" s="1"/>
  <c r="E1036" i="5"/>
  <c r="D1036" i="5" s="1"/>
  <c r="C1036" i="5"/>
  <c r="B1036" i="5"/>
  <c r="Z1035" i="5"/>
  <c r="Y1035" i="5"/>
  <c r="G1035" i="5"/>
  <c r="F1035" i="5" s="1"/>
  <c r="E1035" i="5"/>
  <c r="D1035" i="5" s="1"/>
  <c r="C1035" i="5"/>
  <c r="B1035" i="5"/>
  <c r="Z1034" i="5"/>
  <c r="Y1034" i="5"/>
  <c r="G1034" i="5"/>
  <c r="F1034" i="5" s="1"/>
  <c r="E1034" i="5"/>
  <c r="D1034" i="5" s="1"/>
  <c r="C1034" i="5"/>
  <c r="B1034" i="5"/>
  <c r="Z1033" i="5"/>
  <c r="Y1033" i="5"/>
  <c r="G1033" i="5"/>
  <c r="F1033" i="5" s="1"/>
  <c r="E1033" i="5"/>
  <c r="D1033" i="5" s="1"/>
  <c r="C1033" i="5"/>
  <c r="B1033" i="5"/>
  <c r="Z1032" i="5"/>
  <c r="Y1032" i="5"/>
  <c r="G1032" i="5"/>
  <c r="F1032" i="5" s="1"/>
  <c r="E1032" i="5"/>
  <c r="D1032" i="5" s="1"/>
  <c r="C1032" i="5"/>
  <c r="B1032" i="5"/>
  <c r="Z1031" i="5"/>
  <c r="Y1031" i="5"/>
  <c r="G1031" i="5"/>
  <c r="F1031" i="5" s="1"/>
  <c r="E1031" i="5"/>
  <c r="D1031" i="5" s="1"/>
  <c r="C1031" i="5"/>
  <c r="B1031" i="5"/>
  <c r="Z1030" i="5"/>
  <c r="Y1030" i="5"/>
  <c r="G1030" i="5"/>
  <c r="F1030" i="5" s="1"/>
  <c r="E1030" i="5"/>
  <c r="D1030" i="5" s="1"/>
  <c r="C1030" i="5"/>
  <c r="B1030" i="5"/>
  <c r="Z1029" i="5"/>
  <c r="Y1029" i="5"/>
  <c r="G1029" i="5"/>
  <c r="F1029" i="5" s="1"/>
  <c r="E1029" i="5"/>
  <c r="D1029" i="5" s="1"/>
  <c r="C1029" i="5"/>
  <c r="B1029" i="5"/>
  <c r="Z1028" i="5"/>
  <c r="Y1028" i="5"/>
  <c r="G1028" i="5"/>
  <c r="F1028" i="5" s="1"/>
  <c r="E1028" i="5"/>
  <c r="D1028" i="5" s="1"/>
  <c r="C1028" i="5"/>
  <c r="B1028" i="5"/>
  <c r="Z1027" i="5"/>
  <c r="Y1027" i="5"/>
  <c r="G1027" i="5"/>
  <c r="F1027" i="5" s="1"/>
  <c r="E1027" i="5"/>
  <c r="D1027" i="5" s="1"/>
  <c r="C1027" i="5"/>
  <c r="B1027" i="5"/>
  <c r="Z1026" i="5"/>
  <c r="Y1026" i="5"/>
  <c r="G1026" i="5"/>
  <c r="F1026" i="5" s="1"/>
  <c r="E1026" i="5"/>
  <c r="D1026" i="5" s="1"/>
  <c r="C1026" i="5"/>
  <c r="B1026" i="5"/>
  <c r="Z1025" i="5"/>
  <c r="Y1025" i="5"/>
  <c r="G1025" i="5"/>
  <c r="F1025" i="5" s="1"/>
  <c r="E1025" i="5"/>
  <c r="D1025" i="5" s="1"/>
  <c r="C1025" i="5"/>
  <c r="B1025" i="5"/>
  <c r="Z1024" i="5"/>
  <c r="Y1024" i="5"/>
  <c r="G1024" i="5"/>
  <c r="F1024" i="5" s="1"/>
  <c r="E1024" i="5"/>
  <c r="D1024" i="5" s="1"/>
  <c r="C1024" i="5"/>
  <c r="B1024" i="5"/>
  <c r="Z1023" i="5"/>
  <c r="Y1023" i="5"/>
  <c r="G1023" i="5"/>
  <c r="F1023" i="5" s="1"/>
  <c r="E1023" i="5"/>
  <c r="D1023" i="5" s="1"/>
  <c r="C1023" i="5"/>
  <c r="B1023" i="5"/>
  <c r="Z1022" i="5"/>
  <c r="Y1022" i="5"/>
  <c r="G1022" i="5"/>
  <c r="F1022" i="5" s="1"/>
  <c r="E1022" i="5"/>
  <c r="D1022" i="5" s="1"/>
  <c r="C1022" i="5"/>
  <c r="B1022" i="5"/>
  <c r="Z1021" i="5"/>
  <c r="Y1021" i="5"/>
  <c r="G1021" i="5"/>
  <c r="F1021" i="5" s="1"/>
  <c r="E1021" i="5"/>
  <c r="D1021" i="5" s="1"/>
  <c r="C1021" i="5"/>
  <c r="B1021" i="5"/>
  <c r="Z1020" i="5"/>
  <c r="Y1020" i="5"/>
  <c r="G1020" i="5"/>
  <c r="F1020" i="5" s="1"/>
  <c r="E1020" i="5"/>
  <c r="D1020" i="5" s="1"/>
  <c r="C1020" i="5"/>
  <c r="B1020" i="5"/>
  <c r="Z1019" i="5"/>
  <c r="Y1019" i="5"/>
  <c r="G1019" i="5"/>
  <c r="F1019" i="5" s="1"/>
  <c r="E1019" i="5"/>
  <c r="D1019" i="5" s="1"/>
  <c r="C1019" i="5"/>
  <c r="B1019" i="5"/>
  <c r="Z1018" i="5"/>
  <c r="Y1018" i="5"/>
  <c r="G1018" i="5"/>
  <c r="F1018" i="5" s="1"/>
  <c r="E1018" i="5"/>
  <c r="D1018" i="5" s="1"/>
  <c r="C1018" i="5"/>
  <c r="B1018" i="5"/>
  <c r="Z1017" i="5"/>
  <c r="Y1017" i="5"/>
  <c r="G1017" i="5"/>
  <c r="F1017" i="5" s="1"/>
  <c r="E1017" i="5"/>
  <c r="D1017" i="5" s="1"/>
  <c r="C1017" i="5"/>
  <c r="B1017" i="5"/>
  <c r="Z1016" i="5"/>
  <c r="Y1016" i="5"/>
  <c r="G1016" i="5"/>
  <c r="F1016" i="5" s="1"/>
  <c r="E1016" i="5"/>
  <c r="D1016" i="5" s="1"/>
  <c r="C1016" i="5"/>
  <c r="B1016" i="5"/>
  <c r="Z1015" i="5"/>
  <c r="Y1015" i="5"/>
  <c r="G1015" i="5"/>
  <c r="F1015" i="5" s="1"/>
  <c r="E1015" i="5"/>
  <c r="D1015" i="5" s="1"/>
  <c r="C1015" i="5"/>
  <c r="B1015" i="5"/>
  <c r="Z1014" i="5"/>
  <c r="Y1014" i="5"/>
  <c r="G1014" i="5"/>
  <c r="F1014" i="5" s="1"/>
  <c r="E1014" i="5"/>
  <c r="D1014" i="5" s="1"/>
  <c r="C1014" i="5"/>
  <c r="B1014" i="5"/>
  <c r="Z1013" i="5"/>
  <c r="Y1013" i="5"/>
  <c r="G1013" i="5"/>
  <c r="F1013" i="5" s="1"/>
  <c r="E1013" i="5"/>
  <c r="D1013" i="5" s="1"/>
  <c r="C1013" i="5"/>
  <c r="B1013" i="5"/>
  <c r="Z1012" i="5"/>
  <c r="Y1012" i="5"/>
  <c r="G1012" i="5"/>
  <c r="F1012" i="5" s="1"/>
  <c r="E1012" i="5"/>
  <c r="D1012" i="5" s="1"/>
  <c r="C1012" i="5"/>
  <c r="B1012" i="5"/>
  <c r="Z1011" i="5"/>
  <c r="Y1011" i="5"/>
  <c r="G1011" i="5"/>
  <c r="F1011" i="5" s="1"/>
  <c r="E1011" i="5"/>
  <c r="D1011" i="5" s="1"/>
  <c r="C1011" i="5"/>
  <c r="B1011" i="5"/>
  <c r="Z1010" i="5"/>
  <c r="Y1010" i="5"/>
  <c r="G1010" i="5"/>
  <c r="F1010" i="5" s="1"/>
  <c r="E1010" i="5"/>
  <c r="D1010" i="5" s="1"/>
  <c r="C1010" i="5"/>
  <c r="B1010" i="5"/>
  <c r="Z1009" i="5"/>
  <c r="Y1009" i="5"/>
  <c r="G1009" i="5"/>
  <c r="F1009" i="5" s="1"/>
  <c r="E1009" i="5"/>
  <c r="D1009" i="5" s="1"/>
  <c r="C1009" i="5"/>
  <c r="B1009" i="5"/>
  <c r="Z1008" i="5"/>
  <c r="Y1008" i="5"/>
  <c r="G1008" i="5"/>
  <c r="F1008" i="5" s="1"/>
  <c r="E1008" i="5"/>
  <c r="D1008" i="5" s="1"/>
  <c r="C1008" i="5"/>
  <c r="B1008" i="5"/>
  <c r="Z1007" i="5"/>
  <c r="Y1007" i="5"/>
  <c r="G1007" i="5"/>
  <c r="F1007" i="5" s="1"/>
  <c r="E1007" i="5"/>
  <c r="D1007" i="5" s="1"/>
  <c r="C1007" i="5"/>
  <c r="B1007" i="5"/>
  <c r="Z1006" i="5"/>
  <c r="Y1006" i="5"/>
  <c r="G1006" i="5"/>
  <c r="F1006" i="5" s="1"/>
  <c r="E1006" i="5"/>
  <c r="D1006" i="5" s="1"/>
  <c r="C1006" i="5"/>
  <c r="B1006" i="5"/>
  <c r="Z1005" i="5"/>
  <c r="Y1005" i="5"/>
  <c r="G1005" i="5"/>
  <c r="F1005" i="5" s="1"/>
  <c r="E1005" i="5"/>
  <c r="D1005" i="5" s="1"/>
  <c r="C1005" i="5"/>
  <c r="B1005" i="5"/>
  <c r="Z1004" i="5"/>
  <c r="Y1004" i="5"/>
  <c r="G1004" i="5"/>
  <c r="F1004" i="5" s="1"/>
  <c r="E1004" i="5"/>
  <c r="D1004" i="5" s="1"/>
  <c r="C1004" i="5"/>
  <c r="B1004" i="5"/>
  <c r="Z1003" i="5"/>
  <c r="Y1003" i="5"/>
  <c r="G1003" i="5"/>
  <c r="F1003" i="5" s="1"/>
  <c r="E1003" i="5"/>
  <c r="D1003" i="5" s="1"/>
  <c r="C1003" i="5"/>
  <c r="B1003" i="5"/>
  <c r="Z1002" i="5"/>
  <c r="Y1002" i="5"/>
  <c r="G1002" i="5"/>
  <c r="F1002" i="5" s="1"/>
  <c r="E1002" i="5"/>
  <c r="D1002" i="5" s="1"/>
  <c r="C1002" i="5"/>
  <c r="B1002" i="5"/>
  <c r="Z1001" i="5"/>
  <c r="Y1001" i="5"/>
  <c r="G1001" i="5"/>
  <c r="F1001" i="5" s="1"/>
  <c r="E1001" i="5"/>
  <c r="D1001" i="5" s="1"/>
  <c r="C1001" i="5"/>
  <c r="B1001" i="5"/>
  <c r="Z1000" i="5"/>
  <c r="Y1000" i="5"/>
  <c r="G1000" i="5"/>
  <c r="F1000" i="5" s="1"/>
  <c r="E1000" i="5"/>
  <c r="D1000" i="5" s="1"/>
  <c r="C1000" i="5"/>
  <c r="B1000" i="5"/>
  <c r="Z999" i="5"/>
  <c r="Y999" i="5"/>
  <c r="G999" i="5"/>
  <c r="F999" i="5" s="1"/>
  <c r="E999" i="5"/>
  <c r="D999" i="5" s="1"/>
  <c r="C999" i="5"/>
  <c r="B999" i="5"/>
  <c r="Z998" i="5"/>
  <c r="Y998" i="5"/>
  <c r="G998" i="5"/>
  <c r="F998" i="5" s="1"/>
  <c r="E998" i="5"/>
  <c r="D998" i="5" s="1"/>
  <c r="C998" i="5"/>
  <c r="B998" i="5"/>
  <c r="Z997" i="5"/>
  <c r="Y997" i="5"/>
  <c r="G997" i="5"/>
  <c r="F997" i="5" s="1"/>
  <c r="E997" i="5"/>
  <c r="D997" i="5" s="1"/>
  <c r="C997" i="5"/>
  <c r="B997" i="5"/>
  <c r="Z996" i="5"/>
  <c r="Y996" i="5"/>
  <c r="G996" i="5"/>
  <c r="F996" i="5" s="1"/>
  <c r="E996" i="5"/>
  <c r="D996" i="5" s="1"/>
  <c r="C996" i="5"/>
  <c r="B996" i="5"/>
  <c r="Z995" i="5"/>
  <c r="Y995" i="5"/>
  <c r="G995" i="5"/>
  <c r="F995" i="5" s="1"/>
  <c r="E995" i="5"/>
  <c r="D995" i="5" s="1"/>
  <c r="C995" i="5"/>
  <c r="B995" i="5"/>
  <c r="Z994" i="5"/>
  <c r="Y994" i="5"/>
  <c r="G994" i="5"/>
  <c r="F994" i="5" s="1"/>
  <c r="E994" i="5"/>
  <c r="D994" i="5" s="1"/>
  <c r="C994" i="5"/>
  <c r="B994" i="5"/>
  <c r="Z993" i="5"/>
  <c r="Y993" i="5"/>
  <c r="G993" i="5"/>
  <c r="F993" i="5" s="1"/>
  <c r="E993" i="5"/>
  <c r="D993" i="5" s="1"/>
  <c r="C993" i="5"/>
  <c r="B993" i="5"/>
  <c r="Z992" i="5"/>
  <c r="Y992" i="5"/>
  <c r="G992" i="5"/>
  <c r="F992" i="5" s="1"/>
  <c r="E992" i="5"/>
  <c r="D992" i="5" s="1"/>
  <c r="C992" i="5"/>
  <c r="B992" i="5"/>
  <c r="Z991" i="5"/>
  <c r="Y991" i="5"/>
  <c r="G991" i="5"/>
  <c r="F991" i="5" s="1"/>
  <c r="E991" i="5"/>
  <c r="D991" i="5" s="1"/>
  <c r="C991" i="5"/>
  <c r="B991" i="5"/>
  <c r="Z990" i="5"/>
  <c r="Y990" i="5"/>
  <c r="G990" i="5"/>
  <c r="F990" i="5" s="1"/>
  <c r="E990" i="5"/>
  <c r="D990" i="5" s="1"/>
  <c r="C990" i="5"/>
  <c r="B990" i="5"/>
  <c r="Z989" i="5"/>
  <c r="Y989" i="5"/>
  <c r="G989" i="5"/>
  <c r="F989" i="5" s="1"/>
  <c r="E989" i="5"/>
  <c r="D989" i="5" s="1"/>
  <c r="C989" i="5"/>
  <c r="B989" i="5"/>
  <c r="Z988" i="5"/>
  <c r="Y988" i="5"/>
  <c r="G988" i="5"/>
  <c r="F988" i="5" s="1"/>
  <c r="E988" i="5"/>
  <c r="D988" i="5" s="1"/>
  <c r="C988" i="5"/>
  <c r="B988" i="5"/>
  <c r="Z987" i="5"/>
  <c r="Y987" i="5"/>
  <c r="G987" i="5"/>
  <c r="F987" i="5" s="1"/>
  <c r="E987" i="5"/>
  <c r="D987" i="5" s="1"/>
  <c r="C987" i="5"/>
  <c r="B987" i="5"/>
  <c r="Z986" i="5"/>
  <c r="Y986" i="5"/>
  <c r="G986" i="5"/>
  <c r="F986" i="5" s="1"/>
  <c r="E986" i="5"/>
  <c r="D986" i="5" s="1"/>
  <c r="C986" i="5"/>
  <c r="B986" i="5"/>
  <c r="Z985" i="5"/>
  <c r="Y985" i="5"/>
  <c r="G985" i="5"/>
  <c r="F985" i="5" s="1"/>
  <c r="E985" i="5"/>
  <c r="D985" i="5" s="1"/>
  <c r="C985" i="5"/>
  <c r="B985" i="5"/>
  <c r="Z984" i="5"/>
  <c r="Y984" i="5"/>
  <c r="G984" i="5"/>
  <c r="F984" i="5" s="1"/>
  <c r="E984" i="5"/>
  <c r="D984" i="5" s="1"/>
  <c r="C984" i="5"/>
  <c r="B984" i="5"/>
  <c r="Z983" i="5"/>
  <c r="Y983" i="5"/>
  <c r="G983" i="5"/>
  <c r="F983" i="5" s="1"/>
  <c r="E983" i="5"/>
  <c r="D983" i="5" s="1"/>
  <c r="C983" i="5"/>
  <c r="B983" i="5"/>
  <c r="Z982" i="5"/>
  <c r="Y982" i="5"/>
  <c r="G982" i="5"/>
  <c r="F982" i="5" s="1"/>
  <c r="E982" i="5"/>
  <c r="D982" i="5" s="1"/>
  <c r="C982" i="5"/>
  <c r="B982" i="5"/>
  <c r="Z981" i="5"/>
  <c r="Y981" i="5"/>
  <c r="G981" i="5"/>
  <c r="F981" i="5" s="1"/>
  <c r="E981" i="5"/>
  <c r="D981" i="5" s="1"/>
  <c r="C981" i="5"/>
  <c r="B981" i="5"/>
  <c r="Z980" i="5"/>
  <c r="Y980" i="5"/>
  <c r="G980" i="5"/>
  <c r="F980" i="5" s="1"/>
  <c r="E980" i="5"/>
  <c r="D980" i="5" s="1"/>
  <c r="C980" i="5"/>
  <c r="B980" i="5"/>
  <c r="Z979" i="5"/>
  <c r="Y979" i="5"/>
  <c r="G979" i="5"/>
  <c r="F979" i="5" s="1"/>
  <c r="E979" i="5"/>
  <c r="D979" i="5" s="1"/>
  <c r="C979" i="5"/>
  <c r="B979" i="5"/>
  <c r="Z978" i="5"/>
  <c r="Y978" i="5"/>
  <c r="G978" i="5"/>
  <c r="F978" i="5" s="1"/>
  <c r="E978" i="5"/>
  <c r="D978" i="5" s="1"/>
  <c r="C978" i="5"/>
  <c r="B978" i="5"/>
  <c r="Z977" i="5"/>
  <c r="Y977" i="5"/>
  <c r="G977" i="5"/>
  <c r="F977" i="5" s="1"/>
  <c r="E977" i="5"/>
  <c r="D977" i="5" s="1"/>
  <c r="C977" i="5"/>
  <c r="B977" i="5"/>
  <c r="Z976" i="5"/>
  <c r="Y976" i="5"/>
  <c r="G976" i="5"/>
  <c r="F976" i="5" s="1"/>
  <c r="E976" i="5"/>
  <c r="D976" i="5" s="1"/>
  <c r="C976" i="5"/>
  <c r="B976" i="5"/>
  <c r="Z975" i="5"/>
  <c r="Y975" i="5"/>
  <c r="G975" i="5"/>
  <c r="F975" i="5" s="1"/>
  <c r="E975" i="5"/>
  <c r="D975" i="5" s="1"/>
  <c r="C975" i="5"/>
  <c r="B975" i="5"/>
  <c r="Z974" i="5"/>
  <c r="Y974" i="5"/>
  <c r="G974" i="5"/>
  <c r="F974" i="5" s="1"/>
  <c r="E974" i="5"/>
  <c r="D974" i="5" s="1"/>
  <c r="C974" i="5"/>
  <c r="B974" i="5"/>
  <c r="Z973" i="5"/>
  <c r="Y973" i="5"/>
  <c r="G973" i="5"/>
  <c r="F973" i="5" s="1"/>
  <c r="E973" i="5"/>
  <c r="D973" i="5" s="1"/>
  <c r="C973" i="5"/>
  <c r="B973" i="5"/>
  <c r="Z972" i="5"/>
  <c r="Y972" i="5"/>
  <c r="G972" i="5"/>
  <c r="F972" i="5" s="1"/>
  <c r="E972" i="5"/>
  <c r="D972" i="5" s="1"/>
  <c r="C972" i="5"/>
  <c r="B972" i="5"/>
  <c r="Z971" i="5"/>
  <c r="Y971" i="5"/>
  <c r="G971" i="5"/>
  <c r="F971" i="5" s="1"/>
  <c r="E971" i="5"/>
  <c r="D971" i="5" s="1"/>
  <c r="C971" i="5"/>
  <c r="B971" i="5"/>
  <c r="Z970" i="5"/>
  <c r="Y970" i="5"/>
  <c r="G970" i="5"/>
  <c r="F970" i="5" s="1"/>
  <c r="E970" i="5"/>
  <c r="D970" i="5" s="1"/>
  <c r="C970" i="5"/>
  <c r="B970" i="5"/>
  <c r="Z969" i="5"/>
  <c r="Y969" i="5"/>
  <c r="G969" i="5"/>
  <c r="F969" i="5" s="1"/>
  <c r="E969" i="5"/>
  <c r="D969" i="5" s="1"/>
  <c r="C969" i="5"/>
  <c r="B969" i="5"/>
  <c r="Z968" i="5"/>
  <c r="Y968" i="5"/>
  <c r="G968" i="5"/>
  <c r="F968" i="5" s="1"/>
  <c r="E968" i="5"/>
  <c r="D968" i="5" s="1"/>
  <c r="C968" i="5"/>
  <c r="B968" i="5"/>
  <c r="Z967" i="5"/>
  <c r="Y967" i="5"/>
  <c r="G967" i="5"/>
  <c r="F967" i="5" s="1"/>
  <c r="E967" i="5"/>
  <c r="D967" i="5" s="1"/>
  <c r="C967" i="5"/>
  <c r="B967" i="5"/>
  <c r="Z966" i="5"/>
  <c r="Y966" i="5"/>
  <c r="G966" i="5"/>
  <c r="F966" i="5" s="1"/>
  <c r="E966" i="5"/>
  <c r="D966" i="5" s="1"/>
  <c r="C966" i="5"/>
  <c r="B966" i="5"/>
  <c r="Z965" i="5"/>
  <c r="Y965" i="5"/>
  <c r="G965" i="5"/>
  <c r="F965" i="5" s="1"/>
  <c r="E965" i="5"/>
  <c r="D965" i="5" s="1"/>
  <c r="C965" i="5"/>
  <c r="B965" i="5"/>
  <c r="Z964" i="5"/>
  <c r="Y964" i="5"/>
  <c r="G964" i="5"/>
  <c r="F964" i="5" s="1"/>
  <c r="E964" i="5"/>
  <c r="D964" i="5" s="1"/>
  <c r="C964" i="5"/>
  <c r="B964" i="5"/>
  <c r="Z963" i="5"/>
  <c r="Y963" i="5"/>
  <c r="G963" i="5"/>
  <c r="F963" i="5" s="1"/>
  <c r="E963" i="5"/>
  <c r="D963" i="5" s="1"/>
  <c r="C963" i="5"/>
  <c r="B963" i="5"/>
  <c r="Z962" i="5"/>
  <c r="Y962" i="5"/>
  <c r="G962" i="5"/>
  <c r="F962" i="5" s="1"/>
  <c r="E962" i="5"/>
  <c r="D962" i="5" s="1"/>
  <c r="C962" i="5"/>
  <c r="B962" i="5"/>
  <c r="Z961" i="5"/>
  <c r="Y961" i="5"/>
  <c r="G961" i="5"/>
  <c r="F961" i="5" s="1"/>
  <c r="E961" i="5"/>
  <c r="D961" i="5" s="1"/>
  <c r="C961" i="5"/>
  <c r="B961" i="5"/>
  <c r="Z960" i="5"/>
  <c r="Y960" i="5"/>
  <c r="G960" i="5"/>
  <c r="F960" i="5" s="1"/>
  <c r="E960" i="5"/>
  <c r="D960" i="5" s="1"/>
  <c r="C960" i="5"/>
  <c r="B960" i="5"/>
  <c r="Z959" i="5"/>
  <c r="Y959" i="5"/>
  <c r="G959" i="5"/>
  <c r="F959" i="5" s="1"/>
  <c r="E959" i="5"/>
  <c r="D959" i="5" s="1"/>
  <c r="C959" i="5"/>
  <c r="B959" i="5"/>
  <c r="Z958" i="5"/>
  <c r="Y958" i="5"/>
  <c r="G958" i="5"/>
  <c r="F958" i="5" s="1"/>
  <c r="E958" i="5"/>
  <c r="D958" i="5" s="1"/>
  <c r="C958" i="5"/>
  <c r="B958" i="5"/>
  <c r="Z957" i="5"/>
  <c r="Y957" i="5"/>
  <c r="G957" i="5"/>
  <c r="F957" i="5" s="1"/>
  <c r="E957" i="5"/>
  <c r="D957" i="5" s="1"/>
  <c r="C957" i="5"/>
  <c r="B957" i="5"/>
  <c r="Z956" i="5"/>
  <c r="Y956" i="5"/>
  <c r="G956" i="5"/>
  <c r="F956" i="5" s="1"/>
  <c r="E956" i="5"/>
  <c r="D956" i="5" s="1"/>
  <c r="C956" i="5"/>
  <c r="B956" i="5"/>
  <c r="Z955" i="5"/>
  <c r="Y955" i="5"/>
  <c r="G955" i="5"/>
  <c r="F955" i="5" s="1"/>
  <c r="E955" i="5"/>
  <c r="D955" i="5" s="1"/>
  <c r="C955" i="5"/>
  <c r="B955" i="5"/>
  <c r="Z954" i="5"/>
  <c r="Y954" i="5"/>
  <c r="G954" i="5"/>
  <c r="F954" i="5" s="1"/>
  <c r="E954" i="5"/>
  <c r="D954" i="5" s="1"/>
  <c r="C954" i="5"/>
  <c r="B954" i="5"/>
  <c r="Z953" i="5"/>
  <c r="Y953" i="5"/>
  <c r="G953" i="5"/>
  <c r="F953" i="5" s="1"/>
  <c r="E953" i="5"/>
  <c r="D953" i="5" s="1"/>
  <c r="C953" i="5"/>
  <c r="B953" i="5"/>
  <c r="Z952" i="5"/>
  <c r="Y952" i="5"/>
  <c r="G952" i="5"/>
  <c r="F952" i="5" s="1"/>
  <c r="E952" i="5"/>
  <c r="D952" i="5" s="1"/>
  <c r="C952" i="5"/>
  <c r="B952" i="5"/>
  <c r="Z951" i="5"/>
  <c r="Y951" i="5"/>
  <c r="G951" i="5"/>
  <c r="F951" i="5" s="1"/>
  <c r="E951" i="5"/>
  <c r="D951" i="5" s="1"/>
  <c r="C951" i="5"/>
  <c r="B951" i="5"/>
  <c r="Z950" i="5"/>
  <c r="Y950" i="5"/>
  <c r="G950" i="5"/>
  <c r="F950" i="5" s="1"/>
  <c r="E950" i="5"/>
  <c r="D950" i="5" s="1"/>
  <c r="C950" i="5"/>
  <c r="B950" i="5"/>
  <c r="Z949" i="5"/>
  <c r="Y949" i="5"/>
  <c r="G949" i="5"/>
  <c r="F949" i="5" s="1"/>
  <c r="E949" i="5"/>
  <c r="D949" i="5" s="1"/>
  <c r="C949" i="5"/>
  <c r="B949" i="5"/>
  <c r="Z948" i="5"/>
  <c r="Y948" i="5"/>
  <c r="G948" i="5"/>
  <c r="F948" i="5" s="1"/>
  <c r="E948" i="5"/>
  <c r="D948" i="5" s="1"/>
  <c r="C948" i="5"/>
  <c r="B948" i="5"/>
  <c r="Z947" i="5"/>
  <c r="Y947" i="5"/>
  <c r="G947" i="5"/>
  <c r="F947" i="5" s="1"/>
  <c r="E947" i="5"/>
  <c r="D947" i="5" s="1"/>
  <c r="C947" i="5"/>
  <c r="B947" i="5"/>
  <c r="Z946" i="5"/>
  <c r="Y946" i="5"/>
  <c r="G946" i="5"/>
  <c r="F946" i="5" s="1"/>
  <c r="E946" i="5"/>
  <c r="D946" i="5" s="1"/>
  <c r="C946" i="5"/>
  <c r="B946" i="5"/>
  <c r="Z945" i="5"/>
  <c r="Y945" i="5"/>
  <c r="G945" i="5"/>
  <c r="F945" i="5" s="1"/>
  <c r="E945" i="5"/>
  <c r="D945" i="5" s="1"/>
  <c r="C945" i="5"/>
  <c r="B945" i="5"/>
  <c r="Z944" i="5"/>
  <c r="Y944" i="5"/>
  <c r="G944" i="5"/>
  <c r="F944" i="5" s="1"/>
  <c r="E944" i="5"/>
  <c r="D944" i="5" s="1"/>
  <c r="C944" i="5"/>
  <c r="B944" i="5"/>
  <c r="Z943" i="5"/>
  <c r="Y943" i="5"/>
  <c r="G943" i="5"/>
  <c r="F943" i="5" s="1"/>
  <c r="E943" i="5"/>
  <c r="D943" i="5" s="1"/>
  <c r="C943" i="5"/>
  <c r="B943" i="5"/>
  <c r="Z942" i="5"/>
  <c r="Y942" i="5"/>
  <c r="G942" i="5"/>
  <c r="F942" i="5" s="1"/>
  <c r="E942" i="5"/>
  <c r="D942" i="5" s="1"/>
  <c r="C942" i="5"/>
  <c r="B942" i="5"/>
  <c r="Z941" i="5"/>
  <c r="Y941" i="5"/>
  <c r="G941" i="5"/>
  <c r="F941" i="5" s="1"/>
  <c r="E941" i="5"/>
  <c r="D941" i="5" s="1"/>
  <c r="C941" i="5"/>
  <c r="B941" i="5"/>
  <c r="Z940" i="5"/>
  <c r="Y940" i="5"/>
  <c r="G940" i="5"/>
  <c r="F940" i="5" s="1"/>
  <c r="E940" i="5"/>
  <c r="D940" i="5" s="1"/>
  <c r="C940" i="5"/>
  <c r="B940" i="5"/>
  <c r="Z939" i="5"/>
  <c r="Y939" i="5"/>
  <c r="G939" i="5"/>
  <c r="F939" i="5" s="1"/>
  <c r="E939" i="5"/>
  <c r="D939" i="5" s="1"/>
  <c r="C939" i="5"/>
  <c r="B939" i="5"/>
  <c r="Z938" i="5"/>
  <c r="Y938" i="5"/>
  <c r="G938" i="5"/>
  <c r="F938" i="5" s="1"/>
  <c r="E938" i="5"/>
  <c r="D938" i="5" s="1"/>
  <c r="C938" i="5"/>
  <c r="B938" i="5"/>
  <c r="Z937" i="5"/>
  <c r="Y937" i="5"/>
  <c r="G937" i="5"/>
  <c r="F937" i="5" s="1"/>
  <c r="E937" i="5"/>
  <c r="D937" i="5" s="1"/>
  <c r="C937" i="5"/>
  <c r="B937" i="5"/>
  <c r="Z936" i="5"/>
  <c r="Y936" i="5"/>
  <c r="G936" i="5"/>
  <c r="F936" i="5" s="1"/>
  <c r="E936" i="5"/>
  <c r="D936" i="5" s="1"/>
  <c r="C936" i="5"/>
  <c r="B936" i="5"/>
  <c r="Z935" i="5"/>
  <c r="Y935" i="5"/>
  <c r="G935" i="5"/>
  <c r="F935" i="5" s="1"/>
  <c r="E935" i="5"/>
  <c r="D935" i="5" s="1"/>
  <c r="C935" i="5"/>
  <c r="B935" i="5"/>
  <c r="Z934" i="5"/>
  <c r="Y934" i="5"/>
  <c r="G934" i="5"/>
  <c r="F934" i="5" s="1"/>
  <c r="E934" i="5"/>
  <c r="D934" i="5" s="1"/>
  <c r="C934" i="5"/>
  <c r="B934" i="5"/>
  <c r="Z933" i="5"/>
  <c r="Y933" i="5"/>
  <c r="G933" i="5"/>
  <c r="F933" i="5" s="1"/>
  <c r="E933" i="5"/>
  <c r="D933" i="5" s="1"/>
  <c r="C933" i="5"/>
  <c r="B933" i="5"/>
  <c r="Z932" i="5"/>
  <c r="Y932" i="5"/>
  <c r="G932" i="5"/>
  <c r="F932" i="5" s="1"/>
  <c r="E932" i="5"/>
  <c r="D932" i="5" s="1"/>
  <c r="C932" i="5"/>
  <c r="B932" i="5"/>
  <c r="Z931" i="5"/>
  <c r="Y931" i="5"/>
  <c r="G931" i="5"/>
  <c r="F931" i="5" s="1"/>
  <c r="E931" i="5"/>
  <c r="D931" i="5" s="1"/>
  <c r="C931" i="5"/>
  <c r="B931" i="5"/>
  <c r="Z930" i="5"/>
  <c r="Y930" i="5"/>
  <c r="G930" i="5"/>
  <c r="F930" i="5" s="1"/>
  <c r="E930" i="5"/>
  <c r="D930" i="5" s="1"/>
  <c r="C930" i="5"/>
  <c r="B930" i="5"/>
  <c r="Z929" i="5"/>
  <c r="Y929" i="5"/>
  <c r="G929" i="5"/>
  <c r="F929" i="5" s="1"/>
  <c r="E929" i="5"/>
  <c r="D929" i="5" s="1"/>
  <c r="C929" i="5"/>
  <c r="B929" i="5"/>
  <c r="Z928" i="5"/>
  <c r="Y928" i="5"/>
  <c r="G928" i="5"/>
  <c r="F928" i="5" s="1"/>
  <c r="E928" i="5"/>
  <c r="D928" i="5" s="1"/>
  <c r="C928" i="5"/>
  <c r="B928" i="5"/>
  <c r="Z927" i="5"/>
  <c r="Y927" i="5"/>
  <c r="G927" i="5"/>
  <c r="F927" i="5" s="1"/>
  <c r="E927" i="5"/>
  <c r="D927" i="5" s="1"/>
  <c r="C927" i="5"/>
  <c r="B927" i="5"/>
  <c r="Z926" i="5"/>
  <c r="Y926" i="5"/>
  <c r="G926" i="5"/>
  <c r="F926" i="5" s="1"/>
  <c r="E926" i="5"/>
  <c r="D926" i="5" s="1"/>
  <c r="C926" i="5"/>
  <c r="B926" i="5"/>
  <c r="Z925" i="5"/>
  <c r="Y925" i="5"/>
  <c r="G925" i="5"/>
  <c r="F925" i="5" s="1"/>
  <c r="E925" i="5"/>
  <c r="D925" i="5" s="1"/>
  <c r="C925" i="5"/>
  <c r="B925" i="5"/>
  <c r="Z924" i="5"/>
  <c r="Y924" i="5"/>
  <c r="G924" i="5"/>
  <c r="F924" i="5" s="1"/>
  <c r="E924" i="5"/>
  <c r="D924" i="5" s="1"/>
  <c r="C924" i="5"/>
  <c r="B924" i="5"/>
  <c r="Z923" i="5"/>
  <c r="Y923" i="5"/>
  <c r="G923" i="5"/>
  <c r="F923" i="5" s="1"/>
  <c r="E923" i="5"/>
  <c r="D923" i="5" s="1"/>
  <c r="C923" i="5"/>
  <c r="B923" i="5"/>
  <c r="Z922" i="5"/>
  <c r="Y922" i="5"/>
  <c r="G922" i="5"/>
  <c r="F922" i="5" s="1"/>
  <c r="E922" i="5"/>
  <c r="D922" i="5" s="1"/>
  <c r="C922" i="5"/>
  <c r="B922" i="5"/>
  <c r="Z921" i="5"/>
  <c r="Y921" i="5"/>
  <c r="G921" i="5"/>
  <c r="F921" i="5" s="1"/>
  <c r="E921" i="5"/>
  <c r="D921" i="5" s="1"/>
  <c r="C921" i="5"/>
  <c r="B921" i="5"/>
  <c r="Z920" i="5"/>
  <c r="Y920" i="5"/>
  <c r="G920" i="5"/>
  <c r="F920" i="5" s="1"/>
  <c r="E920" i="5"/>
  <c r="D920" i="5" s="1"/>
  <c r="C920" i="5"/>
  <c r="B920" i="5"/>
  <c r="Z919" i="5"/>
  <c r="Y919" i="5"/>
  <c r="G919" i="5"/>
  <c r="F919" i="5" s="1"/>
  <c r="E919" i="5"/>
  <c r="D919" i="5" s="1"/>
  <c r="C919" i="5"/>
  <c r="B919" i="5"/>
  <c r="Z918" i="5"/>
  <c r="Y918" i="5"/>
  <c r="G918" i="5"/>
  <c r="F918" i="5" s="1"/>
  <c r="E918" i="5"/>
  <c r="D918" i="5" s="1"/>
  <c r="C918" i="5"/>
  <c r="B918" i="5"/>
  <c r="Z917" i="5"/>
  <c r="Y917" i="5"/>
  <c r="G917" i="5"/>
  <c r="F917" i="5" s="1"/>
  <c r="E917" i="5"/>
  <c r="D917" i="5" s="1"/>
  <c r="C917" i="5"/>
  <c r="B917" i="5"/>
  <c r="Z916" i="5"/>
  <c r="Y916" i="5"/>
  <c r="G916" i="5"/>
  <c r="F916" i="5" s="1"/>
  <c r="E916" i="5"/>
  <c r="D916" i="5" s="1"/>
  <c r="C916" i="5"/>
  <c r="B916" i="5"/>
  <c r="Z915" i="5"/>
  <c r="Y915" i="5"/>
  <c r="G915" i="5"/>
  <c r="F915" i="5" s="1"/>
  <c r="E915" i="5"/>
  <c r="D915" i="5" s="1"/>
  <c r="C915" i="5"/>
  <c r="B915" i="5"/>
  <c r="Z914" i="5"/>
  <c r="Y914" i="5"/>
  <c r="G914" i="5"/>
  <c r="F914" i="5" s="1"/>
  <c r="E914" i="5"/>
  <c r="D914" i="5" s="1"/>
  <c r="C914" i="5"/>
  <c r="B914" i="5"/>
  <c r="Z913" i="5"/>
  <c r="Y913" i="5"/>
  <c r="G913" i="5"/>
  <c r="F913" i="5" s="1"/>
  <c r="E913" i="5"/>
  <c r="D913" i="5" s="1"/>
  <c r="C913" i="5"/>
  <c r="B913" i="5"/>
  <c r="Z912" i="5"/>
  <c r="Y912" i="5"/>
  <c r="G912" i="5"/>
  <c r="F912" i="5" s="1"/>
  <c r="E912" i="5"/>
  <c r="D912" i="5" s="1"/>
  <c r="C912" i="5"/>
  <c r="B912" i="5"/>
  <c r="Z911" i="5"/>
  <c r="Y911" i="5"/>
  <c r="G911" i="5"/>
  <c r="F911" i="5" s="1"/>
  <c r="E911" i="5"/>
  <c r="D911" i="5" s="1"/>
  <c r="C911" i="5"/>
  <c r="B911" i="5"/>
  <c r="Z910" i="5"/>
  <c r="Y910" i="5"/>
  <c r="G910" i="5"/>
  <c r="F910" i="5" s="1"/>
  <c r="E910" i="5"/>
  <c r="D910" i="5" s="1"/>
  <c r="C910" i="5"/>
  <c r="B910" i="5"/>
  <c r="Z909" i="5"/>
  <c r="Y909" i="5"/>
  <c r="G909" i="5"/>
  <c r="F909" i="5" s="1"/>
  <c r="E909" i="5"/>
  <c r="D909" i="5" s="1"/>
  <c r="C909" i="5"/>
  <c r="B909" i="5"/>
  <c r="Z908" i="5"/>
  <c r="Y908" i="5"/>
  <c r="G908" i="5"/>
  <c r="F908" i="5" s="1"/>
  <c r="E908" i="5"/>
  <c r="D908" i="5" s="1"/>
  <c r="C908" i="5"/>
  <c r="B908" i="5"/>
  <c r="Z907" i="5"/>
  <c r="Y907" i="5"/>
  <c r="G907" i="5"/>
  <c r="F907" i="5" s="1"/>
  <c r="E907" i="5"/>
  <c r="D907" i="5" s="1"/>
  <c r="C907" i="5"/>
  <c r="B907" i="5"/>
  <c r="Z906" i="5"/>
  <c r="Y906" i="5"/>
  <c r="G906" i="5"/>
  <c r="F906" i="5" s="1"/>
  <c r="E906" i="5"/>
  <c r="D906" i="5" s="1"/>
  <c r="C906" i="5"/>
  <c r="B906" i="5"/>
  <c r="Z905" i="5"/>
  <c r="Y905" i="5"/>
  <c r="G905" i="5"/>
  <c r="F905" i="5" s="1"/>
  <c r="E905" i="5"/>
  <c r="D905" i="5" s="1"/>
  <c r="C905" i="5"/>
  <c r="B905" i="5"/>
  <c r="Z904" i="5"/>
  <c r="Y904" i="5"/>
  <c r="G904" i="5"/>
  <c r="F904" i="5" s="1"/>
  <c r="E904" i="5"/>
  <c r="D904" i="5" s="1"/>
  <c r="C904" i="5"/>
  <c r="B904" i="5"/>
  <c r="Z903" i="5"/>
  <c r="Y903" i="5"/>
  <c r="G903" i="5"/>
  <c r="F903" i="5" s="1"/>
  <c r="E903" i="5"/>
  <c r="D903" i="5" s="1"/>
  <c r="C903" i="5"/>
  <c r="B903" i="5"/>
  <c r="Z902" i="5"/>
  <c r="Y902" i="5"/>
  <c r="G902" i="5"/>
  <c r="F902" i="5" s="1"/>
  <c r="E902" i="5"/>
  <c r="D902" i="5" s="1"/>
  <c r="C902" i="5"/>
  <c r="B902" i="5"/>
  <c r="Z901" i="5"/>
  <c r="Y901" i="5"/>
  <c r="G901" i="5"/>
  <c r="F901" i="5" s="1"/>
  <c r="E901" i="5"/>
  <c r="D901" i="5" s="1"/>
  <c r="C901" i="5"/>
  <c r="B901" i="5"/>
  <c r="Z900" i="5"/>
  <c r="Y900" i="5"/>
  <c r="G900" i="5"/>
  <c r="F900" i="5" s="1"/>
  <c r="E900" i="5"/>
  <c r="D900" i="5" s="1"/>
  <c r="C900" i="5"/>
  <c r="B900" i="5"/>
  <c r="Z899" i="5"/>
  <c r="Y899" i="5"/>
  <c r="G899" i="5"/>
  <c r="F899" i="5" s="1"/>
  <c r="E899" i="5"/>
  <c r="D899" i="5" s="1"/>
  <c r="C899" i="5"/>
  <c r="B899" i="5"/>
  <c r="Z898" i="5"/>
  <c r="Y898" i="5"/>
  <c r="G898" i="5"/>
  <c r="F898" i="5" s="1"/>
  <c r="E898" i="5"/>
  <c r="D898" i="5" s="1"/>
  <c r="C898" i="5"/>
  <c r="B898" i="5"/>
  <c r="Z897" i="5"/>
  <c r="Y897" i="5"/>
  <c r="G897" i="5"/>
  <c r="F897" i="5" s="1"/>
  <c r="E897" i="5"/>
  <c r="D897" i="5" s="1"/>
  <c r="C897" i="5"/>
  <c r="B897" i="5"/>
  <c r="Z896" i="5"/>
  <c r="Y896" i="5"/>
  <c r="G896" i="5"/>
  <c r="F896" i="5" s="1"/>
  <c r="E896" i="5"/>
  <c r="D896" i="5" s="1"/>
  <c r="C896" i="5"/>
  <c r="B896" i="5"/>
  <c r="Z895" i="5"/>
  <c r="Y895" i="5"/>
  <c r="G895" i="5"/>
  <c r="F895" i="5" s="1"/>
  <c r="E895" i="5"/>
  <c r="D895" i="5" s="1"/>
  <c r="C895" i="5"/>
  <c r="B895" i="5"/>
  <c r="Z894" i="5"/>
  <c r="Y894" i="5"/>
  <c r="G894" i="5"/>
  <c r="F894" i="5" s="1"/>
  <c r="E894" i="5"/>
  <c r="D894" i="5" s="1"/>
  <c r="C894" i="5"/>
  <c r="B894" i="5"/>
  <c r="Z893" i="5"/>
  <c r="Y893" i="5"/>
  <c r="G893" i="5"/>
  <c r="F893" i="5" s="1"/>
  <c r="E893" i="5"/>
  <c r="D893" i="5" s="1"/>
  <c r="C893" i="5"/>
  <c r="B893" i="5"/>
  <c r="Z892" i="5"/>
  <c r="Y892" i="5"/>
  <c r="G892" i="5"/>
  <c r="F892" i="5" s="1"/>
  <c r="E892" i="5"/>
  <c r="D892" i="5" s="1"/>
  <c r="C892" i="5"/>
  <c r="B892" i="5"/>
  <c r="Z891" i="5"/>
  <c r="Y891" i="5"/>
  <c r="G891" i="5"/>
  <c r="F891" i="5" s="1"/>
  <c r="E891" i="5"/>
  <c r="D891" i="5" s="1"/>
  <c r="C891" i="5"/>
  <c r="B891" i="5"/>
  <c r="Z890" i="5"/>
  <c r="Y890" i="5"/>
  <c r="G890" i="5"/>
  <c r="F890" i="5" s="1"/>
  <c r="E890" i="5"/>
  <c r="D890" i="5" s="1"/>
  <c r="C890" i="5"/>
  <c r="B890" i="5"/>
  <c r="Z889" i="5"/>
  <c r="Y889" i="5"/>
  <c r="G889" i="5"/>
  <c r="F889" i="5" s="1"/>
  <c r="E889" i="5"/>
  <c r="D889" i="5" s="1"/>
  <c r="C889" i="5"/>
  <c r="B889" i="5"/>
  <c r="Z888" i="5"/>
  <c r="Y888" i="5"/>
  <c r="G888" i="5"/>
  <c r="F888" i="5" s="1"/>
  <c r="E888" i="5"/>
  <c r="D888" i="5" s="1"/>
  <c r="C888" i="5"/>
  <c r="B888" i="5"/>
  <c r="Z887" i="5"/>
  <c r="Y887" i="5"/>
  <c r="G887" i="5"/>
  <c r="F887" i="5" s="1"/>
  <c r="E887" i="5"/>
  <c r="D887" i="5" s="1"/>
  <c r="C887" i="5"/>
  <c r="B887" i="5"/>
  <c r="Z886" i="5"/>
  <c r="Y886" i="5"/>
  <c r="G886" i="5"/>
  <c r="F886" i="5" s="1"/>
  <c r="E886" i="5"/>
  <c r="D886" i="5" s="1"/>
  <c r="C886" i="5"/>
  <c r="B886" i="5"/>
  <c r="Z885" i="5"/>
  <c r="Y885" i="5"/>
  <c r="G885" i="5"/>
  <c r="F885" i="5" s="1"/>
  <c r="E885" i="5"/>
  <c r="D885" i="5" s="1"/>
  <c r="C885" i="5"/>
  <c r="B885" i="5"/>
  <c r="Z884" i="5"/>
  <c r="Y884" i="5"/>
  <c r="G884" i="5"/>
  <c r="F884" i="5" s="1"/>
  <c r="E884" i="5"/>
  <c r="D884" i="5" s="1"/>
  <c r="C884" i="5"/>
  <c r="B884" i="5"/>
  <c r="Z883" i="5"/>
  <c r="Y883" i="5"/>
  <c r="G883" i="5"/>
  <c r="F883" i="5" s="1"/>
  <c r="E883" i="5"/>
  <c r="D883" i="5" s="1"/>
  <c r="C883" i="5"/>
  <c r="B883" i="5"/>
  <c r="Z882" i="5"/>
  <c r="Y882" i="5"/>
  <c r="G882" i="5"/>
  <c r="F882" i="5" s="1"/>
  <c r="E882" i="5"/>
  <c r="D882" i="5" s="1"/>
  <c r="C882" i="5"/>
  <c r="B882" i="5"/>
  <c r="Z881" i="5"/>
  <c r="Y881" i="5"/>
  <c r="G881" i="5"/>
  <c r="F881" i="5" s="1"/>
  <c r="E881" i="5"/>
  <c r="D881" i="5" s="1"/>
  <c r="C881" i="5"/>
  <c r="B881" i="5"/>
  <c r="Z880" i="5"/>
  <c r="Y880" i="5"/>
  <c r="G880" i="5"/>
  <c r="F880" i="5" s="1"/>
  <c r="E880" i="5"/>
  <c r="D880" i="5" s="1"/>
  <c r="C880" i="5"/>
  <c r="B880" i="5"/>
  <c r="Z879" i="5"/>
  <c r="Y879" i="5"/>
  <c r="G879" i="5"/>
  <c r="F879" i="5" s="1"/>
  <c r="E879" i="5"/>
  <c r="D879" i="5" s="1"/>
  <c r="C879" i="5"/>
  <c r="B879" i="5"/>
  <c r="Z878" i="5"/>
  <c r="Y878" i="5"/>
  <c r="G878" i="5"/>
  <c r="F878" i="5" s="1"/>
  <c r="E878" i="5"/>
  <c r="D878" i="5" s="1"/>
  <c r="C878" i="5"/>
  <c r="B878" i="5"/>
  <c r="Z877" i="5"/>
  <c r="Y877" i="5"/>
  <c r="G877" i="5"/>
  <c r="F877" i="5" s="1"/>
  <c r="E877" i="5"/>
  <c r="D877" i="5" s="1"/>
  <c r="C877" i="5"/>
  <c r="B877" i="5"/>
  <c r="Z876" i="5"/>
  <c r="Y876" i="5"/>
  <c r="G876" i="5"/>
  <c r="F876" i="5" s="1"/>
  <c r="E876" i="5"/>
  <c r="D876" i="5" s="1"/>
  <c r="C876" i="5"/>
  <c r="B876" i="5"/>
  <c r="Z875" i="5"/>
  <c r="Y875" i="5"/>
  <c r="G875" i="5"/>
  <c r="F875" i="5" s="1"/>
  <c r="E875" i="5"/>
  <c r="D875" i="5" s="1"/>
  <c r="C875" i="5"/>
  <c r="B875" i="5"/>
  <c r="Z874" i="5"/>
  <c r="Y874" i="5"/>
  <c r="G874" i="5"/>
  <c r="F874" i="5" s="1"/>
  <c r="E874" i="5"/>
  <c r="D874" i="5" s="1"/>
  <c r="C874" i="5"/>
  <c r="B874" i="5"/>
  <c r="Z873" i="5"/>
  <c r="Y873" i="5"/>
  <c r="G873" i="5"/>
  <c r="F873" i="5" s="1"/>
  <c r="E873" i="5"/>
  <c r="D873" i="5" s="1"/>
  <c r="C873" i="5"/>
  <c r="B873" i="5"/>
  <c r="Z872" i="5"/>
  <c r="Y872" i="5"/>
  <c r="G872" i="5"/>
  <c r="F872" i="5" s="1"/>
  <c r="E872" i="5"/>
  <c r="D872" i="5" s="1"/>
  <c r="C872" i="5"/>
  <c r="B872" i="5"/>
  <c r="Z871" i="5"/>
  <c r="Y871" i="5"/>
  <c r="G871" i="5"/>
  <c r="F871" i="5" s="1"/>
  <c r="E871" i="5"/>
  <c r="D871" i="5" s="1"/>
  <c r="C871" i="5"/>
  <c r="B871" i="5"/>
  <c r="Z870" i="5"/>
  <c r="Y870" i="5"/>
  <c r="G870" i="5"/>
  <c r="F870" i="5" s="1"/>
  <c r="E870" i="5"/>
  <c r="D870" i="5" s="1"/>
  <c r="C870" i="5"/>
  <c r="B870" i="5"/>
  <c r="Z869" i="5"/>
  <c r="Y869" i="5"/>
  <c r="G869" i="5"/>
  <c r="F869" i="5" s="1"/>
  <c r="E869" i="5"/>
  <c r="D869" i="5" s="1"/>
  <c r="C869" i="5"/>
  <c r="B869" i="5"/>
  <c r="Z868" i="5"/>
  <c r="Y868" i="5"/>
  <c r="G868" i="5"/>
  <c r="F868" i="5" s="1"/>
  <c r="E868" i="5"/>
  <c r="D868" i="5" s="1"/>
  <c r="C868" i="5"/>
  <c r="B868" i="5"/>
  <c r="Z867" i="5"/>
  <c r="Y867" i="5"/>
  <c r="G867" i="5"/>
  <c r="F867" i="5" s="1"/>
  <c r="E867" i="5"/>
  <c r="D867" i="5" s="1"/>
  <c r="C867" i="5"/>
  <c r="B867" i="5"/>
  <c r="Z866" i="5"/>
  <c r="Y866" i="5"/>
  <c r="G866" i="5"/>
  <c r="F866" i="5" s="1"/>
  <c r="E866" i="5"/>
  <c r="D866" i="5" s="1"/>
  <c r="C866" i="5"/>
  <c r="B866" i="5"/>
  <c r="Z865" i="5"/>
  <c r="Y865" i="5"/>
  <c r="G865" i="5"/>
  <c r="F865" i="5" s="1"/>
  <c r="E865" i="5"/>
  <c r="D865" i="5" s="1"/>
  <c r="C865" i="5"/>
  <c r="B865" i="5"/>
  <c r="Z864" i="5"/>
  <c r="Y864" i="5"/>
  <c r="G864" i="5"/>
  <c r="F864" i="5" s="1"/>
  <c r="E864" i="5"/>
  <c r="D864" i="5" s="1"/>
  <c r="C864" i="5"/>
  <c r="B864" i="5"/>
  <c r="Z863" i="5"/>
  <c r="Y863" i="5"/>
  <c r="G863" i="5"/>
  <c r="F863" i="5" s="1"/>
  <c r="E863" i="5"/>
  <c r="D863" i="5" s="1"/>
  <c r="C863" i="5"/>
  <c r="B863" i="5"/>
  <c r="Z862" i="5"/>
  <c r="Y862" i="5"/>
  <c r="G862" i="5"/>
  <c r="F862" i="5" s="1"/>
  <c r="E862" i="5"/>
  <c r="D862" i="5" s="1"/>
  <c r="C862" i="5"/>
  <c r="B862" i="5"/>
  <c r="Z861" i="5"/>
  <c r="Y861" i="5"/>
  <c r="G861" i="5"/>
  <c r="F861" i="5" s="1"/>
  <c r="E861" i="5"/>
  <c r="D861" i="5" s="1"/>
  <c r="C861" i="5"/>
  <c r="B861" i="5"/>
  <c r="Z860" i="5"/>
  <c r="Y860" i="5"/>
  <c r="G860" i="5"/>
  <c r="F860" i="5" s="1"/>
  <c r="E860" i="5"/>
  <c r="D860" i="5" s="1"/>
  <c r="C860" i="5"/>
  <c r="B860" i="5"/>
  <c r="Z859" i="5"/>
  <c r="Y859" i="5"/>
  <c r="G859" i="5"/>
  <c r="F859" i="5" s="1"/>
  <c r="E859" i="5"/>
  <c r="D859" i="5" s="1"/>
  <c r="C859" i="5"/>
  <c r="B859" i="5"/>
  <c r="Z858" i="5"/>
  <c r="Y858" i="5"/>
  <c r="G858" i="5"/>
  <c r="F858" i="5" s="1"/>
  <c r="E858" i="5"/>
  <c r="D858" i="5" s="1"/>
  <c r="C858" i="5"/>
  <c r="B858" i="5"/>
  <c r="Z857" i="5"/>
  <c r="Y857" i="5"/>
  <c r="G857" i="5"/>
  <c r="F857" i="5" s="1"/>
  <c r="E857" i="5"/>
  <c r="D857" i="5" s="1"/>
  <c r="C857" i="5"/>
  <c r="B857" i="5"/>
  <c r="Z856" i="5"/>
  <c r="Y856" i="5"/>
  <c r="G856" i="5"/>
  <c r="F856" i="5" s="1"/>
  <c r="E856" i="5"/>
  <c r="D856" i="5" s="1"/>
  <c r="C856" i="5"/>
  <c r="B856" i="5"/>
  <c r="Z855" i="5"/>
  <c r="Y855" i="5"/>
  <c r="G855" i="5"/>
  <c r="F855" i="5" s="1"/>
  <c r="E855" i="5"/>
  <c r="D855" i="5" s="1"/>
  <c r="C855" i="5"/>
  <c r="B855" i="5"/>
  <c r="Z854" i="5"/>
  <c r="Y854" i="5"/>
  <c r="G854" i="5"/>
  <c r="F854" i="5" s="1"/>
  <c r="E854" i="5"/>
  <c r="D854" i="5" s="1"/>
  <c r="C854" i="5"/>
  <c r="B854" i="5"/>
  <c r="Z853" i="5"/>
  <c r="Y853" i="5"/>
  <c r="G853" i="5"/>
  <c r="F853" i="5" s="1"/>
  <c r="E853" i="5"/>
  <c r="D853" i="5" s="1"/>
  <c r="C853" i="5"/>
  <c r="B853" i="5"/>
  <c r="Z852" i="5"/>
  <c r="Y852" i="5"/>
  <c r="G852" i="5"/>
  <c r="F852" i="5" s="1"/>
  <c r="E852" i="5"/>
  <c r="D852" i="5" s="1"/>
  <c r="C852" i="5"/>
  <c r="B852" i="5"/>
  <c r="Z851" i="5"/>
  <c r="Y851" i="5"/>
  <c r="G851" i="5"/>
  <c r="F851" i="5" s="1"/>
  <c r="E851" i="5"/>
  <c r="D851" i="5" s="1"/>
  <c r="C851" i="5"/>
  <c r="B851" i="5"/>
  <c r="Z850" i="5"/>
  <c r="Y850" i="5"/>
  <c r="G850" i="5"/>
  <c r="F850" i="5" s="1"/>
  <c r="E850" i="5"/>
  <c r="D850" i="5" s="1"/>
  <c r="C850" i="5"/>
  <c r="B850" i="5"/>
  <c r="Z849" i="5"/>
  <c r="Y849" i="5"/>
  <c r="G849" i="5"/>
  <c r="F849" i="5" s="1"/>
  <c r="E849" i="5"/>
  <c r="D849" i="5" s="1"/>
  <c r="C849" i="5"/>
  <c r="B849" i="5"/>
  <c r="Z848" i="5"/>
  <c r="Y848" i="5"/>
  <c r="G848" i="5"/>
  <c r="F848" i="5" s="1"/>
  <c r="E848" i="5"/>
  <c r="D848" i="5" s="1"/>
  <c r="C848" i="5"/>
  <c r="B848" i="5"/>
  <c r="Z847" i="5"/>
  <c r="Y847" i="5"/>
  <c r="G847" i="5"/>
  <c r="F847" i="5" s="1"/>
  <c r="E847" i="5"/>
  <c r="D847" i="5" s="1"/>
  <c r="C847" i="5"/>
  <c r="B847" i="5"/>
  <c r="Z846" i="5"/>
  <c r="Y846" i="5"/>
  <c r="G846" i="5"/>
  <c r="F846" i="5" s="1"/>
  <c r="E846" i="5"/>
  <c r="D846" i="5" s="1"/>
  <c r="C846" i="5"/>
  <c r="B846" i="5"/>
  <c r="Z845" i="5"/>
  <c r="Y845" i="5"/>
  <c r="G845" i="5"/>
  <c r="F845" i="5" s="1"/>
  <c r="E845" i="5"/>
  <c r="D845" i="5" s="1"/>
  <c r="C845" i="5"/>
  <c r="B845" i="5"/>
  <c r="Z844" i="5"/>
  <c r="Y844" i="5"/>
  <c r="G844" i="5"/>
  <c r="F844" i="5" s="1"/>
  <c r="E844" i="5"/>
  <c r="D844" i="5" s="1"/>
  <c r="C844" i="5"/>
  <c r="B844" i="5"/>
  <c r="Z843" i="5"/>
  <c r="Y843" i="5"/>
  <c r="G843" i="5"/>
  <c r="F843" i="5" s="1"/>
  <c r="E843" i="5"/>
  <c r="D843" i="5" s="1"/>
  <c r="C843" i="5"/>
  <c r="B843" i="5"/>
  <c r="Z842" i="5"/>
  <c r="Y842" i="5"/>
  <c r="G842" i="5"/>
  <c r="F842" i="5" s="1"/>
  <c r="E842" i="5"/>
  <c r="D842" i="5" s="1"/>
  <c r="C842" i="5"/>
  <c r="B842" i="5"/>
  <c r="Z841" i="5"/>
  <c r="Y841" i="5"/>
  <c r="G841" i="5"/>
  <c r="F841" i="5" s="1"/>
  <c r="E841" i="5"/>
  <c r="D841" i="5" s="1"/>
  <c r="C841" i="5"/>
  <c r="B841" i="5"/>
  <c r="Z840" i="5"/>
  <c r="Y840" i="5"/>
  <c r="G840" i="5"/>
  <c r="F840" i="5" s="1"/>
  <c r="E840" i="5"/>
  <c r="D840" i="5" s="1"/>
  <c r="C840" i="5"/>
  <c r="B840" i="5"/>
  <c r="Z839" i="5"/>
  <c r="Y839" i="5"/>
  <c r="G839" i="5"/>
  <c r="F839" i="5" s="1"/>
  <c r="E839" i="5"/>
  <c r="D839" i="5" s="1"/>
  <c r="C839" i="5"/>
  <c r="B839" i="5"/>
  <c r="Z838" i="5"/>
  <c r="Y838" i="5"/>
  <c r="G838" i="5"/>
  <c r="F838" i="5" s="1"/>
  <c r="E838" i="5"/>
  <c r="D838" i="5" s="1"/>
  <c r="C838" i="5"/>
  <c r="B838" i="5"/>
  <c r="Z837" i="5"/>
  <c r="Y837" i="5"/>
  <c r="G837" i="5"/>
  <c r="F837" i="5" s="1"/>
  <c r="E837" i="5"/>
  <c r="D837" i="5" s="1"/>
  <c r="C837" i="5"/>
  <c r="B837" i="5"/>
  <c r="Z836" i="5"/>
  <c r="Y836" i="5"/>
  <c r="G836" i="5"/>
  <c r="F836" i="5" s="1"/>
  <c r="E836" i="5"/>
  <c r="D836" i="5" s="1"/>
  <c r="C836" i="5"/>
  <c r="B836" i="5"/>
  <c r="Z835" i="5"/>
  <c r="Y835" i="5"/>
  <c r="G835" i="5"/>
  <c r="F835" i="5" s="1"/>
  <c r="E835" i="5"/>
  <c r="D835" i="5" s="1"/>
  <c r="C835" i="5"/>
  <c r="B835" i="5"/>
  <c r="Z834" i="5"/>
  <c r="Y834" i="5"/>
  <c r="G834" i="5"/>
  <c r="F834" i="5" s="1"/>
  <c r="E834" i="5"/>
  <c r="D834" i="5" s="1"/>
  <c r="C834" i="5"/>
  <c r="B834" i="5"/>
  <c r="Z833" i="5"/>
  <c r="Y833" i="5"/>
  <c r="G833" i="5"/>
  <c r="F833" i="5" s="1"/>
  <c r="E833" i="5"/>
  <c r="D833" i="5" s="1"/>
  <c r="C833" i="5"/>
  <c r="B833" i="5"/>
  <c r="Z832" i="5"/>
  <c r="Y832" i="5"/>
  <c r="G832" i="5"/>
  <c r="F832" i="5" s="1"/>
  <c r="E832" i="5"/>
  <c r="D832" i="5" s="1"/>
  <c r="C832" i="5"/>
  <c r="B832" i="5"/>
  <c r="Z831" i="5"/>
  <c r="Y831" i="5"/>
  <c r="G831" i="5"/>
  <c r="F831" i="5" s="1"/>
  <c r="E831" i="5"/>
  <c r="D831" i="5" s="1"/>
  <c r="C831" i="5"/>
  <c r="B831" i="5"/>
  <c r="Z830" i="5"/>
  <c r="Y830" i="5"/>
  <c r="G830" i="5"/>
  <c r="F830" i="5" s="1"/>
  <c r="E830" i="5"/>
  <c r="D830" i="5" s="1"/>
  <c r="C830" i="5"/>
  <c r="B830" i="5"/>
  <c r="Z829" i="5"/>
  <c r="Y829" i="5"/>
  <c r="G829" i="5"/>
  <c r="F829" i="5" s="1"/>
  <c r="E829" i="5"/>
  <c r="D829" i="5" s="1"/>
  <c r="C829" i="5"/>
  <c r="B829" i="5"/>
  <c r="Z828" i="5"/>
  <c r="Y828" i="5"/>
  <c r="G828" i="5"/>
  <c r="F828" i="5" s="1"/>
  <c r="E828" i="5"/>
  <c r="D828" i="5" s="1"/>
  <c r="C828" i="5"/>
  <c r="B828" i="5"/>
  <c r="Z827" i="5"/>
  <c r="Y827" i="5"/>
  <c r="G827" i="5"/>
  <c r="F827" i="5" s="1"/>
  <c r="E827" i="5"/>
  <c r="D827" i="5" s="1"/>
  <c r="C827" i="5"/>
  <c r="B827" i="5"/>
  <c r="Z826" i="5"/>
  <c r="Y826" i="5"/>
  <c r="G826" i="5"/>
  <c r="F826" i="5" s="1"/>
  <c r="E826" i="5"/>
  <c r="D826" i="5" s="1"/>
  <c r="C826" i="5"/>
  <c r="B826" i="5"/>
  <c r="Z825" i="5"/>
  <c r="Y825" i="5"/>
  <c r="G825" i="5"/>
  <c r="F825" i="5" s="1"/>
  <c r="E825" i="5"/>
  <c r="D825" i="5" s="1"/>
  <c r="C825" i="5"/>
  <c r="B825" i="5"/>
  <c r="Z824" i="5"/>
  <c r="Y824" i="5"/>
  <c r="G824" i="5"/>
  <c r="F824" i="5" s="1"/>
  <c r="E824" i="5"/>
  <c r="D824" i="5" s="1"/>
  <c r="C824" i="5"/>
  <c r="B824" i="5"/>
  <c r="Z823" i="5"/>
  <c r="Y823" i="5"/>
  <c r="G823" i="5"/>
  <c r="F823" i="5" s="1"/>
  <c r="E823" i="5"/>
  <c r="D823" i="5" s="1"/>
  <c r="C823" i="5"/>
  <c r="B823" i="5"/>
  <c r="Z822" i="5"/>
  <c r="Y822" i="5"/>
  <c r="G822" i="5"/>
  <c r="F822" i="5" s="1"/>
  <c r="E822" i="5"/>
  <c r="D822" i="5" s="1"/>
  <c r="C822" i="5"/>
  <c r="B822" i="5"/>
  <c r="Z821" i="5"/>
  <c r="Y821" i="5"/>
  <c r="G821" i="5"/>
  <c r="F821" i="5" s="1"/>
  <c r="E821" i="5"/>
  <c r="D821" i="5" s="1"/>
  <c r="C821" i="5"/>
  <c r="B821" i="5"/>
  <c r="Z820" i="5"/>
  <c r="Y820" i="5"/>
  <c r="G820" i="5"/>
  <c r="F820" i="5" s="1"/>
  <c r="E820" i="5"/>
  <c r="D820" i="5" s="1"/>
  <c r="C820" i="5"/>
  <c r="B820" i="5"/>
  <c r="Z819" i="5"/>
  <c r="Y819" i="5"/>
  <c r="G819" i="5"/>
  <c r="F819" i="5" s="1"/>
  <c r="E819" i="5"/>
  <c r="D819" i="5" s="1"/>
  <c r="C819" i="5"/>
  <c r="B819" i="5"/>
  <c r="Z818" i="5"/>
  <c r="Y818" i="5"/>
  <c r="G818" i="5"/>
  <c r="F818" i="5" s="1"/>
  <c r="E818" i="5"/>
  <c r="D818" i="5" s="1"/>
  <c r="C818" i="5"/>
  <c r="B818" i="5"/>
  <c r="Z817" i="5"/>
  <c r="Y817" i="5"/>
  <c r="G817" i="5"/>
  <c r="F817" i="5" s="1"/>
  <c r="E817" i="5"/>
  <c r="D817" i="5" s="1"/>
  <c r="C817" i="5"/>
  <c r="B817" i="5"/>
  <c r="Z816" i="5"/>
  <c r="Y816" i="5"/>
  <c r="G816" i="5"/>
  <c r="F816" i="5" s="1"/>
  <c r="E816" i="5"/>
  <c r="D816" i="5" s="1"/>
  <c r="C816" i="5"/>
  <c r="B816" i="5"/>
  <c r="Z815" i="5"/>
  <c r="Y815" i="5"/>
  <c r="G815" i="5"/>
  <c r="F815" i="5" s="1"/>
  <c r="E815" i="5"/>
  <c r="D815" i="5" s="1"/>
  <c r="C815" i="5"/>
  <c r="B815" i="5"/>
  <c r="Z814" i="5"/>
  <c r="Y814" i="5"/>
  <c r="G814" i="5"/>
  <c r="F814" i="5" s="1"/>
  <c r="E814" i="5"/>
  <c r="D814" i="5" s="1"/>
  <c r="C814" i="5"/>
  <c r="B814" i="5"/>
  <c r="Z813" i="5"/>
  <c r="Y813" i="5"/>
  <c r="G813" i="5"/>
  <c r="F813" i="5" s="1"/>
  <c r="E813" i="5"/>
  <c r="D813" i="5" s="1"/>
  <c r="C813" i="5"/>
  <c r="B813" i="5"/>
  <c r="Z812" i="5"/>
  <c r="Y812" i="5"/>
  <c r="G812" i="5"/>
  <c r="F812" i="5" s="1"/>
  <c r="E812" i="5"/>
  <c r="D812" i="5" s="1"/>
  <c r="C812" i="5"/>
  <c r="B812" i="5"/>
  <c r="Z811" i="5"/>
  <c r="Y811" i="5"/>
  <c r="G811" i="5"/>
  <c r="F811" i="5" s="1"/>
  <c r="E811" i="5"/>
  <c r="D811" i="5" s="1"/>
  <c r="C811" i="5"/>
  <c r="B811" i="5"/>
  <c r="Z810" i="5"/>
  <c r="Y810" i="5"/>
  <c r="G810" i="5"/>
  <c r="F810" i="5" s="1"/>
  <c r="E810" i="5"/>
  <c r="D810" i="5" s="1"/>
  <c r="C810" i="5"/>
  <c r="B810" i="5"/>
  <c r="Z809" i="5"/>
  <c r="Y809" i="5"/>
  <c r="G809" i="5"/>
  <c r="F809" i="5" s="1"/>
  <c r="E809" i="5"/>
  <c r="D809" i="5" s="1"/>
  <c r="C809" i="5"/>
  <c r="B809" i="5"/>
  <c r="Z808" i="5"/>
  <c r="Y808" i="5"/>
  <c r="G808" i="5"/>
  <c r="F808" i="5" s="1"/>
  <c r="E808" i="5"/>
  <c r="D808" i="5" s="1"/>
  <c r="C808" i="5"/>
  <c r="B808" i="5"/>
  <c r="Z807" i="5"/>
  <c r="Y807" i="5"/>
  <c r="G807" i="5"/>
  <c r="F807" i="5" s="1"/>
  <c r="E807" i="5"/>
  <c r="D807" i="5" s="1"/>
  <c r="C807" i="5"/>
  <c r="B807" i="5"/>
  <c r="Z806" i="5"/>
  <c r="Y806" i="5"/>
  <c r="G806" i="5"/>
  <c r="F806" i="5" s="1"/>
  <c r="E806" i="5"/>
  <c r="D806" i="5" s="1"/>
  <c r="C806" i="5"/>
  <c r="B806" i="5"/>
  <c r="Z805" i="5"/>
  <c r="Y805" i="5"/>
  <c r="G805" i="5"/>
  <c r="F805" i="5" s="1"/>
  <c r="E805" i="5"/>
  <c r="D805" i="5" s="1"/>
  <c r="C805" i="5"/>
  <c r="B805" i="5"/>
  <c r="Z804" i="5"/>
  <c r="Y804" i="5"/>
  <c r="G804" i="5"/>
  <c r="F804" i="5" s="1"/>
  <c r="E804" i="5"/>
  <c r="D804" i="5" s="1"/>
  <c r="C804" i="5"/>
  <c r="B804" i="5"/>
  <c r="Z803" i="5"/>
  <c r="Y803" i="5"/>
  <c r="G803" i="5"/>
  <c r="F803" i="5" s="1"/>
  <c r="E803" i="5"/>
  <c r="D803" i="5" s="1"/>
  <c r="C803" i="5"/>
  <c r="B803" i="5"/>
  <c r="Z802" i="5"/>
  <c r="Y802" i="5"/>
  <c r="G802" i="5"/>
  <c r="F802" i="5" s="1"/>
  <c r="E802" i="5"/>
  <c r="D802" i="5" s="1"/>
  <c r="C802" i="5"/>
  <c r="B802" i="5"/>
  <c r="Z801" i="5"/>
  <c r="Y801" i="5"/>
  <c r="G801" i="5"/>
  <c r="F801" i="5" s="1"/>
  <c r="E801" i="5"/>
  <c r="D801" i="5" s="1"/>
  <c r="C801" i="5"/>
  <c r="B801" i="5"/>
  <c r="Z800" i="5"/>
  <c r="Y800" i="5"/>
  <c r="G800" i="5"/>
  <c r="F800" i="5" s="1"/>
  <c r="E800" i="5"/>
  <c r="D800" i="5" s="1"/>
  <c r="C800" i="5"/>
  <c r="B800" i="5"/>
  <c r="Z799" i="5"/>
  <c r="Y799" i="5"/>
  <c r="G799" i="5"/>
  <c r="F799" i="5" s="1"/>
  <c r="E799" i="5"/>
  <c r="D799" i="5" s="1"/>
  <c r="C799" i="5"/>
  <c r="B799" i="5"/>
  <c r="Z798" i="5"/>
  <c r="Y798" i="5"/>
  <c r="G798" i="5"/>
  <c r="F798" i="5" s="1"/>
  <c r="E798" i="5"/>
  <c r="D798" i="5" s="1"/>
  <c r="C798" i="5"/>
  <c r="B798" i="5"/>
  <c r="Z797" i="5"/>
  <c r="Y797" i="5"/>
  <c r="G797" i="5"/>
  <c r="F797" i="5" s="1"/>
  <c r="E797" i="5"/>
  <c r="D797" i="5" s="1"/>
  <c r="C797" i="5"/>
  <c r="B797" i="5"/>
  <c r="Z796" i="5"/>
  <c r="Y796" i="5"/>
  <c r="G796" i="5"/>
  <c r="F796" i="5" s="1"/>
  <c r="E796" i="5"/>
  <c r="D796" i="5" s="1"/>
  <c r="C796" i="5"/>
  <c r="B796" i="5"/>
  <c r="Z795" i="5"/>
  <c r="Y795" i="5"/>
  <c r="G795" i="5"/>
  <c r="F795" i="5" s="1"/>
  <c r="E795" i="5"/>
  <c r="D795" i="5" s="1"/>
  <c r="C795" i="5"/>
  <c r="B795" i="5"/>
  <c r="Z794" i="5"/>
  <c r="Y794" i="5"/>
  <c r="G794" i="5"/>
  <c r="F794" i="5" s="1"/>
  <c r="E794" i="5"/>
  <c r="D794" i="5" s="1"/>
  <c r="C794" i="5"/>
  <c r="B794" i="5"/>
  <c r="Z793" i="5"/>
  <c r="Y793" i="5"/>
  <c r="G793" i="5"/>
  <c r="F793" i="5" s="1"/>
  <c r="E793" i="5"/>
  <c r="D793" i="5" s="1"/>
  <c r="C793" i="5"/>
  <c r="B793" i="5"/>
  <c r="Z792" i="5"/>
  <c r="Y792" i="5"/>
  <c r="G792" i="5"/>
  <c r="F792" i="5" s="1"/>
  <c r="E792" i="5"/>
  <c r="D792" i="5" s="1"/>
  <c r="C792" i="5"/>
  <c r="B792" i="5"/>
  <c r="Z791" i="5"/>
  <c r="Y791" i="5"/>
  <c r="G791" i="5"/>
  <c r="F791" i="5" s="1"/>
  <c r="E791" i="5"/>
  <c r="D791" i="5" s="1"/>
  <c r="C791" i="5"/>
  <c r="B791" i="5"/>
  <c r="Z790" i="5"/>
  <c r="Y790" i="5"/>
  <c r="G790" i="5"/>
  <c r="F790" i="5" s="1"/>
  <c r="E790" i="5"/>
  <c r="D790" i="5" s="1"/>
  <c r="C790" i="5"/>
  <c r="B790" i="5"/>
  <c r="Z789" i="5"/>
  <c r="Y789" i="5"/>
  <c r="G789" i="5"/>
  <c r="F789" i="5" s="1"/>
  <c r="E789" i="5"/>
  <c r="D789" i="5" s="1"/>
  <c r="C789" i="5"/>
  <c r="B789" i="5"/>
  <c r="Z788" i="5"/>
  <c r="Y788" i="5"/>
  <c r="G788" i="5"/>
  <c r="F788" i="5" s="1"/>
  <c r="E788" i="5"/>
  <c r="D788" i="5" s="1"/>
  <c r="C788" i="5"/>
  <c r="B788" i="5"/>
  <c r="Z787" i="5"/>
  <c r="Y787" i="5"/>
  <c r="G787" i="5"/>
  <c r="F787" i="5" s="1"/>
  <c r="E787" i="5"/>
  <c r="D787" i="5" s="1"/>
  <c r="C787" i="5"/>
  <c r="B787" i="5"/>
  <c r="Z786" i="5"/>
  <c r="Y786" i="5"/>
  <c r="G786" i="5"/>
  <c r="F786" i="5" s="1"/>
  <c r="E786" i="5"/>
  <c r="D786" i="5" s="1"/>
  <c r="C786" i="5"/>
  <c r="B786" i="5"/>
  <c r="Z785" i="5"/>
  <c r="Y785" i="5"/>
  <c r="G785" i="5"/>
  <c r="F785" i="5" s="1"/>
  <c r="E785" i="5"/>
  <c r="D785" i="5" s="1"/>
  <c r="C785" i="5"/>
  <c r="B785" i="5"/>
  <c r="Z784" i="5"/>
  <c r="Y784" i="5"/>
  <c r="G784" i="5"/>
  <c r="F784" i="5" s="1"/>
  <c r="E784" i="5"/>
  <c r="D784" i="5" s="1"/>
  <c r="C784" i="5"/>
  <c r="B784" i="5"/>
  <c r="Z783" i="5"/>
  <c r="Y783" i="5"/>
  <c r="G783" i="5"/>
  <c r="F783" i="5" s="1"/>
  <c r="E783" i="5"/>
  <c r="D783" i="5" s="1"/>
  <c r="C783" i="5"/>
  <c r="B783" i="5"/>
  <c r="Z782" i="5"/>
  <c r="Y782" i="5"/>
  <c r="G782" i="5"/>
  <c r="F782" i="5" s="1"/>
  <c r="E782" i="5"/>
  <c r="D782" i="5" s="1"/>
  <c r="C782" i="5"/>
  <c r="B782" i="5"/>
  <c r="Z781" i="5"/>
  <c r="Y781" i="5"/>
  <c r="G781" i="5"/>
  <c r="F781" i="5" s="1"/>
  <c r="E781" i="5"/>
  <c r="D781" i="5" s="1"/>
  <c r="C781" i="5"/>
  <c r="B781" i="5"/>
  <c r="Z780" i="5"/>
  <c r="Y780" i="5"/>
  <c r="G780" i="5"/>
  <c r="F780" i="5" s="1"/>
  <c r="E780" i="5"/>
  <c r="D780" i="5" s="1"/>
  <c r="C780" i="5"/>
  <c r="B780" i="5"/>
  <c r="Z779" i="5"/>
  <c r="Y779" i="5"/>
  <c r="G779" i="5"/>
  <c r="F779" i="5" s="1"/>
  <c r="E779" i="5"/>
  <c r="D779" i="5" s="1"/>
  <c r="C779" i="5"/>
  <c r="B779" i="5"/>
  <c r="Z778" i="5"/>
  <c r="Y778" i="5"/>
  <c r="G778" i="5"/>
  <c r="F778" i="5" s="1"/>
  <c r="E778" i="5"/>
  <c r="D778" i="5" s="1"/>
  <c r="C778" i="5"/>
  <c r="B778" i="5"/>
  <c r="Z777" i="5"/>
  <c r="Y777" i="5"/>
  <c r="G777" i="5"/>
  <c r="F777" i="5" s="1"/>
  <c r="E777" i="5"/>
  <c r="D777" i="5" s="1"/>
  <c r="C777" i="5"/>
  <c r="B777" i="5"/>
  <c r="Z776" i="5"/>
  <c r="Y776" i="5"/>
  <c r="G776" i="5"/>
  <c r="F776" i="5" s="1"/>
  <c r="E776" i="5"/>
  <c r="D776" i="5" s="1"/>
  <c r="C776" i="5"/>
  <c r="B776" i="5"/>
  <c r="Z775" i="5"/>
  <c r="Y775" i="5"/>
  <c r="G775" i="5"/>
  <c r="F775" i="5" s="1"/>
  <c r="E775" i="5"/>
  <c r="D775" i="5" s="1"/>
  <c r="C775" i="5"/>
  <c r="B775" i="5"/>
  <c r="Z774" i="5"/>
  <c r="Y774" i="5"/>
  <c r="G774" i="5"/>
  <c r="F774" i="5" s="1"/>
  <c r="E774" i="5"/>
  <c r="D774" i="5" s="1"/>
  <c r="C774" i="5"/>
  <c r="B774" i="5"/>
  <c r="Z773" i="5"/>
  <c r="Y773" i="5"/>
  <c r="G773" i="5"/>
  <c r="F773" i="5" s="1"/>
  <c r="E773" i="5"/>
  <c r="D773" i="5" s="1"/>
  <c r="C773" i="5"/>
  <c r="B773" i="5"/>
  <c r="Z772" i="5"/>
  <c r="Y772" i="5"/>
  <c r="G772" i="5"/>
  <c r="F772" i="5" s="1"/>
  <c r="E772" i="5"/>
  <c r="D772" i="5" s="1"/>
  <c r="C772" i="5"/>
  <c r="B772" i="5"/>
  <c r="Z771" i="5"/>
  <c r="Y771" i="5"/>
  <c r="G771" i="5"/>
  <c r="F771" i="5" s="1"/>
  <c r="E771" i="5"/>
  <c r="D771" i="5" s="1"/>
  <c r="C771" i="5"/>
  <c r="B771" i="5"/>
  <c r="Z770" i="5"/>
  <c r="Y770" i="5"/>
  <c r="G770" i="5"/>
  <c r="F770" i="5" s="1"/>
  <c r="E770" i="5"/>
  <c r="D770" i="5" s="1"/>
  <c r="C770" i="5"/>
  <c r="B770" i="5"/>
  <c r="Z769" i="5"/>
  <c r="Y769" i="5"/>
  <c r="G769" i="5"/>
  <c r="F769" i="5" s="1"/>
  <c r="E769" i="5"/>
  <c r="D769" i="5" s="1"/>
  <c r="C769" i="5"/>
  <c r="B769" i="5"/>
  <c r="Z768" i="5"/>
  <c r="Y768" i="5"/>
  <c r="G768" i="5"/>
  <c r="F768" i="5" s="1"/>
  <c r="E768" i="5"/>
  <c r="D768" i="5" s="1"/>
  <c r="C768" i="5"/>
  <c r="B768" i="5"/>
  <c r="Z767" i="5"/>
  <c r="Y767" i="5"/>
  <c r="G767" i="5"/>
  <c r="F767" i="5" s="1"/>
  <c r="E767" i="5"/>
  <c r="D767" i="5" s="1"/>
  <c r="C767" i="5"/>
  <c r="B767" i="5"/>
  <c r="Z766" i="5"/>
  <c r="Y766" i="5"/>
  <c r="G766" i="5"/>
  <c r="F766" i="5" s="1"/>
  <c r="E766" i="5"/>
  <c r="D766" i="5" s="1"/>
  <c r="C766" i="5"/>
  <c r="B766" i="5"/>
  <c r="Z765" i="5"/>
  <c r="Y765" i="5"/>
  <c r="G765" i="5"/>
  <c r="F765" i="5" s="1"/>
  <c r="E765" i="5"/>
  <c r="D765" i="5" s="1"/>
  <c r="C765" i="5"/>
  <c r="B765" i="5"/>
  <c r="Z764" i="5"/>
  <c r="Y764" i="5"/>
  <c r="G764" i="5"/>
  <c r="F764" i="5" s="1"/>
  <c r="E764" i="5"/>
  <c r="D764" i="5" s="1"/>
  <c r="C764" i="5"/>
  <c r="B764" i="5"/>
  <c r="Z763" i="5"/>
  <c r="Y763" i="5"/>
  <c r="G763" i="5"/>
  <c r="F763" i="5" s="1"/>
  <c r="E763" i="5"/>
  <c r="D763" i="5" s="1"/>
  <c r="C763" i="5"/>
  <c r="B763" i="5"/>
  <c r="Z762" i="5"/>
  <c r="Y762" i="5"/>
  <c r="G762" i="5"/>
  <c r="F762" i="5" s="1"/>
  <c r="E762" i="5"/>
  <c r="D762" i="5" s="1"/>
  <c r="C762" i="5"/>
  <c r="B762" i="5"/>
  <c r="Z761" i="5"/>
  <c r="Y761" i="5"/>
  <c r="G761" i="5"/>
  <c r="F761" i="5" s="1"/>
  <c r="E761" i="5"/>
  <c r="D761" i="5" s="1"/>
  <c r="C761" i="5"/>
  <c r="B761" i="5"/>
  <c r="Z760" i="5"/>
  <c r="Y760" i="5"/>
  <c r="G760" i="5"/>
  <c r="F760" i="5" s="1"/>
  <c r="E760" i="5"/>
  <c r="D760" i="5" s="1"/>
  <c r="C760" i="5"/>
  <c r="B760" i="5"/>
  <c r="Z759" i="5"/>
  <c r="Y759" i="5"/>
  <c r="G759" i="5"/>
  <c r="F759" i="5" s="1"/>
  <c r="E759" i="5"/>
  <c r="D759" i="5" s="1"/>
  <c r="C759" i="5"/>
  <c r="B759" i="5"/>
  <c r="Z758" i="5"/>
  <c r="Y758" i="5"/>
  <c r="G758" i="5"/>
  <c r="F758" i="5" s="1"/>
  <c r="E758" i="5"/>
  <c r="D758" i="5" s="1"/>
  <c r="C758" i="5"/>
  <c r="B758" i="5"/>
  <c r="Z757" i="5"/>
  <c r="Y757" i="5"/>
  <c r="G757" i="5"/>
  <c r="F757" i="5" s="1"/>
  <c r="E757" i="5"/>
  <c r="D757" i="5" s="1"/>
  <c r="C757" i="5"/>
  <c r="B757" i="5"/>
  <c r="Z756" i="5"/>
  <c r="Y756" i="5"/>
  <c r="G756" i="5"/>
  <c r="F756" i="5" s="1"/>
  <c r="E756" i="5"/>
  <c r="D756" i="5" s="1"/>
  <c r="C756" i="5"/>
  <c r="B756" i="5"/>
  <c r="Z755" i="5"/>
  <c r="Y755" i="5"/>
  <c r="G755" i="5"/>
  <c r="F755" i="5" s="1"/>
  <c r="E755" i="5"/>
  <c r="D755" i="5" s="1"/>
  <c r="C755" i="5"/>
  <c r="B755" i="5"/>
  <c r="Z754" i="5"/>
  <c r="Y754" i="5"/>
  <c r="G754" i="5"/>
  <c r="F754" i="5" s="1"/>
  <c r="E754" i="5"/>
  <c r="D754" i="5" s="1"/>
  <c r="C754" i="5"/>
  <c r="B754" i="5"/>
  <c r="Z753" i="5"/>
  <c r="Y753" i="5"/>
  <c r="G753" i="5"/>
  <c r="F753" i="5" s="1"/>
  <c r="E753" i="5"/>
  <c r="D753" i="5" s="1"/>
  <c r="C753" i="5"/>
  <c r="B753" i="5"/>
  <c r="Z752" i="5"/>
  <c r="Y752" i="5"/>
  <c r="G752" i="5"/>
  <c r="F752" i="5" s="1"/>
  <c r="E752" i="5"/>
  <c r="D752" i="5" s="1"/>
  <c r="C752" i="5"/>
  <c r="B752" i="5"/>
  <c r="Z751" i="5"/>
  <c r="Y751" i="5"/>
  <c r="G751" i="5"/>
  <c r="F751" i="5" s="1"/>
  <c r="E751" i="5"/>
  <c r="D751" i="5" s="1"/>
  <c r="C751" i="5"/>
  <c r="B751" i="5"/>
  <c r="Z750" i="5"/>
  <c r="Y750" i="5"/>
  <c r="G750" i="5"/>
  <c r="F750" i="5" s="1"/>
  <c r="E750" i="5"/>
  <c r="D750" i="5" s="1"/>
  <c r="C750" i="5"/>
  <c r="B750" i="5"/>
  <c r="Z749" i="5"/>
  <c r="Y749" i="5"/>
  <c r="G749" i="5"/>
  <c r="F749" i="5" s="1"/>
  <c r="E749" i="5"/>
  <c r="D749" i="5" s="1"/>
  <c r="C749" i="5"/>
  <c r="B749" i="5"/>
  <c r="Z748" i="5"/>
  <c r="Y748" i="5"/>
  <c r="G748" i="5"/>
  <c r="F748" i="5" s="1"/>
  <c r="E748" i="5"/>
  <c r="D748" i="5" s="1"/>
  <c r="C748" i="5"/>
  <c r="B748" i="5"/>
  <c r="Z747" i="5"/>
  <c r="Y747" i="5"/>
  <c r="G747" i="5"/>
  <c r="F747" i="5" s="1"/>
  <c r="E747" i="5"/>
  <c r="D747" i="5" s="1"/>
  <c r="C747" i="5"/>
  <c r="B747" i="5"/>
  <c r="Z746" i="5"/>
  <c r="Y746" i="5"/>
  <c r="G746" i="5"/>
  <c r="F746" i="5" s="1"/>
  <c r="E746" i="5"/>
  <c r="D746" i="5" s="1"/>
  <c r="C746" i="5"/>
  <c r="B746" i="5"/>
  <c r="Z745" i="5"/>
  <c r="Y745" i="5"/>
  <c r="G745" i="5"/>
  <c r="F745" i="5" s="1"/>
  <c r="E745" i="5"/>
  <c r="D745" i="5" s="1"/>
  <c r="C745" i="5"/>
  <c r="B745" i="5"/>
  <c r="Z744" i="5"/>
  <c r="Y744" i="5"/>
  <c r="G744" i="5"/>
  <c r="F744" i="5" s="1"/>
  <c r="E744" i="5"/>
  <c r="D744" i="5" s="1"/>
  <c r="C744" i="5"/>
  <c r="B744" i="5"/>
  <c r="Z743" i="5"/>
  <c r="Y743" i="5"/>
  <c r="G743" i="5"/>
  <c r="F743" i="5" s="1"/>
  <c r="E743" i="5"/>
  <c r="D743" i="5" s="1"/>
  <c r="C743" i="5"/>
  <c r="B743" i="5"/>
  <c r="Z742" i="5"/>
  <c r="Y742" i="5"/>
  <c r="G742" i="5"/>
  <c r="F742" i="5" s="1"/>
  <c r="E742" i="5"/>
  <c r="D742" i="5" s="1"/>
  <c r="C742" i="5"/>
  <c r="B742" i="5"/>
  <c r="Z741" i="5"/>
  <c r="Y741" i="5"/>
  <c r="G741" i="5"/>
  <c r="F741" i="5" s="1"/>
  <c r="E741" i="5"/>
  <c r="D741" i="5" s="1"/>
  <c r="C741" i="5"/>
  <c r="B741" i="5"/>
  <c r="Z740" i="5"/>
  <c r="Y740" i="5"/>
  <c r="G740" i="5"/>
  <c r="F740" i="5" s="1"/>
  <c r="E740" i="5"/>
  <c r="D740" i="5" s="1"/>
  <c r="C740" i="5"/>
  <c r="B740" i="5"/>
  <c r="Z739" i="5"/>
  <c r="Y739" i="5"/>
  <c r="G739" i="5"/>
  <c r="F739" i="5" s="1"/>
  <c r="E739" i="5"/>
  <c r="D739" i="5" s="1"/>
  <c r="C739" i="5"/>
  <c r="B739" i="5"/>
  <c r="Z738" i="5"/>
  <c r="Y738" i="5"/>
  <c r="G738" i="5"/>
  <c r="F738" i="5" s="1"/>
  <c r="E738" i="5"/>
  <c r="D738" i="5" s="1"/>
  <c r="C738" i="5"/>
  <c r="B738" i="5"/>
  <c r="Z737" i="5"/>
  <c r="Y737" i="5"/>
  <c r="G737" i="5"/>
  <c r="F737" i="5" s="1"/>
  <c r="E737" i="5"/>
  <c r="D737" i="5" s="1"/>
  <c r="C737" i="5"/>
  <c r="B737" i="5"/>
  <c r="Z736" i="5"/>
  <c r="Y736" i="5"/>
  <c r="G736" i="5"/>
  <c r="F736" i="5" s="1"/>
  <c r="E736" i="5"/>
  <c r="D736" i="5" s="1"/>
  <c r="C736" i="5"/>
  <c r="B736" i="5"/>
  <c r="Z735" i="5"/>
  <c r="Y735" i="5"/>
  <c r="G735" i="5"/>
  <c r="F735" i="5" s="1"/>
  <c r="E735" i="5"/>
  <c r="D735" i="5" s="1"/>
  <c r="C735" i="5"/>
  <c r="B735" i="5"/>
  <c r="Z734" i="5"/>
  <c r="Y734" i="5"/>
  <c r="G734" i="5"/>
  <c r="F734" i="5" s="1"/>
  <c r="E734" i="5"/>
  <c r="D734" i="5" s="1"/>
  <c r="C734" i="5"/>
  <c r="B734" i="5"/>
  <c r="Z733" i="5"/>
  <c r="Y733" i="5"/>
  <c r="G733" i="5"/>
  <c r="F733" i="5" s="1"/>
  <c r="E733" i="5"/>
  <c r="D733" i="5" s="1"/>
  <c r="C733" i="5"/>
  <c r="B733" i="5"/>
  <c r="Z732" i="5"/>
  <c r="Y732" i="5"/>
  <c r="G732" i="5"/>
  <c r="F732" i="5" s="1"/>
  <c r="E732" i="5"/>
  <c r="D732" i="5" s="1"/>
  <c r="C732" i="5"/>
  <c r="B732" i="5"/>
  <c r="Z731" i="5"/>
  <c r="Y731" i="5"/>
  <c r="G731" i="5"/>
  <c r="F731" i="5" s="1"/>
  <c r="E731" i="5"/>
  <c r="D731" i="5" s="1"/>
  <c r="C731" i="5"/>
  <c r="B731" i="5"/>
  <c r="Z730" i="5"/>
  <c r="Y730" i="5"/>
  <c r="G730" i="5"/>
  <c r="F730" i="5" s="1"/>
  <c r="E730" i="5"/>
  <c r="D730" i="5" s="1"/>
  <c r="C730" i="5"/>
  <c r="B730" i="5"/>
  <c r="Z729" i="5"/>
  <c r="Y729" i="5"/>
  <c r="G729" i="5"/>
  <c r="F729" i="5" s="1"/>
  <c r="E729" i="5"/>
  <c r="D729" i="5" s="1"/>
  <c r="C729" i="5"/>
  <c r="B729" i="5"/>
  <c r="Z728" i="5"/>
  <c r="Y728" i="5"/>
  <c r="G728" i="5"/>
  <c r="F728" i="5" s="1"/>
  <c r="E728" i="5"/>
  <c r="D728" i="5" s="1"/>
  <c r="C728" i="5"/>
  <c r="B728" i="5"/>
  <c r="Z727" i="5"/>
  <c r="Y727" i="5"/>
  <c r="G727" i="5"/>
  <c r="F727" i="5" s="1"/>
  <c r="E727" i="5"/>
  <c r="D727" i="5" s="1"/>
  <c r="C727" i="5"/>
  <c r="B727" i="5"/>
  <c r="Z726" i="5"/>
  <c r="Y726" i="5"/>
  <c r="G726" i="5"/>
  <c r="F726" i="5" s="1"/>
  <c r="E726" i="5"/>
  <c r="D726" i="5" s="1"/>
  <c r="C726" i="5"/>
  <c r="B726" i="5"/>
  <c r="Z725" i="5"/>
  <c r="Y725" i="5"/>
  <c r="G725" i="5"/>
  <c r="F725" i="5" s="1"/>
  <c r="E725" i="5"/>
  <c r="D725" i="5" s="1"/>
  <c r="C725" i="5"/>
  <c r="B725" i="5"/>
  <c r="Z724" i="5"/>
  <c r="Y724" i="5"/>
  <c r="G724" i="5"/>
  <c r="F724" i="5" s="1"/>
  <c r="E724" i="5"/>
  <c r="D724" i="5" s="1"/>
  <c r="C724" i="5"/>
  <c r="B724" i="5"/>
  <c r="Z723" i="5"/>
  <c r="Y723" i="5"/>
  <c r="G723" i="5"/>
  <c r="F723" i="5" s="1"/>
  <c r="E723" i="5"/>
  <c r="D723" i="5" s="1"/>
  <c r="C723" i="5"/>
  <c r="B723" i="5"/>
  <c r="Z722" i="5"/>
  <c r="Y722" i="5"/>
  <c r="G722" i="5"/>
  <c r="F722" i="5" s="1"/>
  <c r="E722" i="5"/>
  <c r="D722" i="5" s="1"/>
  <c r="C722" i="5"/>
  <c r="B722" i="5"/>
  <c r="Z721" i="5"/>
  <c r="Y721" i="5"/>
  <c r="G721" i="5"/>
  <c r="F721" i="5" s="1"/>
  <c r="E721" i="5"/>
  <c r="D721" i="5" s="1"/>
  <c r="C721" i="5"/>
  <c r="B721" i="5"/>
  <c r="Z720" i="5"/>
  <c r="Y720" i="5"/>
  <c r="G720" i="5"/>
  <c r="F720" i="5" s="1"/>
  <c r="E720" i="5"/>
  <c r="D720" i="5" s="1"/>
  <c r="C720" i="5"/>
  <c r="B720" i="5"/>
  <c r="Z719" i="5"/>
  <c r="Y719" i="5"/>
  <c r="G719" i="5"/>
  <c r="F719" i="5" s="1"/>
  <c r="E719" i="5"/>
  <c r="D719" i="5" s="1"/>
  <c r="C719" i="5"/>
  <c r="B719" i="5"/>
  <c r="Z718" i="5"/>
  <c r="Y718" i="5"/>
  <c r="G718" i="5"/>
  <c r="F718" i="5" s="1"/>
  <c r="E718" i="5"/>
  <c r="D718" i="5" s="1"/>
  <c r="C718" i="5"/>
  <c r="B718" i="5"/>
  <c r="Z717" i="5"/>
  <c r="Y717" i="5"/>
  <c r="G717" i="5"/>
  <c r="F717" i="5" s="1"/>
  <c r="E717" i="5"/>
  <c r="D717" i="5" s="1"/>
  <c r="C717" i="5"/>
  <c r="B717" i="5"/>
  <c r="Z716" i="5"/>
  <c r="Y716" i="5"/>
  <c r="G716" i="5"/>
  <c r="F716" i="5" s="1"/>
  <c r="E716" i="5"/>
  <c r="D716" i="5" s="1"/>
  <c r="C716" i="5"/>
  <c r="B716" i="5"/>
  <c r="Z715" i="5"/>
  <c r="Y715" i="5"/>
  <c r="G715" i="5"/>
  <c r="F715" i="5" s="1"/>
  <c r="E715" i="5"/>
  <c r="D715" i="5" s="1"/>
  <c r="C715" i="5"/>
  <c r="B715" i="5"/>
  <c r="Z714" i="5"/>
  <c r="Y714" i="5"/>
  <c r="G714" i="5"/>
  <c r="F714" i="5" s="1"/>
  <c r="E714" i="5"/>
  <c r="D714" i="5" s="1"/>
  <c r="C714" i="5"/>
  <c r="B714" i="5"/>
  <c r="Z713" i="5"/>
  <c r="Y713" i="5"/>
  <c r="G713" i="5"/>
  <c r="F713" i="5" s="1"/>
  <c r="E713" i="5"/>
  <c r="D713" i="5" s="1"/>
  <c r="C713" i="5"/>
  <c r="B713" i="5"/>
  <c r="Z712" i="5"/>
  <c r="Y712" i="5"/>
  <c r="G712" i="5"/>
  <c r="F712" i="5" s="1"/>
  <c r="E712" i="5"/>
  <c r="D712" i="5" s="1"/>
  <c r="C712" i="5"/>
  <c r="B712" i="5"/>
  <c r="Z711" i="5"/>
  <c r="Y711" i="5"/>
  <c r="G711" i="5"/>
  <c r="F711" i="5" s="1"/>
  <c r="E711" i="5"/>
  <c r="D711" i="5" s="1"/>
  <c r="C711" i="5"/>
  <c r="B711" i="5"/>
  <c r="Z710" i="5"/>
  <c r="Y710" i="5"/>
  <c r="G710" i="5"/>
  <c r="F710" i="5" s="1"/>
  <c r="E710" i="5"/>
  <c r="D710" i="5" s="1"/>
  <c r="C710" i="5"/>
  <c r="B710" i="5"/>
  <c r="Z709" i="5"/>
  <c r="Y709" i="5"/>
  <c r="G709" i="5"/>
  <c r="F709" i="5" s="1"/>
  <c r="E709" i="5"/>
  <c r="D709" i="5" s="1"/>
  <c r="C709" i="5"/>
  <c r="B709" i="5"/>
  <c r="Z708" i="5"/>
  <c r="Y708" i="5"/>
  <c r="G708" i="5"/>
  <c r="F708" i="5" s="1"/>
  <c r="E708" i="5"/>
  <c r="D708" i="5" s="1"/>
  <c r="C708" i="5"/>
  <c r="B708" i="5"/>
  <c r="Z707" i="5"/>
  <c r="Y707" i="5"/>
  <c r="G707" i="5"/>
  <c r="F707" i="5" s="1"/>
  <c r="E707" i="5"/>
  <c r="D707" i="5" s="1"/>
  <c r="C707" i="5"/>
  <c r="B707" i="5"/>
  <c r="Z706" i="5"/>
  <c r="Y706" i="5"/>
  <c r="G706" i="5"/>
  <c r="F706" i="5" s="1"/>
  <c r="E706" i="5"/>
  <c r="D706" i="5" s="1"/>
  <c r="C706" i="5"/>
  <c r="B706" i="5"/>
  <c r="Z705" i="5"/>
  <c r="Y705" i="5"/>
  <c r="G705" i="5"/>
  <c r="F705" i="5" s="1"/>
  <c r="E705" i="5"/>
  <c r="D705" i="5" s="1"/>
  <c r="C705" i="5"/>
  <c r="B705" i="5"/>
  <c r="Z704" i="5"/>
  <c r="Y704" i="5"/>
  <c r="G704" i="5"/>
  <c r="F704" i="5" s="1"/>
  <c r="E704" i="5"/>
  <c r="D704" i="5" s="1"/>
  <c r="C704" i="5"/>
  <c r="B704" i="5"/>
  <c r="Z703" i="5"/>
  <c r="Y703" i="5"/>
  <c r="G703" i="5"/>
  <c r="F703" i="5" s="1"/>
  <c r="E703" i="5"/>
  <c r="D703" i="5" s="1"/>
  <c r="C703" i="5"/>
  <c r="B703" i="5"/>
  <c r="Z702" i="5"/>
  <c r="Y702" i="5"/>
  <c r="G702" i="5"/>
  <c r="F702" i="5" s="1"/>
  <c r="E702" i="5"/>
  <c r="D702" i="5" s="1"/>
  <c r="C702" i="5"/>
  <c r="B702" i="5"/>
  <c r="Z701" i="5"/>
  <c r="Y701" i="5"/>
  <c r="G701" i="5"/>
  <c r="F701" i="5" s="1"/>
  <c r="E701" i="5"/>
  <c r="D701" i="5" s="1"/>
  <c r="C701" i="5"/>
  <c r="B701" i="5"/>
  <c r="Z700" i="5"/>
  <c r="Y700" i="5"/>
  <c r="G700" i="5"/>
  <c r="F700" i="5" s="1"/>
  <c r="E700" i="5"/>
  <c r="D700" i="5" s="1"/>
  <c r="C700" i="5"/>
  <c r="B700" i="5"/>
  <c r="Z699" i="5"/>
  <c r="Y699" i="5"/>
  <c r="G699" i="5"/>
  <c r="F699" i="5" s="1"/>
  <c r="E699" i="5"/>
  <c r="D699" i="5" s="1"/>
  <c r="C699" i="5"/>
  <c r="B699" i="5"/>
  <c r="Z698" i="5"/>
  <c r="Y698" i="5"/>
  <c r="G698" i="5"/>
  <c r="F698" i="5" s="1"/>
  <c r="E698" i="5"/>
  <c r="D698" i="5" s="1"/>
  <c r="C698" i="5"/>
  <c r="B698" i="5"/>
  <c r="Z697" i="5"/>
  <c r="Y697" i="5"/>
  <c r="G697" i="5"/>
  <c r="F697" i="5" s="1"/>
  <c r="E697" i="5"/>
  <c r="D697" i="5" s="1"/>
  <c r="C697" i="5"/>
  <c r="B697" i="5"/>
  <c r="Z696" i="5"/>
  <c r="Y696" i="5"/>
  <c r="G696" i="5"/>
  <c r="F696" i="5" s="1"/>
  <c r="E696" i="5"/>
  <c r="D696" i="5" s="1"/>
  <c r="C696" i="5"/>
  <c r="B696" i="5"/>
  <c r="Z695" i="5"/>
  <c r="Y695" i="5"/>
  <c r="G695" i="5"/>
  <c r="F695" i="5" s="1"/>
  <c r="E695" i="5"/>
  <c r="D695" i="5" s="1"/>
  <c r="C695" i="5"/>
  <c r="B695" i="5"/>
  <c r="Z694" i="5"/>
  <c r="Y694" i="5"/>
  <c r="G694" i="5"/>
  <c r="F694" i="5" s="1"/>
  <c r="E694" i="5"/>
  <c r="D694" i="5" s="1"/>
  <c r="C694" i="5"/>
  <c r="B694" i="5"/>
  <c r="Z693" i="5"/>
  <c r="Y693" i="5"/>
  <c r="G693" i="5"/>
  <c r="F693" i="5" s="1"/>
  <c r="E693" i="5"/>
  <c r="D693" i="5" s="1"/>
  <c r="C693" i="5"/>
  <c r="B693" i="5"/>
  <c r="Z692" i="5"/>
  <c r="Y692" i="5"/>
  <c r="G692" i="5"/>
  <c r="F692" i="5" s="1"/>
  <c r="E692" i="5"/>
  <c r="D692" i="5" s="1"/>
  <c r="C692" i="5"/>
  <c r="B692" i="5"/>
  <c r="Z691" i="5"/>
  <c r="Y691" i="5"/>
  <c r="G691" i="5"/>
  <c r="F691" i="5" s="1"/>
  <c r="E691" i="5"/>
  <c r="D691" i="5" s="1"/>
  <c r="C691" i="5"/>
  <c r="B691" i="5"/>
  <c r="Z690" i="5"/>
  <c r="Y690" i="5"/>
  <c r="G690" i="5"/>
  <c r="F690" i="5" s="1"/>
  <c r="E690" i="5"/>
  <c r="D690" i="5" s="1"/>
  <c r="C690" i="5"/>
  <c r="B690" i="5"/>
  <c r="Z689" i="5"/>
  <c r="Y689" i="5"/>
  <c r="G689" i="5"/>
  <c r="F689" i="5" s="1"/>
  <c r="E689" i="5"/>
  <c r="D689" i="5" s="1"/>
  <c r="C689" i="5"/>
  <c r="B689" i="5"/>
  <c r="Z688" i="5"/>
  <c r="Y688" i="5"/>
  <c r="G688" i="5"/>
  <c r="F688" i="5" s="1"/>
  <c r="E688" i="5"/>
  <c r="D688" i="5" s="1"/>
  <c r="C688" i="5"/>
  <c r="B688" i="5"/>
  <c r="Z687" i="5"/>
  <c r="Y687" i="5"/>
  <c r="G687" i="5"/>
  <c r="F687" i="5" s="1"/>
  <c r="E687" i="5"/>
  <c r="D687" i="5" s="1"/>
  <c r="C687" i="5"/>
  <c r="B687" i="5"/>
  <c r="Z686" i="5"/>
  <c r="Y686" i="5"/>
  <c r="G686" i="5"/>
  <c r="F686" i="5" s="1"/>
  <c r="E686" i="5"/>
  <c r="D686" i="5" s="1"/>
  <c r="C686" i="5"/>
  <c r="B686" i="5"/>
  <c r="Z685" i="5"/>
  <c r="Y685" i="5"/>
  <c r="G685" i="5"/>
  <c r="F685" i="5" s="1"/>
  <c r="E685" i="5"/>
  <c r="D685" i="5" s="1"/>
  <c r="C685" i="5"/>
  <c r="B685" i="5"/>
  <c r="Z684" i="5"/>
  <c r="Y684" i="5"/>
  <c r="G684" i="5"/>
  <c r="F684" i="5" s="1"/>
  <c r="E684" i="5"/>
  <c r="D684" i="5" s="1"/>
  <c r="C684" i="5"/>
  <c r="B684" i="5"/>
  <c r="Z683" i="5"/>
  <c r="Y683" i="5"/>
  <c r="G683" i="5"/>
  <c r="F683" i="5" s="1"/>
  <c r="E683" i="5"/>
  <c r="D683" i="5" s="1"/>
  <c r="C683" i="5"/>
  <c r="B683" i="5"/>
  <c r="Z682" i="5"/>
  <c r="Y682" i="5"/>
  <c r="G682" i="5"/>
  <c r="F682" i="5" s="1"/>
  <c r="E682" i="5"/>
  <c r="D682" i="5" s="1"/>
  <c r="C682" i="5"/>
  <c r="B682" i="5"/>
  <c r="Z681" i="5"/>
  <c r="Y681" i="5"/>
  <c r="G681" i="5"/>
  <c r="F681" i="5" s="1"/>
  <c r="E681" i="5"/>
  <c r="D681" i="5" s="1"/>
  <c r="C681" i="5"/>
  <c r="B681" i="5"/>
  <c r="Z680" i="5"/>
  <c r="Y680" i="5"/>
  <c r="G680" i="5"/>
  <c r="F680" i="5" s="1"/>
  <c r="E680" i="5"/>
  <c r="D680" i="5" s="1"/>
  <c r="C680" i="5"/>
  <c r="B680" i="5"/>
  <c r="Z679" i="5"/>
  <c r="Y679" i="5"/>
  <c r="G679" i="5"/>
  <c r="F679" i="5" s="1"/>
  <c r="E679" i="5"/>
  <c r="D679" i="5" s="1"/>
  <c r="C679" i="5"/>
  <c r="B679" i="5"/>
  <c r="Z678" i="5"/>
  <c r="Y678" i="5"/>
  <c r="G678" i="5"/>
  <c r="F678" i="5" s="1"/>
  <c r="E678" i="5"/>
  <c r="D678" i="5" s="1"/>
  <c r="C678" i="5"/>
  <c r="B678" i="5"/>
  <c r="Z677" i="5"/>
  <c r="Y677" i="5"/>
  <c r="G677" i="5"/>
  <c r="F677" i="5" s="1"/>
  <c r="E677" i="5"/>
  <c r="D677" i="5" s="1"/>
  <c r="C677" i="5"/>
  <c r="B677" i="5"/>
  <c r="Z676" i="5"/>
  <c r="Y676" i="5"/>
  <c r="G676" i="5"/>
  <c r="F676" i="5" s="1"/>
  <c r="E676" i="5"/>
  <c r="D676" i="5" s="1"/>
  <c r="C676" i="5"/>
  <c r="B676" i="5"/>
  <c r="Z675" i="5"/>
  <c r="Y675" i="5"/>
  <c r="G675" i="5"/>
  <c r="F675" i="5" s="1"/>
  <c r="E675" i="5"/>
  <c r="D675" i="5" s="1"/>
  <c r="C675" i="5"/>
  <c r="B675" i="5"/>
  <c r="Z674" i="5"/>
  <c r="Y674" i="5"/>
  <c r="G674" i="5"/>
  <c r="F674" i="5" s="1"/>
  <c r="E674" i="5"/>
  <c r="D674" i="5" s="1"/>
  <c r="C674" i="5"/>
  <c r="B674" i="5"/>
  <c r="Z673" i="5"/>
  <c r="Y673" i="5"/>
  <c r="G673" i="5"/>
  <c r="F673" i="5" s="1"/>
  <c r="E673" i="5"/>
  <c r="D673" i="5" s="1"/>
  <c r="C673" i="5"/>
  <c r="B673" i="5"/>
  <c r="Z672" i="5"/>
  <c r="Y672" i="5"/>
  <c r="G672" i="5"/>
  <c r="F672" i="5" s="1"/>
  <c r="E672" i="5"/>
  <c r="D672" i="5" s="1"/>
  <c r="C672" i="5"/>
  <c r="B672" i="5"/>
  <c r="Z671" i="5"/>
  <c r="Y671" i="5"/>
  <c r="G671" i="5"/>
  <c r="F671" i="5" s="1"/>
  <c r="E671" i="5"/>
  <c r="D671" i="5" s="1"/>
  <c r="C671" i="5"/>
  <c r="B671" i="5"/>
  <c r="Z670" i="5"/>
  <c r="Y670" i="5"/>
  <c r="G670" i="5"/>
  <c r="F670" i="5" s="1"/>
  <c r="E670" i="5"/>
  <c r="D670" i="5" s="1"/>
  <c r="C670" i="5"/>
  <c r="B670" i="5"/>
  <c r="Z669" i="5"/>
  <c r="Y669" i="5"/>
  <c r="G669" i="5"/>
  <c r="F669" i="5" s="1"/>
  <c r="E669" i="5"/>
  <c r="D669" i="5" s="1"/>
  <c r="C669" i="5"/>
  <c r="B669" i="5"/>
  <c r="Z668" i="5"/>
  <c r="Y668" i="5"/>
  <c r="G668" i="5"/>
  <c r="F668" i="5" s="1"/>
  <c r="E668" i="5"/>
  <c r="D668" i="5" s="1"/>
  <c r="C668" i="5"/>
  <c r="B668" i="5"/>
  <c r="Z667" i="5"/>
  <c r="Y667" i="5"/>
  <c r="G667" i="5"/>
  <c r="F667" i="5" s="1"/>
  <c r="E667" i="5"/>
  <c r="D667" i="5" s="1"/>
  <c r="C667" i="5"/>
  <c r="B667" i="5"/>
  <c r="Z666" i="5"/>
  <c r="Y666" i="5"/>
  <c r="G666" i="5"/>
  <c r="F666" i="5" s="1"/>
  <c r="E666" i="5"/>
  <c r="D666" i="5" s="1"/>
  <c r="C666" i="5"/>
  <c r="B666" i="5"/>
  <c r="Z665" i="5"/>
  <c r="Y665" i="5"/>
  <c r="G665" i="5"/>
  <c r="F665" i="5" s="1"/>
  <c r="E665" i="5"/>
  <c r="D665" i="5" s="1"/>
  <c r="C665" i="5"/>
  <c r="B665" i="5"/>
  <c r="Z664" i="5"/>
  <c r="Y664" i="5"/>
  <c r="G664" i="5"/>
  <c r="F664" i="5" s="1"/>
  <c r="E664" i="5"/>
  <c r="D664" i="5" s="1"/>
  <c r="C664" i="5"/>
  <c r="B664" i="5"/>
  <c r="Z663" i="5"/>
  <c r="Y663" i="5"/>
  <c r="G663" i="5"/>
  <c r="F663" i="5" s="1"/>
  <c r="E663" i="5"/>
  <c r="D663" i="5" s="1"/>
  <c r="C663" i="5"/>
  <c r="B663" i="5"/>
  <c r="Z662" i="5"/>
  <c r="Y662" i="5"/>
  <c r="G662" i="5"/>
  <c r="F662" i="5" s="1"/>
  <c r="E662" i="5"/>
  <c r="D662" i="5" s="1"/>
  <c r="C662" i="5"/>
  <c r="B662" i="5"/>
  <c r="Z661" i="5"/>
  <c r="Y661" i="5"/>
  <c r="G661" i="5"/>
  <c r="F661" i="5" s="1"/>
  <c r="E661" i="5"/>
  <c r="D661" i="5" s="1"/>
  <c r="C661" i="5"/>
  <c r="B661" i="5"/>
  <c r="Z660" i="5"/>
  <c r="Y660" i="5"/>
  <c r="G660" i="5"/>
  <c r="F660" i="5" s="1"/>
  <c r="E660" i="5"/>
  <c r="D660" i="5" s="1"/>
  <c r="C660" i="5"/>
  <c r="B660" i="5"/>
  <c r="Z659" i="5"/>
  <c r="Y659" i="5"/>
  <c r="G659" i="5"/>
  <c r="F659" i="5" s="1"/>
  <c r="E659" i="5"/>
  <c r="D659" i="5" s="1"/>
  <c r="C659" i="5"/>
  <c r="B659" i="5"/>
  <c r="Z658" i="5"/>
  <c r="Y658" i="5"/>
  <c r="G658" i="5"/>
  <c r="F658" i="5" s="1"/>
  <c r="E658" i="5"/>
  <c r="D658" i="5" s="1"/>
  <c r="C658" i="5"/>
  <c r="B658" i="5"/>
  <c r="Z657" i="5"/>
  <c r="Y657" i="5"/>
  <c r="G657" i="5"/>
  <c r="F657" i="5" s="1"/>
  <c r="E657" i="5"/>
  <c r="D657" i="5" s="1"/>
  <c r="C657" i="5"/>
  <c r="B657" i="5"/>
  <c r="Z656" i="5"/>
  <c r="Y656" i="5"/>
  <c r="G656" i="5"/>
  <c r="F656" i="5" s="1"/>
  <c r="E656" i="5"/>
  <c r="D656" i="5" s="1"/>
  <c r="C656" i="5"/>
  <c r="B656" i="5"/>
  <c r="Z655" i="5"/>
  <c r="Y655" i="5"/>
  <c r="G655" i="5"/>
  <c r="F655" i="5" s="1"/>
  <c r="E655" i="5"/>
  <c r="D655" i="5" s="1"/>
  <c r="C655" i="5"/>
  <c r="B655" i="5"/>
  <c r="Z654" i="5"/>
  <c r="Y654" i="5"/>
  <c r="G654" i="5"/>
  <c r="F654" i="5" s="1"/>
  <c r="E654" i="5"/>
  <c r="D654" i="5" s="1"/>
  <c r="C654" i="5"/>
  <c r="B654" i="5"/>
  <c r="Z653" i="5"/>
  <c r="Y653" i="5"/>
  <c r="G653" i="5"/>
  <c r="F653" i="5" s="1"/>
  <c r="E653" i="5"/>
  <c r="D653" i="5" s="1"/>
  <c r="C653" i="5"/>
  <c r="B653" i="5"/>
  <c r="Z652" i="5"/>
  <c r="Y652" i="5"/>
  <c r="G652" i="5"/>
  <c r="F652" i="5" s="1"/>
  <c r="E652" i="5"/>
  <c r="D652" i="5" s="1"/>
  <c r="C652" i="5"/>
  <c r="B652" i="5"/>
  <c r="Z651" i="5"/>
  <c r="Y651" i="5"/>
  <c r="G651" i="5"/>
  <c r="F651" i="5" s="1"/>
  <c r="E651" i="5"/>
  <c r="D651" i="5" s="1"/>
  <c r="C651" i="5"/>
  <c r="B651" i="5"/>
  <c r="Z650" i="5"/>
  <c r="Y650" i="5"/>
  <c r="G650" i="5"/>
  <c r="F650" i="5" s="1"/>
  <c r="E650" i="5"/>
  <c r="D650" i="5" s="1"/>
  <c r="C650" i="5"/>
  <c r="B650" i="5"/>
  <c r="Z649" i="5"/>
  <c r="Y649" i="5"/>
  <c r="G649" i="5"/>
  <c r="F649" i="5" s="1"/>
  <c r="E649" i="5"/>
  <c r="D649" i="5" s="1"/>
  <c r="C649" i="5"/>
  <c r="B649" i="5"/>
  <c r="Z648" i="5"/>
  <c r="Y648" i="5"/>
  <c r="G648" i="5"/>
  <c r="F648" i="5" s="1"/>
  <c r="E648" i="5"/>
  <c r="D648" i="5" s="1"/>
  <c r="C648" i="5"/>
  <c r="B648" i="5"/>
  <c r="Z647" i="5"/>
  <c r="Y647" i="5"/>
  <c r="G647" i="5"/>
  <c r="F647" i="5" s="1"/>
  <c r="E647" i="5"/>
  <c r="D647" i="5" s="1"/>
  <c r="C647" i="5"/>
  <c r="B647" i="5"/>
  <c r="Z646" i="5"/>
  <c r="Y646" i="5"/>
  <c r="G646" i="5"/>
  <c r="F646" i="5" s="1"/>
  <c r="E646" i="5"/>
  <c r="D646" i="5" s="1"/>
  <c r="C646" i="5"/>
  <c r="B646" i="5"/>
  <c r="Z645" i="5"/>
  <c r="Y645" i="5"/>
  <c r="G645" i="5"/>
  <c r="F645" i="5" s="1"/>
  <c r="E645" i="5"/>
  <c r="D645" i="5" s="1"/>
  <c r="C645" i="5"/>
  <c r="B645" i="5"/>
  <c r="Z644" i="5"/>
  <c r="Y644" i="5"/>
  <c r="G644" i="5"/>
  <c r="F644" i="5" s="1"/>
  <c r="E644" i="5"/>
  <c r="D644" i="5" s="1"/>
  <c r="C644" i="5"/>
  <c r="B644" i="5"/>
  <c r="Z643" i="5"/>
  <c r="Y643" i="5"/>
  <c r="G643" i="5"/>
  <c r="F643" i="5" s="1"/>
  <c r="E643" i="5"/>
  <c r="D643" i="5" s="1"/>
  <c r="C643" i="5"/>
  <c r="B643" i="5"/>
  <c r="Z642" i="5"/>
  <c r="Y642" i="5"/>
  <c r="G642" i="5"/>
  <c r="F642" i="5" s="1"/>
  <c r="E642" i="5"/>
  <c r="D642" i="5" s="1"/>
  <c r="C642" i="5"/>
  <c r="B642" i="5"/>
  <c r="Z641" i="5"/>
  <c r="Y641" i="5"/>
  <c r="G641" i="5"/>
  <c r="F641" i="5" s="1"/>
  <c r="E641" i="5"/>
  <c r="D641" i="5" s="1"/>
  <c r="C641" i="5"/>
  <c r="B641" i="5"/>
  <c r="Z640" i="5"/>
  <c r="Y640" i="5"/>
  <c r="G640" i="5"/>
  <c r="F640" i="5" s="1"/>
  <c r="E640" i="5"/>
  <c r="D640" i="5" s="1"/>
  <c r="C640" i="5"/>
  <c r="B640" i="5"/>
  <c r="Z639" i="5"/>
  <c r="Y639" i="5"/>
  <c r="G639" i="5"/>
  <c r="F639" i="5" s="1"/>
  <c r="E639" i="5"/>
  <c r="D639" i="5" s="1"/>
  <c r="C639" i="5"/>
  <c r="B639" i="5"/>
  <c r="Z638" i="5"/>
  <c r="Y638" i="5"/>
  <c r="G638" i="5"/>
  <c r="F638" i="5" s="1"/>
  <c r="E638" i="5"/>
  <c r="D638" i="5" s="1"/>
  <c r="C638" i="5"/>
  <c r="B638" i="5"/>
  <c r="Z637" i="5"/>
  <c r="Y637" i="5"/>
  <c r="G637" i="5"/>
  <c r="F637" i="5" s="1"/>
  <c r="E637" i="5"/>
  <c r="D637" i="5" s="1"/>
  <c r="C637" i="5"/>
  <c r="B637" i="5"/>
  <c r="Z636" i="5"/>
  <c r="Y636" i="5"/>
  <c r="G636" i="5"/>
  <c r="F636" i="5" s="1"/>
  <c r="E636" i="5"/>
  <c r="D636" i="5" s="1"/>
  <c r="C636" i="5"/>
  <c r="B636" i="5"/>
  <c r="Z635" i="5"/>
  <c r="Y635" i="5"/>
  <c r="G635" i="5"/>
  <c r="F635" i="5" s="1"/>
  <c r="E635" i="5"/>
  <c r="D635" i="5" s="1"/>
  <c r="C635" i="5"/>
  <c r="B635" i="5"/>
  <c r="Z634" i="5"/>
  <c r="Y634" i="5"/>
  <c r="G634" i="5"/>
  <c r="F634" i="5" s="1"/>
  <c r="E634" i="5"/>
  <c r="D634" i="5" s="1"/>
  <c r="C634" i="5"/>
  <c r="B634" i="5"/>
  <c r="Z633" i="5"/>
  <c r="Y633" i="5"/>
  <c r="G633" i="5"/>
  <c r="F633" i="5" s="1"/>
  <c r="E633" i="5"/>
  <c r="D633" i="5" s="1"/>
  <c r="C633" i="5"/>
  <c r="B633" i="5"/>
  <c r="Z632" i="5"/>
  <c r="Y632" i="5"/>
  <c r="G632" i="5"/>
  <c r="F632" i="5" s="1"/>
  <c r="E632" i="5"/>
  <c r="D632" i="5" s="1"/>
  <c r="C632" i="5"/>
  <c r="B632" i="5"/>
  <c r="Z631" i="5"/>
  <c r="Y631" i="5"/>
  <c r="G631" i="5"/>
  <c r="F631" i="5" s="1"/>
  <c r="E631" i="5"/>
  <c r="D631" i="5" s="1"/>
  <c r="C631" i="5"/>
  <c r="B631" i="5"/>
  <c r="Z630" i="5"/>
  <c r="Y630" i="5"/>
  <c r="G630" i="5"/>
  <c r="F630" i="5" s="1"/>
  <c r="E630" i="5"/>
  <c r="D630" i="5" s="1"/>
  <c r="C630" i="5"/>
  <c r="B630" i="5"/>
  <c r="Z629" i="5"/>
  <c r="Y629" i="5"/>
  <c r="G629" i="5"/>
  <c r="F629" i="5" s="1"/>
  <c r="E629" i="5"/>
  <c r="D629" i="5" s="1"/>
  <c r="C629" i="5"/>
  <c r="B629" i="5"/>
  <c r="Z628" i="5"/>
  <c r="Y628" i="5"/>
  <c r="G628" i="5"/>
  <c r="F628" i="5" s="1"/>
  <c r="E628" i="5"/>
  <c r="D628" i="5" s="1"/>
  <c r="C628" i="5"/>
  <c r="B628" i="5"/>
  <c r="Z627" i="5"/>
  <c r="Y627" i="5"/>
  <c r="G627" i="5"/>
  <c r="F627" i="5" s="1"/>
  <c r="E627" i="5"/>
  <c r="D627" i="5" s="1"/>
  <c r="C627" i="5"/>
  <c r="B627" i="5"/>
  <c r="Z626" i="5"/>
  <c r="Y626" i="5"/>
  <c r="G626" i="5"/>
  <c r="F626" i="5" s="1"/>
  <c r="E626" i="5"/>
  <c r="D626" i="5" s="1"/>
  <c r="C626" i="5"/>
  <c r="B626" i="5"/>
  <c r="Z625" i="5"/>
  <c r="Y625" i="5"/>
  <c r="G625" i="5"/>
  <c r="F625" i="5" s="1"/>
  <c r="E625" i="5"/>
  <c r="D625" i="5" s="1"/>
  <c r="C625" i="5"/>
  <c r="B625" i="5"/>
  <c r="Z624" i="5"/>
  <c r="Y624" i="5"/>
  <c r="G624" i="5"/>
  <c r="F624" i="5" s="1"/>
  <c r="E624" i="5"/>
  <c r="D624" i="5" s="1"/>
  <c r="C624" i="5"/>
  <c r="B624" i="5"/>
  <c r="Z623" i="5"/>
  <c r="Y623" i="5"/>
  <c r="G623" i="5"/>
  <c r="F623" i="5" s="1"/>
  <c r="E623" i="5"/>
  <c r="D623" i="5" s="1"/>
  <c r="C623" i="5"/>
  <c r="B623" i="5"/>
  <c r="Z622" i="5"/>
  <c r="Y622" i="5"/>
  <c r="G622" i="5"/>
  <c r="F622" i="5" s="1"/>
  <c r="E622" i="5"/>
  <c r="D622" i="5" s="1"/>
  <c r="C622" i="5"/>
  <c r="B622" i="5"/>
  <c r="Z621" i="5"/>
  <c r="Y621" i="5"/>
  <c r="G621" i="5"/>
  <c r="F621" i="5" s="1"/>
  <c r="E621" i="5"/>
  <c r="D621" i="5" s="1"/>
  <c r="C621" i="5"/>
  <c r="B621" i="5"/>
  <c r="Z620" i="5"/>
  <c r="Y620" i="5"/>
  <c r="G620" i="5"/>
  <c r="F620" i="5" s="1"/>
  <c r="E620" i="5"/>
  <c r="D620" i="5" s="1"/>
  <c r="C620" i="5"/>
  <c r="B620" i="5"/>
  <c r="Z619" i="5"/>
  <c r="Y619" i="5"/>
  <c r="G619" i="5"/>
  <c r="F619" i="5" s="1"/>
  <c r="E619" i="5"/>
  <c r="D619" i="5" s="1"/>
  <c r="C619" i="5"/>
  <c r="B619" i="5"/>
  <c r="Z618" i="5"/>
  <c r="Y618" i="5"/>
  <c r="G618" i="5"/>
  <c r="F618" i="5" s="1"/>
  <c r="E618" i="5"/>
  <c r="D618" i="5" s="1"/>
  <c r="C618" i="5"/>
  <c r="B618" i="5"/>
  <c r="Z617" i="5"/>
  <c r="Y617" i="5"/>
  <c r="G617" i="5"/>
  <c r="F617" i="5" s="1"/>
  <c r="E617" i="5"/>
  <c r="D617" i="5" s="1"/>
  <c r="C617" i="5"/>
  <c r="B617" i="5"/>
  <c r="Z616" i="5"/>
  <c r="Y616" i="5"/>
  <c r="G616" i="5"/>
  <c r="F616" i="5" s="1"/>
  <c r="E616" i="5"/>
  <c r="D616" i="5" s="1"/>
  <c r="C616" i="5"/>
  <c r="B616" i="5"/>
  <c r="Z615" i="5"/>
  <c r="Y615" i="5"/>
  <c r="G615" i="5"/>
  <c r="F615" i="5" s="1"/>
  <c r="E615" i="5"/>
  <c r="D615" i="5" s="1"/>
  <c r="C615" i="5"/>
  <c r="B615" i="5"/>
  <c r="Z614" i="5"/>
  <c r="Y614" i="5"/>
  <c r="G614" i="5"/>
  <c r="F614" i="5" s="1"/>
  <c r="E614" i="5"/>
  <c r="D614" i="5" s="1"/>
  <c r="C614" i="5"/>
  <c r="B614" i="5"/>
  <c r="Z613" i="5"/>
  <c r="Y613" i="5"/>
  <c r="G613" i="5"/>
  <c r="F613" i="5" s="1"/>
  <c r="E613" i="5"/>
  <c r="D613" i="5" s="1"/>
  <c r="C613" i="5"/>
  <c r="B613" i="5"/>
  <c r="Z612" i="5"/>
  <c r="Y612" i="5"/>
  <c r="G612" i="5"/>
  <c r="F612" i="5" s="1"/>
  <c r="E612" i="5"/>
  <c r="D612" i="5" s="1"/>
  <c r="C612" i="5"/>
  <c r="B612" i="5"/>
  <c r="Z611" i="5"/>
  <c r="Y611" i="5"/>
  <c r="G611" i="5"/>
  <c r="F611" i="5" s="1"/>
  <c r="E611" i="5"/>
  <c r="D611" i="5" s="1"/>
  <c r="C611" i="5"/>
  <c r="B611" i="5"/>
  <c r="Z610" i="5"/>
  <c r="Y610" i="5"/>
  <c r="G610" i="5"/>
  <c r="F610" i="5" s="1"/>
  <c r="E610" i="5"/>
  <c r="D610" i="5" s="1"/>
  <c r="C610" i="5"/>
  <c r="B610" i="5"/>
  <c r="Z609" i="5"/>
  <c r="Y609" i="5"/>
  <c r="G609" i="5"/>
  <c r="F609" i="5" s="1"/>
  <c r="E609" i="5"/>
  <c r="D609" i="5" s="1"/>
  <c r="C609" i="5"/>
  <c r="B609" i="5"/>
  <c r="Z608" i="5"/>
  <c r="Y608" i="5"/>
  <c r="G608" i="5"/>
  <c r="F608" i="5" s="1"/>
  <c r="E608" i="5"/>
  <c r="D608" i="5" s="1"/>
  <c r="C608" i="5"/>
  <c r="B608" i="5"/>
  <c r="Z607" i="5"/>
  <c r="Y607" i="5"/>
  <c r="G607" i="5"/>
  <c r="F607" i="5" s="1"/>
  <c r="E607" i="5"/>
  <c r="D607" i="5" s="1"/>
  <c r="C607" i="5"/>
  <c r="B607" i="5"/>
  <c r="Z606" i="5"/>
  <c r="Y606" i="5"/>
  <c r="G606" i="5"/>
  <c r="F606" i="5" s="1"/>
  <c r="E606" i="5"/>
  <c r="D606" i="5" s="1"/>
  <c r="C606" i="5"/>
  <c r="B606" i="5"/>
  <c r="Z605" i="5"/>
  <c r="Y605" i="5"/>
  <c r="G605" i="5"/>
  <c r="F605" i="5" s="1"/>
  <c r="E605" i="5"/>
  <c r="D605" i="5" s="1"/>
  <c r="C605" i="5"/>
  <c r="B605" i="5"/>
  <c r="Z604" i="5"/>
  <c r="Y604" i="5"/>
  <c r="G604" i="5"/>
  <c r="F604" i="5" s="1"/>
  <c r="E604" i="5"/>
  <c r="D604" i="5" s="1"/>
  <c r="C604" i="5"/>
  <c r="B604" i="5"/>
  <c r="Z603" i="5"/>
  <c r="Y603" i="5"/>
  <c r="G603" i="5"/>
  <c r="F603" i="5" s="1"/>
  <c r="E603" i="5"/>
  <c r="D603" i="5" s="1"/>
  <c r="C603" i="5"/>
  <c r="B603" i="5"/>
  <c r="Z602" i="5"/>
  <c r="Y602" i="5"/>
  <c r="G602" i="5"/>
  <c r="F602" i="5" s="1"/>
  <c r="E602" i="5"/>
  <c r="D602" i="5" s="1"/>
  <c r="C602" i="5"/>
  <c r="B602" i="5"/>
  <c r="Z601" i="5"/>
  <c r="Y601" i="5"/>
  <c r="G601" i="5"/>
  <c r="F601" i="5" s="1"/>
  <c r="E601" i="5"/>
  <c r="D601" i="5" s="1"/>
  <c r="C601" i="5"/>
  <c r="B601" i="5"/>
  <c r="Z600" i="5"/>
  <c r="Y600" i="5"/>
  <c r="G600" i="5"/>
  <c r="F600" i="5" s="1"/>
  <c r="E600" i="5"/>
  <c r="D600" i="5" s="1"/>
  <c r="C600" i="5"/>
  <c r="B600" i="5"/>
  <c r="Z599" i="5"/>
  <c r="Y599" i="5"/>
  <c r="G599" i="5"/>
  <c r="F599" i="5" s="1"/>
  <c r="E599" i="5"/>
  <c r="D599" i="5" s="1"/>
  <c r="C599" i="5"/>
  <c r="B599" i="5"/>
  <c r="Z598" i="5"/>
  <c r="Y598" i="5"/>
  <c r="G598" i="5"/>
  <c r="F598" i="5" s="1"/>
  <c r="E598" i="5"/>
  <c r="D598" i="5" s="1"/>
  <c r="C598" i="5"/>
  <c r="B598" i="5"/>
  <c r="Z597" i="5"/>
  <c r="Y597" i="5"/>
  <c r="G597" i="5"/>
  <c r="F597" i="5" s="1"/>
  <c r="E597" i="5"/>
  <c r="D597" i="5" s="1"/>
  <c r="C597" i="5"/>
  <c r="B597" i="5"/>
  <c r="Z596" i="5"/>
  <c r="Y596" i="5"/>
  <c r="G596" i="5"/>
  <c r="F596" i="5" s="1"/>
  <c r="E596" i="5"/>
  <c r="D596" i="5" s="1"/>
  <c r="C596" i="5"/>
  <c r="B596" i="5"/>
  <c r="Z595" i="5"/>
  <c r="Y595" i="5"/>
  <c r="G595" i="5"/>
  <c r="F595" i="5" s="1"/>
  <c r="E595" i="5"/>
  <c r="D595" i="5" s="1"/>
  <c r="C595" i="5"/>
  <c r="B595" i="5"/>
  <c r="Z594" i="5"/>
  <c r="Y594" i="5"/>
  <c r="G594" i="5"/>
  <c r="F594" i="5" s="1"/>
  <c r="E594" i="5"/>
  <c r="D594" i="5" s="1"/>
  <c r="C594" i="5"/>
  <c r="B594" i="5"/>
  <c r="Z593" i="5"/>
  <c r="Y593" i="5"/>
  <c r="G593" i="5"/>
  <c r="F593" i="5" s="1"/>
  <c r="E593" i="5"/>
  <c r="D593" i="5" s="1"/>
  <c r="C593" i="5"/>
  <c r="B593" i="5"/>
  <c r="Z592" i="5"/>
  <c r="Y592" i="5"/>
  <c r="G592" i="5"/>
  <c r="F592" i="5" s="1"/>
  <c r="E592" i="5"/>
  <c r="D592" i="5" s="1"/>
  <c r="C592" i="5"/>
  <c r="B592" i="5"/>
  <c r="Z591" i="5"/>
  <c r="Y591" i="5"/>
  <c r="G591" i="5"/>
  <c r="F591" i="5" s="1"/>
  <c r="E591" i="5"/>
  <c r="D591" i="5" s="1"/>
  <c r="C591" i="5"/>
  <c r="B591" i="5"/>
  <c r="Z590" i="5"/>
  <c r="Y590" i="5"/>
  <c r="G590" i="5"/>
  <c r="F590" i="5" s="1"/>
  <c r="E590" i="5"/>
  <c r="D590" i="5" s="1"/>
  <c r="C590" i="5"/>
  <c r="B590" i="5"/>
  <c r="Z589" i="5"/>
  <c r="Y589" i="5"/>
  <c r="G589" i="5"/>
  <c r="F589" i="5" s="1"/>
  <c r="E589" i="5"/>
  <c r="D589" i="5" s="1"/>
  <c r="C589" i="5"/>
  <c r="B589" i="5"/>
  <c r="Z588" i="5"/>
  <c r="Y588" i="5"/>
  <c r="G588" i="5"/>
  <c r="F588" i="5" s="1"/>
  <c r="E588" i="5"/>
  <c r="D588" i="5" s="1"/>
  <c r="C588" i="5"/>
  <c r="B588" i="5"/>
  <c r="Z587" i="5"/>
  <c r="Y587" i="5"/>
  <c r="G587" i="5"/>
  <c r="F587" i="5" s="1"/>
  <c r="E587" i="5"/>
  <c r="D587" i="5" s="1"/>
  <c r="C587" i="5"/>
  <c r="B587" i="5"/>
  <c r="Z586" i="5"/>
  <c r="Y586" i="5"/>
  <c r="G586" i="5"/>
  <c r="F586" i="5" s="1"/>
  <c r="E586" i="5"/>
  <c r="D586" i="5" s="1"/>
  <c r="C586" i="5"/>
  <c r="B586" i="5"/>
  <c r="Z585" i="5"/>
  <c r="Y585" i="5"/>
  <c r="G585" i="5"/>
  <c r="F585" i="5" s="1"/>
  <c r="E585" i="5"/>
  <c r="D585" i="5" s="1"/>
  <c r="C585" i="5"/>
  <c r="B585" i="5"/>
  <c r="Z584" i="5"/>
  <c r="Y584" i="5"/>
  <c r="G584" i="5"/>
  <c r="F584" i="5" s="1"/>
  <c r="E584" i="5"/>
  <c r="D584" i="5" s="1"/>
  <c r="C584" i="5"/>
  <c r="B584" i="5"/>
  <c r="Z583" i="5"/>
  <c r="Y583" i="5"/>
  <c r="G583" i="5"/>
  <c r="F583" i="5" s="1"/>
  <c r="E583" i="5"/>
  <c r="D583" i="5" s="1"/>
  <c r="C583" i="5"/>
  <c r="B583" i="5"/>
  <c r="Z582" i="5"/>
  <c r="Y582" i="5"/>
  <c r="G582" i="5"/>
  <c r="F582" i="5" s="1"/>
  <c r="E582" i="5"/>
  <c r="D582" i="5" s="1"/>
  <c r="C582" i="5"/>
  <c r="B582" i="5"/>
  <c r="Z581" i="5"/>
  <c r="Y581" i="5"/>
  <c r="G581" i="5"/>
  <c r="F581" i="5" s="1"/>
  <c r="E581" i="5"/>
  <c r="D581" i="5" s="1"/>
  <c r="C581" i="5"/>
  <c r="B581" i="5"/>
  <c r="Z580" i="5"/>
  <c r="Y580" i="5"/>
  <c r="G580" i="5"/>
  <c r="F580" i="5" s="1"/>
  <c r="E580" i="5"/>
  <c r="D580" i="5" s="1"/>
  <c r="C580" i="5"/>
  <c r="B580" i="5"/>
  <c r="Z579" i="5"/>
  <c r="Y579" i="5"/>
  <c r="G579" i="5"/>
  <c r="F579" i="5" s="1"/>
  <c r="E579" i="5"/>
  <c r="D579" i="5" s="1"/>
  <c r="C579" i="5"/>
  <c r="B579" i="5"/>
  <c r="Z578" i="5"/>
  <c r="Y578" i="5"/>
  <c r="G578" i="5"/>
  <c r="F578" i="5" s="1"/>
  <c r="E578" i="5"/>
  <c r="D578" i="5" s="1"/>
  <c r="C578" i="5"/>
  <c r="B578" i="5"/>
  <c r="Z577" i="5"/>
  <c r="Y577" i="5"/>
  <c r="G577" i="5"/>
  <c r="F577" i="5" s="1"/>
  <c r="E577" i="5"/>
  <c r="D577" i="5" s="1"/>
  <c r="C577" i="5"/>
  <c r="B577" i="5"/>
  <c r="Z576" i="5"/>
  <c r="Y576" i="5"/>
  <c r="G576" i="5"/>
  <c r="F576" i="5" s="1"/>
  <c r="E576" i="5"/>
  <c r="D576" i="5" s="1"/>
  <c r="C576" i="5"/>
  <c r="B576" i="5"/>
  <c r="Z575" i="5"/>
  <c r="Y575" i="5"/>
  <c r="G575" i="5"/>
  <c r="F575" i="5" s="1"/>
  <c r="E575" i="5"/>
  <c r="D575" i="5" s="1"/>
  <c r="C575" i="5"/>
  <c r="B575" i="5"/>
  <c r="Z574" i="5"/>
  <c r="Y574" i="5"/>
  <c r="G574" i="5"/>
  <c r="F574" i="5" s="1"/>
  <c r="E574" i="5"/>
  <c r="D574" i="5" s="1"/>
  <c r="C574" i="5"/>
  <c r="B574" i="5"/>
  <c r="Z573" i="5"/>
  <c r="Y573" i="5"/>
  <c r="G573" i="5"/>
  <c r="F573" i="5" s="1"/>
  <c r="E573" i="5"/>
  <c r="D573" i="5" s="1"/>
  <c r="C573" i="5"/>
  <c r="B573" i="5"/>
  <c r="Z572" i="5"/>
  <c r="Y572" i="5"/>
  <c r="G572" i="5"/>
  <c r="F572" i="5" s="1"/>
  <c r="E572" i="5"/>
  <c r="D572" i="5" s="1"/>
  <c r="C572" i="5"/>
  <c r="B572" i="5"/>
  <c r="Z571" i="5"/>
  <c r="Y571" i="5"/>
  <c r="G571" i="5"/>
  <c r="F571" i="5" s="1"/>
  <c r="E571" i="5"/>
  <c r="D571" i="5" s="1"/>
  <c r="C571" i="5"/>
  <c r="B571" i="5"/>
  <c r="Z570" i="5"/>
  <c r="Y570" i="5"/>
  <c r="G570" i="5"/>
  <c r="F570" i="5" s="1"/>
  <c r="E570" i="5"/>
  <c r="D570" i="5" s="1"/>
  <c r="C570" i="5"/>
  <c r="B570" i="5"/>
  <c r="Z569" i="5"/>
  <c r="Y569" i="5"/>
  <c r="G569" i="5"/>
  <c r="F569" i="5" s="1"/>
  <c r="E569" i="5"/>
  <c r="D569" i="5" s="1"/>
  <c r="C569" i="5"/>
  <c r="B569" i="5"/>
  <c r="Z568" i="5"/>
  <c r="Y568" i="5"/>
  <c r="G568" i="5"/>
  <c r="F568" i="5" s="1"/>
  <c r="E568" i="5"/>
  <c r="D568" i="5" s="1"/>
  <c r="C568" i="5"/>
  <c r="B568" i="5"/>
  <c r="Z567" i="5"/>
  <c r="Y567" i="5"/>
  <c r="G567" i="5"/>
  <c r="F567" i="5" s="1"/>
  <c r="E567" i="5"/>
  <c r="D567" i="5" s="1"/>
  <c r="C567" i="5"/>
  <c r="B567" i="5"/>
  <c r="Z566" i="5"/>
  <c r="Y566" i="5"/>
  <c r="G566" i="5"/>
  <c r="F566" i="5" s="1"/>
  <c r="E566" i="5"/>
  <c r="D566" i="5" s="1"/>
  <c r="C566" i="5"/>
  <c r="B566" i="5"/>
  <c r="Z565" i="5"/>
  <c r="Y565" i="5"/>
  <c r="G565" i="5"/>
  <c r="F565" i="5" s="1"/>
  <c r="E565" i="5"/>
  <c r="D565" i="5" s="1"/>
  <c r="C565" i="5"/>
  <c r="B565" i="5"/>
  <c r="Z564" i="5"/>
  <c r="Y564" i="5"/>
  <c r="G564" i="5"/>
  <c r="F564" i="5" s="1"/>
  <c r="E564" i="5"/>
  <c r="D564" i="5" s="1"/>
  <c r="C564" i="5"/>
  <c r="B564" i="5"/>
  <c r="Z563" i="5"/>
  <c r="Y563" i="5"/>
  <c r="G563" i="5"/>
  <c r="F563" i="5" s="1"/>
  <c r="E563" i="5"/>
  <c r="D563" i="5" s="1"/>
  <c r="C563" i="5"/>
  <c r="B563" i="5"/>
  <c r="Z562" i="5"/>
  <c r="Y562" i="5"/>
  <c r="G562" i="5"/>
  <c r="F562" i="5" s="1"/>
  <c r="E562" i="5"/>
  <c r="D562" i="5" s="1"/>
  <c r="C562" i="5"/>
  <c r="B562" i="5"/>
  <c r="Z561" i="5"/>
  <c r="Y561" i="5"/>
  <c r="G561" i="5"/>
  <c r="F561" i="5" s="1"/>
  <c r="E561" i="5"/>
  <c r="D561" i="5" s="1"/>
  <c r="C561" i="5"/>
  <c r="B561" i="5"/>
  <c r="Z560" i="5"/>
  <c r="Y560" i="5"/>
  <c r="G560" i="5"/>
  <c r="F560" i="5" s="1"/>
  <c r="E560" i="5"/>
  <c r="D560" i="5" s="1"/>
  <c r="C560" i="5"/>
  <c r="B560" i="5"/>
  <c r="Z559" i="5"/>
  <c r="Y559" i="5"/>
  <c r="G559" i="5"/>
  <c r="F559" i="5" s="1"/>
  <c r="E559" i="5"/>
  <c r="D559" i="5" s="1"/>
  <c r="C559" i="5"/>
  <c r="B559" i="5"/>
  <c r="Z558" i="5"/>
  <c r="Y558" i="5"/>
  <c r="G558" i="5"/>
  <c r="F558" i="5" s="1"/>
  <c r="E558" i="5"/>
  <c r="D558" i="5" s="1"/>
  <c r="C558" i="5"/>
  <c r="B558" i="5"/>
  <c r="Z557" i="5"/>
  <c r="Y557" i="5"/>
  <c r="G557" i="5"/>
  <c r="F557" i="5" s="1"/>
  <c r="E557" i="5"/>
  <c r="D557" i="5" s="1"/>
  <c r="C557" i="5"/>
  <c r="B557" i="5"/>
  <c r="Z556" i="5"/>
  <c r="Y556" i="5"/>
  <c r="G556" i="5"/>
  <c r="F556" i="5" s="1"/>
  <c r="E556" i="5"/>
  <c r="D556" i="5" s="1"/>
  <c r="C556" i="5"/>
  <c r="B556" i="5"/>
  <c r="Z555" i="5"/>
  <c r="Y555" i="5"/>
  <c r="G555" i="5"/>
  <c r="F555" i="5" s="1"/>
  <c r="E555" i="5"/>
  <c r="D555" i="5" s="1"/>
  <c r="C555" i="5"/>
  <c r="B555" i="5"/>
  <c r="Z554" i="5"/>
  <c r="Y554" i="5"/>
  <c r="G554" i="5"/>
  <c r="F554" i="5" s="1"/>
  <c r="E554" i="5"/>
  <c r="D554" i="5" s="1"/>
  <c r="C554" i="5"/>
  <c r="B554" i="5"/>
  <c r="Z553" i="5"/>
  <c r="Y553" i="5"/>
  <c r="G553" i="5"/>
  <c r="F553" i="5" s="1"/>
  <c r="E553" i="5"/>
  <c r="D553" i="5" s="1"/>
  <c r="C553" i="5"/>
  <c r="B553" i="5"/>
  <c r="Z552" i="5"/>
  <c r="Y552" i="5"/>
  <c r="G552" i="5"/>
  <c r="F552" i="5" s="1"/>
  <c r="E552" i="5"/>
  <c r="D552" i="5" s="1"/>
  <c r="C552" i="5"/>
  <c r="B552" i="5"/>
  <c r="Z551" i="5"/>
  <c r="Y551" i="5"/>
  <c r="G551" i="5"/>
  <c r="F551" i="5" s="1"/>
  <c r="E551" i="5"/>
  <c r="D551" i="5" s="1"/>
  <c r="C551" i="5"/>
  <c r="B551" i="5"/>
  <c r="Z550" i="5"/>
  <c r="Y550" i="5"/>
  <c r="G550" i="5"/>
  <c r="F550" i="5" s="1"/>
  <c r="E550" i="5"/>
  <c r="D550" i="5" s="1"/>
  <c r="C550" i="5"/>
  <c r="B550" i="5"/>
  <c r="Z549" i="5"/>
  <c r="Y549" i="5"/>
  <c r="G549" i="5"/>
  <c r="F549" i="5" s="1"/>
  <c r="E549" i="5"/>
  <c r="D549" i="5" s="1"/>
  <c r="C549" i="5"/>
  <c r="B549" i="5"/>
  <c r="Z548" i="5"/>
  <c r="Y548" i="5"/>
  <c r="G548" i="5"/>
  <c r="F548" i="5" s="1"/>
  <c r="E548" i="5"/>
  <c r="D548" i="5" s="1"/>
  <c r="C548" i="5"/>
  <c r="B548" i="5"/>
  <c r="Z547" i="5"/>
  <c r="Y547" i="5"/>
  <c r="G547" i="5"/>
  <c r="F547" i="5" s="1"/>
  <c r="E547" i="5"/>
  <c r="D547" i="5" s="1"/>
  <c r="C547" i="5"/>
  <c r="B547" i="5"/>
  <c r="Z546" i="5"/>
  <c r="Y546" i="5"/>
  <c r="G546" i="5"/>
  <c r="F546" i="5" s="1"/>
  <c r="E546" i="5"/>
  <c r="D546" i="5" s="1"/>
  <c r="C546" i="5"/>
  <c r="B546" i="5"/>
  <c r="Z545" i="5"/>
  <c r="Y545" i="5"/>
  <c r="G545" i="5"/>
  <c r="F545" i="5" s="1"/>
  <c r="E545" i="5"/>
  <c r="D545" i="5" s="1"/>
  <c r="C545" i="5"/>
  <c r="B545" i="5"/>
  <c r="Z544" i="5"/>
  <c r="Y544" i="5"/>
  <c r="G544" i="5"/>
  <c r="F544" i="5" s="1"/>
  <c r="E544" i="5"/>
  <c r="D544" i="5" s="1"/>
  <c r="C544" i="5"/>
  <c r="B544" i="5"/>
  <c r="Z543" i="5"/>
  <c r="Y543" i="5"/>
  <c r="G543" i="5"/>
  <c r="F543" i="5" s="1"/>
  <c r="E543" i="5"/>
  <c r="D543" i="5" s="1"/>
  <c r="C543" i="5"/>
  <c r="B543" i="5"/>
  <c r="Z542" i="5"/>
  <c r="Y542" i="5"/>
  <c r="G542" i="5"/>
  <c r="F542" i="5" s="1"/>
  <c r="E542" i="5"/>
  <c r="D542" i="5" s="1"/>
  <c r="C542" i="5"/>
  <c r="B542" i="5"/>
  <c r="Z541" i="5"/>
  <c r="Y541" i="5"/>
  <c r="G541" i="5"/>
  <c r="F541" i="5" s="1"/>
  <c r="E541" i="5"/>
  <c r="D541" i="5" s="1"/>
  <c r="C541" i="5"/>
  <c r="B541" i="5"/>
  <c r="Z540" i="5"/>
  <c r="Y540" i="5"/>
  <c r="G540" i="5"/>
  <c r="F540" i="5" s="1"/>
  <c r="E540" i="5"/>
  <c r="D540" i="5" s="1"/>
  <c r="C540" i="5"/>
  <c r="B540" i="5"/>
  <c r="Z539" i="5"/>
  <c r="Y539" i="5"/>
  <c r="G539" i="5"/>
  <c r="F539" i="5" s="1"/>
  <c r="E539" i="5"/>
  <c r="D539" i="5" s="1"/>
  <c r="C539" i="5"/>
  <c r="B539" i="5"/>
  <c r="Z538" i="5"/>
  <c r="Y538" i="5"/>
  <c r="G538" i="5"/>
  <c r="F538" i="5" s="1"/>
  <c r="E538" i="5"/>
  <c r="D538" i="5" s="1"/>
  <c r="C538" i="5"/>
  <c r="B538" i="5"/>
  <c r="Z537" i="5"/>
  <c r="Y537" i="5"/>
  <c r="G537" i="5"/>
  <c r="F537" i="5" s="1"/>
  <c r="E537" i="5"/>
  <c r="D537" i="5" s="1"/>
  <c r="C537" i="5"/>
  <c r="B537" i="5"/>
  <c r="Z536" i="5"/>
  <c r="Y536" i="5"/>
  <c r="G536" i="5"/>
  <c r="F536" i="5" s="1"/>
  <c r="E536" i="5"/>
  <c r="D536" i="5" s="1"/>
  <c r="C536" i="5"/>
  <c r="B536" i="5"/>
  <c r="Z535" i="5"/>
  <c r="Y535" i="5"/>
  <c r="G535" i="5"/>
  <c r="F535" i="5" s="1"/>
  <c r="E535" i="5"/>
  <c r="D535" i="5" s="1"/>
  <c r="C535" i="5"/>
  <c r="B535" i="5"/>
  <c r="Z534" i="5"/>
  <c r="Y534" i="5"/>
  <c r="G534" i="5"/>
  <c r="F534" i="5" s="1"/>
  <c r="E534" i="5"/>
  <c r="D534" i="5" s="1"/>
  <c r="C534" i="5"/>
  <c r="B534" i="5"/>
  <c r="Z533" i="5"/>
  <c r="Y533" i="5"/>
  <c r="G533" i="5"/>
  <c r="F533" i="5" s="1"/>
  <c r="E533" i="5"/>
  <c r="D533" i="5" s="1"/>
  <c r="C533" i="5"/>
  <c r="B533" i="5"/>
  <c r="Z532" i="5"/>
  <c r="Y532" i="5"/>
  <c r="G532" i="5"/>
  <c r="F532" i="5" s="1"/>
  <c r="E532" i="5"/>
  <c r="D532" i="5" s="1"/>
  <c r="C532" i="5"/>
  <c r="B532" i="5"/>
  <c r="Z531" i="5"/>
  <c r="Y531" i="5"/>
  <c r="G531" i="5"/>
  <c r="F531" i="5" s="1"/>
  <c r="E531" i="5"/>
  <c r="D531" i="5" s="1"/>
  <c r="C531" i="5"/>
  <c r="B531" i="5"/>
  <c r="Z530" i="5"/>
  <c r="Y530" i="5"/>
  <c r="G530" i="5"/>
  <c r="F530" i="5" s="1"/>
  <c r="E530" i="5"/>
  <c r="D530" i="5" s="1"/>
  <c r="C530" i="5"/>
  <c r="B530" i="5"/>
  <c r="Z529" i="5"/>
  <c r="Y529" i="5"/>
  <c r="G529" i="5"/>
  <c r="F529" i="5" s="1"/>
  <c r="E529" i="5"/>
  <c r="D529" i="5" s="1"/>
  <c r="C529" i="5"/>
  <c r="B529" i="5"/>
  <c r="Z528" i="5"/>
  <c r="Y528" i="5"/>
  <c r="G528" i="5"/>
  <c r="F528" i="5" s="1"/>
  <c r="E528" i="5"/>
  <c r="D528" i="5" s="1"/>
  <c r="C528" i="5"/>
  <c r="B528" i="5"/>
  <c r="Z527" i="5"/>
  <c r="Y527" i="5"/>
  <c r="G527" i="5"/>
  <c r="F527" i="5" s="1"/>
  <c r="E527" i="5"/>
  <c r="D527" i="5" s="1"/>
  <c r="C527" i="5"/>
  <c r="B527" i="5"/>
  <c r="Z526" i="5"/>
  <c r="Y526" i="5"/>
  <c r="G526" i="5"/>
  <c r="F526" i="5" s="1"/>
  <c r="E526" i="5"/>
  <c r="D526" i="5" s="1"/>
  <c r="C526" i="5"/>
  <c r="B526" i="5"/>
  <c r="Z525" i="5"/>
  <c r="Y525" i="5"/>
  <c r="G525" i="5"/>
  <c r="F525" i="5" s="1"/>
  <c r="E525" i="5"/>
  <c r="D525" i="5" s="1"/>
  <c r="C525" i="5"/>
  <c r="B525" i="5"/>
  <c r="Z524" i="5"/>
  <c r="Y524" i="5"/>
  <c r="G524" i="5"/>
  <c r="F524" i="5" s="1"/>
  <c r="E524" i="5"/>
  <c r="D524" i="5" s="1"/>
  <c r="C524" i="5"/>
  <c r="B524" i="5"/>
  <c r="Z523" i="5"/>
  <c r="Y523" i="5"/>
  <c r="G523" i="5"/>
  <c r="F523" i="5" s="1"/>
  <c r="E523" i="5"/>
  <c r="D523" i="5" s="1"/>
  <c r="C523" i="5"/>
  <c r="B523" i="5"/>
  <c r="Z522" i="5"/>
  <c r="Y522" i="5"/>
  <c r="G522" i="5"/>
  <c r="F522" i="5" s="1"/>
  <c r="E522" i="5"/>
  <c r="D522" i="5" s="1"/>
  <c r="C522" i="5"/>
  <c r="B522" i="5"/>
  <c r="Z521" i="5"/>
  <c r="Y521" i="5"/>
  <c r="G521" i="5"/>
  <c r="F521" i="5" s="1"/>
  <c r="E521" i="5"/>
  <c r="D521" i="5" s="1"/>
  <c r="C521" i="5"/>
  <c r="B521" i="5"/>
  <c r="Z520" i="5"/>
  <c r="Y520" i="5"/>
  <c r="G520" i="5"/>
  <c r="F520" i="5" s="1"/>
  <c r="E520" i="5"/>
  <c r="D520" i="5" s="1"/>
  <c r="C520" i="5"/>
  <c r="B520" i="5"/>
  <c r="Z519" i="5"/>
  <c r="Y519" i="5"/>
  <c r="G519" i="5"/>
  <c r="F519" i="5" s="1"/>
  <c r="E519" i="5"/>
  <c r="D519" i="5" s="1"/>
  <c r="C519" i="5"/>
  <c r="B519" i="5"/>
  <c r="Z518" i="5"/>
  <c r="Y518" i="5"/>
  <c r="G518" i="5"/>
  <c r="F518" i="5" s="1"/>
  <c r="E518" i="5"/>
  <c r="D518" i="5" s="1"/>
  <c r="C518" i="5"/>
  <c r="B518" i="5"/>
  <c r="Z517" i="5"/>
  <c r="Y517" i="5"/>
  <c r="G517" i="5"/>
  <c r="F517" i="5" s="1"/>
  <c r="E517" i="5"/>
  <c r="D517" i="5" s="1"/>
  <c r="C517" i="5"/>
  <c r="B517" i="5"/>
  <c r="Z516" i="5"/>
  <c r="Y516" i="5"/>
  <c r="G516" i="5"/>
  <c r="F516" i="5" s="1"/>
  <c r="E516" i="5"/>
  <c r="D516" i="5" s="1"/>
  <c r="C516" i="5"/>
  <c r="B516" i="5"/>
  <c r="Z515" i="5"/>
  <c r="Y515" i="5"/>
  <c r="G515" i="5"/>
  <c r="F515" i="5" s="1"/>
  <c r="E515" i="5"/>
  <c r="D515" i="5" s="1"/>
  <c r="C515" i="5"/>
  <c r="B515" i="5"/>
  <c r="Z514" i="5"/>
  <c r="Y514" i="5"/>
  <c r="G514" i="5"/>
  <c r="F514" i="5" s="1"/>
  <c r="E514" i="5"/>
  <c r="D514" i="5" s="1"/>
  <c r="C514" i="5"/>
  <c r="B514" i="5"/>
  <c r="Z513" i="5"/>
  <c r="Y513" i="5"/>
  <c r="G513" i="5"/>
  <c r="F513" i="5" s="1"/>
  <c r="E513" i="5"/>
  <c r="D513" i="5" s="1"/>
  <c r="C513" i="5"/>
  <c r="B513" i="5"/>
  <c r="Z512" i="5"/>
  <c r="Y512" i="5"/>
  <c r="G512" i="5"/>
  <c r="F512" i="5" s="1"/>
  <c r="E512" i="5"/>
  <c r="D512" i="5" s="1"/>
  <c r="C512" i="5"/>
  <c r="B512" i="5"/>
  <c r="Z511" i="5"/>
  <c r="Y511" i="5"/>
  <c r="G511" i="5"/>
  <c r="F511" i="5" s="1"/>
  <c r="E511" i="5"/>
  <c r="D511" i="5" s="1"/>
  <c r="C511" i="5"/>
  <c r="B511" i="5"/>
  <c r="Z510" i="5"/>
  <c r="Y510" i="5"/>
  <c r="G510" i="5"/>
  <c r="F510" i="5" s="1"/>
  <c r="E510" i="5"/>
  <c r="D510" i="5" s="1"/>
  <c r="C510" i="5"/>
  <c r="B510" i="5"/>
  <c r="Z509" i="5"/>
  <c r="Y509" i="5"/>
  <c r="G509" i="5"/>
  <c r="F509" i="5" s="1"/>
  <c r="E509" i="5"/>
  <c r="D509" i="5" s="1"/>
  <c r="C509" i="5"/>
  <c r="B509" i="5"/>
  <c r="Z508" i="5"/>
  <c r="Y508" i="5"/>
  <c r="G508" i="5"/>
  <c r="F508" i="5" s="1"/>
  <c r="E508" i="5"/>
  <c r="D508" i="5" s="1"/>
  <c r="C508" i="5"/>
  <c r="B508" i="5"/>
  <c r="Z507" i="5"/>
  <c r="Y507" i="5"/>
  <c r="G507" i="5"/>
  <c r="F507" i="5" s="1"/>
  <c r="E507" i="5"/>
  <c r="D507" i="5" s="1"/>
  <c r="C507" i="5"/>
  <c r="B507" i="5"/>
  <c r="Z506" i="5"/>
  <c r="Y506" i="5"/>
  <c r="G506" i="5"/>
  <c r="F506" i="5" s="1"/>
  <c r="E506" i="5"/>
  <c r="D506" i="5" s="1"/>
  <c r="C506" i="5"/>
  <c r="B506" i="5"/>
  <c r="Z505" i="5"/>
  <c r="Y505" i="5"/>
  <c r="G505" i="5"/>
  <c r="F505" i="5" s="1"/>
  <c r="E505" i="5"/>
  <c r="D505" i="5" s="1"/>
  <c r="C505" i="5"/>
  <c r="B505" i="5"/>
  <c r="Z504" i="5"/>
  <c r="Y504" i="5"/>
  <c r="G504" i="5"/>
  <c r="F504" i="5" s="1"/>
  <c r="E504" i="5"/>
  <c r="D504" i="5" s="1"/>
  <c r="C504" i="5"/>
  <c r="B504" i="5"/>
  <c r="Z503" i="5"/>
  <c r="Y503" i="5"/>
  <c r="G503" i="5"/>
  <c r="F503" i="5" s="1"/>
  <c r="E503" i="5"/>
  <c r="D503" i="5" s="1"/>
  <c r="C503" i="5"/>
  <c r="B503" i="5"/>
  <c r="Z502" i="5"/>
  <c r="Y502" i="5"/>
  <c r="G502" i="5"/>
  <c r="F502" i="5" s="1"/>
  <c r="E502" i="5"/>
  <c r="D502" i="5" s="1"/>
  <c r="C502" i="5"/>
  <c r="B502" i="5"/>
  <c r="Z501" i="5"/>
  <c r="Y501" i="5"/>
  <c r="G501" i="5"/>
  <c r="F501" i="5" s="1"/>
  <c r="E501" i="5"/>
  <c r="D501" i="5" s="1"/>
  <c r="C501" i="5"/>
  <c r="B501" i="5"/>
  <c r="Z500" i="5"/>
  <c r="Y500" i="5"/>
  <c r="G500" i="5"/>
  <c r="F500" i="5" s="1"/>
  <c r="E500" i="5"/>
  <c r="D500" i="5" s="1"/>
  <c r="C500" i="5"/>
  <c r="B500" i="5"/>
  <c r="Z499" i="5"/>
  <c r="Y499" i="5"/>
  <c r="G499" i="5"/>
  <c r="F499" i="5" s="1"/>
  <c r="E499" i="5"/>
  <c r="D499" i="5" s="1"/>
  <c r="C499" i="5"/>
  <c r="B499" i="5"/>
  <c r="Z498" i="5"/>
  <c r="Y498" i="5"/>
  <c r="G498" i="5"/>
  <c r="F498" i="5" s="1"/>
  <c r="E498" i="5"/>
  <c r="D498" i="5" s="1"/>
  <c r="C498" i="5"/>
  <c r="B498" i="5"/>
  <c r="Z497" i="5"/>
  <c r="Y497" i="5"/>
  <c r="G497" i="5"/>
  <c r="F497" i="5" s="1"/>
  <c r="E497" i="5"/>
  <c r="D497" i="5" s="1"/>
  <c r="C497" i="5"/>
  <c r="B497" i="5"/>
  <c r="Z496" i="5"/>
  <c r="Y496" i="5"/>
  <c r="G496" i="5"/>
  <c r="F496" i="5" s="1"/>
  <c r="E496" i="5"/>
  <c r="D496" i="5" s="1"/>
  <c r="C496" i="5"/>
  <c r="B496" i="5"/>
  <c r="Z495" i="5"/>
  <c r="Y495" i="5"/>
  <c r="G495" i="5"/>
  <c r="F495" i="5" s="1"/>
  <c r="E495" i="5"/>
  <c r="D495" i="5" s="1"/>
  <c r="C495" i="5"/>
  <c r="B495" i="5"/>
  <c r="Z494" i="5"/>
  <c r="Y494" i="5"/>
  <c r="G494" i="5"/>
  <c r="F494" i="5" s="1"/>
  <c r="E494" i="5"/>
  <c r="D494" i="5" s="1"/>
  <c r="C494" i="5"/>
  <c r="B494" i="5"/>
  <c r="Z493" i="5"/>
  <c r="Y493" i="5"/>
  <c r="G493" i="5"/>
  <c r="F493" i="5" s="1"/>
  <c r="E493" i="5"/>
  <c r="D493" i="5" s="1"/>
  <c r="C493" i="5"/>
  <c r="B493" i="5"/>
  <c r="Z492" i="5"/>
  <c r="Y492" i="5"/>
  <c r="G492" i="5"/>
  <c r="F492" i="5" s="1"/>
  <c r="E492" i="5"/>
  <c r="D492" i="5" s="1"/>
  <c r="C492" i="5"/>
  <c r="B492" i="5"/>
  <c r="Z491" i="5"/>
  <c r="Y491" i="5"/>
  <c r="G491" i="5"/>
  <c r="F491" i="5" s="1"/>
  <c r="E491" i="5"/>
  <c r="D491" i="5" s="1"/>
  <c r="C491" i="5"/>
  <c r="B491" i="5"/>
  <c r="Z490" i="5"/>
  <c r="Y490" i="5"/>
  <c r="G490" i="5"/>
  <c r="F490" i="5" s="1"/>
  <c r="E490" i="5"/>
  <c r="D490" i="5" s="1"/>
  <c r="C490" i="5"/>
  <c r="B490" i="5"/>
  <c r="Z489" i="5"/>
  <c r="Y489" i="5"/>
  <c r="G489" i="5"/>
  <c r="F489" i="5" s="1"/>
  <c r="E489" i="5"/>
  <c r="D489" i="5" s="1"/>
  <c r="C489" i="5"/>
  <c r="B489" i="5"/>
  <c r="Z488" i="5"/>
  <c r="Y488" i="5"/>
  <c r="G488" i="5"/>
  <c r="F488" i="5" s="1"/>
  <c r="E488" i="5"/>
  <c r="D488" i="5" s="1"/>
  <c r="C488" i="5"/>
  <c r="B488" i="5"/>
  <c r="Z487" i="5"/>
  <c r="Y487" i="5"/>
  <c r="G487" i="5"/>
  <c r="F487" i="5" s="1"/>
  <c r="E487" i="5"/>
  <c r="D487" i="5" s="1"/>
  <c r="C487" i="5"/>
  <c r="B487" i="5"/>
  <c r="Z486" i="5"/>
  <c r="Y486" i="5"/>
  <c r="G486" i="5"/>
  <c r="F486" i="5" s="1"/>
  <c r="E486" i="5"/>
  <c r="D486" i="5" s="1"/>
  <c r="C486" i="5"/>
  <c r="B486" i="5"/>
  <c r="Z485" i="5"/>
  <c r="Y485" i="5"/>
  <c r="G485" i="5"/>
  <c r="F485" i="5" s="1"/>
  <c r="E485" i="5"/>
  <c r="D485" i="5" s="1"/>
  <c r="C485" i="5"/>
  <c r="B485" i="5"/>
  <c r="Z484" i="5"/>
  <c r="Y484" i="5"/>
  <c r="G484" i="5"/>
  <c r="F484" i="5" s="1"/>
  <c r="E484" i="5"/>
  <c r="D484" i="5" s="1"/>
  <c r="C484" i="5"/>
  <c r="B484" i="5"/>
  <c r="Z483" i="5"/>
  <c r="Y483" i="5"/>
  <c r="G483" i="5"/>
  <c r="F483" i="5" s="1"/>
  <c r="E483" i="5"/>
  <c r="D483" i="5" s="1"/>
  <c r="C483" i="5"/>
  <c r="B483" i="5"/>
  <c r="Z482" i="5"/>
  <c r="Y482" i="5"/>
  <c r="G482" i="5"/>
  <c r="F482" i="5" s="1"/>
  <c r="E482" i="5"/>
  <c r="D482" i="5" s="1"/>
  <c r="C482" i="5"/>
  <c r="B482" i="5"/>
  <c r="Z481" i="5"/>
  <c r="Y481" i="5"/>
  <c r="G481" i="5"/>
  <c r="F481" i="5" s="1"/>
  <c r="E481" i="5"/>
  <c r="D481" i="5" s="1"/>
  <c r="C481" i="5"/>
  <c r="B481" i="5"/>
  <c r="Z480" i="5"/>
  <c r="Y480" i="5"/>
  <c r="G480" i="5"/>
  <c r="F480" i="5" s="1"/>
  <c r="E480" i="5"/>
  <c r="D480" i="5" s="1"/>
  <c r="C480" i="5"/>
  <c r="B480" i="5"/>
  <c r="Z479" i="5"/>
  <c r="Y479" i="5"/>
  <c r="G479" i="5"/>
  <c r="F479" i="5" s="1"/>
  <c r="E479" i="5"/>
  <c r="D479" i="5" s="1"/>
  <c r="C479" i="5"/>
  <c r="B479" i="5"/>
  <c r="Z478" i="5"/>
  <c r="Y478" i="5"/>
  <c r="G478" i="5"/>
  <c r="F478" i="5" s="1"/>
  <c r="E478" i="5"/>
  <c r="D478" i="5" s="1"/>
  <c r="C478" i="5"/>
  <c r="B478" i="5"/>
  <c r="Z477" i="5"/>
  <c r="Y477" i="5"/>
  <c r="G477" i="5"/>
  <c r="F477" i="5" s="1"/>
  <c r="E477" i="5"/>
  <c r="D477" i="5" s="1"/>
  <c r="C477" i="5"/>
  <c r="B477" i="5"/>
  <c r="Z476" i="5"/>
  <c r="Y476" i="5"/>
  <c r="G476" i="5"/>
  <c r="F476" i="5" s="1"/>
  <c r="E476" i="5"/>
  <c r="D476" i="5" s="1"/>
  <c r="C476" i="5"/>
  <c r="B476" i="5"/>
  <c r="Z475" i="5"/>
  <c r="Y475" i="5"/>
  <c r="G475" i="5"/>
  <c r="F475" i="5" s="1"/>
  <c r="E475" i="5"/>
  <c r="D475" i="5" s="1"/>
  <c r="C475" i="5"/>
  <c r="B475" i="5"/>
  <c r="Z474" i="5"/>
  <c r="Y474" i="5"/>
  <c r="G474" i="5"/>
  <c r="F474" i="5" s="1"/>
  <c r="E474" i="5"/>
  <c r="D474" i="5" s="1"/>
  <c r="C474" i="5"/>
  <c r="B474" i="5"/>
  <c r="Z473" i="5"/>
  <c r="Y473" i="5"/>
  <c r="G473" i="5"/>
  <c r="F473" i="5" s="1"/>
  <c r="E473" i="5"/>
  <c r="D473" i="5" s="1"/>
  <c r="C473" i="5"/>
  <c r="B473" i="5"/>
  <c r="Z472" i="5"/>
  <c r="Y472" i="5"/>
  <c r="G472" i="5"/>
  <c r="F472" i="5" s="1"/>
  <c r="E472" i="5"/>
  <c r="D472" i="5" s="1"/>
  <c r="C472" i="5"/>
  <c r="B472" i="5"/>
  <c r="Z471" i="5"/>
  <c r="Y471" i="5"/>
  <c r="G471" i="5"/>
  <c r="F471" i="5" s="1"/>
  <c r="E471" i="5"/>
  <c r="D471" i="5" s="1"/>
  <c r="C471" i="5"/>
  <c r="B471" i="5"/>
  <c r="Z470" i="5"/>
  <c r="Y470" i="5"/>
  <c r="G470" i="5"/>
  <c r="F470" i="5" s="1"/>
  <c r="E470" i="5"/>
  <c r="D470" i="5" s="1"/>
  <c r="C470" i="5"/>
  <c r="B470" i="5"/>
  <c r="Z469" i="5"/>
  <c r="Y469" i="5"/>
  <c r="G469" i="5"/>
  <c r="F469" i="5" s="1"/>
  <c r="E469" i="5"/>
  <c r="D469" i="5" s="1"/>
  <c r="C469" i="5"/>
  <c r="B469" i="5"/>
  <c r="Z468" i="5"/>
  <c r="Y468" i="5"/>
  <c r="G468" i="5"/>
  <c r="F468" i="5" s="1"/>
  <c r="E468" i="5"/>
  <c r="D468" i="5" s="1"/>
  <c r="C468" i="5"/>
  <c r="B468" i="5"/>
  <c r="Z467" i="5"/>
  <c r="Y467" i="5"/>
  <c r="G467" i="5"/>
  <c r="F467" i="5" s="1"/>
  <c r="E467" i="5"/>
  <c r="D467" i="5" s="1"/>
  <c r="C467" i="5"/>
  <c r="B467" i="5"/>
  <c r="Z466" i="5"/>
  <c r="Y466" i="5"/>
  <c r="G466" i="5"/>
  <c r="F466" i="5" s="1"/>
  <c r="E466" i="5"/>
  <c r="D466" i="5" s="1"/>
  <c r="C466" i="5"/>
  <c r="B466" i="5"/>
  <c r="Z465" i="5"/>
  <c r="Y465" i="5"/>
  <c r="G465" i="5"/>
  <c r="F465" i="5" s="1"/>
  <c r="E465" i="5"/>
  <c r="D465" i="5" s="1"/>
  <c r="C465" i="5"/>
  <c r="B465" i="5"/>
  <c r="Z464" i="5"/>
  <c r="Y464" i="5"/>
  <c r="G464" i="5"/>
  <c r="F464" i="5" s="1"/>
  <c r="E464" i="5"/>
  <c r="D464" i="5" s="1"/>
  <c r="C464" i="5"/>
  <c r="B464" i="5"/>
  <c r="Z463" i="5"/>
  <c r="Y463" i="5"/>
  <c r="G463" i="5"/>
  <c r="F463" i="5" s="1"/>
  <c r="E463" i="5"/>
  <c r="D463" i="5" s="1"/>
  <c r="C463" i="5"/>
  <c r="B463" i="5"/>
  <c r="Z462" i="5"/>
  <c r="Y462" i="5"/>
  <c r="G462" i="5"/>
  <c r="F462" i="5" s="1"/>
  <c r="E462" i="5"/>
  <c r="D462" i="5" s="1"/>
  <c r="C462" i="5"/>
  <c r="B462" i="5"/>
  <c r="Z461" i="5"/>
  <c r="Y461" i="5"/>
  <c r="G461" i="5"/>
  <c r="F461" i="5" s="1"/>
  <c r="E461" i="5"/>
  <c r="D461" i="5" s="1"/>
  <c r="C461" i="5"/>
  <c r="B461" i="5"/>
  <c r="Z460" i="5"/>
  <c r="Y460" i="5"/>
  <c r="G460" i="5"/>
  <c r="F460" i="5" s="1"/>
  <c r="E460" i="5"/>
  <c r="D460" i="5" s="1"/>
  <c r="C460" i="5"/>
  <c r="B460" i="5"/>
  <c r="Z459" i="5"/>
  <c r="Y459" i="5"/>
  <c r="G459" i="5"/>
  <c r="F459" i="5" s="1"/>
  <c r="E459" i="5"/>
  <c r="D459" i="5" s="1"/>
  <c r="C459" i="5"/>
  <c r="B459" i="5"/>
  <c r="Z458" i="5"/>
  <c r="Y458" i="5"/>
  <c r="G458" i="5"/>
  <c r="F458" i="5" s="1"/>
  <c r="E458" i="5"/>
  <c r="D458" i="5" s="1"/>
  <c r="C458" i="5"/>
  <c r="B458" i="5"/>
  <c r="Z457" i="5"/>
  <c r="Y457" i="5"/>
  <c r="G457" i="5"/>
  <c r="F457" i="5" s="1"/>
  <c r="E457" i="5"/>
  <c r="D457" i="5" s="1"/>
  <c r="C457" i="5"/>
  <c r="B457" i="5"/>
  <c r="Z456" i="5"/>
  <c r="Y456" i="5"/>
  <c r="G456" i="5"/>
  <c r="F456" i="5" s="1"/>
  <c r="E456" i="5"/>
  <c r="D456" i="5" s="1"/>
  <c r="C456" i="5"/>
  <c r="B456" i="5"/>
  <c r="Z455" i="5"/>
  <c r="Y455" i="5"/>
  <c r="G455" i="5"/>
  <c r="F455" i="5" s="1"/>
  <c r="E455" i="5"/>
  <c r="D455" i="5" s="1"/>
  <c r="C455" i="5"/>
  <c r="B455" i="5"/>
  <c r="Z454" i="5"/>
  <c r="Y454" i="5"/>
  <c r="G454" i="5"/>
  <c r="F454" i="5" s="1"/>
  <c r="E454" i="5"/>
  <c r="D454" i="5" s="1"/>
  <c r="C454" i="5"/>
  <c r="B454" i="5"/>
  <c r="Z453" i="5"/>
  <c r="Y453" i="5"/>
  <c r="G453" i="5"/>
  <c r="F453" i="5" s="1"/>
  <c r="E453" i="5"/>
  <c r="D453" i="5" s="1"/>
  <c r="C453" i="5"/>
  <c r="B453" i="5"/>
  <c r="Z452" i="5"/>
  <c r="Y452" i="5"/>
  <c r="G452" i="5"/>
  <c r="F452" i="5" s="1"/>
  <c r="E452" i="5"/>
  <c r="D452" i="5" s="1"/>
  <c r="C452" i="5"/>
  <c r="B452" i="5"/>
  <c r="Z451" i="5"/>
  <c r="Y451" i="5"/>
  <c r="G451" i="5"/>
  <c r="F451" i="5" s="1"/>
  <c r="E451" i="5"/>
  <c r="D451" i="5" s="1"/>
  <c r="C451" i="5"/>
  <c r="B451" i="5"/>
  <c r="Z450" i="5"/>
  <c r="Y450" i="5"/>
  <c r="G450" i="5"/>
  <c r="F450" i="5" s="1"/>
  <c r="E450" i="5"/>
  <c r="D450" i="5" s="1"/>
  <c r="C450" i="5"/>
  <c r="B450" i="5"/>
  <c r="Z449" i="5"/>
  <c r="Y449" i="5"/>
  <c r="G449" i="5"/>
  <c r="F449" i="5" s="1"/>
  <c r="E449" i="5"/>
  <c r="D449" i="5" s="1"/>
  <c r="C449" i="5"/>
  <c r="B449" i="5"/>
  <c r="Z448" i="5"/>
  <c r="Y448" i="5"/>
  <c r="G448" i="5"/>
  <c r="F448" i="5" s="1"/>
  <c r="E448" i="5"/>
  <c r="D448" i="5" s="1"/>
  <c r="C448" i="5"/>
  <c r="B448" i="5"/>
  <c r="Z447" i="5"/>
  <c r="Y447" i="5"/>
  <c r="G447" i="5"/>
  <c r="F447" i="5" s="1"/>
  <c r="E447" i="5"/>
  <c r="D447" i="5" s="1"/>
  <c r="C447" i="5"/>
  <c r="B447" i="5"/>
  <c r="Z446" i="5"/>
  <c r="Y446" i="5"/>
  <c r="G446" i="5"/>
  <c r="F446" i="5" s="1"/>
  <c r="E446" i="5"/>
  <c r="D446" i="5" s="1"/>
  <c r="C446" i="5"/>
  <c r="B446" i="5"/>
  <c r="Z445" i="5"/>
  <c r="Y445" i="5"/>
  <c r="G445" i="5"/>
  <c r="F445" i="5" s="1"/>
  <c r="E445" i="5"/>
  <c r="D445" i="5" s="1"/>
  <c r="C445" i="5"/>
  <c r="B445" i="5"/>
  <c r="Z444" i="5"/>
  <c r="Y444" i="5"/>
  <c r="G444" i="5"/>
  <c r="F444" i="5" s="1"/>
  <c r="E444" i="5"/>
  <c r="D444" i="5" s="1"/>
  <c r="C444" i="5"/>
  <c r="B444" i="5"/>
  <c r="Z443" i="5"/>
  <c r="Y443" i="5"/>
  <c r="G443" i="5"/>
  <c r="F443" i="5" s="1"/>
  <c r="E443" i="5"/>
  <c r="D443" i="5" s="1"/>
  <c r="C443" i="5"/>
  <c r="B443" i="5"/>
  <c r="Z442" i="5"/>
  <c r="Y442" i="5"/>
  <c r="G442" i="5"/>
  <c r="F442" i="5" s="1"/>
  <c r="E442" i="5"/>
  <c r="D442" i="5" s="1"/>
  <c r="C442" i="5"/>
  <c r="B442" i="5"/>
  <c r="Z441" i="5"/>
  <c r="Y441" i="5"/>
  <c r="G441" i="5"/>
  <c r="F441" i="5" s="1"/>
  <c r="E441" i="5"/>
  <c r="D441" i="5" s="1"/>
  <c r="C441" i="5"/>
  <c r="B441" i="5"/>
  <c r="Z440" i="5"/>
  <c r="Y440" i="5"/>
  <c r="G440" i="5"/>
  <c r="F440" i="5" s="1"/>
  <c r="E440" i="5"/>
  <c r="D440" i="5" s="1"/>
  <c r="C440" i="5"/>
  <c r="B440" i="5"/>
  <c r="Z439" i="5"/>
  <c r="Y439" i="5"/>
  <c r="G439" i="5"/>
  <c r="F439" i="5" s="1"/>
  <c r="E439" i="5"/>
  <c r="D439" i="5" s="1"/>
  <c r="C439" i="5"/>
  <c r="B439" i="5"/>
  <c r="Z438" i="5"/>
  <c r="Y438" i="5"/>
  <c r="G438" i="5"/>
  <c r="F438" i="5" s="1"/>
  <c r="E438" i="5"/>
  <c r="D438" i="5" s="1"/>
  <c r="C438" i="5"/>
  <c r="B438" i="5"/>
  <c r="Z437" i="5"/>
  <c r="Y437" i="5"/>
  <c r="G437" i="5"/>
  <c r="F437" i="5" s="1"/>
  <c r="E437" i="5"/>
  <c r="D437" i="5" s="1"/>
  <c r="C437" i="5"/>
  <c r="B437" i="5"/>
  <c r="Z436" i="5"/>
  <c r="Y436" i="5"/>
  <c r="G436" i="5"/>
  <c r="F436" i="5" s="1"/>
  <c r="E436" i="5"/>
  <c r="D436" i="5" s="1"/>
  <c r="C436" i="5"/>
  <c r="B436" i="5"/>
  <c r="Z435" i="5"/>
  <c r="Y435" i="5"/>
  <c r="G435" i="5"/>
  <c r="F435" i="5" s="1"/>
  <c r="E435" i="5"/>
  <c r="D435" i="5" s="1"/>
  <c r="C435" i="5"/>
  <c r="B435" i="5"/>
  <c r="Z434" i="5"/>
  <c r="Y434" i="5"/>
  <c r="G434" i="5"/>
  <c r="F434" i="5" s="1"/>
  <c r="E434" i="5"/>
  <c r="D434" i="5" s="1"/>
  <c r="C434" i="5"/>
  <c r="B434" i="5"/>
  <c r="Z433" i="5"/>
  <c r="Y433" i="5"/>
  <c r="G433" i="5"/>
  <c r="F433" i="5" s="1"/>
  <c r="E433" i="5"/>
  <c r="D433" i="5" s="1"/>
  <c r="C433" i="5"/>
  <c r="B433" i="5"/>
  <c r="Z432" i="5"/>
  <c r="Y432" i="5"/>
  <c r="G432" i="5"/>
  <c r="F432" i="5" s="1"/>
  <c r="E432" i="5"/>
  <c r="D432" i="5" s="1"/>
  <c r="C432" i="5"/>
  <c r="B432" i="5"/>
  <c r="Z431" i="5"/>
  <c r="Y431" i="5"/>
  <c r="G431" i="5"/>
  <c r="F431" i="5" s="1"/>
  <c r="E431" i="5"/>
  <c r="D431" i="5" s="1"/>
  <c r="C431" i="5"/>
  <c r="B431" i="5"/>
  <c r="Z430" i="5"/>
  <c r="Y430" i="5"/>
  <c r="G430" i="5"/>
  <c r="F430" i="5" s="1"/>
  <c r="E430" i="5"/>
  <c r="D430" i="5" s="1"/>
  <c r="C430" i="5"/>
  <c r="B430" i="5"/>
  <c r="Z429" i="5"/>
  <c r="Y429" i="5"/>
  <c r="G429" i="5"/>
  <c r="F429" i="5" s="1"/>
  <c r="E429" i="5"/>
  <c r="D429" i="5" s="1"/>
  <c r="C429" i="5"/>
  <c r="B429" i="5"/>
  <c r="Z428" i="5"/>
  <c r="Y428" i="5"/>
  <c r="G428" i="5"/>
  <c r="F428" i="5" s="1"/>
  <c r="E428" i="5"/>
  <c r="D428" i="5" s="1"/>
  <c r="C428" i="5"/>
  <c r="B428" i="5"/>
  <c r="Z427" i="5"/>
  <c r="Y427" i="5"/>
  <c r="G427" i="5"/>
  <c r="F427" i="5" s="1"/>
  <c r="E427" i="5"/>
  <c r="D427" i="5" s="1"/>
  <c r="C427" i="5"/>
  <c r="B427" i="5"/>
  <c r="Z426" i="5"/>
  <c r="Y426" i="5"/>
  <c r="G426" i="5"/>
  <c r="F426" i="5" s="1"/>
  <c r="E426" i="5"/>
  <c r="D426" i="5" s="1"/>
  <c r="C426" i="5"/>
  <c r="B426" i="5"/>
  <c r="Z425" i="5"/>
  <c r="Y425" i="5"/>
  <c r="G425" i="5"/>
  <c r="F425" i="5" s="1"/>
  <c r="E425" i="5"/>
  <c r="D425" i="5" s="1"/>
  <c r="C425" i="5"/>
  <c r="B425" i="5"/>
  <c r="Z424" i="5"/>
  <c r="Y424" i="5"/>
  <c r="G424" i="5"/>
  <c r="F424" i="5" s="1"/>
  <c r="E424" i="5"/>
  <c r="D424" i="5" s="1"/>
  <c r="C424" i="5"/>
  <c r="B424" i="5"/>
  <c r="Z423" i="5"/>
  <c r="Y423" i="5"/>
  <c r="G423" i="5"/>
  <c r="F423" i="5" s="1"/>
  <c r="E423" i="5"/>
  <c r="D423" i="5" s="1"/>
  <c r="C423" i="5"/>
  <c r="B423" i="5"/>
  <c r="Z422" i="5"/>
  <c r="Y422" i="5"/>
  <c r="G422" i="5"/>
  <c r="F422" i="5" s="1"/>
  <c r="E422" i="5"/>
  <c r="D422" i="5" s="1"/>
  <c r="C422" i="5"/>
  <c r="B422" i="5"/>
  <c r="Z421" i="5"/>
  <c r="Y421" i="5"/>
  <c r="G421" i="5"/>
  <c r="F421" i="5" s="1"/>
  <c r="E421" i="5"/>
  <c r="D421" i="5" s="1"/>
  <c r="C421" i="5"/>
  <c r="B421" i="5"/>
  <c r="Z420" i="5"/>
  <c r="Y420" i="5"/>
  <c r="G420" i="5"/>
  <c r="F420" i="5" s="1"/>
  <c r="E420" i="5"/>
  <c r="D420" i="5" s="1"/>
  <c r="C420" i="5"/>
  <c r="B420" i="5"/>
  <c r="Z419" i="5"/>
  <c r="Y419" i="5"/>
  <c r="G419" i="5"/>
  <c r="F419" i="5" s="1"/>
  <c r="E419" i="5"/>
  <c r="D419" i="5" s="1"/>
  <c r="C419" i="5"/>
  <c r="B419" i="5"/>
  <c r="Z418" i="5"/>
  <c r="Y418" i="5"/>
  <c r="G418" i="5"/>
  <c r="F418" i="5" s="1"/>
  <c r="E418" i="5"/>
  <c r="D418" i="5" s="1"/>
  <c r="C418" i="5"/>
  <c r="B418" i="5"/>
  <c r="Z417" i="5"/>
  <c r="Y417" i="5"/>
  <c r="G417" i="5"/>
  <c r="F417" i="5" s="1"/>
  <c r="E417" i="5"/>
  <c r="D417" i="5" s="1"/>
  <c r="C417" i="5"/>
  <c r="B417" i="5"/>
  <c r="Z416" i="5"/>
  <c r="Y416" i="5"/>
  <c r="G416" i="5"/>
  <c r="F416" i="5" s="1"/>
  <c r="E416" i="5"/>
  <c r="D416" i="5" s="1"/>
  <c r="C416" i="5"/>
  <c r="B416" i="5"/>
  <c r="Z415" i="5"/>
  <c r="Y415" i="5"/>
  <c r="G415" i="5"/>
  <c r="F415" i="5" s="1"/>
  <c r="E415" i="5"/>
  <c r="D415" i="5" s="1"/>
  <c r="C415" i="5"/>
  <c r="B415" i="5"/>
  <c r="Z414" i="5"/>
  <c r="Y414" i="5"/>
  <c r="G414" i="5"/>
  <c r="F414" i="5" s="1"/>
  <c r="E414" i="5"/>
  <c r="D414" i="5" s="1"/>
  <c r="C414" i="5"/>
  <c r="B414" i="5"/>
  <c r="Z413" i="5"/>
  <c r="Y413" i="5"/>
  <c r="G413" i="5"/>
  <c r="F413" i="5" s="1"/>
  <c r="E413" i="5"/>
  <c r="D413" i="5" s="1"/>
  <c r="C413" i="5"/>
  <c r="B413" i="5"/>
  <c r="Z412" i="5"/>
  <c r="Y412" i="5"/>
  <c r="G412" i="5"/>
  <c r="F412" i="5" s="1"/>
  <c r="E412" i="5"/>
  <c r="D412" i="5" s="1"/>
  <c r="C412" i="5"/>
  <c r="B412" i="5"/>
  <c r="Z411" i="5"/>
  <c r="Y411" i="5"/>
  <c r="G411" i="5"/>
  <c r="F411" i="5" s="1"/>
  <c r="E411" i="5"/>
  <c r="D411" i="5" s="1"/>
  <c r="C411" i="5"/>
  <c r="B411" i="5"/>
  <c r="Z410" i="5"/>
  <c r="Y410" i="5"/>
  <c r="G410" i="5"/>
  <c r="F410" i="5" s="1"/>
  <c r="E410" i="5"/>
  <c r="D410" i="5" s="1"/>
  <c r="C410" i="5"/>
  <c r="B410" i="5"/>
  <c r="Z409" i="5"/>
  <c r="Y409" i="5"/>
  <c r="G409" i="5"/>
  <c r="F409" i="5" s="1"/>
  <c r="E409" i="5"/>
  <c r="D409" i="5" s="1"/>
  <c r="C409" i="5"/>
  <c r="B409" i="5"/>
  <c r="Z408" i="5"/>
  <c r="Y408" i="5"/>
  <c r="G408" i="5"/>
  <c r="F408" i="5" s="1"/>
  <c r="E408" i="5"/>
  <c r="D408" i="5" s="1"/>
  <c r="C408" i="5"/>
  <c r="B408" i="5"/>
  <c r="Z407" i="5"/>
  <c r="Y407" i="5"/>
  <c r="G407" i="5"/>
  <c r="F407" i="5" s="1"/>
  <c r="E407" i="5"/>
  <c r="D407" i="5" s="1"/>
  <c r="C407" i="5"/>
  <c r="B407" i="5"/>
  <c r="Z406" i="5"/>
  <c r="Y406" i="5"/>
  <c r="G406" i="5"/>
  <c r="F406" i="5" s="1"/>
  <c r="E406" i="5"/>
  <c r="D406" i="5" s="1"/>
  <c r="C406" i="5"/>
  <c r="B406" i="5"/>
  <c r="Z405" i="5"/>
  <c r="Y405" i="5"/>
  <c r="G405" i="5"/>
  <c r="F405" i="5" s="1"/>
  <c r="E405" i="5"/>
  <c r="D405" i="5" s="1"/>
  <c r="C405" i="5"/>
  <c r="B405" i="5"/>
  <c r="Z404" i="5"/>
  <c r="Y404" i="5"/>
  <c r="G404" i="5"/>
  <c r="F404" i="5" s="1"/>
  <c r="E404" i="5"/>
  <c r="D404" i="5" s="1"/>
  <c r="C404" i="5"/>
  <c r="B404" i="5"/>
  <c r="Z403" i="5"/>
  <c r="Y403" i="5"/>
  <c r="G403" i="5"/>
  <c r="F403" i="5" s="1"/>
  <c r="E403" i="5"/>
  <c r="D403" i="5" s="1"/>
  <c r="C403" i="5"/>
  <c r="B403" i="5"/>
  <c r="Z402" i="5"/>
  <c r="Y402" i="5"/>
  <c r="G402" i="5"/>
  <c r="F402" i="5" s="1"/>
  <c r="E402" i="5"/>
  <c r="D402" i="5" s="1"/>
  <c r="C402" i="5"/>
  <c r="B402" i="5"/>
  <c r="Z401" i="5"/>
  <c r="Y401" i="5"/>
  <c r="G401" i="5"/>
  <c r="F401" i="5" s="1"/>
  <c r="E401" i="5"/>
  <c r="D401" i="5" s="1"/>
  <c r="C401" i="5"/>
  <c r="B401" i="5"/>
  <c r="Z400" i="5"/>
  <c r="Y400" i="5"/>
  <c r="G400" i="5"/>
  <c r="F400" i="5" s="1"/>
  <c r="E400" i="5"/>
  <c r="D400" i="5" s="1"/>
  <c r="C400" i="5"/>
  <c r="B400" i="5"/>
  <c r="Z399" i="5"/>
  <c r="Y399" i="5"/>
  <c r="G399" i="5"/>
  <c r="F399" i="5" s="1"/>
  <c r="E399" i="5"/>
  <c r="D399" i="5" s="1"/>
  <c r="C399" i="5"/>
  <c r="B399" i="5"/>
  <c r="Z398" i="5"/>
  <c r="Y398" i="5"/>
  <c r="G398" i="5"/>
  <c r="F398" i="5" s="1"/>
  <c r="E398" i="5"/>
  <c r="D398" i="5" s="1"/>
  <c r="C398" i="5"/>
  <c r="B398" i="5"/>
  <c r="Z397" i="5"/>
  <c r="Y397" i="5"/>
  <c r="G397" i="5"/>
  <c r="F397" i="5" s="1"/>
  <c r="E397" i="5"/>
  <c r="D397" i="5" s="1"/>
  <c r="C397" i="5"/>
  <c r="B397" i="5"/>
  <c r="Z396" i="5"/>
  <c r="Y396" i="5"/>
  <c r="G396" i="5"/>
  <c r="F396" i="5" s="1"/>
  <c r="E396" i="5"/>
  <c r="D396" i="5" s="1"/>
  <c r="C396" i="5"/>
  <c r="B396" i="5"/>
  <c r="Z395" i="5"/>
  <c r="Y395" i="5"/>
  <c r="G395" i="5"/>
  <c r="F395" i="5" s="1"/>
  <c r="E395" i="5"/>
  <c r="D395" i="5" s="1"/>
  <c r="C395" i="5"/>
  <c r="B395" i="5"/>
  <c r="Z394" i="5"/>
  <c r="Y394" i="5"/>
  <c r="G394" i="5"/>
  <c r="F394" i="5" s="1"/>
  <c r="E394" i="5"/>
  <c r="D394" i="5" s="1"/>
  <c r="C394" i="5"/>
  <c r="B394" i="5"/>
  <c r="Z393" i="5"/>
  <c r="Y393" i="5"/>
  <c r="G393" i="5"/>
  <c r="F393" i="5" s="1"/>
  <c r="E393" i="5"/>
  <c r="D393" i="5" s="1"/>
  <c r="C393" i="5"/>
  <c r="B393" i="5"/>
  <c r="Z392" i="5"/>
  <c r="Y392" i="5"/>
  <c r="G392" i="5"/>
  <c r="F392" i="5" s="1"/>
  <c r="E392" i="5"/>
  <c r="D392" i="5" s="1"/>
  <c r="C392" i="5"/>
  <c r="B392" i="5"/>
  <c r="Z391" i="5"/>
  <c r="Y391" i="5"/>
  <c r="G391" i="5"/>
  <c r="F391" i="5" s="1"/>
  <c r="E391" i="5"/>
  <c r="D391" i="5" s="1"/>
  <c r="C391" i="5"/>
  <c r="B391" i="5"/>
  <c r="Z390" i="5"/>
  <c r="Y390" i="5"/>
  <c r="G390" i="5"/>
  <c r="F390" i="5" s="1"/>
  <c r="E390" i="5"/>
  <c r="D390" i="5" s="1"/>
  <c r="C390" i="5"/>
  <c r="B390" i="5"/>
  <c r="Z389" i="5"/>
  <c r="Y389" i="5"/>
  <c r="G389" i="5"/>
  <c r="F389" i="5" s="1"/>
  <c r="E389" i="5"/>
  <c r="D389" i="5" s="1"/>
  <c r="C389" i="5"/>
  <c r="B389" i="5"/>
  <c r="Z388" i="5"/>
  <c r="Y388" i="5"/>
  <c r="G388" i="5"/>
  <c r="F388" i="5" s="1"/>
  <c r="E388" i="5"/>
  <c r="D388" i="5" s="1"/>
  <c r="C388" i="5"/>
  <c r="B388" i="5"/>
  <c r="Z387" i="5"/>
  <c r="Y387" i="5"/>
  <c r="G387" i="5"/>
  <c r="F387" i="5" s="1"/>
  <c r="E387" i="5"/>
  <c r="D387" i="5" s="1"/>
  <c r="C387" i="5"/>
  <c r="B387" i="5"/>
  <c r="Z386" i="5"/>
  <c r="Y386" i="5"/>
  <c r="G386" i="5"/>
  <c r="F386" i="5" s="1"/>
  <c r="E386" i="5"/>
  <c r="D386" i="5" s="1"/>
  <c r="C386" i="5"/>
  <c r="B386" i="5"/>
  <c r="Z385" i="5"/>
  <c r="Y385" i="5"/>
  <c r="G385" i="5"/>
  <c r="F385" i="5" s="1"/>
  <c r="E385" i="5"/>
  <c r="D385" i="5" s="1"/>
  <c r="C385" i="5"/>
  <c r="B385" i="5"/>
  <c r="Z384" i="5"/>
  <c r="Y384" i="5"/>
  <c r="G384" i="5"/>
  <c r="F384" i="5" s="1"/>
  <c r="E384" i="5"/>
  <c r="D384" i="5" s="1"/>
  <c r="C384" i="5"/>
  <c r="B384" i="5"/>
  <c r="Z383" i="5"/>
  <c r="Y383" i="5"/>
  <c r="G383" i="5"/>
  <c r="F383" i="5" s="1"/>
  <c r="E383" i="5"/>
  <c r="D383" i="5" s="1"/>
  <c r="C383" i="5"/>
  <c r="B383" i="5"/>
  <c r="Z382" i="5"/>
  <c r="Y382" i="5"/>
  <c r="G382" i="5"/>
  <c r="F382" i="5" s="1"/>
  <c r="E382" i="5"/>
  <c r="D382" i="5" s="1"/>
  <c r="C382" i="5"/>
  <c r="B382" i="5"/>
  <c r="Z381" i="5"/>
  <c r="Y381" i="5"/>
  <c r="G381" i="5"/>
  <c r="F381" i="5" s="1"/>
  <c r="E381" i="5"/>
  <c r="D381" i="5" s="1"/>
  <c r="C381" i="5"/>
  <c r="B381" i="5"/>
  <c r="Z380" i="5"/>
  <c r="Y380" i="5"/>
  <c r="G380" i="5"/>
  <c r="F380" i="5" s="1"/>
  <c r="E380" i="5"/>
  <c r="D380" i="5" s="1"/>
  <c r="C380" i="5"/>
  <c r="B380" i="5"/>
  <c r="Z379" i="5"/>
  <c r="Y379" i="5"/>
  <c r="G379" i="5"/>
  <c r="F379" i="5" s="1"/>
  <c r="E379" i="5"/>
  <c r="D379" i="5" s="1"/>
  <c r="C379" i="5"/>
  <c r="B379" i="5"/>
  <c r="Z378" i="5"/>
  <c r="Y378" i="5"/>
  <c r="G378" i="5"/>
  <c r="F378" i="5" s="1"/>
  <c r="E378" i="5"/>
  <c r="D378" i="5" s="1"/>
  <c r="C378" i="5"/>
  <c r="B378" i="5"/>
  <c r="Z377" i="5"/>
  <c r="Y377" i="5"/>
  <c r="G377" i="5"/>
  <c r="F377" i="5" s="1"/>
  <c r="E377" i="5"/>
  <c r="D377" i="5" s="1"/>
  <c r="C377" i="5"/>
  <c r="B377" i="5"/>
  <c r="Z376" i="5"/>
  <c r="Y376" i="5"/>
  <c r="G376" i="5"/>
  <c r="F376" i="5" s="1"/>
  <c r="E376" i="5"/>
  <c r="D376" i="5" s="1"/>
  <c r="C376" i="5"/>
  <c r="B376" i="5"/>
  <c r="Z375" i="5"/>
  <c r="Y375" i="5"/>
  <c r="G375" i="5"/>
  <c r="F375" i="5" s="1"/>
  <c r="E375" i="5"/>
  <c r="D375" i="5" s="1"/>
  <c r="C375" i="5"/>
  <c r="B375" i="5"/>
  <c r="Z374" i="5"/>
  <c r="Y374" i="5"/>
  <c r="G374" i="5"/>
  <c r="F374" i="5" s="1"/>
  <c r="E374" i="5"/>
  <c r="D374" i="5" s="1"/>
  <c r="C374" i="5"/>
  <c r="B374" i="5"/>
  <c r="Z373" i="5"/>
  <c r="Y373" i="5"/>
  <c r="G373" i="5"/>
  <c r="F373" i="5" s="1"/>
  <c r="E373" i="5"/>
  <c r="D373" i="5" s="1"/>
  <c r="C373" i="5"/>
  <c r="B373" i="5"/>
  <c r="Z372" i="5"/>
  <c r="Y372" i="5"/>
  <c r="G372" i="5"/>
  <c r="F372" i="5" s="1"/>
  <c r="E372" i="5"/>
  <c r="D372" i="5" s="1"/>
  <c r="C372" i="5"/>
  <c r="B372" i="5"/>
  <c r="Z371" i="5"/>
  <c r="Y371" i="5"/>
  <c r="G371" i="5"/>
  <c r="F371" i="5" s="1"/>
  <c r="E371" i="5"/>
  <c r="D371" i="5" s="1"/>
  <c r="C371" i="5"/>
  <c r="B371" i="5"/>
  <c r="Z370" i="5"/>
  <c r="Y370" i="5"/>
  <c r="G370" i="5"/>
  <c r="F370" i="5" s="1"/>
  <c r="E370" i="5"/>
  <c r="D370" i="5" s="1"/>
  <c r="C370" i="5"/>
  <c r="B370" i="5"/>
  <c r="Z369" i="5"/>
  <c r="Y369" i="5"/>
  <c r="G369" i="5"/>
  <c r="F369" i="5" s="1"/>
  <c r="E369" i="5"/>
  <c r="D369" i="5" s="1"/>
  <c r="C369" i="5"/>
  <c r="B369" i="5"/>
  <c r="Z368" i="5"/>
  <c r="Y368" i="5"/>
  <c r="G368" i="5"/>
  <c r="F368" i="5" s="1"/>
  <c r="E368" i="5"/>
  <c r="D368" i="5" s="1"/>
  <c r="C368" i="5"/>
  <c r="B368" i="5"/>
  <c r="Z367" i="5"/>
  <c r="Y367" i="5"/>
  <c r="G367" i="5"/>
  <c r="F367" i="5" s="1"/>
  <c r="E367" i="5"/>
  <c r="D367" i="5" s="1"/>
  <c r="C367" i="5"/>
  <c r="B367" i="5"/>
  <c r="Z366" i="5"/>
  <c r="Y366" i="5"/>
  <c r="G366" i="5"/>
  <c r="F366" i="5" s="1"/>
  <c r="E366" i="5"/>
  <c r="D366" i="5" s="1"/>
  <c r="C366" i="5"/>
  <c r="B366" i="5"/>
  <c r="Z365" i="5"/>
  <c r="Y365" i="5"/>
  <c r="G365" i="5"/>
  <c r="F365" i="5" s="1"/>
  <c r="E365" i="5"/>
  <c r="D365" i="5" s="1"/>
  <c r="C365" i="5"/>
  <c r="B365" i="5"/>
  <c r="Z364" i="5"/>
  <c r="Y364" i="5"/>
  <c r="G364" i="5"/>
  <c r="F364" i="5" s="1"/>
  <c r="E364" i="5"/>
  <c r="D364" i="5" s="1"/>
  <c r="C364" i="5"/>
  <c r="B364" i="5"/>
  <c r="Z363" i="5"/>
  <c r="Y363" i="5"/>
  <c r="G363" i="5"/>
  <c r="F363" i="5" s="1"/>
  <c r="E363" i="5"/>
  <c r="D363" i="5" s="1"/>
  <c r="C363" i="5"/>
  <c r="B363" i="5"/>
  <c r="Z362" i="5"/>
  <c r="Y362" i="5"/>
  <c r="G362" i="5"/>
  <c r="F362" i="5" s="1"/>
  <c r="E362" i="5"/>
  <c r="D362" i="5" s="1"/>
  <c r="C362" i="5"/>
  <c r="B362" i="5"/>
  <c r="Z361" i="5"/>
  <c r="Y361" i="5"/>
  <c r="G361" i="5"/>
  <c r="F361" i="5" s="1"/>
  <c r="E361" i="5"/>
  <c r="D361" i="5" s="1"/>
  <c r="C361" i="5"/>
  <c r="B361" i="5"/>
  <c r="Z360" i="5"/>
  <c r="Y360" i="5"/>
  <c r="G360" i="5"/>
  <c r="F360" i="5" s="1"/>
  <c r="E360" i="5"/>
  <c r="D360" i="5" s="1"/>
  <c r="C360" i="5"/>
  <c r="B360" i="5"/>
  <c r="Z359" i="5"/>
  <c r="Y359" i="5"/>
  <c r="G359" i="5"/>
  <c r="F359" i="5" s="1"/>
  <c r="E359" i="5"/>
  <c r="D359" i="5" s="1"/>
  <c r="C359" i="5"/>
  <c r="B359" i="5"/>
  <c r="Z358" i="5"/>
  <c r="Y358" i="5"/>
  <c r="G358" i="5"/>
  <c r="F358" i="5" s="1"/>
  <c r="E358" i="5"/>
  <c r="D358" i="5" s="1"/>
  <c r="C358" i="5"/>
  <c r="B358" i="5"/>
  <c r="Z357" i="5"/>
  <c r="Y357" i="5"/>
  <c r="G357" i="5"/>
  <c r="F357" i="5" s="1"/>
  <c r="E357" i="5"/>
  <c r="D357" i="5" s="1"/>
  <c r="C357" i="5"/>
  <c r="B357" i="5"/>
  <c r="Z356" i="5"/>
  <c r="Y356" i="5"/>
  <c r="G356" i="5"/>
  <c r="F356" i="5" s="1"/>
  <c r="E356" i="5"/>
  <c r="D356" i="5" s="1"/>
  <c r="C356" i="5"/>
  <c r="B356" i="5"/>
  <c r="Z355" i="5"/>
  <c r="Y355" i="5"/>
  <c r="G355" i="5"/>
  <c r="F355" i="5" s="1"/>
  <c r="E355" i="5"/>
  <c r="D355" i="5" s="1"/>
  <c r="C355" i="5"/>
  <c r="B355" i="5"/>
  <c r="Z354" i="5"/>
  <c r="Y354" i="5"/>
  <c r="G354" i="5"/>
  <c r="F354" i="5" s="1"/>
  <c r="E354" i="5"/>
  <c r="D354" i="5" s="1"/>
  <c r="C354" i="5"/>
  <c r="B354" i="5"/>
  <c r="Z353" i="5"/>
  <c r="Y353" i="5"/>
  <c r="G353" i="5"/>
  <c r="F353" i="5" s="1"/>
  <c r="E353" i="5"/>
  <c r="D353" i="5" s="1"/>
  <c r="C353" i="5"/>
  <c r="B353" i="5"/>
  <c r="Z352" i="5"/>
  <c r="Y352" i="5"/>
  <c r="G352" i="5"/>
  <c r="F352" i="5" s="1"/>
  <c r="E352" i="5"/>
  <c r="D352" i="5" s="1"/>
  <c r="C352" i="5"/>
  <c r="B352" i="5"/>
  <c r="Z351" i="5"/>
  <c r="Y351" i="5"/>
  <c r="G351" i="5"/>
  <c r="F351" i="5" s="1"/>
  <c r="E351" i="5"/>
  <c r="D351" i="5" s="1"/>
  <c r="C351" i="5"/>
  <c r="B351" i="5"/>
  <c r="Z350" i="5"/>
  <c r="Y350" i="5"/>
  <c r="G350" i="5"/>
  <c r="F350" i="5" s="1"/>
  <c r="E350" i="5"/>
  <c r="D350" i="5" s="1"/>
  <c r="C350" i="5"/>
  <c r="B350" i="5"/>
  <c r="Z349" i="5"/>
  <c r="Y349" i="5"/>
  <c r="G349" i="5"/>
  <c r="F349" i="5" s="1"/>
  <c r="E349" i="5"/>
  <c r="D349" i="5" s="1"/>
  <c r="C349" i="5"/>
  <c r="B349" i="5"/>
  <c r="Z348" i="5"/>
  <c r="Y348" i="5"/>
  <c r="G348" i="5"/>
  <c r="F348" i="5" s="1"/>
  <c r="E348" i="5"/>
  <c r="D348" i="5" s="1"/>
  <c r="C348" i="5"/>
  <c r="B348" i="5"/>
  <c r="Z347" i="5"/>
  <c r="Y347" i="5"/>
  <c r="G347" i="5"/>
  <c r="F347" i="5" s="1"/>
  <c r="E347" i="5"/>
  <c r="D347" i="5" s="1"/>
  <c r="C347" i="5"/>
  <c r="B347" i="5"/>
  <c r="Z346" i="5"/>
  <c r="Y346" i="5"/>
  <c r="G346" i="5"/>
  <c r="F346" i="5" s="1"/>
  <c r="E346" i="5"/>
  <c r="D346" i="5" s="1"/>
  <c r="C346" i="5"/>
  <c r="B346" i="5"/>
  <c r="Z345" i="5"/>
  <c r="Y345" i="5"/>
  <c r="G345" i="5"/>
  <c r="F345" i="5" s="1"/>
  <c r="E345" i="5"/>
  <c r="D345" i="5" s="1"/>
  <c r="C345" i="5"/>
  <c r="B345" i="5"/>
  <c r="Z344" i="5"/>
  <c r="Y344" i="5"/>
  <c r="G344" i="5"/>
  <c r="F344" i="5" s="1"/>
  <c r="E344" i="5"/>
  <c r="D344" i="5" s="1"/>
  <c r="C344" i="5"/>
  <c r="B344" i="5"/>
  <c r="Z343" i="5"/>
  <c r="Y343" i="5"/>
  <c r="G343" i="5"/>
  <c r="F343" i="5" s="1"/>
  <c r="E343" i="5"/>
  <c r="D343" i="5" s="1"/>
  <c r="C343" i="5"/>
  <c r="B343" i="5"/>
  <c r="Z342" i="5"/>
  <c r="Y342" i="5"/>
  <c r="G342" i="5"/>
  <c r="F342" i="5" s="1"/>
  <c r="E342" i="5"/>
  <c r="D342" i="5" s="1"/>
  <c r="C342" i="5"/>
  <c r="B342" i="5"/>
  <c r="Z341" i="5"/>
  <c r="Y341" i="5"/>
  <c r="G341" i="5"/>
  <c r="F341" i="5" s="1"/>
  <c r="E341" i="5"/>
  <c r="D341" i="5" s="1"/>
  <c r="C341" i="5"/>
  <c r="B341" i="5"/>
  <c r="Z340" i="5"/>
  <c r="Y340" i="5"/>
  <c r="G340" i="5"/>
  <c r="F340" i="5" s="1"/>
  <c r="E340" i="5"/>
  <c r="D340" i="5" s="1"/>
  <c r="C340" i="5"/>
  <c r="B340" i="5"/>
  <c r="Z339" i="5"/>
  <c r="Y339" i="5"/>
  <c r="G339" i="5"/>
  <c r="F339" i="5" s="1"/>
  <c r="E339" i="5"/>
  <c r="D339" i="5" s="1"/>
  <c r="C339" i="5"/>
  <c r="B339" i="5"/>
  <c r="Z338" i="5"/>
  <c r="Y338" i="5"/>
  <c r="G338" i="5"/>
  <c r="F338" i="5" s="1"/>
  <c r="E338" i="5"/>
  <c r="D338" i="5" s="1"/>
  <c r="C338" i="5"/>
  <c r="B338" i="5"/>
  <c r="Z337" i="5"/>
  <c r="Y337" i="5"/>
  <c r="G337" i="5"/>
  <c r="F337" i="5" s="1"/>
  <c r="E337" i="5"/>
  <c r="D337" i="5" s="1"/>
  <c r="C337" i="5"/>
  <c r="B337" i="5"/>
  <c r="Z336" i="5"/>
  <c r="Y336" i="5"/>
  <c r="G336" i="5"/>
  <c r="F336" i="5" s="1"/>
  <c r="E336" i="5"/>
  <c r="D336" i="5" s="1"/>
  <c r="C336" i="5"/>
  <c r="B336" i="5"/>
  <c r="Z335" i="5"/>
  <c r="Y335" i="5"/>
  <c r="G335" i="5"/>
  <c r="F335" i="5" s="1"/>
  <c r="E335" i="5"/>
  <c r="D335" i="5" s="1"/>
  <c r="C335" i="5"/>
  <c r="B335" i="5"/>
  <c r="Z334" i="5"/>
  <c r="Y334" i="5"/>
  <c r="G334" i="5"/>
  <c r="F334" i="5" s="1"/>
  <c r="E334" i="5"/>
  <c r="D334" i="5" s="1"/>
  <c r="C334" i="5"/>
  <c r="B334" i="5"/>
  <c r="Z333" i="5"/>
  <c r="Y333" i="5"/>
  <c r="G333" i="5"/>
  <c r="F333" i="5" s="1"/>
  <c r="E333" i="5"/>
  <c r="D333" i="5" s="1"/>
  <c r="C333" i="5"/>
  <c r="B333" i="5"/>
  <c r="Z332" i="5"/>
  <c r="Y332" i="5"/>
  <c r="G332" i="5"/>
  <c r="F332" i="5" s="1"/>
  <c r="E332" i="5"/>
  <c r="D332" i="5" s="1"/>
  <c r="C332" i="5"/>
  <c r="B332" i="5"/>
  <c r="Z331" i="5"/>
  <c r="Y331" i="5"/>
  <c r="G331" i="5"/>
  <c r="F331" i="5" s="1"/>
  <c r="E331" i="5"/>
  <c r="D331" i="5" s="1"/>
  <c r="C331" i="5"/>
  <c r="B331" i="5"/>
  <c r="Z330" i="5"/>
  <c r="Y330" i="5"/>
  <c r="G330" i="5"/>
  <c r="F330" i="5" s="1"/>
  <c r="E330" i="5"/>
  <c r="D330" i="5" s="1"/>
  <c r="C330" i="5"/>
  <c r="B330" i="5"/>
  <c r="Z329" i="5"/>
  <c r="Y329" i="5"/>
  <c r="G329" i="5"/>
  <c r="F329" i="5" s="1"/>
  <c r="E329" i="5"/>
  <c r="D329" i="5" s="1"/>
  <c r="C329" i="5"/>
  <c r="B329" i="5"/>
  <c r="Z328" i="5"/>
  <c r="Y328" i="5"/>
  <c r="G328" i="5"/>
  <c r="F328" i="5" s="1"/>
  <c r="E328" i="5"/>
  <c r="D328" i="5" s="1"/>
  <c r="C328" i="5"/>
  <c r="B328" i="5"/>
  <c r="Z327" i="5"/>
  <c r="Y327" i="5"/>
  <c r="G327" i="5"/>
  <c r="F327" i="5" s="1"/>
  <c r="E327" i="5"/>
  <c r="D327" i="5" s="1"/>
  <c r="C327" i="5"/>
  <c r="B327" i="5"/>
  <c r="Z326" i="5"/>
  <c r="Y326" i="5"/>
  <c r="G326" i="5"/>
  <c r="F326" i="5" s="1"/>
  <c r="E326" i="5"/>
  <c r="D326" i="5" s="1"/>
  <c r="C326" i="5"/>
  <c r="B326" i="5"/>
  <c r="Z325" i="5"/>
  <c r="Y325" i="5"/>
  <c r="G325" i="5"/>
  <c r="F325" i="5" s="1"/>
  <c r="E325" i="5"/>
  <c r="D325" i="5" s="1"/>
  <c r="C325" i="5"/>
  <c r="B325" i="5"/>
  <c r="Z324" i="5"/>
  <c r="Y324" i="5"/>
  <c r="G324" i="5"/>
  <c r="F324" i="5" s="1"/>
  <c r="E324" i="5"/>
  <c r="D324" i="5" s="1"/>
  <c r="C324" i="5"/>
  <c r="B324" i="5"/>
  <c r="Z323" i="5"/>
  <c r="Y323" i="5"/>
  <c r="G323" i="5"/>
  <c r="F323" i="5" s="1"/>
  <c r="E323" i="5"/>
  <c r="D323" i="5" s="1"/>
  <c r="C323" i="5"/>
  <c r="B323" i="5"/>
  <c r="Z322" i="5"/>
  <c r="Y322" i="5"/>
  <c r="G322" i="5"/>
  <c r="F322" i="5" s="1"/>
  <c r="E322" i="5"/>
  <c r="D322" i="5" s="1"/>
  <c r="C322" i="5"/>
  <c r="B322" i="5"/>
  <c r="Z321" i="5"/>
  <c r="Y321" i="5"/>
  <c r="G321" i="5"/>
  <c r="F321" i="5" s="1"/>
  <c r="E321" i="5"/>
  <c r="D321" i="5" s="1"/>
  <c r="C321" i="5"/>
  <c r="B321" i="5"/>
  <c r="Z320" i="5"/>
  <c r="Y320" i="5"/>
  <c r="G320" i="5"/>
  <c r="F320" i="5" s="1"/>
  <c r="E320" i="5"/>
  <c r="D320" i="5" s="1"/>
  <c r="C320" i="5"/>
  <c r="B320" i="5"/>
  <c r="Z319" i="5"/>
  <c r="Y319" i="5"/>
  <c r="G319" i="5"/>
  <c r="F319" i="5" s="1"/>
  <c r="E319" i="5"/>
  <c r="D319" i="5" s="1"/>
  <c r="C319" i="5"/>
  <c r="B319" i="5"/>
  <c r="Z318" i="5"/>
  <c r="Y318" i="5"/>
  <c r="G318" i="5"/>
  <c r="F318" i="5" s="1"/>
  <c r="E318" i="5"/>
  <c r="D318" i="5" s="1"/>
  <c r="C318" i="5"/>
  <c r="B318" i="5"/>
  <c r="Z317" i="5"/>
  <c r="Y317" i="5"/>
  <c r="G317" i="5"/>
  <c r="F317" i="5" s="1"/>
  <c r="E317" i="5"/>
  <c r="D317" i="5" s="1"/>
  <c r="C317" i="5"/>
  <c r="B317" i="5"/>
  <c r="Z316" i="5"/>
  <c r="Y316" i="5"/>
  <c r="G316" i="5"/>
  <c r="F316" i="5" s="1"/>
  <c r="E316" i="5"/>
  <c r="D316" i="5" s="1"/>
  <c r="C316" i="5"/>
  <c r="B316" i="5"/>
  <c r="Z315" i="5"/>
  <c r="Y315" i="5"/>
  <c r="G315" i="5"/>
  <c r="F315" i="5" s="1"/>
  <c r="E315" i="5"/>
  <c r="D315" i="5" s="1"/>
  <c r="C315" i="5"/>
  <c r="B315" i="5"/>
  <c r="Z314" i="5"/>
  <c r="Y314" i="5"/>
  <c r="G314" i="5"/>
  <c r="F314" i="5" s="1"/>
  <c r="E314" i="5"/>
  <c r="D314" i="5" s="1"/>
  <c r="C314" i="5"/>
  <c r="B314" i="5"/>
  <c r="Z313" i="5"/>
  <c r="Y313" i="5"/>
  <c r="G313" i="5"/>
  <c r="F313" i="5" s="1"/>
  <c r="E313" i="5"/>
  <c r="D313" i="5" s="1"/>
  <c r="C313" i="5"/>
  <c r="B313" i="5"/>
  <c r="Z312" i="5"/>
  <c r="Y312" i="5"/>
  <c r="G312" i="5"/>
  <c r="F312" i="5" s="1"/>
  <c r="E312" i="5"/>
  <c r="D312" i="5" s="1"/>
  <c r="C312" i="5"/>
  <c r="B312" i="5"/>
  <c r="Z311" i="5"/>
  <c r="Y311" i="5"/>
  <c r="G311" i="5"/>
  <c r="F311" i="5" s="1"/>
  <c r="E311" i="5"/>
  <c r="D311" i="5" s="1"/>
  <c r="C311" i="5"/>
  <c r="B311" i="5"/>
  <c r="Z310" i="5"/>
  <c r="Y310" i="5"/>
  <c r="G310" i="5"/>
  <c r="F310" i="5" s="1"/>
  <c r="E310" i="5"/>
  <c r="D310" i="5" s="1"/>
  <c r="C310" i="5"/>
  <c r="B310" i="5"/>
  <c r="Z309" i="5"/>
  <c r="Y309" i="5"/>
  <c r="G309" i="5"/>
  <c r="F309" i="5" s="1"/>
  <c r="E309" i="5"/>
  <c r="D309" i="5" s="1"/>
  <c r="C309" i="5"/>
  <c r="B309" i="5"/>
  <c r="Z308" i="5"/>
  <c r="Y308" i="5"/>
  <c r="G308" i="5"/>
  <c r="F308" i="5" s="1"/>
  <c r="E308" i="5"/>
  <c r="D308" i="5" s="1"/>
  <c r="C308" i="5"/>
  <c r="B308" i="5"/>
  <c r="Z307" i="5"/>
  <c r="Y307" i="5"/>
  <c r="G307" i="5"/>
  <c r="F307" i="5" s="1"/>
  <c r="E307" i="5"/>
  <c r="D307" i="5" s="1"/>
  <c r="C307" i="5"/>
  <c r="B307" i="5"/>
  <c r="Z306" i="5"/>
  <c r="Y306" i="5"/>
  <c r="G306" i="5"/>
  <c r="F306" i="5" s="1"/>
  <c r="E306" i="5"/>
  <c r="D306" i="5" s="1"/>
  <c r="C306" i="5"/>
  <c r="B306" i="5"/>
  <c r="Z305" i="5"/>
  <c r="Y305" i="5"/>
  <c r="G305" i="5"/>
  <c r="F305" i="5" s="1"/>
  <c r="E305" i="5"/>
  <c r="D305" i="5" s="1"/>
  <c r="C305" i="5"/>
  <c r="B305" i="5"/>
  <c r="Z304" i="5"/>
  <c r="Y304" i="5"/>
  <c r="G304" i="5"/>
  <c r="F304" i="5" s="1"/>
  <c r="E304" i="5"/>
  <c r="D304" i="5" s="1"/>
  <c r="C304" i="5"/>
  <c r="B304" i="5"/>
  <c r="Z303" i="5"/>
  <c r="Y303" i="5"/>
  <c r="G303" i="5"/>
  <c r="F303" i="5" s="1"/>
  <c r="E303" i="5"/>
  <c r="D303" i="5" s="1"/>
  <c r="C303" i="5"/>
  <c r="B303" i="5"/>
  <c r="Z302" i="5"/>
  <c r="Y302" i="5"/>
  <c r="G302" i="5"/>
  <c r="F302" i="5" s="1"/>
  <c r="E302" i="5"/>
  <c r="D302" i="5" s="1"/>
  <c r="C302" i="5"/>
  <c r="B302" i="5"/>
  <c r="Z301" i="5"/>
  <c r="Y301" i="5"/>
  <c r="G301" i="5"/>
  <c r="F301" i="5" s="1"/>
  <c r="E301" i="5"/>
  <c r="D301" i="5" s="1"/>
  <c r="C301" i="5"/>
  <c r="B301" i="5"/>
  <c r="Z300" i="5"/>
  <c r="Y300" i="5"/>
  <c r="G300" i="5"/>
  <c r="F300" i="5" s="1"/>
  <c r="E300" i="5"/>
  <c r="D300" i="5" s="1"/>
  <c r="C300" i="5"/>
  <c r="B300" i="5"/>
  <c r="Z299" i="5"/>
  <c r="Y299" i="5"/>
  <c r="G299" i="5"/>
  <c r="F299" i="5" s="1"/>
  <c r="E299" i="5"/>
  <c r="D299" i="5" s="1"/>
  <c r="C299" i="5"/>
  <c r="B299" i="5"/>
  <c r="Z298" i="5"/>
  <c r="Y298" i="5"/>
  <c r="G298" i="5"/>
  <c r="F298" i="5" s="1"/>
  <c r="E298" i="5"/>
  <c r="D298" i="5" s="1"/>
  <c r="C298" i="5"/>
  <c r="B298" i="5"/>
  <c r="Z297" i="5"/>
  <c r="Y297" i="5"/>
  <c r="G297" i="5"/>
  <c r="F297" i="5" s="1"/>
  <c r="E297" i="5"/>
  <c r="D297" i="5" s="1"/>
  <c r="C297" i="5"/>
  <c r="B297" i="5"/>
  <c r="Z296" i="5"/>
  <c r="Y296" i="5"/>
  <c r="G296" i="5"/>
  <c r="F296" i="5" s="1"/>
  <c r="E296" i="5"/>
  <c r="D296" i="5" s="1"/>
  <c r="C296" i="5"/>
  <c r="B296" i="5"/>
  <c r="Z295" i="5"/>
  <c r="Y295" i="5"/>
  <c r="G295" i="5"/>
  <c r="F295" i="5" s="1"/>
  <c r="E295" i="5"/>
  <c r="D295" i="5" s="1"/>
  <c r="C295" i="5"/>
  <c r="B295" i="5"/>
  <c r="Z294" i="5"/>
  <c r="Y294" i="5"/>
  <c r="G294" i="5"/>
  <c r="F294" i="5" s="1"/>
  <c r="E294" i="5"/>
  <c r="D294" i="5" s="1"/>
  <c r="C294" i="5"/>
  <c r="B294" i="5"/>
  <c r="Z293" i="5"/>
  <c r="Y293" i="5"/>
  <c r="G293" i="5"/>
  <c r="F293" i="5" s="1"/>
  <c r="E293" i="5"/>
  <c r="D293" i="5" s="1"/>
  <c r="C293" i="5"/>
  <c r="B293" i="5"/>
  <c r="Z292" i="5"/>
  <c r="Y292" i="5"/>
  <c r="G292" i="5"/>
  <c r="F292" i="5" s="1"/>
  <c r="E292" i="5"/>
  <c r="D292" i="5" s="1"/>
  <c r="C292" i="5"/>
  <c r="B292" i="5"/>
  <c r="Z291" i="5"/>
  <c r="Y291" i="5"/>
  <c r="G291" i="5"/>
  <c r="F291" i="5" s="1"/>
  <c r="E291" i="5"/>
  <c r="D291" i="5" s="1"/>
  <c r="C291" i="5"/>
  <c r="B291" i="5"/>
  <c r="Z290" i="5"/>
  <c r="Y290" i="5"/>
  <c r="G290" i="5"/>
  <c r="F290" i="5" s="1"/>
  <c r="E290" i="5"/>
  <c r="D290" i="5" s="1"/>
  <c r="C290" i="5"/>
  <c r="B290" i="5"/>
  <c r="Z289" i="5"/>
  <c r="Y289" i="5"/>
  <c r="G289" i="5"/>
  <c r="F289" i="5" s="1"/>
  <c r="E289" i="5"/>
  <c r="D289" i="5" s="1"/>
  <c r="C289" i="5"/>
  <c r="B289" i="5"/>
  <c r="Z288" i="5"/>
  <c r="Y288" i="5"/>
  <c r="G288" i="5"/>
  <c r="F288" i="5" s="1"/>
  <c r="E288" i="5"/>
  <c r="D288" i="5" s="1"/>
  <c r="C288" i="5"/>
  <c r="B288" i="5"/>
  <c r="Z287" i="5"/>
  <c r="Y287" i="5"/>
  <c r="G287" i="5"/>
  <c r="F287" i="5" s="1"/>
  <c r="E287" i="5"/>
  <c r="D287" i="5" s="1"/>
  <c r="C287" i="5"/>
  <c r="B287" i="5"/>
  <c r="Z286" i="5"/>
  <c r="Y286" i="5"/>
  <c r="G286" i="5"/>
  <c r="F286" i="5" s="1"/>
  <c r="E286" i="5"/>
  <c r="D286" i="5" s="1"/>
  <c r="C286" i="5"/>
  <c r="B286" i="5"/>
  <c r="Z285" i="5"/>
  <c r="Y285" i="5"/>
  <c r="G285" i="5"/>
  <c r="F285" i="5" s="1"/>
  <c r="E285" i="5"/>
  <c r="D285" i="5" s="1"/>
  <c r="C285" i="5"/>
  <c r="B285" i="5"/>
  <c r="Z284" i="5"/>
  <c r="Y284" i="5"/>
  <c r="G284" i="5"/>
  <c r="F284" i="5" s="1"/>
  <c r="E284" i="5"/>
  <c r="D284" i="5" s="1"/>
  <c r="C284" i="5"/>
  <c r="B284" i="5"/>
  <c r="Z283" i="5"/>
  <c r="Y283" i="5"/>
  <c r="G283" i="5"/>
  <c r="F283" i="5" s="1"/>
  <c r="E283" i="5"/>
  <c r="D283" i="5" s="1"/>
  <c r="C283" i="5"/>
  <c r="B283" i="5"/>
  <c r="Z282" i="5"/>
  <c r="Y282" i="5"/>
  <c r="G282" i="5"/>
  <c r="F282" i="5" s="1"/>
  <c r="E282" i="5"/>
  <c r="D282" i="5" s="1"/>
  <c r="C282" i="5"/>
  <c r="B282" i="5"/>
  <c r="Z281" i="5"/>
  <c r="Y281" i="5"/>
  <c r="G281" i="5"/>
  <c r="F281" i="5" s="1"/>
  <c r="E281" i="5"/>
  <c r="D281" i="5" s="1"/>
  <c r="C281" i="5"/>
  <c r="B281" i="5"/>
  <c r="Z280" i="5"/>
  <c r="Y280" i="5"/>
  <c r="G280" i="5"/>
  <c r="F280" i="5" s="1"/>
  <c r="E280" i="5"/>
  <c r="D280" i="5" s="1"/>
  <c r="C280" i="5"/>
  <c r="B280" i="5"/>
  <c r="Z279" i="5"/>
  <c r="Y279" i="5"/>
  <c r="G279" i="5"/>
  <c r="F279" i="5" s="1"/>
  <c r="E279" i="5"/>
  <c r="D279" i="5" s="1"/>
  <c r="C279" i="5"/>
  <c r="B279" i="5"/>
  <c r="Z278" i="5"/>
  <c r="Y278" i="5"/>
  <c r="G278" i="5"/>
  <c r="F278" i="5" s="1"/>
  <c r="E278" i="5"/>
  <c r="D278" i="5" s="1"/>
  <c r="C278" i="5"/>
  <c r="B278" i="5"/>
  <c r="Z277" i="5"/>
  <c r="Y277" i="5"/>
  <c r="G277" i="5"/>
  <c r="F277" i="5" s="1"/>
  <c r="E277" i="5"/>
  <c r="D277" i="5" s="1"/>
  <c r="C277" i="5"/>
  <c r="B277" i="5"/>
  <c r="Z276" i="5"/>
  <c r="Y276" i="5"/>
  <c r="G276" i="5"/>
  <c r="F276" i="5" s="1"/>
  <c r="E276" i="5"/>
  <c r="D276" i="5" s="1"/>
  <c r="C276" i="5"/>
  <c r="B276" i="5"/>
  <c r="Z275" i="5"/>
  <c r="Y275" i="5"/>
  <c r="G275" i="5"/>
  <c r="F275" i="5" s="1"/>
  <c r="E275" i="5"/>
  <c r="D275" i="5" s="1"/>
  <c r="C275" i="5"/>
  <c r="B275" i="5"/>
  <c r="Z274" i="5"/>
  <c r="Y274" i="5"/>
  <c r="G274" i="5"/>
  <c r="F274" i="5" s="1"/>
  <c r="E274" i="5"/>
  <c r="D274" i="5" s="1"/>
  <c r="C274" i="5"/>
  <c r="B274" i="5"/>
  <c r="Z273" i="5"/>
  <c r="Y273" i="5"/>
  <c r="G273" i="5"/>
  <c r="F273" i="5" s="1"/>
  <c r="E273" i="5"/>
  <c r="D273" i="5" s="1"/>
  <c r="C273" i="5"/>
  <c r="B273" i="5"/>
  <c r="Z272" i="5"/>
  <c r="Y272" i="5"/>
  <c r="G272" i="5"/>
  <c r="F272" i="5" s="1"/>
  <c r="E272" i="5"/>
  <c r="D272" i="5" s="1"/>
  <c r="C272" i="5"/>
  <c r="B272" i="5"/>
  <c r="Z271" i="5"/>
  <c r="Y271" i="5"/>
  <c r="G271" i="5"/>
  <c r="F271" i="5" s="1"/>
  <c r="E271" i="5"/>
  <c r="D271" i="5" s="1"/>
  <c r="C271" i="5"/>
  <c r="B271" i="5"/>
  <c r="Z270" i="5"/>
  <c r="Y270" i="5"/>
  <c r="G270" i="5"/>
  <c r="F270" i="5" s="1"/>
  <c r="E270" i="5"/>
  <c r="D270" i="5" s="1"/>
  <c r="C270" i="5"/>
  <c r="B270" i="5"/>
  <c r="Z269" i="5"/>
  <c r="Y269" i="5"/>
  <c r="G269" i="5"/>
  <c r="F269" i="5" s="1"/>
  <c r="E269" i="5"/>
  <c r="D269" i="5" s="1"/>
  <c r="C269" i="5"/>
  <c r="B269" i="5"/>
  <c r="Z268" i="5"/>
  <c r="Y268" i="5"/>
  <c r="G268" i="5"/>
  <c r="F268" i="5" s="1"/>
  <c r="E268" i="5"/>
  <c r="D268" i="5" s="1"/>
  <c r="C268" i="5"/>
  <c r="B268" i="5"/>
  <c r="Z267" i="5"/>
  <c r="Y267" i="5"/>
  <c r="G267" i="5"/>
  <c r="F267" i="5" s="1"/>
  <c r="E267" i="5"/>
  <c r="D267" i="5" s="1"/>
  <c r="C267" i="5"/>
  <c r="B267" i="5"/>
  <c r="Z266" i="5"/>
  <c r="Y266" i="5"/>
  <c r="G266" i="5"/>
  <c r="F266" i="5" s="1"/>
  <c r="E266" i="5"/>
  <c r="D266" i="5" s="1"/>
  <c r="C266" i="5"/>
  <c r="B266" i="5"/>
  <c r="Z265" i="5"/>
  <c r="Y265" i="5"/>
  <c r="G265" i="5"/>
  <c r="F265" i="5" s="1"/>
  <c r="E265" i="5"/>
  <c r="D265" i="5" s="1"/>
  <c r="C265" i="5"/>
  <c r="B265" i="5"/>
  <c r="Z264" i="5"/>
  <c r="Y264" i="5"/>
  <c r="G264" i="5"/>
  <c r="F264" i="5" s="1"/>
  <c r="E264" i="5"/>
  <c r="D264" i="5" s="1"/>
  <c r="C264" i="5"/>
  <c r="B264" i="5"/>
  <c r="Z263" i="5"/>
  <c r="Y263" i="5"/>
  <c r="G263" i="5"/>
  <c r="F263" i="5" s="1"/>
  <c r="E263" i="5"/>
  <c r="D263" i="5" s="1"/>
  <c r="C263" i="5"/>
  <c r="B263" i="5"/>
  <c r="Z262" i="5"/>
  <c r="Y262" i="5"/>
  <c r="G262" i="5"/>
  <c r="F262" i="5" s="1"/>
  <c r="E262" i="5"/>
  <c r="D262" i="5" s="1"/>
  <c r="C262" i="5"/>
  <c r="B262" i="5"/>
  <c r="Z261" i="5"/>
  <c r="Y261" i="5"/>
  <c r="G261" i="5"/>
  <c r="F261" i="5" s="1"/>
  <c r="E261" i="5"/>
  <c r="D261" i="5" s="1"/>
  <c r="C261" i="5"/>
  <c r="B261" i="5"/>
  <c r="Z260" i="5"/>
  <c r="Y260" i="5"/>
  <c r="G260" i="5"/>
  <c r="F260" i="5" s="1"/>
  <c r="E260" i="5"/>
  <c r="D260" i="5" s="1"/>
  <c r="C260" i="5"/>
  <c r="B260" i="5"/>
  <c r="Z259" i="5"/>
  <c r="Y259" i="5"/>
  <c r="G259" i="5"/>
  <c r="F259" i="5" s="1"/>
  <c r="E259" i="5"/>
  <c r="D259" i="5" s="1"/>
  <c r="C259" i="5"/>
  <c r="B259" i="5"/>
  <c r="Z258" i="5"/>
  <c r="Y258" i="5"/>
  <c r="G258" i="5"/>
  <c r="F258" i="5" s="1"/>
  <c r="E258" i="5"/>
  <c r="D258" i="5" s="1"/>
  <c r="C258" i="5"/>
  <c r="B258" i="5"/>
  <c r="Z257" i="5"/>
  <c r="Y257" i="5"/>
  <c r="G257" i="5"/>
  <c r="F257" i="5" s="1"/>
  <c r="E257" i="5"/>
  <c r="D257" i="5" s="1"/>
  <c r="C257" i="5"/>
  <c r="B257" i="5"/>
  <c r="Z256" i="5"/>
  <c r="Y256" i="5"/>
  <c r="G256" i="5"/>
  <c r="F256" i="5" s="1"/>
  <c r="E256" i="5"/>
  <c r="D256" i="5" s="1"/>
  <c r="C256" i="5"/>
  <c r="B256" i="5"/>
  <c r="Z255" i="5"/>
  <c r="Y255" i="5"/>
  <c r="G255" i="5"/>
  <c r="F255" i="5" s="1"/>
  <c r="E255" i="5"/>
  <c r="D255" i="5" s="1"/>
  <c r="C255" i="5"/>
  <c r="B255" i="5"/>
  <c r="Z254" i="5"/>
  <c r="Y254" i="5"/>
  <c r="G254" i="5"/>
  <c r="F254" i="5" s="1"/>
  <c r="E254" i="5"/>
  <c r="D254" i="5" s="1"/>
  <c r="C254" i="5"/>
  <c r="B254" i="5"/>
  <c r="Z253" i="5"/>
  <c r="Y253" i="5"/>
  <c r="G253" i="5"/>
  <c r="F253" i="5" s="1"/>
  <c r="E253" i="5"/>
  <c r="D253" i="5" s="1"/>
  <c r="C253" i="5"/>
  <c r="B253" i="5"/>
  <c r="Z252" i="5"/>
  <c r="Y252" i="5"/>
  <c r="G252" i="5"/>
  <c r="F252" i="5" s="1"/>
  <c r="E252" i="5"/>
  <c r="D252" i="5" s="1"/>
  <c r="C252" i="5"/>
  <c r="B252" i="5"/>
  <c r="Z251" i="5"/>
  <c r="Y251" i="5"/>
  <c r="G251" i="5"/>
  <c r="F251" i="5" s="1"/>
  <c r="E251" i="5"/>
  <c r="D251" i="5" s="1"/>
  <c r="C251" i="5"/>
  <c r="B251" i="5"/>
  <c r="Z250" i="5"/>
  <c r="Y250" i="5"/>
  <c r="G250" i="5"/>
  <c r="F250" i="5" s="1"/>
  <c r="E250" i="5"/>
  <c r="D250" i="5" s="1"/>
  <c r="C250" i="5"/>
  <c r="B250" i="5"/>
  <c r="Z249" i="5"/>
  <c r="Y249" i="5"/>
  <c r="G249" i="5"/>
  <c r="F249" i="5" s="1"/>
  <c r="E249" i="5"/>
  <c r="D249" i="5" s="1"/>
  <c r="C249" i="5"/>
  <c r="B249" i="5"/>
  <c r="Z248" i="5"/>
  <c r="Y248" i="5"/>
  <c r="G248" i="5"/>
  <c r="F248" i="5" s="1"/>
  <c r="E248" i="5"/>
  <c r="D248" i="5" s="1"/>
  <c r="C248" i="5"/>
  <c r="B248" i="5"/>
  <c r="Z247" i="5"/>
  <c r="Y247" i="5"/>
  <c r="G247" i="5"/>
  <c r="F247" i="5" s="1"/>
  <c r="E247" i="5"/>
  <c r="D247" i="5" s="1"/>
  <c r="C247" i="5"/>
  <c r="B247" i="5"/>
  <c r="Z246" i="5"/>
  <c r="Y246" i="5"/>
  <c r="G246" i="5"/>
  <c r="F246" i="5" s="1"/>
  <c r="E246" i="5"/>
  <c r="D246" i="5" s="1"/>
  <c r="C246" i="5"/>
  <c r="B246" i="5"/>
  <c r="Z245" i="5"/>
  <c r="Y245" i="5"/>
  <c r="G245" i="5"/>
  <c r="F245" i="5" s="1"/>
  <c r="E245" i="5"/>
  <c r="D245" i="5" s="1"/>
  <c r="C245" i="5"/>
  <c r="B245" i="5"/>
  <c r="Z244" i="5"/>
  <c r="Y244" i="5"/>
  <c r="G244" i="5"/>
  <c r="F244" i="5" s="1"/>
  <c r="E244" i="5"/>
  <c r="D244" i="5" s="1"/>
  <c r="C244" i="5"/>
  <c r="B244" i="5"/>
  <c r="Z243" i="5"/>
  <c r="Y243" i="5"/>
  <c r="G243" i="5"/>
  <c r="F243" i="5" s="1"/>
  <c r="E243" i="5"/>
  <c r="D243" i="5" s="1"/>
  <c r="C243" i="5"/>
  <c r="B243" i="5"/>
  <c r="Z242" i="5"/>
  <c r="Y242" i="5"/>
  <c r="G242" i="5"/>
  <c r="F242" i="5" s="1"/>
  <c r="E242" i="5"/>
  <c r="D242" i="5" s="1"/>
  <c r="C242" i="5"/>
  <c r="B242" i="5"/>
  <c r="Z241" i="5"/>
  <c r="Y241" i="5"/>
  <c r="G241" i="5"/>
  <c r="F241" i="5" s="1"/>
  <c r="E241" i="5"/>
  <c r="D241" i="5" s="1"/>
  <c r="C241" i="5"/>
  <c r="B241" i="5"/>
  <c r="Z240" i="5"/>
  <c r="Y240" i="5"/>
  <c r="G240" i="5"/>
  <c r="F240" i="5" s="1"/>
  <c r="E240" i="5"/>
  <c r="D240" i="5" s="1"/>
  <c r="C240" i="5"/>
  <c r="B240" i="5"/>
  <c r="Z239" i="5"/>
  <c r="Y239" i="5"/>
  <c r="G239" i="5"/>
  <c r="F239" i="5" s="1"/>
  <c r="E239" i="5"/>
  <c r="D239" i="5" s="1"/>
  <c r="C239" i="5"/>
  <c r="B239" i="5"/>
  <c r="Z238" i="5"/>
  <c r="Y238" i="5"/>
  <c r="G238" i="5"/>
  <c r="F238" i="5" s="1"/>
  <c r="E238" i="5"/>
  <c r="D238" i="5" s="1"/>
  <c r="C238" i="5"/>
  <c r="B238" i="5"/>
  <c r="Z237" i="5"/>
  <c r="Y237" i="5"/>
  <c r="G237" i="5"/>
  <c r="F237" i="5" s="1"/>
  <c r="E237" i="5"/>
  <c r="D237" i="5" s="1"/>
  <c r="C237" i="5"/>
  <c r="B237" i="5"/>
  <c r="Z236" i="5"/>
  <c r="Y236" i="5"/>
  <c r="G236" i="5"/>
  <c r="F236" i="5" s="1"/>
  <c r="E236" i="5"/>
  <c r="D236" i="5" s="1"/>
  <c r="C236" i="5"/>
  <c r="B236" i="5"/>
  <c r="Z235" i="5"/>
  <c r="Y235" i="5"/>
  <c r="G235" i="5"/>
  <c r="F235" i="5" s="1"/>
  <c r="E235" i="5"/>
  <c r="D235" i="5" s="1"/>
  <c r="C235" i="5"/>
  <c r="B235" i="5"/>
  <c r="Z234" i="5"/>
  <c r="Y234" i="5"/>
  <c r="G234" i="5"/>
  <c r="F234" i="5" s="1"/>
  <c r="E234" i="5"/>
  <c r="D234" i="5" s="1"/>
  <c r="C234" i="5"/>
  <c r="B234" i="5"/>
  <c r="Z233" i="5"/>
  <c r="Y233" i="5"/>
  <c r="G233" i="5"/>
  <c r="F233" i="5" s="1"/>
  <c r="E233" i="5"/>
  <c r="D233" i="5" s="1"/>
  <c r="C233" i="5"/>
  <c r="B233" i="5"/>
  <c r="Z232" i="5"/>
  <c r="Y232" i="5"/>
  <c r="G232" i="5"/>
  <c r="F232" i="5" s="1"/>
  <c r="E232" i="5"/>
  <c r="D232" i="5" s="1"/>
  <c r="C232" i="5"/>
  <c r="B232" i="5"/>
  <c r="Z231" i="5"/>
  <c r="Y231" i="5"/>
  <c r="G231" i="5"/>
  <c r="F231" i="5" s="1"/>
  <c r="E231" i="5"/>
  <c r="D231" i="5" s="1"/>
  <c r="C231" i="5"/>
  <c r="B231" i="5"/>
  <c r="Z230" i="5"/>
  <c r="Y230" i="5"/>
  <c r="G230" i="5"/>
  <c r="F230" i="5" s="1"/>
  <c r="E230" i="5"/>
  <c r="D230" i="5" s="1"/>
  <c r="C230" i="5"/>
  <c r="B230" i="5"/>
  <c r="Z229" i="5"/>
  <c r="Y229" i="5"/>
  <c r="G229" i="5"/>
  <c r="F229" i="5" s="1"/>
  <c r="E229" i="5"/>
  <c r="D229" i="5" s="1"/>
  <c r="C229" i="5"/>
  <c r="B229" i="5"/>
  <c r="Z228" i="5"/>
  <c r="Y228" i="5"/>
  <c r="G228" i="5"/>
  <c r="F228" i="5" s="1"/>
  <c r="E228" i="5"/>
  <c r="D228" i="5" s="1"/>
  <c r="C228" i="5"/>
  <c r="B228" i="5"/>
  <c r="Z227" i="5"/>
  <c r="Y227" i="5"/>
  <c r="G227" i="5"/>
  <c r="F227" i="5" s="1"/>
  <c r="E227" i="5"/>
  <c r="D227" i="5" s="1"/>
  <c r="C227" i="5"/>
  <c r="B227" i="5"/>
  <c r="Z226" i="5"/>
  <c r="Y226" i="5"/>
  <c r="G226" i="5"/>
  <c r="F226" i="5" s="1"/>
  <c r="E226" i="5"/>
  <c r="D226" i="5" s="1"/>
  <c r="C226" i="5"/>
  <c r="B226" i="5"/>
  <c r="Z225" i="5"/>
  <c r="Y225" i="5"/>
  <c r="G225" i="5"/>
  <c r="F225" i="5" s="1"/>
  <c r="E225" i="5"/>
  <c r="D225" i="5" s="1"/>
  <c r="C225" i="5"/>
  <c r="B225" i="5"/>
  <c r="Z224" i="5"/>
  <c r="Y224" i="5"/>
  <c r="G224" i="5"/>
  <c r="F224" i="5" s="1"/>
  <c r="E224" i="5"/>
  <c r="D224" i="5" s="1"/>
  <c r="C224" i="5"/>
  <c r="B224" i="5"/>
  <c r="Z223" i="5"/>
  <c r="Y223" i="5"/>
  <c r="G223" i="5"/>
  <c r="F223" i="5" s="1"/>
  <c r="E223" i="5"/>
  <c r="D223" i="5" s="1"/>
  <c r="C223" i="5"/>
  <c r="B223" i="5"/>
  <c r="Z222" i="5"/>
  <c r="Y222" i="5"/>
  <c r="G222" i="5"/>
  <c r="F222" i="5" s="1"/>
  <c r="E222" i="5"/>
  <c r="D222" i="5" s="1"/>
  <c r="C222" i="5"/>
  <c r="B222" i="5"/>
  <c r="Z221" i="5"/>
  <c r="Y221" i="5"/>
  <c r="G221" i="5"/>
  <c r="F221" i="5" s="1"/>
  <c r="E221" i="5"/>
  <c r="D221" i="5" s="1"/>
  <c r="C221" i="5"/>
  <c r="B221" i="5"/>
  <c r="Z220" i="5"/>
  <c r="Y220" i="5"/>
  <c r="G220" i="5"/>
  <c r="F220" i="5" s="1"/>
  <c r="E220" i="5"/>
  <c r="D220" i="5" s="1"/>
  <c r="C220" i="5"/>
  <c r="B220" i="5"/>
  <c r="Z219" i="5"/>
  <c r="Y219" i="5"/>
  <c r="G219" i="5"/>
  <c r="F219" i="5" s="1"/>
  <c r="E219" i="5"/>
  <c r="D219" i="5" s="1"/>
  <c r="C219" i="5"/>
  <c r="B219" i="5"/>
  <c r="Z218" i="5"/>
  <c r="Y218" i="5"/>
  <c r="G218" i="5"/>
  <c r="F218" i="5" s="1"/>
  <c r="E218" i="5"/>
  <c r="D218" i="5" s="1"/>
  <c r="C218" i="5"/>
  <c r="B218" i="5"/>
  <c r="Z217" i="5"/>
  <c r="Y217" i="5"/>
  <c r="G217" i="5"/>
  <c r="F217" i="5" s="1"/>
  <c r="E217" i="5"/>
  <c r="D217" i="5" s="1"/>
  <c r="C217" i="5"/>
  <c r="B217" i="5"/>
  <c r="Z216" i="5"/>
  <c r="Y216" i="5"/>
  <c r="G216" i="5"/>
  <c r="F216" i="5" s="1"/>
  <c r="E216" i="5"/>
  <c r="D216" i="5" s="1"/>
  <c r="C216" i="5"/>
  <c r="B216" i="5"/>
  <c r="Z215" i="5"/>
  <c r="Y215" i="5"/>
  <c r="G215" i="5"/>
  <c r="F215" i="5" s="1"/>
  <c r="E215" i="5"/>
  <c r="D215" i="5" s="1"/>
  <c r="C215" i="5"/>
  <c r="B215" i="5"/>
  <c r="Z214" i="5"/>
  <c r="Y214" i="5"/>
  <c r="G214" i="5"/>
  <c r="F214" i="5" s="1"/>
  <c r="E214" i="5"/>
  <c r="D214" i="5" s="1"/>
  <c r="C214" i="5"/>
  <c r="B214" i="5"/>
  <c r="Z213" i="5"/>
  <c r="Y213" i="5"/>
  <c r="G213" i="5"/>
  <c r="F213" i="5" s="1"/>
  <c r="E213" i="5"/>
  <c r="D213" i="5" s="1"/>
  <c r="C213" i="5"/>
  <c r="B213" i="5"/>
  <c r="Z212" i="5"/>
  <c r="Y212" i="5"/>
  <c r="G212" i="5"/>
  <c r="F212" i="5" s="1"/>
  <c r="E212" i="5"/>
  <c r="D212" i="5" s="1"/>
  <c r="C212" i="5"/>
  <c r="B212" i="5"/>
  <c r="Z211" i="5"/>
  <c r="Y211" i="5"/>
  <c r="G211" i="5"/>
  <c r="F211" i="5" s="1"/>
  <c r="E211" i="5"/>
  <c r="D211" i="5" s="1"/>
  <c r="C211" i="5"/>
  <c r="B211" i="5"/>
  <c r="Z210" i="5"/>
  <c r="Y210" i="5"/>
  <c r="G210" i="5"/>
  <c r="F210" i="5" s="1"/>
  <c r="E210" i="5"/>
  <c r="D210" i="5" s="1"/>
  <c r="C210" i="5"/>
  <c r="B210" i="5"/>
  <c r="Z209" i="5"/>
  <c r="Y209" i="5"/>
  <c r="G209" i="5"/>
  <c r="F209" i="5" s="1"/>
  <c r="E209" i="5"/>
  <c r="D209" i="5" s="1"/>
  <c r="C209" i="5"/>
  <c r="B209" i="5"/>
  <c r="Z208" i="5"/>
  <c r="Y208" i="5"/>
  <c r="G208" i="5"/>
  <c r="F208" i="5" s="1"/>
  <c r="E208" i="5"/>
  <c r="D208" i="5" s="1"/>
  <c r="C208" i="5"/>
  <c r="B208" i="5"/>
  <c r="Z207" i="5"/>
  <c r="Y207" i="5"/>
  <c r="G207" i="5"/>
  <c r="F207" i="5" s="1"/>
  <c r="E207" i="5"/>
  <c r="D207" i="5" s="1"/>
  <c r="C207" i="5"/>
  <c r="B207" i="5"/>
  <c r="Z206" i="5"/>
  <c r="Y206" i="5"/>
  <c r="G206" i="5"/>
  <c r="F206" i="5" s="1"/>
  <c r="E206" i="5"/>
  <c r="D206" i="5" s="1"/>
  <c r="C206" i="5"/>
  <c r="B206" i="5"/>
  <c r="Z205" i="5"/>
  <c r="Y205" i="5"/>
  <c r="G205" i="5"/>
  <c r="F205" i="5" s="1"/>
  <c r="E205" i="5"/>
  <c r="D205" i="5" s="1"/>
  <c r="C205" i="5"/>
  <c r="B205" i="5"/>
  <c r="Z204" i="5"/>
  <c r="Y204" i="5"/>
  <c r="G204" i="5"/>
  <c r="F204" i="5" s="1"/>
  <c r="E204" i="5"/>
  <c r="D204" i="5" s="1"/>
  <c r="C204" i="5"/>
  <c r="B204" i="5"/>
  <c r="Z203" i="5"/>
  <c r="Y203" i="5"/>
  <c r="G203" i="5"/>
  <c r="F203" i="5" s="1"/>
  <c r="E203" i="5"/>
  <c r="D203" i="5" s="1"/>
  <c r="C203" i="5"/>
  <c r="B203" i="5"/>
  <c r="Z202" i="5"/>
  <c r="Y202" i="5"/>
  <c r="G202" i="5"/>
  <c r="F202" i="5" s="1"/>
  <c r="E202" i="5"/>
  <c r="D202" i="5" s="1"/>
  <c r="C202" i="5"/>
  <c r="B202" i="5"/>
  <c r="Z201" i="5"/>
  <c r="Y201" i="5"/>
  <c r="G201" i="5"/>
  <c r="F201" i="5" s="1"/>
  <c r="E201" i="5"/>
  <c r="D201" i="5" s="1"/>
  <c r="C201" i="5"/>
  <c r="B201" i="5"/>
  <c r="Z200" i="5"/>
  <c r="Y200" i="5"/>
  <c r="G200" i="5"/>
  <c r="F200" i="5" s="1"/>
  <c r="E200" i="5"/>
  <c r="D200" i="5" s="1"/>
  <c r="C200" i="5"/>
  <c r="B200" i="5"/>
  <c r="Z199" i="5"/>
  <c r="Y199" i="5"/>
  <c r="G199" i="5"/>
  <c r="F199" i="5" s="1"/>
  <c r="E199" i="5"/>
  <c r="D199" i="5" s="1"/>
  <c r="C199" i="5"/>
  <c r="B199" i="5"/>
  <c r="Z198" i="5"/>
  <c r="Y198" i="5"/>
  <c r="G198" i="5"/>
  <c r="F198" i="5" s="1"/>
  <c r="E198" i="5"/>
  <c r="D198" i="5" s="1"/>
  <c r="C198" i="5"/>
  <c r="B198" i="5"/>
  <c r="Z197" i="5"/>
  <c r="Y197" i="5"/>
  <c r="G197" i="5"/>
  <c r="F197" i="5" s="1"/>
  <c r="E197" i="5"/>
  <c r="D197" i="5" s="1"/>
  <c r="C197" i="5"/>
  <c r="B197" i="5"/>
  <c r="Z196" i="5"/>
  <c r="Y196" i="5"/>
  <c r="G196" i="5"/>
  <c r="F196" i="5" s="1"/>
  <c r="E196" i="5"/>
  <c r="D196" i="5" s="1"/>
  <c r="C196" i="5"/>
  <c r="B196" i="5"/>
  <c r="Z195" i="5"/>
  <c r="Y195" i="5"/>
  <c r="G195" i="5"/>
  <c r="F195" i="5" s="1"/>
  <c r="E195" i="5"/>
  <c r="D195" i="5" s="1"/>
  <c r="C195" i="5"/>
  <c r="B195" i="5"/>
  <c r="Z194" i="5"/>
  <c r="Y194" i="5"/>
  <c r="G194" i="5"/>
  <c r="F194" i="5" s="1"/>
  <c r="E194" i="5"/>
  <c r="D194" i="5" s="1"/>
  <c r="C194" i="5"/>
  <c r="B194" i="5"/>
  <c r="Z193" i="5"/>
  <c r="Y193" i="5"/>
  <c r="G193" i="5"/>
  <c r="F193" i="5" s="1"/>
  <c r="E193" i="5"/>
  <c r="D193" i="5" s="1"/>
  <c r="C193" i="5"/>
  <c r="B193" i="5"/>
  <c r="Z192" i="5"/>
  <c r="Y192" i="5"/>
  <c r="G192" i="5"/>
  <c r="F192" i="5" s="1"/>
  <c r="E192" i="5"/>
  <c r="D192" i="5" s="1"/>
  <c r="C192" i="5"/>
  <c r="B192" i="5"/>
  <c r="Z191" i="5"/>
  <c r="Y191" i="5"/>
  <c r="G191" i="5"/>
  <c r="F191" i="5" s="1"/>
  <c r="E191" i="5"/>
  <c r="D191" i="5" s="1"/>
  <c r="C191" i="5"/>
  <c r="B191" i="5"/>
  <c r="Z190" i="5"/>
  <c r="Y190" i="5"/>
  <c r="G190" i="5"/>
  <c r="F190" i="5" s="1"/>
  <c r="E190" i="5"/>
  <c r="D190" i="5" s="1"/>
  <c r="C190" i="5"/>
  <c r="B190" i="5"/>
  <c r="Z189" i="5"/>
  <c r="Y189" i="5"/>
  <c r="G189" i="5"/>
  <c r="F189" i="5" s="1"/>
  <c r="E189" i="5"/>
  <c r="D189" i="5" s="1"/>
  <c r="C189" i="5"/>
  <c r="B189" i="5"/>
  <c r="Z188" i="5"/>
  <c r="Y188" i="5"/>
  <c r="G188" i="5"/>
  <c r="F188" i="5" s="1"/>
  <c r="E188" i="5"/>
  <c r="D188" i="5" s="1"/>
  <c r="C188" i="5"/>
  <c r="B188" i="5"/>
  <c r="Z187" i="5"/>
  <c r="Y187" i="5"/>
  <c r="G187" i="5"/>
  <c r="F187" i="5" s="1"/>
  <c r="E187" i="5"/>
  <c r="D187" i="5" s="1"/>
  <c r="C187" i="5"/>
  <c r="B187" i="5"/>
  <c r="Z186" i="5"/>
  <c r="Y186" i="5"/>
  <c r="G186" i="5"/>
  <c r="F186" i="5" s="1"/>
  <c r="E186" i="5"/>
  <c r="D186" i="5" s="1"/>
  <c r="C186" i="5"/>
  <c r="B186" i="5"/>
  <c r="Z185" i="5"/>
  <c r="Y185" i="5"/>
  <c r="G185" i="5"/>
  <c r="F185" i="5" s="1"/>
  <c r="E185" i="5"/>
  <c r="D185" i="5" s="1"/>
  <c r="C185" i="5"/>
  <c r="B185" i="5"/>
  <c r="Z184" i="5"/>
  <c r="Y184" i="5"/>
  <c r="G184" i="5"/>
  <c r="F184" i="5" s="1"/>
  <c r="E184" i="5"/>
  <c r="D184" i="5" s="1"/>
  <c r="C184" i="5"/>
  <c r="B184" i="5"/>
  <c r="Z183" i="5"/>
  <c r="Y183" i="5"/>
  <c r="G183" i="5"/>
  <c r="F183" i="5" s="1"/>
  <c r="E183" i="5"/>
  <c r="D183" i="5" s="1"/>
  <c r="C183" i="5"/>
  <c r="B183" i="5"/>
  <c r="Z182" i="5"/>
  <c r="Y182" i="5"/>
  <c r="G182" i="5"/>
  <c r="F182" i="5" s="1"/>
  <c r="E182" i="5"/>
  <c r="D182" i="5" s="1"/>
  <c r="C182" i="5"/>
  <c r="B182" i="5"/>
  <c r="Z181" i="5"/>
  <c r="Y181" i="5"/>
  <c r="G181" i="5"/>
  <c r="F181" i="5" s="1"/>
  <c r="E181" i="5"/>
  <c r="D181" i="5" s="1"/>
  <c r="C181" i="5"/>
  <c r="B181" i="5"/>
  <c r="Z180" i="5"/>
  <c r="Y180" i="5"/>
  <c r="G180" i="5"/>
  <c r="F180" i="5" s="1"/>
  <c r="E180" i="5"/>
  <c r="D180" i="5" s="1"/>
  <c r="C180" i="5"/>
  <c r="B180" i="5"/>
  <c r="Z179" i="5"/>
  <c r="Y179" i="5"/>
  <c r="G179" i="5"/>
  <c r="F179" i="5" s="1"/>
  <c r="E179" i="5"/>
  <c r="D179" i="5" s="1"/>
  <c r="C179" i="5"/>
  <c r="B179" i="5"/>
  <c r="Z178" i="5"/>
  <c r="Y178" i="5"/>
  <c r="G178" i="5"/>
  <c r="F178" i="5" s="1"/>
  <c r="E178" i="5"/>
  <c r="D178" i="5" s="1"/>
  <c r="C178" i="5"/>
  <c r="B178" i="5"/>
  <c r="Z177" i="5"/>
  <c r="Y177" i="5"/>
  <c r="G177" i="5"/>
  <c r="F177" i="5" s="1"/>
  <c r="E177" i="5"/>
  <c r="D177" i="5" s="1"/>
  <c r="C177" i="5"/>
  <c r="B177" i="5"/>
  <c r="Z176" i="5"/>
  <c r="Y176" i="5"/>
  <c r="G176" i="5"/>
  <c r="F176" i="5" s="1"/>
  <c r="E176" i="5"/>
  <c r="D176" i="5" s="1"/>
  <c r="C176" i="5"/>
  <c r="B176" i="5"/>
  <c r="Z175" i="5"/>
  <c r="Y175" i="5"/>
  <c r="G175" i="5"/>
  <c r="F175" i="5" s="1"/>
  <c r="E175" i="5"/>
  <c r="D175" i="5" s="1"/>
  <c r="C175" i="5"/>
  <c r="B175" i="5"/>
  <c r="Z174" i="5"/>
  <c r="Y174" i="5"/>
  <c r="G174" i="5"/>
  <c r="F174" i="5" s="1"/>
  <c r="E174" i="5"/>
  <c r="D174" i="5" s="1"/>
  <c r="C174" i="5"/>
  <c r="B174" i="5"/>
  <c r="Z173" i="5"/>
  <c r="Y173" i="5"/>
  <c r="G173" i="5"/>
  <c r="F173" i="5" s="1"/>
  <c r="E173" i="5"/>
  <c r="D173" i="5" s="1"/>
  <c r="C173" i="5"/>
  <c r="B173" i="5"/>
  <c r="Z172" i="5"/>
  <c r="Y172" i="5"/>
  <c r="G172" i="5"/>
  <c r="F172" i="5" s="1"/>
  <c r="E172" i="5"/>
  <c r="D172" i="5" s="1"/>
  <c r="C172" i="5"/>
  <c r="B172" i="5"/>
  <c r="Z171" i="5"/>
  <c r="Y171" i="5"/>
  <c r="G171" i="5"/>
  <c r="F171" i="5" s="1"/>
  <c r="E171" i="5"/>
  <c r="D171" i="5" s="1"/>
  <c r="C171" i="5"/>
  <c r="B171" i="5"/>
  <c r="Z170" i="5"/>
  <c r="Y170" i="5"/>
  <c r="G170" i="5"/>
  <c r="F170" i="5" s="1"/>
  <c r="E170" i="5"/>
  <c r="D170" i="5" s="1"/>
  <c r="C170" i="5"/>
  <c r="B170" i="5"/>
  <c r="Z169" i="5"/>
  <c r="Y169" i="5"/>
  <c r="G169" i="5"/>
  <c r="F169" i="5" s="1"/>
  <c r="E169" i="5"/>
  <c r="D169" i="5" s="1"/>
  <c r="C169" i="5"/>
  <c r="B169" i="5"/>
  <c r="Z168" i="5"/>
  <c r="Y168" i="5"/>
  <c r="G168" i="5"/>
  <c r="F168" i="5" s="1"/>
  <c r="E168" i="5"/>
  <c r="D168" i="5" s="1"/>
  <c r="C168" i="5"/>
  <c r="B168" i="5"/>
  <c r="Z167" i="5"/>
  <c r="Y167" i="5"/>
  <c r="G167" i="5"/>
  <c r="F167" i="5" s="1"/>
  <c r="E167" i="5"/>
  <c r="D167" i="5" s="1"/>
  <c r="C167" i="5"/>
  <c r="B167" i="5"/>
  <c r="Z166" i="5"/>
  <c r="Y166" i="5"/>
  <c r="G166" i="5"/>
  <c r="F166" i="5" s="1"/>
  <c r="E166" i="5"/>
  <c r="D166" i="5" s="1"/>
  <c r="C166" i="5"/>
  <c r="B166" i="5"/>
  <c r="Z165" i="5"/>
  <c r="Y165" i="5"/>
  <c r="G165" i="5"/>
  <c r="F165" i="5" s="1"/>
  <c r="E165" i="5"/>
  <c r="D165" i="5" s="1"/>
  <c r="C165" i="5"/>
  <c r="B165" i="5"/>
  <c r="Z164" i="5"/>
  <c r="Y164" i="5"/>
  <c r="G164" i="5"/>
  <c r="F164" i="5" s="1"/>
  <c r="E164" i="5"/>
  <c r="D164" i="5" s="1"/>
  <c r="C164" i="5"/>
  <c r="B164" i="5"/>
  <c r="Z163" i="5"/>
  <c r="Y163" i="5"/>
  <c r="G163" i="5"/>
  <c r="F163" i="5" s="1"/>
  <c r="E163" i="5"/>
  <c r="D163" i="5" s="1"/>
  <c r="C163" i="5"/>
  <c r="B163" i="5"/>
  <c r="Z162" i="5"/>
  <c r="Y162" i="5"/>
  <c r="G162" i="5"/>
  <c r="F162" i="5" s="1"/>
  <c r="E162" i="5"/>
  <c r="D162" i="5" s="1"/>
  <c r="C162" i="5"/>
  <c r="B162" i="5"/>
  <c r="Z161" i="5"/>
  <c r="Y161" i="5"/>
  <c r="G161" i="5"/>
  <c r="F161" i="5" s="1"/>
  <c r="E161" i="5"/>
  <c r="D161" i="5" s="1"/>
  <c r="C161" i="5"/>
  <c r="B161" i="5"/>
  <c r="Z160" i="5"/>
  <c r="Y160" i="5"/>
  <c r="G160" i="5"/>
  <c r="F160" i="5" s="1"/>
  <c r="E160" i="5"/>
  <c r="D160" i="5" s="1"/>
  <c r="C160" i="5"/>
  <c r="B160" i="5"/>
  <c r="Z159" i="5"/>
  <c r="Y159" i="5"/>
  <c r="G159" i="5"/>
  <c r="F159" i="5" s="1"/>
  <c r="E159" i="5"/>
  <c r="D159" i="5" s="1"/>
  <c r="C159" i="5"/>
  <c r="B159" i="5"/>
  <c r="Z158" i="5"/>
  <c r="Y158" i="5"/>
  <c r="G158" i="5"/>
  <c r="F158" i="5" s="1"/>
  <c r="E158" i="5"/>
  <c r="D158" i="5" s="1"/>
  <c r="C158" i="5"/>
  <c r="B158" i="5"/>
  <c r="Z157" i="5"/>
  <c r="Y157" i="5"/>
  <c r="G157" i="5"/>
  <c r="F157" i="5" s="1"/>
  <c r="E157" i="5"/>
  <c r="D157" i="5" s="1"/>
  <c r="C157" i="5"/>
  <c r="B157" i="5"/>
  <c r="Z156" i="5"/>
  <c r="Y156" i="5"/>
  <c r="G156" i="5"/>
  <c r="F156" i="5" s="1"/>
  <c r="E156" i="5"/>
  <c r="D156" i="5" s="1"/>
  <c r="C156" i="5"/>
  <c r="B156" i="5"/>
  <c r="Z155" i="5"/>
  <c r="Y155" i="5"/>
  <c r="G155" i="5"/>
  <c r="F155" i="5" s="1"/>
  <c r="E155" i="5"/>
  <c r="D155" i="5" s="1"/>
  <c r="C155" i="5"/>
  <c r="B155" i="5"/>
  <c r="Z154" i="5"/>
  <c r="Y154" i="5"/>
  <c r="G154" i="5"/>
  <c r="F154" i="5" s="1"/>
  <c r="E154" i="5"/>
  <c r="D154" i="5" s="1"/>
  <c r="C154" i="5"/>
  <c r="B154" i="5"/>
  <c r="Z153" i="5"/>
  <c r="Y153" i="5"/>
  <c r="G153" i="5"/>
  <c r="F153" i="5" s="1"/>
  <c r="E153" i="5"/>
  <c r="D153" i="5" s="1"/>
  <c r="C153" i="5"/>
  <c r="B153" i="5"/>
  <c r="Z152" i="5"/>
  <c r="Y152" i="5"/>
  <c r="G152" i="5"/>
  <c r="F152" i="5" s="1"/>
  <c r="E152" i="5"/>
  <c r="D152" i="5" s="1"/>
  <c r="C152" i="5"/>
  <c r="B152" i="5"/>
  <c r="Z151" i="5"/>
  <c r="Y151" i="5"/>
  <c r="G151" i="5"/>
  <c r="F151" i="5" s="1"/>
  <c r="E151" i="5"/>
  <c r="D151" i="5" s="1"/>
  <c r="C151" i="5"/>
  <c r="B151" i="5"/>
  <c r="Z150" i="5"/>
  <c r="Y150" i="5"/>
  <c r="G150" i="5"/>
  <c r="F150" i="5" s="1"/>
  <c r="E150" i="5"/>
  <c r="D150" i="5" s="1"/>
  <c r="C150" i="5"/>
  <c r="B150" i="5"/>
  <c r="Z149" i="5"/>
  <c r="Y149" i="5"/>
  <c r="G149" i="5"/>
  <c r="F149" i="5" s="1"/>
  <c r="E149" i="5"/>
  <c r="D149" i="5" s="1"/>
  <c r="C149" i="5"/>
  <c r="B149" i="5"/>
  <c r="Z148" i="5"/>
  <c r="Y148" i="5"/>
  <c r="G148" i="5"/>
  <c r="F148" i="5" s="1"/>
  <c r="E148" i="5"/>
  <c r="D148" i="5" s="1"/>
  <c r="C148" i="5"/>
  <c r="B148" i="5"/>
  <c r="Z147" i="5"/>
  <c r="Y147" i="5"/>
  <c r="G147" i="5"/>
  <c r="F147" i="5" s="1"/>
  <c r="E147" i="5"/>
  <c r="D147" i="5" s="1"/>
  <c r="C147" i="5"/>
  <c r="B147" i="5"/>
  <c r="Z146" i="5"/>
  <c r="Y146" i="5"/>
  <c r="G146" i="5"/>
  <c r="F146" i="5" s="1"/>
  <c r="E146" i="5"/>
  <c r="D146" i="5" s="1"/>
  <c r="C146" i="5"/>
  <c r="B146" i="5"/>
  <c r="Z145" i="5"/>
  <c r="Y145" i="5"/>
  <c r="G145" i="5"/>
  <c r="F145" i="5" s="1"/>
  <c r="E145" i="5"/>
  <c r="D145" i="5" s="1"/>
  <c r="C145" i="5"/>
  <c r="B145" i="5"/>
  <c r="Z144" i="5"/>
  <c r="Y144" i="5"/>
  <c r="G144" i="5"/>
  <c r="F144" i="5" s="1"/>
  <c r="E144" i="5"/>
  <c r="D144" i="5" s="1"/>
  <c r="C144" i="5"/>
  <c r="B144" i="5"/>
  <c r="Z143" i="5"/>
  <c r="Y143" i="5"/>
  <c r="G143" i="5"/>
  <c r="F143" i="5" s="1"/>
  <c r="E143" i="5"/>
  <c r="D143" i="5" s="1"/>
  <c r="C143" i="5"/>
  <c r="B143" i="5"/>
  <c r="Z142" i="5"/>
  <c r="Y142" i="5"/>
  <c r="G142" i="5"/>
  <c r="F142" i="5" s="1"/>
  <c r="E142" i="5"/>
  <c r="D142" i="5" s="1"/>
  <c r="C142" i="5"/>
  <c r="B142" i="5"/>
  <c r="Z141" i="5"/>
  <c r="Y141" i="5"/>
  <c r="G141" i="5"/>
  <c r="F141" i="5" s="1"/>
  <c r="E141" i="5"/>
  <c r="D141" i="5" s="1"/>
  <c r="C141" i="5"/>
  <c r="B141" i="5"/>
  <c r="Z140" i="5"/>
  <c r="Y140" i="5"/>
  <c r="G140" i="5"/>
  <c r="F140" i="5" s="1"/>
  <c r="E140" i="5"/>
  <c r="D140" i="5" s="1"/>
  <c r="C140" i="5"/>
  <c r="B140" i="5"/>
  <c r="Z139" i="5"/>
  <c r="Y139" i="5"/>
  <c r="G139" i="5"/>
  <c r="F139" i="5" s="1"/>
  <c r="E139" i="5"/>
  <c r="D139" i="5" s="1"/>
  <c r="C139" i="5"/>
  <c r="B139" i="5"/>
  <c r="Z138" i="5"/>
  <c r="Y138" i="5"/>
  <c r="G138" i="5"/>
  <c r="F138" i="5" s="1"/>
  <c r="E138" i="5"/>
  <c r="D138" i="5" s="1"/>
  <c r="C138" i="5"/>
  <c r="B138" i="5"/>
  <c r="Z137" i="5"/>
  <c r="Y137" i="5"/>
  <c r="G137" i="5"/>
  <c r="F137" i="5" s="1"/>
  <c r="E137" i="5"/>
  <c r="D137" i="5" s="1"/>
  <c r="C137" i="5"/>
  <c r="B137" i="5"/>
  <c r="Z136" i="5"/>
  <c r="Y136" i="5"/>
  <c r="G136" i="5"/>
  <c r="F136" i="5" s="1"/>
  <c r="E136" i="5"/>
  <c r="D136" i="5" s="1"/>
  <c r="C136" i="5"/>
  <c r="B136" i="5"/>
  <c r="Z135" i="5"/>
  <c r="Y135" i="5"/>
  <c r="G135" i="5"/>
  <c r="F135" i="5" s="1"/>
  <c r="E135" i="5"/>
  <c r="D135" i="5" s="1"/>
  <c r="C135" i="5"/>
  <c r="B135" i="5"/>
  <c r="Z134" i="5"/>
  <c r="Y134" i="5"/>
  <c r="G134" i="5"/>
  <c r="F134" i="5" s="1"/>
  <c r="E134" i="5"/>
  <c r="D134" i="5" s="1"/>
  <c r="C134" i="5"/>
  <c r="B134" i="5"/>
  <c r="Z133" i="5"/>
  <c r="Y133" i="5"/>
  <c r="G133" i="5"/>
  <c r="F133" i="5" s="1"/>
  <c r="E133" i="5"/>
  <c r="D133" i="5" s="1"/>
  <c r="C133" i="5"/>
  <c r="B133" i="5"/>
  <c r="Z132" i="5"/>
  <c r="Y132" i="5"/>
  <c r="G132" i="5"/>
  <c r="F132" i="5" s="1"/>
  <c r="E132" i="5"/>
  <c r="D132" i="5" s="1"/>
  <c r="C132" i="5"/>
  <c r="B132" i="5"/>
  <c r="Z131" i="5"/>
  <c r="Y131" i="5"/>
  <c r="G131" i="5"/>
  <c r="F131" i="5" s="1"/>
  <c r="E131" i="5"/>
  <c r="D131" i="5" s="1"/>
  <c r="C131" i="5"/>
  <c r="B131" i="5"/>
  <c r="Z130" i="5"/>
  <c r="Y130" i="5"/>
  <c r="G130" i="5"/>
  <c r="F130" i="5" s="1"/>
  <c r="E130" i="5"/>
  <c r="D130" i="5" s="1"/>
  <c r="C130" i="5"/>
  <c r="B130" i="5"/>
  <c r="Z129" i="5"/>
  <c r="Y129" i="5"/>
  <c r="G129" i="5"/>
  <c r="F129" i="5" s="1"/>
  <c r="E129" i="5"/>
  <c r="D129" i="5" s="1"/>
  <c r="C129" i="5"/>
  <c r="B129" i="5"/>
  <c r="Z128" i="5"/>
  <c r="Y128" i="5"/>
  <c r="G128" i="5"/>
  <c r="F128" i="5" s="1"/>
  <c r="E128" i="5"/>
  <c r="D128" i="5" s="1"/>
  <c r="C128" i="5"/>
  <c r="B128" i="5"/>
  <c r="Z127" i="5"/>
  <c r="Y127" i="5"/>
  <c r="G127" i="5"/>
  <c r="F127" i="5" s="1"/>
  <c r="E127" i="5"/>
  <c r="D127" i="5" s="1"/>
  <c r="C127" i="5"/>
  <c r="B127" i="5"/>
  <c r="Z126" i="5"/>
  <c r="Y126" i="5"/>
  <c r="G126" i="5"/>
  <c r="F126" i="5" s="1"/>
  <c r="E126" i="5"/>
  <c r="D126" i="5" s="1"/>
  <c r="C126" i="5"/>
  <c r="B126" i="5"/>
  <c r="Z125" i="5"/>
  <c r="Y125" i="5"/>
  <c r="G125" i="5"/>
  <c r="F125" i="5" s="1"/>
  <c r="E125" i="5"/>
  <c r="D125" i="5" s="1"/>
  <c r="C125" i="5"/>
  <c r="B125" i="5"/>
  <c r="Z124" i="5"/>
  <c r="Y124" i="5"/>
  <c r="G124" i="5"/>
  <c r="F124" i="5" s="1"/>
  <c r="E124" i="5"/>
  <c r="D124" i="5" s="1"/>
  <c r="C124" i="5"/>
  <c r="B124" i="5"/>
  <c r="Z123" i="5"/>
  <c r="Y123" i="5"/>
  <c r="G123" i="5"/>
  <c r="F123" i="5" s="1"/>
  <c r="E123" i="5"/>
  <c r="D123" i="5" s="1"/>
  <c r="C123" i="5"/>
  <c r="B123" i="5"/>
  <c r="Z122" i="5"/>
  <c r="Y122" i="5"/>
  <c r="G122" i="5"/>
  <c r="F122" i="5" s="1"/>
  <c r="E122" i="5"/>
  <c r="D122" i="5" s="1"/>
  <c r="C122" i="5"/>
  <c r="B122" i="5"/>
  <c r="Z121" i="5"/>
  <c r="Y121" i="5"/>
  <c r="G121" i="5"/>
  <c r="F121" i="5" s="1"/>
  <c r="E121" i="5"/>
  <c r="D121" i="5" s="1"/>
  <c r="C121" i="5"/>
  <c r="B121" i="5"/>
  <c r="Z120" i="5"/>
  <c r="Y120" i="5"/>
  <c r="G120" i="5"/>
  <c r="F120" i="5" s="1"/>
  <c r="E120" i="5"/>
  <c r="D120" i="5" s="1"/>
  <c r="C120" i="5"/>
  <c r="B120" i="5"/>
  <c r="Z119" i="5"/>
  <c r="Y119" i="5"/>
  <c r="G119" i="5"/>
  <c r="F119" i="5" s="1"/>
  <c r="E119" i="5"/>
  <c r="D119" i="5" s="1"/>
  <c r="C119" i="5"/>
  <c r="B119" i="5"/>
  <c r="Z118" i="5"/>
  <c r="Y118" i="5"/>
  <c r="G118" i="5"/>
  <c r="F118" i="5" s="1"/>
  <c r="E118" i="5"/>
  <c r="D118" i="5" s="1"/>
  <c r="C118" i="5"/>
  <c r="B118" i="5"/>
  <c r="Z117" i="5"/>
  <c r="Y117" i="5"/>
  <c r="G117" i="5"/>
  <c r="F117" i="5" s="1"/>
  <c r="E117" i="5"/>
  <c r="D117" i="5" s="1"/>
  <c r="C117" i="5"/>
  <c r="B117" i="5"/>
  <c r="Z116" i="5"/>
  <c r="Y116" i="5"/>
  <c r="G116" i="5"/>
  <c r="F116" i="5" s="1"/>
  <c r="E116" i="5"/>
  <c r="D116" i="5" s="1"/>
  <c r="C116" i="5"/>
  <c r="B116" i="5"/>
  <c r="Z115" i="5"/>
  <c r="Y115" i="5"/>
  <c r="G115" i="5"/>
  <c r="F115" i="5" s="1"/>
  <c r="E115" i="5"/>
  <c r="D115" i="5" s="1"/>
  <c r="C115" i="5"/>
  <c r="B115" i="5"/>
  <c r="Z114" i="5"/>
  <c r="Y114" i="5"/>
  <c r="G114" i="5"/>
  <c r="F114" i="5" s="1"/>
  <c r="E114" i="5"/>
  <c r="D114" i="5" s="1"/>
  <c r="C114" i="5"/>
  <c r="B114" i="5"/>
  <c r="Z113" i="5"/>
  <c r="Y113" i="5"/>
  <c r="G113" i="5"/>
  <c r="F113" i="5" s="1"/>
  <c r="E113" i="5"/>
  <c r="D113" i="5" s="1"/>
  <c r="C113" i="5"/>
  <c r="B113" i="5"/>
  <c r="Z112" i="5"/>
  <c r="Y112" i="5"/>
  <c r="G112" i="5"/>
  <c r="F112" i="5" s="1"/>
  <c r="E112" i="5"/>
  <c r="D112" i="5" s="1"/>
  <c r="C112" i="5"/>
  <c r="B112" i="5"/>
  <c r="Z111" i="5"/>
  <c r="Y111" i="5"/>
  <c r="G111" i="5"/>
  <c r="F111" i="5" s="1"/>
  <c r="E111" i="5"/>
  <c r="D111" i="5" s="1"/>
  <c r="C111" i="5"/>
  <c r="B111" i="5"/>
  <c r="Z110" i="5"/>
  <c r="Y110" i="5"/>
  <c r="G110" i="5"/>
  <c r="F110" i="5" s="1"/>
  <c r="E110" i="5"/>
  <c r="D110" i="5" s="1"/>
  <c r="C110" i="5"/>
  <c r="B110" i="5"/>
  <c r="Z109" i="5"/>
  <c r="Y109" i="5"/>
  <c r="G109" i="5"/>
  <c r="F109" i="5" s="1"/>
  <c r="E109" i="5"/>
  <c r="D109" i="5" s="1"/>
  <c r="C109" i="5"/>
  <c r="B109" i="5"/>
  <c r="Z108" i="5"/>
  <c r="Y108" i="5"/>
  <c r="G108" i="5"/>
  <c r="F108" i="5" s="1"/>
  <c r="E108" i="5"/>
  <c r="D108" i="5" s="1"/>
  <c r="C108" i="5"/>
  <c r="B108" i="5"/>
  <c r="Z107" i="5"/>
  <c r="Y107" i="5"/>
  <c r="G107" i="5"/>
  <c r="F107" i="5" s="1"/>
  <c r="E107" i="5"/>
  <c r="D107" i="5" s="1"/>
  <c r="C107" i="5"/>
  <c r="B107" i="5"/>
  <c r="Z106" i="5"/>
  <c r="Y106" i="5"/>
  <c r="G106" i="5"/>
  <c r="F106" i="5" s="1"/>
  <c r="E106" i="5"/>
  <c r="D106" i="5" s="1"/>
  <c r="C106" i="5"/>
  <c r="B106" i="5"/>
  <c r="Z105" i="5"/>
  <c r="Y105" i="5"/>
  <c r="G105" i="5"/>
  <c r="F105" i="5" s="1"/>
  <c r="E105" i="5"/>
  <c r="D105" i="5" s="1"/>
  <c r="C105" i="5"/>
  <c r="B105" i="5"/>
  <c r="Z104" i="5"/>
  <c r="Y104" i="5"/>
  <c r="G104" i="5"/>
  <c r="F104" i="5" s="1"/>
  <c r="E104" i="5"/>
  <c r="D104" i="5" s="1"/>
  <c r="C104" i="5"/>
  <c r="B104" i="5"/>
  <c r="Z103" i="5"/>
  <c r="Y103" i="5"/>
  <c r="G103" i="5"/>
  <c r="F103" i="5" s="1"/>
  <c r="E103" i="5"/>
  <c r="D103" i="5" s="1"/>
  <c r="C103" i="5"/>
  <c r="B103" i="5"/>
  <c r="Z102" i="5"/>
  <c r="Y102" i="5"/>
  <c r="G102" i="5"/>
  <c r="F102" i="5" s="1"/>
  <c r="E102" i="5"/>
  <c r="D102" i="5" s="1"/>
  <c r="C102" i="5"/>
  <c r="B102" i="5"/>
  <c r="Z101" i="5"/>
  <c r="Y101" i="5"/>
  <c r="G101" i="5"/>
  <c r="F101" i="5" s="1"/>
  <c r="E101" i="5"/>
  <c r="D101" i="5" s="1"/>
  <c r="C101" i="5"/>
  <c r="B101" i="5"/>
  <c r="Z100" i="5"/>
  <c r="Y100" i="5"/>
  <c r="G100" i="5"/>
  <c r="F100" i="5" s="1"/>
  <c r="E100" i="5"/>
  <c r="D100" i="5" s="1"/>
  <c r="C100" i="5"/>
  <c r="B100" i="5"/>
  <c r="Z99" i="5"/>
  <c r="Y99" i="5"/>
  <c r="G99" i="5"/>
  <c r="F99" i="5" s="1"/>
  <c r="E99" i="5"/>
  <c r="D99" i="5" s="1"/>
  <c r="C99" i="5"/>
  <c r="B99" i="5"/>
  <c r="Z98" i="5"/>
  <c r="Y98" i="5"/>
  <c r="G98" i="5"/>
  <c r="F98" i="5" s="1"/>
  <c r="E98" i="5"/>
  <c r="D98" i="5" s="1"/>
  <c r="C98" i="5"/>
  <c r="B98" i="5"/>
  <c r="Z97" i="5"/>
  <c r="Y97" i="5"/>
  <c r="G97" i="5"/>
  <c r="F97" i="5" s="1"/>
  <c r="E97" i="5"/>
  <c r="D97" i="5" s="1"/>
  <c r="C97" i="5"/>
  <c r="B97" i="5"/>
  <c r="Z96" i="5"/>
  <c r="Y96" i="5"/>
  <c r="G96" i="5"/>
  <c r="F96" i="5" s="1"/>
  <c r="E96" i="5"/>
  <c r="D96" i="5" s="1"/>
  <c r="C96" i="5"/>
  <c r="B96" i="5"/>
  <c r="Z95" i="5"/>
  <c r="Y95" i="5"/>
  <c r="G95" i="5"/>
  <c r="F95" i="5" s="1"/>
  <c r="E95" i="5"/>
  <c r="D95" i="5" s="1"/>
  <c r="C95" i="5"/>
  <c r="B95" i="5"/>
  <c r="Z94" i="5"/>
  <c r="Y94" i="5"/>
  <c r="G94" i="5"/>
  <c r="F94" i="5" s="1"/>
  <c r="E94" i="5"/>
  <c r="D94" i="5" s="1"/>
  <c r="C94" i="5"/>
  <c r="B94" i="5"/>
  <c r="Z93" i="5"/>
  <c r="Y93" i="5"/>
  <c r="G93" i="5"/>
  <c r="F93" i="5" s="1"/>
  <c r="E93" i="5"/>
  <c r="D93" i="5" s="1"/>
  <c r="C93" i="5"/>
  <c r="B93" i="5"/>
  <c r="Z92" i="5"/>
  <c r="Y92" i="5"/>
  <c r="G92" i="5"/>
  <c r="F92" i="5" s="1"/>
  <c r="E92" i="5"/>
  <c r="D92" i="5" s="1"/>
  <c r="C92" i="5"/>
  <c r="B92" i="5"/>
  <c r="Z91" i="5"/>
  <c r="Y91" i="5"/>
  <c r="G91" i="5"/>
  <c r="F91" i="5" s="1"/>
  <c r="E91" i="5"/>
  <c r="D91" i="5" s="1"/>
  <c r="C91" i="5"/>
  <c r="B91" i="5"/>
  <c r="Z90" i="5"/>
  <c r="Y90" i="5"/>
  <c r="G90" i="5"/>
  <c r="F90" i="5" s="1"/>
  <c r="E90" i="5"/>
  <c r="D90" i="5" s="1"/>
  <c r="C90" i="5"/>
  <c r="B90" i="5"/>
  <c r="Z89" i="5"/>
  <c r="Y89" i="5"/>
  <c r="G89" i="5"/>
  <c r="F89" i="5" s="1"/>
  <c r="E89" i="5"/>
  <c r="D89" i="5" s="1"/>
  <c r="C89" i="5"/>
  <c r="B89" i="5"/>
  <c r="Z88" i="5"/>
  <c r="Y88" i="5"/>
  <c r="G88" i="5"/>
  <c r="F88" i="5" s="1"/>
  <c r="E88" i="5"/>
  <c r="D88" i="5" s="1"/>
  <c r="C88" i="5"/>
  <c r="B88" i="5"/>
  <c r="Z87" i="5"/>
  <c r="Y87" i="5"/>
  <c r="G87" i="5"/>
  <c r="F87" i="5" s="1"/>
  <c r="E87" i="5"/>
  <c r="D87" i="5" s="1"/>
  <c r="C87" i="5"/>
  <c r="B87" i="5"/>
  <c r="Z86" i="5"/>
  <c r="Y86" i="5"/>
  <c r="G86" i="5"/>
  <c r="F86" i="5" s="1"/>
  <c r="E86" i="5"/>
  <c r="D86" i="5" s="1"/>
  <c r="C86" i="5"/>
  <c r="B86" i="5"/>
  <c r="Z85" i="5"/>
  <c r="Y85" i="5"/>
  <c r="G85" i="5"/>
  <c r="F85" i="5" s="1"/>
  <c r="E85" i="5"/>
  <c r="D85" i="5" s="1"/>
  <c r="C85" i="5"/>
  <c r="B85" i="5"/>
  <c r="Z84" i="5"/>
  <c r="Y84" i="5"/>
  <c r="G84" i="5"/>
  <c r="F84" i="5" s="1"/>
  <c r="E84" i="5"/>
  <c r="D84" i="5" s="1"/>
  <c r="C84" i="5"/>
  <c r="B84" i="5"/>
  <c r="Z83" i="5"/>
  <c r="Y83" i="5"/>
  <c r="G83" i="5"/>
  <c r="F83" i="5" s="1"/>
  <c r="E83" i="5"/>
  <c r="D83" i="5" s="1"/>
  <c r="C83" i="5"/>
  <c r="B83" i="5"/>
  <c r="Z82" i="5"/>
  <c r="Y82" i="5"/>
  <c r="G82" i="5"/>
  <c r="F82" i="5" s="1"/>
  <c r="E82" i="5"/>
  <c r="D82" i="5" s="1"/>
  <c r="C82" i="5"/>
  <c r="B82" i="5"/>
  <c r="Z81" i="5"/>
  <c r="Y81" i="5"/>
  <c r="G81" i="5"/>
  <c r="F81" i="5" s="1"/>
  <c r="E81" i="5"/>
  <c r="D81" i="5" s="1"/>
  <c r="C81" i="5"/>
  <c r="B81" i="5"/>
  <c r="Z80" i="5"/>
  <c r="Y80" i="5"/>
  <c r="G80" i="5"/>
  <c r="F80" i="5" s="1"/>
  <c r="E80" i="5"/>
  <c r="D80" i="5" s="1"/>
  <c r="C80" i="5"/>
  <c r="B80" i="5"/>
  <c r="Z79" i="5"/>
  <c r="Y79" i="5"/>
  <c r="G79" i="5"/>
  <c r="F79" i="5" s="1"/>
  <c r="E79" i="5"/>
  <c r="D79" i="5" s="1"/>
  <c r="C79" i="5"/>
  <c r="B79" i="5"/>
  <c r="Z78" i="5"/>
  <c r="Y78" i="5"/>
  <c r="G78" i="5"/>
  <c r="F78" i="5" s="1"/>
  <c r="E78" i="5"/>
  <c r="D78" i="5" s="1"/>
  <c r="C78" i="5"/>
  <c r="B78" i="5"/>
  <c r="Z77" i="5"/>
  <c r="Y77" i="5"/>
  <c r="G77" i="5"/>
  <c r="F77" i="5" s="1"/>
  <c r="E77" i="5"/>
  <c r="D77" i="5" s="1"/>
  <c r="C77" i="5"/>
  <c r="B77" i="5"/>
  <c r="Z76" i="5"/>
  <c r="Y76" i="5"/>
  <c r="G76" i="5"/>
  <c r="F76" i="5" s="1"/>
  <c r="E76" i="5"/>
  <c r="D76" i="5" s="1"/>
  <c r="C76" i="5"/>
  <c r="B76" i="5"/>
  <c r="Z75" i="5"/>
  <c r="Y75" i="5"/>
  <c r="G75" i="5"/>
  <c r="F75" i="5" s="1"/>
  <c r="E75" i="5"/>
  <c r="D75" i="5" s="1"/>
  <c r="C75" i="5"/>
  <c r="B75" i="5"/>
  <c r="Z74" i="5"/>
  <c r="Y74" i="5"/>
  <c r="G74" i="5"/>
  <c r="F74" i="5" s="1"/>
  <c r="E74" i="5"/>
  <c r="D74" i="5" s="1"/>
  <c r="C74" i="5"/>
  <c r="B74" i="5"/>
  <c r="Z73" i="5"/>
  <c r="Y73" i="5"/>
  <c r="G73" i="5"/>
  <c r="F73" i="5" s="1"/>
  <c r="E73" i="5"/>
  <c r="D73" i="5" s="1"/>
  <c r="C73" i="5"/>
  <c r="B73" i="5"/>
  <c r="Z72" i="5"/>
  <c r="Y72" i="5"/>
  <c r="G72" i="5"/>
  <c r="F72" i="5" s="1"/>
  <c r="E72" i="5"/>
  <c r="D72" i="5" s="1"/>
  <c r="C72" i="5"/>
  <c r="B72" i="5"/>
  <c r="Z71" i="5"/>
  <c r="Y71" i="5"/>
  <c r="G71" i="5"/>
  <c r="F71" i="5" s="1"/>
  <c r="E71" i="5"/>
  <c r="D71" i="5" s="1"/>
  <c r="C71" i="5"/>
  <c r="B71" i="5"/>
  <c r="Z70" i="5"/>
  <c r="Y70" i="5"/>
  <c r="G70" i="5"/>
  <c r="F70" i="5" s="1"/>
  <c r="E70" i="5"/>
  <c r="D70" i="5" s="1"/>
  <c r="C70" i="5"/>
  <c r="B70" i="5"/>
  <c r="Z69" i="5"/>
  <c r="Y69" i="5"/>
  <c r="G69" i="5"/>
  <c r="F69" i="5" s="1"/>
  <c r="E69" i="5"/>
  <c r="D69" i="5" s="1"/>
  <c r="C69" i="5"/>
  <c r="B69" i="5"/>
  <c r="Z68" i="5"/>
  <c r="Y68" i="5"/>
  <c r="G68" i="5"/>
  <c r="F68" i="5" s="1"/>
  <c r="E68" i="5"/>
  <c r="D68" i="5" s="1"/>
  <c r="C68" i="5"/>
  <c r="B68" i="5"/>
  <c r="Z67" i="5"/>
  <c r="Y67" i="5"/>
  <c r="G67" i="5"/>
  <c r="F67" i="5" s="1"/>
  <c r="E67" i="5"/>
  <c r="D67" i="5" s="1"/>
  <c r="C67" i="5"/>
  <c r="B67" i="5"/>
  <c r="Z66" i="5"/>
  <c r="Y66" i="5"/>
  <c r="G66" i="5"/>
  <c r="F66" i="5" s="1"/>
  <c r="E66" i="5"/>
  <c r="D66" i="5" s="1"/>
  <c r="C66" i="5"/>
  <c r="B66" i="5"/>
  <c r="Z65" i="5"/>
  <c r="Y65" i="5"/>
  <c r="G65" i="5"/>
  <c r="F65" i="5" s="1"/>
  <c r="E65" i="5"/>
  <c r="D65" i="5" s="1"/>
  <c r="C65" i="5"/>
  <c r="B65" i="5"/>
  <c r="Z64" i="5"/>
  <c r="Y64" i="5"/>
  <c r="G64" i="5"/>
  <c r="F64" i="5" s="1"/>
  <c r="E64" i="5"/>
  <c r="D64" i="5" s="1"/>
  <c r="C64" i="5"/>
  <c r="B64" i="5"/>
  <c r="Z63" i="5"/>
  <c r="Y63" i="5"/>
  <c r="G63" i="5"/>
  <c r="F63" i="5" s="1"/>
  <c r="E63" i="5"/>
  <c r="D63" i="5" s="1"/>
  <c r="C63" i="5"/>
  <c r="B63" i="5"/>
  <c r="Z62" i="5"/>
  <c r="Y62" i="5"/>
  <c r="G62" i="5"/>
  <c r="F62" i="5" s="1"/>
  <c r="E62" i="5"/>
  <c r="D62" i="5" s="1"/>
  <c r="C62" i="5"/>
  <c r="B62" i="5"/>
  <c r="Z61" i="5"/>
  <c r="Y61" i="5"/>
  <c r="G61" i="5"/>
  <c r="F61" i="5" s="1"/>
  <c r="E61" i="5"/>
  <c r="D61" i="5" s="1"/>
  <c r="C61" i="5"/>
  <c r="B61" i="5"/>
  <c r="Z60" i="5"/>
  <c r="Y60" i="5"/>
  <c r="G60" i="5"/>
  <c r="F60" i="5" s="1"/>
  <c r="E60" i="5"/>
  <c r="D60" i="5" s="1"/>
  <c r="C60" i="5"/>
  <c r="B60" i="5"/>
  <c r="Z59" i="5"/>
  <c r="Y59" i="5"/>
  <c r="G59" i="5"/>
  <c r="F59" i="5" s="1"/>
  <c r="E59" i="5"/>
  <c r="D59" i="5" s="1"/>
  <c r="C59" i="5"/>
  <c r="B59" i="5"/>
  <c r="Z58" i="5"/>
  <c r="Y58" i="5"/>
  <c r="G58" i="5"/>
  <c r="F58" i="5" s="1"/>
  <c r="E58" i="5"/>
  <c r="D58" i="5" s="1"/>
  <c r="C58" i="5"/>
  <c r="B58" i="5"/>
  <c r="Z57" i="5"/>
  <c r="Y57" i="5"/>
  <c r="G57" i="5"/>
  <c r="F57" i="5" s="1"/>
  <c r="E57" i="5"/>
  <c r="D57" i="5" s="1"/>
  <c r="C57" i="5"/>
  <c r="B57" i="5"/>
  <c r="Z56" i="5"/>
  <c r="Y56" i="5"/>
  <c r="G56" i="5"/>
  <c r="F56" i="5" s="1"/>
  <c r="E56" i="5"/>
  <c r="D56" i="5" s="1"/>
  <c r="C56" i="5"/>
  <c r="B56" i="5"/>
  <c r="Z55" i="5"/>
  <c r="Y55" i="5"/>
  <c r="G55" i="5"/>
  <c r="F55" i="5" s="1"/>
  <c r="E55" i="5"/>
  <c r="D55" i="5" s="1"/>
  <c r="C55" i="5"/>
  <c r="B55" i="5"/>
  <c r="Z54" i="5"/>
  <c r="Y54" i="5"/>
  <c r="G54" i="5"/>
  <c r="F54" i="5" s="1"/>
  <c r="E54" i="5"/>
  <c r="D54" i="5" s="1"/>
  <c r="C54" i="5"/>
  <c r="B54" i="5"/>
  <c r="Z53" i="5"/>
  <c r="Y53" i="5"/>
  <c r="G53" i="5"/>
  <c r="F53" i="5" s="1"/>
  <c r="E53" i="5"/>
  <c r="D53" i="5" s="1"/>
  <c r="C53" i="5"/>
  <c r="B53" i="5"/>
  <c r="Z52" i="5"/>
  <c r="Y52" i="5"/>
  <c r="G52" i="5"/>
  <c r="F52" i="5" s="1"/>
  <c r="E52" i="5"/>
  <c r="D52" i="5" s="1"/>
  <c r="C52" i="5"/>
  <c r="B52" i="5"/>
  <c r="Z51" i="5"/>
  <c r="Y51" i="5"/>
  <c r="G51" i="5"/>
  <c r="F51" i="5" s="1"/>
  <c r="E51" i="5"/>
  <c r="D51" i="5" s="1"/>
  <c r="C51" i="5"/>
  <c r="B51" i="5"/>
  <c r="Z50" i="5"/>
  <c r="Y50" i="5"/>
  <c r="G50" i="5"/>
  <c r="F50" i="5" s="1"/>
  <c r="E50" i="5"/>
  <c r="D50" i="5" s="1"/>
  <c r="C50" i="5"/>
  <c r="B50" i="5"/>
  <c r="Z49" i="5"/>
  <c r="Y49" i="5"/>
  <c r="G49" i="5"/>
  <c r="F49" i="5" s="1"/>
  <c r="E49" i="5"/>
  <c r="D49" i="5" s="1"/>
  <c r="C49" i="5"/>
  <c r="B49" i="5"/>
  <c r="Z48" i="5"/>
  <c r="Y48" i="5"/>
  <c r="G48" i="5"/>
  <c r="F48" i="5" s="1"/>
  <c r="E48" i="5"/>
  <c r="D48" i="5" s="1"/>
  <c r="C48" i="5"/>
  <c r="B48" i="5"/>
  <c r="Z47" i="5"/>
  <c r="Y47" i="5"/>
  <c r="G47" i="5"/>
  <c r="F47" i="5" s="1"/>
  <c r="E47" i="5"/>
  <c r="D47" i="5" s="1"/>
  <c r="C47" i="5"/>
  <c r="B47" i="5"/>
  <c r="Z46" i="5"/>
  <c r="Y46" i="5"/>
  <c r="G46" i="5"/>
  <c r="F46" i="5" s="1"/>
  <c r="E46" i="5"/>
  <c r="D46" i="5" s="1"/>
  <c r="C46" i="5"/>
  <c r="B46" i="5"/>
  <c r="Z45" i="5"/>
  <c r="Y45" i="5"/>
  <c r="G45" i="5"/>
  <c r="F45" i="5" s="1"/>
  <c r="E45" i="5"/>
  <c r="D45" i="5" s="1"/>
  <c r="C45" i="5"/>
  <c r="B45" i="5"/>
  <c r="Z44" i="5"/>
  <c r="Y44" i="5"/>
  <c r="G44" i="5"/>
  <c r="F44" i="5" s="1"/>
  <c r="E44" i="5"/>
  <c r="D44" i="5" s="1"/>
  <c r="C44" i="5"/>
  <c r="B44" i="5"/>
  <c r="Z43" i="5"/>
  <c r="Y43" i="5"/>
  <c r="G43" i="5"/>
  <c r="F43" i="5" s="1"/>
  <c r="E43" i="5"/>
  <c r="D43" i="5" s="1"/>
  <c r="C43" i="5"/>
  <c r="B43" i="5"/>
  <c r="Z42" i="5"/>
  <c r="Y42" i="5"/>
  <c r="G42" i="5"/>
  <c r="F42" i="5" s="1"/>
  <c r="E42" i="5"/>
  <c r="D42" i="5" s="1"/>
  <c r="C42" i="5"/>
  <c r="B42" i="5"/>
  <c r="Z41" i="5"/>
  <c r="Y41" i="5"/>
  <c r="G41" i="5"/>
  <c r="F41" i="5" s="1"/>
  <c r="E41" i="5"/>
  <c r="D41" i="5" s="1"/>
  <c r="C41" i="5"/>
  <c r="B41" i="5"/>
  <c r="Z40" i="5"/>
  <c r="Y40" i="5"/>
  <c r="G40" i="5"/>
  <c r="F40" i="5" s="1"/>
  <c r="E40" i="5"/>
  <c r="D40" i="5" s="1"/>
  <c r="C40" i="5"/>
  <c r="B40" i="5"/>
  <c r="Z39" i="5"/>
  <c r="Y39" i="5"/>
  <c r="G39" i="5"/>
  <c r="F39" i="5" s="1"/>
  <c r="E39" i="5"/>
  <c r="D39" i="5" s="1"/>
  <c r="C39" i="5"/>
  <c r="B39" i="5"/>
  <c r="Z38" i="5"/>
  <c r="Y38" i="5"/>
  <c r="G38" i="5"/>
  <c r="F38" i="5" s="1"/>
  <c r="E38" i="5"/>
  <c r="D38" i="5" s="1"/>
  <c r="C38" i="5"/>
  <c r="B38" i="5"/>
  <c r="Z37" i="5"/>
  <c r="Y37" i="5"/>
  <c r="G37" i="5"/>
  <c r="F37" i="5" s="1"/>
  <c r="E37" i="5"/>
  <c r="D37" i="5" s="1"/>
  <c r="C37" i="5"/>
  <c r="B37" i="5"/>
  <c r="Z36" i="5"/>
  <c r="Y36" i="5"/>
  <c r="G36" i="5"/>
  <c r="F36" i="5" s="1"/>
  <c r="E36" i="5"/>
  <c r="D36" i="5" s="1"/>
  <c r="C36" i="5"/>
  <c r="B36" i="5"/>
  <c r="Z35" i="5"/>
  <c r="Y35" i="5"/>
  <c r="G35" i="5"/>
  <c r="F35" i="5" s="1"/>
  <c r="E35" i="5"/>
  <c r="D35" i="5" s="1"/>
  <c r="C35" i="5"/>
  <c r="B35" i="5"/>
  <c r="Z34" i="5"/>
  <c r="Y34" i="5"/>
  <c r="G34" i="5"/>
  <c r="F34" i="5" s="1"/>
  <c r="E34" i="5"/>
  <c r="D34" i="5" s="1"/>
  <c r="C34" i="5"/>
  <c r="B34" i="5"/>
  <c r="Z33" i="5"/>
  <c r="Y33" i="5"/>
  <c r="G33" i="5"/>
  <c r="F33" i="5" s="1"/>
  <c r="E33" i="5"/>
  <c r="D33" i="5" s="1"/>
  <c r="C33" i="5"/>
  <c r="B33" i="5"/>
  <c r="Z32" i="5"/>
  <c r="Y32" i="5"/>
  <c r="G32" i="5"/>
  <c r="F32" i="5" s="1"/>
  <c r="E32" i="5"/>
  <c r="D32" i="5" s="1"/>
  <c r="C32" i="5"/>
  <c r="B32" i="5"/>
  <c r="Z31" i="5"/>
  <c r="Y31" i="5"/>
  <c r="G31" i="5"/>
  <c r="F31" i="5" s="1"/>
  <c r="E31" i="5"/>
  <c r="D31" i="5" s="1"/>
  <c r="C31" i="5"/>
  <c r="B31" i="5"/>
  <c r="Z30" i="5"/>
  <c r="Y30" i="5"/>
  <c r="G30" i="5"/>
  <c r="F30" i="5" s="1"/>
  <c r="E30" i="5"/>
  <c r="D30" i="5" s="1"/>
  <c r="C30" i="5"/>
  <c r="B30" i="5"/>
  <c r="Z29" i="5"/>
  <c r="Y29" i="5"/>
  <c r="G29" i="5"/>
  <c r="F29" i="5" s="1"/>
  <c r="E29" i="5"/>
  <c r="D29" i="5" s="1"/>
  <c r="C29" i="5"/>
  <c r="B29" i="5"/>
  <c r="Z28" i="5"/>
  <c r="Y28" i="5"/>
  <c r="G28" i="5"/>
  <c r="F28" i="5" s="1"/>
  <c r="E28" i="5"/>
  <c r="D28" i="5" s="1"/>
  <c r="C28" i="5"/>
  <c r="B28" i="5"/>
  <c r="Z27" i="5"/>
  <c r="Y27" i="5"/>
  <c r="G27" i="5"/>
  <c r="F27" i="5" s="1"/>
  <c r="E27" i="5"/>
  <c r="D27" i="5" s="1"/>
  <c r="C27" i="5"/>
  <c r="B27" i="5"/>
  <c r="Z26" i="5"/>
  <c r="Y26" i="5"/>
  <c r="G26" i="5"/>
  <c r="F26" i="5" s="1"/>
  <c r="E26" i="5"/>
  <c r="D26" i="5" s="1"/>
  <c r="C26" i="5"/>
  <c r="B26" i="5"/>
  <c r="Z25" i="5"/>
  <c r="Y25" i="5"/>
  <c r="G25" i="5"/>
  <c r="F25" i="5" s="1"/>
  <c r="E25" i="5"/>
  <c r="D25" i="5" s="1"/>
  <c r="C25" i="5"/>
  <c r="B25" i="5"/>
  <c r="Z24" i="5"/>
  <c r="Y24" i="5"/>
  <c r="G24" i="5"/>
  <c r="F24" i="5" s="1"/>
  <c r="E24" i="5"/>
  <c r="D24" i="5" s="1"/>
  <c r="C24" i="5"/>
  <c r="B24" i="5"/>
  <c r="Z23" i="5"/>
  <c r="Y23" i="5"/>
  <c r="G23" i="5"/>
  <c r="F23" i="5" s="1"/>
  <c r="E23" i="5"/>
  <c r="D23" i="5" s="1"/>
  <c r="C23" i="5"/>
  <c r="B23" i="5"/>
  <c r="Z22" i="5"/>
  <c r="Y22" i="5"/>
  <c r="G22" i="5"/>
  <c r="F22" i="5" s="1"/>
  <c r="E22" i="5"/>
  <c r="D22" i="5" s="1"/>
  <c r="C22" i="5"/>
  <c r="B22" i="5"/>
  <c r="Z21" i="5"/>
  <c r="Y21" i="5"/>
  <c r="G21" i="5"/>
  <c r="F21" i="5" s="1"/>
  <c r="E21" i="5"/>
  <c r="D21" i="5" s="1"/>
  <c r="C21" i="5"/>
  <c r="B21" i="5"/>
  <c r="Z20" i="5"/>
  <c r="Y20" i="5"/>
  <c r="G20" i="5"/>
  <c r="F20" i="5" s="1"/>
  <c r="E20" i="5"/>
  <c r="D20" i="5" s="1"/>
  <c r="C20" i="5"/>
  <c r="B20" i="5"/>
  <c r="Z19" i="5"/>
  <c r="Y19" i="5"/>
  <c r="G19" i="5"/>
  <c r="F19" i="5" s="1"/>
  <c r="E19" i="5"/>
  <c r="D19" i="5" s="1"/>
  <c r="C19" i="5"/>
  <c r="B19" i="5"/>
  <c r="Z18" i="5"/>
  <c r="Y18" i="5"/>
  <c r="G18" i="5"/>
  <c r="F18" i="5" s="1"/>
  <c r="E18" i="5"/>
  <c r="D18" i="5" s="1"/>
  <c r="C18" i="5"/>
  <c r="B18" i="5"/>
  <c r="Z17" i="5"/>
  <c r="Y17" i="5"/>
  <c r="G17" i="5"/>
  <c r="F17" i="5" s="1"/>
  <c r="E17" i="5"/>
  <c r="D17" i="5" s="1"/>
  <c r="C17" i="5"/>
  <c r="B17" i="5"/>
  <c r="Z16" i="5"/>
  <c r="Y16" i="5"/>
  <c r="G16" i="5"/>
  <c r="F16" i="5" s="1"/>
  <c r="E16" i="5"/>
  <c r="D16" i="5" s="1"/>
  <c r="C16" i="5"/>
  <c r="B16" i="5"/>
  <c r="Z15" i="5"/>
  <c r="Y15" i="5"/>
  <c r="G15" i="5"/>
  <c r="F15" i="5" s="1"/>
  <c r="E15" i="5"/>
  <c r="D15" i="5" s="1"/>
  <c r="C15" i="5"/>
  <c r="B15" i="5"/>
  <c r="Z14" i="5"/>
  <c r="Y14" i="5"/>
  <c r="G14" i="5"/>
  <c r="F14" i="5" s="1"/>
  <c r="E14" i="5"/>
  <c r="D14" i="5" s="1"/>
  <c r="C14" i="5"/>
  <c r="B14" i="5"/>
  <c r="Z13" i="5"/>
  <c r="Y13" i="5"/>
  <c r="G13" i="5"/>
  <c r="F13" i="5" s="1"/>
  <c r="E13" i="5"/>
  <c r="D13" i="5" s="1"/>
  <c r="C13" i="5"/>
  <c r="B13" i="5"/>
  <c r="Z12" i="5"/>
  <c r="Y12" i="5"/>
  <c r="G12" i="5"/>
  <c r="F12" i="5" s="1"/>
  <c r="E12" i="5"/>
  <c r="D12" i="5" s="1"/>
  <c r="C12" i="5"/>
  <c r="B12" i="5"/>
  <c r="Z11" i="5"/>
  <c r="Y11" i="5"/>
  <c r="G11" i="5"/>
  <c r="F11" i="5" s="1"/>
  <c r="E11" i="5"/>
  <c r="D11" i="5" s="1"/>
  <c r="C11" i="5"/>
  <c r="B11" i="5"/>
  <c r="Z10" i="5"/>
  <c r="Y10" i="5"/>
  <c r="G10" i="5"/>
  <c r="F10" i="5" s="1"/>
  <c r="E10" i="5"/>
  <c r="D10" i="5" s="1"/>
  <c r="C10" i="5"/>
  <c r="B10" i="5"/>
  <c r="Z9" i="5"/>
  <c r="Y9" i="5"/>
  <c r="G9" i="5"/>
  <c r="F9" i="5" s="1"/>
  <c r="E9" i="5"/>
  <c r="D9" i="5" s="1"/>
  <c r="C9" i="5"/>
  <c r="B9" i="5"/>
  <c r="Z8" i="5"/>
  <c r="Y8" i="5"/>
  <c r="G8" i="5"/>
  <c r="F8" i="5" s="1"/>
  <c r="E8" i="5"/>
  <c r="D8" i="5" s="1"/>
  <c r="C8" i="5"/>
  <c r="B8" i="5"/>
  <c r="Z7" i="5"/>
  <c r="Y7" i="5"/>
  <c r="G7" i="5"/>
  <c r="F7" i="5" s="1"/>
  <c r="E7" i="5"/>
  <c r="D7" i="5" s="1"/>
  <c r="C7" i="5"/>
  <c r="B7" i="5"/>
  <c r="Z6" i="5"/>
  <c r="Y6" i="5"/>
  <c r="G6" i="5"/>
  <c r="F6" i="5" s="1"/>
  <c r="E6" i="5"/>
  <c r="D6" i="5" s="1"/>
  <c r="C6" i="5"/>
  <c r="B6" i="5"/>
  <c r="Z5" i="5"/>
  <c r="Y5" i="5"/>
  <c r="G5" i="5"/>
  <c r="F5" i="5" s="1"/>
  <c r="E5" i="5"/>
  <c r="D5" i="5" s="1"/>
  <c r="C5" i="5"/>
  <c r="B5" i="5"/>
  <c r="W3" i="5"/>
  <c r="V3" i="5"/>
  <c r="U3" i="5"/>
  <c r="T3" i="5"/>
  <c r="S3" i="5"/>
  <c r="R3" i="5"/>
  <c r="W2" i="5" l="1"/>
  <c r="S2" i="5"/>
  <c r="U2" i="5"/>
  <c r="Y3861" i="5"/>
  <c r="Z3861" i="5"/>
  <c r="C32" i="1" l="1"/>
  <c r="C33" i="1" s="1"/>
  <c r="C61" i="1" l="1"/>
  <c r="C158" i="1" s="1"/>
  <c r="C67" i="1"/>
  <c r="C42" i="1"/>
  <c r="C162" i="1"/>
  <c r="E2" i="3" l="1"/>
  <c r="E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C34" i="1" l="1"/>
  <c r="D165" i="1"/>
  <c r="D166" i="1"/>
  <c r="D164" i="1"/>
  <c r="D154" i="1"/>
  <c r="D155" i="1"/>
  <c r="D156" i="1"/>
  <c r="C163" i="1" l="1"/>
  <c r="D157" i="1" l="1"/>
  <c r="D160" i="1"/>
  <c r="D161" i="1"/>
  <c r="D159" i="1"/>
  <c r="D158" i="1"/>
  <c r="D163" i="1"/>
  <c r="D162" i="1"/>
</calcChain>
</file>

<file path=xl/comments1.xml><?xml version="1.0" encoding="utf-8"?>
<comments xmlns="http://schemas.openxmlformats.org/spreadsheetml/2006/main">
  <authors>
    <author>Auteur</author>
  </authors>
  <commentList>
    <comment ref="D25" authorId="0" shapeId="0">
      <text>
        <r>
          <rPr>
            <sz val="8"/>
            <color indexed="81"/>
            <rFont val="Tahoma"/>
            <family val="2"/>
          </rPr>
          <t>Rappel des modalités de calcul du GMP :
((Nombre de GIR1*1000) + (nombre de GIR2*840) + (nombre de GIR3* 660) + (nombre de GIR4*420) + (nombre de GIR5*250) + (nombre de GIR6*70)) / Nombre d’usagers</t>
        </r>
      </text>
    </comment>
    <comment ref="D46" authorId="0" shapeId="0">
      <text>
        <r>
          <rPr>
            <b/>
            <sz val="8"/>
            <color indexed="81"/>
            <rFont val="Tahoma"/>
            <family val="2"/>
          </rPr>
          <t xml:space="preserve">GIR 2 </t>
        </r>
        <r>
          <rPr>
            <sz val="8"/>
            <color indexed="81"/>
            <rFont val="Tahoma"/>
            <family val="2"/>
          </rPr>
          <t xml:space="preserve">: notamment les personnes confinées au lit / fauteuil tout en gardant des fonctions mentales non totalement altérées et qui nécessitent une prise en charge pour la plupart des activités de la vie courante et une surveillance permanente et des actions répétitives de jour comme de nuit. L'hygiène de l'élimination n'est pas assurée.
</t>
        </r>
      </text>
    </comment>
  </commentList>
</comments>
</file>

<file path=xl/comments2.xml><?xml version="1.0" encoding="utf-8"?>
<comments xmlns="http://schemas.openxmlformats.org/spreadsheetml/2006/main">
  <authors>
    <author>Auteur</author>
  </authors>
  <commentList>
    <comment ref="J1946" authorId="0" shapeId="0">
      <text>
        <r>
          <rPr>
            <b/>
            <sz val="9"/>
            <color indexed="81"/>
            <rFont val="Tahoma"/>
            <family val="2"/>
          </rPr>
          <t>Auteur:</t>
        </r>
        <r>
          <rPr>
            <sz val="9"/>
            <color indexed="81"/>
            <rFont val="Tahoma"/>
            <family val="2"/>
          </rPr>
          <t xml:space="preserve">
commune du 71 identifiée 21 pour calcul du TE global du site</t>
        </r>
      </text>
    </comment>
    <comment ref="J1948" authorId="0" shapeId="0">
      <text>
        <r>
          <rPr>
            <b/>
            <sz val="9"/>
            <color indexed="81"/>
            <rFont val="Tahoma"/>
            <family val="2"/>
          </rPr>
          <t>Auteur:</t>
        </r>
        <r>
          <rPr>
            <sz val="9"/>
            <color indexed="81"/>
            <rFont val="Tahoma"/>
            <family val="2"/>
          </rPr>
          <t xml:space="preserve">
commune du 71 identifiée 21 pour calcul du TE global du site</t>
        </r>
      </text>
    </comment>
    <comment ref="J1950" authorId="0" shapeId="0">
      <text>
        <r>
          <rPr>
            <b/>
            <sz val="9"/>
            <color indexed="81"/>
            <rFont val="Tahoma"/>
            <family val="2"/>
          </rPr>
          <t>Auteur:</t>
        </r>
        <r>
          <rPr>
            <sz val="9"/>
            <color indexed="81"/>
            <rFont val="Tahoma"/>
            <family val="2"/>
          </rPr>
          <t xml:space="preserve">
commune du 71 identifiée 21 pour calcul du TE global du site</t>
        </r>
      </text>
    </comment>
    <comment ref="H1962" authorId="0" shapeId="0">
      <text>
        <r>
          <rPr>
            <b/>
            <sz val="9"/>
            <color indexed="81"/>
            <rFont val="Tahoma"/>
            <family val="2"/>
          </rPr>
          <t>Auteur:</t>
        </r>
        <r>
          <rPr>
            <sz val="9"/>
            <color indexed="81"/>
            <rFont val="Tahoma"/>
            <family val="2"/>
          </rPr>
          <t xml:space="preserve">
commune du 71 identifiée 21 pour calcul du TE global du site</t>
        </r>
      </text>
    </comment>
    <comment ref="J1962" authorId="0" shapeId="0">
      <text>
        <r>
          <rPr>
            <b/>
            <sz val="9"/>
            <color indexed="81"/>
            <rFont val="Tahoma"/>
            <family val="2"/>
          </rPr>
          <t>Auteur:</t>
        </r>
        <r>
          <rPr>
            <sz val="9"/>
            <color indexed="81"/>
            <rFont val="Tahoma"/>
            <family val="2"/>
          </rPr>
          <t xml:space="preserve">
commune du 71 identifiée 21 pour calcul du TE global du site</t>
        </r>
      </text>
    </comment>
    <comment ref="H3072" authorId="0" shapeId="0">
      <text>
        <r>
          <rPr>
            <b/>
            <sz val="9"/>
            <color indexed="81"/>
            <rFont val="Tahoma"/>
            <family val="2"/>
          </rPr>
          <t>Auteur:</t>
        </r>
        <r>
          <rPr>
            <sz val="9"/>
            <color indexed="81"/>
            <rFont val="Tahoma"/>
            <family val="2"/>
          </rPr>
          <t xml:space="preserve">
commune du 21 identifiée 71 pour le calcul du TE global
</t>
        </r>
      </text>
    </comment>
  </commentList>
</comments>
</file>

<file path=xl/sharedStrings.xml><?xml version="1.0" encoding="utf-8"?>
<sst xmlns="http://schemas.openxmlformats.org/spreadsheetml/2006/main" count="28377" uniqueCount="5142">
  <si>
    <t>N° FINESS juridique :</t>
  </si>
  <si>
    <t>Statut :</t>
  </si>
  <si>
    <t>Adresse :</t>
  </si>
  <si>
    <t xml:space="preserve">Raison sociale : </t>
  </si>
  <si>
    <t>GIR 1</t>
  </si>
  <si>
    <t>GIR 2</t>
  </si>
  <si>
    <t>GIR 3</t>
  </si>
  <si>
    <t>GIR 4</t>
  </si>
  <si>
    <t>GIR 5</t>
  </si>
  <si>
    <t>GIR 6</t>
  </si>
  <si>
    <t>Qualité de prise en charge</t>
  </si>
  <si>
    <t>Prévention en santé</t>
  </si>
  <si>
    <t>Pourcentage de (GIR1 + GIR2)</t>
  </si>
  <si>
    <t>Somme du nombre de personnes GIR1 et GIR 2/ nombre total de personnes accompagnées</t>
  </si>
  <si>
    <t xml:space="preserve">Nombre d’usagers pris en charge au moins une fois par jour, tous les jours de la semaine/ nombre total d’usagers </t>
  </si>
  <si>
    <t>Taux de patients bénéficiant d'une prise en charge par 2 soignants du SSIAD</t>
  </si>
  <si>
    <t>Nb de patients ayant bénéficié d'une prise en charge par un binôme de soignants / file active</t>
  </si>
  <si>
    <t>Activité</t>
  </si>
  <si>
    <t>Equipe Spécialisée Alzheimer (ESA)</t>
  </si>
  <si>
    <t>Les partenariats suivants sont mis en œuvre :</t>
  </si>
  <si>
    <t>Nb de nouveaux bénéficiaires dans l'année</t>
  </si>
  <si>
    <t>Nb de séances dans l'année</t>
  </si>
  <si>
    <t>Nb sorties dans l'année</t>
  </si>
  <si>
    <t>Autre</t>
  </si>
  <si>
    <t>Nb d'interventions moyen par usager</t>
  </si>
  <si>
    <t>Motifs de refus</t>
  </si>
  <si>
    <t>Positionnement des acteurs</t>
  </si>
  <si>
    <t>La direction du SSIAD rencontre régulièrement l’IDEC</t>
  </si>
  <si>
    <t>Les rôles et missions de l’IDEC sont définis</t>
  </si>
  <si>
    <t>Le SSIAD a mis en place des temps de transmission quotidiens et hebdomadaires</t>
  </si>
  <si>
    <t>Les modalités de coordination avec les partenaires sont définies précisément</t>
  </si>
  <si>
    <t>Gestion de l’activité</t>
  </si>
  <si>
    <t>Le SSIAD communique auprès des acteurs du territoire (prescripteurs, SSR,…)</t>
  </si>
  <si>
    <t>Le taux de GIR 1 + GIR 2 est supérieur ou égal à 60 % ((si donnée non calculée, cocher non)</t>
  </si>
  <si>
    <t xml:space="preserve">Il existe une liste d’attente </t>
  </si>
  <si>
    <t>Le SSIAD anticipe les admissions en prenant des usagers supplémentaires au regard de l’absentéisme des bénéficiaires actuels (pour hospitalisation,…)</t>
  </si>
  <si>
    <t xml:space="preserve">Le SSIAD anticipe les admissions en organisant ses admissions au regard de critères définis (ex : niveau de dépendance, isolement, …) </t>
  </si>
  <si>
    <t>Le taux d’occupation est supérieur à 95 %</t>
  </si>
  <si>
    <t>Le GMP est supérieur ou égal à 700</t>
  </si>
  <si>
    <t>Optimisation des temps de prise en charge</t>
  </si>
  <si>
    <t>Un temps d’intervention moyen par GIR est calculé</t>
  </si>
  <si>
    <t>Le taux d’usagers vus une fois par jour, 7 jour sur 7, est supérieur à 60 % (si donnée non calculée, cocher non)</t>
  </si>
  <si>
    <t>La durée moyenne de prise en charge est inférieure à 12 mois (si donnée non calculée, cocher non)</t>
  </si>
  <si>
    <t>Organisation du travail</t>
  </si>
  <si>
    <t xml:space="preserve">Les effectifs nécessaires à l’activité sont définis </t>
  </si>
  <si>
    <t>Chaque tournée est construite à partir du temps moyen des prises en charge des usagers</t>
  </si>
  <si>
    <t>L’équilibre des tournées est calculé de façon objective (en lien avec les temps de trajet et le temps de prise en charge)</t>
  </si>
  <si>
    <t xml:space="preserve">Les plannings sont élaborés sur la base de cycles et roulements </t>
  </si>
  <si>
    <t>Les interventions chez les usagers sont décrites dans des protocoles</t>
  </si>
  <si>
    <t xml:space="preserve">Positionnement du SSIAD </t>
  </si>
  <si>
    <t>Territoires desservis dans l’année</t>
  </si>
  <si>
    <t>• notion d’isolement environnemental ou familial / épuisement de l’aidant,</t>
  </si>
  <si>
    <t xml:space="preserve">•  urgence de la prise en charge (en cas de fin de vie, soins palliatifs…), </t>
  </si>
  <si>
    <t>• précarité sociale ou économique</t>
  </si>
  <si>
    <t>• limites de compétences du SAAD si déjà positionné et en cas de dégradation de la situation</t>
  </si>
  <si>
    <t xml:space="preserve">File active pour ces places spécifiques </t>
  </si>
  <si>
    <t>Modalités horaires de prise en charge en SSIAD :</t>
  </si>
  <si>
    <t>700 – Personnes âgées (SAI)</t>
  </si>
  <si>
    <t>711 – Personnes âgées dépendantes</t>
  </si>
  <si>
    <t>436 – Personnes Alzheimer ou maladies apparentées</t>
  </si>
  <si>
    <t>010– Tous types de déficiences pers. handicapées</t>
  </si>
  <si>
    <t>Autorisation (cf dernier arrêté d'autorisation)</t>
  </si>
  <si>
    <t>Nombre de SSIAD gérés (total du principal et du/des site(s) secondaire(s) le cas échéant)</t>
  </si>
  <si>
    <t>Pas de demande sur ce territoire (en nb)</t>
  </si>
  <si>
    <t>Difficultés d'intervention (ex : éloignement, pas de places sur la tournée (en nb)</t>
  </si>
  <si>
    <t>File active de l'année</t>
  </si>
  <si>
    <r>
      <t>• GIR 1 et 2*</t>
    </r>
    <r>
      <rPr>
        <i/>
        <sz val="10"/>
        <rFont val="Calibri"/>
        <family val="2"/>
        <scheme val="minor"/>
      </rPr>
      <t xml:space="preserve"> (cf commentaire)</t>
    </r>
  </si>
  <si>
    <t>Chutes</t>
  </si>
  <si>
    <t>Dépression</t>
  </si>
  <si>
    <t>Iatrogénie médicamenteuse</t>
  </si>
  <si>
    <t>Dénutrition</t>
  </si>
  <si>
    <t>Merci de votre collaboration</t>
  </si>
  <si>
    <t>Autoévaluation organisationnelle (pour tous)</t>
  </si>
  <si>
    <t>Explications sur le résultat d'exploitation (pour tous)</t>
  </si>
  <si>
    <t>NOM du gestionnaire</t>
  </si>
  <si>
    <t xml:space="preserve">GMP Moyen de l' année </t>
  </si>
  <si>
    <t>Un outil d’évaluation des risques de fragilité est utilisé dans les transmissions </t>
  </si>
  <si>
    <t>Nb de professionnels du soin  ayant suivi au moins une séance d’analyse de la pratique dans l’année / Nb total de professionnels du soin</t>
  </si>
  <si>
    <t>Pour les chapitres ci-dessous (avec un bandeau vert): NE COMPLETER QUE SI VOUS ETES CONCERNES</t>
  </si>
  <si>
    <t>Oui</t>
  </si>
  <si>
    <t>Non</t>
  </si>
  <si>
    <t>Commentaire descriptif de l’année</t>
  </si>
  <si>
    <t>Le rapport d'activité expose également, de façon précise et chiffrée, les raisons qui expliquent le résultat d'exploitation, notamment celles tenant à l'évolution des prix, à la politique de recrutement et de rémunération des personnels, à l'organisation du travail et à la politique d'amortissement des investissements.
En cas de déficit, le rapport doit préciser les mesures qui ont été mises en oeuvre pour parvenir à l'équilibre et les raisons pour lesquelles celui-ci n'a pas été atteint.</t>
  </si>
  <si>
    <t>Rural</t>
  </si>
  <si>
    <t>Urbain</t>
  </si>
  <si>
    <t>Mixte</t>
  </si>
  <si>
    <t>Nb de refus de prise en charge</t>
  </si>
  <si>
    <t xml:space="preserve">Durée de prise en charge moyenne de prévention et de réadaptation </t>
  </si>
  <si>
    <t>Nb de semaines</t>
  </si>
  <si>
    <t>Existe-t-il une priorisation des critères d'admission ?</t>
  </si>
  <si>
    <t>Nombre d'usagers bénéficiant d'au moins un passage quotidien IDEL</t>
  </si>
  <si>
    <t>Si oui, elle comprend les critères de priorisation suivants :</t>
  </si>
  <si>
    <t>• proximité géographique / organisation du SSIAD</t>
  </si>
  <si>
    <t>Ratio nombre total des usagers du SSIAD / nombre d'usagers bénéficiant d'intervention quotidienne IDEL</t>
  </si>
  <si>
    <t>Equipe spécialisée Maladies neuro-évolutives (ES-MNE)</t>
  </si>
  <si>
    <t>Motif du refus</t>
  </si>
  <si>
    <t>Nb d'entrées sur l'année de l'équipe spécialisée</t>
  </si>
  <si>
    <t>Nb de sorties sur l'année de l'équipe spécialisée</t>
  </si>
  <si>
    <t>SSIAD NOLAY</t>
  </si>
  <si>
    <t>SSIAD DIJON LAC CSI</t>
  </si>
  <si>
    <t>SSIAD SAINT MARC SUR SEINE SIVU</t>
  </si>
  <si>
    <t>CH HCO SSIAD VITTEAUX</t>
  </si>
  <si>
    <t>CH HCO SSIAD ALISE SAINTE REINE</t>
  </si>
  <si>
    <t>CH HCO SSIAD SAULIEU</t>
  </si>
  <si>
    <t>SSIAD NUITS ST GEORGES CH</t>
  </si>
  <si>
    <t>SSIAD ARNAY-LE-DUC CH</t>
  </si>
  <si>
    <t>SSIAD IS-SUR-TILLE CH</t>
  </si>
  <si>
    <t>SSIAD AUXONNE CH</t>
  </si>
  <si>
    <t>SPASAD LES PORTES DU MORVAN</t>
  </si>
  <si>
    <t>SPASAD GEVREY LA CÔTE</t>
  </si>
  <si>
    <t>SPASAD MIREBEAU LA VINGEANNE</t>
  </si>
  <si>
    <t>SPASAD PAYS BEAUNOIS</t>
  </si>
  <si>
    <t>SPASAD QUETIGNY DIJON MÉTROPOLE</t>
  </si>
  <si>
    <t>SPASAD DE CHATILLON SUR SEINE</t>
  </si>
  <si>
    <t>SPASAD SOMBERNON</t>
  </si>
  <si>
    <t>SPASAD AUXOIS-NORD</t>
  </si>
  <si>
    <t>SPASAD ATOME NEVERS</t>
  </si>
  <si>
    <t>SPASAD ATOME QUARRÉ LES TOMBES</t>
  </si>
  <si>
    <t>SPASAD ATOME L AUXERROIS</t>
  </si>
  <si>
    <t>SPASAD SEURRE ADMR</t>
  </si>
  <si>
    <t>SPASAD MONTBARD ADMR</t>
  </si>
  <si>
    <t>SPASAD RECEY SUR OURCE ADMR</t>
  </si>
  <si>
    <t>SPASAD AUXONNE ADMR</t>
  </si>
  <si>
    <t>SPASAD MONTIGNY SUR AUBE ADMR</t>
  </si>
  <si>
    <t>SPASAD ADMR SITE GENLIS</t>
  </si>
  <si>
    <t>SPASAD SAINT SEINE L ABBAYE ADMR</t>
  </si>
  <si>
    <t>SPASAD SAULIEU ADMR</t>
  </si>
  <si>
    <t>SPASAD POUILLY EN AUXOIS ADMR</t>
  </si>
  <si>
    <t>SPASAD FEDOSAD</t>
  </si>
  <si>
    <t>SPASAD AUTUN</t>
  </si>
  <si>
    <t>SSIAD DE MORTEAU</t>
  </si>
  <si>
    <t>SSIAD PONTARLIER</t>
  </si>
  <si>
    <t>SSIAD LEVIER</t>
  </si>
  <si>
    <t>SSIAD CH ORNANS</t>
  </si>
  <si>
    <t>SSIAD FLANGEBOUCHE</t>
  </si>
  <si>
    <t>SSIAD DE MAMIROLLE</t>
  </si>
  <si>
    <t>SPASAD ROUGEMONT</t>
  </si>
  <si>
    <t>SPASAD BAUME LES DAMES</t>
  </si>
  <si>
    <t>SPASAD PAYS DE MAICHE ET ENVIRONS</t>
  </si>
  <si>
    <t>SPASAD GRAND CHARMONT</t>
  </si>
  <si>
    <t>SPASAD VIVRE CHEZ SOI DE STE SUZANNE</t>
  </si>
  <si>
    <t>SPASAD HERICOURT</t>
  </si>
  <si>
    <t>SSIAD PONT DE ROIDE</t>
  </si>
  <si>
    <t>SSIAD QUINGEY</t>
  </si>
  <si>
    <t>SPASAD DU CCAS BESANCON</t>
  </si>
  <si>
    <t>SPASAD MONTBELIARD</t>
  </si>
  <si>
    <t>SSIAD DE BELLEVAUX</t>
  </si>
  <si>
    <t>SSIAD DU PAYS DE MOUTHE</t>
  </si>
  <si>
    <t>SPASAD ELIAD</t>
  </si>
  <si>
    <t>SPASAD ELIAD VESOUL</t>
  </si>
  <si>
    <t>SPASAD ELIAD LURE</t>
  </si>
  <si>
    <t>SPASAD ELIAD LUXEUIL</t>
  </si>
  <si>
    <t>SPASAD ELIAD GRAY</t>
  </si>
  <si>
    <t>SPASAD AUDINCOURT ET ENVIRONS</t>
  </si>
  <si>
    <t>SPASAD VALENTIGNEY</t>
  </si>
  <si>
    <t>SSIAD VAL D'ORAIN</t>
  </si>
  <si>
    <t>SPASAD DES LACS</t>
  </si>
  <si>
    <t>SPASAD DES PLATEAUX</t>
  </si>
  <si>
    <t>SPASAD LE REVERMONT</t>
  </si>
  <si>
    <t>SPASAD LE PARVIS POLIGNY</t>
  </si>
  <si>
    <t>SPASAD LE BEAU SURAN</t>
  </si>
  <si>
    <t>SPASAD LE BOISSEL</t>
  </si>
  <si>
    <t>SPASAD LE NORD EST</t>
  </si>
  <si>
    <t>SPASAD LA BRESSE COMTOISE</t>
  </si>
  <si>
    <t>SSIAD IMPHY</t>
  </si>
  <si>
    <t>SSIAD CHATEAU CHINON</t>
  </si>
  <si>
    <t>SSIAD DECIZE</t>
  </si>
  <si>
    <t>SPASAD CHATILLON EN BAZOIS</t>
  </si>
  <si>
    <t>SPASAD COSNE SUR LOIRE</t>
  </si>
  <si>
    <t>SSIAD LA CHARITE/LOIRE</t>
  </si>
  <si>
    <t>SSIAD POUILLY SUR LOIRE</t>
  </si>
  <si>
    <t>SPASAD DE MOULINS-ENGILBERT</t>
  </si>
  <si>
    <t>SPASAD CLAMECY</t>
  </si>
  <si>
    <t>SSIAD DU CH DE LORMES</t>
  </si>
  <si>
    <t>SSIAD DU CLS ST PIERRE LE MOUTIER</t>
  </si>
  <si>
    <t>SSIAD NEVERS CCAS</t>
  </si>
  <si>
    <t>ABRAPA JURA SPASAD CHAMPAGNOLE</t>
  </si>
  <si>
    <t>ABRAPA JURA SPASAD GRAND DOLE</t>
  </si>
  <si>
    <t>ABRAPA JURA SPASAD LONS LE SAUNIER</t>
  </si>
  <si>
    <t>ABRAPA SPASAD SAINT AMOUR</t>
  </si>
  <si>
    <t>ABRAPA JURA SPASAD DU HAUT-JURA</t>
  </si>
  <si>
    <t>SSIAD MONTCEAU</t>
  </si>
  <si>
    <t>SPASAD MACON</t>
  </si>
  <si>
    <t>SPASAD ASSAD CHALON-SUR-SAÔNE</t>
  </si>
  <si>
    <t>SPASAD ASSAD SENNECEY-LE-GRAND</t>
  </si>
  <si>
    <t>SPASAD ASSAD DU HAUT MÂCONNAIS</t>
  </si>
  <si>
    <t>SSIAD DAMPIERRE/SALON</t>
  </si>
  <si>
    <t>SSIAD RIOZ MONTBOZON</t>
  </si>
  <si>
    <t>SPASAD ADMR 70 JUSSEY-VAUVILLERS</t>
  </si>
  <si>
    <t>SPASAD ADMR 70 CHARCENNE-SCEY/SAÔNE</t>
  </si>
  <si>
    <t>SPASAD ADMR 70 NORD-EST</t>
  </si>
  <si>
    <t>SSIAD BUXY GIVRY</t>
  </si>
  <si>
    <t>SSIAD LE CREUSOT</t>
  </si>
  <si>
    <t>SSIAD PARAY LE MONIAL</t>
  </si>
  <si>
    <t>SSIAD DE CHAROLLES</t>
  </si>
  <si>
    <t>SSIAD CHAUFFAILLES  LA CLAYETTE</t>
  </si>
  <si>
    <t>SSIAD RÉSIDENCE COEUR DU BRIONNAIS</t>
  </si>
  <si>
    <t>SSIAD DIGOIN</t>
  </si>
  <si>
    <t>SSIAD DU CH DE LA GUICHE</t>
  </si>
  <si>
    <t>SSIAD DU CH DE LOUHANS</t>
  </si>
  <si>
    <t>SSIAD DE SAINT GENGOUX LE NATIONAL</t>
  </si>
  <si>
    <t>SSIAD DU SITE STEPHANIE CORSIN</t>
  </si>
  <si>
    <t>SSIAD DU SITE JULIEN GRIFFON</t>
  </si>
  <si>
    <t>SSIAD DU CH DE TOURNUS</t>
  </si>
  <si>
    <t>SSIAD DU CH DE BOURBON LANCY</t>
  </si>
  <si>
    <t>SSIAD ISSY L EVEQUE BOURBON LANCY</t>
  </si>
  <si>
    <t>SSIAD DU CH DE CHAGNY</t>
  </si>
  <si>
    <t>SSIAD MERVANS BRESSE DU NORD</t>
  </si>
  <si>
    <t>SSIAD CRECHES SUR SAONE MACONNAIS SUD</t>
  </si>
  <si>
    <t>SPASAD CHALON SUR SAONE</t>
  </si>
  <si>
    <t>SSIAD FILIERIS LA MACHINE</t>
  </si>
  <si>
    <t>SSIAD FILIERIS MONTCEAU LES MINES</t>
  </si>
  <si>
    <t>SSIAD LUZY</t>
  </si>
  <si>
    <t>SSIAD NEVERS CROIX ROUGE (PLACES ESA)</t>
  </si>
  <si>
    <t>SSIAD TANNAY</t>
  </si>
  <si>
    <t>SSIAD SAINT BENIN D'AZY</t>
  </si>
  <si>
    <t>SSIAD CORBIGNY</t>
  </si>
  <si>
    <t>SSIAD MONTSAUCHE LES SETTONS</t>
  </si>
  <si>
    <t>SSIAD TOUCY- AILLANT SUR THOLON</t>
  </si>
  <si>
    <t>SSIAD ENTRAINS SUR NOHAIN</t>
  </si>
  <si>
    <t>SSIAD AVALLON  CH</t>
  </si>
  <si>
    <t>SSIAD DU CENTRE HOSPITALIER DE JOIGNY</t>
  </si>
  <si>
    <t>SSIAD TONNERRE</t>
  </si>
  <si>
    <t>SSIAD VILLENEUVE CH ROLAND BONNION</t>
  </si>
  <si>
    <t>SSIAD COULANGES/YONNE</t>
  </si>
  <si>
    <t>SSIAD L ISLE SUR SEREIN</t>
  </si>
  <si>
    <t>SSIAD MIGENNES</t>
  </si>
  <si>
    <t>SSIAD SAINT SAUVEUR EN PUISAYE</t>
  </si>
  <si>
    <t>SSIAD COULANGES LA VINEUSE</t>
  </si>
  <si>
    <t>SSIAD MDRY</t>
  </si>
  <si>
    <t>SSIAD SEIGNELAY LIGNY LE CHATEL</t>
  </si>
  <si>
    <t>SSIAD ADMR ST FLORENTIN</t>
  </si>
  <si>
    <t>SSIAD VILLENEUVE L'ARCHEVEQUE</t>
  </si>
  <si>
    <t>SSIAD VERMENTON</t>
  </si>
  <si>
    <t>SPASAD CHARNY</t>
  </si>
  <si>
    <t>SSIAD SOSM LA PROVIDENCE</t>
  </si>
  <si>
    <t>SPASAD</t>
  </si>
  <si>
    <t>SSIAD PONT/YONNE SERGINES</t>
  </si>
  <si>
    <t>SPASAD CCAS BELFORT</t>
  </si>
  <si>
    <t>SPASAD DOMICILE 90</t>
  </si>
  <si>
    <t>SSIAD LES QUATRE SAISONS DELLE</t>
  </si>
  <si>
    <t>FINESS ET</t>
  </si>
  <si>
    <t>Raison Sociale</t>
  </si>
  <si>
    <t>EHPAD JEANNE PIERRETTE CARNOT</t>
  </si>
  <si>
    <t>6 R DU DOCTEUR LAVIROTTE</t>
  </si>
  <si>
    <t>CENTRES DE SOINS INFIRMIERS SSIDPA</t>
  </si>
  <si>
    <t>89 AV DU LAC</t>
  </si>
  <si>
    <t>SYNDICAT SOCIAL CHATILLONNAIS MONTAGNE</t>
  </si>
  <si>
    <t>1 R HAUTE</t>
  </si>
  <si>
    <t>CTRE HOSPITALIER DE LA HAUTE COTE D OR</t>
  </si>
  <si>
    <t>7 R GUENIOT</t>
  </si>
  <si>
    <t>1  CHEMIN DES BAINS</t>
  </si>
  <si>
    <t>2 R COURTEPEE</t>
  </si>
  <si>
    <t>HOSPICES CIVILS DE BEAUNE</t>
  </si>
  <si>
    <t>6 R HENRI CHALLAND</t>
  </si>
  <si>
    <t>3 R DES CAPUCINS</t>
  </si>
  <si>
    <t>CENTRE HOSPITALIER  D'IS-SUR-TILLE</t>
  </si>
  <si>
    <t>21 R VICTOR HUGO</t>
  </si>
  <si>
    <t>CH D'AUXONNE</t>
  </si>
  <si>
    <t>5 R DU CHÂTEAU</t>
  </si>
  <si>
    <t>MUTUALITÉ FRANÇAISE BOURGUIGNONNE SSAM</t>
  </si>
  <si>
    <t>22 R DE LA LIBERTÉ</t>
  </si>
  <si>
    <t>2 R DU TANISOT</t>
  </si>
  <si>
    <t>48B  GRANDE RUE</t>
  </si>
  <si>
    <t>154 RTE DE DIJON</t>
  </si>
  <si>
    <t>2 R DES AIGUISONS</t>
  </si>
  <si>
    <t>2 R DELA VILLE DU PUY</t>
  </si>
  <si>
    <t>6 R DU VIEUX CHATEAU</t>
  </si>
  <si>
    <t>36 R CARNOT</t>
  </si>
  <si>
    <t>12 BD SAINT EXUPERY</t>
  </si>
  <si>
    <t>1 AV FONTAINE STE MARG</t>
  </si>
  <si>
    <t>FEDE AIDE A DOMICILE EN MILIEU RURAL</t>
  </si>
  <si>
    <t>14 IMP DU FAUBOURG SAINT GEORGES</t>
  </si>
  <si>
    <t>3B R CARNOT</t>
  </si>
  <si>
    <t>13 R LAFAYETTE</t>
  </si>
  <si>
    <t>4B R DE LA GARE</t>
  </si>
  <si>
    <t>24 R CARNOT</t>
  </si>
  <si>
    <t>15 PL DE LA REPUBLIQUE</t>
  </si>
  <si>
    <t>16 PL PIERRE ET MARIE CURIE</t>
  </si>
  <si>
    <t>FEDOSAD</t>
  </si>
  <si>
    <t>15 AV JEAN BERTIN</t>
  </si>
  <si>
    <t>9 BD FREDERIC LATOUCHE</t>
  </si>
  <si>
    <t>CH PAUL NAPPEZ MORTEAU</t>
  </si>
  <si>
    <t>9 R DU MARECHAL LECLERC</t>
  </si>
  <si>
    <t>CHI HAUTE COMTE</t>
  </si>
  <si>
    <t>2 FG SAINT ETIENNE</t>
  </si>
  <si>
    <t>12 R DU ROCHERET</t>
  </si>
  <si>
    <t>CH SAINT LOUIS ORNANS</t>
  </si>
  <si>
    <t>5 R DES VERGERS</t>
  </si>
  <si>
    <t>EHPAD ST JOSEPH FLANGEBOUCHE</t>
  </si>
  <si>
    <t>9 R DE L'HOPITAL</t>
  </si>
  <si>
    <t>EHPAD ALEXIS MARQUISET</t>
  </si>
  <si>
    <t>40 R DE LA GARE</t>
  </si>
  <si>
    <t>ADMR FEDERATION DEPARTEMENTALE DOUBS</t>
  </si>
  <si>
    <t>19 AV DE LA GARE</t>
  </si>
  <si>
    <t>17 R DE LA PRAIRIE</t>
  </si>
  <si>
    <t>5 R DES BOUTONS D OR</t>
  </si>
  <si>
    <t>APASAD SOINS +</t>
  </si>
  <si>
    <t>17 R SOCHAUX</t>
  </si>
  <si>
    <t>84 R DE BESANCON</t>
  </si>
  <si>
    <t>3 R JULES FERRY</t>
  </si>
  <si>
    <t>ASS CTRE SOINS PONT DE ROIDE SANCEY</t>
  </si>
  <si>
    <t>3 R DE LA RESISTANCE</t>
  </si>
  <si>
    <t>ETABLISSEMENT DE SANTE QUINGEY</t>
  </si>
  <si>
    <t>7 RTE DE LYON</t>
  </si>
  <si>
    <t>CCAS</t>
  </si>
  <si>
    <t>9 R PICASSO</t>
  </si>
  <si>
    <t>CCAS MONTBELIARD</t>
  </si>
  <si>
    <t>11 R MAURICE RAVEL</t>
  </si>
  <si>
    <t>CLS BELLEVAUX</t>
  </si>
  <si>
    <t>29 QU DE STRASBOURG</t>
  </si>
  <si>
    <t>ASS SSIAD PAYS DE MOUTHE ET ALENTOURS</t>
  </si>
  <si>
    <t>7 R CART BROUMET</t>
  </si>
  <si>
    <t>ELIAD ASSOCIATION</t>
  </si>
  <si>
    <t>41 R THOMAS EDISON</t>
  </si>
  <si>
    <t>39 R GEROME</t>
  </si>
  <si>
    <t>R DES GABELOUS</t>
  </si>
  <si>
    <t>33 R EDOUARD HERRIOT</t>
  </si>
  <si>
    <t>R DES FRERES LUMIERES</t>
  </si>
  <si>
    <t>SOLI CITES SOINS</t>
  </si>
  <si>
    <t>8 R DE BELFORT</t>
  </si>
  <si>
    <t>10 R VIETTE</t>
  </si>
  <si>
    <t>FEDERATION DEPARTEMENTALE ADMR JURA</t>
  </si>
  <si>
    <t>15 R DE L'HÔTEL DE VILLE</t>
  </si>
  <si>
    <t>88  GRANDE RUE</t>
  </si>
  <si>
    <t>2 ALL DES BANNERETTES</t>
  </si>
  <si>
    <t>7 AV DE FRANCHE COMTÉ</t>
  </si>
  <si>
    <t>17 R TRAVOT</t>
  </si>
  <si>
    <t>5 RTE D'AUGISEY</t>
  </si>
  <si>
    <t>36 R DE LA REPUBLIQUE</t>
  </si>
  <si>
    <t>17 R DE LA FONTENOTTE</t>
  </si>
  <si>
    <t>11 R D'OSSE</t>
  </si>
  <si>
    <t>AGEMAPAI</t>
  </si>
  <si>
    <t>R COMMANDANT ACHET</t>
  </si>
  <si>
    <t>ASSOCIATION CHÂTEAU CHINONAISE</t>
  </si>
  <si>
    <t>6 PL NOTRE DAME</t>
  </si>
  <si>
    <t>ASSOCIATION "LES MINIMES"</t>
  </si>
  <si>
    <t>42 R VIRLOGEUX</t>
  </si>
  <si>
    <t>CENTRE SOCIAL DU BAZOIS</t>
  </si>
  <si>
    <t>1B R DE LA PICHEROTTE</t>
  </si>
  <si>
    <t>ASS SOINS SERVICES DOMICILE COSNE</t>
  </si>
  <si>
    <t>AV DE LA PAIX</t>
  </si>
  <si>
    <t>FEDERATION ADMR DE LA NIEVRE</t>
  </si>
  <si>
    <t>PL DE L'EUROPE</t>
  </si>
  <si>
    <t>CENTRE SOCIAL DE POUILLY SUR LOIRE</t>
  </si>
  <si>
    <t>5B PL DES FRÈRES MOLLET</t>
  </si>
  <si>
    <t>CENTRE SOCIAL DE MOULINS-ENGILBERT</t>
  </si>
  <si>
    <t>2 R DE LA MISSION</t>
  </si>
  <si>
    <t>CIAS DES VAUX D YONNE</t>
  </si>
  <si>
    <t>BD MISSET</t>
  </si>
  <si>
    <t>CENTRE HOSPITALIER LES CYGNES</t>
  </si>
  <si>
    <t>8 R PANORAMA</t>
  </si>
  <si>
    <t>CENTRE LONG SEJOUR STPIERRE LE MOUTIER</t>
  </si>
  <si>
    <t>31 R COMMANDANT LEIFFET</t>
  </si>
  <si>
    <t>C.C.A.S. NEVERS</t>
  </si>
  <si>
    <t>64 R DE VAUZELLES</t>
  </si>
  <si>
    <t>ABRAPA</t>
  </si>
  <si>
    <t>11 R EDOUARD HERRIOT</t>
  </si>
  <si>
    <t>10 AV ALFRED SOLVAY</t>
  </si>
  <si>
    <t>155 R DU LEVANT</t>
  </si>
  <si>
    <t>3 R DU COMMERCE</t>
  </si>
  <si>
    <t>8 R REYBERT</t>
  </si>
  <si>
    <t>APALIB (RESEAU APA)</t>
  </si>
  <si>
    <t>13 R DE VERDUN</t>
  </si>
  <si>
    <t>ASS SOLIDAIRE DE SOUTIEN A DOM (ASSAD)</t>
  </si>
  <si>
    <t>211 R DU PRESIDENT KENNEDY</t>
  </si>
  <si>
    <t>1 R DEWET</t>
  </si>
  <si>
    <t>5B R DES SORBIERS</t>
  </si>
  <si>
    <t>PL DU PÂQUIER</t>
  </si>
  <si>
    <t>CENTRE SOINS ASSOCIATION GESTION</t>
  </si>
  <si>
    <t>R DU STADE</t>
  </si>
  <si>
    <t>ASSOCIATION DU SSIAD DE RIOZ</t>
  </si>
  <si>
    <t>17C GR RUE</t>
  </si>
  <si>
    <t>ADMR FEDERATION DEPARTEMENTALE</t>
  </si>
  <si>
    <t>2 R VIGNOTTE</t>
  </si>
  <si>
    <t>20 RTE D AVRIGNEY</t>
  </si>
  <si>
    <t>130 R DE SCHÖNAU</t>
  </si>
  <si>
    <t>PRESENCE ET VIE</t>
  </si>
  <si>
    <t>17 R MARECHAUX</t>
  </si>
  <si>
    <t>ASS.SERVICE SOINS A DOMICILE</t>
  </si>
  <si>
    <t>57 R CLÉMENCEAU</t>
  </si>
  <si>
    <t>SCE SOINS À DOMICILE PARAY LE MONIAL</t>
  </si>
  <si>
    <t>14 RTE DE ST VINCENT</t>
  </si>
  <si>
    <t>EHPAD ANTONIN ACHAINTRE</t>
  </si>
  <si>
    <t>6 R DU PRIEURE</t>
  </si>
  <si>
    <t>53 R ACHAINTRE</t>
  </si>
  <si>
    <t>RÉSIDENCE COEUR DU BRIONNAIS</t>
  </si>
  <si>
    <t>1 PL IRENE POPARD</t>
  </si>
  <si>
    <t>EHPAD MARCELLIN VOLLAT</t>
  </si>
  <si>
    <t>3 R MARCELLIN VOLLAT</t>
  </si>
  <si>
    <t>CENTRE HOSPITALIER DE LA GUICHE</t>
  </si>
  <si>
    <t>ROUTE DU 19 MARS 1962</t>
  </si>
  <si>
    <t>CTRE HOSPITALIER  BRESSE LOUHANNAISE</t>
  </si>
  <si>
    <t>R LA BASSE MACONNIERE</t>
  </si>
  <si>
    <t>EHPAD</t>
  </si>
  <si>
    <t>R DES TANNERIES</t>
  </si>
  <si>
    <t>CENTRE HOSPITALIER DU CLUNISOIS</t>
  </si>
  <si>
    <t>7  CHARRIERE DES ECORCES</t>
  </si>
  <si>
    <t>13 PL DE L'HOPITAL</t>
  </si>
  <si>
    <t>CENTRE HOSPITALIER BELNAY</t>
  </si>
  <si>
    <t>R H ET S VITRIER</t>
  </si>
  <si>
    <t>CH ALIGRE BOURBON LANCY</t>
  </si>
  <si>
    <t>ALL D'ALIGRE</t>
  </si>
  <si>
    <t>CENTRE HOSPITALIER</t>
  </si>
  <si>
    <t>16 R DE LA BOUTIERE</t>
  </si>
  <si>
    <t>MUTUALITE FRANCAISE DE SAONE ET LOIRE</t>
  </si>
  <si>
    <t>R DU 11 NOVEMBRE</t>
  </si>
  <si>
    <t>FED.DEP.ASS.LOC.EN MILIEU RURAL</t>
  </si>
  <si>
    <t>11 R DU PARC</t>
  </si>
  <si>
    <t>CCAS DE CHALON</t>
  </si>
  <si>
    <t>6 R JULES FERRY</t>
  </si>
  <si>
    <t>CANSSM FILIERIS</t>
  </si>
  <si>
    <t>1B R PAUL VAILLANT COUTURIER</t>
  </si>
  <si>
    <t>10 AV SAINT EXUPERY</t>
  </si>
  <si>
    <t>CROIX ROUGE FRANCAISE</t>
  </si>
  <si>
    <t>5 AV HOCHE</t>
  </si>
  <si>
    <t>17 R DU GUE</t>
  </si>
  <si>
    <t>6 R DE LA HALLE</t>
  </si>
  <si>
    <t>3 PL DE LA RÉPUBLIQUE</t>
  </si>
  <si>
    <t>RTE DE VEZELAY</t>
  </si>
  <si>
    <t>PL MARCEL MARILLER</t>
  </si>
  <si>
    <t>20 CHE DE RONDE</t>
  </si>
  <si>
    <t>COALLIA</t>
  </si>
  <si>
    <t>5  GRANDE RUE</t>
  </si>
  <si>
    <t>CH AVALLON</t>
  </si>
  <si>
    <t>1 R DE L'HOPITAL</t>
  </si>
  <si>
    <t>CH JOIGNY</t>
  </si>
  <si>
    <t>ALL PIERRE DE COUBERTIN</t>
  </si>
  <si>
    <t>CENTRE HOSPITALIER DU TONNERROIS</t>
  </si>
  <si>
    <t>R DE L HOPITAL</t>
  </si>
  <si>
    <t>HL R BONNION  VILLENEUVE-SUR-YONNE</t>
  </si>
  <si>
    <t>R CARNOT</t>
  </si>
  <si>
    <t>MAISON DE RETRAITE SAINTE CLOTILDE</t>
  </si>
  <si>
    <t>RTE DE CRAIN</t>
  </si>
  <si>
    <t>MAISON DE RETRAITE L ISLE SUR SEREIN</t>
  </si>
  <si>
    <t>3 R JOFFRE</t>
  </si>
  <si>
    <t>EHPAD LES MIGNOTTES</t>
  </si>
  <si>
    <t>1 R FRATERNITE</t>
  </si>
  <si>
    <t>MAISON DE RETRAITE</t>
  </si>
  <si>
    <t>ASSOC DU FOYER RES PA COULANGE</t>
  </si>
  <si>
    <t>1 R L'ABBE TINGAULT</t>
  </si>
  <si>
    <t>MAISON DEPART DE RETRAITE DE L'YONNE</t>
  </si>
  <si>
    <t>7 AV MAR. DE LATTRE DE TASSIGNY</t>
  </si>
  <si>
    <t>FEDERATION ADMR DE L'YONNE</t>
  </si>
  <si>
    <t>22 R PAUL DESJARDINS</t>
  </si>
  <si>
    <t>6 SQ LA TRECEY</t>
  </si>
  <si>
    <t>1 PL DE LA LIBERTE</t>
  </si>
  <si>
    <t>RTE DE TONNERRE</t>
  </si>
  <si>
    <t>UNA JOIGNY - CHARNY</t>
  </si>
  <si>
    <t>3 RTE PRUNOY</t>
  </si>
  <si>
    <t>SOSM LA PROVIDENCE</t>
  </si>
  <si>
    <t>26 BD GEORGES CLEMENCEAU</t>
  </si>
  <si>
    <t>ACTIV'UNA PUISAYE FORTERRE</t>
  </si>
  <si>
    <t>8 R DU PONT CAPUREAU</t>
  </si>
  <si>
    <t>ASSOC DU CANTON DE PONT/YONNE</t>
  </si>
  <si>
    <t>14 R DE L'HOTEL DE VILLE</t>
  </si>
  <si>
    <t>CCAS BELFORT</t>
  </si>
  <si>
    <t>R DE L'AS DE CARREAU</t>
  </si>
  <si>
    <t>DOMICILE 90</t>
  </si>
  <si>
    <t>AV DE L ESPERANCE</t>
  </si>
  <si>
    <t>CHSLD CHENOIS</t>
  </si>
  <si>
    <t>3 R DE DERIDE</t>
  </si>
  <si>
    <t>Gestionnaire</t>
  </si>
  <si>
    <t>21340 NOLAY</t>
  </si>
  <si>
    <t>21000 DIJON</t>
  </si>
  <si>
    <t>21400 NOD SUR SEINE</t>
  </si>
  <si>
    <t>21350 VITTEAUX</t>
  </si>
  <si>
    <t>21150 ALISE STE REINE</t>
  </si>
  <si>
    <t>21210 SAULIEU</t>
  </si>
  <si>
    <t>21703 NUITS ST GEORGES CEDEX</t>
  </si>
  <si>
    <t>21230 ARNAY LE DUC</t>
  </si>
  <si>
    <t>21120 IS SUR TILLE</t>
  </si>
  <si>
    <t>21130 AUXONNE</t>
  </si>
  <si>
    <t>21140 SEMUR EN AUXOIS</t>
  </si>
  <si>
    <t>21220 GEVREY CHAMBERTIN</t>
  </si>
  <si>
    <t>21310 MIREBEAU SUR BEZE</t>
  </si>
  <si>
    <t>21200 BEAUNE</t>
  </si>
  <si>
    <t>21802 QUETIGNY CEDEX</t>
  </si>
  <si>
    <t>21400 CHATILLON SUR SEINE</t>
  </si>
  <si>
    <t>21540 SOMBERNON</t>
  </si>
  <si>
    <t>21500 MONTBARD</t>
  </si>
  <si>
    <t>58000 NEVERS</t>
  </si>
  <si>
    <t>89630 QUARRE LES TOMBES</t>
  </si>
  <si>
    <t>89000 AUXERRE</t>
  </si>
  <si>
    <t>21250 SEURRE</t>
  </si>
  <si>
    <t>21290 RECEY SUR OURCE</t>
  </si>
  <si>
    <t>21520 MONTIGNY SUR AUBE</t>
  </si>
  <si>
    <t>21110 GENLIS</t>
  </si>
  <si>
    <t>21440 ST SEINE L ABBAYE</t>
  </si>
  <si>
    <t>21320 POUILLY EN AUXOIS</t>
  </si>
  <si>
    <t>21072 DIJON CEDEX</t>
  </si>
  <si>
    <t>71407 AUTUN CEDEX</t>
  </si>
  <si>
    <t>25503 MORTEAU CEDEX</t>
  </si>
  <si>
    <t>25304 PONTARLIER CEDEX</t>
  </si>
  <si>
    <t>25270 LEVIER</t>
  </si>
  <si>
    <t>25290 ORNANS</t>
  </si>
  <si>
    <t>25390 FLANGEBOUCHE</t>
  </si>
  <si>
    <t>25620 MAMIROLLE</t>
  </si>
  <si>
    <t>25680 ROUGEMONT</t>
  </si>
  <si>
    <t>25110 BAUME LES DAMES</t>
  </si>
  <si>
    <t>25120 MAICHE</t>
  </si>
  <si>
    <t>25200 GRAND CHARMONT</t>
  </si>
  <si>
    <t>25630 STE SUZANNE</t>
  </si>
  <si>
    <t>70400 HERICOURT</t>
  </si>
  <si>
    <t>25150 PONT DE ROIDE VERMONDANS</t>
  </si>
  <si>
    <t>25440 QUINGEY</t>
  </si>
  <si>
    <t>25034 BESANCON CEDEX</t>
  </si>
  <si>
    <t>25205 MONTBELIARD CEDEX</t>
  </si>
  <si>
    <t>25042 BESANCON CEDEX</t>
  </si>
  <si>
    <t>25240 MOUTHE</t>
  </si>
  <si>
    <t>25052 BESANCON CEDEX</t>
  </si>
  <si>
    <t>70003 VESOUL CEDEX</t>
  </si>
  <si>
    <t>70200 LURE</t>
  </si>
  <si>
    <t>70300 LUXEUIL LES BAINS</t>
  </si>
  <si>
    <t>70104 GRAY CEDEX</t>
  </si>
  <si>
    <t>25400 AUDINCOURT</t>
  </si>
  <si>
    <t>25700 VALENTIGNEY</t>
  </si>
  <si>
    <t>39120 CHAUSSIN</t>
  </si>
  <si>
    <t>39130 CLAIRVAUX LES LACS</t>
  </si>
  <si>
    <t>39250 NOZEROY</t>
  </si>
  <si>
    <t>39270 ORGELET</t>
  </si>
  <si>
    <t>39800 POLIGNY</t>
  </si>
  <si>
    <t>39190 BEAUFORT ORBAGNA</t>
  </si>
  <si>
    <t>39110 SALINS LES BAINS</t>
  </si>
  <si>
    <t>39700 AMANGE</t>
  </si>
  <si>
    <t>39230 SELLIERES</t>
  </si>
  <si>
    <t>58160 IMPHY</t>
  </si>
  <si>
    <t>58120 CHATEAU CHINON</t>
  </si>
  <si>
    <t>58300 DECIZE</t>
  </si>
  <si>
    <t>58110 CHATILLON EN BAZOIS</t>
  </si>
  <si>
    <t>58200 COSNE COURS SUR LOIRE</t>
  </si>
  <si>
    <t>58400 LA CHARITE SUR LOIRE</t>
  </si>
  <si>
    <t>58150 POUILLY SUR LOIRE</t>
  </si>
  <si>
    <t>58290 MOULINS ENGILBERT</t>
  </si>
  <si>
    <t>58500 CLAMECY</t>
  </si>
  <si>
    <t>58140 LORMES</t>
  </si>
  <si>
    <t>58240 ST PIERRE LE MOUTIER</t>
  </si>
  <si>
    <t>39300 CHAMPAGNOLE</t>
  </si>
  <si>
    <t>39500 TAVAUX</t>
  </si>
  <si>
    <t>39000 LONS LE SAUNIER</t>
  </si>
  <si>
    <t>39160 ST AMOUR</t>
  </si>
  <si>
    <t>39200 ST CLAUDE</t>
  </si>
  <si>
    <t>71300 MONTCEAU LES MINES</t>
  </si>
  <si>
    <t>71000 MACON</t>
  </si>
  <si>
    <t>71100 CHALON SUR SAONE</t>
  </si>
  <si>
    <t>71240 SENNECEY LE GRAND</t>
  </si>
  <si>
    <t>71260 LUGNY</t>
  </si>
  <si>
    <t>70180 DAMPIERRE SUR SALON</t>
  </si>
  <si>
    <t>70190 BEAUMOTTE AUBERTANS</t>
  </si>
  <si>
    <t>70210 VAUVILLERS</t>
  </si>
  <si>
    <t>70700 CHARCENNE</t>
  </si>
  <si>
    <t>70110 VILLERSEXEL</t>
  </si>
  <si>
    <t>71390 BUXY</t>
  </si>
  <si>
    <t>71200 LE CREUSOT</t>
  </si>
  <si>
    <t>71600 PARAY LE MONIAL</t>
  </si>
  <si>
    <t>71120 CHAROLLES</t>
  </si>
  <si>
    <t>71170 CHAUFFAILLES</t>
  </si>
  <si>
    <t>71110 MARCIGNY</t>
  </si>
  <si>
    <t>71160 DIGOIN</t>
  </si>
  <si>
    <t>71220 LA GUICHE</t>
  </si>
  <si>
    <t>71500 LOUHANS</t>
  </si>
  <si>
    <t>71460 ST GENGOUX LE NATIONAL</t>
  </si>
  <si>
    <t>71520 TRAMAYES</t>
  </si>
  <si>
    <t>71250 CLUNY</t>
  </si>
  <si>
    <t>71700 TOURNUS</t>
  </si>
  <si>
    <t>71140 BOURBON LANCY</t>
  </si>
  <si>
    <t>71760 ISSY L EVEQUE</t>
  </si>
  <si>
    <t>71150 CHAGNY</t>
  </si>
  <si>
    <t>71310 MERVANS</t>
  </si>
  <si>
    <t>71680 CRECHES SUR SAONE</t>
  </si>
  <si>
    <t>58260 LA MACHINE</t>
  </si>
  <si>
    <t>71304 MONTCEAU LES MINES CEDEX</t>
  </si>
  <si>
    <t>58170 LUZY</t>
  </si>
  <si>
    <t>58190 TANNAY</t>
  </si>
  <si>
    <t>58270 ST BENIN D AZY</t>
  </si>
  <si>
    <t>58800 CORBIGNY</t>
  </si>
  <si>
    <t>58230 MONTSAUCHE LES SETTONS</t>
  </si>
  <si>
    <t>89130 TOUCY</t>
  </si>
  <si>
    <t>58410 ENTRAINS SUR NOHAIN</t>
  </si>
  <si>
    <t>89200 AVALLON</t>
  </si>
  <si>
    <t>89300 JOIGNY</t>
  </si>
  <si>
    <t>89700 TONNERRE</t>
  </si>
  <si>
    <t>89500 VILLENEUVE SUR YONNE</t>
  </si>
  <si>
    <t>89480 COULANGES SUR YONNE</t>
  </si>
  <si>
    <t>89440 L ISLE SUR SEREIN</t>
  </si>
  <si>
    <t>89400 MIGENNES</t>
  </si>
  <si>
    <t>89520 ST SAUVEUR EN PUISAYE</t>
  </si>
  <si>
    <t>89580 COULANGES LA VINEUSE</t>
  </si>
  <si>
    <t>89011 AUXERRE CEDEX</t>
  </si>
  <si>
    <t>89230 PONTIGNY</t>
  </si>
  <si>
    <t>89600 ST FLORENTIN</t>
  </si>
  <si>
    <t>89190 VILLENEUVE L ARCHEVEQUE</t>
  </si>
  <si>
    <t>89270 VERMENTON</t>
  </si>
  <si>
    <t>89120 CHARNY OREE DE PUISAYE</t>
  </si>
  <si>
    <t>89100 SENS</t>
  </si>
  <si>
    <t>89140 PONT SUR YONNE</t>
  </si>
  <si>
    <t>90000 BELFORT</t>
  </si>
  <si>
    <t>90100 DELLE</t>
  </si>
  <si>
    <t>CP et Ville</t>
  </si>
  <si>
    <t>Statut</t>
  </si>
  <si>
    <t>Etablissement Public</t>
  </si>
  <si>
    <t>Org.Privé non Lucr.</t>
  </si>
  <si>
    <t>Etat &amp; Col.Territ.</t>
  </si>
  <si>
    <t>ADRESSE</t>
  </si>
  <si>
    <t>Adresse2</t>
  </si>
  <si>
    <t>ATTENTION A RENSEIGNER LE BON FINESS</t>
  </si>
  <si>
    <t>Commentaires</t>
  </si>
  <si>
    <t>Motifs pour lesquelles certaines communes n'ont pas été desservies</t>
  </si>
  <si>
    <t>a masquer</t>
  </si>
  <si>
    <t>A masquer</t>
  </si>
  <si>
    <t>Taux de professionnels  du soin ayant suivi au moins une séance d’analyse de la pratique dans l’année</t>
  </si>
  <si>
    <t>Consignes de remplissage</t>
  </si>
  <si>
    <t>Si les données sont erronnées à préciser dans la colonne commentaires</t>
  </si>
  <si>
    <t xml:space="preserve">Données issues de la base FINESS: Si les données sont erronnées </t>
  </si>
  <si>
    <t>à préciser dans la colonne commentaire</t>
  </si>
  <si>
    <t>Catégorie de clientèle</t>
  </si>
  <si>
    <t>(répartition par GIR de la file active) :</t>
  </si>
  <si>
    <t xml:space="preserve">Fréquence de l'actualisation de la liste d'attente </t>
  </si>
  <si>
    <t>Mensuel</t>
  </si>
  <si>
    <t>Bimensuel</t>
  </si>
  <si>
    <t>Hebdomadaire</t>
  </si>
  <si>
    <t>Fréquance actualisation LA</t>
  </si>
  <si>
    <t>Données à sélectionner via une liste déroulante</t>
  </si>
  <si>
    <t xml:space="preserve">Données à compléter </t>
  </si>
  <si>
    <t>Cible:
Au moins 95 %</t>
  </si>
  <si>
    <t>Cible:
Au moins 90 %</t>
  </si>
  <si>
    <t>Cible:
Au moins 50 %</t>
  </si>
  <si>
    <t>Cible:
&lt;3 %</t>
  </si>
  <si>
    <t>Cible:
100%</t>
  </si>
  <si>
    <t>Cible:
0,02 ETP IDEC / Patient</t>
  </si>
  <si>
    <t>File active ESA</t>
  </si>
  <si>
    <t>Tous bénéficiaires confondus</t>
  </si>
  <si>
    <t xml:space="preserve">Cible:
Actualisation &lt; 1 mois </t>
  </si>
  <si>
    <t>Base SSIAD / Communes</t>
  </si>
  <si>
    <t>INSEE</t>
  </si>
  <si>
    <t>Population + 60 ans ?</t>
  </si>
  <si>
    <t>Population 60-74 ans</t>
  </si>
  <si>
    <t>Population + 75 ans</t>
  </si>
  <si>
    <t>Population + 75 ans non corrigée</t>
  </si>
  <si>
    <t>Population totale</t>
  </si>
  <si>
    <t>Population totale non corrigée</t>
  </si>
  <si>
    <t>Département</t>
  </si>
  <si>
    <t>Commune</t>
  </si>
  <si>
    <t>ancien_canton</t>
  </si>
  <si>
    <t>Finess_etablissement
(géographique)</t>
  </si>
  <si>
    <t>SSIAD ou SPASAD (établissement géographique)</t>
  </si>
  <si>
    <t>Catégorie</t>
  </si>
  <si>
    <t>Finess_ gestionnaire entité juridique)</t>
  </si>
  <si>
    <t>Gestionnaire (entité juridique)</t>
  </si>
  <si>
    <t>Communes "multi SSIAD"</t>
  </si>
  <si>
    <t>Capacité autorisée PA</t>
  </si>
  <si>
    <t>Capacité installée PA</t>
  </si>
  <si>
    <t>Capacité autorisée PH</t>
  </si>
  <si>
    <t>Capacité installée PH</t>
  </si>
  <si>
    <t>Capacité autorisée ESA</t>
  </si>
  <si>
    <t>Capacité installée ESA</t>
  </si>
  <si>
    <t>site P / S</t>
  </si>
  <si>
    <t>Bénéficiaires APA
GIR 1 &amp; 2</t>
  </si>
  <si>
    <t>Bénéficiaires APA
GIR 3 &amp; 4</t>
  </si>
  <si>
    <t>Bois-Sainte-Marie</t>
  </si>
  <si>
    <t>CLAYETTE</t>
  </si>
  <si>
    <t>S.S.I.A.D. CHAUFFAILLES - LA CLAYETTE</t>
  </si>
  <si>
    <t>S.S.I.A.D.</t>
  </si>
  <si>
    <t>EHPAD ANTONIN ACHAINTRE DE CHAUFFAILLES</t>
  </si>
  <si>
    <t>Saint-Vérand</t>
  </si>
  <si>
    <t>CHAPELLE-DE-GUINCHAY</t>
  </si>
  <si>
    <t>S.S.I.A.D CRÈCHES/SAÔNE MACONNAIS SUD</t>
  </si>
  <si>
    <t>FEDERATION ADMR 71</t>
  </si>
  <si>
    <t>Accolans</t>
  </si>
  <si>
    <t>Bavans</t>
  </si>
  <si>
    <t>SSIAD BAUME LES DAMES</t>
  </si>
  <si>
    <t>P</t>
  </si>
  <si>
    <t>Adam-lès-Passavant</t>
  </si>
  <si>
    <t>Baume les Dames</t>
  </si>
  <si>
    <t>Aïssey</t>
  </si>
  <si>
    <t>Anteuil</t>
  </si>
  <si>
    <t>Appenans</t>
  </si>
  <si>
    <t>Autechaux</t>
  </si>
  <si>
    <t>Baume-les-Dames</t>
  </si>
  <si>
    <t>Blussangeaux</t>
  </si>
  <si>
    <t>Blussans</t>
  </si>
  <si>
    <t>Bournois</t>
  </si>
  <si>
    <t>Branne</t>
  </si>
  <si>
    <t>Bremondans</t>
  </si>
  <si>
    <t>Valdahon</t>
  </si>
  <si>
    <t>Bretigney-Notre-Dame</t>
  </si>
  <si>
    <t>Chaux-lès-Clerval</t>
  </si>
  <si>
    <t>Clerval</t>
  </si>
  <si>
    <t>Côtebrune</t>
  </si>
  <si>
    <t>Crosey-le-Petit</t>
  </si>
  <si>
    <t>Cusance</t>
  </si>
  <si>
    <t>Esnans</t>
  </si>
  <si>
    <t>Étrappe</t>
  </si>
  <si>
    <t>Fontaine-lès-Clerval</t>
  </si>
  <si>
    <t>Fontenotte</t>
  </si>
  <si>
    <t>Fourbanne</t>
  </si>
  <si>
    <t>Gémonval</t>
  </si>
  <si>
    <t>Geney</t>
  </si>
  <si>
    <t>Grosbois</t>
  </si>
  <si>
    <t>Guillon-les-Bains</t>
  </si>
  <si>
    <t>L'Hôpital-Saint-Lieffroy</t>
  </si>
  <si>
    <t>Hyèvre-Magny</t>
  </si>
  <si>
    <t>Hyèvre-Paroisse</t>
  </si>
  <si>
    <t>L'Isle-sur-le-Doubs</t>
  </si>
  <si>
    <t>Lanans</t>
  </si>
  <si>
    <t>Lomont-sur-Crête</t>
  </si>
  <si>
    <t>Luxiol</t>
  </si>
  <si>
    <t>Mancenans</t>
  </si>
  <si>
    <t>Marvelise</t>
  </si>
  <si>
    <t>Médière</t>
  </si>
  <si>
    <t>Montivernage</t>
  </si>
  <si>
    <t>Onans</t>
  </si>
  <si>
    <t>Orsans</t>
  </si>
  <si>
    <t>Passavant</t>
  </si>
  <si>
    <t>Pompierre-sur-Doubs</t>
  </si>
  <si>
    <t>Pont-les-Moulins</t>
  </si>
  <si>
    <t>La Prétière</t>
  </si>
  <si>
    <t>Rang</t>
  </si>
  <si>
    <t>Roche-lès-Clerval</t>
  </si>
  <si>
    <t>Saint-Georges-Armont</t>
  </si>
  <si>
    <t>Saint-Juan</t>
  </si>
  <si>
    <t>Santoche</t>
  </si>
  <si>
    <t>Servin</t>
  </si>
  <si>
    <t>Silley-Bléfond</t>
  </si>
  <si>
    <t>Soye</t>
  </si>
  <si>
    <t>Vaudrivillers</t>
  </si>
  <si>
    <t>Vergranne</t>
  </si>
  <si>
    <t>Verne</t>
  </si>
  <si>
    <t>Villers-Saint-Martin</t>
  </si>
  <si>
    <t>Voillans</t>
  </si>
  <si>
    <t>Le Barboux</t>
  </si>
  <si>
    <t>Morteau</t>
  </si>
  <si>
    <t>SSIAD PAYS DE MAICHE ET ENVIRONS</t>
  </si>
  <si>
    <t>S</t>
  </si>
  <si>
    <t>Battenans-Varin</t>
  </si>
  <si>
    <t>Belfays</t>
  </si>
  <si>
    <t>Maîche</t>
  </si>
  <si>
    <t>Belleherbe</t>
  </si>
  <si>
    <t>Le Bizot</t>
  </si>
  <si>
    <t>Bonnétage</t>
  </si>
  <si>
    <t>La Bosse</t>
  </si>
  <si>
    <t>Les Bréseux</t>
  </si>
  <si>
    <t>Bretonvillers</t>
  </si>
  <si>
    <t>Burnevillers</t>
  </si>
  <si>
    <t>Cernay-l'Église</t>
  </si>
  <si>
    <t>Chamesey</t>
  </si>
  <si>
    <t>Charmauvillers</t>
  </si>
  <si>
    <t>Charmoille</t>
  </si>
  <si>
    <t>Charquemont</t>
  </si>
  <si>
    <t>La Chenalotte</t>
  </si>
  <si>
    <t>Consolation-Maisonnettes</t>
  </si>
  <si>
    <t>Cour-Saint-Maurice</t>
  </si>
  <si>
    <t>Courtefontaine</t>
  </si>
  <si>
    <t>Damprichard</t>
  </si>
  <si>
    <t>Les Écorces</t>
  </si>
  <si>
    <t>Ferrières-le-Lac</t>
  </si>
  <si>
    <t>Fessevillers</t>
  </si>
  <si>
    <t>Les Fontenelles</t>
  </si>
  <si>
    <t>Fournet-Blancheroche</t>
  </si>
  <si>
    <t>Frambouhans</t>
  </si>
  <si>
    <t>Goumois</t>
  </si>
  <si>
    <t>Grand'Combe-des-Bois</t>
  </si>
  <si>
    <t>Indevillers</t>
  </si>
  <si>
    <t>Laval-le-Prieuré</t>
  </si>
  <si>
    <t>Longevelle-lès-Russey</t>
  </si>
  <si>
    <t>Le Luhier</t>
  </si>
  <si>
    <t>Mancenans-Lizerne</t>
  </si>
  <si>
    <t>Le Mémont</t>
  </si>
  <si>
    <t>Montandon</t>
  </si>
  <si>
    <t>Montbéliardot</t>
  </si>
  <si>
    <t>Mont-de-Laval</t>
  </si>
  <si>
    <t>Mont-de-Vougney</t>
  </si>
  <si>
    <t>Narbief</t>
  </si>
  <si>
    <t>Orgeans-Blanchefontaine</t>
  </si>
  <si>
    <t>Plaimbois-du-Miroir</t>
  </si>
  <si>
    <t>Les Plains-et-Grands-Essarts</t>
  </si>
  <si>
    <t>Rosureux</t>
  </si>
  <si>
    <t>Le Russey</t>
  </si>
  <si>
    <t>Saint-Julien-lès-Russey</t>
  </si>
  <si>
    <t>Thiébouhans</t>
  </si>
  <si>
    <t>Trévillers</t>
  </si>
  <si>
    <t>Urtière</t>
  </si>
  <si>
    <t>Vaucluse</t>
  </si>
  <si>
    <t>Vauclusotte</t>
  </si>
  <si>
    <t>Abbenans</t>
  </si>
  <si>
    <t>SSIAD ROUGEMONT</t>
  </si>
  <si>
    <t>Avilley</t>
  </si>
  <si>
    <t>Bonnal</t>
  </si>
  <si>
    <t>Cubrial</t>
  </si>
  <si>
    <t>Cubry</t>
  </si>
  <si>
    <t>Cuse-et-Adrisans</t>
  </si>
  <si>
    <t>Fontenelle-Montby</t>
  </si>
  <si>
    <t>Gondenans-Montby</t>
  </si>
  <si>
    <t>Gondenans-les-Moulins</t>
  </si>
  <si>
    <t>Gouhelans</t>
  </si>
  <si>
    <t>Huanne-Montmartin</t>
  </si>
  <si>
    <t>Mésandans</t>
  </si>
  <si>
    <t>Mondon</t>
  </si>
  <si>
    <t>Montagney-Servigney</t>
  </si>
  <si>
    <t>Montussaint</t>
  </si>
  <si>
    <t>Nans</t>
  </si>
  <si>
    <t>Puessans</t>
  </si>
  <si>
    <t>Rillans</t>
  </si>
  <si>
    <t>Rognon</t>
  </si>
  <si>
    <t>Romain</t>
  </si>
  <si>
    <t>Rougemont</t>
  </si>
  <si>
    <t>Tallans</t>
  </si>
  <si>
    <t>Tournans</t>
  </si>
  <si>
    <t>Tressandans</t>
  </si>
  <si>
    <t>Trouvans</t>
  </si>
  <si>
    <t>Uzelle</t>
  </si>
  <si>
    <t>Viéthorey</t>
  </si>
  <si>
    <t>Alaincourt</t>
  </si>
  <si>
    <t>Jussey</t>
  </si>
  <si>
    <t>SSIAD AMANCE VAUVILLERS</t>
  </si>
  <si>
    <t>ADMR FEDERATION DEPARTEMENTALE HAUTE SAONE</t>
  </si>
  <si>
    <t>Amance</t>
  </si>
  <si>
    <t>Port sur Saône</t>
  </si>
  <si>
    <t>Ambiévillers</t>
  </si>
  <si>
    <t>Anchenoncourt-et-Chazel</t>
  </si>
  <si>
    <t>Anjeux</t>
  </si>
  <si>
    <t>La Basse-Vaivre</t>
  </si>
  <si>
    <t>Bassigney</t>
  </si>
  <si>
    <t>Baulay</t>
  </si>
  <si>
    <t>Betoncourt-Saint-Pancras</t>
  </si>
  <si>
    <t>Bouligney</t>
  </si>
  <si>
    <t>Bourguignon-lès-Conflans</t>
  </si>
  <si>
    <t>Breurey-lès-Faverney</t>
  </si>
  <si>
    <t>Briaucourt</t>
  </si>
  <si>
    <t>Saint Loup sur Semouse</t>
  </si>
  <si>
    <t>Buffignécourt</t>
  </si>
  <si>
    <t>Conflans-sur-Lanterne</t>
  </si>
  <si>
    <t>Contréglise</t>
  </si>
  <si>
    <t>Cubry-lès-Faverney</t>
  </si>
  <si>
    <t>Cuve</t>
  </si>
  <si>
    <t>Dampierre-lès-Conflans</t>
  </si>
  <si>
    <t>Dampvalley-Saint-Pancras</t>
  </si>
  <si>
    <t>Demangevelle</t>
  </si>
  <si>
    <t>Équevilley</t>
  </si>
  <si>
    <t>Faverney</t>
  </si>
  <si>
    <t>Fontenois-la-Ville</t>
  </si>
  <si>
    <t>Girefontaine</t>
  </si>
  <si>
    <t>Hurecourt</t>
  </si>
  <si>
    <t>Jasney</t>
  </si>
  <si>
    <t>Mailleroncourt-Saint-Pancras</t>
  </si>
  <si>
    <t>Melincourt</t>
  </si>
  <si>
    <t>Menoux</t>
  </si>
  <si>
    <t>Mersuay</t>
  </si>
  <si>
    <t>Montdoré</t>
  </si>
  <si>
    <t>Montureux-lès-Baulay</t>
  </si>
  <si>
    <t>Passavant-la-Rochère</t>
  </si>
  <si>
    <t>La Pisseure</t>
  </si>
  <si>
    <t>Plainemont</t>
  </si>
  <si>
    <t>Polaincourt-et-Clairefontaine</t>
  </si>
  <si>
    <t>Pont-du-Bois</t>
  </si>
  <si>
    <t>Saint-Remy</t>
  </si>
  <si>
    <t>Saponcourt</t>
  </si>
  <si>
    <t>Selles</t>
  </si>
  <si>
    <t>Senoncourt</t>
  </si>
  <si>
    <t>Le Val-Saint-Éloi</t>
  </si>
  <si>
    <t>Vauvillers</t>
  </si>
  <si>
    <t>Venisey</t>
  </si>
  <si>
    <t>La Villedieu-en-Fontenette</t>
  </si>
  <si>
    <t>Champagney</t>
  </si>
  <si>
    <t>Héricourt-1</t>
  </si>
  <si>
    <t>SSIAD DE CHAMPAGNEY</t>
  </si>
  <si>
    <t>Clairegoutte</t>
  </si>
  <si>
    <t>Échavanne</t>
  </si>
  <si>
    <t>Errevet</t>
  </si>
  <si>
    <t>Frahier-et-Chatebier</t>
  </si>
  <si>
    <t>Frédéric-Fontaine</t>
  </si>
  <si>
    <t>Plancher-Bas</t>
  </si>
  <si>
    <t>Plancher-les-Mines</t>
  </si>
  <si>
    <t>Ronchamp</t>
  </si>
  <si>
    <t>Lure-1</t>
  </si>
  <si>
    <t>Angirey</t>
  </si>
  <si>
    <t>Gray</t>
  </si>
  <si>
    <t>SSIAD DE CHARCENNE</t>
  </si>
  <si>
    <t>Apremont</t>
  </si>
  <si>
    <t>Arsans</t>
  </si>
  <si>
    <t>Marnay</t>
  </si>
  <si>
    <t>Autoreille</t>
  </si>
  <si>
    <t>Avrigney-Virey</t>
  </si>
  <si>
    <t>Bard-lès-Pesmes</t>
  </si>
  <si>
    <t>Battrans</t>
  </si>
  <si>
    <t>Bay</t>
  </si>
  <si>
    <t>Beaumotte-lès-Pin</t>
  </si>
  <si>
    <t>Bonboillon</t>
  </si>
  <si>
    <t>Bonnevent-Velloreille</t>
  </si>
  <si>
    <t>Bresilley</t>
  </si>
  <si>
    <t>Broye-Aubigney-Montseugny</t>
  </si>
  <si>
    <t>Brussey</t>
  </si>
  <si>
    <t>Bucey-lès-Gy</t>
  </si>
  <si>
    <t>Chambornay-lès-Pin</t>
  </si>
  <si>
    <t>Champtonnay</t>
  </si>
  <si>
    <t>Champvans</t>
  </si>
  <si>
    <t>Chancey</t>
  </si>
  <si>
    <t>La Chapelle-Saint-Quillain</t>
  </si>
  <si>
    <t>Scey sur Saône et Saint Albin</t>
  </si>
  <si>
    <t>Charcenne</t>
  </si>
  <si>
    <t>Chaumercenne</t>
  </si>
  <si>
    <t>Chenevrey-et-Morogne</t>
  </si>
  <si>
    <t>Chevigney</t>
  </si>
  <si>
    <t>Choye</t>
  </si>
  <si>
    <t>Citey</t>
  </si>
  <si>
    <t>Courcuire</t>
  </si>
  <si>
    <t>Cresancey</t>
  </si>
  <si>
    <t>Cugney</t>
  </si>
  <si>
    <t>Cult</t>
  </si>
  <si>
    <t>Esmoulins</t>
  </si>
  <si>
    <t>Essertenne-et-Cecey</t>
  </si>
  <si>
    <t>Étrelles-et-la-Montbleuse</t>
  </si>
  <si>
    <t>Étuz</t>
  </si>
  <si>
    <t>Frasne-le-Château</t>
  </si>
  <si>
    <t>Germigney</t>
  </si>
  <si>
    <t>Gézier-et-Fontenelay</t>
  </si>
  <si>
    <t>Gy</t>
  </si>
  <si>
    <t>Hugier</t>
  </si>
  <si>
    <t>Igny</t>
  </si>
  <si>
    <t>Lieucourt</t>
  </si>
  <si>
    <t>Malans</t>
  </si>
  <si>
    <t>Mantoche</t>
  </si>
  <si>
    <t>Montagney</t>
  </si>
  <si>
    <t>Montboillon</t>
  </si>
  <si>
    <t>Villers-Chemin-et-Mont-lès-Étrelles</t>
  </si>
  <si>
    <t>Motey-Besuche</t>
  </si>
  <si>
    <t>Noiron</t>
  </si>
  <si>
    <t>Oiselay-et-Grachaux</t>
  </si>
  <si>
    <t>Onay</t>
  </si>
  <si>
    <t>Pesmes</t>
  </si>
  <si>
    <t>Pin</t>
  </si>
  <si>
    <t>La Grande-Résie</t>
  </si>
  <si>
    <t>La Résie-Saint-Martin</t>
  </si>
  <si>
    <t>Saint-Broing</t>
  </si>
  <si>
    <t>Saint-Loup-Nantouard</t>
  </si>
  <si>
    <t>Sauvigney-lès-Gray</t>
  </si>
  <si>
    <t>Sauvigney-lès-Pesmes</t>
  </si>
  <si>
    <t>Sornay</t>
  </si>
  <si>
    <t>Le Tremblois</t>
  </si>
  <si>
    <t>Tromarey</t>
  </si>
  <si>
    <t>Vadans</t>
  </si>
  <si>
    <t>Valay</t>
  </si>
  <si>
    <t>Vantoux-et-Longevelle</t>
  </si>
  <si>
    <t>Vaux-le-Moncelot</t>
  </si>
  <si>
    <t>Velesmes-Échevanne</t>
  </si>
  <si>
    <t>Velet</t>
  </si>
  <si>
    <t>Velleclaire</t>
  </si>
  <si>
    <t>Vellefrey-et-Vellefrange</t>
  </si>
  <si>
    <t>Vellemoz</t>
  </si>
  <si>
    <t>Velloreille-lès-Choye</t>
  </si>
  <si>
    <t>Venère</t>
  </si>
  <si>
    <t>Villefrancon</t>
  </si>
  <si>
    <t>Vregille</t>
  </si>
  <si>
    <t>Aboncourt-Gesincourt</t>
  </si>
  <si>
    <t>SSIAD DE JUSSEY</t>
  </si>
  <si>
    <t>Aisey-et-Richecourt</t>
  </si>
  <si>
    <t>Arbecey</t>
  </si>
  <si>
    <t>Augicourt</t>
  </si>
  <si>
    <t>Barges</t>
  </si>
  <si>
    <t>Betaucourt</t>
  </si>
  <si>
    <t>Betoncourt-sur-Mance</t>
  </si>
  <si>
    <t>Blondefontaine</t>
  </si>
  <si>
    <t>Bougey</t>
  </si>
  <si>
    <t>Bourbévelle</t>
  </si>
  <si>
    <t>Bourguignon-lès-Morey</t>
  </si>
  <si>
    <t>Bousseraucourt</t>
  </si>
  <si>
    <t>Cemboing</t>
  </si>
  <si>
    <t>Cendrecourt</t>
  </si>
  <si>
    <t>Chargey-lès-Port</t>
  </si>
  <si>
    <t>Charmes-Saint-Valbert</t>
  </si>
  <si>
    <t>Chauvirey-le-Châtel</t>
  </si>
  <si>
    <t>Chauvirey-le-Vieil</t>
  </si>
  <si>
    <t>Cintrey</t>
  </si>
  <si>
    <t>Combeaufontaine</t>
  </si>
  <si>
    <t>Cornot</t>
  </si>
  <si>
    <t>Corre</t>
  </si>
  <si>
    <t>Fouchécourt</t>
  </si>
  <si>
    <t>Gevigney-et-Mercey</t>
  </si>
  <si>
    <t>Gourgeon</t>
  </si>
  <si>
    <t>Jonvelle</t>
  </si>
  <si>
    <t>Lambrey</t>
  </si>
  <si>
    <t>Lavigney</t>
  </si>
  <si>
    <t>Magny-lès-Jussey</t>
  </si>
  <si>
    <t>Malvillers</t>
  </si>
  <si>
    <t>Melin</t>
  </si>
  <si>
    <t>Molay</t>
  </si>
  <si>
    <t>Montcourt</t>
  </si>
  <si>
    <t>Montigny-lès-Cherlieu</t>
  </si>
  <si>
    <t>La Roche-Morey</t>
  </si>
  <si>
    <t>Oigney</t>
  </si>
  <si>
    <t>Ormoy</t>
  </si>
  <si>
    <t>Ouge</t>
  </si>
  <si>
    <t>Preigney</t>
  </si>
  <si>
    <t>Purgerot</t>
  </si>
  <si>
    <t>La Quarte</t>
  </si>
  <si>
    <t>Raincourt</t>
  </si>
  <si>
    <t>Ranzevelle</t>
  </si>
  <si>
    <t>La Rochelle</t>
  </si>
  <si>
    <t>Rosières-sur-Mance</t>
  </si>
  <si>
    <t>Saint-Marcel</t>
  </si>
  <si>
    <t>Semmadon</t>
  </si>
  <si>
    <t>Tartécourt</t>
  </si>
  <si>
    <t>Vernois-sur-Mance</t>
  </si>
  <si>
    <t>Villars-le-Pautel</t>
  </si>
  <si>
    <t>Vitrey-sur-Mance</t>
  </si>
  <si>
    <t>Vougécourt</t>
  </si>
  <si>
    <t>Aillevans</t>
  </si>
  <si>
    <t>Villersexel</t>
  </si>
  <si>
    <t>SSIAD DE VILLERSEXEL</t>
  </si>
  <si>
    <t>Arpenans</t>
  </si>
  <si>
    <t>Lure-2</t>
  </si>
  <si>
    <t>Athesans-Étroitefontaine</t>
  </si>
  <si>
    <t>Autrey-lès-Cerre</t>
  </si>
  <si>
    <t>Autrey-le-Vay</t>
  </si>
  <si>
    <t>Les Aynans</t>
  </si>
  <si>
    <t>Beveuge</t>
  </si>
  <si>
    <t>Borey</t>
  </si>
  <si>
    <t>Calmoutier</t>
  </si>
  <si>
    <t>Cerre-lès-Noroy</t>
  </si>
  <si>
    <t>Colombe-lès-Vesoul</t>
  </si>
  <si>
    <t>Courchaton</t>
  </si>
  <si>
    <t>La Creuse</t>
  </si>
  <si>
    <t>Crevans-et-la-Chapelle-lès-Granges</t>
  </si>
  <si>
    <t>Dampvalley-lès-Colombe</t>
  </si>
  <si>
    <t>Esprels</t>
  </si>
  <si>
    <t>Fallon</t>
  </si>
  <si>
    <t>Faymont</t>
  </si>
  <si>
    <t>Genevreuille</t>
  </si>
  <si>
    <t>Georfans</t>
  </si>
  <si>
    <t>Gouhenans</t>
  </si>
  <si>
    <t>Grammont</t>
  </si>
  <si>
    <t>Granges-la-Ville</t>
  </si>
  <si>
    <t>Granges-le-Bourg</t>
  </si>
  <si>
    <t>Liévans</t>
  </si>
  <si>
    <t>Longevelle</t>
  </si>
  <si>
    <t>Les Magny</t>
  </si>
  <si>
    <t>Marast</t>
  </si>
  <si>
    <t>Mélecey</t>
  </si>
  <si>
    <t>Mignavillers</t>
  </si>
  <si>
    <t>Moimay</t>
  </si>
  <si>
    <t>Mollans</t>
  </si>
  <si>
    <t>Montjustin-et-Velotte</t>
  </si>
  <si>
    <t>Noroy-le-Bourg</t>
  </si>
  <si>
    <t>Oppenans</t>
  </si>
  <si>
    <t>Oricourt</t>
  </si>
  <si>
    <t>Pomoy</t>
  </si>
  <si>
    <t>Pont-sur-l'Ognon</t>
  </si>
  <si>
    <t>Saint-Ferjeux</t>
  </si>
  <si>
    <t>Saint-Sulpice</t>
  </si>
  <si>
    <t>Secenans</t>
  </si>
  <si>
    <t>Senargent-Mignafans</t>
  </si>
  <si>
    <t>Vallerois-le-Bois</t>
  </si>
  <si>
    <t>Vellechevreux-et-Courbenans</t>
  </si>
  <si>
    <t>Velleminfroy</t>
  </si>
  <si>
    <t>La Vergenne</t>
  </si>
  <si>
    <t>Villafans</t>
  </si>
  <si>
    <t>Villargent</t>
  </si>
  <si>
    <t>Villers-la-Ville</t>
  </si>
  <si>
    <t>Villers-le-Sec</t>
  </si>
  <si>
    <t>Amoncourt</t>
  </si>
  <si>
    <t>SSIAD PORT SUR SAONE - SCEY SUR SAONE</t>
  </si>
  <si>
    <t>Aroz</t>
  </si>
  <si>
    <t>Auxon</t>
  </si>
  <si>
    <t>Baignes</t>
  </si>
  <si>
    <t>Bougnon</t>
  </si>
  <si>
    <t>Bourguignon-lès-la-Charité</t>
  </si>
  <si>
    <t>Boursières</t>
  </si>
  <si>
    <t>Bucey-lès-Traves</t>
  </si>
  <si>
    <t>Chantes</t>
  </si>
  <si>
    <t>Chassey-lès-Scey</t>
  </si>
  <si>
    <t>Chaux-lès-Port</t>
  </si>
  <si>
    <t>Chemilly</t>
  </si>
  <si>
    <t>Clans</t>
  </si>
  <si>
    <t>Conflandey</t>
  </si>
  <si>
    <t>Ferrières-lès-Scey</t>
  </si>
  <si>
    <t>Flagy</t>
  </si>
  <si>
    <t>Fleurey-lès-Faverney</t>
  </si>
  <si>
    <t>Grandvelle-et-le-Perrenot</t>
  </si>
  <si>
    <t>Grattery</t>
  </si>
  <si>
    <t>Lieffrans</t>
  </si>
  <si>
    <t>Mailley-et-Chazelot</t>
  </si>
  <si>
    <t>Mont-le-Vernois</t>
  </si>
  <si>
    <t>Vesoul-1</t>
  </si>
  <si>
    <t>Neuvelle-lès-la-Charité</t>
  </si>
  <si>
    <t>La Neuvelle-lès-Scey</t>
  </si>
  <si>
    <t>Noidans-le-Ferroux</t>
  </si>
  <si>
    <t>Ovanches</t>
  </si>
  <si>
    <t>Pontcey</t>
  </si>
  <si>
    <t>Port-sur-Saône</t>
  </si>
  <si>
    <t>Provenchère</t>
  </si>
  <si>
    <t>Raze</t>
  </si>
  <si>
    <t>Rosey</t>
  </si>
  <si>
    <t>Rupt-sur-Saône</t>
  </si>
  <si>
    <t>Scey-sur-Saône-et-Saint-Albin</t>
  </si>
  <si>
    <t>Scye</t>
  </si>
  <si>
    <t>Traves</t>
  </si>
  <si>
    <t>Vauchoux</t>
  </si>
  <si>
    <t>Velleguindry-et-Levrecey</t>
  </si>
  <si>
    <t>Velle-le-Châtel</t>
  </si>
  <si>
    <t>Villers-sur-Port</t>
  </si>
  <si>
    <t>Vy-le-Ferroux</t>
  </si>
  <si>
    <t>Vy-lès-Rupt</t>
  </si>
  <si>
    <t>Aillevillers-et-Lyaumont</t>
  </si>
  <si>
    <t>SSIAD REGION SS-VOSGIENNE FAUCOGNEY</t>
  </si>
  <si>
    <t>Amage</t>
  </si>
  <si>
    <t>Melisey</t>
  </si>
  <si>
    <t>Amont-et-Effreney</t>
  </si>
  <si>
    <t>Belfahy</t>
  </si>
  <si>
    <t>Belmont</t>
  </si>
  <si>
    <t>Belonchamp</t>
  </si>
  <si>
    <t>Beulotte-Saint-Laurent</t>
  </si>
  <si>
    <t>La Bruyère</t>
  </si>
  <si>
    <t>Corbenay</t>
  </si>
  <si>
    <t>La Corbière</t>
  </si>
  <si>
    <t>Corravillers</t>
  </si>
  <si>
    <t>Écromagny</t>
  </si>
  <si>
    <t>Esmoulières</t>
  </si>
  <si>
    <t>Faucogney-et-la-Mer</t>
  </si>
  <si>
    <t>Les Fessey</t>
  </si>
  <si>
    <t>Fleurey-lès-Saint-Loup</t>
  </si>
  <si>
    <t>Fougerolles</t>
  </si>
  <si>
    <t>Fresse</t>
  </si>
  <si>
    <t>Haut-du-Them-Château-Lambert</t>
  </si>
  <si>
    <t>La Lanterne-et-les-Armonts</t>
  </si>
  <si>
    <t>La Longine</t>
  </si>
  <si>
    <t>Mélisey</t>
  </si>
  <si>
    <t>Miellin</t>
  </si>
  <si>
    <t>La Montagne</t>
  </si>
  <si>
    <t>Montessaux</t>
  </si>
  <si>
    <t>La Proiselière-et-Langle</t>
  </si>
  <si>
    <t>La Rosière</t>
  </si>
  <si>
    <t>Saint-Barthélemy</t>
  </si>
  <si>
    <t>Saint-Bresson</t>
  </si>
  <si>
    <t>Sainte-Marie-en-Chanois</t>
  </si>
  <si>
    <t>Servance</t>
  </si>
  <si>
    <t>Ternuay-Melay-et-Saint-Hilaire</t>
  </si>
  <si>
    <t>La Vaivre</t>
  </si>
  <si>
    <t>La Voivre</t>
  </si>
  <si>
    <t>Chevenon</t>
  </si>
  <si>
    <t>IMPHY</t>
  </si>
  <si>
    <t>S.S.I.A.D. IMPHY</t>
  </si>
  <si>
    <t>Imphy</t>
  </si>
  <si>
    <t>Magny-Cours</t>
  </si>
  <si>
    <t>Saincaize-Meauce</t>
  </si>
  <si>
    <t>Saint-Ouen-sur-Loire</t>
  </si>
  <si>
    <t>MACHINE</t>
  </si>
  <si>
    <t>Sauvigny-les-Bois</t>
  </si>
  <si>
    <t>Aibre</t>
  </si>
  <si>
    <t>SPASAD DE STE SUZANNE</t>
  </si>
  <si>
    <t>APASAD SOINS + DOUBS</t>
  </si>
  <si>
    <t>Allenjoie</t>
  </si>
  <si>
    <t>Bethoncourt</t>
  </si>
  <si>
    <t>Badevel</t>
  </si>
  <si>
    <t>Audincourt</t>
  </si>
  <si>
    <t>Brognard</t>
  </si>
  <si>
    <t>Dambenois</t>
  </si>
  <si>
    <t>Dampierre-les-Bois</t>
  </si>
  <si>
    <t>Fesches-le-Châtel</t>
  </si>
  <si>
    <t>Grand-Charmont</t>
  </si>
  <si>
    <t>Nommay</t>
  </si>
  <si>
    <t>Sochaux</t>
  </si>
  <si>
    <t>Vieux-Charmont</t>
  </si>
  <si>
    <t>Allondans</t>
  </si>
  <si>
    <t>Arcey</t>
  </si>
  <si>
    <t>Bart</t>
  </si>
  <si>
    <t>Montbéliard</t>
  </si>
  <si>
    <t>Berche</t>
  </si>
  <si>
    <t>Beutal</t>
  </si>
  <si>
    <t>Bretigney</t>
  </si>
  <si>
    <t>Colombier-Fontaine</t>
  </si>
  <si>
    <t>Courcelles-lès-Montbéliard</t>
  </si>
  <si>
    <t>Dampierre-sur-le-Doubs</t>
  </si>
  <si>
    <t>Désandans</t>
  </si>
  <si>
    <t>Dung</t>
  </si>
  <si>
    <t>Échenans</t>
  </si>
  <si>
    <t>Étouvans</t>
  </si>
  <si>
    <t>Faimbe</t>
  </si>
  <si>
    <t>Issans</t>
  </si>
  <si>
    <t>Laire</t>
  </si>
  <si>
    <t>Longevelle-sur-Doubs</t>
  </si>
  <si>
    <t>Lougres</t>
  </si>
  <si>
    <t>Montenois</t>
  </si>
  <si>
    <t>Présentevillers</t>
  </si>
  <si>
    <t>Raynans</t>
  </si>
  <si>
    <t>Saint-Julien-lès-Montbéliard</t>
  </si>
  <si>
    <t>Sainte-Marie</t>
  </si>
  <si>
    <t>Saint-Maurice-Colombier</t>
  </si>
  <si>
    <t>Sainte-Suzanne</t>
  </si>
  <si>
    <t>Semondans</t>
  </si>
  <si>
    <t>Le Vernoy</t>
  </si>
  <si>
    <t>Voujeaucourt</t>
  </si>
  <si>
    <t>Valentigney</t>
  </si>
  <si>
    <t>Belverne</t>
  </si>
  <si>
    <t>Héricourt-2</t>
  </si>
  <si>
    <t>APASAD SOINS + HAUTE SAONE</t>
  </si>
  <si>
    <t>Brevilliers</t>
  </si>
  <si>
    <t>Chagey</t>
  </si>
  <si>
    <t>Châlonvillars</t>
  </si>
  <si>
    <t>Champey</t>
  </si>
  <si>
    <t>Chavanne</t>
  </si>
  <si>
    <t>Chenebier</t>
  </si>
  <si>
    <t>Coisevaux</t>
  </si>
  <si>
    <t>Courmont</t>
  </si>
  <si>
    <t>Couthenans</t>
  </si>
  <si>
    <t>Échenans-sous-Mont-Vaudois</t>
  </si>
  <si>
    <t>Étobon</t>
  </si>
  <si>
    <t>Héricourt</t>
  </si>
  <si>
    <t>Lomont</t>
  </si>
  <si>
    <t>Luze</t>
  </si>
  <si>
    <t>Mandrevillars</t>
  </si>
  <si>
    <t>Saulnot</t>
  </si>
  <si>
    <t>Tavey</t>
  </si>
  <si>
    <t>Trémoins</t>
  </si>
  <si>
    <t>Verlans</t>
  </si>
  <si>
    <t>Villers-sur-Saulnot</t>
  </si>
  <si>
    <t>Vyans-le-Val</t>
  </si>
  <si>
    <t>Grandvaux</t>
  </si>
  <si>
    <t>PALINGES</t>
  </si>
  <si>
    <t>S.S.I.A.D. PARAY LE MONIAL</t>
  </si>
  <si>
    <t>ASS "SSIAD DE PARAY"</t>
  </si>
  <si>
    <t>Hautefond</t>
  </si>
  <si>
    <t>PARAY-LE-MONIAL</t>
  </si>
  <si>
    <t>L'Hôpital-le-Mercier</t>
  </si>
  <si>
    <t>Martigny-le-Comte</t>
  </si>
  <si>
    <t>Nochize</t>
  </si>
  <si>
    <t>Oudry</t>
  </si>
  <si>
    <t>Palinges</t>
  </si>
  <si>
    <t>Paray-le-Monial</t>
  </si>
  <si>
    <t>Poisson</t>
  </si>
  <si>
    <t>Saint-Aubin-en-Charollais</t>
  </si>
  <si>
    <t>Saint-Bonnet-de-Vieille-Vigne</t>
  </si>
  <si>
    <t>Saint-Léger-lès-Paray</t>
  </si>
  <si>
    <t>Saint-Vincent-Bragny</t>
  </si>
  <si>
    <t>Saint-Yan</t>
  </si>
  <si>
    <t>Versaugues</t>
  </si>
  <si>
    <t>Vitry-en-Charollais</t>
  </si>
  <si>
    <t>Volesvres</t>
  </si>
  <si>
    <t>Autechaux-Roide</t>
  </si>
  <si>
    <t>Belvoir</t>
  </si>
  <si>
    <t>Bief</t>
  </si>
  <si>
    <t>Bourguignon</t>
  </si>
  <si>
    <t>Chamesol</t>
  </si>
  <si>
    <t>Les Terres-de-Chaux</t>
  </si>
  <si>
    <t>Chazot</t>
  </si>
  <si>
    <t>Crosey-le-Grand</t>
  </si>
  <si>
    <t>Dambelin</t>
  </si>
  <si>
    <t>Dampjoux</t>
  </si>
  <si>
    <t>Écot</t>
  </si>
  <si>
    <t>Écurcey</t>
  </si>
  <si>
    <t>Feule</t>
  </si>
  <si>
    <t>Fleurey</t>
  </si>
  <si>
    <t>Froidevaux</t>
  </si>
  <si>
    <t>Glère</t>
  </si>
  <si>
    <t>Goux-lès-Dambelin</t>
  </si>
  <si>
    <t>La Grange</t>
  </si>
  <si>
    <t>Hyémondans</t>
  </si>
  <si>
    <t>Lanthenans</t>
  </si>
  <si>
    <t>Liebvillers</t>
  </si>
  <si>
    <t>Montancy</t>
  </si>
  <si>
    <t>Montécheroux</t>
  </si>
  <si>
    <t>Montjoie-le-Château</t>
  </si>
  <si>
    <t>Neuchâtel-Urtière</t>
  </si>
  <si>
    <t>Noirefontaine</t>
  </si>
  <si>
    <t>Orve</t>
  </si>
  <si>
    <t>Ouvans</t>
  </si>
  <si>
    <t>Péseux</t>
  </si>
  <si>
    <t>Pont-de-Roide</t>
  </si>
  <si>
    <t>Rahon</t>
  </si>
  <si>
    <t>Randevillers</t>
  </si>
  <si>
    <t>Rémondans-Vaivre</t>
  </si>
  <si>
    <t>Rosières-sur-Barbèche</t>
  </si>
  <si>
    <t>Saint-Hippolyte</t>
  </si>
  <si>
    <t>Sancey-le-Grand</t>
  </si>
  <si>
    <t>Sancey-le-Long</t>
  </si>
  <si>
    <t>Solemont</t>
  </si>
  <si>
    <t>Soulce-Cernay</t>
  </si>
  <si>
    <t>Sourans</t>
  </si>
  <si>
    <t>Surmont</t>
  </si>
  <si>
    <t>Valonne</t>
  </si>
  <si>
    <t>Valoreille</t>
  </si>
  <si>
    <t>Vaufrey</t>
  </si>
  <si>
    <t>Vellerot-lès-Belvoir</t>
  </si>
  <si>
    <t>Vellevans</t>
  </si>
  <si>
    <t>Vernois-lès-Belvoir</t>
  </si>
  <si>
    <t>Villars-sous-Dampjoux</t>
  </si>
  <si>
    <t>Villars-sous-Écot</t>
  </si>
  <si>
    <t>Vyt-lès-Belvoir</t>
  </si>
  <si>
    <t>Brey-et-Maison-du-Bois</t>
  </si>
  <si>
    <t>Frasne</t>
  </si>
  <si>
    <t>Chapelle-des-Bois</t>
  </si>
  <si>
    <t>Châtelblanc</t>
  </si>
  <si>
    <t>Chaux-Neuve</t>
  </si>
  <si>
    <t>Le Crouzet</t>
  </si>
  <si>
    <t>Fourcatier-et-Maison-Neuve</t>
  </si>
  <si>
    <t>Gellin</t>
  </si>
  <si>
    <t>Les Grangettes</t>
  </si>
  <si>
    <t>Les Hôpitaux-Neufs</t>
  </si>
  <si>
    <t>Les Hôpitaux-Vieux</t>
  </si>
  <si>
    <t>Jougne</t>
  </si>
  <si>
    <t>Labergement-Sainte-Marie</t>
  </si>
  <si>
    <t>Longevilles-Mont-d'Or</t>
  </si>
  <si>
    <t>Malbuisson</t>
  </si>
  <si>
    <t>Malpas</t>
  </si>
  <si>
    <t>Métabief</t>
  </si>
  <si>
    <t>Montperreux</t>
  </si>
  <si>
    <t>Mouthe</t>
  </si>
  <si>
    <t>Petite-Chaux</t>
  </si>
  <si>
    <t>La Planée</t>
  </si>
  <si>
    <t>Les Pontets</t>
  </si>
  <si>
    <t>Reculfoz</t>
  </si>
  <si>
    <t>Remoray-Boujeons</t>
  </si>
  <si>
    <t>Rochejean</t>
  </si>
  <si>
    <t>Rondefontaine</t>
  </si>
  <si>
    <t>Saint-Antoine</t>
  </si>
  <si>
    <t>Saint-Point-Lac</t>
  </si>
  <si>
    <t>Sarrageois</t>
  </si>
  <si>
    <t>Touillon-et-Loutelet</t>
  </si>
  <si>
    <t>Vaux-et-Chantegrue</t>
  </si>
  <si>
    <t>Les Villedieu</t>
  </si>
  <si>
    <t>Aulx-lès-Cromary</t>
  </si>
  <si>
    <t>Rioz</t>
  </si>
  <si>
    <t>ASS SSIDPA RIOZ MONTBOZON</t>
  </si>
  <si>
    <t>Authoison</t>
  </si>
  <si>
    <t>La Barre</t>
  </si>
  <si>
    <t>Beaumotte-Aubertans</t>
  </si>
  <si>
    <t>Besnans</t>
  </si>
  <si>
    <t>Bouhans-lès-Montbozon</t>
  </si>
  <si>
    <t>Boulot</t>
  </si>
  <si>
    <t>Boult</t>
  </si>
  <si>
    <t>Bussières</t>
  </si>
  <si>
    <t>Buthiers</t>
  </si>
  <si>
    <t>Cenans</t>
  </si>
  <si>
    <t>Chambornay-lès-Bellevaux</t>
  </si>
  <si>
    <t>Chassey-lès-Montbozon</t>
  </si>
  <si>
    <t>Chaux-la-Lotière</t>
  </si>
  <si>
    <t>Cirey</t>
  </si>
  <si>
    <t>Cognières</t>
  </si>
  <si>
    <t>Cordonnet</t>
  </si>
  <si>
    <t>Cromary</t>
  </si>
  <si>
    <t>Dampierre-sur-Linotte</t>
  </si>
  <si>
    <t>Filain</t>
  </si>
  <si>
    <t>Fondremand</t>
  </si>
  <si>
    <t>Fontenois-lès-Montbozon</t>
  </si>
  <si>
    <t>Hyet</t>
  </si>
  <si>
    <t>Larians-et-Munans</t>
  </si>
  <si>
    <t>Loulans-Verchamp</t>
  </si>
  <si>
    <t>Le Magnoray</t>
  </si>
  <si>
    <t>Maizières</t>
  </si>
  <si>
    <t>La Malachère</t>
  </si>
  <si>
    <t>Maussans</t>
  </si>
  <si>
    <t>Montarlot-lès-Rioz</t>
  </si>
  <si>
    <t>Montbozon</t>
  </si>
  <si>
    <t>Neuvelle-lès-Cromary</t>
  </si>
  <si>
    <t>Ormenans</t>
  </si>
  <si>
    <t>Pennesières</t>
  </si>
  <si>
    <t>Perrouse</t>
  </si>
  <si>
    <t>Quenoche</t>
  </si>
  <si>
    <t>Recologne-lès-Rioz</t>
  </si>
  <si>
    <t>Roche-sur-Linotte-et-Sorans-les-Cordiers</t>
  </si>
  <si>
    <t>Ruhans</t>
  </si>
  <si>
    <t>Sorans-lès-Breurey</t>
  </si>
  <si>
    <t>Thieffrans</t>
  </si>
  <si>
    <t>Thiénans</t>
  </si>
  <si>
    <t>Traitiéfontaine</t>
  </si>
  <si>
    <t>Trésilley</t>
  </si>
  <si>
    <t>Vandelans</t>
  </si>
  <si>
    <t>Villers-Bouton</t>
  </si>
  <si>
    <t>Villers-Pater</t>
  </si>
  <si>
    <t>Voray-sur-l'Ognon</t>
  </si>
  <si>
    <t>Vy-lès-Filain</t>
  </si>
  <si>
    <t>Anost</t>
  </si>
  <si>
    <t>LUCENAY-L'EVEQUE</t>
  </si>
  <si>
    <t>S.S.I.A.D. AUTUN</t>
  </si>
  <si>
    <t>ASSAD AUTUN</t>
  </si>
  <si>
    <t>Antully</t>
  </si>
  <si>
    <t>AUTUN-SUD</t>
  </si>
  <si>
    <t>Autun</t>
  </si>
  <si>
    <t>Auxy</t>
  </si>
  <si>
    <t>Barnay</t>
  </si>
  <si>
    <t>La Boulaye</t>
  </si>
  <si>
    <t>MESVRES</t>
  </si>
  <si>
    <t>Brion</t>
  </si>
  <si>
    <t>Broye</t>
  </si>
  <si>
    <t>Besançon</t>
  </si>
  <si>
    <t>SSIAD DU CCAS BESANCON</t>
  </si>
  <si>
    <t>CCAS BESANCON</t>
  </si>
  <si>
    <t>La Chapelle-sous-Uchon</t>
  </si>
  <si>
    <t>Charbonnat</t>
  </si>
  <si>
    <t>Chissey-en-Morvan</t>
  </si>
  <si>
    <t>Collonge-la-Madeleine</t>
  </si>
  <si>
    <t>EPINAC</t>
  </si>
  <si>
    <t>La Comelle</t>
  </si>
  <si>
    <t>SAINT-LEGER-SOUS-BEUVRAY</t>
  </si>
  <si>
    <t>Cordesse</t>
  </si>
  <si>
    <t>Curgy</t>
  </si>
  <si>
    <t>Cussy-en-Morvan</t>
  </si>
  <si>
    <t>Dettey</t>
  </si>
  <si>
    <t>Dracy-Saint-Loup</t>
  </si>
  <si>
    <t>AUTUN-NORD</t>
  </si>
  <si>
    <t>SPASAD ELIAD DOUBS</t>
  </si>
  <si>
    <t>ELIAD ASSOCIATION DOUBS</t>
  </si>
  <si>
    <t>Épinac</t>
  </si>
  <si>
    <t>Étang-sur-Arroux</t>
  </si>
  <si>
    <t>La Grande-Verrière</t>
  </si>
  <si>
    <t>Igornay</t>
  </si>
  <si>
    <t>Laizy</t>
  </si>
  <si>
    <t>Lucenay-l'Évêque</t>
  </si>
  <si>
    <t>Mesvres</t>
  </si>
  <si>
    <t>Monthelon</t>
  </si>
  <si>
    <t>Morlet</t>
  </si>
  <si>
    <t>La Petite-Verrière</t>
  </si>
  <si>
    <t>Reclesne</t>
  </si>
  <si>
    <t>Roussillon-en-Morvan</t>
  </si>
  <si>
    <t>Saint-Didier-sur-Arroux</t>
  </si>
  <si>
    <t>Saint-Eugène</t>
  </si>
  <si>
    <t>Saint-Forgeot</t>
  </si>
  <si>
    <t>Blanzy</t>
  </si>
  <si>
    <t>MONTCENIS</t>
  </si>
  <si>
    <t>S.S.I.A.D. FILIERIS MONTCEAU</t>
  </si>
  <si>
    <t xml:space="preserve">CANSSM FILIERIS </t>
  </si>
  <si>
    <t>Saint-Léger-du-Bois</t>
  </si>
  <si>
    <t>Saint-Léger-sous-Beuvray</t>
  </si>
  <si>
    <t>Saint-Nizier-sur-Arroux</t>
  </si>
  <si>
    <t>Saint-Prix</t>
  </si>
  <si>
    <t>Saisy</t>
  </si>
  <si>
    <t>La Celle-en-Morvan</t>
  </si>
  <si>
    <t>Sommant</t>
  </si>
  <si>
    <t>Sully</t>
  </si>
  <si>
    <t>La Tagnière</t>
  </si>
  <si>
    <t>Tavernay</t>
  </si>
  <si>
    <t>Thil-sur-Arroux</t>
  </si>
  <si>
    <t>Tintry</t>
  </si>
  <si>
    <t>Uchon</t>
  </si>
  <si>
    <t>Alligny-Cosne</t>
  </si>
  <si>
    <t>COSNE-COURS-SUR-LOIRE-SUD</t>
  </si>
  <si>
    <t>S.S.I.A.D. COSNE SUR LOIRE</t>
  </si>
  <si>
    <t>ASSAD de COSNE</t>
  </si>
  <si>
    <t>Annay</t>
  </si>
  <si>
    <t>COSNE-COURS-SUR-LOIRE-NORD</t>
  </si>
  <si>
    <t>La Celle-sur-Loire</t>
  </si>
  <si>
    <t>Cessy-les-Bois</t>
  </si>
  <si>
    <t>DONZY</t>
  </si>
  <si>
    <t>Châteauneuf-Val-de-Bargis</t>
  </si>
  <si>
    <t>Ciez</t>
  </si>
  <si>
    <t>Colméry</t>
  </si>
  <si>
    <t>Cosne-Cours-sur-Loire</t>
  </si>
  <si>
    <t>Couloutre</t>
  </si>
  <si>
    <t>Donzy</t>
  </si>
  <si>
    <t>Myennes</t>
  </si>
  <si>
    <t>Neuvy-sur-Loire</t>
  </si>
  <si>
    <t>Perroy</t>
  </si>
  <si>
    <t>Pougny</t>
  </si>
  <si>
    <t>Sainte-Colombe-des-Bois</t>
  </si>
  <si>
    <t>Saint-Loup</t>
  </si>
  <si>
    <t>Saint-Malo-en-Donziois</t>
  </si>
  <si>
    <t>Saint-Père</t>
  </si>
  <si>
    <t>Les Bizots</t>
  </si>
  <si>
    <t>S.S.I.A.D LE CREUSOT</t>
  </si>
  <si>
    <t>ASSAD LE CREUSOT</t>
  </si>
  <si>
    <t>Le Breuil</t>
  </si>
  <si>
    <t>CREUSOT-EST</t>
  </si>
  <si>
    <t>Le Creusot</t>
  </si>
  <si>
    <t>Creusot</t>
  </si>
  <si>
    <t>Écuisses</t>
  </si>
  <si>
    <t>MONTCHANIN</t>
  </si>
  <si>
    <t>Marmagne</t>
  </si>
  <si>
    <t>Montcenis</t>
  </si>
  <si>
    <t>Montchanin</t>
  </si>
  <si>
    <t>Saint-Eusèbe</t>
  </si>
  <si>
    <t>Saint-Firmin</t>
  </si>
  <si>
    <t>Saint-Julien-sur-Dheune</t>
  </si>
  <si>
    <t>Saint-Laurent-d'Andenay</t>
  </si>
  <si>
    <t>Saint-Sernin-du-Bois</t>
  </si>
  <si>
    <t>Saint-Symphorien-de-Marmagne</t>
  </si>
  <si>
    <t>Torcy</t>
  </si>
  <si>
    <t>Charnay-lès-Mâcon</t>
  </si>
  <si>
    <t>MACON-CENTRE</t>
  </si>
  <si>
    <t>SPASAD ASSAD MACON</t>
  </si>
  <si>
    <t>S.P.A.S.A.D.</t>
  </si>
  <si>
    <t>ASSAD MULHOUSE</t>
  </si>
  <si>
    <t>Azé</t>
  </si>
  <si>
    <t>LUGNY</t>
  </si>
  <si>
    <t>SPASAD DU HAUT MACONNAIS</t>
  </si>
  <si>
    <t>Hurigny</t>
  </si>
  <si>
    <t>MACON-NORD</t>
  </si>
  <si>
    <t>Mâcon</t>
  </si>
  <si>
    <t>Sancé</t>
  </si>
  <si>
    <t>Bissy-la-Mâconnaise</t>
  </si>
  <si>
    <t>Burgy</t>
  </si>
  <si>
    <t>Charbonnières</t>
  </si>
  <si>
    <t>Chardonnay</t>
  </si>
  <si>
    <t>Clessé</t>
  </si>
  <si>
    <t>Cruzille</t>
  </si>
  <si>
    <t>Grevilly</t>
  </si>
  <si>
    <t>Laizé</t>
  </si>
  <si>
    <t>Lugny</t>
  </si>
  <si>
    <t>Montbellet</t>
  </si>
  <si>
    <t>Péronne</t>
  </si>
  <si>
    <t>Saint-Albain</t>
  </si>
  <si>
    <t>Saint-Gengoux-de-Scissé</t>
  </si>
  <si>
    <t>Saint-Martin-Belle-Roche</t>
  </si>
  <si>
    <t>Saint-Maurice-de-Satonnay</t>
  </si>
  <si>
    <t>La Salle</t>
  </si>
  <si>
    <t>Senozan</t>
  </si>
  <si>
    <t>Viré</t>
  </si>
  <si>
    <t>Fleurville</t>
  </si>
  <si>
    <t>Beaumont-sur-Grosne</t>
  </si>
  <si>
    <t>SENNECEY-LE-GRAND</t>
  </si>
  <si>
    <t>SPASAD SENNECEY LE GRAND</t>
  </si>
  <si>
    <t>ASSAD VAL DE SAONE</t>
  </si>
  <si>
    <t>L'Abergement-Sainte-Colombe</t>
  </si>
  <si>
    <t>SAINT-GERMAIN-DU-PLAIN</t>
  </si>
  <si>
    <t>SPASAD CHALON PERIPHERIE</t>
  </si>
  <si>
    <t>Baudrières</t>
  </si>
  <si>
    <t>S.S.I.A.D. MONTCEAU DOMISOL</t>
  </si>
  <si>
    <t>DOMISOL</t>
  </si>
  <si>
    <t>La Charmée</t>
  </si>
  <si>
    <t>CHALON-SUR-SAONE-SUD</t>
  </si>
  <si>
    <t>Châtenoy-en-Bresse</t>
  </si>
  <si>
    <t>Champforgeuil</t>
  </si>
  <si>
    <t>CHALON-SUR-SAONE-NORD</t>
  </si>
  <si>
    <t>S.S.I.A.D. CHALON/SAONE</t>
  </si>
  <si>
    <t>Épervans</t>
  </si>
  <si>
    <t>Farges-lès-Chalon</t>
  </si>
  <si>
    <t>Fragnes</t>
  </si>
  <si>
    <t>Lans</t>
  </si>
  <si>
    <t>Lessard-en-Bresse</t>
  </si>
  <si>
    <t>La Loyère</t>
  </si>
  <si>
    <t>Change</t>
  </si>
  <si>
    <t>Oslon</t>
  </si>
  <si>
    <t>Ouroux-sur-Saône</t>
  </si>
  <si>
    <t>Saint-Christophe-en-Bresse</t>
  </si>
  <si>
    <t>Saint-Germain-du-Plain</t>
  </si>
  <si>
    <t>SSIAD NOLAY EHPAD</t>
  </si>
  <si>
    <t>EHPAD JEANNE PIERRETTE CARNOT DE NOLAY</t>
  </si>
  <si>
    <t>Châtenoy-le-Royal</t>
  </si>
  <si>
    <t>CHALON-SUR-SAONE-OUEST</t>
  </si>
  <si>
    <t>Sassenay</t>
  </si>
  <si>
    <t>Sevrey</t>
  </si>
  <si>
    <t>Tronchy</t>
  </si>
  <si>
    <t>Virey-le-Grand</t>
  </si>
  <si>
    <t>Boyer</t>
  </si>
  <si>
    <t>Bresse-sur-Grosne</t>
  </si>
  <si>
    <t>Champagny-sous-Uxelles</t>
  </si>
  <si>
    <t>La Chapelle-de-Bragny</t>
  </si>
  <si>
    <t>Étrigny</t>
  </si>
  <si>
    <t>Gigny-sur-Saône</t>
  </si>
  <si>
    <t>Jugy</t>
  </si>
  <si>
    <t>Laives</t>
  </si>
  <si>
    <t>Lalheue</t>
  </si>
  <si>
    <t>Mancey</t>
  </si>
  <si>
    <t>Montceaux-Ragny</t>
  </si>
  <si>
    <t>Nanton</t>
  </si>
  <si>
    <t>Saint-Ambreuil</t>
  </si>
  <si>
    <t>Saint-Cyr</t>
  </si>
  <si>
    <t>Saint-Loup-de-Varennes</t>
  </si>
  <si>
    <t>Sennecey-le-Grand</t>
  </si>
  <si>
    <t>Varennes-le-Grand</t>
  </si>
  <si>
    <t>Vers</t>
  </si>
  <si>
    <t>Champigny</t>
  </si>
  <si>
    <t>PONT-SUR-YONNE</t>
  </si>
  <si>
    <t>La Chapelle-sur-Oreuse</t>
  </si>
  <si>
    <t>SERGINES</t>
  </si>
  <si>
    <t>Chaumont</t>
  </si>
  <si>
    <t>Compigny</t>
  </si>
  <si>
    <t>Courlon-sur-Yonne</t>
  </si>
  <si>
    <t>Cuy</t>
  </si>
  <si>
    <t>Évry</t>
  </si>
  <si>
    <t>Gisy-les-Nobles</t>
  </si>
  <si>
    <t>Lixy</t>
  </si>
  <si>
    <t>Michery</t>
  </si>
  <si>
    <t>Pailly</t>
  </si>
  <si>
    <t>Plessis-Saint-Jean</t>
  </si>
  <si>
    <t>Pont-sur-Yonne</t>
  </si>
  <si>
    <t>Saint-Agnan</t>
  </si>
  <si>
    <t>Saint-Sérotin</t>
  </si>
  <si>
    <t>Serbonnes</t>
  </si>
  <si>
    <t>Sergines</t>
  </si>
  <si>
    <t>Thorigny-sur-Oreuse</t>
  </si>
  <si>
    <t>Villeblevin</t>
  </si>
  <si>
    <t>Villemanoche</t>
  </si>
  <si>
    <t>Villenavotte</t>
  </si>
  <si>
    <t>Villeneuve-la-Guyard</t>
  </si>
  <si>
    <t>Villeperrot</t>
  </si>
  <si>
    <t>Villethierry</t>
  </si>
  <si>
    <t>Perceneige</t>
  </si>
  <si>
    <t>Vinneuf</t>
  </si>
  <si>
    <t>Charentenay</t>
  </si>
  <si>
    <t>COULANGES-LA-VINEUSE</t>
  </si>
  <si>
    <t>Coulangeron</t>
  </si>
  <si>
    <t>Coulanges-la-Vineuse</t>
  </si>
  <si>
    <t>Escamps</t>
  </si>
  <si>
    <t>Escolives-Sainte-Camille</t>
  </si>
  <si>
    <t>Gy-l'Évêque</t>
  </si>
  <si>
    <t>Irancy</t>
  </si>
  <si>
    <t>Jussy</t>
  </si>
  <si>
    <t>Merry-Sec</t>
  </si>
  <si>
    <t>COURSON-LES-CARRIERES</t>
  </si>
  <si>
    <t>Migé</t>
  </si>
  <si>
    <t>Mouffy</t>
  </si>
  <si>
    <t>Val-de-Mercy</t>
  </si>
  <si>
    <t>Vincelles</t>
  </si>
  <si>
    <t>Vincelottes</t>
  </si>
  <si>
    <t>Avril-sur-Loire</t>
  </si>
  <si>
    <t>DECIZE</t>
  </si>
  <si>
    <t>S.S.I.A.D. DECIZE</t>
  </si>
  <si>
    <t>Béard</t>
  </si>
  <si>
    <t>Champvert</t>
  </si>
  <si>
    <t>Charrin</t>
  </si>
  <si>
    <t>FOURS</t>
  </si>
  <si>
    <t>Cossaye</t>
  </si>
  <si>
    <t>DORNES</t>
  </si>
  <si>
    <t>Decize</t>
  </si>
  <si>
    <t>Devay</t>
  </si>
  <si>
    <t>Dornes</t>
  </si>
  <si>
    <t>Druy-Parigny</t>
  </si>
  <si>
    <t>Fleury-sur-Loire</t>
  </si>
  <si>
    <t>Lamenay-sur-Loire</t>
  </si>
  <si>
    <t>Lucenay-lès-Aix</t>
  </si>
  <si>
    <t>Neuville-lès-Decize</t>
  </si>
  <si>
    <t>Saint-Germain-Chassenay</t>
  </si>
  <si>
    <t>Saint-Léger-des-Vignes</t>
  </si>
  <si>
    <t>Saint-Parize-en-Viry</t>
  </si>
  <si>
    <t>Sougy-sur-Loire</t>
  </si>
  <si>
    <t>Toury-Lurcy</t>
  </si>
  <si>
    <t>Verneuil</t>
  </si>
  <si>
    <t>Arleuf</t>
  </si>
  <si>
    <t>CHATEAU-CHINON (VILLE)</t>
  </si>
  <si>
    <t>Blismes</t>
  </si>
  <si>
    <t>Château-Chinon (Ville)</t>
  </si>
  <si>
    <t>Château-Chinon (Campagne)</t>
  </si>
  <si>
    <t>Châtin</t>
  </si>
  <si>
    <t>Corancy</t>
  </si>
  <si>
    <t>Dommartin</t>
  </si>
  <si>
    <t>Fâchin</t>
  </si>
  <si>
    <t>Glux-en-Glenne</t>
  </si>
  <si>
    <t>Lavault-de-Frétoy</t>
  </si>
  <si>
    <t>Montigny-en-Morvan</t>
  </si>
  <si>
    <t>Montreuillon</t>
  </si>
  <si>
    <t>Saint-Hilaire-en-Morvan</t>
  </si>
  <si>
    <t>Saint-Léger-de-Fougeret</t>
  </si>
  <si>
    <t>Saint-Péreuse</t>
  </si>
  <si>
    <t>Chambeugle</t>
  </si>
  <si>
    <t>CHARNY</t>
  </si>
  <si>
    <t>ASSOCIATION UNA JOIGNY CHARNY</t>
  </si>
  <si>
    <t>Charny</t>
  </si>
  <si>
    <t>Chêne-Arnoult</t>
  </si>
  <si>
    <t>Chevillon</t>
  </si>
  <si>
    <t>Dicy</t>
  </si>
  <si>
    <t>La Ferté-Loupière</t>
  </si>
  <si>
    <t>Fontenouilles</t>
  </si>
  <si>
    <t>Grandchamp</t>
  </si>
  <si>
    <t>Malicorne</t>
  </si>
  <si>
    <t>Marchais-Beton</t>
  </si>
  <si>
    <t>Perreux</t>
  </si>
  <si>
    <t>Prunoy</t>
  </si>
  <si>
    <t>Saint-Denis-sur-Ouanne</t>
  </si>
  <si>
    <t>Saint-Martin-sur-Ouanne</t>
  </si>
  <si>
    <t>Villefranche</t>
  </si>
  <si>
    <t>Nevers</t>
  </si>
  <si>
    <t>S.S.I.A.D. NEVERS CCAS</t>
  </si>
  <si>
    <t>La Machine</t>
  </si>
  <si>
    <t>S.S.I.A.D. LA MACHINE</t>
  </si>
  <si>
    <t>Thianges</t>
  </si>
  <si>
    <t>Trois-Vèvres</t>
  </si>
  <si>
    <t>SAINT-BENIN-D'AZY</t>
  </si>
  <si>
    <t>Charmoy</t>
  </si>
  <si>
    <t>Ciry-le-Noble</t>
  </si>
  <si>
    <t>TOULON-SUR-ARROUX</t>
  </si>
  <si>
    <t>Dompierre-sous-Sanvignes</t>
  </si>
  <si>
    <t>Génelard</t>
  </si>
  <si>
    <t>Marly-sur-Arroux</t>
  </si>
  <si>
    <t>Perrecy-les-Forges</t>
  </si>
  <si>
    <t>Saint-Berain-sous-Sanvignes</t>
  </si>
  <si>
    <t>Saint-Romain-sous-Versigny</t>
  </si>
  <si>
    <t>Sanvignes-les-Mines</t>
  </si>
  <si>
    <t>Toulon-sur-Arroux</t>
  </si>
  <si>
    <t>Belfort</t>
  </si>
  <si>
    <t>SSIAD CCAS BELFORT</t>
  </si>
  <si>
    <t>Chenôve</t>
  </si>
  <si>
    <t>CENTRE DE SOINS INFIRMIERS DE DIJON</t>
  </si>
  <si>
    <t>Chalon-sur-Saône</t>
  </si>
  <si>
    <t>Créot</t>
  </si>
  <si>
    <t>Crissey</t>
  </si>
  <si>
    <t>Dijon</t>
  </si>
  <si>
    <t>SSIAD MONTBELIARD</t>
  </si>
  <si>
    <t>Corcelles-les-Monts</t>
  </si>
  <si>
    <t>DIJON  5E  CANTON</t>
  </si>
  <si>
    <t>SPASAD QUETIGNY GRAND DIJON</t>
  </si>
  <si>
    <t>MUTUALITE FRANCAISE BOURGUIGNONNE COTE D'OR</t>
  </si>
  <si>
    <t>Flavignerot</t>
  </si>
  <si>
    <t>Fleurey-sur-Ouche</t>
  </si>
  <si>
    <t>Épertully</t>
  </si>
  <si>
    <t>Lantenay</t>
  </si>
  <si>
    <t>Fontaine-lès-Dijon</t>
  </si>
  <si>
    <t>FONTAINE-LES-DIJON</t>
  </si>
  <si>
    <t>Velars-sur-Ouche</t>
  </si>
  <si>
    <t>Avelanges</t>
  </si>
  <si>
    <t>IS-SUR-TILLE</t>
  </si>
  <si>
    <t>Avot</t>
  </si>
  <si>
    <t>GRANCEY-LE-CHATEAU-NEUVELLE</t>
  </si>
  <si>
    <t>Barjon</t>
  </si>
  <si>
    <t>Boussenois</t>
  </si>
  <si>
    <t>SELONGEY</t>
  </si>
  <si>
    <t>Busserotte-et-Montenaille</t>
  </si>
  <si>
    <t>Chaignay</t>
  </si>
  <si>
    <t>Chazeuil</t>
  </si>
  <si>
    <t>Courlon</t>
  </si>
  <si>
    <t>Courtivron</t>
  </si>
  <si>
    <t>Crécey-sur-Tille</t>
  </si>
  <si>
    <t>Cussey-les-Forges</t>
  </si>
  <si>
    <t>Diénay</t>
  </si>
  <si>
    <t>Échevannes</t>
  </si>
  <si>
    <t>Épagny</t>
  </si>
  <si>
    <t>Flacey</t>
  </si>
  <si>
    <t>Foncegrive</t>
  </si>
  <si>
    <t>Fraignot-et-Vesvrotte</t>
  </si>
  <si>
    <t>Gemeaux</t>
  </si>
  <si>
    <t>Grancey-le-Château-Neuvelle</t>
  </si>
  <si>
    <t>Is-sur-Tille</t>
  </si>
  <si>
    <t>Lux</t>
  </si>
  <si>
    <t>Marcilly-sur-Tille</t>
  </si>
  <si>
    <t>Marey-sur-Tille</t>
  </si>
  <si>
    <t>Marsannay-le-Bois</t>
  </si>
  <si>
    <t>Le Meix</t>
  </si>
  <si>
    <t>Moloy</t>
  </si>
  <si>
    <t>Orville</t>
  </si>
  <si>
    <t>Pichanges</t>
  </si>
  <si>
    <t>Poiseul-lès-Saulx</t>
  </si>
  <si>
    <t>Sacquenay</t>
  </si>
  <si>
    <t>Salives</t>
  </si>
  <si>
    <t>Saulx-le-Duc</t>
  </si>
  <si>
    <t>Selongey</t>
  </si>
  <si>
    <t>Spoy</t>
  </si>
  <si>
    <t>Tarsul</t>
  </si>
  <si>
    <t>Til-Châtel</t>
  </si>
  <si>
    <t>Vernois-lès-Vesvres</t>
  </si>
  <si>
    <t>Vernot</t>
  </si>
  <si>
    <t>Véronnes</t>
  </si>
  <si>
    <t>Villecomte</t>
  </si>
  <si>
    <t>Villey-sur-Tille</t>
  </si>
  <si>
    <t>Ballore</t>
  </si>
  <si>
    <t>GUICHE</t>
  </si>
  <si>
    <t>Beaubery</t>
  </si>
  <si>
    <t>SAINT-BONNET-DE-JOUX</t>
  </si>
  <si>
    <t>Chevagny-sur-Guye</t>
  </si>
  <si>
    <t>Chiddes</t>
  </si>
  <si>
    <t>Collonge-en-Charollais</t>
  </si>
  <si>
    <t>Genouilly</t>
  </si>
  <si>
    <t>MONT-SAINT-VINCENT</t>
  </si>
  <si>
    <t>Gourdon</t>
  </si>
  <si>
    <t>La Guiche</t>
  </si>
  <si>
    <t>Joncy</t>
  </si>
  <si>
    <t>Marigny</t>
  </si>
  <si>
    <t>Marizy</t>
  </si>
  <si>
    <t>Mary</t>
  </si>
  <si>
    <t>Mont-Saint-Vincent</t>
  </si>
  <si>
    <t>Mornay</t>
  </si>
  <si>
    <t>Pouilloux</t>
  </si>
  <si>
    <t>Pressy-sous-Dondin</t>
  </si>
  <si>
    <t>Le Puley</t>
  </si>
  <si>
    <t>Le Rousset</t>
  </si>
  <si>
    <t>Saint-Bonnet-de-Joux</t>
  </si>
  <si>
    <t>Saint-Clément-sur-Guye</t>
  </si>
  <si>
    <t>Saint-Marcelin-de-Cray</t>
  </si>
  <si>
    <t>Saint-Martin-de-Salencey</t>
  </si>
  <si>
    <t>Saint-Martin-la-Patrouille</t>
  </si>
  <si>
    <t>Saint-Micaud</t>
  </si>
  <si>
    <t>Saint-Romain-sous-Gourdon</t>
  </si>
  <si>
    <t>Sivignon</t>
  </si>
  <si>
    <t>Suin</t>
  </si>
  <si>
    <t>Vaux-en-Pré</t>
  </si>
  <si>
    <t>Verosvres</t>
  </si>
  <si>
    <t>Anzy-le-Duc</t>
  </si>
  <si>
    <t>MARCIGNY</t>
  </si>
  <si>
    <t>SSIAD DU CH DE MARCIGNY</t>
  </si>
  <si>
    <t>CENTRE HOSPITALIER DE MARCIGNY</t>
  </si>
  <si>
    <t>Artaix</t>
  </si>
  <si>
    <t>Baugy</t>
  </si>
  <si>
    <t>Bourg-le-Comte</t>
  </si>
  <si>
    <t>Briant</t>
  </si>
  <si>
    <t>SEMUR-EN-BRIONNAIS</t>
  </si>
  <si>
    <t>Céron</t>
  </si>
  <si>
    <t>Chambilly</t>
  </si>
  <si>
    <t>Chenay-le-Châtel</t>
  </si>
  <si>
    <t>Fleury-la-Montagne</t>
  </si>
  <si>
    <t>Iguerande</t>
  </si>
  <si>
    <t>Ligny-en-Brionnais</t>
  </si>
  <si>
    <t>Mailly</t>
  </si>
  <si>
    <t>Marcigny</t>
  </si>
  <si>
    <t>Melay</t>
  </si>
  <si>
    <t>Montceaux-l'Étoile</t>
  </si>
  <si>
    <t>Oyé</t>
  </si>
  <si>
    <t>Saint-Bonnet-de-Cray</t>
  </si>
  <si>
    <t>Saint-Christophe-en-Brionnais</t>
  </si>
  <si>
    <t>Saint-Didier-en-Brionnais</t>
  </si>
  <si>
    <t>Sainte-Foy</t>
  </si>
  <si>
    <t>Saint-Julien-de-Jonzy</t>
  </si>
  <si>
    <t>Saint-Martin-du-Lac</t>
  </si>
  <si>
    <t>Sarry</t>
  </si>
  <si>
    <t>Semur-en-Brionnais</t>
  </si>
  <si>
    <t>Varenne-l'Arconce</t>
  </si>
  <si>
    <t>Vindecy</t>
  </si>
  <si>
    <t>Aigremont</t>
  </si>
  <si>
    <t>CHABLIS</t>
  </si>
  <si>
    <t>Aisy-sur-Armançon</t>
  </si>
  <si>
    <t>ANCY-LE-FRANC</t>
  </si>
  <si>
    <t>Ancy-le-Franc</t>
  </si>
  <si>
    <t>Ancy-le-Libre</t>
  </si>
  <si>
    <t>Annay-sur-Serein</t>
  </si>
  <si>
    <t>NOYERS</t>
  </si>
  <si>
    <t>Argentenay</t>
  </si>
  <si>
    <t>Argenteuil-sur-Armançon</t>
  </si>
  <si>
    <t>Arthonnay</t>
  </si>
  <si>
    <t>CRUZY-LE-CHATEL</t>
  </si>
  <si>
    <t>Baon</t>
  </si>
  <si>
    <t>Beine</t>
  </si>
  <si>
    <t>Bernouil</t>
  </si>
  <si>
    <t>FLOGNY-LA-CHAPELLE</t>
  </si>
  <si>
    <t>Béru</t>
  </si>
  <si>
    <t>TONNERRE</t>
  </si>
  <si>
    <t>Butteaux</t>
  </si>
  <si>
    <t>Carisey</t>
  </si>
  <si>
    <t>Chablis</t>
  </si>
  <si>
    <t>Chassignelles</t>
  </si>
  <si>
    <t>Chemilly-sur-Serein</t>
  </si>
  <si>
    <t>Cheney</t>
  </si>
  <si>
    <t>Chichée</t>
  </si>
  <si>
    <t>Chitry</t>
  </si>
  <si>
    <t>Collan</t>
  </si>
  <si>
    <t>Courgis</t>
  </si>
  <si>
    <t>Cruzy-le-Châtel</t>
  </si>
  <si>
    <t>Cry</t>
  </si>
  <si>
    <t>Dannemoine</t>
  </si>
  <si>
    <t>Dyé</t>
  </si>
  <si>
    <t>Épineuil</t>
  </si>
  <si>
    <t>Fleys</t>
  </si>
  <si>
    <t>Flogny-la-Chapelle</t>
  </si>
  <si>
    <t>Fontenay-près-Chablis</t>
  </si>
  <si>
    <t>Fresnes</t>
  </si>
  <si>
    <t>Fulvy</t>
  </si>
  <si>
    <t>Gigny</t>
  </si>
  <si>
    <t>Gland</t>
  </si>
  <si>
    <t>Jully</t>
  </si>
  <si>
    <t>Junay</t>
  </si>
  <si>
    <t>Lézinnes</t>
  </si>
  <si>
    <t>Lichères-près-Aigremont</t>
  </si>
  <si>
    <t>Môlay</t>
  </si>
  <si>
    <t>Molosmes</t>
  </si>
  <si>
    <t>Moulins-en-Tonnerrois</t>
  </si>
  <si>
    <t>Nuits</t>
  </si>
  <si>
    <t>Pacy-sur-Armançon</t>
  </si>
  <si>
    <t>Percey</t>
  </si>
  <si>
    <t>Perrigny-sur-Armançon</t>
  </si>
  <si>
    <t>Pimelles</t>
  </si>
  <si>
    <t>Poilly-sur-Serein</t>
  </si>
  <si>
    <t>Préhy</t>
  </si>
  <si>
    <t>Quincerot</t>
  </si>
  <si>
    <t>Ravières</t>
  </si>
  <si>
    <t>Roffey</t>
  </si>
  <si>
    <t>Rugny</t>
  </si>
  <si>
    <t>Saint-Martin-sur-Armançon</t>
  </si>
  <si>
    <t>Sainte-Vertu</t>
  </si>
  <si>
    <t>Sambourg</t>
  </si>
  <si>
    <t>Sennevoy-le-Bas</t>
  </si>
  <si>
    <t>Sennevoy-le-Haut</t>
  </si>
  <si>
    <t>Serrigny</t>
  </si>
  <si>
    <t>Stigny</t>
  </si>
  <si>
    <t>Tanlay</t>
  </si>
  <si>
    <t>Thorey</t>
  </si>
  <si>
    <t>Tissey</t>
  </si>
  <si>
    <t>Tonnerre</t>
  </si>
  <si>
    <t>Trichey</t>
  </si>
  <si>
    <t>Tronchoy</t>
  </si>
  <si>
    <t>Vézannes</t>
  </si>
  <si>
    <t>Vézinnes</t>
  </si>
  <si>
    <t>Villiers-les-Hauts</t>
  </si>
  <si>
    <t>Villiers-Vineux</t>
  </si>
  <si>
    <t>Villon</t>
  </si>
  <si>
    <t>Vireaux</t>
  </si>
  <si>
    <t>Viviers</t>
  </si>
  <si>
    <t>Yrouerre</t>
  </si>
  <si>
    <t>Azy-le-Vif</t>
  </si>
  <si>
    <t>SAINT-PIERRE-LE-MOUTIER</t>
  </si>
  <si>
    <t>S.S.I.A.D. DU CLS ST PIERRE LE MOUTIER</t>
  </si>
  <si>
    <t>Chantenay-Saint-Imbert</t>
  </si>
  <si>
    <t>Langeron</t>
  </si>
  <si>
    <t>Livry</t>
  </si>
  <si>
    <t>Luthenay-Uxeloup</t>
  </si>
  <si>
    <t>Mars-sur-Allier</t>
  </si>
  <si>
    <t>Saint-Parize-le-Châtel</t>
  </si>
  <si>
    <t>Saint-Pierre-le-Moûtier</t>
  </si>
  <si>
    <t>Toury-sur-Jour</t>
  </si>
  <si>
    <t>Tresnay</t>
  </si>
  <si>
    <t>Isenay</t>
  </si>
  <si>
    <t>MOULINS-ENGILBERT</t>
  </si>
  <si>
    <t>Maux</t>
  </si>
  <si>
    <t>Montaron</t>
  </si>
  <si>
    <t>Moulins-Engilbert</t>
  </si>
  <si>
    <t>Onlay</t>
  </si>
  <si>
    <t>Préporché</t>
  </si>
  <si>
    <t>Saint-Honoré-les-Bains</t>
  </si>
  <si>
    <t>Sermages</t>
  </si>
  <si>
    <t>Vandenesse</t>
  </si>
  <si>
    <t>Villapourçon</t>
  </si>
  <si>
    <t>Bulcy</t>
  </si>
  <si>
    <t>POUILLY-SUR-LOIRE</t>
  </si>
  <si>
    <t>CENTRE SOCIAL DE POUILLY/LOIRE</t>
  </si>
  <si>
    <t>Garchy</t>
  </si>
  <si>
    <t>Mesves-sur-Loire</t>
  </si>
  <si>
    <t>Pouilly-sur-Loire</t>
  </si>
  <si>
    <t>Saint-Andelain</t>
  </si>
  <si>
    <t>Saint-Laurent-l'Abbaye</t>
  </si>
  <si>
    <t>Saint-Martin-sur-Nohain</t>
  </si>
  <si>
    <t>Saint-Quentin-sur-Nohain</t>
  </si>
  <si>
    <t>Suilly-la-Tour</t>
  </si>
  <si>
    <t>Tracy-sur-Loire</t>
  </si>
  <si>
    <t>Vielmanay</t>
  </si>
  <si>
    <t>Achun</t>
  </si>
  <si>
    <t>CHATILLON-EN-BAZOIS</t>
  </si>
  <si>
    <t>Alluy</t>
  </si>
  <si>
    <t>Aunay-en-Bazois</t>
  </si>
  <si>
    <t>Bazolles</t>
  </si>
  <si>
    <t>Biches</t>
  </si>
  <si>
    <t>Bona</t>
  </si>
  <si>
    <t>SAINT-SAULGE</t>
  </si>
  <si>
    <t>Brinay</t>
  </si>
  <si>
    <t>Châtillon-en-Bazois</t>
  </si>
  <si>
    <t>Chougny</t>
  </si>
  <si>
    <t>Crux-la-Ville</t>
  </si>
  <si>
    <t>Dun-sur-Grandry</t>
  </si>
  <si>
    <t>Jailly</t>
  </si>
  <si>
    <t>Limanton</t>
  </si>
  <si>
    <t>Montapas</t>
  </si>
  <si>
    <t>Mont-et-Marré</t>
  </si>
  <si>
    <t>Montigny-sur-Canne</t>
  </si>
  <si>
    <t>Ougny</t>
  </si>
  <si>
    <t>Rouy</t>
  </si>
  <si>
    <t>Saint-Benin-des-Bois</t>
  </si>
  <si>
    <t>Saint-Franchy</t>
  </si>
  <si>
    <t>Saint-Maurice</t>
  </si>
  <si>
    <t>Saint-Saulge</t>
  </si>
  <si>
    <t>Saxi-Bourdon</t>
  </si>
  <si>
    <t>Tamnay-en-Bazois</t>
  </si>
  <si>
    <t>Tintury</t>
  </si>
  <si>
    <t>Achey</t>
  </si>
  <si>
    <t>Dampierre sur Salon</t>
  </si>
  <si>
    <t>CENTRE SOINS DE DAMPIERRE SUR SALON</t>
  </si>
  <si>
    <t>Argillières</t>
  </si>
  <si>
    <t>Autet</t>
  </si>
  <si>
    <t>Les Bâties</t>
  </si>
  <si>
    <t>Beaujeu-Saint-Vallier-Pierrejux-et-Quitteur</t>
  </si>
  <si>
    <t>Brotte-lès-Ray</t>
  </si>
  <si>
    <t>Champlitte</t>
  </si>
  <si>
    <t>Confracourt</t>
  </si>
  <si>
    <t>Courtesoult-et-Gatey</t>
  </si>
  <si>
    <t>Dampierre-sur-Salon</t>
  </si>
  <si>
    <t>Delain</t>
  </si>
  <si>
    <t>Denèvre</t>
  </si>
  <si>
    <t>Fédry</t>
  </si>
  <si>
    <t>Ferrières-lès-Ray</t>
  </si>
  <si>
    <t>Fleurey-lès-Lavoncourt</t>
  </si>
  <si>
    <t>Fouvent-Saint-Andoche</t>
  </si>
  <si>
    <t>Francourt</t>
  </si>
  <si>
    <t>Framont</t>
  </si>
  <si>
    <t>Fresne-Saint-Mamès</t>
  </si>
  <si>
    <t>Fretigney-et-Velloreille</t>
  </si>
  <si>
    <t>Grandecourt</t>
  </si>
  <si>
    <t>Greucourt</t>
  </si>
  <si>
    <t>Larret</t>
  </si>
  <si>
    <t>Lavoncourt</t>
  </si>
  <si>
    <t>Membrey</t>
  </si>
  <si>
    <t>Mercey-sur-Saône</t>
  </si>
  <si>
    <t>Montot</t>
  </si>
  <si>
    <t>Mont-Saint-Léger</t>
  </si>
  <si>
    <t>Motey-sur-Saône</t>
  </si>
  <si>
    <t>Percey-le-Grand</t>
  </si>
  <si>
    <t>Pierrecourt</t>
  </si>
  <si>
    <t>Le Pont-de-Planches</t>
  </si>
  <si>
    <t>Ray-sur-Saône</t>
  </si>
  <si>
    <t>Recologne</t>
  </si>
  <si>
    <t>Renaucourt</t>
  </si>
  <si>
    <t>Roche-et-Raucourt</t>
  </si>
  <si>
    <t>Saint-Gand</t>
  </si>
  <si>
    <t>Sainte-Reine</t>
  </si>
  <si>
    <t>Savoyeux</t>
  </si>
  <si>
    <t>Seveux</t>
  </si>
  <si>
    <t>Soing-Cubry-Charentenay</t>
  </si>
  <si>
    <t>Theuley</t>
  </si>
  <si>
    <t>Tincey-et-Pontrebeau</t>
  </si>
  <si>
    <t>Vaite</t>
  </si>
  <si>
    <t>Vanne</t>
  </si>
  <si>
    <t>Vauconcourt-Nervezain</t>
  </si>
  <si>
    <t>Vellexon-Queutrey-et-Vaudey</t>
  </si>
  <si>
    <t>Vereux</t>
  </si>
  <si>
    <t>La Vernotte</t>
  </si>
  <si>
    <t>Vezet</t>
  </si>
  <si>
    <t>Villers-Vaudey</t>
  </si>
  <si>
    <t>Volon</t>
  </si>
  <si>
    <t>Cressy-sur-Somme</t>
  </si>
  <si>
    <t>ISSY-L'EVEQUE</t>
  </si>
  <si>
    <t>SSIAD ISSY LEVEQUE BOURBON LANCY</t>
  </si>
  <si>
    <t>Bourbon-Lancy</t>
  </si>
  <si>
    <t>BOURBON-LANCY</t>
  </si>
  <si>
    <t>Chalmoux</t>
  </si>
  <si>
    <t>Cronat</t>
  </si>
  <si>
    <t>Gilly-sur-Loire</t>
  </si>
  <si>
    <t>Lesme</t>
  </si>
  <si>
    <t>Maltat</t>
  </si>
  <si>
    <t>Mont</t>
  </si>
  <si>
    <t>Perrigny-sur-Loire</t>
  </si>
  <si>
    <t>Saint-Aubin-sur-Loire</t>
  </si>
  <si>
    <t>Vitry-sur-Loire</t>
  </si>
  <si>
    <t>Cuzy</t>
  </si>
  <si>
    <t>Grury</t>
  </si>
  <si>
    <t>Issy-l'Évêque</t>
  </si>
  <si>
    <t>Marly-sous-Issy</t>
  </si>
  <si>
    <t>Montmort</t>
  </si>
  <si>
    <t>Sainte-Radegonde</t>
  </si>
  <si>
    <t>Annay-la-Côte</t>
  </si>
  <si>
    <t>AVALLON</t>
  </si>
  <si>
    <t>Annéot</t>
  </si>
  <si>
    <t>Asquins</t>
  </si>
  <si>
    <t>VEZELAY</t>
  </si>
  <si>
    <t>Avallon</t>
  </si>
  <si>
    <t>Blannay</t>
  </si>
  <si>
    <t>Domecy-sur-Cure</t>
  </si>
  <si>
    <t>Domecy-sur-le-Vault</t>
  </si>
  <si>
    <t>Étaule</t>
  </si>
  <si>
    <t>Foissy-lès-Vézelay</t>
  </si>
  <si>
    <t>Fontenay-près-Vézelay</t>
  </si>
  <si>
    <t>Girolles</t>
  </si>
  <si>
    <t>Givry</t>
  </si>
  <si>
    <t>Island</t>
  </si>
  <si>
    <t>Lucy-le-Bois</t>
  </si>
  <si>
    <t>Magny</t>
  </si>
  <si>
    <t>Menades</t>
  </si>
  <si>
    <t>Montillot</t>
  </si>
  <si>
    <t>Pierre-Perthuis</t>
  </si>
  <si>
    <t>Pontaubert</t>
  </si>
  <si>
    <t>Sainte-Magnance</t>
  </si>
  <si>
    <t>GUILLON</t>
  </si>
  <si>
    <t>Sauvigny-le-Bois</t>
  </si>
  <si>
    <t>Sermizelles</t>
  </si>
  <si>
    <t>Tharoiseau</t>
  </si>
  <si>
    <t>Tharot</t>
  </si>
  <si>
    <t>Thory</t>
  </si>
  <si>
    <t>Vault-de-Lugny</t>
  </si>
  <si>
    <t>Vézelay</t>
  </si>
  <si>
    <t>Auxonne</t>
  </si>
  <si>
    <t>AUXONNE</t>
  </si>
  <si>
    <t>Béon</t>
  </si>
  <si>
    <t>JOIGNY</t>
  </si>
  <si>
    <t>SSIAD JOIGNY CH</t>
  </si>
  <si>
    <t>MIGENNES</t>
  </si>
  <si>
    <t>La Celle-Saint-Cyr</t>
  </si>
  <si>
    <t>SAINT-JULIEN-DU-SAULT</t>
  </si>
  <si>
    <t>Cézy</t>
  </si>
  <si>
    <t>Champlay</t>
  </si>
  <si>
    <t>Champvallon</t>
  </si>
  <si>
    <t>AILLANT-SUR-THOLON</t>
  </si>
  <si>
    <t>Chamvres</t>
  </si>
  <si>
    <t>Cudot</t>
  </si>
  <si>
    <t>Joigny</t>
  </si>
  <si>
    <t>Looze</t>
  </si>
  <si>
    <t>Paroy-sur-Tholon</t>
  </si>
  <si>
    <t>Précy-sur-Vrin</t>
  </si>
  <si>
    <t>Saint-Aubin-sur-Yonne</t>
  </si>
  <si>
    <t>Saint-Romain-le-Preux</t>
  </si>
  <si>
    <t>Sépeaux</t>
  </si>
  <si>
    <t>Villecien</t>
  </si>
  <si>
    <t>Villevallier</t>
  </si>
  <si>
    <t>Le Bélieu</t>
  </si>
  <si>
    <t>La Chaux</t>
  </si>
  <si>
    <t>Ornans</t>
  </si>
  <si>
    <t>Les Combes</t>
  </si>
  <si>
    <t>Les Fins</t>
  </si>
  <si>
    <t>Gilley</t>
  </si>
  <si>
    <t>Grand'Combe-Châteleu</t>
  </si>
  <si>
    <t>Les Gras</t>
  </si>
  <si>
    <t>Villers-le-Lac</t>
  </si>
  <si>
    <t>La Longeville</t>
  </si>
  <si>
    <t>Montbenoît</t>
  </si>
  <si>
    <t>Montflovin</t>
  </si>
  <si>
    <t>Montlebon</t>
  </si>
  <si>
    <t>Noël-Cerneux</t>
  </si>
  <si>
    <t>Ville-du-Pont</t>
  </si>
  <si>
    <t>Amancey</t>
  </si>
  <si>
    <t>Amathay-Vésigneux</t>
  </si>
  <si>
    <t>Amondans</t>
  </si>
  <si>
    <t>Bolandoz</t>
  </si>
  <si>
    <t>Bonnevaux-le-Prieuré</t>
  </si>
  <si>
    <t>Chantrans</t>
  </si>
  <si>
    <t>Chassagne-Saint-Denis</t>
  </si>
  <si>
    <t>Châteauvieux-les-Fossés</t>
  </si>
  <si>
    <t>Cléron</t>
  </si>
  <si>
    <t>Durnes</t>
  </si>
  <si>
    <t>Fertans</t>
  </si>
  <si>
    <t>Flagey</t>
  </si>
  <si>
    <t>Guyans-Durnes</t>
  </si>
  <si>
    <t>Lavans-Vuillafans</t>
  </si>
  <si>
    <t>Lods</t>
  </si>
  <si>
    <t>Longeville</t>
  </si>
  <si>
    <t>Malbrans</t>
  </si>
  <si>
    <t>Montgesoye</t>
  </si>
  <si>
    <t>Mouthier-Haute-Pierre</t>
  </si>
  <si>
    <t>Reugney</t>
  </si>
  <si>
    <t>Saules</t>
  </si>
  <si>
    <t>Scey-Maisières</t>
  </si>
  <si>
    <t>Silley-Amancey</t>
  </si>
  <si>
    <t>Voires</t>
  </si>
  <si>
    <t>Vuillafans</t>
  </si>
  <si>
    <t>Arc-sous-Montenot</t>
  </si>
  <si>
    <t>Les Alliés</t>
  </si>
  <si>
    <t>Bannans</t>
  </si>
  <si>
    <t>Bians-les-Usiers</t>
  </si>
  <si>
    <t>Bonnevaux</t>
  </si>
  <si>
    <t>Boujailles</t>
  </si>
  <si>
    <t>Bouverans</t>
  </si>
  <si>
    <t>Bulle</t>
  </si>
  <si>
    <t>Chapelle-d'Huin</t>
  </si>
  <si>
    <t>Courvières</t>
  </si>
  <si>
    <t>Crouzet-Migette</t>
  </si>
  <si>
    <t>Déservillers</t>
  </si>
  <si>
    <t>Dompierre-les-Tilleuls</t>
  </si>
  <si>
    <t>Éternoz</t>
  </si>
  <si>
    <t>Évillers</t>
  </si>
  <si>
    <t>Gevresin</t>
  </si>
  <si>
    <t>Goux-les-Usiers</t>
  </si>
  <si>
    <t>Labergement-du-Navois</t>
  </si>
  <si>
    <t>Levier</t>
  </si>
  <si>
    <t>Montmahoux</t>
  </si>
  <si>
    <t>Nans-sous-Sainte-Anne</t>
  </si>
  <si>
    <t>Renédale</t>
  </si>
  <si>
    <t>La Rivière-Drugeon</t>
  </si>
  <si>
    <t>Sainte-Anne</t>
  </si>
  <si>
    <t>Saraz</t>
  </si>
  <si>
    <t>Septfontaines</t>
  </si>
  <si>
    <t>Sombacour</t>
  </si>
  <si>
    <t>Villeneuve-d'Amont</t>
  </si>
  <si>
    <t>Villers-sous-Chalamont</t>
  </si>
  <si>
    <t>Arçon</t>
  </si>
  <si>
    <t>Aubonne</t>
  </si>
  <si>
    <t>Bugny</t>
  </si>
  <si>
    <t>Chaffois</t>
  </si>
  <si>
    <t>Pontarlier</t>
  </si>
  <si>
    <t>La Cluse-et-Mijoux</t>
  </si>
  <si>
    <t>Doubs</t>
  </si>
  <si>
    <t>Les Fourgs</t>
  </si>
  <si>
    <t>Granges-Narboz</t>
  </si>
  <si>
    <t>Hauterive-la-Fresse</t>
  </si>
  <si>
    <t>Houtaud</t>
  </si>
  <si>
    <t>Maisons-du-Bois-Lièvremont</t>
  </si>
  <si>
    <t>Ouhans</t>
  </si>
  <si>
    <t>Oye-et-Pallet</t>
  </si>
  <si>
    <t>Sainte-Colombe</t>
  </si>
  <si>
    <t>Saint-Gorgon-Main</t>
  </si>
  <si>
    <t>Verrières-de-Joux</t>
  </si>
  <si>
    <t>Vuillecin</t>
  </si>
  <si>
    <t>Beaucourt</t>
  </si>
  <si>
    <t>Delle</t>
  </si>
  <si>
    <t>Croix</t>
  </si>
  <si>
    <t>Lebetain</t>
  </si>
  <si>
    <t>Montbouton</t>
  </si>
  <si>
    <t>Saint-Dizier-l'Évêque</t>
  </si>
  <si>
    <t>Villars-le-Sec</t>
  </si>
  <si>
    <t>Armes</t>
  </si>
  <si>
    <t>CLAMECY</t>
  </si>
  <si>
    <t>SSIAD CLAMECY</t>
  </si>
  <si>
    <t>Billy-sur-Oisy</t>
  </si>
  <si>
    <t>Breugnon</t>
  </si>
  <si>
    <t>Brèves</t>
  </si>
  <si>
    <t>Chevroches</t>
  </si>
  <si>
    <t>Clamecy</t>
  </si>
  <si>
    <t>Dornecy</t>
  </si>
  <si>
    <t>Oisy</t>
  </si>
  <si>
    <t>Ouagne</t>
  </si>
  <si>
    <t>Pousseaux</t>
  </si>
  <si>
    <t>Rix</t>
  </si>
  <si>
    <t>Surgy</t>
  </si>
  <si>
    <t>Trucy-l'Orgueilleux</t>
  </si>
  <si>
    <t>Villiers-sur-Yonne</t>
  </si>
  <si>
    <t>Arquian</t>
  </si>
  <si>
    <t>SAINT-AMAND-EN-PUISAYE</t>
  </si>
  <si>
    <t>Bitry</t>
  </si>
  <si>
    <t>Bouhy</t>
  </si>
  <si>
    <t>La Chapelle-Saint-André</t>
  </si>
  <si>
    <t>VARZY</t>
  </si>
  <si>
    <t>Corvol-l'Orgueilleux</t>
  </si>
  <si>
    <t>Courcelles</t>
  </si>
  <si>
    <t>Cuncy-lès-Varzy</t>
  </si>
  <si>
    <t>Dampierre-sous-Bouhy</t>
  </si>
  <si>
    <t>Entrains-sur-Nohain</t>
  </si>
  <si>
    <t>Marcy</t>
  </si>
  <si>
    <t>Menestreau</t>
  </si>
  <si>
    <t>Menou</t>
  </si>
  <si>
    <t>Oudan</t>
  </si>
  <si>
    <t>Parigny-la-Rose</t>
  </si>
  <si>
    <t>Saint-Amand-en-Puisaye</t>
  </si>
  <si>
    <t>Saint-Pierre-du-Mont</t>
  </si>
  <si>
    <t>Saint-Vérain</t>
  </si>
  <si>
    <t>Varzy</t>
  </si>
  <si>
    <t>Villiers-le-Sec</t>
  </si>
  <si>
    <t>Amazy</t>
  </si>
  <si>
    <t>TANNAY</t>
  </si>
  <si>
    <t>S.S.I.A.D. TANNAY</t>
  </si>
  <si>
    <t>CROIX ROUGE FRANÇAISE</t>
  </si>
  <si>
    <t>Anthien</t>
  </si>
  <si>
    <t>CORBIGNY</t>
  </si>
  <si>
    <t>S.S.I.A.D. CORBIGNY</t>
  </si>
  <si>
    <t>Anlezy</t>
  </si>
  <si>
    <t>S.S.I.A.D. SAINT BENIN D'AZY</t>
  </si>
  <si>
    <t>Avrée</t>
  </si>
  <si>
    <t>LUZY</t>
  </si>
  <si>
    <t>S.S.I.A.D. LUZY</t>
  </si>
  <si>
    <t>Alligny-en-Morvan</t>
  </si>
  <si>
    <t>MONTSAUCHE-LES-SETTONS</t>
  </si>
  <si>
    <t>S.S.I.A.D. MONTSAUCHE LES SETTONS</t>
  </si>
  <si>
    <t>Aillant-sur-Tholon</t>
  </si>
  <si>
    <t>Asnan</t>
  </si>
  <si>
    <t>BRINON-SUR-BEUVRON</t>
  </si>
  <si>
    <t>Authiou</t>
  </si>
  <si>
    <t>Beaulieu</t>
  </si>
  <si>
    <t>Beuvron</t>
  </si>
  <si>
    <t>Brinon-sur-Beuvron</t>
  </si>
  <si>
    <t>Bussy-la-Pesle</t>
  </si>
  <si>
    <t>Cervon</t>
  </si>
  <si>
    <t>Challement</t>
  </si>
  <si>
    <t>Champallement</t>
  </si>
  <si>
    <t>Chaumot</t>
  </si>
  <si>
    <t>Chevannes-Changy</t>
  </si>
  <si>
    <t>Chitry-les-Mines</t>
  </si>
  <si>
    <t>La Collancelle</t>
  </si>
  <si>
    <t>Corbigny</t>
  </si>
  <si>
    <t>Corvol-d'Embernard</t>
  </si>
  <si>
    <t>Dompierre-sur-Héry</t>
  </si>
  <si>
    <t>Epiry</t>
  </si>
  <si>
    <t>Germenay</t>
  </si>
  <si>
    <t>Grenois</t>
  </si>
  <si>
    <t>Guipy</t>
  </si>
  <si>
    <t>Héry</t>
  </si>
  <si>
    <t>Magny-Lormes</t>
  </si>
  <si>
    <t>Marigny-sur-Yonne</t>
  </si>
  <si>
    <t>Michaugues</t>
  </si>
  <si>
    <t>Moraches</t>
  </si>
  <si>
    <t>Mouron-sur-Yonne</t>
  </si>
  <si>
    <t>Neuilly</t>
  </si>
  <si>
    <t>Pazy</t>
  </si>
  <si>
    <t>Saint-Révérien</t>
  </si>
  <si>
    <t>Sardy-lès-Épiry</t>
  </si>
  <si>
    <t>Taconnay</t>
  </si>
  <si>
    <t>Vitry-Laché</t>
  </si>
  <si>
    <t>Fléty</t>
  </si>
  <si>
    <t>Lanty</t>
  </si>
  <si>
    <t>Larochemillay</t>
  </si>
  <si>
    <t>Luzy</t>
  </si>
  <si>
    <t>Millay</t>
  </si>
  <si>
    <t>La Nocle-Maulaix</t>
  </si>
  <si>
    <t>Poil</t>
  </si>
  <si>
    <t>Rémilly</t>
  </si>
  <si>
    <t>Saint-Seine</t>
  </si>
  <si>
    <t>Savigny-Poil-Fol</t>
  </si>
  <si>
    <t>Sémelay</t>
  </si>
  <si>
    <t>Tazilly</t>
  </si>
  <si>
    <t>Ternant</t>
  </si>
  <si>
    <t>Chaumard</t>
  </si>
  <si>
    <t>Dun-les-Places</t>
  </si>
  <si>
    <t>LORMES</t>
  </si>
  <si>
    <t>Gien-sur-Cure</t>
  </si>
  <si>
    <t>Gouloux</t>
  </si>
  <si>
    <t>Montsauche-les-Settons</t>
  </si>
  <si>
    <t>Moux-en-Morvan</t>
  </si>
  <si>
    <t>Ouroux-en-Morvan</t>
  </si>
  <si>
    <t>Planchez</t>
  </si>
  <si>
    <t>Saint-Brisson</t>
  </si>
  <si>
    <t>Beaumont-Sardolles</t>
  </si>
  <si>
    <t>Billy-Chevannes</t>
  </si>
  <si>
    <t>Cercy-la-Tour</t>
  </si>
  <si>
    <t>Cizely</t>
  </si>
  <si>
    <t>Diennes-Aubigny</t>
  </si>
  <si>
    <t>La Fermeté</t>
  </si>
  <si>
    <t>Fertrève</t>
  </si>
  <si>
    <t>Fours</t>
  </si>
  <si>
    <t>Frasnay-Reugny</t>
  </si>
  <si>
    <t>Limon</t>
  </si>
  <si>
    <t>Montambert</t>
  </si>
  <si>
    <t>Saint-Benin-d'Azy</t>
  </si>
  <si>
    <t>Saint-Gratien-Savigny</t>
  </si>
  <si>
    <t>Saint-Hilaire-Fontaine</t>
  </si>
  <si>
    <t>Saint-Jean-aux-Amognes</t>
  </si>
  <si>
    <t>Thaix</t>
  </si>
  <si>
    <t>Ville-Langy</t>
  </si>
  <si>
    <t>Asnois</t>
  </si>
  <si>
    <t>Dirol</t>
  </si>
  <si>
    <t>Flez-Cuzy</t>
  </si>
  <si>
    <t>Lys</t>
  </si>
  <si>
    <t>La Maison-Dieu</t>
  </si>
  <si>
    <t>Metz-le-Comte</t>
  </si>
  <si>
    <t>Moissy-Moulinot</t>
  </si>
  <si>
    <t>Monceaux-le-Comte</t>
  </si>
  <si>
    <t>Neuffontaines</t>
  </si>
  <si>
    <t>Nuars</t>
  </si>
  <si>
    <t>Ruages</t>
  </si>
  <si>
    <t>Saint-Aubin-des-Chaumes</t>
  </si>
  <si>
    <t>Saint-Didier</t>
  </si>
  <si>
    <t>Saint-Germain-des-Bois</t>
  </si>
  <si>
    <t>Saizy</t>
  </si>
  <si>
    <t>Talon</t>
  </si>
  <si>
    <t>Tannay</t>
  </si>
  <si>
    <t>Teigny</t>
  </si>
  <si>
    <t>Vignol</t>
  </si>
  <si>
    <t>Beauvoir</t>
  </si>
  <si>
    <t>TOUCY</t>
  </si>
  <si>
    <t>Branches</t>
  </si>
  <si>
    <t>Chassy</t>
  </si>
  <si>
    <t>Diges</t>
  </si>
  <si>
    <t>Dracy</t>
  </si>
  <si>
    <t>Égleny</t>
  </si>
  <si>
    <t>Fleury-la-Vallée</t>
  </si>
  <si>
    <t>Guerchy</t>
  </si>
  <si>
    <t>Laduz</t>
  </si>
  <si>
    <t>Leugny</t>
  </si>
  <si>
    <t>Lindry</t>
  </si>
  <si>
    <t>Merry-la-Vallée</t>
  </si>
  <si>
    <t>Moulins-sur-Ouanne</t>
  </si>
  <si>
    <t>Les Ormes</t>
  </si>
  <si>
    <t>Ouanne</t>
  </si>
  <si>
    <t>Parly</t>
  </si>
  <si>
    <t>Poilly-sur-Tholon</t>
  </si>
  <si>
    <t>Pourrain</t>
  </si>
  <si>
    <t>Saint-Aubin-Château-Neuf</t>
  </si>
  <si>
    <t>Saint-Martin-sur-Ocre</t>
  </si>
  <si>
    <t>Saint-Maurice-le-Vieil</t>
  </si>
  <si>
    <t>Saint-Maurice-Thizouaille</t>
  </si>
  <si>
    <t>Senan</t>
  </si>
  <si>
    <t>Sommecaise</t>
  </si>
  <si>
    <t>Toucy</t>
  </si>
  <si>
    <t>Villemer</t>
  </si>
  <si>
    <t>Villiers-Saint-Benoît</t>
  </si>
  <si>
    <t>Villiers-sur-Tholon</t>
  </si>
  <si>
    <t>Volgré</t>
  </si>
  <si>
    <t>Bantanges</t>
  </si>
  <si>
    <t>MONTPONT-EN-BRESSE</t>
  </si>
  <si>
    <t>CTRE HOSPITALIER  BRESSE LOUHANNANNAIS</t>
  </si>
  <si>
    <t>Beaurepaire-en-Bresse</t>
  </si>
  <si>
    <t>BEAUREPAIRE-EN-BRESSE</t>
  </si>
  <si>
    <t>Branges</t>
  </si>
  <si>
    <t>LOUHANS</t>
  </si>
  <si>
    <t>Bruailles</t>
  </si>
  <si>
    <t>Champagnat</t>
  </si>
  <si>
    <t>CUISEAUX</t>
  </si>
  <si>
    <t>La Chapelle-Naude</t>
  </si>
  <si>
    <t>La Chapelle-Thècle</t>
  </si>
  <si>
    <t>Condal</t>
  </si>
  <si>
    <t>Cuiseaux</t>
  </si>
  <si>
    <t>Dommartin-lès-Cuiseaux</t>
  </si>
  <si>
    <t>Le Fay</t>
  </si>
  <si>
    <t>Flacey-en-Bresse</t>
  </si>
  <si>
    <t>Frontenaud</t>
  </si>
  <si>
    <t>Joudes</t>
  </si>
  <si>
    <t>Louhans</t>
  </si>
  <si>
    <t>Ménetreuil</t>
  </si>
  <si>
    <t>Le Miroir</t>
  </si>
  <si>
    <t>Montagny-près-Louhans</t>
  </si>
  <si>
    <t>Montcony</t>
  </si>
  <si>
    <t>Montpont-en-Bresse</t>
  </si>
  <si>
    <t>Ratte</t>
  </si>
  <si>
    <t>Sagy</t>
  </si>
  <si>
    <t>Saillenard</t>
  </si>
  <si>
    <t>Sainte-Croix</t>
  </si>
  <si>
    <t>Saint-Martin-du-Mont</t>
  </si>
  <si>
    <t>Saint-Usuge</t>
  </si>
  <si>
    <t>Savigny-en-Revermont</t>
  </si>
  <si>
    <t>Varennes-Saint-Sauveur</t>
  </si>
  <si>
    <t>Arnay-sous-Vitteaux</t>
  </si>
  <si>
    <t>VITTEAUX</t>
  </si>
  <si>
    <t>Alise-Sainte-Reine</t>
  </si>
  <si>
    <t>VENAREY-LES-LAUMES</t>
  </si>
  <si>
    <t>Aisy-sous-Thil</t>
  </si>
  <si>
    <t>PRECY-SOUS-THIL</t>
  </si>
  <si>
    <t>Source-Seine</t>
  </si>
  <si>
    <t>Boux-sous-Salmaise</t>
  </si>
  <si>
    <t>Bussy-le-Grand</t>
  </si>
  <si>
    <t>Charencey</t>
  </si>
  <si>
    <t>Corpoyer-la-Chapelle</t>
  </si>
  <si>
    <t>Darcey</t>
  </si>
  <si>
    <t>Flavigny-sur-Ozerain</t>
  </si>
  <si>
    <t>Frôlois</t>
  </si>
  <si>
    <t>Gissey-sous-Flavigny</t>
  </si>
  <si>
    <t>Grésigny-Sainte-Reine</t>
  </si>
  <si>
    <t>Grignon</t>
  </si>
  <si>
    <t>Hauteroche</t>
  </si>
  <si>
    <t>Jailly-les-Moulins</t>
  </si>
  <si>
    <t>Marigny-le-Cahouët</t>
  </si>
  <si>
    <t>Ménétreux-le-Pitois</t>
  </si>
  <si>
    <t>Mussy-la-Fosse</t>
  </si>
  <si>
    <t>Pouillenay</t>
  </si>
  <si>
    <t>La Roche-Vanneau</t>
  </si>
  <si>
    <t>Salmaise</t>
  </si>
  <si>
    <t>Thenissey</t>
  </si>
  <si>
    <t>Venarey-les-Laumes</t>
  </si>
  <si>
    <t>Verrey-sous-Salmaise</t>
  </si>
  <si>
    <t>Bierre-lès-Semur</t>
  </si>
  <si>
    <t>Braux</t>
  </si>
  <si>
    <t>Brianny</t>
  </si>
  <si>
    <t>Champeau-en-Morvan</t>
  </si>
  <si>
    <t>SAULIEU</t>
  </si>
  <si>
    <t>Clamerey</t>
  </si>
  <si>
    <t>Dompierre-en-Morvan</t>
  </si>
  <si>
    <t>Fontangy</t>
  </si>
  <si>
    <t>Juillenay</t>
  </si>
  <si>
    <t>Lacour-d'Arcenay</t>
  </si>
  <si>
    <t>Marcigny-sous-Thil</t>
  </si>
  <si>
    <t>Missery</t>
  </si>
  <si>
    <t>Molphey</t>
  </si>
  <si>
    <t>Montigny-Saint-Barthélemy</t>
  </si>
  <si>
    <t>Montlay-en-Auxois</t>
  </si>
  <si>
    <t>La Motte-Ternant</t>
  </si>
  <si>
    <t>Précy-sous-Thil</t>
  </si>
  <si>
    <t>La Roche-en-Brenil</t>
  </si>
  <si>
    <t>Rouvray</t>
  </si>
  <si>
    <t>Saint-Andeux</t>
  </si>
  <si>
    <t>Saint-Germain-de-Modéon</t>
  </si>
  <si>
    <t>Sincey-lès-Rouvray</t>
  </si>
  <si>
    <t>Thoisy-la-Berchère</t>
  </si>
  <si>
    <t>Villargoix</t>
  </si>
  <si>
    <t>Avosnes</t>
  </si>
  <si>
    <t>Beurizot</t>
  </si>
  <si>
    <t>Boussey</t>
  </si>
  <si>
    <t>Brain</t>
  </si>
  <si>
    <t>Champrenault</t>
  </si>
  <si>
    <t>Chevannay</t>
  </si>
  <si>
    <t>Dampierre-en-Montagne</t>
  </si>
  <si>
    <t>Gissey-le-Vieil</t>
  </si>
  <si>
    <t>Marcellois</t>
  </si>
  <si>
    <t>Marcilly-et-Dracy</t>
  </si>
  <si>
    <t>Massingy-lès-Vitteaux</t>
  </si>
  <si>
    <t>Nan-sous-Thil</t>
  </si>
  <si>
    <t>Noidan</t>
  </si>
  <si>
    <t>Normier</t>
  </si>
  <si>
    <t>Posanges</t>
  </si>
  <si>
    <t>Roilly</t>
  </si>
  <si>
    <t>Saffres</t>
  </si>
  <si>
    <t>Sainte-Colombe-en-Auxois</t>
  </si>
  <si>
    <t>Saint-Hélier</t>
  </si>
  <si>
    <t>Saint-Mesmin</t>
  </si>
  <si>
    <t>Saint-Thibault</t>
  </si>
  <si>
    <t>Soussey-sur-Brionne</t>
  </si>
  <si>
    <t>Thorey-sous-Charny</t>
  </si>
  <si>
    <t>Thoste</t>
  </si>
  <si>
    <t>Uncey-le-Franc</t>
  </si>
  <si>
    <t>Velogny</t>
  </si>
  <si>
    <t>Vesvres</t>
  </si>
  <si>
    <t>Vic-sous-Thil</t>
  </si>
  <si>
    <t>Villeberny</t>
  </si>
  <si>
    <t>Villeferry</t>
  </si>
  <si>
    <t>Villy-en-Auxois</t>
  </si>
  <si>
    <t>Vitteaux</t>
  </si>
  <si>
    <t>Anjoutey</t>
  </si>
  <si>
    <t>Giromagny</t>
  </si>
  <si>
    <t>Auxelles-Bas</t>
  </si>
  <si>
    <t>Auxelles-Haut</t>
  </si>
  <si>
    <t>Bourg-sous-Châtelet</t>
  </si>
  <si>
    <t>Chaux</t>
  </si>
  <si>
    <t>Cravanche</t>
  </si>
  <si>
    <t>Bavilliers</t>
  </si>
  <si>
    <t>Éloie</t>
  </si>
  <si>
    <t>Valdoie</t>
  </si>
  <si>
    <t>Étueffont</t>
  </si>
  <si>
    <t>Évette-Salbert</t>
  </si>
  <si>
    <t>Felon</t>
  </si>
  <si>
    <t>Grosmagny</t>
  </si>
  <si>
    <t>Lachapelle-sous-Chaux</t>
  </si>
  <si>
    <t>Lachapelle-sous-Rougemont</t>
  </si>
  <si>
    <t>Lamadeleine-Val-des-Anges</t>
  </si>
  <si>
    <t>Lepuix</t>
  </si>
  <si>
    <t>Leval</t>
  </si>
  <si>
    <t>Offemont</t>
  </si>
  <si>
    <t>Petitefontaine</t>
  </si>
  <si>
    <t>Petitmagny</t>
  </si>
  <si>
    <t>Riervescemont</t>
  </si>
  <si>
    <t>Romagny-sous-Rougemont</t>
  </si>
  <si>
    <t>Rougegoutte</t>
  </si>
  <si>
    <t>Rougemont-le-Château</t>
  </si>
  <si>
    <t>Saint-Germain-le-Châtelet</t>
  </si>
  <si>
    <t>Sermamagny</t>
  </si>
  <si>
    <t>Vescemont</t>
  </si>
  <si>
    <t>Andelnans</t>
  </si>
  <si>
    <t>Châtenois les Forges</t>
  </si>
  <si>
    <t>Angeot</t>
  </si>
  <si>
    <t>Grandvillars</t>
  </si>
  <si>
    <t>Argiésans</t>
  </si>
  <si>
    <t>Banvillars</t>
  </si>
  <si>
    <t>Bermont</t>
  </si>
  <si>
    <t>Bessoncourt</t>
  </si>
  <si>
    <t>Bethonvilliers</t>
  </si>
  <si>
    <t>Boron</t>
  </si>
  <si>
    <t>Botans</t>
  </si>
  <si>
    <t>Bourogne</t>
  </si>
  <si>
    <t>Brebotte</t>
  </si>
  <si>
    <t>Bretagne</t>
  </si>
  <si>
    <t>Buc</t>
  </si>
  <si>
    <t>Charmois</t>
  </si>
  <si>
    <t>Châtenois-les-Forges</t>
  </si>
  <si>
    <t>Chavanatte</t>
  </si>
  <si>
    <t>Chavannes-les-Grands</t>
  </si>
  <si>
    <t>Chèvremont</t>
  </si>
  <si>
    <t>Courtelevant</t>
  </si>
  <si>
    <t>Cunelières</t>
  </si>
  <si>
    <t>Danjoutin</t>
  </si>
  <si>
    <t>Denney</t>
  </si>
  <si>
    <t>Dorans</t>
  </si>
  <si>
    <t>Eguenigue</t>
  </si>
  <si>
    <t>Essert</t>
  </si>
  <si>
    <t>Faverois</t>
  </si>
  <si>
    <t>Fêche-l'Église</t>
  </si>
  <si>
    <t>Florimont</t>
  </si>
  <si>
    <t>Fontaine</t>
  </si>
  <si>
    <t>Fontenelle</t>
  </si>
  <si>
    <t>Foussemagne</t>
  </si>
  <si>
    <t>Frais</t>
  </si>
  <si>
    <t>Froidefontaine</t>
  </si>
  <si>
    <t>Grosne</t>
  </si>
  <si>
    <t>Joncherey</t>
  </si>
  <si>
    <t>Lacollonge</t>
  </si>
  <si>
    <t>Lagrange</t>
  </si>
  <si>
    <t>Larivière</t>
  </si>
  <si>
    <t>Lepuix-Neuf</t>
  </si>
  <si>
    <t>Menoncourt</t>
  </si>
  <si>
    <t>Meroux</t>
  </si>
  <si>
    <t>Méziré</t>
  </si>
  <si>
    <t>Montreux-Château</t>
  </si>
  <si>
    <t>Morvillars</t>
  </si>
  <si>
    <t>Moval</t>
  </si>
  <si>
    <t>Novillard</t>
  </si>
  <si>
    <t>Pérouse</t>
  </si>
  <si>
    <t>Petit-Croix</t>
  </si>
  <si>
    <t>Phaffans</t>
  </si>
  <si>
    <t>Réchésy</t>
  </si>
  <si>
    <t>Autrechêne</t>
  </si>
  <si>
    <t>Recouvrance</t>
  </si>
  <si>
    <t>Reppe</t>
  </si>
  <si>
    <t>Roppe</t>
  </si>
  <si>
    <t>Sevenans</t>
  </si>
  <si>
    <t>Suarce</t>
  </si>
  <si>
    <t>Thiancourt</t>
  </si>
  <si>
    <t>Trévenans</t>
  </si>
  <si>
    <t>Urcerey</t>
  </si>
  <si>
    <t>Vauthiermont</t>
  </si>
  <si>
    <t>Vellescot</t>
  </si>
  <si>
    <t>Vétrigne</t>
  </si>
  <si>
    <t>Vézelois</t>
  </si>
  <si>
    <t>Longvic</t>
  </si>
  <si>
    <t>CHENOVE</t>
  </si>
  <si>
    <t>Marsannay-la-Côte</t>
  </si>
  <si>
    <t>Bouclans</t>
  </si>
  <si>
    <t>Champlive</t>
  </si>
  <si>
    <t>Charbonnières-les-Sapins regroupement avec Etalans</t>
  </si>
  <si>
    <t>Chaux-lès-Passavant</t>
  </si>
  <si>
    <t>La Chevillotte</t>
  </si>
  <si>
    <t>Besançon-5</t>
  </si>
  <si>
    <t>Dammartin-les-Templiers</t>
  </si>
  <si>
    <t>Étalans</t>
  </si>
  <si>
    <t>Fontain</t>
  </si>
  <si>
    <t>Foucherans</t>
  </si>
  <si>
    <t>Gennes</t>
  </si>
  <si>
    <t>Glamondans</t>
  </si>
  <si>
    <t>Gonsans</t>
  </si>
  <si>
    <t>Le Gratteris</t>
  </si>
  <si>
    <t>L'Hôpital-du-Grosbois</t>
  </si>
  <si>
    <t>Magny-Châtelard</t>
  </si>
  <si>
    <t>Mamirolle</t>
  </si>
  <si>
    <t>Mérey-sous-Montrond</t>
  </si>
  <si>
    <t>Montfaucon</t>
  </si>
  <si>
    <t>Morre</t>
  </si>
  <si>
    <t>Naisey-les-Granges</t>
  </si>
  <si>
    <t>Nancray</t>
  </si>
  <si>
    <t>Osse</t>
  </si>
  <si>
    <t>Saône</t>
  </si>
  <si>
    <t>Tarcenay</t>
  </si>
  <si>
    <t>Trépot</t>
  </si>
  <si>
    <t>Vauchamps regroupement 
avec Bouclans</t>
  </si>
  <si>
    <t>Verrières-du-Grosbois</t>
  </si>
  <si>
    <t>La Vèze</t>
  </si>
  <si>
    <t>Villers-sous-Montrond</t>
  </si>
  <si>
    <t>Amanzé</t>
  </si>
  <si>
    <t>Anglure-sous-Dun</t>
  </si>
  <si>
    <t>CHAUFFAILLES</t>
  </si>
  <si>
    <t>Baudemont</t>
  </si>
  <si>
    <t>La Chapelle-sous-Dun</t>
  </si>
  <si>
    <t>Chassigny-sous-Dun</t>
  </si>
  <si>
    <t>Châteauneuf</t>
  </si>
  <si>
    <t>Châtenay</t>
  </si>
  <si>
    <t>Chauffailles</t>
  </si>
  <si>
    <t>La Clayette</t>
  </si>
  <si>
    <t>Colombier-en-Brionnais</t>
  </si>
  <si>
    <t>Coublanc</t>
  </si>
  <si>
    <t>Curbigny</t>
  </si>
  <si>
    <t>Dyo</t>
  </si>
  <si>
    <t>Gibles</t>
  </si>
  <si>
    <t>Mussy-sous-Dun</t>
  </si>
  <si>
    <t>Ouroux-sous-le-Bois-Sainte-Marie</t>
  </si>
  <si>
    <t>Saint-Edmond</t>
  </si>
  <si>
    <t>Saint-Germain-en-Brionnais</t>
  </si>
  <si>
    <t>Saint-Igny-de-Roche</t>
  </si>
  <si>
    <t>Saint-Laurent-en-Brionnais</t>
  </si>
  <si>
    <t>Saint-Martin-de-Lixy</t>
  </si>
  <si>
    <t>Saint-Maurice-lès-Châteauneuf</t>
  </si>
  <si>
    <t>Saint-Racho</t>
  </si>
  <si>
    <t>Saint-Symphorien-des-Bois</t>
  </si>
  <si>
    <t>Tancon</t>
  </si>
  <si>
    <t>Vareilles</t>
  </si>
  <si>
    <t>Varennes-sous-Dun</t>
  </si>
  <si>
    <t>Vauban</t>
  </si>
  <si>
    <t>Andryes</t>
  </si>
  <si>
    <t>COULANGES-SUR-YONNE</t>
  </si>
  <si>
    <t>EHPAD DE COULANGES</t>
  </si>
  <si>
    <t>Asnières-sous-Bois</t>
  </si>
  <si>
    <t>Brosses</t>
  </si>
  <si>
    <t>Chamoux</t>
  </si>
  <si>
    <t>Châtel-Censoir</t>
  </si>
  <si>
    <t>Coulanges-sur-Yonne</t>
  </si>
  <si>
    <t>Courson-les-Carrières</t>
  </si>
  <si>
    <t>Crain</t>
  </si>
  <si>
    <t>Druyes-les-Belles-Fontaines</t>
  </si>
  <si>
    <t>Étais-la-Sauvin</t>
  </si>
  <si>
    <t>Festigny</t>
  </si>
  <si>
    <t>Fontenailles</t>
  </si>
  <si>
    <t>Fontenay-sous-Fouronnes</t>
  </si>
  <si>
    <t>Fouronnes</t>
  </si>
  <si>
    <t>Lichères-sur-Yonne</t>
  </si>
  <si>
    <t>Lucy-sur-Yonne</t>
  </si>
  <si>
    <t>Mailly-le-Château</t>
  </si>
  <si>
    <t>Merry-sur-Yonne</t>
  </si>
  <si>
    <t>Molesmes</t>
  </si>
  <si>
    <t>Taingy</t>
  </si>
  <si>
    <t>Angely</t>
  </si>
  <si>
    <t>ISLE-SUR-SEREIN</t>
  </si>
  <si>
    <t>EHPAD DE LISLE SUR SEREIN</t>
  </si>
  <si>
    <t>Annoux</t>
  </si>
  <si>
    <t>Athie</t>
  </si>
  <si>
    <t>Bierry-les-Belles-Fontaines</t>
  </si>
  <si>
    <t>Blacy</t>
  </si>
  <si>
    <t>Censy</t>
  </si>
  <si>
    <t>Châtel-Gérard</t>
  </si>
  <si>
    <t>Cisery</t>
  </si>
  <si>
    <t>Coutarnoux</t>
  </si>
  <si>
    <t>Cussy-les-Forges</t>
  </si>
  <si>
    <t>Dissangis</t>
  </si>
  <si>
    <t>Étivey</t>
  </si>
  <si>
    <t>Grimault</t>
  </si>
  <si>
    <t>Guillon</t>
  </si>
  <si>
    <t>L'Isle-sur-Serein</t>
  </si>
  <si>
    <t>Jouancy</t>
  </si>
  <si>
    <t>Joux-la-Ville</t>
  </si>
  <si>
    <t>Marmeaux</t>
  </si>
  <si>
    <t>Massangis</t>
  </si>
  <si>
    <t>Montréal</t>
  </si>
  <si>
    <t>Nitry</t>
  </si>
  <si>
    <t>Noyers</t>
  </si>
  <si>
    <t>Pasilly</t>
  </si>
  <si>
    <t>Pisy</t>
  </si>
  <si>
    <t>Précy-le-Sec</t>
  </si>
  <si>
    <t>Provency</t>
  </si>
  <si>
    <t>Saint-André-en-Terre-Plaine</t>
  </si>
  <si>
    <t>Santigny</t>
  </si>
  <si>
    <t>Sauvigny-le-Beuréal</t>
  </si>
  <si>
    <t>Savigny-en-Terre-Plaine</t>
  </si>
  <si>
    <t>Sceaux</t>
  </si>
  <si>
    <t>Talcy</t>
  </si>
  <si>
    <t>Thizy</t>
  </si>
  <si>
    <t>Trévilly</t>
  </si>
  <si>
    <t>Vassy-sous-Pisy</t>
  </si>
  <si>
    <t>Vignes</t>
  </si>
  <si>
    <t>Baron</t>
  </si>
  <si>
    <t>CHAROLLES</t>
  </si>
  <si>
    <t>SSIAD  DE CHAROLLES</t>
  </si>
  <si>
    <t>Champlecy</t>
  </si>
  <si>
    <t>Changy</t>
  </si>
  <si>
    <t>Charolles</t>
  </si>
  <si>
    <t>Fontenay</t>
  </si>
  <si>
    <t>Lugny-lès-Charolles</t>
  </si>
  <si>
    <t>Marcilly-la-Gueurce</t>
  </si>
  <si>
    <t>Ozolles</t>
  </si>
  <si>
    <t>Prizy</t>
  </si>
  <si>
    <t>Saint-Julien-de-Civry</t>
  </si>
  <si>
    <t>Vaudebarrier</t>
  </si>
  <si>
    <t>Vendenesse-lès-Charolles</t>
  </si>
  <si>
    <t>Viry</t>
  </si>
  <si>
    <t>Ameugny</t>
  </si>
  <si>
    <t>SAINT-GENGOUX-LE-NATIONAL</t>
  </si>
  <si>
    <t>S.S.I.A.D DE SAINT-GENGOUX LE NATIONAL</t>
  </si>
  <si>
    <t>EHPAD DE ST GENGOUX LE NATIONAL</t>
  </si>
  <si>
    <t>Bissy-sous-Uxelles</t>
  </si>
  <si>
    <t>Bonnay</t>
  </si>
  <si>
    <t>Burnand</t>
  </si>
  <si>
    <t>Burzy</t>
  </si>
  <si>
    <t>Chapaize</t>
  </si>
  <si>
    <t>Chissey-lès-Mâcon</t>
  </si>
  <si>
    <t>Cormatin</t>
  </si>
  <si>
    <t>Cortevaix</t>
  </si>
  <si>
    <t>Curtil-sous-Burnand</t>
  </si>
  <si>
    <t>Malay</t>
  </si>
  <si>
    <t>Passy</t>
  </si>
  <si>
    <t>Sailly</t>
  </si>
  <si>
    <t>Saint-Gengoux-le-National</t>
  </si>
  <si>
    <t>Saint-Huruge</t>
  </si>
  <si>
    <t>Saint-Ythaire</t>
  </si>
  <si>
    <t>Savigny-sur-Grosne</t>
  </si>
  <si>
    <t>Sigy-le-Châtel</t>
  </si>
  <si>
    <t>Taizé</t>
  </si>
  <si>
    <t>Fontaines</t>
  </si>
  <si>
    <t>EHPAD DE ST SAUVEUR EN PUYSAYE</t>
  </si>
  <si>
    <t>Fontenoy</t>
  </si>
  <si>
    <t>SAINT-SAUVEUR-EN-PUISAYE</t>
  </si>
  <si>
    <t>Lain</t>
  </si>
  <si>
    <t>Lainsecq</t>
  </si>
  <si>
    <t>Lalande</t>
  </si>
  <si>
    <t>Lavau</t>
  </si>
  <si>
    <t>SAINT-FARGEAU</t>
  </si>
  <si>
    <t>Levis</t>
  </si>
  <si>
    <t>Mézilles</t>
  </si>
  <si>
    <t>Moutiers-en-Puisaye</t>
  </si>
  <si>
    <t>Ronchères</t>
  </si>
  <si>
    <t>Sainpuits</t>
  </si>
  <si>
    <t>Sainte-Colombe-sur-Loing</t>
  </si>
  <si>
    <t>Saint-Fargeau</t>
  </si>
  <si>
    <t>Saint-Martin-des-Champs</t>
  </si>
  <si>
    <t>Saints-en-Puisaye</t>
  </si>
  <si>
    <t>Saint-Sauveur-en-Puisaye</t>
  </si>
  <si>
    <t>Sementron</t>
  </si>
  <si>
    <t>Sougères-en-Puisaye</t>
  </si>
  <si>
    <t>Thury</t>
  </si>
  <si>
    <t>Treigny</t>
  </si>
  <si>
    <t>Aubigny-la-Ronce</t>
  </si>
  <si>
    <t>NOLAY</t>
  </si>
  <si>
    <t>Baubigny</t>
  </si>
  <si>
    <t>Chassagne-Montrachet</t>
  </si>
  <si>
    <t>Cormot-le-Grand</t>
  </si>
  <si>
    <t>Ivry-en-Montagne</t>
  </si>
  <si>
    <t>Jours-en-Vaux</t>
  </si>
  <si>
    <t>Molinot</t>
  </si>
  <si>
    <t>Nolay</t>
  </si>
  <si>
    <t>Puligny-Montrachet</t>
  </si>
  <si>
    <t>La Rochepot</t>
  </si>
  <si>
    <t>Saint-Aubin</t>
  </si>
  <si>
    <t>Saint-Romain</t>
  </si>
  <si>
    <t>Santenay</t>
  </si>
  <si>
    <t>Santosse</t>
  </si>
  <si>
    <t>Vauchignon</t>
  </si>
  <si>
    <t>Montceau-les-Mines</t>
  </si>
  <si>
    <t>Dezize-lès-Maranges</t>
  </si>
  <si>
    <t>COUCHES</t>
  </si>
  <si>
    <t>Paris-l'Hôpital</t>
  </si>
  <si>
    <t>Plombières-lès-Dijon</t>
  </si>
  <si>
    <t>Saint-Sernin-du-Plain</t>
  </si>
  <si>
    <t>Bassou</t>
  </si>
  <si>
    <t>EHPAD LES MIGNOTTES DE MIGENNES</t>
  </si>
  <si>
    <t>Bonnard</t>
  </si>
  <si>
    <t>Brienon-sur-Armançon</t>
  </si>
  <si>
    <t>BRIENON-SUR-ARMANCON</t>
  </si>
  <si>
    <t>Bussy-en-Othe</t>
  </si>
  <si>
    <t>Cheny</t>
  </si>
  <si>
    <t>SEIGNELAY</t>
  </si>
  <si>
    <t>Chichery</t>
  </si>
  <si>
    <t>Épineau-les-Voves</t>
  </si>
  <si>
    <t>Esnon</t>
  </si>
  <si>
    <t>Laroche-Saint-Cydroine</t>
  </si>
  <si>
    <t>Migennes</t>
  </si>
  <si>
    <t>Sampigny-lès-Maranges</t>
  </si>
  <si>
    <t>La Chapelle-au-Mans</t>
  </si>
  <si>
    <t>GUEUGNON</t>
  </si>
  <si>
    <t>S.S.I.A.D. GEUGNON</t>
  </si>
  <si>
    <t>EHPAD MARCELLIN VOLLAT DE DIGOIN</t>
  </si>
  <si>
    <t>Digoin</t>
  </si>
  <si>
    <t>DIGOIN</t>
  </si>
  <si>
    <t>S.S.I.A.D. DIGOIN</t>
  </si>
  <si>
    <t>Les Guerreaux</t>
  </si>
  <si>
    <t>La Motte-Saint-Jean</t>
  </si>
  <si>
    <t>Varenne-Saint-Germain</t>
  </si>
  <si>
    <t>Clessy</t>
  </si>
  <si>
    <t>Curdin</t>
  </si>
  <si>
    <t>Gueugnon</t>
  </si>
  <si>
    <t>Neuvy-Grandchamp</t>
  </si>
  <si>
    <t>Rigny-sur-Arroux</t>
  </si>
  <si>
    <t>Uxeau</t>
  </si>
  <si>
    <t>Vendenesse-sur-Arroux</t>
  </si>
  <si>
    <t>Adam-lès-Vercel</t>
  </si>
  <si>
    <t>Arc-sous-Cicon</t>
  </si>
  <si>
    <t>Athose</t>
  </si>
  <si>
    <t>Avoudrey</t>
  </si>
  <si>
    <t>Chasnans</t>
  </si>
  <si>
    <t>Chevigney-lès-Vercel</t>
  </si>
  <si>
    <t>Courtetain-et-Salans</t>
  </si>
  <si>
    <t>Domprel</t>
  </si>
  <si>
    <t>Épenouse</t>
  </si>
  <si>
    <t>Épenoy</t>
  </si>
  <si>
    <t>Étray</t>
  </si>
  <si>
    <t>Eysson</t>
  </si>
  <si>
    <t>Fallerans</t>
  </si>
  <si>
    <t>Flangebouche</t>
  </si>
  <si>
    <t>Fuans</t>
  </si>
  <si>
    <t>Germéfontaine</t>
  </si>
  <si>
    <t>Fournets-Luisans</t>
  </si>
  <si>
    <t>Grandfontaine-sur-Creuse</t>
  </si>
  <si>
    <t>Guyans-Vennes</t>
  </si>
  <si>
    <t>Hautepierre-le-Châtelet</t>
  </si>
  <si>
    <t>Landresse</t>
  </si>
  <si>
    <t>Laviron</t>
  </si>
  <si>
    <t>Longechaux</t>
  </si>
  <si>
    <t>Longemaison</t>
  </si>
  <si>
    <t>Loray</t>
  </si>
  <si>
    <t>Nods</t>
  </si>
  <si>
    <t>Orchamps-Vennes</t>
  </si>
  <si>
    <t>Passonfontaine</t>
  </si>
  <si>
    <t>Pierrefontaine-les-Varans</t>
  </si>
  <si>
    <t>Plaimbois-Vennes</t>
  </si>
  <si>
    <t>Rantechaux</t>
  </si>
  <si>
    <t>La Sommette</t>
  </si>
  <si>
    <t>Vanclans</t>
  </si>
  <si>
    <t>Vellerot-lès-Vercel</t>
  </si>
  <si>
    <t>Vennes</t>
  </si>
  <si>
    <t>Vercel-Villedieu-le-Camp</t>
  </si>
  <si>
    <t>Vernierfontaine</t>
  </si>
  <si>
    <t>Villers-Chief</t>
  </si>
  <si>
    <t>Villers-la-Combe</t>
  </si>
  <si>
    <t>Amagney</t>
  </si>
  <si>
    <t>Arguel</t>
  </si>
  <si>
    <t>Besançon-6</t>
  </si>
  <si>
    <t>Audeux</t>
  </si>
  <si>
    <t>Besançon-2</t>
  </si>
  <si>
    <t>Les Auxons</t>
  </si>
  <si>
    <t>Besançon-3</t>
  </si>
  <si>
    <t>Avanne-Aveney</t>
  </si>
  <si>
    <t>Besançon-1</t>
  </si>
  <si>
    <t>Battenans-les-Mines</t>
  </si>
  <si>
    <t>Berthelange</t>
  </si>
  <si>
    <t>Saint Vit</t>
  </si>
  <si>
    <t>Beure</t>
  </si>
  <si>
    <t>Blarians</t>
  </si>
  <si>
    <t>Boussières</t>
  </si>
  <si>
    <t>Braillans</t>
  </si>
  <si>
    <t>Besançon-4</t>
  </si>
  <si>
    <t>Breconchaux</t>
  </si>
  <si>
    <t>La Bretenière</t>
  </si>
  <si>
    <t>Burgille</t>
  </si>
  <si>
    <t>Busy</t>
  </si>
  <si>
    <t>Cendrey</t>
  </si>
  <si>
    <t>Chalèze</t>
  </si>
  <si>
    <t>Chalezeule</t>
  </si>
  <si>
    <t>Champoux</t>
  </si>
  <si>
    <t>Champvans-les-Moulins</t>
  </si>
  <si>
    <t>Châtillon-Guyotte</t>
  </si>
  <si>
    <t>Châtillon-le-Duc</t>
  </si>
  <si>
    <t>Chaucenne</t>
  </si>
  <si>
    <t>Chaudefontaine</t>
  </si>
  <si>
    <t>Chemaudin</t>
  </si>
  <si>
    <t>Chevigney-sur-l'Ognon</t>
  </si>
  <si>
    <t>Chevroz</t>
  </si>
  <si>
    <t>Corcelles-Ferrières</t>
  </si>
  <si>
    <t>Corcelle-Mieslot</t>
  </si>
  <si>
    <t>Corcondray</t>
  </si>
  <si>
    <t>Courchapon</t>
  </si>
  <si>
    <t>Cussey-sur-l'Ognon</t>
  </si>
  <si>
    <t>Dannemarie-sur-Crète</t>
  </si>
  <si>
    <t>Deluz</t>
  </si>
  <si>
    <t>Devecey</t>
  </si>
  <si>
    <t>École-Valentin</t>
  </si>
  <si>
    <t>L'Écouvotte</t>
  </si>
  <si>
    <t>Émagny</t>
  </si>
  <si>
    <t>Étrabonne</t>
  </si>
  <si>
    <t>Ferrières-les-Bois</t>
  </si>
  <si>
    <t>Flagey-Rigney</t>
  </si>
  <si>
    <t>Franey</t>
  </si>
  <si>
    <t>Franois</t>
  </si>
  <si>
    <t>Geneuille</t>
  </si>
  <si>
    <t>Germondans</t>
  </si>
  <si>
    <t>Grandfontaine</t>
  </si>
  <si>
    <t>Jallerange</t>
  </si>
  <si>
    <t>Laissey</t>
  </si>
  <si>
    <t>Lantenne-Vertière</t>
  </si>
  <si>
    <t>Larnod</t>
  </si>
  <si>
    <t>Lavernay</t>
  </si>
  <si>
    <t>Marchaux</t>
  </si>
  <si>
    <t>Mazerolles-le-Salin</t>
  </si>
  <si>
    <t>Mercey-le-Grand</t>
  </si>
  <si>
    <t>Mérey-Vieilley</t>
  </si>
  <si>
    <t>Miserey-Salines</t>
  </si>
  <si>
    <t>Moncey</t>
  </si>
  <si>
    <t>Moncley</t>
  </si>
  <si>
    <t>Montferrand-le-Château</t>
  </si>
  <si>
    <t>Le Moutherot</t>
  </si>
  <si>
    <t>Noironte</t>
  </si>
  <si>
    <t>Novillars</t>
  </si>
  <si>
    <t>Ollans</t>
  </si>
  <si>
    <t>Osselle</t>
  </si>
  <si>
    <t>Ougney-Douvot</t>
  </si>
  <si>
    <t>Palise</t>
  </si>
  <si>
    <t>Pelousey</t>
  </si>
  <si>
    <t>Pirey</t>
  </si>
  <si>
    <t>Placey</t>
  </si>
  <si>
    <t>Pouilley-Français</t>
  </si>
  <si>
    <t>Pouilley-les-Vignes</t>
  </si>
  <si>
    <t>Pouligney-Lusans</t>
  </si>
  <si>
    <t>Pugey</t>
  </si>
  <si>
    <t>Le Puy</t>
  </si>
  <si>
    <t>Rancenay</t>
  </si>
  <si>
    <t>Rigney</t>
  </si>
  <si>
    <t>Rignosot</t>
  </si>
  <si>
    <t>Roche-lez-Beaupré</t>
  </si>
  <si>
    <t>Roset-Fluans</t>
  </si>
  <si>
    <t>Rougemontot</t>
  </si>
  <si>
    <t>Roulans</t>
  </si>
  <si>
    <t>Routelle</t>
  </si>
  <si>
    <t>Ruffey-le-Château</t>
  </si>
  <si>
    <t>Saint-Hilaire</t>
  </si>
  <si>
    <t>Saint-Vit</t>
  </si>
  <si>
    <t>Sauvagney</t>
  </si>
  <si>
    <t>Séchin</t>
  </si>
  <si>
    <t>Serre-les-Sapins</t>
  </si>
  <si>
    <t>Tallenay</t>
  </si>
  <si>
    <t>Thise</t>
  </si>
  <si>
    <t>Thoraise</t>
  </si>
  <si>
    <t>Thurey-le-Mont</t>
  </si>
  <si>
    <t>Torpes</t>
  </si>
  <si>
    <t>La Tour-de-Sçay</t>
  </si>
  <si>
    <t>Vaire-Arcier</t>
  </si>
  <si>
    <t>Vaire-le-Petit</t>
  </si>
  <si>
    <t>Val-de-Roulans</t>
  </si>
  <si>
    <t>Valleroy</t>
  </si>
  <si>
    <t>Vaux-les-Prés</t>
  </si>
  <si>
    <t>Velesmes-Essarts</t>
  </si>
  <si>
    <t>Venise</t>
  </si>
  <si>
    <t>Vennans</t>
  </si>
  <si>
    <t>Vieilley</t>
  </si>
  <si>
    <t>Villers-Buzon</t>
  </si>
  <si>
    <t>Villers-Grélot</t>
  </si>
  <si>
    <t>Vorges-les-Pins</t>
  </si>
  <si>
    <t>Ancier</t>
  </si>
  <si>
    <t>SSIAD ELIAD GRAY</t>
  </si>
  <si>
    <t>ELIAD ASSOCIATION HAUTE SAONE</t>
  </si>
  <si>
    <t>Adelans-et-le-Val-de-Bithaine</t>
  </si>
  <si>
    <t>SSIAD ELIAD LURE</t>
  </si>
  <si>
    <t>Abelcourt</t>
  </si>
  <si>
    <t>SSIAD ELIAD LUXEUIL</t>
  </si>
  <si>
    <t>Andelarre</t>
  </si>
  <si>
    <t>SSIAD ELIAD VESOUL</t>
  </si>
  <si>
    <t>Arc-lès-Gray</t>
  </si>
  <si>
    <t>Attricourt</t>
  </si>
  <si>
    <t>Autrey-lès-Gray</t>
  </si>
  <si>
    <t>Auvet-et-la-Chapelotte</t>
  </si>
  <si>
    <t>Bouhans-et-Feurg</t>
  </si>
  <si>
    <t>Broye-les-Loups-et-Verfontaine</t>
  </si>
  <si>
    <t>Chargey-lès-Gray</t>
  </si>
  <si>
    <t>Écuelle</t>
  </si>
  <si>
    <t>Fahy-lès-Autrey</t>
  </si>
  <si>
    <t>Gray-la-Ville</t>
  </si>
  <si>
    <t>Loeuilley</t>
  </si>
  <si>
    <t>Montureux-et-Prantigny</t>
  </si>
  <si>
    <t>Nantilly</t>
  </si>
  <si>
    <t>Oyrières</t>
  </si>
  <si>
    <t>Poyans</t>
  </si>
  <si>
    <t>Rigny</t>
  </si>
  <si>
    <t>Vars</t>
  </si>
  <si>
    <t>Amblans-et-Velotte</t>
  </si>
  <si>
    <t>Andornay</t>
  </si>
  <si>
    <t>Bouhans-lès-Lure</t>
  </si>
  <si>
    <t>Châteney</t>
  </si>
  <si>
    <t>Châtenois</t>
  </si>
  <si>
    <t>La Côte</t>
  </si>
  <si>
    <t>Franchevelle</t>
  </si>
  <si>
    <t>Froideterre</t>
  </si>
  <si>
    <t>Frotey-lès-Lure</t>
  </si>
  <si>
    <t>Lantenot</t>
  </si>
  <si>
    <t>Linexert</t>
  </si>
  <si>
    <t>Lure</t>
  </si>
  <si>
    <t>Lyoffans</t>
  </si>
  <si>
    <t>Magny-Danigon</t>
  </si>
  <si>
    <t>Magny-Jobert</t>
  </si>
  <si>
    <t>Magny-Vernois</t>
  </si>
  <si>
    <t>Malbouhans</t>
  </si>
  <si>
    <t>Moffans-et-Vacheresse</t>
  </si>
  <si>
    <t>La Neuvelle-lès-Lure</t>
  </si>
  <si>
    <t>Palante</t>
  </si>
  <si>
    <t>Quers</t>
  </si>
  <si>
    <t>Roye</t>
  </si>
  <si>
    <t>Saint-Germain</t>
  </si>
  <si>
    <t>Le Val-de-Gouhenans</t>
  </si>
  <si>
    <t>Vouhenans</t>
  </si>
  <si>
    <t>Vy-lès-Lure</t>
  </si>
  <si>
    <t>Ailloncourt</t>
  </si>
  <si>
    <t>Luxeuil les Bains</t>
  </si>
  <si>
    <t>Ainvelle</t>
  </si>
  <si>
    <t>Baudoncourt</t>
  </si>
  <si>
    <t>Betoncourt-lès-Brotte</t>
  </si>
  <si>
    <t>Breuches</t>
  </si>
  <si>
    <t>Breuchotte</t>
  </si>
  <si>
    <t>Brotte-lès-Luxeuil</t>
  </si>
  <si>
    <t>La Chapelle-lès-Luxeuil</t>
  </si>
  <si>
    <t>Citers</t>
  </si>
  <si>
    <t>Dambenoît-lès-Colombe</t>
  </si>
  <si>
    <t>Éhuns</t>
  </si>
  <si>
    <t>Esboz-Brest</t>
  </si>
  <si>
    <t>Fontaine-lès-Luxeuil</t>
  </si>
  <si>
    <t>Francalmont</t>
  </si>
  <si>
    <t>Froideconche</t>
  </si>
  <si>
    <t>Genevrey</t>
  </si>
  <si>
    <t>Hautevelle</t>
  </si>
  <si>
    <t>Luxeuil-les-Bains</t>
  </si>
  <si>
    <t>Magnivray</t>
  </si>
  <si>
    <t>Magnoncourt</t>
  </si>
  <si>
    <t>Mailleroncourt-Charette</t>
  </si>
  <si>
    <t>Meurcourt</t>
  </si>
  <si>
    <t>Ormoiche</t>
  </si>
  <si>
    <t>Raddon-et-Chapendu</t>
  </si>
  <si>
    <t>Rignovelle</t>
  </si>
  <si>
    <t>Saint-Loup-sur-Semouse</t>
  </si>
  <si>
    <t>Sainte-Marie-en-Chaux</t>
  </si>
  <si>
    <t>Saint-Sauveur</t>
  </si>
  <si>
    <t>Saint-Valbert</t>
  </si>
  <si>
    <t>Servigney</t>
  </si>
  <si>
    <t>Velorcey</t>
  </si>
  <si>
    <t>Villers-lès-Luxeuil</t>
  </si>
  <si>
    <t>Visoncourt</t>
  </si>
  <si>
    <t>Andelarrot</t>
  </si>
  <si>
    <t>Chariez</t>
  </si>
  <si>
    <t>Colombier</t>
  </si>
  <si>
    <t>Vesoul-2</t>
  </si>
  <si>
    <t>Colombotte</t>
  </si>
  <si>
    <t>Comberjon</t>
  </si>
  <si>
    <t>Coulevon</t>
  </si>
  <si>
    <t>Creveney</t>
  </si>
  <si>
    <t>La Demie</t>
  </si>
  <si>
    <t>Échenoz-la-Méline</t>
  </si>
  <si>
    <t>Échenoz-le-Sec</t>
  </si>
  <si>
    <t>Frotey-lès-Vesoul</t>
  </si>
  <si>
    <t>Montcey</t>
  </si>
  <si>
    <t>Montigny-lès-Vesoul</t>
  </si>
  <si>
    <t>Navenne</t>
  </si>
  <si>
    <t>Neurey-en-Vaux</t>
  </si>
  <si>
    <t>Neurey-lès-la-Demie</t>
  </si>
  <si>
    <t>Noidans-lès-Vesoul</t>
  </si>
  <si>
    <t>Pusey</t>
  </si>
  <si>
    <t>Pusy-et-Épenoux</t>
  </si>
  <si>
    <t>Quincey</t>
  </si>
  <si>
    <t>Saulx</t>
  </si>
  <si>
    <t>Vaivre-et-Montoille</t>
  </si>
  <si>
    <t>Vallerois-Lorioz</t>
  </si>
  <si>
    <t>Varogne</t>
  </si>
  <si>
    <t>Vellefaux</t>
  </si>
  <si>
    <t>Vellefrie</t>
  </si>
  <si>
    <t>Vesoul</t>
  </si>
  <si>
    <t>La Villeneuve-Bellenoye-et-la-Maize</t>
  </si>
  <si>
    <t>Villeparois</t>
  </si>
  <si>
    <t>Vilory</t>
  </si>
  <si>
    <t>Abbans-Dessous</t>
  </si>
  <si>
    <t>Abbans-Dessus</t>
  </si>
  <si>
    <t>Arc-et-Senans</t>
  </si>
  <si>
    <t>Bartherans</t>
  </si>
  <si>
    <t>Brères</t>
  </si>
  <si>
    <t>Buffard</t>
  </si>
  <si>
    <t>By</t>
  </si>
  <si>
    <t>Byans-sur-Doubs</t>
  </si>
  <si>
    <t>Cademène</t>
  </si>
  <si>
    <t>Cessey</t>
  </si>
  <si>
    <t>Charnay</t>
  </si>
  <si>
    <t>Châtillon-sur-Lison</t>
  </si>
  <si>
    <t>Chay</t>
  </si>
  <si>
    <t>Chenecey-Buillon</t>
  </si>
  <si>
    <t>Chouzelot</t>
  </si>
  <si>
    <t>Cussey-sur-Lison</t>
  </si>
  <si>
    <t>Échay</t>
  </si>
  <si>
    <t>Épeugney</t>
  </si>
  <si>
    <t>Fourg</t>
  </si>
  <si>
    <t>Goux-sous-Landet</t>
  </si>
  <si>
    <t>Lavans-Quingey</t>
  </si>
  <si>
    <t>Liesle</t>
  </si>
  <si>
    <t>Lizine</t>
  </si>
  <si>
    <t>Lombard</t>
  </si>
  <si>
    <t>Mesmay</t>
  </si>
  <si>
    <t>Montfort</t>
  </si>
  <si>
    <t>Montrond-le-Château</t>
  </si>
  <si>
    <t>Myon</t>
  </si>
  <si>
    <t>Palantine</t>
  </si>
  <si>
    <t>Paroy</t>
  </si>
  <si>
    <t>Pessans</t>
  </si>
  <si>
    <t>Pointvillers</t>
  </si>
  <si>
    <t>Quingey</t>
  </si>
  <si>
    <t>Rennes-sur-Loue</t>
  </si>
  <si>
    <t>Ronchaux</t>
  </si>
  <si>
    <t>Rouhe</t>
  </si>
  <si>
    <t>Rurey</t>
  </si>
  <si>
    <t>Samson</t>
  </si>
  <si>
    <t>Villars-Saint-Georges</t>
  </si>
  <si>
    <t>Beneuvre</t>
  </si>
  <si>
    <t>RECEY-SUR-OURCE</t>
  </si>
  <si>
    <t>SSIAD RECEY SUR OURCE ADMR</t>
  </si>
  <si>
    <t>FEDERATION ADMR 21</t>
  </si>
  <si>
    <t>Bligny-le-Sec</t>
  </si>
  <si>
    <t>SAINT-SEINE-L'ABBAYE</t>
  </si>
  <si>
    <t>SSIAD SAINT SEINE L ABBAYE ADMR</t>
  </si>
  <si>
    <t>Bard-le-Régulier</t>
  </si>
  <si>
    <t>LIERNAIS</t>
  </si>
  <si>
    <t>SSIAD SAULIEU ADMR</t>
  </si>
  <si>
    <t>MONTBARD</t>
  </si>
  <si>
    <t>SSIAD MONTBARD ADMR</t>
  </si>
  <si>
    <t>Arconcey</t>
  </si>
  <si>
    <t>POUILLY-EN-AUXOIS</t>
  </si>
  <si>
    <t>SSIAD POUILLY EN AUXOIS ADMR</t>
  </si>
  <si>
    <t>Athée</t>
  </si>
  <si>
    <t>SSIAD AUXONNE ADMR</t>
  </si>
  <si>
    <t>Autricourt</t>
  </si>
  <si>
    <t>MONTIGNY-SUR-AUBE</t>
  </si>
  <si>
    <t>SSIAD MONTIGNY SUR AUBE ADMR</t>
  </si>
  <si>
    <t>Aiserey</t>
  </si>
  <si>
    <t>GENLIS</t>
  </si>
  <si>
    <t>SSIAD GENLIS ADMR</t>
  </si>
  <si>
    <t>Aubigny-en-Plaine</t>
  </si>
  <si>
    <t>SAINT-JEAN-DE-LOSNE</t>
  </si>
  <si>
    <t>SSIAD SEURRE ADMR</t>
  </si>
  <si>
    <t>Billey</t>
  </si>
  <si>
    <t>Champdôtre</t>
  </si>
  <si>
    <t>Flagey-lès-Auxonne</t>
  </si>
  <si>
    <t>Flammerans</t>
  </si>
  <si>
    <t>Labergement-lès-Auxonne</t>
  </si>
  <si>
    <t>Magny-Montarlot</t>
  </si>
  <si>
    <t>Les Maillys</t>
  </si>
  <si>
    <t>Poncey-lès-Athée</t>
  </si>
  <si>
    <t>Pont</t>
  </si>
  <si>
    <t>Soirans</t>
  </si>
  <si>
    <t>Tillenay</t>
  </si>
  <si>
    <t>Tréclun</t>
  </si>
  <si>
    <t>Villers-les-Pots</t>
  </si>
  <si>
    <t>Villers-Rotin</t>
  </si>
  <si>
    <t>Beire-le-Fort</t>
  </si>
  <si>
    <t>Bessey-lès-Cîteaux</t>
  </si>
  <si>
    <t>Bretenière</t>
  </si>
  <si>
    <t>Cessey-sur-Tille</t>
  </si>
  <si>
    <t>Chambeire</t>
  </si>
  <si>
    <t>Collonges-lès-Premières</t>
  </si>
  <si>
    <t>Échigey</t>
  </si>
  <si>
    <t>Fauverney</t>
  </si>
  <si>
    <t>Genlis</t>
  </si>
  <si>
    <t>Izeure</t>
  </si>
  <si>
    <t>Izier</t>
  </si>
  <si>
    <t>Labergement-Foigney</t>
  </si>
  <si>
    <t>Longchamp</t>
  </si>
  <si>
    <t>Longeault</t>
  </si>
  <si>
    <t>Longecourt-en-Plaine</t>
  </si>
  <si>
    <t>Magny-sur-Tille</t>
  </si>
  <si>
    <t>Marliens</t>
  </si>
  <si>
    <t>Pluvault</t>
  </si>
  <si>
    <t>Pluvet</t>
  </si>
  <si>
    <t>Premières</t>
  </si>
  <si>
    <t>Rouvres-en-Plaine</t>
  </si>
  <si>
    <t>Tart-l'Abbaye</t>
  </si>
  <si>
    <t>Tart-le-Bas</t>
  </si>
  <si>
    <t>Tart-le-Haut</t>
  </si>
  <si>
    <t>Thorey-en-Plaine</t>
  </si>
  <si>
    <t>Varanges</t>
  </si>
  <si>
    <t>Bard-lès-Époisses</t>
  </si>
  <si>
    <t>SEMUR-EN-AUXOIS</t>
  </si>
  <si>
    <t>Corrombles</t>
  </si>
  <si>
    <t>Corsaint</t>
  </si>
  <si>
    <t>Courcelles-Frémoy</t>
  </si>
  <si>
    <t>Époisses</t>
  </si>
  <si>
    <t>Fain-lès-Moutiers</t>
  </si>
  <si>
    <t>Forléans</t>
  </si>
  <si>
    <t>Jeux-lès-Bard</t>
  </si>
  <si>
    <t>Montberthault</t>
  </si>
  <si>
    <t>Moutiers-Saint-Jean</t>
  </si>
  <si>
    <t>Quincy-le-Vicomte</t>
  </si>
  <si>
    <t>Saint-Germain-lès-Senailly</t>
  </si>
  <si>
    <t>Senailly</t>
  </si>
  <si>
    <t>Torcy-et-Pouligny</t>
  </si>
  <si>
    <t>Toutry</t>
  </si>
  <si>
    <t>Vieux-Château</t>
  </si>
  <si>
    <t>Villaines-les-Prévôtes</t>
  </si>
  <si>
    <t>Viserny</t>
  </si>
  <si>
    <t>Belan-sur-Ource</t>
  </si>
  <si>
    <t>Bissey-la-Côte</t>
  </si>
  <si>
    <t>Boudreville</t>
  </si>
  <si>
    <t>Brion-sur-Ource</t>
  </si>
  <si>
    <t>La Chaume</t>
  </si>
  <si>
    <t>Courban</t>
  </si>
  <si>
    <t>Gevrolles</t>
  </si>
  <si>
    <t>Les Goulles</t>
  </si>
  <si>
    <t>Grancey-sur-Ource</t>
  </si>
  <si>
    <t>Lignerolles</t>
  </si>
  <si>
    <t>Louesme</t>
  </si>
  <si>
    <t>Montigny-sur-Aube</t>
  </si>
  <si>
    <t>Riel-les-Eaux</t>
  </si>
  <si>
    <t>Thoires</t>
  </si>
  <si>
    <t>Veuxhaulles-sur-Aube</t>
  </si>
  <si>
    <t>Bellenot-sous-Pouilly</t>
  </si>
  <si>
    <t>Beurey-Bauguay</t>
  </si>
  <si>
    <t>Blancey</t>
  </si>
  <si>
    <t>Bouhey</t>
  </si>
  <si>
    <t>Chailly-sur-Armançon</t>
  </si>
  <si>
    <t>Châtellenot</t>
  </si>
  <si>
    <t>Chazilly</t>
  </si>
  <si>
    <t>Civry-en-Montagne</t>
  </si>
  <si>
    <t>Commarin</t>
  </si>
  <si>
    <t>Créancey</t>
  </si>
  <si>
    <t>Éguilly</t>
  </si>
  <si>
    <t>Essey</t>
  </si>
  <si>
    <t>Maconge</t>
  </si>
  <si>
    <t>Marcilly-Ogny</t>
  </si>
  <si>
    <t>Martrois</t>
  </si>
  <si>
    <t>Meilly-sur-Rouvres</t>
  </si>
  <si>
    <t>Mont-Saint-Jean</t>
  </si>
  <si>
    <t>Pouilly-en-Auxois</t>
  </si>
  <si>
    <t>Rouvres-sous-Meilly</t>
  </si>
  <si>
    <t>Sainte-Sabine</t>
  </si>
  <si>
    <t>Semarey</t>
  </si>
  <si>
    <t>Thoisy-le-Désert</t>
  </si>
  <si>
    <t>Vandenesse-en-Auxois</t>
  </si>
  <si>
    <t>Bure-les-Templiers</t>
  </si>
  <si>
    <t>Buxerolles</t>
  </si>
  <si>
    <t>Chambain</t>
  </si>
  <si>
    <t>Chaugey</t>
  </si>
  <si>
    <t>Essarois</t>
  </si>
  <si>
    <t>Faverolles-lès-Lucey</t>
  </si>
  <si>
    <t>Gurgy-la-Ville</t>
  </si>
  <si>
    <t>Gurgy-le-Château</t>
  </si>
  <si>
    <t>Leuglay</t>
  </si>
  <si>
    <t>Lucey</t>
  </si>
  <si>
    <t>Menesble</t>
  </si>
  <si>
    <t>Montmoyen</t>
  </si>
  <si>
    <t>Recey-sur-Ource</t>
  </si>
  <si>
    <t>Saint-Broing-les-Moines</t>
  </si>
  <si>
    <t>Terrefondrée</t>
  </si>
  <si>
    <t>Voulaines-les-Templiers</t>
  </si>
  <si>
    <t>Champagny</t>
  </si>
  <si>
    <t>Chanceaux</t>
  </si>
  <si>
    <t>Curtil-Saint-Seine</t>
  </si>
  <si>
    <t>Francheville</t>
  </si>
  <si>
    <t>Frénois</t>
  </si>
  <si>
    <t>Lamargelle</t>
  </si>
  <si>
    <t>Léry</t>
  </si>
  <si>
    <t>Panges</t>
  </si>
  <si>
    <t>Pellerey</t>
  </si>
  <si>
    <t>Poiseul-la-Grange</t>
  </si>
  <si>
    <t>Poncey-sur-l'Ignon</t>
  </si>
  <si>
    <t>Saint-Seine-l'Abbaye</t>
  </si>
  <si>
    <t>Saussy</t>
  </si>
  <si>
    <t>Trouhaut</t>
  </si>
  <si>
    <t>Turcey</t>
  </si>
  <si>
    <t>Val-Suzon</t>
  </si>
  <si>
    <t>Vaux-Saules</t>
  </si>
  <si>
    <t>Villotte-Saint-Seine</t>
  </si>
  <si>
    <t>Blanot</t>
  </si>
  <si>
    <t>Brazey-en-Morvan</t>
  </si>
  <si>
    <t>Censerey</t>
  </si>
  <si>
    <t>Diancey</t>
  </si>
  <si>
    <t>Liernais</t>
  </si>
  <si>
    <t>Manlay</t>
  </si>
  <si>
    <t>Marcheseuil</t>
  </si>
  <si>
    <t>Ménessaire</t>
  </si>
  <si>
    <t>Saint-Martin-de-la-Mer</t>
  </si>
  <si>
    <t>Saulieu</t>
  </si>
  <si>
    <t>Savilly</t>
  </si>
  <si>
    <t>Sussey</t>
  </si>
  <si>
    <t>Vianges</t>
  </si>
  <si>
    <t>Villiers-en-Morvan</t>
  </si>
  <si>
    <t>Auvillars-sur-Saône</t>
  </si>
  <si>
    <t>SEURRE</t>
  </si>
  <si>
    <t>Bagnot</t>
  </si>
  <si>
    <t>Bonnencontre</t>
  </si>
  <si>
    <t>Bousselange</t>
  </si>
  <si>
    <t>Brazey-en-Plaine</t>
  </si>
  <si>
    <t>Broin</t>
  </si>
  <si>
    <t>Chamblanc</t>
  </si>
  <si>
    <t>Charrey-sur-Saône</t>
  </si>
  <si>
    <t>Chivres</t>
  </si>
  <si>
    <t>Corberon</t>
  </si>
  <si>
    <t>Corgengoux</t>
  </si>
  <si>
    <t>Échenon</t>
  </si>
  <si>
    <t>Esbarres</t>
  </si>
  <si>
    <t>Franxault</t>
  </si>
  <si>
    <t>Glanon</t>
  </si>
  <si>
    <t>Grosbois-lès-Tichey</t>
  </si>
  <si>
    <t>Jallanges</t>
  </si>
  <si>
    <t>Labergement-lès-Seurre</t>
  </si>
  <si>
    <t>Labruyère</t>
  </si>
  <si>
    <t>Lanthes</t>
  </si>
  <si>
    <t>Laperrière-sur-Saône</t>
  </si>
  <si>
    <t>Lechâtelet</t>
  </si>
  <si>
    <t>Losne</t>
  </si>
  <si>
    <t>Magny-lès-Aubigny</t>
  </si>
  <si>
    <t>Montagny-lès-Seurre</t>
  </si>
  <si>
    <t>Montmain</t>
  </si>
  <si>
    <t>Pagny-la-Ville</t>
  </si>
  <si>
    <t>Pagny-le-Château</t>
  </si>
  <si>
    <t>Pouilly-sur-Saône</t>
  </si>
  <si>
    <t>Saint-Jean-de-Losne</t>
  </si>
  <si>
    <t>Saint-Seine-en-Bâche</t>
  </si>
  <si>
    <t>Saint-Symphorien-sur-Saône</t>
  </si>
  <si>
    <t>Saint-Usage</t>
  </si>
  <si>
    <t>Samerey</t>
  </si>
  <si>
    <t>Seurre</t>
  </si>
  <si>
    <t>Tichey</t>
  </si>
  <si>
    <t>Trouhans</t>
  </si>
  <si>
    <t>Trugny</t>
  </si>
  <si>
    <t>Berzé-la-Ville</t>
  </si>
  <si>
    <t>MACON-SUD</t>
  </si>
  <si>
    <t>Chaintré</t>
  </si>
  <si>
    <t>Chânes</t>
  </si>
  <si>
    <t>La Chapelle-de-Guinchay</t>
  </si>
  <si>
    <t>Chasselas</t>
  </si>
  <si>
    <t>Chevagny-les-Chevrières</t>
  </si>
  <si>
    <t>Crêches-sur-Saône</t>
  </si>
  <si>
    <t>Davayé</t>
  </si>
  <si>
    <t>Fuissé</t>
  </si>
  <si>
    <t>Igé</t>
  </si>
  <si>
    <t>Leynes</t>
  </si>
  <si>
    <t>Milly-Lamartine</t>
  </si>
  <si>
    <t>Pierreclos</t>
  </si>
  <si>
    <t>TRAMAYES</t>
  </si>
  <si>
    <t>Prissé</t>
  </si>
  <si>
    <t>Pruzilly</t>
  </si>
  <si>
    <t>La Roche-Vineuse</t>
  </si>
  <si>
    <t>Romanèche-Thorins</t>
  </si>
  <si>
    <t>Saint-Amour-Bellevue</t>
  </si>
  <si>
    <t>Saint-Symphorien-d'Ancelles</t>
  </si>
  <si>
    <t>Serrières</t>
  </si>
  <si>
    <t>Sologny</t>
  </si>
  <si>
    <t>Solutré-Pouilly</t>
  </si>
  <si>
    <t>Varennes-lès-Mâcon</t>
  </si>
  <si>
    <t>Vergisson</t>
  </si>
  <si>
    <t>Verzé</t>
  </si>
  <si>
    <t>Vinzelles</t>
  </si>
  <si>
    <t>Arbourse</t>
  </si>
  <si>
    <t>PREMERY</t>
  </si>
  <si>
    <t>Arthel</t>
  </si>
  <si>
    <t>Arzembouy</t>
  </si>
  <si>
    <t>Beaumont-la-Ferrière</t>
  </si>
  <si>
    <t>CHARITE-SUR-LOIRE</t>
  </si>
  <si>
    <t>La Celle-sur-Nièvre</t>
  </si>
  <si>
    <t>Champlemy</t>
  </si>
  <si>
    <t>Champlin</t>
  </si>
  <si>
    <t>Champvoux</t>
  </si>
  <si>
    <t>La Charité-sur-Loire</t>
  </si>
  <si>
    <t>Chasnay</t>
  </si>
  <si>
    <t>Chaulgnes</t>
  </si>
  <si>
    <t>Dompierre-sur-Nièvre</t>
  </si>
  <si>
    <t>Giry</t>
  </si>
  <si>
    <t>Lurcy-le-Bourg</t>
  </si>
  <si>
    <t>La Marche</t>
  </si>
  <si>
    <t>Montenoison</t>
  </si>
  <si>
    <t>Moussy</t>
  </si>
  <si>
    <t>Murlin</t>
  </si>
  <si>
    <t>Nannay</t>
  </si>
  <si>
    <t>Narcy</t>
  </si>
  <si>
    <t>GUERIGNY</t>
  </si>
  <si>
    <t>Oulon</t>
  </si>
  <si>
    <t>Prémery</t>
  </si>
  <si>
    <t>Raveau</t>
  </si>
  <si>
    <t>Saint-Bonnot</t>
  </si>
  <si>
    <t>Sichamps</t>
  </si>
  <si>
    <t>Tronsanges</t>
  </si>
  <si>
    <t>Varennes-lès-Narcy</t>
  </si>
  <si>
    <t>Accolay</t>
  </si>
  <si>
    <t>VERMENTON</t>
  </si>
  <si>
    <t>FEDERATION ADMR YONNE</t>
  </si>
  <si>
    <t>Bellechaume</t>
  </si>
  <si>
    <t>SSIAD SAINT-FLORENTIN</t>
  </si>
  <si>
    <t>Arces-Dilo</t>
  </si>
  <si>
    <t>CERISIERS</t>
  </si>
  <si>
    <t>Beaumont</t>
  </si>
  <si>
    <t>Beugnon</t>
  </si>
  <si>
    <t>Chailley</t>
  </si>
  <si>
    <t>Champlost</t>
  </si>
  <si>
    <t>Chéu</t>
  </si>
  <si>
    <t>SAINT-FLORENTIN</t>
  </si>
  <si>
    <t>Germigny</t>
  </si>
  <si>
    <t>Jaulges</t>
  </si>
  <si>
    <t>Lasson</t>
  </si>
  <si>
    <t>Mercy</t>
  </si>
  <si>
    <t>Neuvy-Sautour</t>
  </si>
  <si>
    <t>Paroy-en-Othe</t>
  </si>
  <si>
    <t>Saint-Florentin</t>
  </si>
  <si>
    <t>Sormery</t>
  </si>
  <si>
    <t>Soumaintrain</t>
  </si>
  <si>
    <t>Turny</t>
  </si>
  <si>
    <t>Venizy</t>
  </si>
  <si>
    <t>Vergigny</t>
  </si>
  <si>
    <t>La Chapelle-Vaupelteigne</t>
  </si>
  <si>
    <t>LIGNY-LE-CHATEL</t>
  </si>
  <si>
    <t>Chemilly-sur-Yonne</t>
  </si>
  <si>
    <t>Gurgy</t>
  </si>
  <si>
    <t>Hauterive</t>
  </si>
  <si>
    <t>Lignorelles</t>
  </si>
  <si>
    <t>Ligny-le-Châtel</t>
  </si>
  <si>
    <t>Maligny</t>
  </si>
  <si>
    <t>Méré</t>
  </si>
  <si>
    <t>Montigny-la-Resle</t>
  </si>
  <si>
    <t>Mont-Saint-Sulpice</t>
  </si>
  <si>
    <t>Pontigny</t>
  </si>
  <si>
    <t>Seignelay</t>
  </si>
  <si>
    <t>Varennes</t>
  </si>
  <si>
    <t>Venouse</t>
  </si>
  <si>
    <t>Villeneuve-Saint-Salves</t>
  </si>
  <si>
    <t>Villy</t>
  </si>
  <si>
    <t>Arcy-sur-Cure</t>
  </si>
  <si>
    <t>Bazarnes</t>
  </si>
  <si>
    <t>Bessy-sur-Cure</t>
  </si>
  <si>
    <t>Bois-d'Arcy</t>
  </si>
  <si>
    <t>Cravant</t>
  </si>
  <si>
    <t>Lucy-sur-Cure</t>
  </si>
  <si>
    <t>Mailly-la-Ville</t>
  </si>
  <si>
    <t>Prégilbert</t>
  </si>
  <si>
    <t>Sacy</t>
  </si>
  <si>
    <t>Saint-Cyr-les-Colons</t>
  </si>
  <si>
    <t>Saint-Moré</t>
  </si>
  <si>
    <t>Sainte-Pallaye</t>
  </si>
  <si>
    <t>Sery</t>
  </si>
  <si>
    <t>Trucy-sur-Yonne</t>
  </si>
  <si>
    <t>Vermenton</t>
  </si>
  <si>
    <t>Voutenay-sur-Cure</t>
  </si>
  <si>
    <t>Bagneaux</t>
  </si>
  <si>
    <t>VILLENEUVE-L'ARCHEVEQUE</t>
  </si>
  <si>
    <t>Boeurs-en-Othe</t>
  </si>
  <si>
    <t>Cérilly</t>
  </si>
  <si>
    <t>Cerisiers</t>
  </si>
  <si>
    <t>Chigy</t>
  </si>
  <si>
    <t>Les Clérimois</t>
  </si>
  <si>
    <t>Coulours</t>
  </si>
  <si>
    <t>Courgenay</t>
  </si>
  <si>
    <t>Flacy</t>
  </si>
  <si>
    <t>Foissy-sur-Vanne</t>
  </si>
  <si>
    <t>Fournaudin</t>
  </si>
  <si>
    <t>Lailly</t>
  </si>
  <si>
    <t>Molinons</t>
  </si>
  <si>
    <t>Pont-sur-Vanne</t>
  </si>
  <si>
    <t>La Postolle</t>
  </si>
  <si>
    <t>Saint-Maurice-aux-Riches-Hommes</t>
  </si>
  <si>
    <t>Les Sièges</t>
  </si>
  <si>
    <t>Theil-sur-Vanne</t>
  </si>
  <si>
    <t>Vaudeurs</t>
  </si>
  <si>
    <t>Vaumort</t>
  </si>
  <si>
    <t>SENS-SUD-EST</t>
  </si>
  <si>
    <t>Villechétive</t>
  </si>
  <si>
    <t>Villeneuve-l'Archevêque</t>
  </si>
  <si>
    <t>Villiers-Louis</t>
  </si>
  <si>
    <t>Abergement-lès-Thésy</t>
  </si>
  <si>
    <t>Arbois</t>
  </si>
  <si>
    <t>SSIAD DES PLATEAUX</t>
  </si>
  <si>
    <t>Amange</t>
  </si>
  <si>
    <t>Authume</t>
  </si>
  <si>
    <t>SSIAD LE NORD EST</t>
  </si>
  <si>
    <t>Aiglepierre</t>
  </si>
  <si>
    <t>SSIAD LE BOISSEL</t>
  </si>
  <si>
    <t>Andelot-Morval</t>
  </si>
  <si>
    <t>Saint Amour</t>
  </si>
  <si>
    <t>SSIAD LE BEAU SURAN</t>
  </si>
  <si>
    <t>Alièze</t>
  </si>
  <si>
    <t>Moirans en Montagne</t>
  </si>
  <si>
    <t>SSIAD LE REVERMONT ORGELET</t>
  </si>
  <si>
    <t>Arlay</t>
  </si>
  <si>
    <t>Bletterans</t>
  </si>
  <si>
    <t>SSIAD LA BRESSE COMTOISE</t>
  </si>
  <si>
    <t>Annoire</t>
  </si>
  <si>
    <t>Tavaux</t>
  </si>
  <si>
    <t>SSIAD VAL D'ORAIN CHAUSSIN</t>
  </si>
  <si>
    <t>Abergement-le-Grand</t>
  </si>
  <si>
    <t>SSIAD LE PARVIS POLIGNY</t>
  </si>
  <si>
    <t>Barésia-sur-l'Ain</t>
  </si>
  <si>
    <t>Saint Laurent en Grandvaux</t>
  </si>
  <si>
    <t>SSIAD DES LACS</t>
  </si>
  <si>
    <t>Besain</t>
  </si>
  <si>
    <t>Poligny</t>
  </si>
  <si>
    <t>Blye</t>
  </si>
  <si>
    <t>Boissia</t>
  </si>
  <si>
    <t>Bonlieu</t>
  </si>
  <si>
    <t>Bonnefontaine</t>
  </si>
  <si>
    <t>Briod</t>
  </si>
  <si>
    <t>Charcier</t>
  </si>
  <si>
    <t>Charézier</t>
  </si>
  <si>
    <t>Château-des-Prés</t>
  </si>
  <si>
    <t>Châtel-de-Joux</t>
  </si>
  <si>
    <t>Châtillon</t>
  </si>
  <si>
    <t>La Chaumusse</t>
  </si>
  <si>
    <t>Chaux-des-Crotenay</t>
  </si>
  <si>
    <t>Chaux-des-Prés</t>
  </si>
  <si>
    <t>La Chaux-du-Dombief</t>
  </si>
  <si>
    <t>Chevrotaine</t>
  </si>
  <si>
    <t>Clairvaux-les-Lacs</t>
  </si>
  <si>
    <t>Cogna</t>
  </si>
  <si>
    <t>Crançot</t>
  </si>
  <si>
    <t>Les Crozets</t>
  </si>
  <si>
    <t>Denezières</t>
  </si>
  <si>
    <t>Doucier</t>
  </si>
  <si>
    <t>Entre-deux-Monts</t>
  </si>
  <si>
    <t>Étival</t>
  </si>
  <si>
    <t>Fay-en-Montagne</t>
  </si>
  <si>
    <t>Le Fied</t>
  </si>
  <si>
    <t>Foncine-le-Bas</t>
  </si>
  <si>
    <t>Foncine-le-Haut</t>
  </si>
  <si>
    <t>Fontenu</t>
  </si>
  <si>
    <t>Fort-du-Plasne</t>
  </si>
  <si>
    <t>La Frasnée</t>
  </si>
  <si>
    <t>Le Frasnois</t>
  </si>
  <si>
    <t>Grande-Rivière</t>
  </si>
  <si>
    <t>Granges-sur-Baume</t>
  </si>
  <si>
    <t>Hautecour</t>
  </si>
  <si>
    <t>Lac-des-Rouges-Truites</t>
  </si>
  <si>
    <t>Largillay-Marsonnay</t>
  </si>
  <si>
    <t>Maisod</t>
  </si>
  <si>
    <t>La Marre</t>
  </si>
  <si>
    <t>Menétrux-en-Joux</t>
  </si>
  <si>
    <t>Mesnois</t>
  </si>
  <si>
    <t>Meussia</t>
  </si>
  <si>
    <t>Mirebel</t>
  </si>
  <si>
    <t>Monnet-la-Ville</t>
  </si>
  <si>
    <t>Champagnole</t>
  </si>
  <si>
    <t>Montigny-sur-l'Ain</t>
  </si>
  <si>
    <t>Nogna</t>
  </si>
  <si>
    <t>Patornay</t>
  </si>
  <si>
    <t>Les Piards</t>
  </si>
  <si>
    <t>Picarreau</t>
  </si>
  <si>
    <t>Les Planches-en-Montagne</t>
  </si>
  <si>
    <t>Poids-de-Fiole</t>
  </si>
  <si>
    <t>Pont-de-Poitte</t>
  </si>
  <si>
    <t>Pont-du-Navoy</t>
  </si>
  <si>
    <t>Prénovel</t>
  </si>
  <si>
    <t>Publy</t>
  </si>
  <si>
    <t>Saffloz</t>
  </si>
  <si>
    <t>Saint-Laurent-en-Grandvaux</t>
  </si>
  <si>
    <t>Saint-Maurice-Crillat</t>
  </si>
  <si>
    <t>Saint-Pierre</t>
  </si>
  <si>
    <t>Saugeot</t>
  </si>
  <si>
    <t>Songeson</t>
  </si>
  <si>
    <t>Soucia</t>
  </si>
  <si>
    <t>Thoiria</t>
  </si>
  <si>
    <t>Uxelles</t>
  </si>
  <si>
    <t>Verges</t>
  </si>
  <si>
    <t>Vertamboz</t>
  </si>
  <si>
    <t>Vevy</t>
  </si>
  <si>
    <t>Andelot-en-Montagne</t>
  </si>
  <si>
    <t>Arsure-Arsurette</t>
  </si>
  <si>
    <t>Bief-des-Maisons</t>
  </si>
  <si>
    <t>Bief-du-Fourg</t>
  </si>
  <si>
    <t>Billecul</t>
  </si>
  <si>
    <t>Censeau</t>
  </si>
  <si>
    <t>Cerniébaud</t>
  </si>
  <si>
    <t>Les Chalesmes</t>
  </si>
  <si>
    <t>Chapois</t>
  </si>
  <si>
    <t>Charency</t>
  </si>
  <si>
    <t>Communailles-en-Montagne</t>
  </si>
  <si>
    <t>Conte</t>
  </si>
  <si>
    <t>Crans</t>
  </si>
  <si>
    <t>Cuvier</t>
  </si>
  <si>
    <t>Doye</t>
  </si>
  <si>
    <t>Esserval-Combe</t>
  </si>
  <si>
    <t>Esserval-Tartre</t>
  </si>
  <si>
    <t>La Favière</t>
  </si>
  <si>
    <t>Fraroz</t>
  </si>
  <si>
    <t>Gillois</t>
  </si>
  <si>
    <t>Le Larderet</t>
  </si>
  <si>
    <t>Le Latet</t>
  </si>
  <si>
    <t>La Latette</t>
  </si>
  <si>
    <t>Lemuy</t>
  </si>
  <si>
    <t>Longcochon</t>
  </si>
  <si>
    <t>Mièges</t>
  </si>
  <si>
    <t>Mignovillard</t>
  </si>
  <si>
    <t>Molpré</t>
  </si>
  <si>
    <t>Montmarlon</t>
  </si>
  <si>
    <t>Montrond</t>
  </si>
  <si>
    <t>Mournans-Charbonny</t>
  </si>
  <si>
    <t>Moutoux</t>
  </si>
  <si>
    <t>Les Nans</t>
  </si>
  <si>
    <t>Nozeroy</t>
  </si>
  <si>
    <t>Onglières</t>
  </si>
  <si>
    <t>Le Pasquier</t>
  </si>
  <si>
    <t>Plénise</t>
  </si>
  <si>
    <t>Plénisette</t>
  </si>
  <si>
    <t>Pont-d'Héry</t>
  </si>
  <si>
    <t>Saint-Germain-en-Montagne</t>
  </si>
  <si>
    <t>Supt</t>
  </si>
  <si>
    <t>Thésy</t>
  </si>
  <si>
    <t>Valempoulières</t>
  </si>
  <si>
    <t>Vannoz</t>
  </si>
  <si>
    <t>Vers-en-Montagne</t>
  </si>
  <si>
    <t>Aresches</t>
  </si>
  <si>
    <t>Bois-de-Gand</t>
  </si>
  <si>
    <t>Bréry</t>
  </si>
  <si>
    <t>Chapelle-Voland</t>
  </si>
  <si>
    <t>La Charme</t>
  </si>
  <si>
    <t>La Chassagne</t>
  </si>
  <si>
    <t>Chaumergy</t>
  </si>
  <si>
    <t>La Chaux-en-Bresse</t>
  </si>
  <si>
    <t>Chêne-Sec</t>
  </si>
  <si>
    <t>Commenailles</t>
  </si>
  <si>
    <t>Cosges</t>
  </si>
  <si>
    <t>Darbonnay</t>
  </si>
  <si>
    <t>Desnes</t>
  </si>
  <si>
    <t>Les Deux-Fays</t>
  </si>
  <si>
    <t>Fontainebrux</t>
  </si>
  <si>
    <t>Foulenay</t>
  </si>
  <si>
    <t>Froideville</t>
  </si>
  <si>
    <t>Frontenay</t>
  </si>
  <si>
    <t>Larnaud</t>
  </si>
  <si>
    <t>Mantry</t>
  </si>
  <si>
    <t>Menétru-le-Vignoble</t>
  </si>
  <si>
    <t>Monay</t>
  </si>
  <si>
    <t>Nance</t>
  </si>
  <si>
    <t>Passenans</t>
  </si>
  <si>
    <t>Quintigny</t>
  </si>
  <si>
    <t>Recanoz</t>
  </si>
  <si>
    <t>Relans</t>
  </si>
  <si>
    <t>Les Repôts</t>
  </si>
  <si>
    <t>Ruffey-sur-Seille</t>
  </si>
  <si>
    <t>Rye</t>
  </si>
  <si>
    <t>Saint-Lamain</t>
  </si>
  <si>
    <t>Saint-Lothain</t>
  </si>
  <si>
    <t>Sellières</t>
  </si>
  <si>
    <t>Sergenaux</t>
  </si>
  <si>
    <t>Sergenon</t>
  </si>
  <si>
    <t>Toulouse-le-Château</t>
  </si>
  <si>
    <t>Vers-sous-Sellières</t>
  </si>
  <si>
    <t>Villerserine</t>
  </si>
  <si>
    <t>Villevieux</t>
  </si>
  <si>
    <t>Le Villey</t>
  </si>
  <si>
    <t>Vincent</t>
  </si>
  <si>
    <t>Augea</t>
  </si>
  <si>
    <t>Augisey</t>
  </si>
  <si>
    <t>La Balme-d'Épy</t>
  </si>
  <si>
    <t>Beaufort</t>
  </si>
  <si>
    <t>Bonnaud</t>
  </si>
  <si>
    <t>Bourcia</t>
  </si>
  <si>
    <t>Broissia</t>
  </si>
  <si>
    <t>Cesancey</t>
  </si>
  <si>
    <t>Cousance</t>
  </si>
  <si>
    <t>Cuisia</t>
  </si>
  <si>
    <t>Dessia</t>
  </si>
  <si>
    <t>Val-d'Épy</t>
  </si>
  <si>
    <t>Florentia</t>
  </si>
  <si>
    <t>Gizia</t>
  </si>
  <si>
    <t>Graye-et-Charnay</t>
  </si>
  <si>
    <t>Grusse</t>
  </si>
  <si>
    <t>Lains</t>
  </si>
  <si>
    <t>Loisia</t>
  </si>
  <si>
    <t>Louvenne</t>
  </si>
  <si>
    <t>Mallerey</t>
  </si>
  <si>
    <t>Maynal</t>
  </si>
  <si>
    <t>Monnetay</t>
  </si>
  <si>
    <t>Montagna-le-Templier</t>
  </si>
  <si>
    <t>Montfleur</t>
  </si>
  <si>
    <t>Montrevel</t>
  </si>
  <si>
    <t>Orbagna</t>
  </si>
  <si>
    <t>Rosay</t>
  </si>
  <si>
    <t>Rotalier</t>
  </si>
  <si>
    <t>Sainte-Agnès</t>
  </si>
  <si>
    <t>Saint-Julien</t>
  </si>
  <si>
    <t>Saint-Laurent-la-Roche</t>
  </si>
  <si>
    <t>Vercia</t>
  </si>
  <si>
    <t>Véria</t>
  </si>
  <si>
    <t>Villechantria</t>
  </si>
  <si>
    <t>Villeneuve-lès-Charnod</t>
  </si>
  <si>
    <t>Bracon</t>
  </si>
  <si>
    <t>Cernans</t>
  </si>
  <si>
    <t>Chamblay</t>
  </si>
  <si>
    <t>Mont sous Vaudrey</t>
  </si>
  <si>
    <t>Champagne-sur-Loue</t>
  </si>
  <si>
    <t>La Chapelle-sur-Furieuse</t>
  </si>
  <si>
    <t>Chaux-Champagny</t>
  </si>
  <si>
    <t>Chilly-sur-Salins</t>
  </si>
  <si>
    <t>Clucy</t>
  </si>
  <si>
    <t>Cramans</t>
  </si>
  <si>
    <t>Dournon</t>
  </si>
  <si>
    <t>Écleux</t>
  </si>
  <si>
    <t>Geraise</t>
  </si>
  <si>
    <t>Grange-de-Vaivre</t>
  </si>
  <si>
    <t>Ivory</t>
  </si>
  <si>
    <t>Ivrey</t>
  </si>
  <si>
    <t>Marnoz</t>
  </si>
  <si>
    <t>Mouchard</t>
  </si>
  <si>
    <t>Ounans</t>
  </si>
  <si>
    <t>Pagnoz</t>
  </si>
  <si>
    <t>Port-Lesney</t>
  </si>
  <si>
    <t>Pretin</t>
  </si>
  <si>
    <t>Saint-Thiébaud</t>
  </si>
  <si>
    <t>Saizenay</t>
  </si>
  <si>
    <t>Salins-les-Bains</t>
  </si>
  <si>
    <t>Villeneuve-d'Aval</t>
  </si>
  <si>
    <t>Villers-Farlay</t>
  </si>
  <si>
    <t>Archelange</t>
  </si>
  <si>
    <t>Audelange</t>
  </si>
  <si>
    <t>Auxange</t>
  </si>
  <si>
    <t>Brans</t>
  </si>
  <si>
    <t>Chevigny</t>
  </si>
  <si>
    <t>Dammartin-Marpain</t>
  </si>
  <si>
    <t>Falletans</t>
  </si>
  <si>
    <t>Frasne-les-Meulières</t>
  </si>
  <si>
    <t>Gendrey</t>
  </si>
  <si>
    <t>Gredisans</t>
  </si>
  <si>
    <t>Jouhe</t>
  </si>
  <si>
    <t>Lavangeot</t>
  </si>
  <si>
    <t>Lavans-lès-Dole</t>
  </si>
  <si>
    <t>Louvatange</t>
  </si>
  <si>
    <t>Malange</t>
  </si>
  <si>
    <t>Menotey</t>
  </si>
  <si>
    <t>Moissey</t>
  </si>
  <si>
    <t>Montmirey-la-Ville</t>
  </si>
  <si>
    <t>Montmirey-le-Château</t>
  </si>
  <si>
    <t>Mutigney</t>
  </si>
  <si>
    <t>Offlanges</t>
  </si>
  <si>
    <t>Ougney</t>
  </si>
  <si>
    <t>Pagney</t>
  </si>
  <si>
    <t>Peintre</t>
  </si>
  <si>
    <t>Le Petit-Mercey</t>
  </si>
  <si>
    <t>Pointre</t>
  </si>
  <si>
    <t>Rainans</t>
  </si>
  <si>
    <t>Rochefort-sur-Nenon</t>
  </si>
  <si>
    <t>Romange</t>
  </si>
  <si>
    <t>Rouffange</t>
  </si>
  <si>
    <t>Saligney</t>
  </si>
  <si>
    <t>Sermange</t>
  </si>
  <si>
    <t>Serre-les-Moulières</t>
  </si>
  <si>
    <t>Taxenne</t>
  </si>
  <si>
    <t>Thervay</t>
  </si>
  <si>
    <t>Vitreux</t>
  </si>
  <si>
    <t>Vriange</t>
  </si>
  <si>
    <t>Abergement-le-Petit</t>
  </si>
  <si>
    <t>Les Arsures</t>
  </si>
  <si>
    <t>Aumont</t>
  </si>
  <si>
    <t>Barretaine</t>
  </si>
  <si>
    <t>Bersaillin</t>
  </si>
  <si>
    <t>Biefmorin</t>
  </si>
  <si>
    <t>Brainans</t>
  </si>
  <si>
    <t>Buvilly</t>
  </si>
  <si>
    <t>Chamole</t>
  </si>
  <si>
    <t>Champrougier</t>
  </si>
  <si>
    <t>La Châtelaine</t>
  </si>
  <si>
    <t>Le Chateley</t>
  </si>
  <si>
    <t>Chaussenans</t>
  </si>
  <si>
    <t>Chemenot</t>
  </si>
  <si>
    <t>Colonne</t>
  </si>
  <si>
    <t>La Ferté</t>
  </si>
  <si>
    <t>Grozon</t>
  </si>
  <si>
    <t>Mathenay</t>
  </si>
  <si>
    <t>Mesnay</t>
  </si>
  <si>
    <t>Miéry</t>
  </si>
  <si>
    <t>Molain</t>
  </si>
  <si>
    <t>Molamboz</t>
  </si>
  <si>
    <t>Montholier</t>
  </si>
  <si>
    <t>Montigny-lès-Arsures</t>
  </si>
  <si>
    <t>Neuvilley</t>
  </si>
  <si>
    <t>Oussières</t>
  </si>
  <si>
    <t>Les Planches-près-Arbois</t>
  </si>
  <si>
    <t>Plasne</t>
  </si>
  <si>
    <t>Pupillin</t>
  </si>
  <si>
    <t>Saint-Cyr-Montmalin</t>
  </si>
  <si>
    <t>Tourmont</t>
  </si>
  <si>
    <t>Vaux-sur-Poligny</t>
  </si>
  <si>
    <t>Villers-les-Bois</t>
  </si>
  <si>
    <t>Villette-lès-Arbois</t>
  </si>
  <si>
    <t>Arinthod</t>
  </si>
  <si>
    <t>Aromas</t>
  </si>
  <si>
    <t>Arthenas</t>
  </si>
  <si>
    <t>Beffia</t>
  </si>
  <si>
    <t>La Boissière</t>
  </si>
  <si>
    <t>Cernon</t>
  </si>
  <si>
    <t>Cézia</t>
  </si>
  <si>
    <t>Chambéria</t>
  </si>
  <si>
    <t>Charnod</t>
  </si>
  <si>
    <t>Chatonnay</t>
  </si>
  <si>
    <t>Chavéria</t>
  </si>
  <si>
    <t>Chemilla</t>
  </si>
  <si>
    <t>Chisséria</t>
  </si>
  <si>
    <t>Coisia</t>
  </si>
  <si>
    <t>Condes</t>
  </si>
  <si>
    <t>Cornod</t>
  </si>
  <si>
    <t>Cressia</t>
  </si>
  <si>
    <t>Dompierre-sur-Mont</t>
  </si>
  <si>
    <t>Dramelay</t>
  </si>
  <si>
    <t>Écrille</t>
  </si>
  <si>
    <t>Essia</t>
  </si>
  <si>
    <t>Fétigny</t>
  </si>
  <si>
    <t>Genod</t>
  </si>
  <si>
    <t>Lavans-sur-Valouse</t>
  </si>
  <si>
    <t>Légna</t>
  </si>
  <si>
    <t>Marigna-sur-Valouse</t>
  </si>
  <si>
    <t>Marnézia</t>
  </si>
  <si>
    <t>Mérona</t>
  </si>
  <si>
    <t>Moutonne</t>
  </si>
  <si>
    <t>Nancuise</t>
  </si>
  <si>
    <t>Onoz</t>
  </si>
  <si>
    <t>Orgelet</t>
  </si>
  <si>
    <t>Pimorin</t>
  </si>
  <si>
    <t>Plaisia</t>
  </si>
  <si>
    <t>Présilly</t>
  </si>
  <si>
    <t>Reithouse</t>
  </si>
  <si>
    <t>Rothonay</t>
  </si>
  <si>
    <t>Saint-Hymetière</t>
  </si>
  <si>
    <t>Sarrogna</t>
  </si>
  <si>
    <t>Savigna</t>
  </si>
  <si>
    <t>Thoirette</t>
  </si>
  <si>
    <t>La Tour-du-Meix</t>
  </si>
  <si>
    <t>Valfin-sur-Valouse</t>
  </si>
  <si>
    <t>Varessia</t>
  </si>
  <si>
    <t>Vescles</t>
  </si>
  <si>
    <t>Vosbles</t>
  </si>
  <si>
    <t>Asnans-Beauvoisin</t>
  </si>
  <si>
    <t>Balaiseaux</t>
  </si>
  <si>
    <t>Bretenières</t>
  </si>
  <si>
    <t>Chaînée-des-Coupis</t>
  </si>
  <si>
    <t>Chaussin</t>
  </si>
  <si>
    <t>Chêne-Bernard</t>
  </si>
  <si>
    <t>Le Deschaux</t>
  </si>
  <si>
    <t>Les Essards-Taignevaux</t>
  </si>
  <si>
    <t>Gatey</t>
  </si>
  <si>
    <t>Les Hays</t>
  </si>
  <si>
    <t>Longwy-sur-le-Doubs</t>
  </si>
  <si>
    <t>La Loye</t>
  </si>
  <si>
    <t>Mont-sous-Vaudrey</t>
  </si>
  <si>
    <t>Neublans-Abergement</t>
  </si>
  <si>
    <t>Nevy-lès-Dole</t>
  </si>
  <si>
    <t>Parcey</t>
  </si>
  <si>
    <t>Dole-2</t>
  </si>
  <si>
    <t>Petit-Noir</t>
  </si>
  <si>
    <t>Pleure</t>
  </si>
  <si>
    <t>Saint-Baraing</t>
  </si>
  <si>
    <t>Séligney</t>
  </si>
  <si>
    <t>Souvans</t>
  </si>
  <si>
    <t>Tassenières</t>
  </si>
  <si>
    <t>Vaudrey</t>
  </si>
  <si>
    <t>Villers-Robert</t>
  </si>
  <si>
    <t>Villette-lès-Dole</t>
  </si>
  <si>
    <t>Ahuy</t>
  </si>
  <si>
    <t>Asnières-lès-Dijon</t>
  </si>
  <si>
    <t>Bellefond</t>
  </si>
  <si>
    <t>Bretigny</t>
  </si>
  <si>
    <t>DIJON  1ER CANTON</t>
  </si>
  <si>
    <t>Brognon</t>
  </si>
  <si>
    <t>Quetigny</t>
  </si>
  <si>
    <t>DIJON  2E  CANTON</t>
  </si>
  <si>
    <t>Clénay</t>
  </si>
  <si>
    <t>Saint-Apollinaire</t>
  </si>
  <si>
    <t>Saint-Gervais-sur-Couches</t>
  </si>
  <si>
    <t>Messigny-et-Vantoux</t>
  </si>
  <si>
    <t>Norges-la-Ville</t>
  </si>
  <si>
    <t>Orgeux</t>
  </si>
  <si>
    <t>Ruffey-lès-Echirey</t>
  </si>
  <si>
    <t>Savigny-le-Sec</t>
  </si>
  <si>
    <t>Saint-Rémy</t>
  </si>
  <si>
    <t>Varois-et-Chaignot</t>
  </si>
  <si>
    <t>Armeau</t>
  </si>
  <si>
    <t>VILLENEUVE-SUR-YONNE</t>
  </si>
  <si>
    <t>La Belliole</t>
  </si>
  <si>
    <t>CHEROY</t>
  </si>
  <si>
    <t>Les Bordes</t>
  </si>
  <si>
    <t>Brannay</t>
  </si>
  <si>
    <t>Bussy-le-Repos</t>
  </si>
  <si>
    <t>Chéroy</t>
  </si>
  <si>
    <t>Cornant</t>
  </si>
  <si>
    <t>SENS-OUEST</t>
  </si>
  <si>
    <t>Courtoin</t>
  </si>
  <si>
    <t>Dixmont</t>
  </si>
  <si>
    <t>Dollot</t>
  </si>
  <si>
    <t>Domats</t>
  </si>
  <si>
    <t>Égriselles-le-Bocage</t>
  </si>
  <si>
    <t>Fouchères</t>
  </si>
  <si>
    <t>Jouy</t>
  </si>
  <si>
    <t>Marsangy</t>
  </si>
  <si>
    <t>Montacher-Villegardin</t>
  </si>
  <si>
    <t>Piffonds</t>
  </si>
  <si>
    <t>Rousson</t>
  </si>
  <si>
    <t>Saint-Julien-du-Sault</t>
  </si>
  <si>
    <t>Saint-Loup-d'Ordon</t>
  </si>
  <si>
    <t>Saint-Martin-d'Ordon</t>
  </si>
  <si>
    <t>Saint-Valérien</t>
  </si>
  <si>
    <t>Savigny-sur-Clairis</t>
  </si>
  <si>
    <t>Vallery</t>
  </si>
  <si>
    <t>Verlin</t>
  </si>
  <si>
    <t>Vernoy</t>
  </si>
  <si>
    <t>Villebougis</t>
  </si>
  <si>
    <t>Villeneuve-la-Dondagre</t>
  </si>
  <si>
    <t>Villeneuve-sur-Yonne</t>
  </si>
  <si>
    <t>L'Abergement-de-Cuisery</t>
  </si>
  <si>
    <t>CUISERY</t>
  </si>
  <si>
    <t>HOPITAL LOCAL BELNAY  TOURNUS</t>
  </si>
  <si>
    <t>Brienne</t>
  </si>
  <si>
    <t>La Chapelle-sous-Brancion</t>
  </si>
  <si>
    <t>TOURNUS</t>
  </si>
  <si>
    <t>Cuisery</t>
  </si>
  <si>
    <t>Farges-lès-Mâcon</t>
  </si>
  <si>
    <t>La Genête</t>
  </si>
  <si>
    <t>Huilly-sur-Seille</t>
  </si>
  <si>
    <t>Jouvençon</t>
  </si>
  <si>
    <t>Lacrost</t>
  </si>
  <si>
    <t>Loisy</t>
  </si>
  <si>
    <t>Martailly-lès-Brancion</t>
  </si>
  <si>
    <t>Ormes</t>
  </si>
  <si>
    <t>Ozenay</t>
  </si>
  <si>
    <t>Plottes</t>
  </si>
  <si>
    <t>Préty</t>
  </si>
  <si>
    <t>Rancy</t>
  </si>
  <si>
    <t>Ratenelle</t>
  </si>
  <si>
    <t>Romenay</t>
  </si>
  <si>
    <t>Royer</t>
  </si>
  <si>
    <t>Simandre</t>
  </si>
  <si>
    <t>Tournus</t>
  </si>
  <si>
    <t>La Truchère</t>
  </si>
  <si>
    <t>Uchizy</t>
  </si>
  <si>
    <t>Le Villars</t>
  </si>
  <si>
    <t>Aluze</t>
  </si>
  <si>
    <t>CHAGNY</t>
  </si>
  <si>
    <t>HOPITAL LOCAL CHAGNY</t>
  </si>
  <si>
    <t>Bouzeron</t>
  </si>
  <si>
    <t>Chagny</t>
  </si>
  <si>
    <t>Chamilly</t>
  </si>
  <si>
    <t>Chassey-le-Camp</t>
  </si>
  <si>
    <t>Chaudenay</t>
  </si>
  <si>
    <t>Cheilly-lès-Maranges</t>
  </si>
  <si>
    <t>Corpeau</t>
  </si>
  <si>
    <t>Couches</t>
  </si>
  <si>
    <t>Demigny</t>
  </si>
  <si>
    <t>Dennevy</t>
  </si>
  <si>
    <t>Dracy-lès-Couches</t>
  </si>
  <si>
    <t>Essertenne</t>
  </si>
  <si>
    <t>Lessard-le-National</t>
  </si>
  <si>
    <t>Perreuil</t>
  </si>
  <si>
    <t>Remigny</t>
  </si>
  <si>
    <t>Rully</t>
  </si>
  <si>
    <t>Saint-Émiland</t>
  </si>
  <si>
    <t>Saint-Gilles</t>
  </si>
  <si>
    <t>Saint-Jean-de-Trézy</t>
  </si>
  <si>
    <t>Saint-Léger-sur-Dheune</t>
  </si>
  <si>
    <t>Saint-Loup-Géanges</t>
  </si>
  <si>
    <t>VERDUN-SUR-LE-DOUBS</t>
  </si>
  <si>
    <t>Saint-Martin-de-Commune</t>
  </si>
  <si>
    <t>Saint-Maurice-lès-Couches</t>
  </si>
  <si>
    <t>Saint-Pierre-de-Varennes</t>
  </si>
  <si>
    <t>Bergesserin</t>
  </si>
  <si>
    <t>CLUNY</t>
  </si>
  <si>
    <t>SSIAD DE CLUNY</t>
  </si>
  <si>
    <t>Berzé-le-Châtel</t>
  </si>
  <si>
    <t>Bray</t>
  </si>
  <si>
    <t>Buffières</t>
  </si>
  <si>
    <t>Château</t>
  </si>
  <si>
    <t>Chérizet</t>
  </si>
  <si>
    <t>Cluny</t>
  </si>
  <si>
    <t>Cortambert</t>
  </si>
  <si>
    <t>Curtil-sous-Buffières</t>
  </si>
  <si>
    <t>Donzy-le-National</t>
  </si>
  <si>
    <t>Donzy-le-Pertuis</t>
  </si>
  <si>
    <t>Jalogny</t>
  </si>
  <si>
    <t>Lournand</t>
  </si>
  <si>
    <t>Massilly</t>
  </si>
  <si>
    <t>Massy</t>
  </si>
  <si>
    <t>Mazille</t>
  </si>
  <si>
    <t>Saint-André-le-Désert</t>
  </si>
  <si>
    <t>Sainte-Cécile</t>
  </si>
  <si>
    <t>Saint-Vincent-des-Prés</t>
  </si>
  <si>
    <t>Salornay-sur-Guye</t>
  </si>
  <si>
    <t>La Vineuse</t>
  </si>
  <si>
    <t>Vitry-lès-Cluny</t>
  </si>
  <si>
    <t>Bourgvilain</t>
  </si>
  <si>
    <t>SSIAD DE TRAMAYES</t>
  </si>
  <si>
    <t>Brandon</t>
  </si>
  <si>
    <t>MATOUR</t>
  </si>
  <si>
    <t>La Chapelle-du-Mont-de-France</t>
  </si>
  <si>
    <t>Clermain</t>
  </si>
  <si>
    <t>Dompierre-les-Ormes</t>
  </si>
  <si>
    <t>Germolles-sur-Grosne</t>
  </si>
  <si>
    <t>Matour</t>
  </si>
  <si>
    <t>Montagny-sur-Grosne</t>
  </si>
  <si>
    <t>Montmelard</t>
  </si>
  <si>
    <t>Saint-Léger-sous-la-Bussière</t>
  </si>
  <si>
    <t>Saint-Pierre-le-Vieux</t>
  </si>
  <si>
    <t>Saint-Point</t>
  </si>
  <si>
    <t>Tramayes</t>
  </si>
  <si>
    <t>Trambly</t>
  </si>
  <si>
    <t>Trivy</t>
  </si>
  <si>
    <t>Bazoches</t>
  </si>
  <si>
    <t>S.S.I.A.D. DU CH DE LORMES</t>
  </si>
  <si>
    <t>HÔPITAL LOCAL LES CYGNES DE LORMES</t>
  </si>
  <si>
    <t>Brassy</t>
  </si>
  <si>
    <t>Chalaux</t>
  </si>
  <si>
    <t>Empury</t>
  </si>
  <si>
    <t>Gâcogne</t>
  </si>
  <si>
    <t>Lormes</t>
  </si>
  <si>
    <t>Marigny-l'Église</t>
  </si>
  <si>
    <t>Mhère</t>
  </si>
  <si>
    <t>Pouques-Lormes</t>
  </si>
  <si>
    <t>Saint-André-en-Morvan</t>
  </si>
  <si>
    <t>Saint-Martin-du-Puy</t>
  </si>
  <si>
    <t>Vauclaix</t>
  </si>
  <si>
    <t>Allerey</t>
  </si>
  <si>
    <t>ARNAY-LE-DUC</t>
  </si>
  <si>
    <t>Agencourt</t>
  </si>
  <si>
    <t>NUITS-SAINT-GEORGES</t>
  </si>
  <si>
    <t>Antheuil</t>
  </si>
  <si>
    <t>BLIGNY-SUR-OUCHE</t>
  </si>
  <si>
    <t>Antigny-la-Ville</t>
  </si>
  <si>
    <t>Arnay-le-Duc</t>
  </si>
  <si>
    <t>Aubaine</t>
  </si>
  <si>
    <t>Auxant</t>
  </si>
  <si>
    <t>Bessey-en-Chaume</t>
  </si>
  <si>
    <t>Bessey-la-Cour</t>
  </si>
  <si>
    <t>Bligny-sur-Ouche</t>
  </si>
  <si>
    <t>La Bussière-sur-Ouche</t>
  </si>
  <si>
    <t>Champignolles</t>
  </si>
  <si>
    <t>Chaudenay-la-Ville</t>
  </si>
  <si>
    <t>Chaudenay-le-Château</t>
  </si>
  <si>
    <t>Clomot</t>
  </si>
  <si>
    <t>Crugey</t>
  </si>
  <si>
    <t>Culètre</t>
  </si>
  <si>
    <t>Cussy-la-Colonne</t>
  </si>
  <si>
    <t>Cussy-le-Châtel</t>
  </si>
  <si>
    <t>Écutigny</t>
  </si>
  <si>
    <t>Le Fête</t>
  </si>
  <si>
    <t>Foissy</t>
  </si>
  <si>
    <t>Jouey</t>
  </si>
  <si>
    <t>Lacanche</t>
  </si>
  <si>
    <t>Longecourt-lès-Culêtre</t>
  </si>
  <si>
    <t>Lusigny-sur-Ouche</t>
  </si>
  <si>
    <t>Magnien</t>
  </si>
  <si>
    <t>Mimeure</t>
  </si>
  <si>
    <t>Montceau-et-Écharnant</t>
  </si>
  <si>
    <t>Musigny</t>
  </si>
  <si>
    <t>Painblanc</t>
  </si>
  <si>
    <t>Saint-Pierre-en-Vaux</t>
  </si>
  <si>
    <t>Saint-Prix-lès-Arnay</t>
  </si>
  <si>
    <t>Saussey</t>
  </si>
  <si>
    <t>Thomirey</t>
  </si>
  <si>
    <t>Thorey-sur-Ouche</t>
  </si>
  <si>
    <t>Veilly</t>
  </si>
  <si>
    <t>Veuvey-sur-Ouche</t>
  </si>
  <si>
    <t>Vic-des-Prés</t>
  </si>
  <si>
    <t>Viévy</t>
  </si>
  <si>
    <t>Voudenay</t>
  </si>
  <si>
    <t>Arcenant</t>
  </si>
  <si>
    <t>Argilly</t>
  </si>
  <si>
    <t>Boncourt-le-Bois</t>
  </si>
  <si>
    <t>Comblanchien</t>
  </si>
  <si>
    <t>Corgoloin</t>
  </si>
  <si>
    <t>Flagey-Echézeaux</t>
  </si>
  <si>
    <t>Fussey</t>
  </si>
  <si>
    <t>Gerland</t>
  </si>
  <si>
    <t>Gilly-lès-Cîteaux</t>
  </si>
  <si>
    <t>Magny-lès-Villers</t>
  </si>
  <si>
    <t>Marey-lès-Fussey</t>
  </si>
  <si>
    <t>Meuilley</t>
  </si>
  <si>
    <t>Nuits-Saint-Georges</t>
  </si>
  <si>
    <t>Premeaux-Prissey</t>
  </si>
  <si>
    <t>Saint-Bernard</t>
  </si>
  <si>
    <t>Saint-Nicolas-lès-Cîteaux</t>
  </si>
  <si>
    <t>Villars-Fontaine</t>
  </si>
  <si>
    <t>Villebichot</t>
  </si>
  <si>
    <t>Villers-la-Faye</t>
  </si>
  <si>
    <t>Villy-le-Moutier</t>
  </si>
  <si>
    <t>Vosne-Romanée</t>
  </si>
  <si>
    <t>Vougeot</t>
  </si>
  <si>
    <t>GEVREY-CHAMBERTIN</t>
  </si>
  <si>
    <t>Charigny</t>
  </si>
  <si>
    <t>SPASAD SEMUR EN AUXOIS PORTESDUMORVAN</t>
  </si>
  <si>
    <t>Agey</t>
  </si>
  <si>
    <t>SOMBERNON</t>
  </si>
  <si>
    <t>Ampilly-le-Sec</t>
  </si>
  <si>
    <t>CHATILLON-SUR-SEINE</t>
  </si>
  <si>
    <t>SPASAD CHATILLON SUR SEINE</t>
  </si>
  <si>
    <t>Arceau</t>
  </si>
  <si>
    <t>MIREBEAU-SUR-BEZE</t>
  </si>
  <si>
    <t>Arrans</t>
  </si>
  <si>
    <t>SPASAD MONTBARD L'AUXOIS-NORD</t>
  </si>
  <si>
    <t>Aloxe-Corton</t>
  </si>
  <si>
    <t>BEAUNE-NORD</t>
  </si>
  <si>
    <t>SPASAD BEAUNE PAYS BEAUNOIS</t>
  </si>
  <si>
    <t>Arc-sur-Tille</t>
  </si>
  <si>
    <t>Auxey-Duresses</t>
  </si>
  <si>
    <t>Beaune</t>
  </si>
  <si>
    <t>Bligny-lès-Beaune</t>
  </si>
  <si>
    <t>BEAUNE-SUD</t>
  </si>
  <si>
    <t>Bouilland</t>
  </si>
  <si>
    <t>Bouze-lès-Beaune</t>
  </si>
  <si>
    <t>Chevigny-en-Valière</t>
  </si>
  <si>
    <t>Chorey-les-Beaune</t>
  </si>
  <si>
    <t>Combertault</t>
  </si>
  <si>
    <t>Corcelles-les-Arts</t>
  </si>
  <si>
    <t>Ébaty</t>
  </si>
  <si>
    <t>Échevronne</t>
  </si>
  <si>
    <t>Levernois</t>
  </si>
  <si>
    <t>Marigny-lès-Reullée</t>
  </si>
  <si>
    <t>Mavilly-Mandelot</t>
  </si>
  <si>
    <t>Meloisey</t>
  </si>
  <si>
    <t>Merceuil</t>
  </si>
  <si>
    <t>Meursanges</t>
  </si>
  <si>
    <t>Meursault</t>
  </si>
  <si>
    <t>Montagny-lès-Beaune</t>
  </si>
  <si>
    <t>Monthelie</t>
  </si>
  <si>
    <t>Nantoux</t>
  </si>
  <si>
    <t>Pernand-Vergelesses</t>
  </si>
  <si>
    <t>Pommard</t>
  </si>
  <si>
    <t>Ruffey-lès-Beaune</t>
  </si>
  <si>
    <t>Sainte-Marie-la-Blanche</t>
  </si>
  <si>
    <t>Savigny-lès-Beaune</t>
  </si>
  <si>
    <t>Ladoix-Serrigny</t>
  </si>
  <si>
    <t>Tailly</t>
  </si>
  <si>
    <t>Vignoles</t>
  </si>
  <si>
    <t>Volnay</t>
  </si>
  <si>
    <t>Balot</t>
  </si>
  <si>
    <t>LAIGNES</t>
  </si>
  <si>
    <t>Bissey-la-Pierre</t>
  </si>
  <si>
    <t>Bouix</t>
  </si>
  <si>
    <t>Buncey</t>
  </si>
  <si>
    <t>Channay</t>
  </si>
  <si>
    <t>Charrey-sur-Seine</t>
  </si>
  <si>
    <t>Châtillon-sur-Seine</t>
  </si>
  <si>
    <t>Chaumont-le-Bois</t>
  </si>
  <si>
    <t>Étais</t>
  </si>
  <si>
    <t>Étrochey</t>
  </si>
  <si>
    <t>Fontaines-les-Sèches</t>
  </si>
  <si>
    <t>Gomméville</t>
  </si>
  <si>
    <t>Griselles</t>
  </si>
  <si>
    <t>Laignes</t>
  </si>
  <si>
    <t>Larrey</t>
  </si>
  <si>
    <t>Maisey-le-Duc</t>
  </si>
  <si>
    <t>Marcenay</t>
  </si>
  <si>
    <t>Massingy</t>
  </si>
  <si>
    <t>Molesme</t>
  </si>
  <si>
    <t>Montliot-et-Courcelles</t>
  </si>
  <si>
    <t>Mosson</t>
  </si>
  <si>
    <t>Nesle-et-Massoult</t>
  </si>
  <si>
    <t>Nicey</t>
  </si>
  <si>
    <t>Noiron-sur-Seine</t>
  </si>
  <si>
    <t>Obtrée</t>
  </si>
  <si>
    <t>Planay</t>
  </si>
  <si>
    <t>Poinçon-lès-Larrey</t>
  </si>
  <si>
    <t>Pothières</t>
  </si>
  <si>
    <t>Prusly-sur-Ource</t>
  </si>
  <si>
    <t>Puits</t>
  </si>
  <si>
    <t>Sainte-Colombe-sur-Seine</t>
  </si>
  <si>
    <t>Savoisy</t>
  </si>
  <si>
    <t>Vannaire</t>
  </si>
  <si>
    <t>Vanvey</t>
  </si>
  <si>
    <t>Verdonnet</t>
  </si>
  <si>
    <t>Vertault</t>
  </si>
  <si>
    <t>Villedieu</t>
  </si>
  <si>
    <t>Villers-Patras</t>
  </si>
  <si>
    <t>Villotte-sur-Ource</t>
  </si>
  <si>
    <t>Vix</t>
  </si>
  <si>
    <t>Bévy</t>
  </si>
  <si>
    <t>Brochon</t>
  </si>
  <si>
    <t>Broindon</t>
  </si>
  <si>
    <t>Chamboeuf</t>
  </si>
  <si>
    <t>Chambolle-Musigny</t>
  </si>
  <si>
    <t>Chevannes</t>
  </si>
  <si>
    <t>Clémencey</t>
  </si>
  <si>
    <t>Collonges-lès-Bévy</t>
  </si>
  <si>
    <t>Corcelles-lès-Cîteaux</t>
  </si>
  <si>
    <t>Couchey</t>
  </si>
  <si>
    <t>Curley</t>
  </si>
  <si>
    <t>Curtil-Vergy</t>
  </si>
  <si>
    <t>Détain-et-Bruant</t>
  </si>
  <si>
    <t>Épernay-sous-Gevrey</t>
  </si>
  <si>
    <t>L'Étang-Vergy</t>
  </si>
  <si>
    <t>Fénay</t>
  </si>
  <si>
    <t>Fixin</t>
  </si>
  <si>
    <t>Gevrey-Chambertin</t>
  </si>
  <si>
    <t>Messanges</t>
  </si>
  <si>
    <t>Morey-Saint-Denis</t>
  </si>
  <si>
    <t>Noiron-sous-Gevrey</t>
  </si>
  <si>
    <t>Quemigny-Poisot</t>
  </si>
  <si>
    <t>Reulle-Vergy</t>
  </si>
  <si>
    <t>Saint-Philibert</t>
  </si>
  <si>
    <t>Saulon-la-Chapelle</t>
  </si>
  <si>
    <t>Saulon-la-Rue</t>
  </si>
  <si>
    <t>Savouges</t>
  </si>
  <si>
    <t>Segrois</t>
  </si>
  <si>
    <t>Semezanges</t>
  </si>
  <si>
    <t>Urcy</t>
  </si>
  <si>
    <t>Beaumont-sur-Vingeanne</t>
  </si>
  <si>
    <t>Beire-le-Châtel</t>
  </si>
  <si>
    <t>Belleneuve</t>
  </si>
  <si>
    <t>Bèze</t>
  </si>
  <si>
    <t>Bézouotte</t>
  </si>
  <si>
    <t>Binges</t>
  </si>
  <si>
    <t>PONTAILLER-SUR-SAONE</t>
  </si>
  <si>
    <t>Blagny-sur-Vingeanne</t>
  </si>
  <si>
    <t>Bourberain</t>
  </si>
  <si>
    <t>FONTAINE-FRANCAISE</t>
  </si>
  <si>
    <t>Champagne-sur-Vingeanne</t>
  </si>
  <si>
    <t>Charmes</t>
  </si>
  <si>
    <t>Chaume-et-Courchamp</t>
  </si>
  <si>
    <t>Cheuge</t>
  </si>
  <si>
    <t>Cirey-lès-Pontailler</t>
  </si>
  <si>
    <t>Cléry</t>
  </si>
  <si>
    <t>Cuiserey</t>
  </si>
  <si>
    <t>Dampierre-et-Flée</t>
  </si>
  <si>
    <t>Drambon</t>
  </si>
  <si>
    <t>Étevaux</t>
  </si>
  <si>
    <t>Fontaine-Française</t>
  </si>
  <si>
    <t>Heuilley-sur-Saône</t>
  </si>
  <si>
    <t>Jancigny</t>
  </si>
  <si>
    <t>Lamarche-sur-Saône</t>
  </si>
  <si>
    <t>Licey-sur-Vingeanne</t>
  </si>
  <si>
    <t>Magny-Saint-Médard</t>
  </si>
  <si>
    <t>Marandeuil</t>
  </si>
  <si>
    <t>Maxilly-sur-Saône</t>
  </si>
  <si>
    <t>Mirebeau-sur-Bèze</t>
  </si>
  <si>
    <t>Montigny-Mornay-Villeneuve-sur-Vingeanne</t>
  </si>
  <si>
    <t>Montmançon</t>
  </si>
  <si>
    <t>Noiron-sur-Bèze</t>
  </si>
  <si>
    <t>Oisilly</t>
  </si>
  <si>
    <t>Orain</t>
  </si>
  <si>
    <t>Perrigny-sur-l'Ognon</t>
  </si>
  <si>
    <t>Pontailler-sur-Saône</t>
  </si>
  <si>
    <t>Pouilly-sur-Vingeanne</t>
  </si>
  <si>
    <t>Renève</t>
  </si>
  <si>
    <t>Saint-Léger-Triey</t>
  </si>
  <si>
    <t>Saint-Maurice-sur-Vingeanne</t>
  </si>
  <si>
    <t>Saint-Seine-sur-Vingeanne</t>
  </si>
  <si>
    <t>Savolles</t>
  </si>
  <si>
    <t>Soissons-sur-Nacey</t>
  </si>
  <si>
    <t>Talmay</t>
  </si>
  <si>
    <t>Tanay</t>
  </si>
  <si>
    <t>Tellecey</t>
  </si>
  <si>
    <t>Trochères</t>
  </si>
  <si>
    <t>Vielverge</t>
  </si>
  <si>
    <t>Viévigne</t>
  </si>
  <si>
    <t>Vonges</t>
  </si>
  <si>
    <t>Asnières-en-Montagne</t>
  </si>
  <si>
    <t>Benoisey</t>
  </si>
  <si>
    <t>Buffon</t>
  </si>
  <si>
    <t>Champ-d'Oiseau</t>
  </si>
  <si>
    <t>Courcelles-lès-Montbard</t>
  </si>
  <si>
    <t>Crépand</t>
  </si>
  <si>
    <t>Éringes</t>
  </si>
  <si>
    <t>Fain-lès-Montbard</t>
  </si>
  <si>
    <t>Lucenay-le-Duc</t>
  </si>
  <si>
    <t>Montbard</t>
  </si>
  <si>
    <t>Montigny-Montfort</t>
  </si>
  <si>
    <t>Nogent-lès-Montbard</t>
  </si>
  <si>
    <t>Seigny</t>
  </si>
  <si>
    <t>Touillon</t>
  </si>
  <si>
    <t>Bressey-sur-Tille</t>
  </si>
  <si>
    <t>Chevigny-Saint-Sauveur</t>
  </si>
  <si>
    <t>Couternon</t>
  </si>
  <si>
    <t>Crimolois</t>
  </si>
  <si>
    <t>Daix</t>
  </si>
  <si>
    <t>Darois</t>
  </si>
  <si>
    <t>Étaules</t>
  </si>
  <si>
    <t>Hauteville-lès-Dijon</t>
  </si>
  <si>
    <t>Saint-Vallier</t>
  </si>
  <si>
    <t>MONTCEAU-LES-MINES-SUD</t>
  </si>
  <si>
    <t>Neuilly-lès-Dijon</t>
  </si>
  <si>
    <t>Ouges</t>
  </si>
  <si>
    <t>Pasques</t>
  </si>
  <si>
    <t>Perrigny-lès-Dijon</t>
  </si>
  <si>
    <t>Prenois</t>
  </si>
  <si>
    <t>Talant</t>
  </si>
  <si>
    <t>Remilly-sur-Tille</t>
  </si>
  <si>
    <t>Sennecey-lès-Dijon</t>
  </si>
  <si>
    <t>Chassey</t>
  </si>
  <si>
    <t>Courcelles-lès-Semur</t>
  </si>
  <si>
    <t>Flée</t>
  </si>
  <si>
    <t>Genay</t>
  </si>
  <si>
    <t>Juilly</t>
  </si>
  <si>
    <t>Lantilly</t>
  </si>
  <si>
    <t>Magny-la-Ville</t>
  </si>
  <si>
    <t>Massingy-lès-Semur</t>
  </si>
  <si>
    <t>Millery</t>
  </si>
  <si>
    <t>Montigny-sur-Armançon</t>
  </si>
  <si>
    <t>Pont-et-Massène</t>
  </si>
  <si>
    <t>Saint-Euphrône</t>
  </si>
  <si>
    <t>Semur-en-Auxois</t>
  </si>
  <si>
    <t>Souhey</t>
  </si>
  <si>
    <t>Vic-de-Chassenay</t>
  </si>
  <si>
    <t>Villars-et-Villenotte</t>
  </si>
  <si>
    <t>Villeneuve-sous-Charigny</t>
  </si>
  <si>
    <t>Ancey</t>
  </si>
  <si>
    <t>Aubigny-lès-Sombernon</t>
  </si>
  <si>
    <t>Barbirey-sur-Ouche</t>
  </si>
  <si>
    <t>Baulme-la-Roche</t>
  </si>
  <si>
    <t>Blaisy-Bas</t>
  </si>
  <si>
    <t>Blaisy-Haut</t>
  </si>
  <si>
    <t>Drée</t>
  </si>
  <si>
    <t>Échannay</t>
  </si>
  <si>
    <t>Gergueil</t>
  </si>
  <si>
    <t>Gissey-sur-Ouche</t>
  </si>
  <si>
    <t>Grenant-lès-Sombernon</t>
  </si>
  <si>
    <t>Grosbois-en-Montagne</t>
  </si>
  <si>
    <t>Mâlain</t>
  </si>
  <si>
    <t>Mesmont</t>
  </si>
  <si>
    <t>Montoillot</t>
  </si>
  <si>
    <t>Prâlon</t>
  </si>
  <si>
    <t>Remilly-en-Montagne</t>
  </si>
  <si>
    <t>Saint-Anthot</t>
  </si>
  <si>
    <t>Saint-Jean-de-Boeuf</t>
  </si>
  <si>
    <t>Sainte-Marie-sur-Ouche</t>
  </si>
  <si>
    <t>Saint-Victor-sur-Ouche</t>
  </si>
  <si>
    <t>Savigny-sous-Mâlain</t>
  </si>
  <si>
    <t>Sombernon</t>
  </si>
  <si>
    <t>Verrey-sous-Drée</t>
  </si>
  <si>
    <t>Vieilmoulin</t>
  </si>
  <si>
    <t>Balleray</t>
  </si>
  <si>
    <t>S.S.I.A.D. NEVERS ST EXUPERY</t>
  </si>
  <si>
    <t>MUTUALITE FRANCAISE BOURGUIGNONNE NIEVRE</t>
  </si>
  <si>
    <t>Challuy</t>
  </si>
  <si>
    <t>NEVERS-SUD</t>
  </si>
  <si>
    <t>Coulanges-les-Nevers</t>
  </si>
  <si>
    <t>NEVERS-NORD</t>
  </si>
  <si>
    <t>Fourchambault</t>
  </si>
  <si>
    <t>POUGUES-LES-EAUX</t>
  </si>
  <si>
    <t>Garchizy</t>
  </si>
  <si>
    <t>Germigny-sur-Loire</t>
  </si>
  <si>
    <t>Gimouille</t>
  </si>
  <si>
    <t>Guérigny</t>
  </si>
  <si>
    <t>Marzy</t>
  </si>
  <si>
    <t>Montigny-aux-Amognes</t>
  </si>
  <si>
    <t>Ourouer</t>
  </si>
  <si>
    <t>Parigny-les-Vaux</t>
  </si>
  <si>
    <t>Poiseux</t>
  </si>
  <si>
    <t>Pougues-les-Eaux</t>
  </si>
  <si>
    <t>Saint-Aubin-les-Forges</t>
  </si>
  <si>
    <t>Saint-eloi</t>
  </si>
  <si>
    <t>NEVERS-EST</t>
  </si>
  <si>
    <t>Saint-Martin-d'Heuille</t>
  </si>
  <si>
    <t>Sermoise-sur-Loire</t>
  </si>
  <si>
    <t>Urzy</t>
  </si>
  <si>
    <t>Varennes-Vauzelles</t>
  </si>
  <si>
    <t>Beauvilliers</t>
  </si>
  <si>
    <t>QUARRE-LES-TOMBES</t>
  </si>
  <si>
    <t>SPASAD QUARRE LES TOMBES</t>
  </si>
  <si>
    <t>MUTUALITE FRANCAISE BOURGUIGNONNE YONNE</t>
  </si>
  <si>
    <t>Appoigny</t>
  </si>
  <si>
    <t>AUXERRE-NORD</t>
  </si>
  <si>
    <t>Augy</t>
  </si>
  <si>
    <t>AUXERRE-EST</t>
  </si>
  <si>
    <t>Auxerre</t>
  </si>
  <si>
    <t>Bleigny-le-Carreau</t>
  </si>
  <si>
    <t>Champs-sur-Yonne</t>
  </si>
  <si>
    <t>Charbuy</t>
  </si>
  <si>
    <t>AUXERRE-SUD</t>
  </si>
  <si>
    <t>Monéteau</t>
  </si>
  <si>
    <t>Perrigny</t>
  </si>
  <si>
    <t>Quenne</t>
  </si>
  <si>
    <t>Saint-Bris-le-Vineux</t>
  </si>
  <si>
    <t>Saint-Georges-sur-Baulche</t>
  </si>
  <si>
    <t>AUXERRE-SUD-OUEST</t>
  </si>
  <si>
    <t>Vallan</t>
  </si>
  <si>
    <t>Venoy</t>
  </si>
  <si>
    <t>Villefargeau</t>
  </si>
  <si>
    <t>Chastellux-sur-Cure</t>
  </si>
  <si>
    <t>Quarré-les-Tombes</t>
  </si>
  <si>
    <t>Saint-Brancher</t>
  </si>
  <si>
    <t>Saint-Germain-des-Champs</t>
  </si>
  <si>
    <t>Saint-Léger-Vauban</t>
  </si>
  <si>
    <t>Allerey-sur-Saône</t>
  </si>
  <si>
    <t>S.S.I.A.D. MERVANS "BRESSE DU NORD"</t>
  </si>
  <si>
    <t>Allériot</t>
  </si>
  <si>
    <t>SAINT-MARTIN-EN-BRESSE</t>
  </si>
  <si>
    <t>Authumes</t>
  </si>
  <si>
    <t>PIERRE-DE-BRESSE</t>
  </si>
  <si>
    <t>Beauvernois</t>
  </si>
  <si>
    <t>Bellevesvre</t>
  </si>
  <si>
    <t>Bey</t>
  </si>
  <si>
    <t>Bosjean</t>
  </si>
  <si>
    <t>SAINT-GERMAIN-DU-BOIS</t>
  </si>
  <si>
    <t>Bouhans</t>
  </si>
  <si>
    <t>Bragny-sur-Saône</t>
  </si>
  <si>
    <t>La Chapelle-Saint-Sauveur</t>
  </si>
  <si>
    <t>Charette-Varennes</t>
  </si>
  <si>
    <t>Charnay-lès-Chalon</t>
  </si>
  <si>
    <t>Ciel</t>
  </si>
  <si>
    <t>Damerey</t>
  </si>
  <si>
    <t>Dampierre-en-Bresse</t>
  </si>
  <si>
    <t>Devrouze</t>
  </si>
  <si>
    <t>Diconne</t>
  </si>
  <si>
    <t>Écuelles</t>
  </si>
  <si>
    <t>Frangy-en-Bresse</t>
  </si>
  <si>
    <t>La Frette</t>
  </si>
  <si>
    <t>MONTRET</t>
  </si>
  <si>
    <t>Fretterans</t>
  </si>
  <si>
    <t>Frontenard</t>
  </si>
  <si>
    <t>Gergy</t>
  </si>
  <si>
    <t>Guerfand</t>
  </si>
  <si>
    <t>Juif</t>
  </si>
  <si>
    <t>Lays-sur-le-Doubs</t>
  </si>
  <si>
    <t>Longepierre</t>
  </si>
  <si>
    <t>Mervans</t>
  </si>
  <si>
    <t>Montcoy</t>
  </si>
  <si>
    <t>Montjay</t>
  </si>
  <si>
    <t>Mont-lès-Seurre</t>
  </si>
  <si>
    <t>Montret</t>
  </si>
  <si>
    <t>Mouthier-en-Bresse</t>
  </si>
  <si>
    <t>Navilly</t>
  </si>
  <si>
    <t>Palleau</t>
  </si>
  <si>
    <t>Pierre-de-Bresse</t>
  </si>
  <si>
    <t>Le Planois</t>
  </si>
  <si>
    <t>Pontoux</t>
  </si>
  <si>
    <t>Pourlans</t>
  </si>
  <si>
    <t>La Racineuse</t>
  </si>
  <si>
    <t>Saint-André-en-Bresse</t>
  </si>
  <si>
    <t>Saint-Bonnet-en-Bresse</t>
  </si>
  <si>
    <t>Saint-Didier-en-Bresse</t>
  </si>
  <si>
    <t>Saint-Étienne-en-Bresse</t>
  </si>
  <si>
    <t>Saint-Germain-du-Bois</t>
  </si>
  <si>
    <t>Saint-Gervais-en-Vallière</t>
  </si>
  <si>
    <t>Saint-Martin-en-Bresse</t>
  </si>
  <si>
    <t>Saint-Martin-en-Gâtinois</t>
  </si>
  <si>
    <t>Saint-Maurice-en-Rivière</t>
  </si>
  <si>
    <t>Saint-Vincent-en-Bresse</t>
  </si>
  <si>
    <t>Saunières</t>
  </si>
  <si>
    <t>Savigny-sur-Seille</t>
  </si>
  <si>
    <t>Sens-sur-Seille</t>
  </si>
  <si>
    <t>Serley</t>
  </si>
  <si>
    <t>Sermesse</t>
  </si>
  <si>
    <t>Serrigny-en-Bresse</t>
  </si>
  <si>
    <t>Simard</t>
  </si>
  <si>
    <t>Le Tartre</t>
  </si>
  <si>
    <t>Thurey</t>
  </si>
  <si>
    <t>Toutenant</t>
  </si>
  <si>
    <t>Verdun-sur-le-Doubs</t>
  </si>
  <si>
    <t>Vérissey</t>
  </si>
  <si>
    <t>Verjux</t>
  </si>
  <si>
    <t>Villegaudin</t>
  </si>
  <si>
    <t>Clux-Villeneuve</t>
  </si>
  <si>
    <t>Balanod</t>
  </si>
  <si>
    <t>SSIAD SAINT AMOUR</t>
  </si>
  <si>
    <t>PRODESSA</t>
  </si>
  <si>
    <t>Ardon</t>
  </si>
  <si>
    <t>SSIAD CHAMPAGNOLE</t>
  </si>
  <si>
    <t>Avignon-lès-Saint-Claude</t>
  </si>
  <si>
    <t>Saint Claude</t>
  </si>
  <si>
    <t>SSIAD DU HAUT-JURA</t>
  </si>
  <si>
    <t>Baume-les-Messieurs</t>
  </si>
  <si>
    <t>SSIAD LONS LE SAUNIER PRODESSA</t>
  </si>
  <si>
    <t>Abergement-la-Ronce</t>
  </si>
  <si>
    <t>SSIAD DOLE</t>
  </si>
  <si>
    <t>Bourg-de-Sirod</t>
  </si>
  <si>
    <t>Châtelneuf</t>
  </si>
  <si>
    <t>Cize</t>
  </si>
  <si>
    <t>Crotenay</t>
  </si>
  <si>
    <t>Équevillon</t>
  </si>
  <si>
    <t>Lent</t>
  </si>
  <si>
    <t>Loulle</t>
  </si>
  <si>
    <t>Mont-sur-Monnet</t>
  </si>
  <si>
    <t>Ney</t>
  </si>
  <si>
    <t>Pillemoine</t>
  </si>
  <si>
    <t>Sapois</t>
  </si>
  <si>
    <t>Sirod</t>
  </si>
  <si>
    <t>Syam</t>
  </si>
  <si>
    <t>Le Vaudioux</t>
  </si>
  <si>
    <t>Augerans</t>
  </si>
  <si>
    <t>Aumur</t>
  </si>
  <si>
    <t>Bans</t>
  </si>
  <si>
    <t>Baverans</t>
  </si>
  <si>
    <t>Biarne</t>
  </si>
  <si>
    <t>Brevans</t>
  </si>
  <si>
    <t>Champdivers</t>
  </si>
  <si>
    <t>Dole-1</t>
  </si>
  <si>
    <t>Chatelay</t>
  </si>
  <si>
    <t>Chemin</t>
  </si>
  <si>
    <t>Chissey-sur-Loue</t>
  </si>
  <si>
    <t>Choisey</t>
  </si>
  <si>
    <t>Damparis</t>
  </si>
  <si>
    <t>Dampierre</t>
  </si>
  <si>
    <t>Dole</t>
  </si>
  <si>
    <t>Éclans-Nenon</t>
  </si>
  <si>
    <t>Étrepigney</t>
  </si>
  <si>
    <t>Évans</t>
  </si>
  <si>
    <t>Fraisans</t>
  </si>
  <si>
    <t>Gevry</t>
  </si>
  <si>
    <t>Monnières</t>
  </si>
  <si>
    <t>Montbarrey</t>
  </si>
  <si>
    <t>Monteplain</t>
  </si>
  <si>
    <t>Orchamps</t>
  </si>
  <si>
    <t>Our</t>
  </si>
  <si>
    <t>Peseux</t>
  </si>
  <si>
    <t>Plumont</t>
  </si>
  <si>
    <t>Ranchot</t>
  </si>
  <si>
    <t>Rans</t>
  </si>
  <si>
    <t>Salans</t>
  </si>
  <si>
    <t>Sampans</t>
  </si>
  <si>
    <t>Santans</t>
  </si>
  <si>
    <t>La Vieille-Loye</t>
  </si>
  <si>
    <t>Bellecombe</t>
  </si>
  <si>
    <t>Saint Lupicin</t>
  </si>
  <si>
    <t>Bellefontaine</t>
  </si>
  <si>
    <t>Morez</t>
  </si>
  <si>
    <t>Bois-d'Amont</t>
  </si>
  <si>
    <t>Les Bouchoux</t>
  </si>
  <si>
    <t>Chancia</t>
  </si>
  <si>
    <t>Charchilla</t>
  </si>
  <si>
    <t>Chassal</t>
  </si>
  <si>
    <t>Choux</t>
  </si>
  <si>
    <t>Coiserette</t>
  </si>
  <si>
    <t>Coyrière</t>
  </si>
  <si>
    <t>Coyron</t>
  </si>
  <si>
    <t>Crenans</t>
  </si>
  <si>
    <t>Cuttura</t>
  </si>
  <si>
    <t>Jeurre</t>
  </si>
  <si>
    <t>Lajoux</t>
  </si>
  <si>
    <t>Lamoura</t>
  </si>
  <si>
    <t>Larrivoire</t>
  </si>
  <si>
    <t>Lavancia-Epercy</t>
  </si>
  <si>
    <t>Lavans-lès-Saint-Claude</t>
  </si>
  <si>
    <t>Lect</t>
  </si>
  <si>
    <t>Leschères</t>
  </si>
  <si>
    <t>Lézat</t>
  </si>
  <si>
    <t>Longchaumois</t>
  </si>
  <si>
    <t>Martigna</t>
  </si>
  <si>
    <t>Moirans-en-Montagne</t>
  </si>
  <si>
    <t>Molinges</t>
  </si>
  <si>
    <t>Les Molunes</t>
  </si>
  <si>
    <t>Montcusel</t>
  </si>
  <si>
    <t>Morbier</t>
  </si>
  <si>
    <t>La Mouille</t>
  </si>
  <si>
    <t>Les Moussières</t>
  </si>
  <si>
    <t>La Pesse</t>
  </si>
  <si>
    <t>Ponthoux</t>
  </si>
  <si>
    <t>Pratz</t>
  </si>
  <si>
    <t>Prémanon</t>
  </si>
  <si>
    <t>Ravilloles</t>
  </si>
  <si>
    <t>La Rixouse</t>
  </si>
  <si>
    <t>Rogna</t>
  </si>
  <si>
    <t>Les Rousses</t>
  </si>
  <si>
    <t>Saint-Claude</t>
  </si>
  <si>
    <t>Saint-Lupicin</t>
  </si>
  <si>
    <t>Septmoncel</t>
  </si>
  <si>
    <t>Vaux-lès-Saint-Claude</t>
  </si>
  <si>
    <t>Villard-Saint-Sauveur</t>
  </si>
  <si>
    <t>Villards-d'Héria</t>
  </si>
  <si>
    <t>Villard-sur-Bienne</t>
  </si>
  <si>
    <t>Vulvoz</t>
  </si>
  <si>
    <t>Blois-sur-Seille</t>
  </si>
  <si>
    <t>Bornay</t>
  </si>
  <si>
    <t>Lons le Saunier-2</t>
  </si>
  <si>
    <t>Château-Chalon</t>
  </si>
  <si>
    <t>Chille</t>
  </si>
  <si>
    <t>Lons le Saunier-1</t>
  </si>
  <si>
    <t>Chilly-le-Vignoble</t>
  </si>
  <si>
    <t>Condamine</t>
  </si>
  <si>
    <t>Conliège</t>
  </si>
  <si>
    <t>Courbette</t>
  </si>
  <si>
    <t>Courbouzon</t>
  </si>
  <si>
    <t>Courlans</t>
  </si>
  <si>
    <t>Courlaoux</t>
  </si>
  <si>
    <t>Domblans</t>
  </si>
  <si>
    <t>L'Étoile</t>
  </si>
  <si>
    <t>Frébuans</t>
  </si>
  <si>
    <t>Geruge</t>
  </si>
  <si>
    <t>Gevingey</t>
  </si>
  <si>
    <t>Ladoye-sur-Seille</t>
  </si>
  <si>
    <t>Lavigny</t>
  </si>
  <si>
    <t>Lons-le-Saunier</t>
  </si>
  <si>
    <t>Le Louverot</t>
  </si>
  <si>
    <t>Macornay</t>
  </si>
  <si>
    <t>Messia-sur-Sorne</t>
  </si>
  <si>
    <t>Moiron</t>
  </si>
  <si>
    <t>Montaigu</t>
  </si>
  <si>
    <t>Montain</t>
  </si>
  <si>
    <t>Montmorot</t>
  </si>
  <si>
    <t>Nevy-sur-Seille</t>
  </si>
  <si>
    <t>Pannessières</t>
  </si>
  <si>
    <t>Le Pin</t>
  </si>
  <si>
    <t>Plainoiseau</t>
  </si>
  <si>
    <t>Revigny</t>
  </si>
  <si>
    <t>Saint-Germain-lès-Arlay</t>
  </si>
  <si>
    <t>Saint-Maur</t>
  </si>
  <si>
    <t>Trenal</t>
  </si>
  <si>
    <t>Vernantois</t>
  </si>
  <si>
    <t>Le Vernois</t>
  </si>
  <si>
    <t>Villeneuve-sous-Pymont</t>
  </si>
  <si>
    <t>Voiteur</t>
  </si>
  <si>
    <t>L'Aubépin</t>
  </si>
  <si>
    <t>Chazelles</t>
  </si>
  <si>
    <t>Chevreaux</t>
  </si>
  <si>
    <t>Digna</t>
  </si>
  <si>
    <t>Montagna-le-Reconduit</t>
  </si>
  <si>
    <t>Nanc-lès-Saint-Amour</t>
  </si>
  <si>
    <t>Nantey</t>
  </si>
  <si>
    <t>Saint-Amour</t>
  </si>
  <si>
    <t>Saint-Jean-d'Étreux</t>
  </si>
  <si>
    <t>Senaud</t>
  </si>
  <si>
    <t>Thoissia</t>
  </si>
  <si>
    <t>Collemiers</t>
  </si>
  <si>
    <t>SSIAD SENS                   .</t>
  </si>
  <si>
    <t>SENS OFFICE SECOURS SENS</t>
  </si>
  <si>
    <t>Courtois-sur-Yonne</t>
  </si>
  <si>
    <t>Étigny</t>
  </si>
  <si>
    <t>Fontaine-la-Gaillarde</t>
  </si>
  <si>
    <t>SENS-NORD-EST</t>
  </si>
  <si>
    <t>Gron</t>
  </si>
  <si>
    <t>Maillot</t>
  </si>
  <si>
    <t>Malay-le-Grand</t>
  </si>
  <si>
    <t>Malay-le-Petit</t>
  </si>
  <si>
    <t>Nailly</t>
  </si>
  <si>
    <t>Noé</t>
  </si>
  <si>
    <t>Paron</t>
  </si>
  <si>
    <t>Rosoy</t>
  </si>
  <si>
    <t>Saint-Clément</t>
  </si>
  <si>
    <t>Saint-Denis-lès-Sens</t>
  </si>
  <si>
    <t>Saint-Martin-du-Tertre</t>
  </si>
  <si>
    <t>Saligny</t>
  </si>
  <si>
    <t>Sens</t>
  </si>
  <si>
    <t>Soucy</t>
  </si>
  <si>
    <t>Subligny</t>
  </si>
  <si>
    <t>Véron</t>
  </si>
  <si>
    <t>Villeroy</t>
  </si>
  <si>
    <t>Voisines</t>
  </si>
  <si>
    <t>Aignay-le-Duc</t>
  </si>
  <si>
    <t>AIGNAY-LE-DUC</t>
  </si>
  <si>
    <t>SIVU DE St MARC SUR SEINE</t>
  </si>
  <si>
    <t>Aisey-sur-Seine</t>
  </si>
  <si>
    <t>Ampilly-les-Bordes</t>
  </si>
  <si>
    <t>BAIGNEUX-LES-JUIFS</t>
  </si>
  <si>
    <t>Baigneux-les-Juifs</t>
  </si>
  <si>
    <t>Beaunotte</t>
  </si>
  <si>
    <t>Bellenod-sur-Seine</t>
  </si>
  <si>
    <t>Billy-lès-Chanceaux</t>
  </si>
  <si>
    <t>Brémur-et-Vaurois</t>
  </si>
  <si>
    <t>Busseaut</t>
  </si>
  <si>
    <t>Chamesson</t>
  </si>
  <si>
    <t>Chaume-lès-Baigneux</t>
  </si>
  <si>
    <t>Chemin-d'Aisey</t>
  </si>
  <si>
    <t>Coulmier-le-Sec</t>
  </si>
  <si>
    <t>Duesme</t>
  </si>
  <si>
    <t>Échalot</t>
  </si>
  <si>
    <t>Étalante</t>
  </si>
  <si>
    <t>Étormay</t>
  </si>
  <si>
    <t>Fontaines-en-Duesmois</t>
  </si>
  <si>
    <t>Jours-lès-Baigneux</t>
  </si>
  <si>
    <t>Magny-Lambert</t>
  </si>
  <si>
    <t>Mauvilly</t>
  </si>
  <si>
    <t>Meulson</t>
  </si>
  <si>
    <t>Minot</t>
  </si>
  <si>
    <t>Moitron</t>
  </si>
  <si>
    <t>Nod-sur-Seine</t>
  </si>
  <si>
    <t>Oigny</t>
  </si>
  <si>
    <t>Origny</t>
  </si>
  <si>
    <t>Orret</t>
  </si>
  <si>
    <t>Poiseul-la-Ville-et-Laperrière</t>
  </si>
  <si>
    <t>Quemigny-sur-Seine</t>
  </si>
  <si>
    <t>Rochefort-sur-Brévon</t>
  </si>
  <si>
    <t>Saint-Germain-le-Rocheux</t>
  </si>
  <si>
    <t>Saint-Marc-sur-Seine</t>
  </si>
  <si>
    <t>Semond</t>
  </si>
  <si>
    <t>Villaines-en-Duesmois</t>
  </si>
  <si>
    <t>La Villeneuve-les-Convers</t>
  </si>
  <si>
    <t>Villiers-le-Duc</t>
  </si>
  <si>
    <t>Mathay</t>
  </si>
  <si>
    <t>SSIAD VALENTIGNEY</t>
  </si>
  <si>
    <t>Abbévillers</t>
  </si>
  <si>
    <t>SSIAD AUDINCOURT ET ENVIRONS</t>
  </si>
  <si>
    <t>Arbouans</t>
  </si>
  <si>
    <t>Blamont</t>
  </si>
  <si>
    <t>Bondeval</t>
  </si>
  <si>
    <t>Dannemarie</t>
  </si>
  <si>
    <t>Dasle</t>
  </si>
  <si>
    <t>Étupes</t>
  </si>
  <si>
    <t>Exincourt</t>
  </si>
  <si>
    <t>Glay</t>
  </si>
  <si>
    <t>Hérimoncourt</t>
  </si>
  <si>
    <t>Mandeure</t>
  </si>
  <si>
    <t>Meslières</t>
  </si>
  <si>
    <t>Pierrefontaine-lès-Blamont</t>
  </si>
  <si>
    <t>Roches-lès-Blamont</t>
  </si>
  <si>
    <t>Seloncourt</t>
  </si>
  <si>
    <t>Taillecourt</t>
  </si>
  <si>
    <t>Thulay</t>
  </si>
  <si>
    <t>Vandoncourt</t>
  </si>
  <si>
    <t>Villars-lès-Blamont</t>
  </si>
  <si>
    <t>Barizey</t>
  </si>
  <si>
    <t>GIVRY</t>
  </si>
  <si>
    <t>S.S.I.A.D. BUXY-GIVRY</t>
  </si>
  <si>
    <t>pas encore renseigné dans finess</t>
  </si>
  <si>
    <t>Bissey-sous-Cruchaud</t>
  </si>
  <si>
    <t>BUXY</t>
  </si>
  <si>
    <t>Bissy-sur-Fley</t>
  </si>
  <si>
    <t>Buxy</t>
  </si>
  <si>
    <t>Cersot</t>
  </si>
  <si>
    <t>Charrecey</t>
  </si>
  <si>
    <t>Châtel-Moron</t>
  </si>
  <si>
    <t>Chenôves</t>
  </si>
  <si>
    <t>Culles-les-Roches</t>
  </si>
  <si>
    <t>Dracy-le-Fort</t>
  </si>
  <si>
    <t>Fley</t>
  </si>
  <si>
    <t>Germagny</t>
  </si>
  <si>
    <t>Granges</t>
  </si>
  <si>
    <t>Jambles</t>
  </si>
  <si>
    <t>Jully-lès-Buxy</t>
  </si>
  <si>
    <t>Marcilly-lès-Buxy</t>
  </si>
  <si>
    <t>Mellecey</t>
  </si>
  <si>
    <t>Mercurey</t>
  </si>
  <si>
    <t>Messey-sur-Grosne</t>
  </si>
  <si>
    <t>Montagny-lès-Buxy</t>
  </si>
  <si>
    <t>Morey</t>
  </si>
  <si>
    <t>Moroges</t>
  </si>
  <si>
    <t>Saint-Bérain-sur-Dheune</t>
  </si>
  <si>
    <t>Saint-Boil</t>
  </si>
  <si>
    <t>Saint-Denis-de-Vaux</t>
  </si>
  <si>
    <t>Saint-Désert</t>
  </si>
  <si>
    <t>Saint-Germain-lès-Buxy</t>
  </si>
  <si>
    <t>Sainte-Hélène</t>
  </si>
  <si>
    <t>Saint-Jean-de-Vaux</t>
  </si>
  <si>
    <t>Saint-Mard-de-Vaux</t>
  </si>
  <si>
    <t>Saint-Martin-d'Auxy</t>
  </si>
  <si>
    <t>Saint-Martin-du-Tartre</t>
  </si>
  <si>
    <t>Saint-Martin-sous-Montaigu</t>
  </si>
  <si>
    <t>Saint-Maurice-des-Champs</t>
  </si>
  <si>
    <t>Saint-Privé</t>
  </si>
  <si>
    <t>Saint-Vallerin</t>
  </si>
  <si>
    <t>Santilly</t>
  </si>
  <si>
    <t>Sassangy</t>
  </si>
  <si>
    <t>Savianges</t>
  </si>
  <si>
    <t>Sercy</t>
  </si>
  <si>
    <t>Villeneuve-en-Montagne</t>
  </si>
  <si>
    <t>Bléneau</t>
  </si>
  <si>
    <t>BLENEAU</t>
  </si>
  <si>
    <t>SSIAD BLENEAU</t>
  </si>
  <si>
    <t>ACTIV'UNA PUISAYE-FORTERRE</t>
  </si>
  <si>
    <t>Champcevrais</t>
  </si>
  <si>
    <t>Champignelles</t>
  </si>
  <si>
    <t>Rogny-les-Sept-Écluses</t>
  </si>
  <si>
    <t>Tannerre-en-Puisaye</t>
  </si>
  <si>
    <t>Villeneuve-les-Genêts</t>
  </si>
  <si>
    <t>Étiquettes de lignes</t>
  </si>
  <si>
    <t>Total général</t>
  </si>
  <si>
    <t>Arnay-sous-Vitteaux, Avosnes, Beurizot, Boussey, Brain, Champrenault, Charny, Chevannay, Dampierre-en-Montagne, Gissey-le-Vieil, Marcellois, Marcilly-et-Dracy, Massingy-lès-Vitteaux, Nan-sous-Thil, Noidan, Normier, Posanges, Roilly, Saffres, Sainte-Colombe-en-Auxois, Saint-Hélier, Saint-Mesmin, Saint-Thibault, Soussey-sur-Brionne, Thorey-sous-Charny, Thoste, Uncey-le-Franc, Velogny, Vesvres, Vic-sous-Thil, Villeberny, Villeferry, Villy-en-Auxois, Vitteaux</t>
  </si>
  <si>
    <t>Saint-Vérand, Berzé-la-Ville, Bussières, Chaintré, Chânes, La Chapelle-de-Guinchay, Chasselas, Chevagny-les-Chevrières, Crêches-sur-Saône, Davayé, Fuissé, Igé, Leynes, Milly-Lamartine, Pierreclos, Prissé, Pruzilly, La Roche-Vineuse, Romanèche-Thorins, Saint-Amour-Bellevue, Saint-Symphorien-d'Ancelles, Serrières, Sologny, Solutré-Pouilly, Varennes-lès-Mâcon, Vergisson, Verzé, Vinzelles</t>
  </si>
  <si>
    <t>Amanzé, Anglure-sous-Dun, Baudemont, La Chapelle-sous-Dun, Chassigny-sous-Dun, Châteauneuf, Châtenay, Chauffailles, La Clayette, Colombier-en-Brionnais, Coublanc, Curbigny, Dyo, Gibles, Mussy-sous-Dun, Ouroux-sous-le-Bois-Sainte-Marie, Saint-Edmond, Saint-Germain-en-Brionnais, Saint-Igny-de-Roche, Saint-Laurent-en-Brionnais, Saint-Martin-de-Lixy, Saint-Maurice-lès-Châteauneuf, Saint-Racho, Saint-Symphorien-des-Bois, Tancon, Vareilles, Varennes-sous-Dun, Vauban, Bois-Sainte-Marie</t>
  </si>
  <si>
    <t>Charmoy, Ciry-le-Noble, Dompierre-sous-Sanvignes, Génelard, Marly-sur-Arroux, Perrecy-les-Forges, Saint-Berain-sous-Sanvignes, Saint-Romain-sous-Versigny, Sanvignes-les-Mines, Toulon-sur-Arroux, Blanzy, Montceau-les-Mines, Saint-Vallier</t>
  </si>
  <si>
    <t>Chassy, Clessy, Curdin, Gueugnon, Neuvy-Grandchamp, Rigny-sur-Arroux, Uxeau, Vendenesse-sur-Arroux, La Chapelle-au-Mans</t>
  </si>
  <si>
    <t>Avrée, Chiddes, Fléty, Lanty, Larochemillay, Luzy, Millay, La Nocle-Maulaix, Poil, Rémilly, Saint-Seine, Savigny-Poil-Fol, Sémelay, Tazilly, Ternant</t>
  </si>
  <si>
    <t>Alligny-en-Morvan, Chaumard, Dun-les-Places, Gien-sur-Cure, Gouloux, Montsauche-les-Settons, Moux-en-Morvan, Ouroux-en-Morvan, Planchez, Saint-Agnan, Saint-Brisson</t>
  </si>
  <si>
    <t>Anlezy, Beaumont-Sardolles, Billy-Chevannes, Cercy-la-Tour, Cizely, Diennes-Aubigny, La Fermeté, Fertrève, Fours, Frasnay-Reugny, Limon, Montambert, Saint-Benin-d'Azy, Saint-Firmin, Saint-Gratien-Savigny, Saint-Hilaire-Fontaine, Saint-Jean-aux-Amognes, Saint-Sulpice, Thaix, Ville-Langy</t>
  </si>
  <si>
    <t>Amazy, Asnois, Dirol, Flez-Cuzy, Lys, La Maison-Dieu, Metz-le-Comte, Moissy-Moulinot, Monceaux-le-Comte, Neuffontaines, Nuars, Ruages, Saint-Aubin-des-Chaumes, Saint-Didier, Saint-Germain-des-Bois, Saizy, Talon, Tannay, Teigny, Vignol</t>
  </si>
  <si>
    <t>Ampilly-le-Sec, Balot, Bissey-la-Pierre, Bouix, Buncey, Cérilly, Channay, Charrey-sur-Seine, Châtillon-sur-Seine, Chaumont-le-Bois, Étais, Étrochey, Fontaines-les-Sèches, Gomméville, Griselles, Laignes, Larrey, Maisey-le-Duc, Marcenay, Massingy, Molesme, Montliot-et-Courcelles, Mosson, Nesle-et-Massoult, Nicey, Noiron-sur-Seine, Obtrée, Planay, Poinçon-lès-Larrey, Pothières, Prusly-sur-Ource, Puits, Sainte-Colombe-sur-Seine, Savoisy, Vannaire, Vanvey, Verdonnet, Vertault, Villedieu, Villers-Patras, Villotte-sur-Ource, Vix</t>
  </si>
  <si>
    <t>Aibre, Allondans, Arcey, Bart, Bavans, Berche, Beutal, Bretigney, Colombier-Fontaine, Courcelles-lès-Montbéliard, Dampierre-sur-le-Doubs, Désandans, Dung, Échenans, Étouvans, Faimbe, Issans, Laire, Longevelle-sur-Doubs, Lougres, Montenois, Présentevillers, Raynans, Saint-Julien-lès-Montbéliard, Sainte-Marie, Saint-Maurice-Colombier, Sainte-Suzanne, Semondans, Le Vernoy, Voujeaucourt</t>
  </si>
  <si>
    <t>Anjoutey, Auxelles-Bas, Auxelles-Haut, Bourg-sous-Châtelet, Chaux, Cravanche, Éloie, Étueffont, Évette-Salbert, Felon, Giromagny, Grosmagny, Lachapelle-sous-Chaux, Lachapelle-sous-Rougemont, Lamadeleine-Val-des-Anges, Lepuix, Leval, Offemont, Petitefontaine, Petitmagny, Riervescemont, Romagny-sous-Rougemont, Rougegoutte, Rougemont-le-Château, Saint-Germain-le-Châtelet, Sermamagny, Valdoie, Vescemont, Andelnans, Angeot, Argiésans, Banvillars, Bavilliers, Bermont, Bessoncourt, Bethonvilliers, Boron, Botans, Bourogne, Brebotte, Bretagne, Buc, Charmois, Châtenois-les-Forges, Chavanatte, Chavannes-les-Grands, Chèvremont, Courcelles, Courtelevant, Cunelières, Danjoutin, Denney, Dorans, Eguenigue, Essert, Faverois, Fêche-l'Église, Florimont, Fontaine, Fontenelle, Foussemagne, Frais, Froidefontaine, Grandvillars, Grosne, Joncherey, Lacollonge, Lagrange, Larivière, Lepuix-Neuf, Menoncourt, Meroux, Méziré, Montreux-Château, Morvillars, Moval, Novillard, Pérouse, Petit-Croix, Phaffans, Réchésy, Autrechêne, Recouvrance, Reppe, Roppe,Sevenans, Suarce, Thiancourt, Trévenans, Urcerey, Vauthiermont, Vellescot, Vétrigne, Vézelois</t>
  </si>
  <si>
    <t>Besançon, Amagney, Arguel, Audeux, Les Auxons, Avanne-Aveney, Battenans-les-Mines, Berthelange, Beure, Blarians, Bonnay, Boussières, Braillans, Breconchaux, La Bretenière, Burgille, Busy, Cendrey, Chalèze, Chalezeule, Champagney, Champoux, Champvans-les-Moulins, Châtillon-Guyotte, Châtillon-le-Duc, Chaucenne, Chaudefontaine, Chemaudin, Chevigney-sur-l'Ognon, Chevroz, Corcelles-Ferrières, Corcelle-Mieslot, Corcondray, Courchapon, Cussey-sur-l'Ognon, Dannemarie-sur-Crète, Deluz, Devecey, École-Valentin, L'Écouvotte, Émagny, Étrabonne, Ferrières-les-Bois, Flagey-Rigney, Franey, Franois, Geneuille, Germondans, Grandfontaine, Jallerange, Laissey,Lantenne-Vertière, Larnod, Lavernay, Marchaux, Mazerolles-le-Salin, Mercey-le-Grand, Mérey-Vieilley, Miserey-Salines, Moncey, Moncley, Montferrand-le-Château, Le Moutherot, Noironte, Novillars, Ollans, Osselle, Ougney-Douvot, Palise, Pelousey, Pirey, Placey, Pouilley-Français, Pouilley-les-Vignes, Pouligney-Lusans, Pugey, Le Puy, Rancenay, Recologne, Rigney, Rignosot, Roche-lez-Beaupré, Roset-Fluans, Rougemontot, Roulans, Routelle, Ruffey-le-Château, Saint-Hilaire, Saint-Vit, Sauvagney, Séchin, Serre-les-Sapins, Tallenay, Thise, Thoraise, Thurey-le-Mont, Torpes, La Tour-de-Sçay, Vaire-Arcier, Vaire-le-Petit, Val-de-Roulans, Valleroy,Vaux-les-Prés, Velesmes-Essarts, Venise, Vennans, Vieilley, Villers-Buzon, Villers-Grélot, Vorges-les-Pins</t>
  </si>
  <si>
    <t>Barges, Bévy, Brochon, Broindon, Chamboeuf, Chambolle-Musigny, Chevannes, Clémencey, Collonges-lès-Bévy, Corcelles-lès-Cîteaux, Couchey, Curley, Curtil-Vergy, Détain-et-Bruant, Épernay-sous-Gevrey, L'Étang-Vergy, Fénay, Fixin, Gevrey-Chambertin, Messanges, Morey-Saint-Denis, Noiron-sous-Gevrey, Quemigny-Poisot, Reulle-Vergy, Saint-Philibert, Saulon-la-Chapelle, Saulon-la-Rue, Savouges, Segrois, Semezanges, Ternant, Urcy</t>
  </si>
  <si>
    <t>Arceau, Beaumont-sur-Vingeanne, Beire-le-Châtel, Belleneuve, Bèze, Bézouotte, Binges, Blagny-sur-Vingeanne, Bourberain, Champagne-sur-Vingeanne, Charmes, Chaume-et-Courchamp, Cheuge, Cirey-lès-Pontailler, Cléry, Cuiserey, Dampierre-et-Flée, Drambon, Étevaux, Fontaine-Française, Fontenelle, Heuilley-sur-Saône, Jancigny, Lamarche-sur-Saône, Licey-sur-Vingeanne, Magny-Saint-Médard, Marandeuil, Maxilly-sur-Saône, Mirebeau-sur-Bèze, Montigny-Mornay-Villeneuve-sur-Vingeanne, Montmançon, Noiron-sur-Bèze, Oisilly, Orain, Perrigny-sur-l'Ognon, Pontailler-sur-Saône, Pouilly-sur-Vingeanne, Renève, Saint-Léger-Triey, Saint-Maurice-sur-Vingeanne, Saint-Sauveur, Saint-Seine-sur-Vingeanne, Savolles, Soissons-sur-Nacey, Talmay, Tanay, Tellecey, Trochères, Vielverge, Viévigne, Vonges</t>
  </si>
  <si>
    <t>Arrans, Asnières-en-Montagne, Benoisey, Buffon, Champ-d'Oiseau, Courcelles-lès-Montbard, Crépand, Éringes, Fain-lès-Montbard, Fresnes, Lucenay-le-Duc, Marmagne, Montbard, Montigny-Montfort, Nogent-lès-Montbard, Rougemont, Saint-Rémy, Seigny, Touillon</t>
  </si>
  <si>
    <t>Beauvilliers, Bussières, Chastellux-sur-Cure, Quarré-les-Tombes, Saint-Brancher, Saint-Germain-des-Champs, Saint-Léger-Vauban</t>
  </si>
  <si>
    <t>Arc-sur-Tille, Bressey-sur-Tille, Chevigny-Saint-Sauveur, Couternon, Crimolois, Daix, Darois, Dijon, Étaules, Hauteville-lès-Dijon, Longvic, Marsannay-la-Côte, Neuilly-lès-Dijon, Ouges, Pasques, Perrigny-lès-Dijon, Prenois, Quetigny, Remilly-sur-Tille, Saint-Apollinaire, , Sennecey-lès-Dijon</t>
  </si>
  <si>
    <t>Charigny, Chassey, Courcelles-lès-Semur, Flée, Genay, Juilly, Lantilly, Magny-la-Ville, Massingy-lès-Semur, Millery, Montigny-sur-Armançon, Pont-et-Massène, Saint-Euphrône, Semur-en-Auxois, Souhey, Vic-de-Chassenay, Villars-et-Villenotte, Villeneuve-sous-Charigny</t>
  </si>
  <si>
    <t>Beaumont-sur-Grosne, Boyer, Bresse-sur-Grosne, Champagny-sous-Uxelles, La Chapelle-de-Bragny, Étrigny, Gigny-sur-Saône, Jugy, Laives, Lalheue, Mancey, Marnay, Montceaux-Ragny, Nanton, Saint-Ambreuil, Saint-Cyr, Saint-Loup-de-Varennes, Sennecey-le-Grand, Varennes-le-Grand, Vers</t>
  </si>
  <si>
    <t>Agey, Ancey, Arcey, Aubigny-lès-Sombernon, Barbirey-sur-Ouche, Baulme-la-Roche, Blaisy-Bas, Blaisy-Haut, Bussy-la-Pesle, Drée, Échannay, Gergueil, Gissey-sur-Ouche, Grenant-lès-Sombernon, Grosbois-en-Montagne, Mâlain, Mesmont, Montoillot, Prâlon, Remilly-en-Montagne, Saint-Anthot, Saint-Jean-de-Boeuf, Sainte-Marie-sur-Ouche, Saint-Victor-sur-Ouche, Savigny-sous-Mâlain, Sombernon, Verrey-sous-Drée, Vieilmoulin</t>
  </si>
  <si>
    <t>Athée, Billey, Champdôtre, Flagey-lès-Auxonne, Flammerans, Labergement-lès-Auxonne, Magny-Montarlot, Les Maillys, Poncey-lès-Athée, Pont, Soirans, Tillenay, Tréclun, Villers-les-Pots, Villers-Rotin</t>
  </si>
  <si>
    <t>Ardon, Bourg-de-Sirod, Champagnole, Châtelneuf, Cize, Crotenay, Équevillon, Lent, Loulle, Mont-sur-Monnet, Ney, Pillemoine, Sapois, Sirod, Syam, Le Vaudioux</t>
  </si>
  <si>
    <t>Barésia-sur-l'Ain, Besain, Blye, Boissia, Bonlieu, Bonnefontaine, Briod, Charcier, Charézier, Château-des-Prés, Châtel-de-Joux, Châtillon, La Chaumusse, Chaux-des-Crotenay, Chaux-des-Prés, La Chaux-du-Dombief, Chevrotaine, Clairvaux-les-Lacs, Cogna, Crançot, Les Crozets, Denezières, Doucier, Entre-deux-Monts, Étival, Fay-en-Montagne, Le Fied, Foncine-le-Bas, Foncine-le-Haut, Fontenu, Fort-du-Plasne, La Frasnée, Le Frasnois, Grande-Rivière, Granges-sur-Baume, Hautecour, Lac-des-Rouges-Truites, Largillay-Marsonnay, Maisod, Marigny, La Marre, Menétrux-en-Joux, Mesnois, Meussia, Mirebel, Monnet-la-Ville, Montigny-sur-l'Ain, Nogna, Patornay, Les Piards, Picarreau, Les Planches-en-Montagne, Poids-de-Fiole, Pont-de-Poitte, Pont-du-Navoy, Prénovel, Publy, Saffloz, Saint-Laurent-en-Grandvaux, Saint-Maurice-Crillat, Saint-Pierre, Saugeot, Songeson, Soucia, Thoiria, Uxelles, Verges, Vertamboz, Vevy</t>
  </si>
  <si>
    <t>Abergement-lès-Thésy, Andelot-en-Montagne, Arsure-Arsurette, Bief-des-Maisons, Bief-du-Fourg, Billecul, Censeau, Cerniébaud, Les Chalesmes, Chapois, Charency, Communailles-en-Montagne, Conte, Crans, Cuvier, Doye, Esserval-Combe, Esserval-Tartre, La Favière, Fraroz, Gillois, Le Larderet, Le Latet, La Latette, Lemuy, Longcochon, Mièges, Mignovillard, Molpré, Montmarlon, Montrond, Mournans-Charbonny, Moutoux, Les Nans, Nozeroy, Onglières, Le Pasquier, Plénise, Plénisette, Pont-d'Héry, Rix, Saint-Germain-en-Montagne, Supt, Thésy, Valempoulières, Vannoz, Vers-en-Montagne, Aresches</t>
  </si>
  <si>
    <t>Abergement-la-Ronce, Augerans, Aumur, Authume, Bans, La Barre, Baverans, Belmont, Biarne, La Bretenière, Brevans, Champdivers, Champvans, Chatelay, Chemin, Chissey-sur-Loue, Choisey, Courtefontaine, Crissey, Damparis, Dampierre, Dole, Éclans-Nenon, Étrepigney, Évans, Foucherans, Fraisans, Germigney, Gevry, Molay, Monnières, Montbarrey, Monteplain, Orchamps, Our, Peseux, Plumont, Ranchot, Rans, Saint-Aubin, Saint-Loup, Salans, Sampans, Santans, Tavaux, La Vieille-Loye</t>
  </si>
  <si>
    <t>Avignon-lès-Saint-Claude, Bellecombe, Bellefontaine, Bois-d'Amont, Les Bouchoux, Chancia, Charchilla, Chassal, Choux, Coiserette, Coyrière, Coyron, Crenans, Cuttura, Jeurre, Lajoux, Lamoura, Larrivoire, Lavancia-Epercy, Lavans-lès-Saint-Claude, Lect, Leschères, Lézat, Longchaumois, Martigna, Moirans-en-Montagne, Molinges, Les Molunes, Montcusel, Morbier, Morez, La Mouille, Les Moussières, La Pesse, Ponthoux, Pratz, Prémanon, Ravilloles, La Rixouse, Rogna, Les Rousses, Saint-Claude, Saint-Lupicin, Septmoncel, Vaux-lès-Saint-Claude, Villard-Saint-Sauveur, Villards-d'Héria, Villard-sur-Bienne, Viry, Vulvoz</t>
  </si>
  <si>
    <t>Ancier, Arc-lès-Gray, Attricourt, Autrey-lès-Gray, Auvet-et-la-Chapelotte, Bouhans-et-Feurg, Broye-les-Loups-et-Verfontaine, Chargey-lès-Gray, Écuelle, Fahy-lès-Autrey, Gray, Gray-la-Ville, Loeuilley, Montureux-et-Prantigny, Nantilly, Oyrières, Poyans, Rigny, Vars</t>
  </si>
  <si>
    <t>Adelans-et-le-Val-de-Bithaine, Amblans-et-Velotte, Andornay, Bouhans-lès-Lure, Châteney, Châtenois, La Côte, Franchevelle, Froideterre, Frotey-lès-Lure, Lantenot, Linexert, Lure, Lyoffans, Magny-Danigon, Magny-Jobert, Magny-Vernois, Malbouhans, Moffans-et-Vacheresse, La Neuvelle-lès-Lure, Palante, Quers, Roye, Saint-Germain, Le Val-de-Gouhenans, Vouhenans, Vy-lès-Lure</t>
  </si>
  <si>
    <t>Abelcourt, Ailloncourt, Ainvelle, Baudoncourt, Betoncourt-lès-Brotte, Breuches, Breuchotte, Brotte-lès-Luxeuil, La Chapelle-lès-Luxeuil, Citers, Dambenoît-lès-Colombe, Éhuns, Esboz-Brest, Fontaine-lès-Luxeuil, Francalmont, Froideconche, Genevrey, Hautevelle, Luxeuil-les-Bains, Magnivray, Magnoncourt, Mailleroncourt-Charette, Meurcourt, Ormoiche, Raddon-et-Chapendu, Rignovelle, Saint-Loup-sur-Semouse, Sainte-Marie-en-Chaux, Saint-Sauveur, Saint-Valbert, Servigney, Velorcey, Villers-lès-Luxeuil, Visoncourt</t>
  </si>
  <si>
    <t>Andelarre, Andelarrot, Chariez, Charmoille, Colombier, Colombotte, Comberjon, Coulevon, Creveney, La Demie, Échenoz-la-Méline, Échenoz-le-Sec, Frotey-lès-Vesoul, Montcey, Montigny-lès-Vesoul, Navenne, Neurey-en-Vaux, Neurey-lès-la-Demie, Noidans-lès-Vesoul, Pusey, Pusy-et-Épenoux, Quincey, Saulx, Vaivre-et-Montoille, Vallerois-Lorioz, Varogne, Vellefaux, Vellefrie, Vesoul, La Villeneuve-Bellenoye-et-la-Maize, Villeparois, Vilory</t>
  </si>
  <si>
    <t>Aiserey, Beire-le-Fort, Bessey-lès-Cîteaux, Bretenière, Cessey-sur-Tille, Chambeire, Collonges-lès-Premières, Échigey, Fauverney, Genlis, Izeure, Izier, Labergement-Foigney, Longchamp, Longeault, Longecourt-en-Plaine, Magny-sur-Tille, Marliens, Pluvault, Pluvet, Premières, Rouvres-en-Plaine, Tart-l'Abbaye, Tart-le-Bas, Tart-le-Haut, Thorey-en-Plaine, Varanges</t>
  </si>
  <si>
    <t>Cressy-sur-Somme, Cuzy, Grury, Issy-l'Évêque, Marly-sous-Issy, Montmort, Sainte-Radegonde</t>
  </si>
  <si>
    <t>Arlay, Bletterans, Bois-de-Gand, Bréry, Chapelle-Voland, La Charme, La Chassagne, Chaumergy, La Chaux-en-Bresse, Chêne-Sec, Commenailles, Cosges, Darbonnay, Desnes, Les Deux-Fays, Fontainebrux, Foulenay, Francheville, Froideville, Frontenay, Larnaud, Lombard, Mantry, Menétru-le-Vignoble, Monay, Nance, Passenans, Quintigny, Recanoz, Relans, Les Repôts, Ruffey-sur-Seille, Rye, Saint-Lamain, Saint-Lothain, Sellières, Sergenaux, Sergenon, Toulouse-le-Château, Vers-sous-Sellières, Villerserine, Villevieux, Le Villey, Vincent</t>
  </si>
  <si>
    <t>Andelot-Morval, Augea, Augisey, La Balme-d'Épy, Beaufort, Bonnaud, Bourcia, Broissia, Cesancey, Cousance, Cuisia, Dessia, Val-d'Épy, Florentia, Gigny, Gizia, Graye-et-Charnay, Grusse, Lains, Loisia, Louvenne, Mallerey, Maynal, Monnetay, Montagna-le-Templier, Montfleur, Montrevel, Orbagna, Rosay, Rotalier, Sainte-Agnès, Saint-Julien, Saint-Laurent-la-Roche, Vercia, Véria, Villechantria, Villeneuve-lès-Charnod, Vincelles</t>
  </si>
  <si>
    <t>Amange, Archelange, Audelange, Auxange, Brans, Champagney, Châtenois, Chevigny, Dammartin-Marpain, Falletans, Frasne-les-Meulières, Gendrey, Gredisans, Jouhe, Lavangeot, Lavans-lès-Dole, Louvatange, Malange, Menotey, Moissey, Montmirey-la-Ville, Montmirey-le-Château, Mutigney, Offlanges, Ougney, Pagney, Peintre, Le Petit-Mercey, Pointre, Rainans, Rochefort-sur-Nenon, Romain, Romange, Rouffange, Saligney, Sermange, Serre-les-Moulières, Taxenne, Thervay, Vitreux, Vriange</t>
  </si>
  <si>
    <t>Abergement-le-Grand, Abergement-le-Petit, Arbois, Les Arsures, Aumont, Barretaine, Bersaillin, Biefmorin, Brainans, Buvilly, Chamole, Champrougier, La Châtelaine, Le Chateley, Chaussenans, Chemenot, Colonne, La Ferté, Grozon, Mathenay, Mesnay, Miéry, Molain, Molamboz, Montholier, Montigny-lès-Arsures, Neuvilley, Oussières, Les Planches-près-Arbois, Plasne, Poligny, Pupillin, Saint-Cyr-Montmalin, Tourmont, Vadans, Vaux-sur-Poligny, Villers-les-Bois, Villette-lès-Arbois</t>
  </si>
  <si>
    <t>Alièze, Arinthod, Aromas, Arthenas, Beffia, La Boissière, Cernon, Cézia, Chambéria, Charnod, Chatonnay, Chavéria, Chemilla, Chisséria, Coisia, Condes, Cornod, Cressia, Dompierre-sur-Mont, Dramelay, Écrille, Essia, Fétigny, Genod, Lavans-sur-Valouse, Légna, Marigna-sur-Valouse, Marnézia, Mérona, Moutonne, Nancuise, Onoz, Orgelet, Pimorin, Plaisia, Présilly, Reithouse, Rothonay, Saint-Hymetière, Sarrogna, Savigna, Thoirette, La Tour-du-Meix, Valfin-sur-Valouse, Varessia, Vescles, Vosbles</t>
  </si>
  <si>
    <t>Baume-les-Messieurs, Blois-sur-Seille, Bornay, Château-Chalon, Chille, Chilly-le-Vignoble, Condamine, Conliège, Courbette, Courbouzon, Courlans, Courlaoux, Domblans, L'Étoile, Frébuans, Geruge, Gevingey, Ladoye-sur-Seille, Lavigny, Lons-le-Saunier, Le Louverot, Macornay, Messia-sur-Sorne, Moiron, Montaigu, Montain, Montmorot, Nevy-sur-Seille, Pannessières, Perrigny, Le Pin, Plainoiseau, Revigny, Saint-Didier, Saint-Germain-lès-Arlay, Saint-Maur, Trenal, Vernantois, Le Vernois,Villeneuve-sous-Pymont,Voiteur</t>
  </si>
  <si>
    <t>Athie, Bard-lès-Époisses, Corrombles, Corsaint, Courcelles-Frémoy, Époisses, Fain-lès-Moutiers, Forléans, Jeux-lès-Bard, Montberthault, Moutiers-Saint-Jean, Quincerot, Quincy-le-Vicomte, Saint-Germain-lès-Senailly, Senailly, Torcy-et-Pouligny, Toutry, Vieux-Château, Villaines-les-Prévôtes, Viserny</t>
  </si>
  <si>
    <t>Autricourt, Belan-sur-Ource, Bissey-la-Côte, Boudreville, Brion-sur-Ource, La Chaume, Courban, Gevrolles, Les Goulles, Grancey-sur-Ource, Lignerolles, Louesme, Montigny-sur-Aube, Riel-les-Eaux, Thoires, Veuxhaulles-sur-Aube</t>
  </si>
  <si>
    <t>Aubigny-la-Ronce, Baubigny, Change, Chassagne-Montrachet, Cormot-le-Grand, Créot, Épertully, Ivry-en-Montagne, Jours-en-Vaux, Molinot, Nolay, Puligny-Montrachet, La Rochepot, Saint-Aubin, Saint-Romain, Santenay, Santosse, Thury, Vauchignon, Dezize-lès-Maranges, Paris-l'Hôpital, Saint-Sernin-du-Plain, Sampigny-lès-Maranges, Saint-Gervais-sur-Couches</t>
  </si>
  <si>
    <t>Les Alliés, Arçon, Aubonne, Bugny, Chaffois, La Cluse-et-Mijoux, Dommartin, Doubs, Les Fourgs, Granges-Narboz, Hauterive-la-Fresse, Houtaud, Maisons-du-Bois-Lièvremont, Ouhans, Oye-et-Pallet, Pontarlier, Sainte-Colombe, Saint-Gorgon-Main, Verrières-de-Joux, Vuillecin</t>
  </si>
  <si>
    <t>Arconcey, Bellenot-sous-Pouilly, Beurey-Bauguay, Blancey, Bouhey, Chailly-sur-Armançon, Châteauneuf, Châtellenot, Chazilly, Civry-en-Montagne, Commarin, Créancey, Éguilly, Essey, Maconge, Marcilly-Ogny, Martrois, Meilly-sur-Rouvres, Mont-Saint-Jean, Pouilly-en-Auxois, Rouvres-sous-Meilly, Sainte-Sabine, Semarey, Thoisy-le-Désert, Vandenesse-en-Auxois</t>
  </si>
  <si>
    <t>Beneuvre, Bure-les-Templiers, Buxerolles, Chambain, Chaugey, Essarois, Faverolles-lès-Lucey, Gurgy-la-Ville, Gurgy-le-Château, Leuglay, Lucey, Menesble, Montmoyen, Recey-sur-Ource, Saint-Broing-les-Moines, Terrefondrée, Voulaines-les-Templiers</t>
  </si>
  <si>
    <t>Balanod, L'Aubépin, Chazelles, Chevreaux, Digna, Montagna-le-Reconduit, Nanc-lès-Saint-Amour, Nantey, Saint-Amour, Saint-Jean-d'Étreux, Senaud, Thoissia</t>
  </si>
  <si>
    <t>Bligny-le-Sec, Champagny, Chanceaux, Curtil-Saint-Seine, Francheville, Frénois, Lamargelle, Léry, Panges, Pellerey, Poiseul-la-Grange, Poncey-sur-l'Ignon, Saint-Martin-du-Mont, Saint-Seine-l'Abbaye, Saussy, Trouhaut, Turcey, Val-Suzon, Vaux-Saules, Villotte-Saint-Seine</t>
  </si>
  <si>
    <t>Bellechaume, Beugnon, Chailley, Champlost, Chéu, Germigny, Jaulges, Lasson, Mercy, Neuvy-Sautour, Paroy-en-Othe, Saint-Florentin, Sormery, Soumaintrain, Turny, Venizy, Vergigny</t>
  </si>
  <si>
    <t>Bard-le-Régulier, Blanot, Brazey-en-Morvan, Censerey, Diancey, Liernais, Manlay, Marcheseuil, Ménessaire, Saint-Martin-de-la-Mer, Saulieu, Savilly, Sussey, Vianges, Villiers-en-Morvan</t>
  </si>
  <si>
    <t>Beaumont, La Chapelle-Vaupelteigne, Chemilly-sur-Yonne, Gurgy, Hauterive, Héry, Lignorelles, Ligny-le-Châtel, Maligny, Méré, Montigny-la-Resle, Mont-Saint-Sulpice, Ormoy, Pontigny, Rouvray, Seignelay, Varennes, Venouse, Villeneuve-Saint-Salves, Villy</t>
  </si>
  <si>
    <t>Aubigny-en-Plaine, Auvillars-sur-Saône, Bagnot, Bonnencontre, Bousselange, Brazey-en-Plaine, Broin, Chamblanc, Charrey-sur-Saône, Chivres, Corberon, Corgengoux, Échenon, Esbarres, Franxault, Glanon, Grosbois-lès-Tichey, Jallanges, Labergement-lès-Seurre, Labruyère, Lanthes, Laperrière-sur-Saône, Lechâtelet, Losne, Magny-lès-Aubigny, Montagny-lès-Seurre, Montmain, Montot, Pagny-la-Ville, Pagny-le-Château, Pouilly-sur-Saône, Saint-Jean-de-Losne, Saint-Seine-en-Bâche, Saint-Symphorien-sur-Saône, Saint-Usage, Samerey, Seurre, Tichey, Trouhans, Trugny</t>
  </si>
  <si>
    <t>Aigremont, Aisy-sur-Armançon, Ancy-le-Franc, Ancy-le-Libre, Annay-sur-Serein, Argentenay, Argenteuil-sur-Armançon, Arthonnay, Baon, Beine, Bernouil, Béru, Butteaux, Carisey, Chablis, Chassignelles, Chemilly-sur-Serein, Cheney, Chichée, Chitry, Collan, Courgis, Cruzy-le-Châtel, Cry, Dannemoine, Dyé, Épineuil, Fleys, Flogny-la-Chapelle, Fontenay-près-Chablis, Fresnes, Fulvy, Gigny, Gland, Jully, Junay, Lézinnes, Lichères-près-Aigremont, Mélisey, Môlay, Molosmes, Moulins-en-Tonnerrois, Nuits, Pacy-sur-Armançon, Percey, Perrigny-sur-Armançon, Pimelles, Poilly-sur-Serein, Préhy, Quincerot, Ravières, Roffey, Rugny, Saint-Martin-sur-Armançon, Sainte-Vertu, Sambourg, Sennevoy-le-Bas, Sennevoy-le-Haut, Serrigny, Stigny, Tanlay, Thorey, Tissey, Tonnerre, Trichey, Tronchoy, Vézannes, Vézinnes, Villiers-les-Hauts, Villiers-Vineux, Villon, Vireaux, Viviers, Yrouerre</t>
  </si>
  <si>
    <t>Aillant-sur-Tholon, Beauvoir, Branches, Chassy, Diges, Dracy, Égleny, Fleury-la-Vallée, Guerchy, Laduz, Leugny, Lindry, Merry-la-Vallée, Moulins-sur-Ouanne, Neuilly, Les Ormes, Ouanne, Parly, Poilly-sur-Tholon, Pourrain, Saint-Aubin-Château-Neuf, Saint-Martin-sur-Ocre, Saint-Maurice-le-Vieil, Saint-Maurice-Thizouaille, Senan, Sommecaise, Toucy, Villemer, Villiers-Saint-Benoît, Villiers-sur-Tholon, Volgré</t>
  </si>
  <si>
    <t>Annoire, Asnans-Beauvoisin, Balaiseaux, Bretenières, Chaînée-des-Coupis, Chaussin, Chêne-Bernard, Le Deschaux, Les Essards-Taignevaux, Gatey, Les Hays, Longwy-sur-le-Doubs, La Loye, Mont-sous-Vaudrey, Neublans-Abergement, Nevy-lès-Dole, Parcey, Petit-Noir, Pleure, Rahon, Saint-Baraing, Séligney, Souvans, Tassenières, Vaudrey, Villers-Robert, Villette-lès-Dole</t>
  </si>
  <si>
    <t>Accolay, Arcy-sur-Cure, Bazarnes, Bessy-sur-Cure, Bois-d'Arcy, Cravant, Lucy-sur-Cure, Mailly-la-Ville, Prégilbert, Sacy, Saint-Cyr-les-Colons, Saint-Moré, Sainte-Pallaye, Sery, Trucy-sur-Yonne, Vermenton, Voutenay-sur-Cure</t>
  </si>
  <si>
    <t>Arces-Dilo, Bagneaux, Boeurs-en-Othe, Cérilly, Cerisiers, Chigy, Les Clérimois, Coulours, Courgenay, Flacy, Foissy-sur-Vanne, Fournaudin, Lailly, Molinons, Pont-sur-Vanne, La Postolle, Saint-Maurice-aux-Riches-Hommes, Les Sièges, Theil-sur-Vanne, Vareilles, Vaudeurs, Vaumort, Villechétive, Villeneuve-l'Archevêque, Villiers-Louis</t>
  </si>
  <si>
    <t>Aiglepierre, Bracon, Cernans, Chamblay, Champagne-sur-Loue, La Chapelle-sur-Furieuse, Chaux-Champagny, Chilly-sur-Salins, Clucy, Cramans, Dournon, Écleux, Geraise, Grange-de-Vaivre, Ivory, Ivrey, Marnoz, Mouchard, Ounans, Pagnoz, Port-Lesney, Pretin, Saint-Thiébaud, Saizenay, Salins-les-Bains, Villeneuve-d'Aval, Villers-Farlay</t>
  </si>
  <si>
    <t>Accolans, Adam-lès-Passavant, Aïssey, Anteuil, Appenans, Autechaux, Baume-les-Dames, Blussangeaux, Blussans, Bournois, Branne, Bremondans, Bretigney-Notre-Dame, Chaux-lès-Clerval, Clerval, Côtebrune, Crosey-le-Petit, Cusance, Esnans, Étrappe, Fontaine-lès-Clerval, Fontenotte, Fourbanne, Gémonval, Geney, Grosbois, Guillon-les-Bains, L'Hôpital-Saint-Lieffroy, Hyèvre-Magny, Hyèvre-Paroisse, L'Isle-sur-le-Doubs, Lanans, Lomont-sur-Crête, Luxiol, Mancenans, Marvelise, Médière, Montivernage, Onans, Orsans, Passavant, Pompierre-sur-Doubs, Pont-les-Moulins, La Prétière, Rang, Roche-lès-Clerval, Saint-Georges-Armont, Saint-Juan, Santoche, Servin, Silley-Bléfond, Soye, Vaudrivillers, Vergranne, Verne, Villers-Saint-Martin, Voillans</t>
  </si>
  <si>
    <t>Le Barboux, Battenans-Varin, Belfays, Belleherbe, Le Bizot, Bonnétage, La Bosse, Les Bréseux, Bretonvillers, Burnevillers, Cernay-l'Église, Chamesey, Charmauvillers, Charmoille, Charquemont, La Chenalotte, Consolation-Maisonnettes, Cour-Saint-Maurice, Courtefontaine, Damprichard, Les Écorces, Ferrières-le-Lac, Fessevillers, Les Fontenelles, Fournet-Blancheroche, Frambouhans, Goumois, Grand'Combe-des-Bois, Indevillers, Laval-le-Prieuré, Longevelle-lès-Russey, Le Luhier, Maîche, Mancenans-Lizerne, Le Mémont, Montandon, Montbéliardot, Mont-de-Laval, Mont-de-Vougney, Narbief, Orgeans-Blanchefontaine, Plaimbois-du-Miroir, Les Plains-et-Grands-Essarts, Rosureux, Le Russey, Saint-Julien-lès-Russey, Thiébouhans, Trévillers, Urtière, Vaucluse, Vauclusotte</t>
  </si>
  <si>
    <t>Abbenans, Avilley, Bonnal, Cubrial, Cubry, Cuse-et-Adrisans, Fontenelle-Montby, Gondenans-Montby, Gondenans-les-Moulins, Gouhelans, Huanne-Montmartin, Mésandans, Mondon, Montagney-Servigney, Montussaint, Nans, Puessans, Rillans, Rognon, Romain, Rougemont, Tallans, Tournans, Tressandans, Trouvans, Uzelle, Viéthorey</t>
  </si>
  <si>
    <t>Alaincourt, Amance, Ambiévillers, Anchenoncourt-et-Chazel, Anjeux, La Basse-Vaivre, Bassigney, Baulay, Betoncourt-Saint-Pancras, Bouligney, Bourguignon-lès-Conflans, Breurey-lès-Faverney, Briaucourt, Buffignécourt, Conflans-sur-Lanterne, Contréglise, Cubry-lès-Faverney, Cuve, Dampierre-lès-Conflans, Dampvalley-Saint-Pancras, Demangevelle, Équevilley, Faverney, Fontenois-la-Ville, Girefontaine, Hurecourt, Jasney, Mailleroncourt-Saint-Pancras, Melincourt, Menoux, Mersuay, Montdoré, Montureux-lès-Baulay, Passavant-la-Rochère, La Pisseure, Plainemont, Polaincourt-et-Clairefontaine, Pont-du-Bois, Saint-Remy, Saponcourt, Selles, Senoncourt, Le Val-Saint-Éloi, Vauvillers, Venisey, La Villedieu-en-Fontenette</t>
  </si>
  <si>
    <t>Champagney, Clairegoutte, Échavanne, Errevet, Frahier-et-Chatebier, Frédéric-Fontaine, Plancher-Bas, Plancher-les-Mines, Ronchamp</t>
  </si>
  <si>
    <t>Angirey, Apremont, Arsans, Autoreille, Avrigney-Virey, Bard-lès-Pesmes, Battrans, Bay, Beaumotte-lès-Pin, Bonboillon, Bonnevent-Velloreille, Bresilley, Broye-Aubigney-Montseugny, Brussey, Bucey-lès-Gy, Chambornay-lès-Pin, Champtonnay, Champvans, Chancey, La Chapelle-Saint-Quillain, Charcenne, Chaumercenne, Chenevrey-et-Morogne, Chevigney, Choye, Citey, Courcuire, Cresancey, Cugney, Cult, Esmoulins, Essertenne-et-Cecey, Étrelles-et-la-Montbleuse, Étuz, Frasne-le-Château, Germigney, Gézier-et-Fontenelay, Gy, Hugier, Igny, Lieucourt, Malans, Mantoche, Marnay, Montagney, Montboillon, Villers-Chemin-et-Mont-lès-Étrelles, Motey-Besuche, Noiron, Oiselay-et-Grachaux, Onay, Pesmes, Pin, La Grande-Résie, La Résie-Saint-Martin, Saint-Broing, Saint-Loup-Nantouard, Sauvigney-lès-Gray, Sauvigney-lès-Pesmes, Sornay, Le Tremblois, Tromarey, Vadans, Valay, Vantoux-et-Longevelle, Vaux-le-Moncelot, Velesmes-Échevanne, Velet, Velleclaire, Vellefrey-et-Vellefrange, Vellemoz, Velloreille-lès-Choye, Venère, Villefrancon, Vregille</t>
  </si>
  <si>
    <t>Aboncourt-Gesincourt, Aisey-et-Richecourt, Arbecey, Augicourt, Barges, Betaucourt, Betoncourt-sur-Mance, Blondefontaine, Bougey, Bourbévelle, Bourguignon-lès-Morey, Bousseraucourt, Cemboing, Cendrecourt, Chargey-lès-Port, Charmes-Saint-Valbert, Chauvirey-le-Châtel, Chauvirey-le-Vieil, Cintrey, Combeaufontaine, Cornot, Corre, Fouchécourt, Gevigney-et-Mercey, Gourgeon, Jonvelle, Jussey, Lambrey, Lavigney, Magny-lès-Jussey, Malvillers, Melin, Molay, Montcourt, Montigny-lès-Cherlieu, La Roche-Morey, Oigney, Ormoy, Ouge, Preigney, Purgerot, La Quarte, Raincourt, Ranzevelle, La Rochelle, Rosières-sur-Mance, Saint-Marcel, Semmadon, Tartécourt, Vernois-sur-Mance, Villars-le-Pautel, Vitrey-sur-Mance, Vougécourt</t>
  </si>
  <si>
    <t>Aillevans, Arpenans, Athesans-Étroitefontaine, Autrey-lès-Cerre, Autrey-le-Vay, Les Aynans, Beveuge, Borey, Calmoutier, Cerre-lès-Noroy, Colombe-lès-Vesoul, Courchaton, La Creuse, Crevans-et-la-Chapelle-lès-Granges, Dampvalley-lès-Colombe, Esprels, Fallon, Faymont, Genevreuille, Georfans, Gouhenans, Grammont, Granges-la-Ville, Granges-le-Bourg, Liévans, Longevelle, Les Magny, Marast, Mélecey, Mignavillers, Moimay, Mollans, Montjustin-et-Velotte, Noroy-le-Bourg, Oppenans, Oricourt, Pomoy, Pont-sur-l'Ognon, Saint-Ferjeux, Saint-Sulpice, Secenans, Senargent-Mignafans, Vallerois-le-Bois, Vellechevreux-et-Courbenans, Velleminfroy, La Vergenne, Villafans, Villargent, Villersexel, Villers-la-Ville, Villers-le-Sec</t>
  </si>
  <si>
    <t>Amoncourt, Aroz, Auxon, Baignes, Bougnon, Bourguignon-lès-la-Charité, Boursières, Bucey-lès-Traves, Chantes, Chassey-lès-Scey, Chaux-lès-Port, Chemilly, Clans, Conflandey, Ferrières-lès-Scey, Flagy, Fleurey-lès-Faverney, Grandvelle-et-le-Perrenot, Grattery, Lieffrans, Mailley-et-Chazelot, Mont-le-Vernois, Neuvelle-lès-la-Charité, La Neuvelle-lès-Scey, Noidans-le-Ferroux, Ovanches, Pontcey, Port-sur-Saône, Provenchère, Raze, Rosey, Rupt-sur-Saône, Scey-sur-Saône-et-Saint-Albin, Scye, Traves, Vauchoux, Velleguindry-et-Levrecey, Velle-le-Châtel, Villers-sur-Port, Vy-le-Ferroux, Vy-lès-Rupt</t>
  </si>
  <si>
    <t>Aillevillers-et-Lyaumont, Amage, Amont-et-Effreney, Belfahy, Belmont, Belonchamp, Beulotte-Saint-Laurent, La Bruyère, Corbenay, La Corbière, Corravillers, Écromagny, Esmoulières, Faucogney-et-la-Mer, Les Fessey, Fleurey-lès-Saint-Loup, Fougerolles, Fresse, Haut-du-Them-Château-Lambert, La Lanterne-et-les-Armonts, La Longine, Mélisey, Miellin, La Montagne, Montessaux, La Proiselière-et-Langle, La Rosière, Saint-Barthélemy, Saint-Bresson, Sainte-Marie-en-Chanois, Servance, Ternuay-Melay-et-Saint-Hilaire, La Vaivre, La Voivre</t>
  </si>
  <si>
    <t>Chevenon, Imphy, Magny-Cours, Saincaize-Meauce, Saint-Ouen-sur-Loire, Sauvigny-les-Bois</t>
  </si>
  <si>
    <t>Allenjoie, Badevel, Bethoncourt, Brognard, Dambenois, Dampierre-les-Bois, Fesches-le-Châtel, Grand-Charmont, Nommay, Sochaux, Vieux-Charmont</t>
  </si>
  <si>
    <t>Belverne, Brevilliers, Chagey, Châlonvillars, Champey, Chavanne, Chenebier, Coisevaux, Courmont, Couthenans, Échenans-sous-Mont-Vaudois, Étobon, Héricourt, Lomont, Luze, Mandrevillars, Saulnot, Tavey, Trémoins, Verlans, Villers-sur-Saulnot, Vyans-le-Val</t>
  </si>
  <si>
    <t>Grandvaux, Hautefond, L'Hôpital-le-Mercier, Martigny-le-Comte, Nochize, Oudry, Palinges, Paray-le-Monial, Poisson, Saint-Aubin-en-Charollais, Saint-Bonnet-de-Vieille-Vigne, Saint-Léger-lès-Paray, Saint-Vincent-Bragny, Saint-Yan, Versaugues, Vitry-en-Charollais, Volesvres</t>
  </si>
  <si>
    <t>Autechaux-Roide, Belvoir, Bief, Bourguignon, Chamesol, Les Terres-de-Chaux, Chazot, Crosey-le-Grand, Dambelin, Dampjoux, Écot, Écurcey, Feule, Fleurey, Froidevaux, Glère, Goux-lès-Dambelin, La Grange, Hyémondans, Lanthenans, Liebvillers, Montancy, Montécheroux, Montjoie-le-Château, Neuchâtel-Urtière, Noirefontaine, Orve, Ouvans, Péseux, Pont-de-Roide, Provenchère, Rahon, Randevillers, Rémondans-Vaivre, Rosières-sur-Barbèche, Saint-Hippolyte, Sancey-le-Grand, Sancey-le-Long, Solemont, Soulce-Cernay, Sourans, Surmont, Valonne, Valoreille, Vaufrey, Vellerot-lès-Belvoir, Vellevans, Vernois-lès-Belvoir, Villars-sous-Dampjoux, Villars-sous-Écot, Vyt-lès-Belvoir</t>
  </si>
  <si>
    <t>Brey-et-Maison-du-Bois, Chapelle-des-Bois, Châtelblanc, Chaux-Neuve, Le Crouzet, Fourcatier-et-Maison-Neuve, Gellin, Les Grangettes, Les Hôpitaux-Neufs, Les Hôpitaux-Vieux, Jougne, Labergement-Sainte-Marie, Longevilles-Mont-d'Or, Malbuisson, Malpas, Métabief, Montperreux, Mouthe, Petite-Chaux, La Planée, Les Pontets, Reculfoz, Remoray-Boujeons, Rochejean, Rondefontaine, Saint-Antoine, Saint-Point-Lac, Sarrageois, Touillon-et-Loutelet, Vaux-et-Chantegrue, Les Villedieu</t>
  </si>
  <si>
    <t>Aulx-lès-Cromary, Authoison, La Barre, Beaumotte-Aubertans, Besnans, Bouhans-lès-Montbozon, Boulot, Boult, Bussières, Buthiers, Cenans, Chambornay-lès-Bellevaux, Chassey-lès-Montbozon, Chaux-la-Lotière, Cirey, Cognières, Cordonnet, Cromary, Dampierre-sur-Linotte, Filain, Fondremand, Fontenois-lès-Montbozon, Hyet, Larians-et-Munans, Loulans-Verchamp, Le Magnoray, Maizières, La Malachère, Maussans, Montarlot-lès-Rioz, Montbozon, Neuvelle-lès-Cromary, Ormenans, Pennesières, Perrouse, Quenoche, Recologne-lès-Rioz, Rioz, Roche-sur-Linotte-et-Sorans-les-Cordiers, Ruhans, Sorans-lès-Breurey, Thieffrans, Thiénans, Traitiéfontaine, Trésilley, Vandelans, Villers-Bouton, Villers-Pater, Voray-sur-l'Ognon, Vy-lès-Filain</t>
  </si>
  <si>
    <t>Anost, Antully, Autun, Auxy, Barnay, La Boulaye, Brion, Broye, La Chapelle-sous-Uchon, Charbonnat, Chissey-en-Morvan, Collonge-la-Madeleine, La Comelle, Cordesse, Curgy, Cussy-en-Morvan, Dettey, Dracy-Saint-Loup, Épinac, Étang-sur-Arroux, La Grande-Verrière, Igornay, Laizy, Lucenay-l'Évêque, Mesvres, Monthelon, Morlet, La Petite-Verrière, Reclesne, Roussillon-en-Morvan, Saint-Didier-sur-Arroux, Saint-Eugène, Saint-Forgeot, Saint-Léger-du-Bois, Saint-Léger-sous-Beuvray, Saint-Nizier-sur-Arroux, Saint-Prix, Saisy, La Celle-en-Morvan, Sommant, Sully, La Tagnière, Tavernay, Thil-sur-Arroux, Tintry, Uchon, Change, Créot, Épertully, Saint-Gervais-sur-Couches</t>
  </si>
  <si>
    <t>Alligny-Cosne, Annay, La Celle-sur-Loire, Cessy-les-Bois, Châteauneuf-Val-de-Bargis, Ciez, Colméry, Cosne-Cours-sur-Loire, Couloutre, Donzy, Myennes, Neuvy-sur-Loire, Perroy, Pougny, Sainte-Colombe-des-Bois, Saint-Loup, Saint-Malo-en-Donziois, Saint-Père</t>
  </si>
  <si>
    <t>Les Bizots, Le Breuil, Le Creusot, Écuisses, Marmagne, Montcenis, Montchanin, Saint-Eusèbe, Saint-Firmin, Saint-Julien-sur-Dheune, Saint-Laurent-d'Andenay, Saint-Sernin-du-Bois, Saint-Symphorien-de-Marmagne, Torcy</t>
  </si>
  <si>
    <t>Charnay-lès-Mâcon, Hurigny, Mâcon, Sancé</t>
  </si>
  <si>
    <t>Azé, Bissy-la-Mâconnaise, Burgy, Charbonnières, Chardonnay, Clessé, Cruzille, Grevilly, Laizé, Lugny, Montbellet, Péronne, Saint-Albain, Saint-Gengoux-de-Scissé, Saint-Martin-Belle-Roche, Saint-Maurice-de-Satonnay, La Salle, Senozan, Viré, Fleurville</t>
  </si>
  <si>
    <t>L'Abergement-Sainte-Colombe, Baudrières, La Charmée, Châtenoy-en-Bresse, Champforgeuil, Épervans, Farges-lès-Chalon, Fragnes, Lans, Lessard-en-Bresse, La Loyère, Oslon, Ouroux-sur-Saône, Saint-Christophe-en-Bresse, Saint-Germain-du-Plain, Châtenoy-le-Royal, Sassenay, Sevrey, Tronchy, Virey-le-Grand, Crissey, Lux, Saint-Marcel, Saint-Rémy</t>
  </si>
  <si>
    <t>Blanzy, Montceau-les-Mines, Saint-Vallier</t>
  </si>
  <si>
    <t>Champforgeuil, Châtenoy-le-Royal, Chalon-sur-Saône, Crissey, Lux, Saint-Marcel, Saint-Rémy</t>
  </si>
  <si>
    <t>Champigny, La Chapelle-sur-Oreuse, Chaumont, Compigny, Courlon-sur-Yonne, Cuy, Évry, Gisy-les-Nobles, Lixy, Michery, Pailly, Plessis-Saint-Jean, Pont-sur-Yonne, Saint-Agnan, Saint-Sérotin, Serbonnes, Sergines, Thorigny-sur-Oreuse, Villeblevin, Villemanoche, Villenavotte, Villeneuve-la-Guyard, Villeperrot, Villethierry, Perceneige, Vinneuf</t>
  </si>
  <si>
    <t>Charentenay, Coulangeron, Coulanges-la-Vineuse, Escamps, Escolives-Sainte-Camille, Gy-l'Évêque, Irancy, Jussy, Merry-Sec, Migé, Mouffy, Val-de-Mercy, Vincelles, Vincelottes</t>
  </si>
  <si>
    <t>Avril-sur-Loire, Béard, Champvert, Charrin, Cossaye, Decize, Devay, Dornes, Druy-Parigny, Fleury-sur-Loire, Lamenay-sur-Loire, Lucenay-lès-Aix, Neuville-lès-Decize, Saint-Germain-Chassenay, Saint-Léger-des-Vignes, Saint-Parize-en-Viry, Sougy-sur-Loire, Toury-Lurcy, Verneuil</t>
  </si>
  <si>
    <t>Arleuf, Blismes, Château-Chinon (Ville), Château-Chinon (Campagne), Châtin, Corancy, Dommartin, Fâchin, Glux-en-Glenne, Lavault-de-Frétoy, Montigny-en-Morvan, Montreuillon, Saint-Hilaire-en-Morvan, Saint-Léger-de-Fougeret, Saint-Péreuse</t>
  </si>
  <si>
    <t>Chambeugle, Charny, Chêne-Arnoult, Chevillon, Dicy, La Ferté-Loupière, Fontenouilles, Grandchamp, Malicorne, Marchais-Beton, Perreux, Prunoy, Saint-Denis-sur-Ouanne, Saint-Martin-sur-Ouanne, Villefranche</t>
  </si>
  <si>
    <t>La Machine, Thianges, Trois-Vèvres</t>
  </si>
  <si>
    <t>Chenôve, Corcelles-les-Monts, Dijon, Flavignerot, Fleurey-sur-Ouche, Fontaine-lès-Dijon, Lantenay, Plombières-lès-Dijon, Talant, Velars-sur-Ouche</t>
  </si>
  <si>
    <t>Ahuy, Asnières-lès-Dijon, Bellefond, Bretigny, Brognon, Chenôve, Clénay, Dijon, Fontaine-lès-Dijon, Longvic, Marsannay-la-Côte, Plombières-lès-Dijon, Quetigny, Saint-Apollinaire, Messigny-et-Vantoux, Norges-la-Ville, Orgeux, Ruffey-lès-Echirey, Saint-Julien, Savigny-le-Sec, Varois-et-Chaignot, Talant</t>
  </si>
  <si>
    <t>Avelanges, Avot, Barjon, Boussenois, Busserotte-et-Montenaille, Bussières, Chaignay, Chazeuil, Courlon, Courtivron, Crécey-sur-Tille, Cussey-les-Forges, Diénay, Échevannes, Épagny, Flacey, Foncegrive, Fraignot-et-Vesvrotte, Gemeaux, Grancey-le-Château-Neuvelle, Is-sur-Tille, Lux, Marcilly-sur-Tille, Marey-sur-Tille, Marsannay-le-Bois, Le Meix, Moloy, Orville, Pichanges, Poiseul-lès-Saulx, Sacquenay, Salives, Saulx-le-Duc, Selongey, Spoy, Tarsul, Til-Châtel, Vernois-lès-Vesvres, Vernot, Véronnes, Villecomte, Villey-sur-Tille</t>
  </si>
  <si>
    <t>Ballore, Beaubery, Chevagny-sur-Guye, Chiddes, Collonge-en-Charollais, Genouilly, Gourdon, La Guiche, Joncy, Marigny, Marizy, Mary, Mont-Saint-Vincent, Mornay, Pouilloux, Pressy-sous-Dondin, Le Puley, Le Rousset, Saint-Bonnet-de-Joux, Saint-Clément-sur-Guye, Saint-Marcelin-de-Cray, Saint-Martin-de-Salencey, Saint-Martin-la-Patrouille, Saint-Micaud, Saint-Romain-sous-Gourdon, Sivignon, Suin, Vaux-en-Pré, Verosvres</t>
  </si>
  <si>
    <t>Anzy-le-Duc, Artaix, Baugy, Bourg-le-Comte, Briant, Céron, Chambilly, Chenay-le-Châtel, Fleury-la-Montagne, Iguerande, Ligny-en-Brionnais, Mailly, Marcigny, Melay, Montceaux-l'Étoile, Oyé, Saint-Bonnet-de-Cray, Saint-Christophe-en-Brionnais, Saint-Didier-en-Brionnais, Sainte-Foy, Saint-Julien-de-Jonzy, Saint-Martin-du-Lac, Sarry, Semur-en-Brionnais, Varenne-l'Arconce, Vindecy</t>
  </si>
  <si>
    <t>Azy-le-Vif, Chantenay-Saint-Imbert, Langeron, Livry, Luthenay-Uxeloup, Mars-sur-Allier, Saint-Parize-le-Châtel, Saint-Pierre-le-Moûtier, Toury-sur-Jour, Tresnay</t>
  </si>
  <si>
    <t>Isenay, Maux, Montaron, Moulins-Engilbert, Onlay, Préporché, Saint-Honoré-les-Bains, Sermages, Vandenesse, Villapourçon</t>
  </si>
  <si>
    <t>Bulcy, Garchy, Mesves-sur-Loire, Pouilly-sur-Loire, Saint-Andelain, Saint-Laurent-l'Abbaye, Saint-Martin-sur-Nohain, Saint-Quentin-sur-Nohain, Suilly-la-Tour, Tracy-sur-Loire, Vielmanay</t>
  </si>
  <si>
    <t>Achun, Alluy, Aunay-en-Bazois, Bazolles, Biches, Bona, Brinay, Châtillon-en-Bazois, Chougny, Crux-la-Ville, Dun-sur-Grandry, Jailly, Limanton, Montapas, Mont-et-Marré, Montigny-sur-Canne, Ougny, Rouy, Saint-Benin-des-Bois, Saint-Franchy, Sainte-Marie, Saint-Maurice, Saint-Saulge, Saxi-Bourdon, Tamnay-en-Bazois, Tintury</t>
  </si>
  <si>
    <t>Achey, Argillières, Autet, Les Bâties, Beaujeu-Saint-Vallier-Pierrejux-et-Quitteur, Brotte-lès-Ray, Champlitte, Confracourt, Courtesoult-et-Gatey, Dampierre-sur-Salon, Delain, Denèvre, Fédry, Ferrières-lès-Ray, Fleurey-lès-Lavoncourt, Fouvent-Saint-Andoche, Francourt, Framont, Fresne-Saint-Mamès, Fretigney-et-Velloreille, Grandecourt, Greucourt, Larret, Lavoncourt, Membrey, Mercey-sur-Saône, Montot, Mont-Saint-Léger, Motey-sur-Saône, Percey-le-Grand, Pierrecourt, Le Pont-de-Planches, Ray-sur-Saône, Recologne, Renaucourt, Roche-et-Raucourt, Saint-Gand, Sainte-Reine, Savoyeux, Seveux, Soing-Cubry-Charentenay, Theuley, Tincey-et-Pontrebeau, Vaite, Vanne, Vauconcourt-Nervezain, Vellexon-Queutrey-et-Vaudey, Vereux, La Vernotte, Vezet, Villers-Vaudey, Volon</t>
  </si>
  <si>
    <t>Bourbon-Lancy, Chalmoux, Cronat, Gilly-sur-Loire, Lesme, Maltat, Mont, Perrigny-sur-Loire, Saint-Aubin-sur-Loire, Vitry-sur-Loire</t>
  </si>
  <si>
    <t>Annay-la-Côte, Annéot, Asquins, Avallon, Blannay, Domecy-sur-Cure, Domecy-sur-le-Vault, Étaule, Foissy-lès-Vézelay, Fontenay-près-Vézelay, Girolles, Givry, Island, Lucy-le-Bois, Magny, Menades, Montillot, Pierre-Perthuis, Pontaubert, Sainte-Magnance, Saint-Père, Sauvigny-le-Bois, Sermizelles, Tharoiseau, Tharot, Thory, Vault-de-Lugny, Vézelay</t>
  </si>
  <si>
    <t>Béon, Brion, La Celle-Saint-Cyr, Cézy, Champlay, Champvallon, Chamvres, Cudot, Joigny, Looze, Paroy-sur-Tholon, Précy-sur-Vrin, Saint-Aubin-sur-Yonne, Saint-Romain-le-Preux, Sépeaux, Villecien, Villevallier</t>
  </si>
  <si>
    <t>Le Bélieu, La Chaux, Les Combes, Les Fins, Gilley, Grand'Combe-Châteleu, Les Gras, Villers-le-Lac, La Longeville, Montbenoît, Montflovin, Montlebon, Morteau, Noël-Cerneux, Ville-du-Pont</t>
  </si>
  <si>
    <t>Amancey, Amathay-Vésigneux, Amondans, Bolandoz, Bonnevaux-le-Prieuré, Chantrans, Chassagne-Saint-Denis, Châteauvieux-les-Fossés, Cléron, Durnes, Échevannes, Fertans, Flagey, Guyans-Durnes, Lavans-Vuillafans, Lods, Longeville, Malans, Malbrans, Montgesoye, Mouthier-Haute-Pierre, Ornans, Reugney, Saules, Scey-Maisières, Silley-Amancey, Voires, Vuillafans</t>
  </si>
  <si>
    <t>Arc-sous-Montenot, Bannans, Bians-les-Usiers, Bonnevaux, Boujailles, Bouverans, Bulle, Chapelle-d'Huin, Courvières, Crouzet-Migette, Déservillers, Dompierre-les-Tilleuls, Éternoz, Évillers, Frasne, Gevresin, Goux-les-Usiers, Labergement-du-Navois, Levier, Montmahoux, Nans-sous-Sainte-Anne, Renédale, La Rivière-Drugeon, Sainte-Anne, Saraz, Septfontaines, Sombacour, Villeneuve-d'Amont, Villers-sous-Chalamont</t>
  </si>
  <si>
    <t>Beaucourt, Croix, Delle, Lebetain, Montbouton, Saint-Dizier-l'Évêque, Villars-le-Sec</t>
  </si>
  <si>
    <t>Armes, Billy-sur-Oisy, Breugnon, Brèves, Chevroches, Clamecy, Dornecy, Oisy, Ouagne, Pousseaux, Rix, Surgy, Trucy-l'Orgueilleux, Villiers-sur-Yonne</t>
  </si>
  <si>
    <t>Arquian, Bitry, Bouhy, La Chapelle-Saint-André, Corvol-l'Orgueilleux, Courcelles, Cuncy-lès-Varzy, Dampierre-sous-Bouhy, Entrains-sur-Nohain, Marcy, Menestreau, Menou, Oudan, Parigny-la-Rose, Saint-Amand-en-Puisaye, Saint-Pierre-du-Mont, Saint-Vérain, Varzy, Villiers-le-Sec</t>
  </si>
  <si>
    <t>Anthien, Asnan, Authiou, Beaulieu, Beuvron, Brinon-sur-Beuvron, Bussy-la-Pesle, Cervon, Challement, Champallement, Chaumot, Chazeuil, Chevannes-Changy, Chitry-les-Mines, La Collancelle, Corbigny, Corvol-d'Embernard, Dompierre-sur-Héry, Epiry, Germenay, Grenois, Guipy, Héry, Magny-Lormes, Marigny-sur-Yonne, Michaugues, Moraches, Mouron-sur-Yonne, Neuilly, Pazy, Saint-Révérien, Sardy-lès-Épiry, Taconnay, Vitry-Laché</t>
  </si>
  <si>
    <t>Bantanges, Beaurepaire-en-Bresse, Branges, Bruailles, Champagnat, La Chapelle-Naude, La Chapelle-Thècle, Condal, Cuiseaux, Dommartin-lès-Cuiseaux, Le Fay, Flacey-en-Bresse, Frontenaud, Joudes, Louhans, Ménetreuil, Le Miroir, Montagny-près-Louhans, Montcony, Montpont-en-Bresse, Ratte, Sagy, Saillenard, Sainte-Croix, Saint-Martin-du-Mont, Saint-Usuge, Savigny-en-Revermont, Sornay, Varennes-Saint-Sauveur, Vincelles</t>
  </si>
  <si>
    <t>Alise-Sainte-Reine, Aisy-sous-Thil, Source-Seine, Boux-sous-Salmaise, Bussy-le-Grand, Charencey, 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t>
  </si>
  <si>
    <t>Aisy-sous-Thil,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t>
  </si>
  <si>
    <t>Source-Seine, Boux-sous-Salmaise, Bussy-le-Grand, Charencey, 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t>
  </si>
  <si>
    <t>Boux-sous-Salmaise, Bussy-le-Grand, Charencey, 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t>
  </si>
  <si>
    <t>Bussy-le-Grand, Charencey, 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t>
  </si>
  <si>
    <t>Charencey, 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t>
  </si>
  <si>
    <t>Corpoyer-la-Chapelle, 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t>
  </si>
  <si>
    <t>Darcey, 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t>
  </si>
  <si>
    <t>Flavigny-sur-Ozerain, 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t>
  </si>
  <si>
    <t>Frôlois, 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t>
  </si>
  <si>
    <t>Gissey-sous-Flavigny,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t>
  </si>
  <si>
    <t>Grésigny-Sainte-Reine, 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t>
  </si>
  <si>
    <t>Grignon, 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t>
  </si>
  <si>
    <t>Hauteroche, 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t>
  </si>
  <si>
    <t>Jailly-les-Moulins, 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t>
  </si>
  <si>
    <t>Marigny-le-Cahouët, 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t>
  </si>
  <si>
    <t>Ménétreux-le-Pitois, 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t>
  </si>
  <si>
    <t>Mussy-la-Fosse, 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t>
  </si>
  <si>
    <t>Pouillenay, 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t>
  </si>
  <si>
    <t>La Roche-Vanneau, 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 Saint-Thibault</t>
  </si>
  <si>
    <t>Salmaise, 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 Saint-Thibault, Soussey-sur-Brionne</t>
  </si>
  <si>
    <t>Thenissey, 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 Saint-Thibault, Soussey-sur-Brionne, Thorey-sous-Charny</t>
  </si>
  <si>
    <t>Venarey-les-Laumes, 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 Saint-Thibault, Soussey-sur-Brionne, Thorey-sous-Charny, Thoste</t>
  </si>
  <si>
    <t>Verrey-sous-Salmaise, Bierre-lès-Semur, Braux, Brianny, Champeau-en-Morvan, Clamerey, Dompierre-en-Morvan, Fontangy, Juillenay, Lacour-d'Arcenay, Marcigny-sous-Thil, Missery, Molphey, Montigny-Saint-Barthélemy, Montlay-en-Auxois, La Motte-Ternant, Précy-sous-Thil, La Roche-en-Brenil, Rouvray, Saint-Andeux, Saint-Didier, Saint-Germain-de-Modéon, Sincey-lès-Rouvray, Thoisy-la-Berchère, Villargoix, Avosnes, Beurizot, Boussey, Brain, Champrenault, Charny, Chevannay, Dampierre-en-Montagne, Gissey-le-Vieil, Marcellois, Marcilly-et-Dracy, Massingy-lès-Vitteaux, Nan-sous-Thil, Noidan, Normier, Posanges, Roilly, Saffres, Sainte-Colombe-en-Auxois, Saint-Hélier, Saint-Mesmin, Saint-Thibault, Soussey-sur-Brionne, Thorey-sous-Charny, Thoste, Uncey-le-Franc</t>
  </si>
  <si>
    <t>Bouclans, Champlive, Charbonnières-les-Sapins regroupement avec Etalans, Chaux-lès-Passavant, La Chevillotte, Dammartin-les-Templiers, Étalans, Fontain, Foucherans, Gennes, Glamondans, Gonsans, Le Gratteris, L'Hôpital-du-Grosbois, Magny-Châtelard, Mamirolle, Mérey-sous-Montrond, Montfaucon, Morre, Naisey-les-Granges, Nancray, Osse, Saône, Tarcenay, Trépot, Vauchamps regroupement 
avec Bouclans, Verrières-du-Grosbois, La Vèze, Villers-sous-Montrond</t>
  </si>
  <si>
    <t>Andryes, Asnières-sous-Bois, Brosses, Chamoux, Châtel-Censoir, Coulanges-sur-Yonne, Courson-les-Carrières, Crain, Druyes-les-Belles-Fontaines, Étais-la-Sauvin, Festigny, Fontenailles, Fontenay-sous-Fouronnes, Fouronnes, Lichères-sur-Yonne, Lucy-sur-Yonne, Mailly-le-Château, Merry-sur-Yonne, Molesmes, Taingy</t>
  </si>
  <si>
    <t>Angely, Annoux, Athie, Bierry-les-Belles-Fontaines, Blacy, Censy, Châtel-Gérard, Cisery, Coutarnoux, Cussy-les-Forges, Dissangis, Étivey, Grimault, Guillon, L'Isle-sur-Serein, Jouancy, Joux-la-Ville, Marmeaux, Massangis, Montréal, Nitry, Noyers, Pasilly, Pisy, Précy-le-Sec, Provency, Saint-André-en-Terre-Plaine, Sainte-Colombe, Santigny, Sarry, Sauvigny-le-Beuréal, Savigny-en-Terre-Plaine, Sceaux, Talcy, Thizy, Trévilly, Vassy-sous-Pisy, Vignes</t>
  </si>
  <si>
    <t>Baron, Champlecy, Changy, Charolles, Fontenay, Lugny-lès-Charolles, Marcilly-la-Gueurce, Ozolles, Prizy, Saint-Julien-de-Civry, Vaudebarrier, Vendenesse-lès-Charolles, Viry</t>
  </si>
  <si>
    <t>Ameugny, Bissy-sous-Uxelles, Bonnay, Burnand, Burzy, Chapaize, Chissey-lès-Mâcon, Cormatin, Cortevaix, Curtil-sous-Burnand, Malay, Passy, Sailly, Saint-Gengoux-le-National, Saint-Huruge, Saint-Ythaire, Savigny-sur-Grosne, Sigy-le-Châtel, Taizé</t>
  </si>
  <si>
    <t>Fontaines, Fontenoy, Lain, Lainsecq, Lalande, Lavau, Levis, Mézilles, Moutiers-en-Puisaye, Ronchères, Sainpuits, Sainte-Colombe-sur-Loing, Saint-Fargeau, Saint-Martin-des-Champs, Saints-en-Puisaye, Saint-Sauveur-en-Puisaye, Sementron, Sougères-en-Puisaye, Thury, Treigny</t>
  </si>
  <si>
    <t>Bassou, Bonnard, Brienon-sur-Armançon, Bussy-en-Othe, Charmoy, Cheny, Chichery, Épineau-les-Voves, Esnon, Laroche-Saint-Cydroine, Migennes</t>
  </si>
  <si>
    <t>Digoin, Les Guerreaux, La Motte-Saint-Jean, Saint-Agnan, Varenne-Saint-Germain</t>
  </si>
  <si>
    <t>Adam-lès-Vercel, Arc-sous-Cicon, Athose, Avoudrey, Belmont, Chasnans, Chevigney-lès-Vercel, Courtetain-et-Salans, Domprel, Épenouse, Épenoy, Étray, Eysson, Fallerans, Flangebouche, Fuans, Germéfontaine, Fournets-Luisans, Grandfontaine-sur-Creuse, Guyans-Vennes, Hautepierre-le-Châtelet, Landresse, Laviron, Longechaux, Longemaison, Loray, Nods, Orchamps-Vennes, Passonfontaine, Pierrefontaine-les-Varans, Plaimbois-Vennes, Rantechaux, La Sommette, Valdahon, Vanclans, Vellerot-lès-Vercel, Vennes, Vercel-Villedieu-le-Camp, Vernierfontaine, Villers-Chief, Villers-la-Combe</t>
  </si>
  <si>
    <t>Abbans-Dessous, Abbans-Dessus, Arc-et-Senans, Bartherans, Brères, Buffard, By, Byans-sur-Doubs, Cademène, Cessey, Charnay, Châtillon-sur-Lison, Chay, Chenecey-Buillon, Chouzelot, Courcelles, Cussey-sur-Lison, Échay, Épeugney, Fourg, Goux-sous-Landet, Lavans-Quingey, Liesle, Lizine, Lombard, Mesmay, Montfort, Montrond-le-Château, Myon, Palantine, Paroy, Pessans, Pointvillers, Quingey, Rennes-sur-Loue, Ronchaux, Rouhe, Rurey, Samson, Villars-Saint-Georges</t>
  </si>
  <si>
    <t>Arbourse, Arthel, Arzembouy, Beaumont-la-Ferrière, La Celle-sur-Nièvre, Champlemy, Champlin, Champvoux, La Charité-sur-Loire, Chasnay, Chaulgnes, Dompierre-sur-Nièvre, Giry, Lurcy-le-Bourg, La Marche, Montenoison, Moussy, Murlin, Nannay, Narcy, Nolay, Oulon, Prémery, Raveau, Saint-Bonnot, Sichamps, Tronsanges, Varennes-lès-Narcy</t>
  </si>
  <si>
    <t>Armeau, La Belliole, Les Bordes, Brannay, Bussy-le-Repos, Chaumot, Chéroy, Cornant, Courtoin, Dixmont, Dollot, Domats, Égriselles-le-Bocage, Fouchères, Jouy, Marsangy, Montacher-Villegardin, Passy, Piffonds, Rousson, Saint-Julien-du-Sault, Saint-Loup-d'Ordon, Saint-Martin-d'Ordon, Saint-Valérien, Savigny-sur-Clairis, Vallery, Verlin, Vernoy, Villebougis, Villeneuve-la-Dondagre, Villeneuve-sur-Yonne</t>
  </si>
  <si>
    <t>L'Abergement-de-Cuisery, Brienne, La Chapelle-sous-Brancion, Cuisery, Farges-lès-Mâcon, La Genête, Huilly-sur-Seille, Jouvençon, Lacrost, Loisy, Martailly-lès-Brancion, Ormes, Ozenay, Plottes, Préty, Rancy, Ratenelle, Romenay, Royer, Simandre, Tournus, La Truchère, Uchizy, Le Villars</t>
  </si>
  <si>
    <t>Aluze, Bouzeron, Chagny, Chamilly, Chassey-le-Camp, Chaudenay, Cheilly-lès-Maranges, Corpeau, Couches, Demigny, Dennevy, Dracy-lès-Couches, Essertenne, Fontaines, Lessard-le-National, Perreuil, Remigny, Rully, Saint-Émiland, Saint-Gilles, Saint-Jean-de-Trézy, Saint-Léger-sur-Dheune, Saint-Loup-Géanges, Saint-Martin-de-Commune, Saint-Maurice-lès-Couches, Saint-Pierre-de-Varennes</t>
  </si>
  <si>
    <t>Bergesserin, Berzé-le-Châtel, Blanot, Bray, Buffières, Château, Chérizet, Cluny, Cortambert, Curtil-sous-Buffières, Donzy-le-National, Donzy-le-Pertuis, Flagy, Jalogny, Lournand, Massilly, Massy, Mazille, Saint-André-le-Désert, Sainte-Cécile, Saint-Vincent-des-Prés, Salornay-sur-Guye, La Vineuse, Vitry-lès-Cluny</t>
  </si>
  <si>
    <t>Bourgvilain, Brandon, La Chapelle-du-Mont-de-France, Clermain, Dompierre-les-Ormes, Germolles-sur-Grosne, Matour, Montagny-sur-Grosne, Montmelard, Saint-Léger-sous-la-Bussière, Saint-Pierre-le-Vieux, Saint-Point, Tramayes, Trambly, Trivy</t>
  </si>
  <si>
    <t>Bazoches, Brassy, Chalaux, Empury, Gâcogne, Lormes, Marigny-l'Église, Mhère, Pouques-Lormes, Saint-André-en-Morvan, Saint-Martin-du-Puy, Vauclaix</t>
  </si>
  <si>
    <t>Allerey, Antheuil, Antigny-la-Ville, Arnay-le-Duc, Aubaine, Auxant, Bessey-en-Chaume, Bessey-la-Cour, Bligny-sur-Ouche, La Bussière-sur-Ouche, Champignolles, Chaudenay-la-Ville, Chaudenay-le-Château, Clomot, Colombier, Crugey, Culètre, Cussy-la-Colonne, Cussy-le-Châtel, Écutigny, Le Fête, Foissy, Jouey, Lacanche, Longecourt-lès-Culêtre, Lusigny-sur-Ouche, Magnien, Maligny, Mimeure, Montceau-et-Écharnant, Musigny, Painblanc, Saint-Pierre-en-Vaux, Saint-Prix-lès-Arnay, Saussey, Thomirey, Thorey-sur-Ouche, Veilly, Veuvey-sur-Ouche, Vic-des-Prés, Viévy, Voudenay</t>
  </si>
  <si>
    <t>Agencourt, Antheuil, Antigny-la-Ville, Arnay-le-Duc, Aubaine, Auxant, Bessey-en-Chaume, Bessey-la-Cour, Bligny-sur-Ouche, La Bussière-sur-Ouche, Champignolles, Chaudenay-la-Ville, Chaudenay-le-Château, Clomot, Colombier, Crugey, Culètre, Cussy-la-Colonne, Cussy-le-Châtel, Écutigny, Le Fête, Foissy, Jouey, Lacanche, Longecourt-lès-Culêtre, Lusigny-sur-Ouche, Magnien, Maligny, Mimeure, Montceau-et-Écharnant, Musigny, Painblanc, Saint-Pierre-en-Vaux, Saint-Prix-lès-Arnay, Saussey, Thomirey, Thorey-sur-Ouche, Veilly, Veuvey-sur-Ouche, Vic-des-Prés, Viévy, Voudenay, Arcenant, Argilly, Boncourt-le-Bois, Chaux, Comblanchien, Corgoloin, Flagey-Echézeaux, Fussey, Gerland</t>
  </si>
  <si>
    <t>Aloxe-Corton, Auxey-Duresses, Beaune, Bligny-lès-Beaune, Bouilland, Bouze-lès-Beaune, Chevigny-en-Valière, Chorey-les-Beaune, Combertault, Corcelles-les-Arts, Ébaty, Échevronne, Levernois, Marigny-lès-Reullée, Mavilly-Mandelot, Meloisey, Merceuil, Meursanges, Meursault, Montagny-lès-Beaune, Monthelie, Nantoux, Pernand-Vergelesses, Pommard, Ruffey-lès-Beaune, Sainte-Marie-la-Blanche, Savigny-lès-Beaune, Ladoix-Serrigny, Tailly, Vignoles, Volnay</t>
  </si>
  <si>
    <t>Balleray, Challuy, Coulanges-les-Nevers, Fourchambault, Garchizy, Germigny-sur-Loire, Gimouille, Guérigny, Marzy, Montigny-aux-Amognes, Ourouer, Parigny-les-Vaux, Poiseux, Pougues-les-Eaux, Saint-Aubin-les-Forges, Saint-eloi, Saint-Martin-d'Heuille, Sermoise-sur-Loire, Urzy, Varennes-Vauzelles</t>
  </si>
  <si>
    <t>Appoigny, Augy, Auxerre, Bleigny-le-Carreau, Champs-sur-Yonne, Charbuy, Chevannes, Monéteau, Perrigny, Quenne, Saint-Bris-le-Vineux, Saint-Georges-sur-Baulche, Vallan, Venoy, Villefargeau</t>
  </si>
  <si>
    <t>Allerey-sur-Saône, Allériot, Authumes, Beauvernois, Bellevesvre, Bey, Les Bordes, Bosjean, Bouhans, Bragny-sur-Saône, La Chapelle-Saint-Sauveur, Charette-Varennes, Charnay-lès-Chalon, La Chaux, Ciel, Damerey, Dampierre-en-Bresse, Devrouze, Diconne, Écuelles, Frangy-en-Bresse, La Frette, Fretterans, Frontenard, Gergy, Guerfand, Juif, Lays-sur-le-Doubs, Longepierre, Mervans, Montcoy, Montjay, Mont-lès-Seurre, Montret, Mouthier-en-Bresse, Navilly, Palleau, Pierre-de-Bresse, Le Planois, Pontoux, Pourlans, La Racineuse, Saint-André-en-Bresse, Saint-Bonnet-en-Bresse, Saint-Didier-en-Bresse, Saint-Étienne-en-Bresse, Saint-Germain-du-Bois, Saint-Gervais-en-Vallière, Saint-Martin-en-Bresse, Saint-Martin-en-Gâtinois, Saint-Maurice-en-Rivière, Saint-Vincent-en-Bresse, Saunières, Savigny-sur-Seille, Sens-sur-Seille, Serley, Sermesse, Serrigny-en-Bresse, Simard, Le Tartre, Thurey, Torpes, Toutenant, Verdun-sur-le-Doubs, Vérissey, Verjux, Villegaudin, Clux-Villeneuve</t>
  </si>
  <si>
    <t>Collemiers, Courtois-sur-Yonne, Étigny, Fontaine-la-Gaillarde, Gron, Maillot, Malay-le-Grand, Malay-le-Petit, Nailly, Noé, Paron, Rosoy, Saint-Clément, Saint-Denis-lès-Sens, Saint-Martin-du-Tertre, Saligny, Sens, Soucy, Subligny, Véron, Villeroy, Voisines</t>
  </si>
  <si>
    <t>Aignay-le-Duc, Aisey-sur-Seine, Ampilly-les-Bordes, Baigneux-les-Juifs, Beaulieu, Beaunotte, Bellenod-sur-Seine, Billy-lès-Chanceaux, Brémur-et-Vaurois, Busseaut, Chamesson, Chaume-lès-Baigneux, Chemin-d'Aisey, Coulmier-le-Sec, Duesme, Échalot, Étalante, Étormay, Fontaines-en-Duesmois, Jours-lès-Baigneux, Magny-Lambert, Mauvilly, Meulson, Minot, Moitron, Nod-sur-Seine, Oigny, Origny, Orret, Poiseul-la-Ville-et-Laperrière, Quemigny-sur-Seine, Rochefort-sur-Brévon, Saint-Germain-le-Rocheux, Saint-Marc-sur-Seine, Semond, Villaines-en-Duesmois, La Villeneuve-les-Convers, Villiers-le-Duc</t>
  </si>
  <si>
    <t>Mathay, Valentigney</t>
  </si>
  <si>
    <t>Abbévillers, Arbouans, Audincourt, Blamont, Bondeval, Dannemarie, Dasle, Étupes, Exincourt, Glay, Hérimoncourt, Mandeure, Meslières, Pierrefontaine-lès-Blamont, Roches-lès-Blamont, Seloncourt, Taillecourt, Thulay, Vandoncourt, Villars-lès-Blamont</t>
  </si>
  <si>
    <t>Barizey, Bissey-sous-Cruchaud, Bissy-sur-Fley, Buxy, Cersot, Charrecey, Châtel-Moron, Chenôves, Culles-les-Roches, Dracy-le-Fort, Fley, Germagny, Givry, Granges, Jambles, Jully-lès-Buxy, Marcilly-lès-Buxy, Mellecey, Mercurey, Messey-sur-Grosne, Montagny-lès-Buxy, Morey, Moroges, Rosey, Saint-Bérain-sur-Dheune, Saint-Boil, Saint-Denis-de-Vaux, Saint-Désert, Saint-Germain-lès-Buxy, Sainte-Hélène, Saint-Jean-de-Vaux, Saint-Mard-de-Vaux, Saint-Martin-d'Auxy, Saint-Martin-du-Tartre, Saint-Martin-sous-Montaigu, Saint-Maurice-des-Champs, Saint-Privé, Saint-Vallerin, Santilly, Sassangy, Saules, Savianges, Sercy, Villeneuve-en-Montagne</t>
  </si>
  <si>
    <t>Bléneau, Champcevrais, Champignelles, Rogny-les-Sept-Écluses, Saint-Privé, Tannerre-en-Puisaye, Villeneuve-les-Genêts</t>
  </si>
  <si>
    <t>Préciser lesquelles dans la colonne Commentaires</t>
  </si>
  <si>
    <t>Communes autorisées</t>
  </si>
  <si>
    <t>Merci de vérifier l'exactitude des informations</t>
  </si>
  <si>
    <t xml:space="preserve">Données alimentées automatiquement, </t>
  </si>
  <si>
    <t>En cas d'erreur merci de le préciser dans la partie commentaires</t>
  </si>
  <si>
    <t>Pourcentage d’usagers pris en charge 7jours/7</t>
  </si>
  <si>
    <t>A supprimer</t>
  </si>
  <si>
    <t>A enlever RA2023</t>
  </si>
  <si>
    <t>Voir nb IDEL du territoire</t>
  </si>
  <si>
    <t xml:space="preserve">Nombre d'ETP IDEC </t>
  </si>
  <si>
    <t xml:space="preserve">Nombre d'ETP AS </t>
  </si>
  <si>
    <t xml:space="preserve">Nombre d’actions de prévention menées en cours d’année  </t>
  </si>
  <si>
    <t>Nombre d'EIG/réclamations collectés en interne</t>
  </si>
  <si>
    <t>Nombre d'EIG/réclamations collectés ayant donné lieu à une analyse des causes et formulation d'un plan d'actions</t>
  </si>
  <si>
    <t xml:space="preserve">Taux de projets initiaux personnalisés élaborés à l’entrée </t>
  </si>
  <si>
    <t>Nb de réunions réalisées</t>
  </si>
  <si>
    <t>Fréquence de réévaluation du projet personnalisé</t>
  </si>
  <si>
    <t>Existence d'une enquête annuelle de satisfaction</t>
  </si>
  <si>
    <t>SSIAD renforcés</t>
  </si>
  <si>
    <t>SSIAD d'urgence</t>
  </si>
  <si>
    <t>Revoir définition</t>
  </si>
  <si>
    <t>Calcul tx rotation</t>
  </si>
  <si>
    <t>Nombre de refus de prise en charge par l'ESA</t>
  </si>
  <si>
    <t>Existence du dossier dans ETICSS et inscription le cas échéant</t>
  </si>
  <si>
    <t>Nombre de journées réalisées</t>
  </si>
  <si>
    <t>Nombre de sorties au cours de l'année civile :</t>
  </si>
  <si>
    <t>Nombre de communes non desservies au cours de l'année</t>
  </si>
  <si>
    <t>Nombre de conventions signées avec les IDEL du territoire d'intervention</t>
  </si>
  <si>
    <t>Nombre de conventions avec les CSI (Centres de soins infirmiers) du territoire d'intervention</t>
  </si>
  <si>
    <t>Nombre d'actions de prévention collectives</t>
  </si>
  <si>
    <t xml:space="preserve">    Dont</t>
  </si>
  <si>
    <t>Nombre d'actions de prévention individuelles</t>
  </si>
  <si>
    <t xml:space="preserve">Une procédure de déclaration, traitement et analyse d’un  Evènement Indésirable Grave/réclamations existe et est connue par l’ensemble des professionnels </t>
  </si>
  <si>
    <t>Nombre d'intervention</t>
  </si>
  <si>
    <t>Une convention existe avec:</t>
  </si>
  <si>
    <t>File active équipe spécialisée MNE</t>
  </si>
  <si>
    <t>Ressources humaines</t>
  </si>
  <si>
    <t>Nombre d'ETP psychologue</t>
  </si>
  <si>
    <t>Nb de journées réalisées pour ces prises en charge spécifiques</t>
  </si>
  <si>
    <r>
      <t>Rapport d’activit</t>
    </r>
    <r>
      <rPr>
        <b/>
        <sz val="18"/>
        <rFont val="Calibri"/>
        <family val="2"/>
        <scheme val="minor"/>
      </rPr>
      <t xml:space="preserve">é 
SSIAD ou SPASAD (volet soin uniquement) </t>
    </r>
  </si>
  <si>
    <t>Taux de pression</t>
  </si>
  <si>
    <t>Nb de personnes de la file active / Nb de personnes sur liste d'attente</t>
  </si>
  <si>
    <t>Turno over</t>
  </si>
  <si>
    <t>Nb de sorties / File actve</t>
  </si>
  <si>
    <t>Colonne1</t>
  </si>
  <si>
    <t>Colonne2</t>
  </si>
  <si>
    <t>communesdesservies</t>
  </si>
  <si>
    <t>Aubigny-la-Ronce,Baubigny,Change,Chassagne-Montrachet,Cormot-le-Grand,Créot,Épertully,Ivry-en-Montagne,Jours-en-Vaux,Molinot,Nolay,Puligny-Montrachet,LaRochepot,Saint-Aubin,Saint-Romain,Santenay,Santosse,Thury,Vauchignon,Dezize-lès-Maranges,Paris-l'Hôpital,Saint-Sernin-du-Plain,Sampigny-lès-Maranges,Saint-Gervais-sur-Couches</t>
  </si>
  <si>
    <t>Chenôve,Corcelles-les-Monts,Dijon,Flavignerot,Fleurey-sur-Ouche,Fontaine-lès-Dijon,Lantenay,Plombières-lès-Dijon,Talant,Velars-sur-Ouche</t>
  </si>
  <si>
    <t>Aignay-le-Duc,Aisey-sur-Seine,Ampilly-les-Bordes,Baigneux-les-Juifs,Beaulieu,Beaunotte,Bellenod-sur-Seine,Billy-lès-Chanceaux,Brémur-et-Vaurois,Busseaut,Chamesson,Chaume-lès-Baigneux,Chemin-d'Aisey,Coulmier-le-Sec,Duesme,Échalot,Étalante,Étormay,Fontaines-en-Duesmois,Jours-lès-Baigneux,Magny-Lambert,Mauvilly,Meulson,Minot,Moitron,Nod-sur-Seine,Oigny,Origny,Orret,Poiseul-la-Ville-et-Laperrière,Quemigny-sur-Seine,Rochefort-sur-Brévon,Saint-Germain-le-Rocheux,Saint-Marc-sur-Seine,Semond,Villaines-en-Duesmois,LaVilleneuve-les-Convers,Villiers-le-Duc</t>
  </si>
  <si>
    <t>Arnay-sous-Vitteaux,Avosnes,Beurizot,Boussey,Brain,Champrenault,Charny,Chevannay,Dampierre-en-Montagne,Gissey-le-Vieil,Marcellois,Marcilly-et-Dracy,Massingy-lès-Vitteaux,Nan-sous-Thil,Noidan,Normier,Posanges,Roilly,Saffres,Sainte-Colombe-en-Auxois,Saint-Hélier,Saint-Mesmin,Saint-Thibault,Soussey-sur-Brionne,Thorey-sous-Charny,Thoste,Uncey-le-Franc,Velogny,Vesvres,Vic-sous-Thil,Villeberny,Villeferry,Villy-en-Auxois,Vitteaux</t>
  </si>
  <si>
    <t>Alise-Sainte-Reine,Aisy-sous-Thil,Source-Seine,Boux-sous-Salmaise,Bussy-le-Grand,Charencey,Corpoyer-la-Chapelle,Darcey,Flavigny-sur-Ozerain,Frôlois,Gissey-sous-Flavigny,Grésigny-Sainte-Reine,Grignon,Hauteroche,Jailly-les-Moulins,Marigny-le-Cahouët,Ménétreux-le-Pitois,Mussy-la-Fosse,Pouillenay,LaRoche-Vanneau,Salmaise,Thenissey,Venarey-les-Laumes,Verrey-sous-Salmaise,Bierre-lès-Semur,Braux,Brianny,Champeau-en-Morvan,Clamerey,Dompierre-en-Morvan,Fontangy,Juillenay,Lacour-d'Arcenay,Marcigny-sous-Thil,Missery,Molphey,Montigny-Saint-Barthélemy,Montlay-en-Auxois,LaMotte-Ternant,Précy-sous-Thil,LaRoche-en-Brenil,Rouvray,Saint-Andeux,Saint-Didier,Saint-Germain-de-Modéon,Sincey-lès-Rouvray,Thoisy-la-Berchère,Villargoix,Avosnes,Beurizot,Boussey</t>
  </si>
  <si>
    <t>Aisy-sous-Thil,Bierre-lès-Semur,Braux,Brianny,Champeau-en-Morvan,Clamerey,Dompierre-en-Morvan,Fontangy,Juillenay,Lacour-d'Arcenay,Marcigny-sous-Thil,Missery,Molphey,Montigny-Saint-Barthélemy,Montlay-en-Auxois,LaMotte-Ternant,Précy-sous-Thil,LaRoche-en-Brenil,Rouvray,Saint-Andeux,Saint-Didier,Saint-Germain-de-Modéon,Sincey-lès-Rouvray,Thoisy-la-Berchère,Villargoix</t>
  </si>
  <si>
    <t>Agencourt,Antheuil,Antigny-la-Ville,Arnay-le-Duc,Aubaine,Auxant,Bessey-en-Chaume,Bessey-la-Cour,Bligny-sur-Ouche,LaBussière-sur-Ouche,Champignolles,Chaudenay-la-Ville,Chaudenay-le-Château,Clomot,Colombier,Crugey,Culètre,Cussy-la-Colonne,Cussy-le-Châtel,Écutigny,LeFête,Foissy,Jouey,Lacanche,Longecourt-lès-Culêtre,Lusigny-sur-Ouche,Magnien,Maligny,Mimeure,Montceau-et-Écharnant,Musigny,Painblanc,Saint-Pierre-en-Vaux,Saint-Prix-lès-Arnay,Saussey,Thomirey,Thorey-sur-Ouche,Veilly,Veuvey-sur-Ouche,Vic-des-Prés,Viévy,Voudenay,Arcenant,Argilly,Boncourt-le-Bois,Chaux,Comblanchien,Corgoloin,Flagey-Echézeaux,Fussey,Gerland</t>
  </si>
  <si>
    <t>Allerey,Antheuil,Antigny-la-Ville,Arnay-le-Duc,Aubaine,Auxant,Bessey-en-Chaume,Bessey-la-Cour,Bligny-sur-Ouche,LaBussière-sur-Ouche,Champignolles,Chaudenay-la-Ville,Chaudenay-le-Château,Clomot,Colombier,Crugey,Culètre,Cussy-la-Colonne,Cussy-le-Châtel,Écutigny,LeFête,Foissy,Jouey,Lacanche,Longecourt-lès-Culêtre,Lusigny-sur-Ouche,Magnien,Maligny,Mimeure,Montceau-et-Écharnant,Musigny,Painblanc,Saint-Pierre-en-Vaux,Saint-Prix-lès-Arnay,Saussey,Thomirey,Thorey-sur-Ouche,Veilly,Veuvey-sur-Ouche,Vic-des-Prés,Viévy,Voudenay</t>
  </si>
  <si>
    <t>Avelanges,Avot,Barjon,Boussenois,Busserotte-et-Montenaille,Bussières,Chaignay,Chazeuil,Courlon,Courtivron,Crécey-sur-Tille,Cussey-les-Forges,Diénay,Échevannes,Épagny,Flacey,Foncegrive,Fraignot-et-Vesvrotte,Gemeaux,Grancey-le-Château-Neuvelle,Is-sur-Tille,Lux,Marcilly-sur-Tille,Marey-sur-Tille,Marsannay-le-Bois,LeMeix,Moloy,Orville,Pichanges,Poiseul-lès-Saulx,Sacquenay,Salives,Saulx-le-Duc,Selongey,Spoy,Tarsul,Til-Châtel,Vernois-lès-Vesvres,Vernot,Véronnes,Villecomte,Villey-sur-Tille</t>
  </si>
  <si>
    <t>Charigny,Chassey,Courcelles-lès-Semur,Flée,Genay,Juilly,Lantilly,Magny-la-Ville,Massingy-lès-Semur,Millery,Montigny-sur-Armançon,Pont-et-Massène,Saint-Euphrône,Semur-en-Auxois,Souhey,Vic-de-Chassenay,Villars-et-Villenotte,Villeneuve-sous-Charigny</t>
  </si>
  <si>
    <t>Barges,Bévy,Brochon,Broindon,Chamboeuf,Chambolle-Musigny,Chevannes,Clémencey,Collonges-lès-Bévy,Corcelles-lès-Cîteaux,Couchey,Curley,Curtil-Vergy,Détain-et-Bruant,Épernay-sous-Gevrey,L'Étang-Vergy,Fénay,Fixin,Gevrey-Chambertin,Messanges,Morey-Saint-Denis,Noiron-sous-Gevrey,Quemigny-Poisot,Reulle-Vergy,Saint-Philibert,Saulon-la-Chapelle,Saulon-la-Rue,Savouges,Segrois,Semezanges,Ternant,Urcy</t>
  </si>
  <si>
    <t>Arceau,Beaumont-sur-Vingeanne,Beire-le-Châtel,Belleneuve,Bèze,Bézouotte,Binges,Blagny-sur-Vingeanne,Bourberain,Champagne-sur-Vingeanne,Charmes,Chaume-et-Courchamp,Cheuge,Cirey-lès-Pontailler,Cléry,Cuiserey,Dampierre-et-Flée,Drambon,Étevaux,Fontaine-Française,Fontenelle,Heuilley-sur-Saône,Jancigny,Lamarche-sur-Saône,Licey-sur-Vingeanne,Magny-Saint-Médard,Marandeuil,Maxilly-sur-Saône,Mirebeau-sur-Bèze,Montigny-Mornay-Villeneuve-sur-Vingeanne,Montmançon,Noiron-sur-Bèze,Oisilly,Orain,Perrigny-sur-l'Ognon,Pontailler-sur-Saône,Pouilly-sur-Vingeanne,Renève,Saint-Léger-Triey,Saint-Maurice-sur-Vingeanne,Saint-Sauveur,Saint-Seine-sur-Vingeanne,Savolles,Soissons-sur-Nacey,Talmay,Tanay,Tellecey,Trochères,Vielverge,Viévigne,Vonges</t>
  </si>
  <si>
    <t>Aloxe-Corton,Auxey-Duresses,Beaune,Bligny-lès-Beaune,Bouilland,Bouze-lès-Beaune,Chevigny-en-Valière,Chorey-les-Beaune,Combertault,Corcelles-les-Arts,Ébaty,Échevronne,Levernois,Marigny-lès-Reullée,Mavilly-Mandelot,Meloisey,Merceuil,Meursanges,Meursault,Montagny-lès-Beaune,Monthelie,Nantoux,Pernand-Vergelesses,Pommard,Ruffey-lès-Beaune,Sainte-Marie-la-Blanche,Savigny-lès-Beaune,Ladoix-Serrigny,Tailly,Vignoles,Volnay</t>
  </si>
  <si>
    <t>Arc-sur-Tille,Bressey-sur-Tille,Chevigny-Saint-Sauveur,Couternon,Crimolois,Daix,Darois,Dijon,Étaules,Hauteville-lès-Dijon,Longvic,Marsannay-la-Côte,Neuilly-lès-Dijon,Ouges,Pasques,Perrigny-lès-Dijon,Prenois,Quetigny,Remilly-sur-Tille,Saint-Apollinaire,,Sennecey-lès-Dijon</t>
  </si>
  <si>
    <t>Ampilly-le-Sec,Balot,Bissey-la-Pierre,Bouix,Buncey,Cérilly,Channay,Charrey-sur-Seine,Châtillon-sur-Seine,Chaumont-le-Bois,Étais,Étrochey,Fontaines-les-Sèches,Gomméville,Griselles,Laignes,Larrey,Maisey-le-Duc,Marcenay,Massingy,Molesme,Montliot-et-Courcelles,Mosson,Nesle-et-Massoult,Nicey,Noiron-sur-Seine,Obtrée,Planay,Poinçon-lès-Larrey,Pothières,Prusly-sur-Ource,Puits,Sainte-Colombe-sur-Seine,Savoisy,Vannaire,Vanvey,Verdonnet,Vertault,Villedieu,Villers-Patras,Villotte-sur-Ource,Vix</t>
  </si>
  <si>
    <t>Agey,Ancey,Arcey,Aubigny-lès-Sombernon,Barbirey-sur-Ouche,Baulme-la-Roche,Blaisy-Bas,Blaisy-Haut,Bussy-la-Pesle,Drée,Échannay,Gergueil,Gissey-sur-Ouche,Grenant-lès-Sombernon,Grosbois-en-Montagne,Mâlain,Mesmont,Montoillot,Prâlon,Remilly-en-Montagne,Saint-Anthot,Saint-Jean-de-Boeuf,Sainte-Marie-sur-Ouche,Saint-Victor-sur-Ouche,Savigny-sous-Mâlain,Sombernon,Verrey-sous-Drée,Vieilmoulin</t>
  </si>
  <si>
    <t>Arrans,Asnières-en-Montagne,Benoisey,Buffon,Champ-d'Oiseau,Courcelles-lès-Montbard,Crépand,Éringes,Fain-lès-Montbard,Fresnes,Lucenay-le-Duc,Marmagne,Montbard,Montigny-Montfort,Nogent-lès-Montbard,Rougemont,Saint-Rémy,Seigny,Touillon</t>
  </si>
  <si>
    <t>Balleray,Challuy,Coulanges-les-Nevers,Fourchambault,Garchizy,Germigny-sur-Loire,Gimouille,Guérigny,Marzy,Montigny-aux-Amognes,Ourouer,Parigny-les-Vaux,Poiseux,Pougues-les-Eaux,Saint-Aubin-les-Forges,Saint-eloi,Saint-Martin-d'Heuille,Sermoise-sur-Loire,Urzy,Varennes-Vauzelles</t>
  </si>
  <si>
    <t>Beauvilliers,Bussières,Chastellux-sur-Cure,Quarré-les-Tombes,Saint-Brancher,Saint-Germain-des-Champs,Saint-Léger-Vauban</t>
  </si>
  <si>
    <t>Appoigny,Augy,Auxerre,Bleigny-le-Carreau,Champs-sur-Yonne,Charbuy,Chevannes,Monéteau,Perrigny,Quenne,Saint-Bris-le-Vineux,Saint-Georges-sur-Baulche,Vallan,Venoy,Villefargeau</t>
  </si>
  <si>
    <t>Aubigny-en-Plaine,Auvillars-sur-Saône,Bagnot,Bonnencontre,Bousselange,Brazey-en-Plaine,Broin,Chamblanc,Charrey-sur-Saône,Chivres,Corberon,Corgengoux,Échenon,Esbarres,Franxault,Glanon,Grosbois-lès-Tichey,Jallanges,Labergement-lès-Seurre,Labruyère,Lanthes,Laperrière-sur-Saône,Lechâtelet,Losne,Magny-lès-Aubigny,Montagny-lès-Seurre,Montmain,Montot,Pagny-la-Ville,Pagny-le-Château,Pouilly-sur-Saône,Saint-Jean-de-Losne,Saint-Seine-en-Bâche,Saint-Symphorien-sur-Saône,Saint-Usage,Samerey,Seurre,Tichey,Trouhans,Trugny</t>
  </si>
  <si>
    <t>Athie,Bard-lès-Époisses,Corrombles,Corsaint,Courcelles-Frémoy,Époisses,Fain-lès-Moutiers,Forléans,Jeux-lès-Bard,Montberthault,Moutiers-Saint-Jean,Quincerot,Quincy-le-Vicomte,Saint-Germain-lès-Senailly,Senailly,Torcy-et-Pouligny,Toutry,Vieux-Château,Villaines-les-Prévôtes,Viserny</t>
  </si>
  <si>
    <t>Beneuvre,Bure-les-Templiers,Buxerolles,Chambain,Chaugey,Essarois,Faverolles-lès-Lucey,Gurgy-la-Ville,Gurgy-le-Château,Leuglay,Lucey,Menesble,Montmoyen,Recey-sur-Ource,Saint-Broing-les-Moines,Terrefondrée,Voulaines-les-Templiers</t>
  </si>
  <si>
    <t>Athée,Billey,Champdôtre,Flagey-lès-Auxonne,Flammerans,Labergement-lès-Auxonne,Magny-Montarlot,LesMaillys,Poncey-lès-Athée,Pont,Soirans,Tillenay,Tréclun,Villers-les-Pots,Villers-Rotin</t>
  </si>
  <si>
    <t>Autricourt,Belan-sur-Ource,Bissey-la-Côte,Boudreville,Brion-sur-Ource,LaChaume,Courban,Gevrolles,LesGoulles,Grancey-sur-Ource,Lignerolles,Louesme,Montigny-sur-Aube,Riel-les-Eaux,Thoires,Veuxhaulles-sur-Aube</t>
  </si>
  <si>
    <t>Aiserey,Beire-le-Fort,Bessey-lès-Cîteaux,Bretenière,Cessey-sur-Tille,Chambeire,Collonges-lès-Premières,Échigey,Fauverney,Genlis,Izeure,Izier,Labergement-Foigney,Longchamp,Longeault,Longecourt-en-Plaine,Magny-sur-Tille,Marliens,Pluvault,Pluvet,Premières,Rouvres-en-Plaine,Tart-l'Abbaye,Tart-le-Bas,Tart-le-Haut,Thorey-en-Plaine,Varanges</t>
  </si>
  <si>
    <t>Bligny-le-Sec,Champagny,Chanceaux,Curtil-Saint-Seine,Francheville,Frénois,Lamargelle,Léry,Panges,Pellerey,Poiseul-la-Grange,Poncey-sur-l'Ignon,Saint-Martin-du-Mont,Saint-Seine-l'Abbaye,Saussy,Trouhaut,Turcey,Val-Suzon,Vaux-Saules,Villotte-Saint-Seine</t>
  </si>
  <si>
    <t>Bard-le-Régulier,Blanot,Brazey-en-Morvan,Censerey,Diancey,Liernais,Manlay,Marcheseuil,Ménessaire,Saint-Martin-de-la-Mer,Saulieu,Savilly,Sussey,Vianges,Villiers-en-Morvan</t>
  </si>
  <si>
    <t>Arconcey,Bellenot-sous-Pouilly,Beurey-Bauguay,Blancey,Bouhey,Chailly-sur-Armançon,Châteauneuf,Châtellenot,Chazilly,Civry-en-Montagne,Commarin,Créancey,Éguilly,Essey,Maconge,Marcilly-Ogny,Martrois,Meilly-sur-Rouvres,Mont-Saint-Jean,Pouilly-en-Auxois,Rouvres-sous-Meilly,Sainte-Sabine,Semarey,Thoisy-le-Désert,Vandenesse-en-Auxois</t>
  </si>
  <si>
    <t>Ahuy,Asnières-lès-Dijon,Bellefond,Bretigny,Brognon,Chenôve,Clénay,Dijon,Fontaine-lès-Dijon,Longvic,Marsannay-la-Côte,Plombières-lès-Dijon,Quetigny,Saint-Apollinaire,Messigny-et-Vantoux,Norges-la-Ville,Orgeux,Ruffey-lès-Echirey,Saint-Julien,Savigny-le-Sec,Varois-et-Chaignot,Talant</t>
  </si>
  <si>
    <t>Anost,Antully,Autun,Auxy,Barnay,LaBoulaye,Brion,Broye,LaChapelle-sous-Uchon,Charbonnat,Chissey-en-Morvan,Collonge-la-Madeleine,LaComelle,Cordesse,Curgy,Cussy-en-Morvan,Dettey,Dracy-Saint-Loup,Épinac,Étang-sur-Arroux,LaGrande-Verrière,Igornay,Laizy,Lucenay-l'Évêque,Mesvres,Monthelon,Morlet,LaPetite-Verrière,Reclesne,Roussillon-en-Morvan,Saint-Didier-sur-Arroux,Saint-Eugène,Saint-Forgeot,Saint-Léger-du-Bois,Saint-Léger-sous-Beuvray,Saint-Nizier-sur-Arroux,Saint-Prix,Saisy,LaCelle-en-Morvan,Sommant,Sully,LaTagnière,Tavernay,Thil-sur-Arroux,Tintry,Uchon,Change,Créot,Épertully,Saint-Gervais-sur-Couches</t>
  </si>
  <si>
    <t>LeBélieu,LaChaux,LesCombes,LesFins,Gilley,Grand'Combe-Châteleu,LesGras,Villers-le-Lac,LaLongeville,Montbenoît,Montflovin,Montlebon,Morteau,Noël-Cerneux,Ville-du-Pont</t>
  </si>
  <si>
    <t>LesAlliés,Arçon,Aubonne,Bugny,Chaffois,LaCluse-et-Mijoux,Dommartin,Doubs,LesFourgs,Granges-Narboz,Hauterive-la-Fresse,Houtaud,Maisons-du-Bois-Lièvremont,Ouhans,Oye-et-Pallet,Pontarlier,Sainte-Colombe,Saint-Gorgon-Main,Verrières-de-Joux,Vuillecin</t>
  </si>
  <si>
    <t>Arc-sous-Montenot,Bannans,Bians-les-Usiers,Bonnevaux,Boujailles,Bouverans,Bulle,Chapelle-d'Huin,Courvières,Crouzet-Migette,Déservillers,Dompierre-les-Tilleuls,Éternoz,Évillers,Frasne,Gevresin,Goux-les-Usiers,Labergement-du-Navois,Levier,Montmahoux,Nans-sous-Sainte-Anne,Renédale,LaRivière-Drugeon,Sainte-Anne,Saraz,Septfontaines,Sombacour,Villeneuve-d'Amont,Villers-sous-Chalamont</t>
  </si>
  <si>
    <t>Amancey,Amathay-Vésigneux,Amondans,Bolandoz,Bonnevaux-le-Prieuré,Chantrans,Chassagne-Saint-Denis,Châteauvieux-les-Fossés,Cléron,Durnes,Échevannes,Fertans,Flagey,Guyans-Durnes,Lavans-Vuillafans,Lods,Longeville,Malans,Malbrans,Montgesoye,Mouthier-Haute-Pierre,Ornans,Reugney,Saules,Scey-Maisières,Silley-Amancey,Voires,Vuillafans</t>
  </si>
  <si>
    <t>Adam-lès-Vercel,Arc-sous-Cicon,Athose,Avoudrey,Belmont,Chasnans,Chevigney-lès-Vercel,Courtetain-et-Salans,Domprel,Épenouse,Épenoy,Étray,Eysson,Fallerans,Flangebouche,Fuans,Germéfontaine,Fournets-Luisans,Grandfontaine-sur-Creuse,Guyans-Vennes,Hautepierre-le-Châtelet,Landresse,Laviron,Longechaux,Longemaison,Loray,Nods,Orchamps-Vennes,Passonfontaine,Pierrefontaine-les-Varans,Plaimbois-Vennes,Rantechaux,LaSommette,Valdahon,Vanclans,Vellerot-lès-Vercel,Vennes,Vercel-Villedieu-le-Camp,Vernierfontaine,Villers-Chief,Villers-la-Combe</t>
  </si>
  <si>
    <t>Bouclans,Champlive,Charbonnières-les-SapinsregroupementavecEtalans,Chaux-lès-Passavant,LaChevillotte,Dammartin-les-Templiers,Étalans,Fontain,Foucherans,Gennes,Glamondans,Gonsans,LeGratteris,L'Hôpital-du-Grosbois,Magny-Châtelard,Mamirolle,Mérey-sous-Montrond,Montfaucon,Morre,Naisey-les-Granges,Nancray,Osse,Saône,Tarcenay,Trépot,Vauchampsregroupement
avecBouclans,Verrières-du-Grosbois,LaVèze,Villers-sous-Montrond</t>
  </si>
  <si>
    <t>Abbenans,Avilley,Bonnal,Cubrial,Cubry,Cuse-et-Adrisans,Fontenelle-Montby,Gondenans-Montby,Gondenans-les-Moulins,Gouhelans,Huanne-Montmartin,Mésandans,Mondon,Montagney-Servigney,Montussaint,Nans,Puessans,Rillans,Rognon,Romain,Rougemont,Tallans,Tournans,Tressandans,Trouvans,Uzelle,Viéthorey</t>
  </si>
  <si>
    <t>Accolans,Adam-lès-Passavant,Aïssey,Anteuil,Appenans,Autechaux,Baume-les-Dames,Blussangeaux,Blussans,Bournois,Branne,Bremondans,Bretigney-Notre-Dame,Chaux-lès-Clerval,Clerval,Côtebrune,Crosey-le-Petit,Cusance,Esnans,Étrappe,Fontaine-lès-Clerval,Fontenotte,Fourbanne,Gémonval,Geney,Grosbois,Guillon-les-Bains,L'Hôpital-Saint-Lieffroy,Hyèvre-Magny,Hyèvre-Paroisse,L'Isle-sur-le-Doubs,Lanans,Lomont-sur-Crête,Luxiol,Mancenans,Marvelise,Médière,Montivernage,Onans,Orsans,Passavant,Pompierre-sur-Doubs,Pont-les-Moulins,LaPrétière,Rang,Roche-lès-Clerval,Saint-Georges-Armont,Saint-Juan,Santoche,Servin,Silley-Bléfond,Soye,Vaudrivillers,Vergranne,Verne,Villers-Saint-Martin,Voillans</t>
  </si>
  <si>
    <t>LeBarboux,Battenans-Varin,Belfays,Belleherbe,LeBizot,Bonnétage,LaBosse,LesBréseux,Bretonvillers,Burnevillers,Cernay-l'Église,Chamesey,Charmauvillers,Charmoille,Charquemont,LaChenalotte,Consolation-Maisonnettes,Cour-Saint-Maurice,Courtefontaine,Damprichard,LesÉcorces,Ferrières-le-Lac,Fessevillers,LesFontenelles,Fournet-Blancheroche,Frambouhans,Goumois,Grand'Combe-des-Bois,Indevillers,Laval-le-Prieuré,Longevelle-lès-Russey,LeLuhier,Maîche,Mancenans-Lizerne,LeMémont,Montandon,Montbéliardot,Mont-de-Laval,Mont-de-Vougney,Narbief,Orgeans-Blanchefontaine,Plaimbois-du-Miroir,LesPlains-et-Grands-Essarts,Rosureux,LeRussey,Saint-Julien-lès-Russey,Thiébouhans,Trévillers,Urtière,Vaucluse,Vauclusotte</t>
  </si>
  <si>
    <t>Allenjoie,Badevel,Bethoncourt,Brognard,Dambenois,Dampierre-les-Bois,Fesches-le-Châtel,Grand-Charmont,Nommay,Sochaux,Vieux-Charmont</t>
  </si>
  <si>
    <t>Aibre,Allondans,Arcey,Bart,Bavans,Berche,Beutal,Bretigney,Colombier-Fontaine,Courcelles-lès-Montbéliard,Dampierre-sur-le-Doubs,Désandans,Dung,Échenans,Étouvans,Faimbe,Issans,Laire,Longevelle-sur-Doubs,Lougres,Montenois,Présentevillers,Raynans,Saint-Julien-lès-Montbéliard,Sainte-Marie,Saint-Maurice-Colombier,Sainte-Suzanne,Semondans,LeVernoy,Voujeaucourt</t>
  </si>
  <si>
    <t>Belverne,Brevilliers,Chagey,Châlonvillars,Champey,Chavanne,Chenebier,Coisevaux,Courmont,Couthenans,Échenans-sous-Mont-Vaudois,Étobon,Héricourt,Lomont,Luze,Mandrevillars,Saulnot,Tavey,Trémoins,Verlans,Villers-sur-Saulnot,Vyans-le-Val</t>
  </si>
  <si>
    <t>Autechaux-Roide,Belvoir,Bief,Bourguignon,Chamesol,LesTerres-de-Chaux,Chazot,Crosey-le-Grand,Dambelin,Dampjoux,Écot,Écurcey,Feule,Fleurey,Froidevaux,Glère,Goux-lès-Dambelin,LaGrange,Hyémondans,Lanthenans,Liebvillers,Montancy,Montécheroux,Montjoie-le-Château,Neuchâtel-Urtière,Noirefontaine,Orve,Ouvans,Péseux,Pont-de-Roide,Provenchère,Rahon,Randevillers,Rémondans-Vaivre,Rosières-sur-Barbèche,Saint-Hippolyte,Sancey-le-Grand,Sancey-le-Long,Solemont,Soulce-Cernay,Sourans,Surmont,Valonne,Valoreille,Vaufrey,Vellerot-lès-Belvoir,Vellevans,Vernois-lès-Belvoir,Villars-sous-Dampjoux,Villars-sous-Écot,Vyt-lès-Belvoir</t>
  </si>
  <si>
    <t>Abbans-Dessous,Abbans-Dessus,Arc-et-Senans,Bartherans,Brères,Buffard,By,Byans-sur-Doubs,Cademène,Cessey,Charnay,Châtillon-sur-Lison,Chay,Chenecey-Buillon,Chouzelot,Courcelles,Cussey-sur-Lison,Échay,Épeugney,Fourg,Goux-sous-Landet,Lavans-Quingey,Liesle,Lizine,Lombard,Mesmay,Montfort,Montrond-le-Château,Myon,Palantine,Paroy,Pessans,Pointvillers,Quingey,Rennes-sur-Loue,Ronchaux,Rouhe,Rurey,Samson,Villars-Saint-Georges</t>
  </si>
  <si>
    <t>Brey-et-Maison-du-Bois,Chapelle-des-Bois,Châtelblanc,Chaux-Neuve,LeCrouzet,Fourcatier-et-Maison-Neuve,Gellin,LesGrangettes,LesHôpitaux-Neufs,LesHôpitaux-Vieux,Jougne,Labergement-Sainte-Marie,Longevilles-Mont-d'Or,Malbuisson,Malpas,Métabief,Montperreux,Mouthe,Petite-Chaux,LaPlanée,LesPontets,Reculfoz,Remoray-Boujeons,Rochejean,Rondefontaine,Saint-Antoine,Saint-Point-Lac,Sarrageois,Touillon-et-Loutelet,Vaux-et-Chantegrue,LesVilledieu</t>
  </si>
  <si>
    <t>Besançon,Amagney,Arguel,Audeux,LesAuxons,Avanne-Aveney,Battenans-les-Mines,Berthelange,Beure,Blarians,Bonnay,Boussières,Braillans,Breconchaux,LaBretenière,Burgille,Busy,Cendrey,Chalèze,Chalezeule,Champagney,Champoux,Champvans-les-Moulins,Châtillon-Guyotte,Châtillon-le-Duc,Chaucenne,Chaudefontaine,Chemaudin,Chevigney-sur-l'Ognon,Chevroz,Corcelles-Ferrières,Corcelle-Mieslot,Corcondray,Courchapon,Cussey-sur-l'Ognon,Dannemarie-sur-Crète,Deluz,Devecey,École-Valentin,L'Écouvotte,Émagny,Étrabonne,Ferrières-les-Bois,Flagey-Rigney,Franey,Franois,Geneuille,Germondans,Grandfontaine,Jallerange,Laissey,Lantenne-Vertière,Larnod,Lavernay,Marchaux,Mazerolles-le-Salin,Mercey-le-Grand,Mérey-Vieilley,Miserey-Salines,Moncey,Moncley,Montferrand-le-Château,LeMoutherot,Noironte,Novillars,Ollans,Osselle,Ougney-Douvot,Palise,Pelousey,Pirey,Placey,Pouilley-Français,Pouilley-les-Vignes,Pouligney-Lusans,Pugey,LePuy,Rancenay,Recologne,Rigney,Rignosot,Roche-lez-Beaupré,Roset-Fluans,Rougemontot,Roulans,Routelle,Ruffey-le-Château,Saint-Hilaire,Saint-Vit,Sauvagney,Séchin,Serre-les-Sapins,Tallenay,Thise,Thoraise,Thurey-le-Mont,Torpes,LaTour-de-Sçay,Vaire-Arcier,Vaire-le-Petit,Val-de-Roulans,Valleroy,Vaux-les-Prés,Velesmes-Essarts,Venise,Vennans,Vieilley,Villers-Buzon,Villers-Grélot,Vorges-les-Pins</t>
  </si>
  <si>
    <t>Andelarre,Andelarrot,Chariez,Charmoille,Colombier,Colombotte,Comberjon,Coulevon,Creveney,LaDemie,Échenoz-la-Méline,Échenoz-le-Sec,Frotey-lès-Vesoul,Montcey,Montigny-lès-Vesoul,Navenne,Neurey-en-Vaux,Neurey-lès-la-Demie,Noidans-lès-Vesoul,Pusey,Pusy-et-Épenoux,Quincey,Saulx,Vaivre-et-Montoille,Vallerois-Lorioz,Varogne,Vellefaux,Vellefrie,Vesoul,LaVilleneuve-Bellenoye-et-la-Maize,Villeparois,Vilory</t>
  </si>
  <si>
    <t>Adelans-et-le-Val-de-Bithaine,Amblans-et-Velotte,Andornay,Bouhans-lès-Lure,Châteney,Châtenois,LaCôte,Franchevelle,Froideterre,Frotey-lès-Lure,Lantenot,Linexert,Lure,Lyoffans,Magny-Danigon,Magny-Jobert,Magny-Vernois,Malbouhans,Moffans-et-Vacheresse,LaNeuvelle-lès-Lure,Palante,Quers,Roye,Saint-Germain,LeVal-de-Gouhenans,Vouhenans,Vy-lès-Lure</t>
  </si>
  <si>
    <t>Abelcourt,Ailloncourt,Ainvelle,Baudoncourt,Betoncourt-lès-Brotte,Breuches,Breuchotte,Brotte-lès-Luxeuil,LaChapelle-lès-Luxeuil,Citers,Dambenoît-lès-Colombe,Éhuns,Esboz-Brest,Fontaine-lès-Luxeuil,Francalmont,Froideconche,Genevrey,Hautevelle,Luxeuil-les-Bains,Magnivray,Magnoncourt,Mailleroncourt-Charette,Meurcourt,Ormoiche,Raddon-et-Chapendu,Rignovelle,Saint-Loup-sur-Semouse,Sainte-Marie-en-Chaux,Saint-Sauveur,Saint-Valbert,Servigney,Velorcey,Villers-lès-Luxeuil,Visoncourt</t>
  </si>
  <si>
    <t>Ancier,Arc-lès-Gray,Attricourt,Autrey-lès-Gray,Auvet-et-la-Chapelotte,Bouhans-et-Feurg,Broye-les-Loups-et-Verfontaine,Chargey-lès-Gray,Écuelle,Fahy-lès-Autrey,Gray,Gray-la-Ville,Loeuilley,Montureux-et-Prantigny,Nantilly,Oyrières,Poyans,Rigny,Vars</t>
  </si>
  <si>
    <t>Abbévillers,Arbouans,Audincourt,Blamont,Bondeval,Dannemarie,Dasle,Étupes,Exincourt,Glay,Hérimoncourt,Mandeure,Meslières,Pierrefontaine-lès-Blamont,Roches-lès-Blamont,Seloncourt,Taillecourt,Thulay,Vandoncourt,Villars-lès-Blamont</t>
  </si>
  <si>
    <t>Mathay,Valentigney</t>
  </si>
  <si>
    <t>Annoire,Asnans-Beauvoisin,Balaiseaux,Bretenières,Chaînée-des-Coupis,Chaussin,Chêne-Bernard,LeDeschaux,LesEssards-Taignevaux,Gatey,LesHays,Longwy-sur-le-Doubs,LaLoye,Mont-sous-Vaudrey,Neublans-Abergement,Nevy-lès-Dole,Parcey,Petit-Noir,Pleure,Rahon,Saint-Baraing,Séligney,Souvans,Tassenières,Vaudrey,Villers-Robert,Villette-lès-Dole</t>
  </si>
  <si>
    <t>Barésia-sur-l'Ain,Besain,Blye,Boissia,Bonlieu,Bonnefontaine,Briod,Charcier,Charézier,Château-des-Prés,Châtel-de-Joux,Châtillon,LaChaumusse,Chaux-des-Crotenay,Chaux-des-Prés,LaChaux-du-Dombief,Chevrotaine,Clairvaux-les-Lacs,Cogna,Crançot,LesCrozets,Denezières,Doucier,Entre-deux-Monts,Étival,Fay-en-Montagne,LeFied,Foncine-le-Bas,Foncine-le-Haut,Fontenu,Fort-du-Plasne,LaFrasnée,LeFrasnois,Grande-Rivière,Granges-sur-Baume,Hautecour,Lac-des-Rouges-Truites,Largillay-Marsonnay,Maisod,Marigny,LaMarre,Menétrux-en-Joux,Mesnois,Meussia,Mirebel,Monnet-la-Ville,Montigny-sur-l'Ain,Nogna,Patornay,LesPiards,Picarreau,LesPlanches-en-Montagne,Poids-de-Fiole,Pont-de-Poitte,Pont-du-Navoy,Prénovel,Publy,Saffloz,Saint-Laurent-en-Grandvaux,Saint-Maurice-Crillat,Saint-Pierre,Saugeot,Songeson,Soucia,Thoiria,Uxelles,Verges,Vertamboz,Vevy</t>
  </si>
  <si>
    <t>Abergement-lès-Thésy,Andelot-en-Montagne,Arsure-Arsurette,Bief-des-Maisons,Bief-du-Fourg,Billecul,Censeau,Cerniébaud,LesChalesmes,Chapois,Charency,Communailles-en-Montagne,Conte,Crans,Cuvier,Doye,Esserval-Combe,Esserval-Tartre,LaFavière,Fraroz,Gillois,LeLarderet,LeLatet,LaLatette,Lemuy,Longcochon,Mièges,Mignovillard,Molpré,Montmarlon,Montrond,Mournans-Charbonny,Moutoux,LesNans,Nozeroy,Onglières,LePasquier,Plénise,Plénisette,Pont-d'Héry,Rix,Saint-Germain-en-Montagne,Supt,Thésy,Valempoulières,Vannoz,Vers-en-Montagne,Aresches</t>
  </si>
  <si>
    <t>Alièze,Arinthod,Aromas,Arthenas,Beffia,LaBoissière,Cernon,Cézia,Chambéria,Charnod,Chatonnay,Chavéria,Chemilla,Chisséria,Coisia,Condes,Cornod,Cressia,Dompierre-sur-Mont,Dramelay,Écrille,Essia,Fétigny,Genod,Lavans-sur-Valouse,Légna,Marigna-sur-Valouse,Marnézia,Mérona,Moutonne,Nancuise,Onoz,Orgelet,Pimorin,Plaisia,Présilly,Reithouse,Rothonay,Saint-Hymetière,Sarrogna,Savigna,Thoirette,LaTour-du-Meix,Valfin-sur-Valouse,Varessia,Vescles,Vosbles</t>
  </si>
  <si>
    <t>Abergement-le-Grand,Abergement-le-Petit,Arbois,LesArsures,Aumont,Barretaine,Bersaillin,Biefmorin,Brainans,Buvilly,Chamole,Champrougier,LaChâtelaine,LeChateley,Chaussenans,Chemenot,Colonne,LaFerté,Grozon,Mathenay,Mesnay,Miéry,Molain,Molamboz,Montholier,Montigny-lès-Arsures,Neuvilley,Oussières,LesPlanches-près-Arbois,Plasne,Poligny,Pupillin,Saint-Cyr-Montmalin,Tourmont,Vadans,Vaux-sur-Poligny,Villers-les-Bois,Villette-lès-Arbois</t>
  </si>
  <si>
    <t>Andelot-Morval,Augea,Augisey,LaBalme-d'Épy,Beaufort,Bonnaud,Bourcia,Broissia,Cesancey,Cousance,Cuisia,Dessia,Val-d'Épy,Florentia,Gigny,Gizia,Graye-et-Charnay,Grusse,Lains,Loisia,Louvenne,Mallerey,Maynal,Monnetay,Montagna-le-Templier,Montfleur,Montrevel,Orbagna,Rosay,Rotalier,Sainte-Agnès,Saint-Julien,Saint-Laurent-la-Roche,Vercia,Véria,Villechantria,Villeneuve-lès-Charnod,Vincelles</t>
  </si>
  <si>
    <t>Aiglepierre,Bracon,Cernans,Chamblay,Champagne-sur-Loue,LaChapelle-sur-Furieuse,Chaux-Champagny,Chilly-sur-Salins,Clucy,Cramans,Dournon,Écleux,Geraise,Grange-de-Vaivre,Ivory,Ivrey,Marnoz,Mouchard,Ounans,Pagnoz,Port-Lesney,Pretin,Saint-Thiébaud,Saizenay,Salins-les-Bains,Villeneuve-d'Aval,Villers-Farlay</t>
  </si>
  <si>
    <t>Amange,Archelange,Audelange,Auxange,Brans,Champagney,Châtenois,Chevigny,Dammartin-Marpain,Falletans,Frasne-les-Meulières,Gendrey,Gredisans,Jouhe,Lavangeot,Lavans-lès-Dole,Louvatange,Malange,Menotey,Moissey,Montmirey-la-Ville,Montmirey-le-Château,Mutigney,Offlanges,Ougney,Pagney,Peintre,LePetit-Mercey,Pointre,Rainans,Rochefort-sur-Nenon,Romain,Romange,Rouffange,Saligney,Sermange,Serre-les-Moulières,Taxenne,Thervay,Vitreux,Vriange</t>
  </si>
  <si>
    <t>Arlay,Bletterans,Bois-de-Gand,Bréry,Chapelle-Voland,LaCharme,LaChassagne,Chaumergy,LaChaux-en-Bresse,Chêne-Sec,Commenailles,Cosges,Darbonnay,Desnes,LesDeux-Fays,Fontainebrux,Foulenay,Francheville,Froideville,Frontenay,Larnaud,Lombard,Mantry,Menétru-le-Vignoble,Monay,Nance,Passenans,Quintigny,Recanoz,Relans,LesRepôts,Ruffey-sur-Seille,Rye,Saint-Lamain,Saint-Lothain,Sellières,Sergenaux,Sergenon,Toulouse-le-Château,Vers-sous-Sellières,Villerserine,Villevieux,LeVilley,Vincent</t>
  </si>
  <si>
    <t>Chevenon,Imphy,Magny-Cours,Saincaize-Meauce,Saint-Ouen-sur-Loire,Sauvigny-les-Bois</t>
  </si>
  <si>
    <t>Arleuf,Blismes,Château-Chinon(Ville),Château-Chinon(Campagne),Châtin,Corancy,Dommartin,Fâchin,Glux-en-Glenne,Lavault-de-Frétoy,Montigny-en-Morvan,Montreuillon,Saint-Hilaire-en-Morvan,Saint-Léger-de-Fougeret,Saint-Péreuse</t>
  </si>
  <si>
    <t>Avril-sur-Loire,Béard,Champvert,Charrin,Cossaye,Decize,Devay,Dornes,Druy-Parigny,Fleury-sur-Loire,Lamenay-sur-Loire,Lucenay-lès-Aix,Neuville-lès-Decize,Saint-Germain-Chassenay,Saint-Léger-des-Vignes,Saint-Parize-en-Viry,Sougy-sur-Loire,Toury-Lurcy,Verneuil</t>
  </si>
  <si>
    <t>Achun,Alluy,Aunay-en-Bazois,Bazolles,Biches,Bona,Brinay,Châtillon-en-Bazois,Chougny,Crux-la-Ville,Dun-sur-Grandry,Jailly,Limanton,Montapas,Mont-et-Marré,Montigny-sur-Canne,Ougny,Rouy,Saint-Benin-des-Bois,Saint-Franchy,Sainte-Marie,Saint-Maurice,Saint-Saulge,Saxi-Bourdon,Tamnay-en-Bazois,Tintury</t>
  </si>
  <si>
    <t>Alligny-Cosne,Annay,LaCelle-sur-Loire,Cessy-les-Bois,Châteauneuf-Val-de-Bargis,Ciez,Colméry,Cosne-Cours-sur-Loire,Couloutre,Donzy,Myennes,Neuvy-sur-Loire,Perroy,Pougny,Sainte-Colombe-des-Bois,Saint-Loup,Saint-Malo-en-Donziois,Saint-Père</t>
  </si>
  <si>
    <t>Arbourse,Arthel,Arzembouy,Beaumont-la-Ferrière,LaCelle-sur-Nièvre,Champlemy,Champlin,Champvoux,LaCharité-sur-Loire,Chasnay,Chaulgnes,Dompierre-sur-Nièvre,Giry,Lurcy-le-Bourg,LaMarche,Montenoison,Moussy,Murlin,Nannay,Narcy,Nolay,Oulon,Prémery,Raveau,Saint-Bonnot,Sichamps,Tronsanges,Varennes-lès-Narcy</t>
  </si>
  <si>
    <t>Bulcy,Garchy,Mesves-sur-Loire,Pouilly-sur-Loire,Saint-Andelain,Saint-Laurent-l'Abbaye,Saint-Martin-sur-Nohain,Saint-Quentin-sur-Nohain,Suilly-la-Tour,Tracy-sur-Loire,Vielmanay</t>
  </si>
  <si>
    <t>Isenay,Maux,Montaron,Moulins-Engilbert,Onlay,Préporché,Saint-Honoré-les-Bains,Sermages,Vandenesse,Villapourçon</t>
  </si>
  <si>
    <t>Armes,Billy-sur-Oisy,Breugnon,Brèves,Chevroches,Clamecy,Dornecy,Oisy,Ouagne,Pousseaux,Rix,Surgy,Trucy-l'Orgueilleux,Villiers-sur-Yonne</t>
  </si>
  <si>
    <t>Bazoches,Brassy,Chalaux,Empury,Gâcogne,Lormes,Marigny-l'Église,Mhère,Pouques-Lormes,Saint-André-en-Morvan,Saint-Martin-du-Puy,Vauclaix</t>
  </si>
  <si>
    <t>Azy-le-Vif,Chantenay-Saint-Imbert,Langeron,Livry,Luthenay-Uxeloup,Mars-sur-Allier,Saint-Parize-le-Châtel,Saint-Pierre-le-Moûtier,Toury-sur-Jour,Tresnay</t>
  </si>
  <si>
    <t>Ardon,Bourg-de-Sirod,Champagnole,Châtelneuf,Cize,Crotenay,Équevillon,Lent,Loulle,Mont-sur-Monnet,Ney,Pillemoine,Sapois,Sirod,Syam,LeVaudioux</t>
  </si>
  <si>
    <t>Abergement-la-Ronce,Augerans,Aumur,Authume,Bans,LaBarre,Baverans,Belmont,Biarne,LaBretenière,Brevans,Champdivers,Champvans,Chatelay,Chemin,Chissey-sur-Loue,Choisey,Courtefontaine,Crissey,Damparis,Dampierre,Dole,Éclans-Nenon,Étrepigney,Évans,Foucherans,Fraisans,Germigney,Gevry,Molay,Monnières,Montbarrey,Monteplain,Orchamps,Our,Peseux,Plumont,Ranchot,Rans,Saint-Aubin,Saint-Loup,Salans,Sampans,Santans,Tavaux,LaVieille-Loye</t>
  </si>
  <si>
    <t>Baume-les-Messieurs,Blois-sur-Seille,Bornay,Château-Chalon,Chille,Chilly-le-Vignoble,Condamine,Conliège,Courbette,Courbouzon,Courlans,Courlaoux,Domblans,L'Étoile,Frébuans,Geruge,Gevingey,Ladoye-sur-Seille,Lavigny,Lons-le-Saunier,LeLouverot,Macornay,Messia-sur-Sorne,Moiron,Montaigu,Montain,Montmorot,Nevy-sur-Seille,Pannessières,Perrigny,LePin,Plainoiseau,Revigny,Saint-Didier,Saint-Germain-lès-Arlay,Saint-Maur,Trenal,Vernantois,LeVernois,Villeneuve-sous-Pymont,Voiteur</t>
  </si>
  <si>
    <t>Balanod,L'Aubépin,Chazelles,Chevreaux,Digna,Montagna-le-Reconduit,Nanc-lès-Saint-Amour,Nantey,Saint-Amour,Saint-Jean-d'Étreux,Senaud,Thoissia</t>
  </si>
  <si>
    <t>Avignon-lès-Saint-Claude,Bellecombe,Bellefontaine,Bois-d'Amont,LesBouchoux,Chancia,Charchilla,Chassal,Choux,Coiserette,Coyrière,Coyron,Crenans,Cuttura,Jeurre,Lajoux,Lamoura,Larrivoire,Lavancia-Epercy,Lavans-lès-Saint-Claude,Lect,Leschères,Lézat,Longchaumois,Martigna,Moirans-en-Montagne,Molinges,LesMolunes,Montcusel,Morbier,Morez,LaMouille,LesMoussières,LaPesse,Ponthoux,Pratz,Prémanon,Ravilloles,LaRixouse,Rogna,LesRousses,Saint-Claude,Saint-Lupicin,Septmoncel,Vaux-lès-Saint-Claude,Villard-Saint-Sauveur,Villards-d'Héria,Villard-sur-Bienne,Viry,Vulvoz</t>
  </si>
  <si>
    <t>Blanzy,Montceau-les-Mines,Saint-Vallier</t>
  </si>
  <si>
    <t>Charnay-lès-Mâcon,Hurigny,Mâcon,Sancé</t>
  </si>
  <si>
    <t>L'Abergement-Sainte-Colombe,Baudrières,LaCharmée,Châtenoy-en-Bresse,Champforgeuil,Épervans,Farges-lès-Chalon,Fragnes,Lans,Lessard-en-Bresse,LaLoyère,Oslon,Ouroux-sur-Saône,Saint-Christophe-en-Bresse,Saint-Germain-du-Plain,Châtenoy-le-Royal,Sassenay,Sevrey,Tronchy,Virey-le-Grand,Crissey,Lux,Saint-Marcel,Saint-Rémy</t>
  </si>
  <si>
    <t>Beaumont-sur-Grosne,Boyer,Bresse-sur-Grosne,Champagny-sous-Uxelles,LaChapelle-de-Bragny,Étrigny,Gigny-sur-Saône,Jugy,Laives,Lalheue,Mancey,Marnay,Montceaux-Ragny,Nanton,Saint-Ambreuil,Saint-Cyr,Saint-Loup-de-Varennes,Sennecey-le-Grand,Varennes-le-Grand,Vers</t>
  </si>
  <si>
    <t>Azé,Bissy-la-Mâconnaise,Burgy,Charbonnières,Chardonnay,Clessé,Cruzille,Grevilly,Laizé,Lugny,Montbellet,Péronne,Saint-Albain,Saint-Gengoux-de-Scissé,Saint-Martin-Belle-Roche,Saint-Maurice-de-Satonnay,LaSalle,Senozan,Viré,Fleurville</t>
  </si>
  <si>
    <t>Achey,Argillières,Autet,LesBâties,Beaujeu-Saint-Vallier-Pierrejux-et-Quitteur,Brotte-lès-Ray,Champlitte,Confracourt,Courtesoult-et-Gatey,Dampierre-sur-Salon,Delain,Denèvre,Fédry,Ferrières-lès-Ray,Fleurey-lès-Lavoncourt,Fouvent-Saint-Andoche,Francourt,Framont,Fresne-Saint-Mamès,Fretigney-et-Velloreille,Grandecourt,Greucourt,Larret,Lavoncourt,Membrey,Mercey-sur-Saône,Montot,Mont-Saint-Léger,Motey-sur-Saône,Percey-le-Grand,Pierrecourt,LePont-de-Planches,Ray-sur-Saône,Recologne,Renaucourt,Roche-et-Raucourt,Saint-Gand,Sainte-Reine,Savoyeux,Seveux,Soing-Cubry-Charentenay,Theuley,Tincey-et-Pontrebeau,Vaite,Vanne,Vauconcourt-Nervezain,Vellexon-Queutrey-et-Vaudey,Vereux,LaVernotte,Vezet,Villers-Vaudey,Volon</t>
  </si>
  <si>
    <t>Aulx-lès-Cromary,Authoison,LaBarre,Beaumotte-Aubertans,Besnans,Bouhans-lès-Montbozon,Boulot,Boult,Bussières,Buthiers,Cenans,Chambornay-lès-Bellevaux,Chassey-lès-Montbozon,Chaux-la-Lotière,Cirey,Cognières,Cordonnet,Cromary,Dampierre-sur-Linotte,Filain,Fondremand,Fontenois-lès-Montbozon,Hyet,Larians-et-Munans,Loulans-Verchamp,LeMagnoray,Maizières,LaMalachère,Maussans,Montarlot-lès-Rioz,Montbozon,Neuvelle-lès-Cromary,Ormenans,Pennesières,Perrouse,Quenoche,Recologne-lès-Rioz,Rioz,Roche-sur-Linotte-et-Sorans-les-Cordiers,Ruhans,Sorans-lès-Breurey,Thieffrans,Thiénans,Traitiéfontaine,Trésilley,Vandelans,Villers-Bouton,Villers-Pater,Voray-sur-l'Ognon,Vy-lès-Filain</t>
  </si>
  <si>
    <t>Alaincourt,Amance,Ambiévillers,Anchenoncourt-et-Chazel,Anjeux,LaBasse-Vaivre,Bassigney,Baulay,Betoncourt-Saint-Pancras,Bouligney,Bourguignon-lès-Conflans,Breurey-lès-Faverney,Briaucourt,Buffignécourt,Conflans-sur-Lanterne,Contréglise,Cubry-lès-Faverney,Cuve,Dampierre-lès-Conflans,Dampvalley-Saint-Pancras,Demangevelle,Équevilley,Faverney,Fontenois-la-Ville,Girefontaine,Hurecourt,Jasney,Mailleroncourt-Saint-Pancras,Melincourt,Menoux,Mersuay,Montdoré,Montureux-lès-Baulay,Passavant-la-Rochère,LaPisseure,Plainemont,Polaincourt-et-Clairefontaine,Pont-du-Bois,Saint-Remy,Saponcourt,Selles,Senoncourt,LeVal-Saint-Éloi,Vauvillers,Venisey,LaVilledieu-en-Fontenette</t>
  </si>
  <si>
    <t>Angirey,Apremont,Arsans,Autoreille,Avrigney-Virey,Bard-lès-Pesmes,Battrans,Bay,Beaumotte-lès-Pin,Bonboillon,Bonnevent-Velloreille,Bresilley,Broye-Aubigney-Montseugny,Brussey,Bucey-lès-Gy,Chambornay-lès-Pin,Champtonnay,Champvans,Chancey,LaChapelle-Saint-Quillain,Charcenne,Chaumercenne,Chenevrey-et-Morogne,Chevigney,Choye,Citey,Courcuire,Cresancey,Cugney,Cult,Esmoulins,Essertenne-et-Cecey,Étrelles-et-la-Montbleuse,Étuz,Frasne-le-Château,Germigney,Gézier-et-Fontenelay,Gy,Hugier,Igny,Lieucourt,Malans,Mantoche,Marnay,Montagney,Montboillon,Villers-Chemin-et-Mont-lès-Étrelles,Motey-Besuche,Noiron,Oiselay-et-Grachaux,Onay,Pesmes,Pin,LaGrande-Résie,LaRésie-Saint-Martin,Saint-Broing,Saint-Loup-Nantouard,Sauvigney-lès-Gray,Sauvigney-lès-Pesmes,Sornay,LeTremblois,Tromarey,Vadans,Valay,Vantoux-et-Longevelle,Vaux-le-Moncelot,Velesmes-Échevanne,Velet,Velleclaire,Vellefrey-et-Vellefrange,Vellemoz,Velloreille-lès-Choye,Venère,Villefrancon,Vregille</t>
  </si>
  <si>
    <t>Aillevans,Arpenans,Athesans-Étroitefontaine,Autrey-lès-Cerre,Autrey-le-Vay,LesAynans,Beveuge,Borey,Calmoutier,Cerre-lès-Noroy,Colombe-lès-Vesoul,Courchaton,LaCreuse,Crevans-et-la-Chapelle-lès-Granges,Dampvalley-lès-Colombe,Esprels,Fallon,Faymont,Genevreuille,Georfans,Gouhenans,Grammont,Granges-la-Ville,Granges-le-Bourg,Liévans,Longevelle,LesMagny,Marast,Mélecey,Mignavillers,Moimay,Mollans,Montjustin-et-Velotte,Noroy-le-Bourg,Oppenans,Oricourt,Pomoy,Pont-sur-l'Ognon,Saint-Ferjeux,Saint-Sulpice,Secenans,Senargent-Mignafans,Vallerois-le-Bois,Vellechevreux-et-Courbenans,Velleminfroy,LaVergenne,Villafans,Villargent,Villersexel,Villers-la-Ville,Villers-le-Sec</t>
  </si>
  <si>
    <t>Barizey,Bissey-sous-Cruchaud,Bissy-sur-Fley,Buxy,Cersot,Charrecey,Châtel-Moron,Chenôves,Culles-les-Roches,Dracy-le-Fort,Fley,Germagny,Givry,Granges,Jambles,Jully-lès-Buxy,Marcilly-lès-Buxy,Mellecey,Mercurey,Messey-sur-Grosne,Montagny-lès-Buxy,Morey,Moroges,Rosey,Saint-Bérain-sur-Dheune,Saint-Boil,Saint-Denis-de-Vaux,Saint-Désert,Saint-Germain-lès-Buxy,Sainte-Hélène,Saint-Jean-de-Vaux,Saint-Mard-de-Vaux,Saint-Martin-d'Auxy,Saint-Martin-du-Tartre,Saint-Martin-sous-Montaigu,Saint-Maurice-des-Champs,Saint-Privé,Saint-Vallerin,Santilly,Sassangy,Saules,Savianges,Sercy,Villeneuve-en-Montagne</t>
  </si>
  <si>
    <t>LesBizots,LeBreuil,LeCreusot,Écuisses,Marmagne,Montcenis,Montchanin,Saint-Eusèbe,Saint-Firmin,Saint-Julien-sur-Dheune,Saint-Laurent-d'Andenay,Saint-Sernin-du-Bois,Saint-Symphorien-de-Marmagne,Torcy</t>
  </si>
  <si>
    <t>Grandvaux,Hautefond,L'Hôpital-le-Mercier,Martigny-le-Comte,Nochize,Oudry,Palinges,Paray-le-Monial,Poisson,Saint-Aubin-en-Charollais,Saint-Bonnet-de-Vieille-Vigne,Saint-Léger-lès-Paray,Saint-Vincent-Bragny,Saint-Yan,Versaugues,Vitry-en-Charollais,Volesvres</t>
  </si>
  <si>
    <t>Baron,Champlecy,Changy,Charolles,Fontenay,Lugny-lès-Charolles,Marcilly-la-Gueurce,Ozolles,Prizy,Saint-Julien-de-Civry,Vaudebarrier,Vendenesse-lès-Charolles,Viry</t>
  </si>
  <si>
    <t>Amanzé,Anglure-sous-Dun,Baudemont,LaChapelle-sous-Dun,Chassigny-sous-Dun,Châteauneuf,Châtenay,Chauffailles,LaClayette,Colombier-en-Brionnais,Coublanc,Curbigny,Dyo,Gibles,Mussy-sous-Dun,Ouroux-sous-le-Bois-Sainte-Marie,Saint-Edmond,Saint-Germain-en-Brionnais,Saint-Igny-de-Roche,Saint-Laurent-en-Brionnais,Saint-Martin-de-Lixy,Saint-Maurice-lès-Châteauneuf,Saint-Racho,Saint-Symphorien-des-Bois,Tancon,Vareilles,Varennes-sous-Dun,Vauban,Bois-Sainte-Marie</t>
  </si>
  <si>
    <t>Anzy-le-Duc,Artaix,Baugy,Bourg-le-Comte,Briant,Céron,Chambilly,Chenay-le-Châtel,Fleury-la-Montagne,Iguerande,Ligny-en-Brionnais,Mailly,Marcigny,Melay,Montceaux-l'Étoile,Oyé,Saint-Bonnet-de-Cray,Saint-Christophe-en-Brionnais,Saint-Didier-en-Brionnais,Sainte-Foy,Saint-Julien-de-Jonzy,Saint-Martin-du-Lac,Sarry,Semur-en-Brionnais,Varenne-l'Arconce,Vindecy</t>
  </si>
  <si>
    <t>Digoin,LesGuerreaux,LaMotte-Saint-Jean,Saint-Agnan,Varenne-Saint-Germain</t>
  </si>
  <si>
    <t>Ballore,Beaubery,Chevagny-sur-Guye,Chiddes,Collonge-en-Charollais,Genouilly,Gourdon,LaGuiche,Joncy,Marigny,Marizy,Mary,Mont-Saint-Vincent,Mornay,Pouilloux,Pressy-sous-Dondin,LePuley,LeRousset,Saint-Bonnet-de-Joux,Saint-Clément-sur-Guye,Saint-Marcelin-de-Cray,Saint-Martin-de-Salencey,Saint-Martin-la-Patrouille,Saint-Micaud,Saint-Romain-sous-Gourdon,Sivignon,Suin,Vaux-en-Pré,Verosvres</t>
  </si>
  <si>
    <t>Bantanges,Beaurepaire-en-Bresse,Branges,Bruailles,Champagnat,LaChapelle-Naude,LaChapelle-Thècle,Condal,Cuiseaux,Dommartin-lès-Cuiseaux,LeFay,Flacey-en-Bresse,Frontenaud,Joudes,Louhans,Ménetreuil,LeMiroir,Montagny-près-Louhans,Montcony,Montpont-en-Bresse,Ratte,Sagy,Saillenard,Sainte-Croix,Saint-Martin-du-Mont,Saint-Usuge,Savigny-en-Revermont,Sornay,Varennes-Saint-Sauveur,Vincelles</t>
  </si>
  <si>
    <t>Ameugny,Bissy-sous-Uxelles,Bonnay,Burnand,Burzy,Chapaize,Chissey-lès-Mâcon,Cormatin,Cortevaix,Curtil-sous-Burnand,Malay,Passy,Sailly,Saint-Gengoux-le-National,Saint-Huruge,Saint-Ythaire,Savigny-sur-Grosne,Sigy-le-Châtel,Taizé</t>
  </si>
  <si>
    <t>Bourgvilain,Brandon,LaChapelle-du-Mont-de-France,Clermain,Dompierre-les-Ormes,Germolles-sur-Grosne,Matour,Montagny-sur-Grosne,Montmelard,Saint-Léger-sous-la-Bussière,Saint-Pierre-le-Vieux,Saint-Point,Tramayes,Trambly,Trivy</t>
  </si>
  <si>
    <t>Bergesserin,Berzé-le-Châtel,Blanot,Bray,Buffières,Château,Chérizet,Cluny,Cortambert,Curtil-sous-Buffières,Donzy-le-National,Donzy-le-Pertuis,Flagy,Jalogny,Lournand,Massilly,Massy,Mazille,Saint-André-le-Désert,Sainte-Cécile,Saint-Vincent-des-Prés,Salornay-sur-Guye,LaVineuse,Vitry-lès-Cluny</t>
  </si>
  <si>
    <t>L'Abergement-de-Cuisery,Brienne,LaChapelle-sous-Brancion,Cuisery,Farges-lès-Mâcon,LaGenête,Huilly-sur-Seille,Jouvençon,Lacrost,Loisy,Martailly-lès-Brancion,Ormes,Ozenay,Plottes,Préty,Rancy,Ratenelle,Romenay,Royer,Simandre,Tournus,LaTruchère,Uchizy,LeVillars</t>
  </si>
  <si>
    <t>Bourbon-Lancy,Chalmoux,Cronat,Gilly-sur-Loire,Lesme,Maltat,Mont,Perrigny-sur-Loire,Saint-Aubin-sur-Loire,Vitry-sur-Loire</t>
  </si>
  <si>
    <t>Cressy-sur-Somme,Cuzy,Grury,Issy-l'Évêque,Marly-sous-Issy,Montmort,Sainte-Radegonde</t>
  </si>
  <si>
    <t>Aluze,Bouzeron,Chagny,Chamilly,Chassey-le-Camp,Chaudenay,Cheilly-lès-Maranges,Corpeau,Couches,Demigny,Dennevy,Dracy-lès-Couches,Essertenne,Fontaines,Lessard-le-National,Perreuil,Remigny,Rully,Saint-Émiland,Saint-Gilles,Saint-Jean-de-Trézy,Saint-Léger-sur-Dheune,Saint-Loup-Géanges,Saint-Martin-de-Commune,Saint-Maurice-lès-Couches,Saint-Pierre-de-Varennes</t>
  </si>
  <si>
    <t>Allerey-sur-Saône,Allériot,Authumes,Beauvernois,Bellevesvre,Bey,LesBordes,Bosjean,Bouhans,Bragny-sur-Saône,LaChapelle-Saint-Sauveur,Charette-Varennes,Charnay-lès-Chalon,LaChaux,Ciel,Damerey,Dampierre-en-Bresse,Devrouze,Diconne,Écuelles,Frangy-en-Bresse,LaFrette,Fretterans,Frontenard,Gergy,Guerfand,Juif,Lays-sur-le-Doubs,Longepierre,Mervans,Montcoy,Montjay,Mont-lès-Seurre,Montret,Mouthier-en-Bresse,Navilly,Palleau,Pierre-de-Bresse,LePlanois,Pontoux,Pourlans,LaRacineuse,Saint-André-en-Bresse,Saint-Bonnet-en-Bresse,Saint-Didier-en-Bresse,Saint-Étienne-en-Bresse,Saint-Germain-du-Bois,Saint-Gervais-en-Vallière,Saint-Martin-en-Bresse,Saint-Martin-en-Gâtinois,Saint-Maurice-en-Rivière,Saint-Vincent-en-Bresse,Saunières,Savigny-sur-Seille,Sens-sur-Seille,Serley,Sermesse,Serrigny-en-Bresse,Simard,LeTartre,Thurey,Torpes,Toutenant,Verdun-sur-le-Doubs,Vérissey,Verjux,Villegaudin,Clux-Villeneuve</t>
  </si>
  <si>
    <t>Saint-Vérand,Berzé-la-Ville,Bussières,Chaintré,Chânes,LaChapelle-de-Guinchay,Chasselas,Chevagny-les-Chevrières,Crêches-sur-Saône,Davayé,Fuissé,Igé,Leynes,Milly-Lamartine,Pierreclos,Prissé,Pruzilly,LaRoche-Vineuse,Romanèche-Thorins,Saint-Amour-Bellevue,Saint-Symphorien-d'Ancelles,Serrières,Sologny,Solutré-Pouilly,Varennes-lès-Mâcon,Vergisson,Verzé,Vinzelles</t>
  </si>
  <si>
    <t>Champforgeuil,Châtenoy-le-Royal,Chalon-sur-Saône,Crissey,Lux,Saint-Marcel,Saint-Rémy</t>
  </si>
  <si>
    <t>LaMachine,Thianges,Trois-Vèvres</t>
  </si>
  <si>
    <t>Charmoy,Ciry-le-Noble,Dompierre-sous-Sanvignes,Génelard,Marly-sur-Arroux,Perrecy-les-Forges,Saint-Berain-sous-Sanvignes,Saint-Romain-sous-Versigny,Sanvignes-les-Mines,Toulon-sur-Arroux,Blanzy,Montceau-les-Mines,Saint-Vallier</t>
  </si>
  <si>
    <t>Avrée,Chiddes,Fléty,Lanty,Larochemillay,Luzy,Millay,LaNocle-Maulaix,Poil,Rémilly,Saint-Seine,Savigny-Poil-Fol,Sémelay,Tazilly,Ternant</t>
  </si>
  <si>
    <t>Amazy,Asnois,Dirol,Flez-Cuzy,Lys,LaMaison-Dieu,Metz-le-Comte,Moissy-Moulinot,Monceaux-le-Comte,Neuffontaines,Nuars,Ruages,Saint-Aubin-des-Chaumes,Saint-Didier,Saint-Germain-des-Bois,Saizy,Talon,Tannay,Teigny,Vignol</t>
  </si>
  <si>
    <t>Anlezy,Beaumont-Sardolles,Billy-Chevannes,Cercy-la-Tour,Cizely,Diennes-Aubigny,LaFermeté,Fertrève,Fours,Frasnay-Reugny,Limon,Montambert,Saint-Benin-d'Azy,Saint-Firmin,Saint-Gratien-Savigny,Saint-Hilaire-Fontaine,Saint-Jean-aux-Amognes,Saint-Sulpice,Thaix,Ville-Langy</t>
  </si>
  <si>
    <t>Anthien,Asnan,Authiou,Beaulieu,Beuvron,Brinon-sur-Beuvron,Bussy-la-Pesle,Cervon,Challement,Champallement,Chaumot,Chazeuil,Chevannes-Changy,Chitry-les-Mines,LaCollancelle,Corbigny,Corvol-d'Embernard,Dompierre-sur-Héry,Epiry,Germenay,Grenois,Guipy,Héry,Magny-Lormes,Marigny-sur-Yonne,Michaugues,Moraches,Mouron-sur-Yonne,Neuilly,Pazy,Saint-Révérien,Sardy-lès-Épiry,Taconnay,Vitry-Laché</t>
  </si>
  <si>
    <t>Alligny-en-Morvan,Chaumard,Dun-les-Places,Gien-sur-Cure,Gouloux,Montsauche-les-Settons,Moux-en-Morvan,Ouroux-en-Morvan,Planchez,Saint-Agnan,Saint-Brisson</t>
  </si>
  <si>
    <t>Aillant-sur-Tholon,Beauvoir,Branches,Chassy,Diges,Dracy,Égleny,Fleury-la-Vallée,Guerchy,Laduz,Leugny,Lindry,Merry-la-Vallée,Moulins-sur-Ouanne,Neuilly,LesOrmes,Ouanne,Parly,Poilly-sur-Tholon,Pourrain,Saint-Aubin-Château-Neuf,Saint-Martin-sur-Ocre,Saint-Maurice-le-Vieil,Saint-Maurice-Thizouaille,Senan,Sommecaise,Toucy,Villemer,Villiers-Saint-Benoît,Villiers-sur-Tholon,Volgré</t>
  </si>
  <si>
    <t>Arquian,Bitry,Bouhy,LaChapelle-Saint-André,Corvol-l'Orgueilleux,Courcelles,Cuncy-lès-Varzy,Dampierre-sous-Bouhy,Entrains-sur-Nohain,Marcy,Menestreau,Menou,Oudan,Parigny-la-Rose,Saint-Amand-en-Puisaye,Saint-Pierre-du-Mont,Saint-Vérain,Varzy,Villiers-le-Sec</t>
  </si>
  <si>
    <t>Annay-la-Côte,Annéot,Asquins,Avallon,Blannay,Domecy-sur-Cure,Domecy-sur-le-Vault,Étaule,Foissy-lès-Vézelay,Fontenay-près-Vézelay,Girolles,Givry,Island,Lucy-le-Bois,Magny,Menades,Montillot,Pierre-Perthuis,Pontaubert,Sainte-Magnance,Saint-Père,Sauvigny-le-Bois,Sermizelles,Tharoiseau,Tharot,Thory,Vault-de-Lugny,Vézelay</t>
  </si>
  <si>
    <t>Béon,Brion,LaCelle-Saint-Cyr,Cézy,Champlay,Champvallon,Chamvres,Cudot,Joigny,Looze,Paroy-sur-Tholon,Précy-sur-Vrin,Saint-Aubin-sur-Yonne,Saint-Romain-le-Preux,Sépeaux,Villecien,Villevallier</t>
  </si>
  <si>
    <t>Aigremont,Aisy-sur-Armançon,Ancy-le-Franc,Ancy-le-Libre,Annay-sur-Serein,Argentenay,Argenteuil-sur-Armançon,Arthonnay,Baon,Beine,Bernouil,Béru,Butteaux,Carisey,Chablis,Chassignelles,Chemilly-sur-Serein,Cheney,Chichée,Chitry,Collan,Courgis,Cruzy-le-Châtel,Cry,Dannemoine,Dyé,Épineuil,Fleys,Flogny-la-Chapelle,Fontenay-près-Chablis,Fresnes,Fulvy,Gigny,Gland,Jully,Junay,Lézinnes,Lichères-près-Aigremont,Mélisey,Môlay,Molosmes,Moulins-en-Tonnerrois,Nuits,Pacy-sur-Armançon,Percey,Perrigny-sur-Armançon,Pimelles,Poilly-sur-Serein,Préhy,Quincerot,Ravières,Roffey,Rugny,Saint-Martin-sur-Armançon,Sainte-Vertu,Sambourg,Sennevoy-le-Bas,Sennevoy-le-Haut,Serrigny,Stigny,Tanlay,Thorey,Tissey,Tonnerre,Trichey,Tronchoy,Vézannes,Vézinnes,Villiers-les-Hauts,Villiers-Vineux,Villon,Vireaux,Viviers,Yrouerre</t>
  </si>
  <si>
    <t>Armeau,LaBelliole,LesBordes,Brannay,Bussy-le-Repos,Chaumot,Chéroy,Cornant,Courtoin,Dixmont,Dollot,Domats,Égriselles-le-Bocage,Fouchères,Jouy,Marsangy,Montacher-Villegardin,Passy,Piffonds,Rousson,Saint-Julien-du-Sault,Saint-Loup-d'Ordon,Saint-Martin-d'Ordon,Saint-Valérien,Savigny-sur-Clairis,Vallery,Verlin,Vernoy,Villebougis,Villeneuve-la-Dondagre,Villeneuve-sur-Yonne</t>
  </si>
  <si>
    <t>Andryes,Asnières-sous-Bois,Brosses,Chamoux,Châtel-Censoir,Coulanges-sur-Yonne,Courson-les-Carrières,Crain,Druyes-les-Belles-Fontaines,Étais-la-Sauvin,Festigny,Fontenailles,Fontenay-sous-Fouronnes,Fouronnes,Lichères-sur-Yonne,Lucy-sur-Yonne,Mailly-le-Château,Merry-sur-Yonne,Molesmes,Taingy</t>
  </si>
  <si>
    <t>Angely,Annoux,Athie,Bierry-les-Belles-Fontaines,Blacy,Censy,Châtel-Gérard,Cisery,Coutarnoux,Cussy-les-Forges,Dissangis,Étivey,Grimault,Guillon,L'Isle-sur-Serein,Jouancy,Joux-la-Ville,Marmeaux,Massangis,Montréal,Nitry,Noyers,Pasilly,Pisy,Précy-le-Sec,Provency,Saint-André-en-Terre-Plaine,Sainte-Colombe,Santigny,Sarry,Sauvigny-le-Beuréal,Savigny-en-Terre-Plaine,Sceaux,Talcy,Thizy,Trévilly,Vassy-sous-Pisy,Vignes</t>
  </si>
  <si>
    <t>Bassou,Bonnard,Brienon-sur-Armançon,Bussy-en-Othe,Charmoy,Cheny,Chichery,Épineau-les-Voves,Esnon,Laroche-Saint-Cydroine,Migennes</t>
  </si>
  <si>
    <t>Fontaines,Fontenoy,Lain,Lainsecq,Lalande,Lavau,Levis,Mézilles,Moutiers-en-Puisaye,Ronchères,Sainpuits,Sainte-Colombe-sur-Loing,Saint-Fargeau,Saint-Martin-des-Champs,Saints-en-Puisaye,Saint-Sauveur-en-Puisaye,Sementron,Sougères-en-Puisaye,Thury,Treigny</t>
  </si>
  <si>
    <t>Charentenay,Coulangeron,Coulanges-la-Vineuse,Escamps,Escolives-Sainte-Camille,Gy-l'Évêque,Irancy,Jussy,Merry-Sec,Migé,Mouffy,Val-de-Mercy,Vincelles,Vincelottes</t>
  </si>
  <si>
    <t>Beaumont,LaChapelle-Vaupelteigne,Chemilly-sur-Yonne,Gurgy,Hauterive,Héry,Lignorelles,Ligny-le-Châtel,Maligny,Méré,Montigny-la-Resle,Mont-Saint-Sulpice,Ormoy,Pontigny,Rouvray,Seignelay,Varennes,Venouse,Villeneuve-Saint-Salves,Villy</t>
  </si>
  <si>
    <t>Bellechaume,Beugnon,Chailley,Champlost,Chéu,Germigny,Jaulges,Lasson,Mercy,Neuvy-Sautour,Paroy-en-Othe,Saint-Florentin,Sormery,Soumaintrain,Turny,Venizy,Vergigny</t>
  </si>
  <si>
    <t>Arces-Dilo,Bagneaux,Boeurs-en-Othe,Cérilly,Cerisiers,Chigy,LesClérimois,Coulours,Courgenay,Flacy,Foissy-sur-Vanne,Fournaudin,Lailly,Molinons,Pont-sur-Vanne,LaPostolle,Saint-Maurice-aux-Riches-Hommes,LesSièges,Theil-sur-Vanne,Vareilles,Vaudeurs,Vaumort,Villechétive,Villeneuve-l'Archevêque,Villiers-Louis</t>
  </si>
  <si>
    <t>Accolay,Arcy-sur-Cure,Bazarnes,Bessy-sur-Cure,Bois-d'Arcy,Cravant,Lucy-sur-Cure,Mailly-la-Ville,Prégilbert,Sacy,Saint-Cyr-les-Colons,Saint-Moré,Sainte-Pallaye,Sery,Trucy-sur-Yonne,Vermenton,Voutenay-sur-Cure</t>
  </si>
  <si>
    <t>Chambeugle,Charny,Chêne-Arnoult,Chevillon,Dicy,LaFerté-Loupière,Fontenouilles,Grandchamp,Malicorne,Marchais-Beton,Perreux,Prunoy,Saint-Denis-sur-Ouanne,Saint-Martin-sur-Ouanne,Villefranche</t>
  </si>
  <si>
    <t>Collemiers,Courtois-sur-Yonne,Étigny,Fontaine-la-Gaillarde,Gron,Maillot,Malay-le-Grand,Malay-le-Petit,Nailly,Noé,Paron,Rosoy,Saint-Clément,Saint-Denis-lès-Sens,Saint-Martin-du-Tertre,Saligny,Sens,Soucy,Subligny,Véron,Villeroy,Voisines</t>
  </si>
  <si>
    <t>Bléneau,Champcevrais,Champignelles,Rogny-les-Sept-Écluses,Saint-Privé,Tannerre-en-Puisaye,Villeneuve-les-Genêts</t>
  </si>
  <si>
    <t>Champigny,LaChapelle-sur-Oreuse,Chaumont,Compigny,Courlon-sur-Yonne,Cuy,Évry,Gisy-les-Nobles,Lixy,Michery,Pailly,Plessis-Saint-Jean,Pont-sur-Yonne,Saint-Agnan,Saint-Sérotin,Serbonnes,Sergines,Thorigny-sur-Oreuse,Villeblevin,Villemanoche,Villenavotte,Villeneuve-la-Guyard,Villeperrot,Villethierry,Perceneige,Vinneuf</t>
  </si>
  <si>
    <t>Anjoutey,Auxelles-Bas,Auxelles-Haut,Bourg-sous-Châtelet,Chaux,Cravanche,Éloie,Étueffont,Évette-Salbert,Felon,Giromagny,Grosmagny,Lachapelle-sous-Chaux,Lachapelle-sous-Rougemont,Lamadeleine-Val-des-Anges,Lepuix,Leval,Offemont,Petitefontaine,Petitmagny,Riervescemont,Romagny-sous-Rougemont,Rougegoutte,Rougemont-le-Château,Saint-Germain-le-Châtelet,Sermamagny,Valdoie,Vescemont,Andelnans,Angeot,Argiésans,Banvillars,Bavilliers,Bermont,Bessoncourt,Bethonvilliers,Boron,Botans,Bourogne,Brebotte,Bretagne,Buc,Charmois,Châtenois-les-Forges,Chavanatte,Chavannes-les-Grands,Chèvremont,Courcelles,Courtelevant,Cunelières,Danjoutin,Denney,Dorans,Eguenigue,Essert,Faverois,Fêche-l'Église,Florimont,Fontaine,Fontenelle,Foussemagne,Frais,Froidefontaine,Grandvillars,Grosne,Joncherey,Lacollonge,Lagrange,Larivière,Lepuix-Neuf,Menoncourt,Meroux,Méziré,Montreux-Château,Morvillars,Moval,Novillard,Pérouse,Petit-Croix,Phaffans,Réchésy,Autrechêne,Recouvrance,Reppe,Roppe,Sevenans,Suarce,Thiancourt,Trévenans,Urcerey,Vauthiermont,Vellescot,Vétrigne,Vézelois</t>
  </si>
  <si>
    <t>Beaucourt,Croix,Delle,Lebetain,Montbouton,Saint-Dizier-l'Évêque,Villars-le-Sec</t>
  </si>
  <si>
    <t>nb communes autorisées</t>
  </si>
  <si>
    <t>Total communes autorisées</t>
  </si>
  <si>
    <t>Taux de couverture</t>
  </si>
  <si>
    <t>(nb de communes autorisées - nb non desservies)/total communes autorisées</t>
  </si>
  <si>
    <t>Equipe mobile Soins palliatifs</t>
  </si>
  <si>
    <t>Equipe mobile psychiatriques</t>
  </si>
  <si>
    <t>Filière gériatrique locale</t>
  </si>
  <si>
    <t>A Masquer</t>
  </si>
  <si>
    <t>Nombre d'ETP ASG</t>
  </si>
  <si>
    <t>Nombre d'ETP Psychomotricien</t>
  </si>
  <si>
    <t>Nombre d'ETP Ergothérapeute</t>
  </si>
  <si>
    <t>Nombre d'ETP Infirmier coordonnateur</t>
  </si>
  <si>
    <t>Nombre d'ETP Psychologue</t>
  </si>
  <si>
    <t xml:space="preserve">Composition de l'équipe </t>
  </si>
  <si>
    <t>Composition de l'équipe</t>
  </si>
  <si>
    <t>Total nb de places autorisées</t>
  </si>
  <si>
    <t>Intervenez-vous dans des communes différentes de la zone d'intervention du SSIAD "classique"?</t>
  </si>
  <si>
    <t>Horaires spécifique weekend, jours fériés ou nuit à préciser</t>
  </si>
  <si>
    <t>Année 2023</t>
  </si>
  <si>
    <t>Fréquence actualisation projet personnalisé</t>
  </si>
  <si>
    <t>Semestrielle</t>
  </si>
  <si>
    <t>Trimestrielle</t>
  </si>
  <si>
    <t>Annuelle</t>
  </si>
  <si>
    <t>Durant l'année 2023:</t>
  </si>
  <si>
    <t>Dernier GMP connu au 31/12/2023</t>
  </si>
  <si>
    <t>au 31/12/2023</t>
  </si>
  <si>
    <t>Nb bénéficiaires admis depuis moins de 15 jours  pour lesquels un projet personnalisé a été réalisé / Nb bénéficiaires admis depuis moins de 15 jours (se positionner au 31/12/2023)</t>
  </si>
  <si>
    <t>Liste d'attente au 31/12/2023</t>
  </si>
  <si>
    <t>File active de l’année (nombres de personnes prises en charge entre le 01/01/2023 et le 31/12/2023) </t>
  </si>
  <si>
    <t>Nombre de personnes inscrites en  liste d'attente au 31/12/2023</t>
  </si>
  <si>
    <t>Avez-vous recours à des intervenants en activités physique adaptée?</t>
  </si>
  <si>
    <t>Aidants</t>
  </si>
  <si>
    <t>Disposez-vous d'outils pour répondre aux besoins des aidants?</t>
  </si>
  <si>
    <t>Orientation des aidants vers les plateformes de répit?</t>
  </si>
  <si>
    <t>Les modalités de signalements des faits de maltraitance sont précisées dans le livret d'accueil?</t>
  </si>
  <si>
    <t>Système d'information/ Outils numériques</t>
  </si>
  <si>
    <t>Le service est-il doté d'un Dosiier Usager Informatisé (DUI)?</t>
  </si>
  <si>
    <t>Ce dernier répond aux critères suivants:</t>
  </si>
  <si>
    <t>• conformité avec les exigences de sécurité définies dans le cadre de la politique de sécutrité des SI en santé?</t>
  </si>
  <si>
    <t>• référencement SEGUR?</t>
  </si>
  <si>
    <t>• gestion des accès à l'information selon le profil des professionnels?</t>
  </si>
  <si>
    <t>HAD</t>
  </si>
  <si>
    <t xml:space="preserve">Le service a-t-il mis en place des interventions coordonnées avec des </t>
  </si>
  <si>
    <t>services d'aide à domicile?</t>
  </si>
  <si>
    <t>Avec des idpositifs à destination des personnes en situation de handicap (SAVS, communauté 360, PCPE, PFR, SMR, SAMSAH, FAM,…)</t>
  </si>
  <si>
    <t>Actions de promotion de la Qualité de Vie au Travail</t>
  </si>
  <si>
    <t xml:space="preserve">Avec les consultations mémoire </t>
  </si>
  <si>
    <t>Avec des dispositifs spécialisés dans l'accopagnement des personnes atteintes de maladies neurodégénératives (ESA, CMRR, CEP, SRC-SEP,…)</t>
  </si>
  <si>
    <t>Avec des organismes proposant des actions de lutte contre l'isolement (Petits frères des Pauvres, Croix Rouge Française, Mona Lisa,…)</t>
  </si>
  <si>
    <t>Avec des offres de soins ambulatoires (médecin traitant, CPTS, MSP,…)</t>
  </si>
  <si>
    <t>Nb de bénéficiaires de la file active ayant désigné une personne de confiance</t>
  </si>
  <si>
    <r>
      <t xml:space="preserve">Niveau de dépendance des </t>
    </r>
    <r>
      <rPr>
        <b/>
        <u/>
        <sz val="10"/>
        <rFont val="Calibri"/>
        <family val="2"/>
        <scheme val="minor"/>
      </rPr>
      <t>bénéficiaires accompagnés</t>
    </r>
    <r>
      <rPr>
        <b/>
        <sz val="10"/>
        <rFont val="Calibri"/>
        <family val="2"/>
        <scheme val="minor"/>
      </rPr>
      <t xml:space="preserve"> dans l’année</t>
    </r>
  </si>
  <si>
    <r>
      <t xml:space="preserve">Niveau de dépendance des bénéficiaires en </t>
    </r>
    <r>
      <rPr>
        <b/>
        <u/>
        <sz val="10"/>
        <rFont val="Calibri"/>
        <family val="2"/>
        <scheme val="minor"/>
      </rPr>
      <t>liste d'attente</t>
    </r>
    <r>
      <rPr>
        <b/>
        <sz val="10"/>
        <rFont val="Calibri"/>
        <family val="2"/>
        <scheme val="minor"/>
      </rPr>
      <t xml:space="preserve"> </t>
    </r>
  </si>
  <si>
    <r>
      <t xml:space="preserve">Nombre de personnes en situation de </t>
    </r>
    <r>
      <rPr>
        <b/>
        <u/>
        <sz val="10"/>
        <rFont val="Calibri"/>
        <family val="2"/>
        <scheme val="minor"/>
      </rPr>
      <t>polyhandicap</t>
    </r>
    <r>
      <rPr>
        <b/>
        <sz val="10"/>
        <rFont val="Calibri"/>
        <family val="2"/>
        <scheme val="minor"/>
      </rPr>
      <t xml:space="preserve"> pris en charge au cours de l'année</t>
    </r>
  </si>
  <si>
    <r>
      <t xml:space="preserve">exemple: grille FRAGIRE
</t>
    </r>
    <r>
      <rPr>
        <b/>
        <sz val="10"/>
        <rFont val="Calibri"/>
        <family val="2"/>
        <scheme val="minor"/>
      </rPr>
      <t>Indiquer lequel dans la partie Commentaires</t>
    </r>
  </si>
  <si>
    <t>Nb de bénéficiaires de la file active ayant rédigé des directives anticipées / souhaits de fin de vie</t>
  </si>
  <si>
    <r>
      <t xml:space="preserve">Prise en charge spécifique  SSIAD renforcés, SSIAD d'urgence (dont ex-TRANSI-SSIAD)
</t>
    </r>
    <r>
      <rPr>
        <i/>
        <sz val="8"/>
        <rFont val="Calibri"/>
        <family val="2"/>
        <scheme val="minor"/>
      </rPr>
      <t>Expérimentation qui a pour objectif de soutenir le développement d'une "offre intermédiaire" de prise en charge des soins infirmiers pour les personnes dont la dépendance augmente et dont la prise en charge par le SSIAD classique se révèle insuffisante mais qui ne nécessite pas une intervention HAD</t>
    </r>
  </si>
  <si>
    <r>
      <t xml:space="preserve">Préciser si l'actualisation de la liste d'attente est faite de façon mensuelle, bi mensuelle, hebdomadaire ou autre </t>
    </r>
    <r>
      <rPr>
        <b/>
        <i/>
        <sz val="10"/>
        <color rgb="FFFF0000"/>
        <rFont val="Calibri"/>
        <family val="2"/>
        <scheme val="minor"/>
      </rPr>
      <t>(Si Autre, à préciser la fréquence dans la colonne Commentaires)</t>
    </r>
  </si>
  <si>
    <t>Avec France Alzheimer</t>
  </si>
  <si>
    <t>Avec le DAC</t>
  </si>
  <si>
    <t>Si les données sont erronnées à préciser dans la colonne Commentaires</t>
  </si>
  <si>
    <r>
      <t xml:space="preserve">Autre critère </t>
    </r>
    <r>
      <rPr>
        <b/>
        <sz val="10"/>
        <color rgb="FFFF0000"/>
        <rFont val="Calibri"/>
        <family val="2"/>
        <scheme val="minor"/>
      </rPr>
      <t>(à préciser dans la colonne Commentaires)</t>
    </r>
    <r>
      <rPr>
        <sz val="10"/>
        <rFont val="Calibri"/>
        <family val="2"/>
        <scheme val="minor"/>
      </rPr>
      <t xml:space="preserve"> : </t>
    </r>
  </si>
  <si>
    <t>Si oui, préciser le nombre d'interventions dans la colonne Commentaires</t>
  </si>
  <si>
    <r>
      <t xml:space="preserve">Autre </t>
    </r>
    <r>
      <rPr>
        <b/>
        <sz val="10"/>
        <color rgb="FFFF0000"/>
        <rFont val="Calibri"/>
        <family val="2"/>
        <scheme val="minor"/>
      </rPr>
      <t>(décrire dans la colonne Commentaires)</t>
    </r>
  </si>
  <si>
    <r>
      <t xml:space="preserve">Organismes proposant des actions de prévention
</t>
    </r>
    <r>
      <rPr>
        <b/>
        <sz val="10"/>
        <color rgb="FFFF0000"/>
        <rFont val="Calibri"/>
        <family val="2"/>
        <scheme val="minor"/>
      </rPr>
      <t>Préciser lesquels dans la colonne Commentaires</t>
    </r>
  </si>
  <si>
    <t>Si Autre, préciser la fréquence dans la colonne Commentaires</t>
  </si>
  <si>
    <r>
      <t xml:space="preserve">Cette enquête a donné lieu à des actions correctives
</t>
    </r>
    <r>
      <rPr>
        <b/>
        <sz val="10"/>
        <color rgb="FFFF0000"/>
        <rFont val="Calibri"/>
        <family val="2"/>
        <scheme val="minor"/>
      </rPr>
      <t>Si oui, préciser lesquelles dans la colonne Commentaires</t>
    </r>
  </si>
  <si>
    <r>
      <t xml:space="preserve">Nombre d'ETP Autre </t>
    </r>
    <r>
      <rPr>
        <b/>
        <sz val="10"/>
        <color rgb="FFFF0000"/>
        <rFont val="Calibri"/>
        <family val="2"/>
        <scheme val="minor"/>
      </rPr>
      <t>(précisez dans la colonne Commentaires)</t>
    </r>
  </si>
  <si>
    <t>Mise en place d'un plan de développement des compétences</t>
  </si>
  <si>
    <t>Le service doit fournir aux personnes accompagnées des informations sur les modalités de signalement des faits de maltraitance dans le livret d'accueil (cf point 3.4.1 du cahier des charges)</t>
  </si>
  <si>
    <t>Le soutien aux proches aidants de la personne accompagnée est une nouvelle mission facultative.</t>
  </si>
  <si>
    <t>Convention avec le Dispositif d'Appui à la Coordination (DAC)</t>
  </si>
  <si>
    <t>Le DAC est le point d'entrée unique pour les professionnels et structures afin de favoriser le maintien à domicile des personnes en situation de santé et de vie complexes et participe à la coordination territoriale</t>
  </si>
  <si>
    <t>Combien d'interventions coordonnées avez-vous menées au cours de l'année?</t>
  </si>
  <si>
    <t>Avec combien de service(s) d'aide?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</si>
</sst>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_-;\-* #,##0.00\ _€_-;_-* &quot;-&quot;??\ _€_-;_-@_-"/>
    <numFmt numFmtId="165" formatCode="_-* #,##0\ _€_-;\-* #,##0\ _€_-;_-* &quot;-&quot;??\ _€_-;_-@_-"/>
  </numFmts>
  <fonts count="53" x14ac:knownFonts="1">
    <font>
      <sz val="11"/>
      <color theme="1"/>
      <name val="Calibri"/>
      <family val="2"/>
      <scheme val="minor"/>
    </font>
    <font>
      <sz val="11"/>
      <color theme="1"/>
      <name val="Calibri"/>
      <family val="2"/>
      <scheme val="minor"/>
    </font>
    <font>
      <sz val="9"/>
      <color indexed="81"/>
      <name val="Tahoma"/>
      <family val="2"/>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b/>
      <sz val="10"/>
      <color theme="0"/>
      <name val="Calibri"/>
      <family val="2"/>
      <scheme val="minor"/>
    </font>
    <font>
      <b/>
      <sz val="10"/>
      <color rgb="FF000000"/>
      <name val="Calibri"/>
      <family val="2"/>
      <scheme val="minor"/>
    </font>
    <font>
      <b/>
      <sz val="10"/>
      <color rgb="FFFF0000"/>
      <name val="Calibri"/>
      <family val="2"/>
      <scheme val="minor"/>
    </font>
    <font>
      <b/>
      <sz val="10"/>
      <color rgb="FF53548A"/>
      <name val="Calibri"/>
      <family val="2"/>
      <scheme val="minor"/>
    </font>
    <font>
      <b/>
      <sz val="18"/>
      <color rgb="FF000000"/>
      <name val="Calibri"/>
      <family val="2"/>
      <scheme val="minor"/>
    </font>
    <font>
      <b/>
      <sz val="18"/>
      <name val="Calibri"/>
      <family val="2"/>
      <scheme val="minor"/>
    </font>
    <font>
      <b/>
      <sz val="9"/>
      <color indexed="81"/>
      <name val="Tahoma"/>
      <family val="2"/>
    </font>
    <font>
      <i/>
      <sz val="10"/>
      <name val="Calibri"/>
      <family val="2"/>
      <scheme val="minor"/>
    </font>
    <font>
      <sz val="8"/>
      <color theme="1"/>
      <name val="Calibri"/>
      <family val="2"/>
      <scheme val="minor"/>
    </font>
    <font>
      <b/>
      <sz val="20"/>
      <color theme="1"/>
      <name val="Brush Script MT"/>
      <family val="4"/>
    </font>
    <font>
      <b/>
      <sz val="10"/>
      <color rgb="FF660033"/>
      <name val="Calibri"/>
      <family val="2"/>
      <scheme val="minor"/>
    </font>
    <font>
      <b/>
      <sz val="12"/>
      <color rgb="FF660033"/>
      <name val="Calibri"/>
      <family val="2"/>
      <scheme val="minor"/>
    </font>
    <font>
      <b/>
      <i/>
      <sz val="10"/>
      <color rgb="FF660033"/>
      <name val="Calibri"/>
      <family val="2"/>
      <scheme val="minor"/>
    </font>
    <font>
      <b/>
      <sz val="10"/>
      <color rgb="FFFFFFFF"/>
      <name val="Calibri"/>
      <family val="2"/>
      <scheme val="minor"/>
    </font>
    <font>
      <b/>
      <sz val="11"/>
      <color rgb="FFFF0000"/>
      <name val="Calibri"/>
      <family val="2"/>
      <scheme val="minor"/>
    </font>
    <font>
      <b/>
      <i/>
      <sz val="10"/>
      <color rgb="FFFF0000"/>
      <name val="Calibri"/>
      <family val="2"/>
      <scheme val="minor"/>
    </font>
    <font>
      <b/>
      <sz val="8"/>
      <color indexed="81"/>
      <name val="Tahoma"/>
      <family val="2"/>
    </font>
    <font>
      <sz val="8"/>
      <color indexed="81"/>
      <name val="Tahoma"/>
      <family val="2"/>
    </font>
    <font>
      <sz val="9"/>
      <color theme="1"/>
      <name val="Arial"/>
      <family val="2"/>
    </font>
    <font>
      <b/>
      <sz val="24"/>
      <color theme="5" tint="-0.249977111117893"/>
      <name val="Arial"/>
      <family val="2"/>
    </font>
    <font>
      <b/>
      <i/>
      <sz val="8"/>
      <color theme="5" tint="-0.249977111117893"/>
      <name val="Arial"/>
      <family val="2"/>
    </font>
    <font>
      <b/>
      <sz val="9"/>
      <color theme="5" tint="-0.249977111117893"/>
      <name val="Arial"/>
      <family val="2"/>
    </font>
    <font>
      <sz val="9"/>
      <color theme="5" tint="-0.249977111117893"/>
      <name val="Arial"/>
      <family val="2"/>
    </font>
    <font>
      <sz val="9"/>
      <name val="Arial"/>
      <family val="2"/>
    </font>
    <font>
      <b/>
      <sz val="9"/>
      <color rgb="FFFF0000"/>
      <name val="Arial"/>
      <family val="2"/>
    </font>
    <font>
      <i/>
      <sz val="8"/>
      <color theme="1"/>
      <name val="Arial"/>
      <family val="2"/>
    </font>
    <font>
      <sz val="9"/>
      <color theme="6"/>
      <name val="Arial"/>
      <family val="2"/>
    </font>
    <font>
      <sz val="9"/>
      <color theme="9" tint="-0.249977111117893"/>
      <name val="Arial"/>
      <family val="2"/>
    </font>
    <font>
      <sz val="9"/>
      <color theme="4"/>
      <name val="Arial"/>
      <family val="2"/>
    </font>
    <font>
      <i/>
      <sz val="8"/>
      <name val="Arial"/>
      <family val="2"/>
    </font>
    <font>
      <sz val="8"/>
      <name val="Arial"/>
      <family val="2"/>
    </font>
    <font>
      <b/>
      <sz val="9"/>
      <name val="Arial"/>
      <family val="2"/>
    </font>
    <font>
      <b/>
      <i/>
      <sz val="8"/>
      <name val="Arial"/>
      <family val="2"/>
    </font>
    <font>
      <b/>
      <sz val="8"/>
      <name val="Arial"/>
      <family val="2"/>
    </font>
    <font>
      <sz val="9"/>
      <color rgb="FFFF0000"/>
      <name val="Arial"/>
      <family val="2"/>
    </font>
    <font>
      <sz val="9"/>
      <color rgb="FF9C6500"/>
      <name val="Arial"/>
      <family val="2"/>
    </font>
    <font>
      <sz val="9"/>
      <color rgb="FF0070C0"/>
      <name val="Arial"/>
      <family val="2"/>
    </font>
    <font>
      <sz val="11"/>
      <color theme="1"/>
      <name val="Calibri"/>
      <family val="2"/>
    </font>
    <font>
      <sz val="9"/>
      <color rgb="FF002060"/>
      <name val="Arial"/>
      <family val="2"/>
    </font>
    <font>
      <b/>
      <sz val="18"/>
      <color theme="0"/>
      <name val="Calibri"/>
      <family val="2"/>
      <scheme val="minor"/>
    </font>
    <font>
      <sz val="10"/>
      <color rgb="FFFFFFFF"/>
      <name val="Calibri"/>
      <family val="2"/>
      <scheme val="minor"/>
    </font>
    <font>
      <sz val="8"/>
      <name val="Calibri"/>
      <family val="2"/>
      <scheme val="minor"/>
    </font>
    <font>
      <b/>
      <i/>
      <sz val="10"/>
      <name val="Calibri"/>
      <family val="2"/>
      <scheme val="minor"/>
    </font>
    <font>
      <b/>
      <u/>
      <sz val="10"/>
      <name val="Calibri"/>
      <family val="2"/>
      <scheme val="minor"/>
    </font>
    <font>
      <i/>
      <sz val="8"/>
      <name val="Calibri"/>
      <family val="2"/>
      <scheme val="minor"/>
    </font>
    <font>
      <sz val="10"/>
      <color theme="9"/>
      <name val="Calibri"/>
      <family val="2"/>
      <scheme val="minor"/>
    </font>
  </fonts>
  <fills count="2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00FF"/>
        <bgColor indexed="64"/>
      </patternFill>
    </fill>
    <fill>
      <patternFill patternType="solid">
        <fgColor rgb="FFFFEB9C"/>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s>
  <cellStyleXfs count="5">
    <xf numFmtId="0" fontId="0" fillId="0" borderId="0"/>
    <xf numFmtId="9" fontId="1" fillId="0" borderId="0" applyFont="0" applyFill="0" applyBorder="0" applyAlignment="0" applyProtection="0"/>
    <xf numFmtId="0" fontId="25" fillId="0" borderId="0"/>
    <xf numFmtId="164" fontId="25" fillId="0" borderId="0" applyFont="0" applyFill="0" applyBorder="0" applyAlignment="0" applyProtection="0"/>
    <xf numFmtId="0" fontId="42" fillId="16" borderId="0" applyNumberFormat="0" applyBorder="0" applyAlignment="0" applyProtection="0"/>
  </cellStyleXfs>
  <cellXfs count="269">
    <xf numFmtId="0" fontId="0" fillId="0" borderId="0" xfId="0"/>
    <xf numFmtId="0" fontId="8" fillId="0" borderId="0" xfId="0" applyFont="1" applyAlignment="1" applyProtection="1">
      <alignment vertical="center" wrapText="1" readingOrder="1"/>
    </xf>
    <xf numFmtId="0" fontId="4" fillId="0" borderId="0" xfId="0" applyFont="1" applyBorder="1" applyProtection="1"/>
    <xf numFmtId="0" fontId="9" fillId="3" borderId="0" xfId="0" applyFont="1" applyFill="1" applyAlignment="1" applyProtection="1">
      <alignment vertical="center" wrapText="1" readingOrder="1"/>
    </xf>
    <xf numFmtId="0" fontId="4" fillId="0" borderId="0" xfId="0" applyFont="1" applyBorder="1" applyAlignment="1" applyProtection="1">
      <alignment horizontal="center" vertical="center" wrapText="1"/>
    </xf>
    <xf numFmtId="0" fontId="4" fillId="0" borderId="0" xfId="0" applyFont="1" applyBorder="1" applyAlignment="1" applyProtection="1">
      <alignment vertical="center"/>
    </xf>
    <xf numFmtId="0" fontId="5" fillId="0" borderId="0" xfId="0" applyFont="1" applyFill="1" applyBorder="1" applyAlignment="1" applyProtection="1">
      <alignment vertical="center"/>
    </xf>
    <xf numFmtId="0" fontId="4" fillId="3" borderId="0" xfId="0" applyFont="1" applyFill="1" applyBorder="1" applyAlignment="1" applyProtection="1">
      <alignment vertical="center" wrapText="1"/>
    </xf>
    <xf numFmtId="0" fontId="3" fillId="3" borderId="0" xfId="0" applyFont="1" applyFill="1" applyBorder="1" applyAlignment="1" applyProtection="1">
      <alignment vertical="center" wrapText="1"/>
    </xf>
    <xf numFmtId="10" fontId="4" fillId="3" borderId="0" xfId="0" applyNumberFormat="1" applyFont="1" applyFill="1" applyBorder="1" applyAlignment="1" applyProtection="1">
      <alignment horizontal="center" vertical="center" wrapText="1"/>
    </xf>
    <xf numFmtId="0" fontId="4" fillId="0" borderId="0" xfId="0" applyFont="1" applyBorder="1" applyAlignment="1" applyProtection="1">
      <alignment horizontal="left"/>
    </xf>
    <xf numFmtId="0" fontId="10" fillId="0" borderId="13" xfId="0" applyFont="1" applyBorder="1" applyAlignment="1" applyProtection="1">
      <alignment horizontal="center" vertical="center"/>
    </xf>
    <xf numFmtId="0" fontId="10" fillId="0" borderId="0" xfId="0" applyFont="1" applyAlignment="1" applyProtection="1">
      <alignment horizontal="left" vertical="center"/>
    </xf>
    <xf numFmtId="0" fontId="4" fillId="7" borderId="0" xfId="0" applyFont="1" applyFill="1" applyBorder="1" applyAlignment="1" applyProtection="1">
      <alignment horizontal="center" readingOrder="1"/>
    </xf>
    <xf numFmtId="0" fontId="16" fillId="0" borderId="0" xfId="0" applyFont="1" applyBorder="1" applyAlignment="1" applyProtection="1">
      <alignment horizontal="center" vertical="center"/>
    </xf>
    <xf numFmtId="0" fontId="4" fillId="4" borderId="0" xfId="0" applyFont="1" applyFill="1" applyBorder="1" applyAlignment="1" applyProtection="1">
      <alignment horizontal="center" readingOrder="1"/>
    </xf>
    <xf numFmtId="0" fontId="6" fillId="0" borderId="1" xfId="0" applyFont="1" applyFill="1" applyBorder="1" applyAlignment="1" applyProtection="1">
      <alignment vertical="center"/>
    </xf>
    <xf numFmtId="0" fontId="5" fillId="0" borderId="1" xfId="0" applyFont="1" applyFill="1" applyBorder="1" applyAlignment="1" applyProtection="1">
      <alignment vertical="center"/>
    </xf>
    <xf numFmtId="0" fontId="4" fillId="0" borderId="1" xfId="0" applyFont="1" applyBorder="1" applyProtection="1"/>
    <xf numFmtId="0" fontId="4" fillId="0" borderId="1" xfId="0" applyFont="1" applyBorder="1" applyAlignment="1" applyProtection="1">
      <alignment vertical="center" wrapText="1"/>
    </xf>
    <xf numFmtId="0" fontId="4" fillId="0" borderId="1" xfId="0" applyFont="1" applyBorder="1" applyAlignment="1" applyProtection="1">
      <alignment horizontal="justify" vertical="center"/>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4" fillId="0" borderId="16" xfId="0" applyFont="1" applyBorder="1" applyAlignment="1" applyProtection="1">
      <alignment horizontal="justify" vertical="center"/>
    </xf>
    <xf numFmtId="0" fontId="19" fillId="6" borderId="1" xfId="0" applyFont="1" applyFill="1" applyBorder="1" applyAlignment="1" applyProtection="1">
      <alignment horizontal="center" vertical="center"/>
    </xf>
    <xf numFmtId="10" fontId="20" fillId="3" borderId="0" xfId="0" applyNumberFormat="1" applyFont="1" applyFill="1" applyBorder="1" applyAlignment="1" applyProtection="1">
      <alignment vertical="center" wrapText="1"/>
    </xf>
    <xf numFmtId="0" fontId="21" fillId="0" borderId="0" xfId="0" applyFont="1"/>
    <xf numFmtId="0" fontId="4" fillId="0" borderId="0" xfId="0" applyFont="1" applyFill="1" applyBorder="1" applyProtection="1"/>
    <xf numFmtId="0" fontId="6" fillId="0" borderId="1" xfId="0" applyFont="1" applyFill="1" applyBorder="1" applyAlignment="1" applyProtection="1">
      <alignment horizontal="left" vertical="center" wrapText="1"/>
    </xf>
    <xf numFmtId="0" fontId="5" fillId="3" borderId="1" xfId="0" applyFont="1" applyFill="1" applyBorder="1" applyAlignment="1" applyProtection="1">
      <alignment vertical="center"/>
    </xf>
    <xf numFmtId="0" fontId="5" fillId="3" borderId="1" xfId="0" applyFont="1" applyFill="1" applyBorder="1" applyAlignment="1" applyProtection="1">
      <alignment horizontal="left" vertical="center" wrapText="1"/>
    </xf>
    <xf numFmtId="0" fontId="17" fillId="10" borderId="15" xfId="0" applyFont="1" applyFill="1" applyBorder="1" applyAlignment="1" applyProtection="1">
      <alignment horizontal="centerContinuous" vertical="center"/>
    </xf>
    <xf numFmtId="0" fontId="17" fillId="10" borderId="20" xfId="0" applyFont="1" applyFill="1" applyBorder="1" applyAlignment="1" applyProtection="1">
      <alignment horizontal="centerContinuous" vertical="center"/>
    </xf>
    <xf numFmtId="0" fontId="17" fillId="10" borderId="16" xfId="0" applyFont="1" applyFill="1" applyBorder="1" applyAlignment="1" applyProtection="1">
      <alignment horizontal="centerContinuous" vertical="center"/>
    </xf>
    <xf numFmtId="0" fontId="9" fillId="0" borderId="1" xfId="0" applyFont="1" applyBorder="1" applyProtection="1"/>
    <xf numFmtId="0" fontId="7" fillId="0" borderId="1" xfId="0" applyFont="1" applyFill="1" applyBorder="1" applyAlignment="1" applyProtection="1">
      <alignment vertical="center"/>
    </xf>
    <xf numFmtId="0" fontId="4" fillId="0" borderId="1" xfId="0" applyFont="1" applyBorder="1" applyAlignment="1" applyProtection="1">
      <alignment horizontal="center" vertical="center" wrapText="1"/>
    </xf>
    <xf numFmtId="0" fontId="4" fillId="15" borderId="0" xfId="0" applyFont="1" applyFill="1" applyBorder="1" applyProtection="1"/>
    <xf numFmtId="0" fontId="0" fillId="14" borderId="0" xfId="0" applyFill="1"/>
    <xf numFmtId="0" fontId="0" fillId="0" borderId="0" xfId="0" applyAlignment="1">
      <alignment vertical="center" wrapText="1"/>
    </xf>
    <xf numFmtId="0" fontId="6" fillId="3" borderId="14" xfId="0" applyFont="1" applyFill="1" applyBorder="1" applyAlignment="1" applyProtection="1">
      <alignment vertical="center" wrapText="1"/>
    </xf>
    <xf numFmtId="0" fontId="6" fillId="3" borderId="10" xfId="0" applyFont="1" applyFill="1" applyBorder="1" applyAlignment="1" applyProtection="1">
      <alignment vertical="center" wrapText="1"/>
    </xf>
    <xf numFmtId="0" fontId="0" fillId="17" borderId="0" xfId="0" applyFill="1"/>
    <xf numFmtId="0" fontId="4" fillId="0" borderId="0" xfId="0" applyFont="1" applyFill="1" applyBorder="1" applyAlignment="1" applyProtection="1">
      <alignment vertical="center" wrapText="1"/>
    </xf>
    <xf numFmtId="0" fontId="5" fillId="13" borderId="15" xfId="0" applyFont="1" applyFill="1" applyBorder="1" applyAlignment="1" applyProtection="1">
      <alignment horizontal="center" readingOrder="1"/>
      <protection locked="0"/>
    </xf>
    <xf numFmtId="0" fontId="5" fillId="13" borderId="15" xfId="0" applyFont="1" applyFill="1" applyBorder="1" applyAlignment="1" applyProtection="1">
      <alignment horizontal="center" vertical="center" readingOrder="1"/>
      <protection locked="0"/>
    </xf>
    <xf numFmtId="0" fontId="5" fillId="13" borderId="23" xfId="0" applyFont="1" applyFill="1" applyBorder="1" applyAlignment="1" applyProtection="1">
      <alignment horizontal="center" vertical="center" readingOrder="1"/>
    </xf>
    <xf numFmtId="9" fontId="5" fillId="13" borderId="15" xfId="1" applyFont="1" applyFill="1" applyBorder="1" applyAlignment="1" applyProtection="1">
      <alignment horizontal="center" vertical="center" wrapText="1" readingOrder="1"/>
      <protection locked="0"/>
    </xf>
    <xf numFmtId="0" fontId="5" fillId="0" borderId="1" xfId="0" applyFont="1" applyFill="1" applyBorder="1" applyAlignment="1" applyProtection="1">
      <alignment horizontal="center" vertical="center" wrapText="1"/>
    </xf>
    <xf numFmtId="0" fontId="17" fillId="10" borderId="1" xfId="0" applyFont="1" applyFill="1" applyBorder="1" applyAlignment="1" applyProtection="1">
      <alignment horizontal="centerContinuous" vertical="center"/>
    </xf>
    <xf numFmtId="0" fontId="4" fillId="15"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9" fontId="4" fillId="0" borderId="1" xfId="0" applyNumberFormat="1" applyFont="1" applyFill="1" applyBorder="1" applyAlignment="1" applyProtection="1">
      <alignment horizontal="center" vertical="center" wrapText="1"/>
    </xf>
    <xf numFmtId="9" fontId="5" fillId="0"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0" fillId="18" borderId="0" xfId="0" applyFill="1"/>
    <xf numFmtId="0" fontId="15" fillId="0" borderId="1" xfId="0" applyFont="1" applyBorder="1" applyAlignment="1" applyProtection="1">
      <alignment vertical="center" wrapText="1"/>
    </xf>
    <xf numFmtId="0" fontId="15" fillId="0" borderId="0" xfId="0" applyFont="1" applyBorder="1" applyAlignment="1" applyProtection="1">
      <alignment wrapText="1"/>
    </xf>
    <xf numFmtId="0" fontId="26" fillId="5" borderId="0" xfId="2" applyFont="1" applyFill="1"/>
    <xf numFmtId="0" fontId="27" fillId="5" borderId="0" xfId="2" applyFont="1" applyFill="1"/>
    <xf numFmtId="0" fontId="28" fillId="5" borderId="0" xfId="2" applyFont="1" applyFill="1"/>
    <xf numFmtId="0" fontId="29" fillId="5" borderId="0" xfId="2" applyFont="1" applyFill="1"/>
    <xf numFmtId="0" fontId="30" fillId="0" borderId="0" xfId="2" applyFont="1" applyFill="1" applyAlignment="1">
      <alignment horizontal="center" vertical="center"/>
    </xf>
    <xf numFmtId="0" fontId="30" fillId="0" borderId="0" xfId="2" applyFont="1" applyFill="1" applyAlignment="1">
      <alignment vertical="center"/>
    </xf>
    <xf numFmtId="0" fontId="31" fillId="0" borderId="0" xfId="2" applyFont="1" applyFill="1" applyAlignment="1">
      <alignment horizontal="center" vertical="center"/>
    </xf>
    <xf numFmtId="0" fontId="25" fillId="5" borderId="0" xfId="2" applyFill="1"/>
    <xf numFmtId="0" fontId="32" fillId="5" borderId="0" xfId="2" applyFont="1" applyFill="1"/>
    <xf numFmtId="0" fontId="33" fillId="0" borderId="0" xfId="2" applyFont="1" applyFill="1" applyAlignment="1">
      <alignment vertical="center"/>
    </xf>
    <xf numFmtId="0" fontId="34" fillId="0" borderId="0" xfId="2" applyFont="1" applyFill="1" applyAlignment="1">
      <alignment vertical="center"/>
    </xf>
    <xf numFmtId="0" fontId="35" fillId="0" borderId="0" xfId="2" applyFont="1" applyFill="1" applyAlignment="1">
      <alignment vertical="center"/>
    </xf>
    <xf numFmtId="0" fontId="36" fillId="0" borderId="0" xfId="2" applyFont="1" applyFill="1" applyAlignment="1">
      <alignment horizontal="center" vertical="center"/>
    </xf>
    <xf numFmtId="0" fontId="37" fillId="0" borderId="0" xfId="2" applyFont="1" applyFill="1" applyAlignment="1">
      <alignment vertical="center"/>
    </xf>
    <xf numFmtId="0" fontId="38" fillId="2" borderId="0" xfId="2" applyFont="1" applyFill="1" applyAlignment="1">
      <alignment horizontal="center" vertical="center" wrapText="1"/>
    </xf>
    <xf numFmtId="0" fontId="39" fillId="2" borderId="0" xfId="2" applyFont="1" applyFill="1" applyAlignment="1">
      <alignment horizontal="center" vertical="center" wrapText="1"/>
    </xf>
    <xf numFmtId="0" fontId="40" fillId="2" borderId="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11" borderId="0" xfId="2" applyFont="1" applyFill="1" applyAlignment="1">
      <alignment horizontal="center" vertical="center" wrapText="1"/>
    </xf>
    <xf numFmtId="0" fontId="38" fillId="19" borderId="0" xfId="2" applyFont="1" applyFill="1" applyAlignment="1">
      <alignment horizontal="center" vertical="center" wrapText="1"/>
    </xf>
    <xf numFmtId="0" fontId="38" fillId="21" borderId="0" xfId="2" applyFont="1" applyFill="1" applyAlignment="1">
      <alignment horizontal="center" vertical="center" wrapText="1"/>
    </xf>
    <xf numFmtId="1" fontId="36" fillId="0" borderId="0" xfId="2" applyNumberFormat="1" applyFont="1" applyFill="1" applyAlignment="1">
      <alignment horizontal="center" vertical="center"/>
    </xf>
    <xf numFmtId="165" fontId="36" fillId="0" borderId="0" xfId="3" applyNumberFormat="1" applyFont="1" applyFill="1" applyAlignment="1">
      <alignment horizontal="center" vertical="center"/>
    </xf>
    <xf numFmtId="1" fontId="40" fillId="0" borderId="0" xfId="2" applyNumberFormat="1" applyFont="1" applyFill="1" applyAlignment="1">
      <alignment horizontal="center" vertical="center"/>
    </xf>
    <xf numFmtId="0" fontId="38" fillId="21" borderId="0" xfId="2" applyFont="1" applyFill="1" applyAlignment="1">
      <alignment horizontal="left" vertical="center" wrapText="1"/>
    </xf>
    <xf numFmtId="1" fontId="37" fillId="21" borderId="0" xfId="2" applyNumberFormat="1" applyFont="1" applyFill="1" applyAlignment="1">
      <alignment vertical="center"/>
    </xf>
    <xf numFmtId="0" fontId="25" fillId="21" borderId="0" xfId="2" applyFont="1" applyFill="1" applyAlignment="1">
      <alignment vertical="center"/>
    </xf>
    <xf numFmtId="0" fontId="30" fillId="21" borderId="0" xfId="2" applyFont="1" applyFill="1" applyAlignment="1">
      <alignment vertical="center"/>
    </xf>
    <xf numFmtId="0" fontId="30" fillId="21" borderId="0" xfId="2" applyFont="1" applyFill="1" applyAlignment="1">
      <alignment horizontal="center" vertical="center"/>
    </xf>
    <xf numFmtId="1" fontId="30" fillId="21" borderId="0" xfId="2" applyNumberFormat="1" applyFont="1" applyFill="1" applyAlignment="1">
      <alignment vertical="center"/>
    </xf>
    <xf numFmtId="0" fontId="38" fillId="0" borderId="0" xfId="2" applyFont="1" applyFill="1" applyAlignment="1">
      <alignment horizontal="center" vertical="center" wrapText="1"/>
    </xf>
    <xf numFmtId="0" fontId="30" fillId="0" borderId="0" xfId="2" applyFont="1" applyFill="1" applyBorder="1" applyAlignment="1">
      <alignment vertical="center"/>
    </xf>
    <xf numFmtId="0" fontId="37" fillId="0" borderId="0" xfId="2" applyFont="1" applyFill="1" applyBorder="1" applyAlignment="1">
      <alignment vertical="center"/>
    </xf>
    <xf numFmtId="1" fontId="30" fillId="0" borderId="0" xfId="2" applyNumberFormat="1" applyFont="1" applyFill="1" applyAlignment="1">
      <alignment horizontal="center" vertical="center"/>
    </xf>
    <xf numFmtId="1" fontId="30" fillId="0" borderId="0" xfId="2" applyNumberFormat="1" applyFont="1" applyFill="1" applyAlignment="1">
      <alignment vertical="center"/>
    </xf>
    <xf numFmtId="0" fontId="41" fillId="12" borderId="0" xfId="2" applyFont="1" applyFill="1" applyAlignment="1">
      <alignment vertical="center"/>
    </xf>
    <xf numFmtId="0" fontId="41" fillId="3" borderId="0" xfId="2" applyFont="1" applyFill="1" applyAlignment="1">
      <alignment vertical="center"/>
    </xf>
    <xf numFmtId="0" fontId="42" fillId="0" borderId="0" xfId="4" applyFill="1" applyAlignment="1">
      <alignment vertical="center"/>
    </xf>
    <xf numFmtId="0" fontId="30" fillId="12" borderId="0" xfId="2" applyFont="1" applyFill="1" applyAlignment="1">
      <alignment vertical="center"/>
    </xf>
    <xf numFmtId="0" fontId="43" fillId="0" borderId="0" xfId="2" applyFont="1" applyFill="1" applyAlignment="1">
      <alignment vertical="center"/>
    </xf>
    <xf numFmtId="0" fontId="30" fillId="3" borderId="0" xfId="2" applyFont="1" applyFill="1" applyAlignment="1">
      <alignment vertical="center"/>
    </xf>
    <xf numFmtId="0" fontId="25" fillId="0" borderId="0" xfId="2" applyFill="1" applyAlignment="1">
      <alignment vertical="center"/>
    </xf>
    <xf numFmtId="0" fontId="31" fillId="0" borderId="0" xfId="2" applyFont="1" applyFill="1" applyAlignment="1">
      <alignment vertical="center"/>
    </xf>
    <xf numFmtId="1" fontId="37" fillId="0" borderId="0" xfId="2" applyNumberFormat="1" applyFont="1" applyFill="1" applyAlignment="1">
      <alignment vertical="center"/>
    </xf>
    <xf numFmtId="0" fontId="41" fillId="0" borderId="0" xfId="2" applyFont="1" applyFill="1" applyAlignment="1">
      <alignment vertical="center"/>
    </xf>
    <xf numFmtId="0" fontId="41" fillId="0" borderId="0" xfId="2" applyFont="1" applyFill="1" applyAlignment="1">
      <alignment horizontal="center" vertical="center"/>
    </xf>
    <xf numFmtId="0" fontId="44" fillId="0" borderId="0" xfId="2" applyFont="1"/>
    <xf numFmtId="0" fontId="38" fillId="0" borderId="0" xfId="2" applyFont="1" applyFill="1" applyAlignment="1">
      <alignment horizontal="center" vertical="center"/>
    </xf>
    <xf numFmtId="0" fontId="30" fillId="0" borderId="0" xfId="2" applyFont="1" applyAlignment="1">
      <alignment horizontal="center" vertical="center"/>
    </xf>
    <xf numFmtId="0" fontId="30" fillId="0" borderId="0" xfId="2" applyFont="1" applyAlignment="1">
      <alignment vertical="center"/>
    </xf>
    <xf numFmtId="0" fontId="45" fillId="0" borderId="0" xfId="2" applyFont="1" applyFill="1" applyAlignment="1">
      <alignment vertical="center"/>
    </xf>
    <xf numFmtId="0" fontId="45" fillId="0" borderId="0" xfId="2" applyFont="1" applyFill="1" applyAlignment="1">
      <alignment horizontal="center" vertical="center"/>
    </xf>
    <xf numFmtId="1" fontId="45" fillId="0" borderId="0" xfId="2" applyNumberFormat="1" applyFont="1" applyFill="1" applyAlignment="1">
      <alignment vertical="center"/>
    </xf>
    <xf numFmtId="0" fontId="30" fillId="12" borderId="0" xfId="2" applyFont="1" applyFill="1" applyBorder="1" applyAlignment="1">
      <alignment vertical="center"/>
    </xf>
    <xf numFmtId="0" fontId="30" fillId="12" borderId="0" xfId="2" applyFont="1" applyFill="1" applyBorder="1" applyAlignment="1">
      <alignment vertical="center" wrapText="1"/>
    </xf>
    <xf numFmtId="0" fontId="30" fillId="0" borderId="0" xfId="4" applyFont="1" applyFill="1" applyAlignment="1">
      <alignment vertical="center"/>
    </xf>
    <xf numFmtId="0" fontId="38" fillId="0" borderId="0" xfId="2" applyFont="1" applyFill="1" applyAlignment="1">
      <alignment vertical="center"/>
    </xf>
    <xf numFmtId="0" fontId="30" fillId="0" borderId="0" xfId="2"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30" fillId="0" borderId="0" xfId="2" applyFont="1" applyFill="1" applyBorder="1" applyAlignment="1">
      <alignment vertical="center" wrapText="1"/>
    </xf>
    <xf numFmtId="1" fontId="30" fillId="12" borderId="0" xfId="2" applyNumberFormat="1" applyFont="1" applyFill="1" applyAlignment="1">
      <alignment horizontal="center" vertical="center"/>
    </xf>
    <xf numFmtId="0" fontId="25" fillId="12" borderId="0" xfId="2" applyFill="1" applyAlignment="1">
      <alignment horizontal="center" vertical="center"/>
    </xf>
    <xf numFmtId="0" fontId="41" fillId="12" borderId="0" xfId="2" applyFont="1" applyFill="1" applyAlignment="1">
      <alignment horizontal="center" vertical="center"/>
    </xf>
    <xf numFmtId="0" fontId="30" fillId="12" borderId="0" xfId="2" applyFont="1" applyFill="1" applyAlignment="1">
      <alignment horizontal="center" vertical="center"/>
    </xf>
    <xf numFmtId="1" fontId="45" fillId="12" borderId="0" xfId="2" applyNumberFormat="1" applyFont="1" applyFill="1" applyAlignment="1">
      <alignment horizontal="center" vertical="center"/>
    </xf>
    <xf numFmtId="0" fontId="6" fillId="0" borderId="14" xfId="0" applyFont="1" applyFill="1" applyBorder="1" applyAlignment="1" applyProtection="1">
      <alignment vertical="center" wrapText="1"/>
    </xf>
    <xf numFmtId="0" fontId="46" fillId="22" borderId="0" xfId="0" applyFont="1" applyFill="1" applyAlignment="1">
      <alignment horizontal="centerContinuous"/>
    </xf>
    <xf numFmtId="0" fontId="9" fillId="0" borderId="1" xfId="0" applyFont="1" applyFill="1" applyBorder="1" applyAlignment="1" applyProtection="1">
      <alignment vertical="center" wrapText="1"/>
    </xf>
    <xf numFmtId="0" fontId="15" fillId="0" borderId="1" xfId="0" applyFont="1" applyBorder="1" applyAlignment="1" applyProtection="1">
      <alignment horizontal="center" vertical="center" wrapText="1"/>
    </xf>
    <xf numFmtId="0" fontId="4" fillId="12" borderId="0" xfId="0" applyFont="1" applyFill="1" applyBorder="1" applyProtection="1"/>
    <xf numFmtId="0" fontId="15" fillId="0" borderId="0" xfId="0" applyFont="1" applyBorder="1" applyAlignment="1" applyProtection="1">
      <alignment horizontal="center" vertical="center" wrapText="1"/>
    </xf>
    <xf numFmtId="0" fontId="4" fillId="0" borderId="12" xfId="0" applyFont="1" applyBorder="1" applyProtection="1"/>
    <xf numFmtId="0" fontId="9" fillId="0" borderId="1" xfId="0" applyFont="1" applyBorder="1" applyAlignment="1" applyProtection="1">
      <alignment vertical="center" wrapText="1"/>
    </xf>
    <xf numFmtId="0" fontId="11" fillId="9" borderId="6" xfId="0" applyFont="1" applyFill="1" applyBorder="1" applyAlignment="1" applyProtection="1">
      <alignment horizontal="centerContinuous" vertical="center" wrapText="1" readingOrder="1"/>
    </xf>
    <xf numFmtId="0" fontId="11" fillId="9" borderId="7" xfId="0" applyFont="1" applyFill="1" applyBorder="1" applyAlignment="1" applyProtection="1">
      <alignment horizontal="centerContinuous" vertical="center" wrapText="1" readingOrder="1"/>
    </xf>
    <xf numFmtId="0" fontId="11" fillId="9" borderId="4" xfId="0" applyFont="1" applyFill="1" applyBorder="1" applyAlignment="1" applyProtection="1">
      <alignment horizontal="centerContinuous" vertical="center" wrapText="1" readingOrder="1"/>
    </xf>
    <xf numFmtId="0" fontId="12" fillId="9" borderId="5" xfId="0" applyFont="1" applyFill="1" applyBorder="1" applyAlignment="1" applyProtection="1">
      <alignment horizontal="centerContinuous" vertical="center" wrapText="1" readingOrder="1"/>
    </xf>
    <xf numFmtId="0" fontId="12" fillId="9" borderId="3" xfId="0" applyFont="1" applyFill="1" applyBorder="1" applyAlignment="1" applyProtection="1">
      <alignment horizontal="centerContinuous" vertical="center" wrapText="1" readingOrder="1"/>
    </xf>
    <xf numFmtId="0" fontId="12" fillId="9" borderId="2" xfId="0" applyFont="1" applyFill="1" applyBorder="1" applyAlignment="1" applyProtection="1">
      <alignment horizontal="centerContinuous" vertical="center" wrapText="1" readingOrder="1"/>
    </xf>
    <xf numFmtId="0" fontId="0" fillId="0" borderId="0" xfId="0" applyAlignment="1">
      <alignment wrapText="1"/>
    </xf>
    <xf numFmtId="0" fontId="5" fillId="15" borderId="1" xfId="0" applyFont="1" applyFill="1" applyBorder="1" applyAlignment="1" applyProtection="1">
      <alignment horizontal="center" vertical="center" wrapText="1"/>
    </xf>
    <xf numFmtId="9" fontId="5" fillId="14" borderId="15" xfId="1" applyFont="1" applyFill="1" applyBorder="1" applyAlignment="1" applyProtection="1">
      <alignment horizontal="center" vertical="center" readingOrder="1"/>
      <protection locked="0"/>
    </xf>
    <xf numFmtId="1" fontId="5" fillId="13" borderId="15" xfId="0" applyNumberFormat="1" applyFont="1" applyFill="1" applyBorder="1" applyAlignment="1" applyProtection="1">
      <alignment horizontal="center" vertical="center" wrapText="1" readingOrder="1"/>
      <protection locked="0"/>
    </xf>
    <xf numFmtId="1" fontId="5" fillId="13" borderId="15" xfId="1" applyNumberFormat="1" applyFont="1" applyFill="1" applyBorder="1" applyAlignment="1" applyProtection="1">
      <alignment horizontal="center" vertical="center" wrapText="1" readingOrder="1"/>
      <protection locked="0"/>
    </xf>
    <xf numFmtId="2" fontId="5" fillId="13" borderId="15" xfId="1" applyNumberFormat="1" applyFont="1" applyFill="1" applyBorder="1" applyAlignment="1" applyProtection="1">
      <alignment horizontal="center" vertical="center" wrapText="1" readingOrder="1"/>
      <protection locked="0"/>
    </xf>
    <xf numFmtId="2" fontId="5" fillId="13" borderId="20" xfId="1" applyNumberFormat="1" applyFont="1" applyFill="1" applyBorder="1" applyAlignment="1" applyProtection="1">
      <alignment horizontal="center" vertical="center" wrapText="1" readingOrder="1"/>
      <protection locked="0"/>
    </xf>
    <xf numFmtId="9" fontId="5" fillId="14" borderId="15" xfId="1" applyFont="1" applyFill="1" applyBorder="1" applyAlignment="1" applyProtection="1">
      <alignment horizontal="center" vertical="center" wrapText="1" readingOrder="1"/>
    </xf>
    <xf numFmtId="9" fontId="5" fillId="14" borderId="15" xfId="1" applyFont="1" applyFill="1" applyBorder="1" applyAlignment="1" applyProtection="1">
      <alignment horizontal="center" vertical="center" wrapText="1" readingOrder="1"/>
      <protection locked="0"/>
    </xf>
    <xf numFmtId="2" fontId="5" fillId="18" borderId="20" xfId="1" applyNumberFormat="1" applyFont="1" applyFill="1" applyBorder="1" applyAlignment="1" applyProtection="1">
      <alignment horizontal="center" vertical="center" wrapText="1" readingOrder="1"/>
      <protection locked="0"/>
    </xf>
    <xf numFmtId="0" fontId="9" fillId="0" borderId="1" xfId="0" applyFont="1" applyFill="1" applyBorder="1" applyAlignment="1" applyProtection="1">
      <alignment horizontal="left" vertical="center" wrapText="1"/>
    </xf>
    <xf numFmtId="0" fontId="5" fillId="0" borderId="0" xfId="0" applyFont="1" applyBorder="1" applyProtection="1"/>
    <xf numFmtId="0" fontId="47" fillId="0" borderId="0" xfId="0" applyFont="1" applyBorder="1" applyProtection="1"/>
    <xf numFmtId="0" fontId="47" fillId="0" borderId="0" xfId="0" applyFont="1" applyBorder="1" applyAlignment="1" applyProtection="1">
      <alignment horizontal="center"/>
    </xf>
    <xf numFmtId="0" fontId="5" fillId="18" borderId="15" xfId="0" applyFont="1" applyFill="1" applyBorder="1" applyAlignment="1" applyProtection="1">
      <alignment horizontal="center" readingOrder="1"/>
      <protection locked="0"/>
    </xf>
    <xf numFmtId="1" fontId="5" fillId="13" borderId="22" xfId="0" applyNumberFormat="1" applyFont="1" applyFill="1" applyBorder="1" applyAlignment="1" applyProtection="1">
      <alignment horizontal="center" readingOrder="1"/>
      <protection locked="0"/>
    </xf>
    <xf numFmtId="1" fontId="5" fillId="13" borderId="15" xfId="0" applyNumberFormat="1" applyFont="1" applyFill="1" applyBorder="1" applyAlignment="1" applyProtection="1">
      <alignment horizontal="center" readingOrder="1"/>
      <protection locked="0"/>
    </xf>
    <xf numFmtId="0" fontId="5" fillId="14" borderId="15" xfId="0" applyFont="1" applyFill="1" applyBorder="1" applyAlignment="1" applyProtection="1">
      <alignment horizontal="center" readingOrder="1"/>
    </xf>
    <xf numFmtId="9" fontId="5" fillId="14" borderId="15" xfId="1" applyFont="1" applyFill="1" applyBorder="1" applyAlignment="1" applyProtection="1">
      <alignment horizontal="center" readingOrder="1"/>
    </xf>
    <xf numFmtId="0" fontId="5" fillId="14" borderId="15" xfId="0" applyFont="1" applyFill="1" applyBorder="1" applyAlignment="1" applyProtection="1">
      <alignment horizontal="center" readingOrder="1"/>
      <protection locked="0"/>
    </xf>
    <xf numFmtId="9" fontId="5" fillId="14" borderId="15" xfId="1" applyFont="1" applyFill="1" applyBorder="1" applyAlignment="1" applyProtection="1">
      <alignment horizontal="center" readingOrder="1"/>
      <protection locked="0"/>
    </xf>
    <xf numFmtId="1" fontId="5" fillId="13" borderId="15" xfId="0" applyNumberFormat="1" applyFont="1" applyFill="1" applyBorder="1" applyAlignment="1" applyProtection="1">
      <alignment horizontal="center" vertical="center" readingOrder="1"/>
      <protection locked="0"/>
    </xf>
    <xf numFmtId="0" fontId="48" fillId="14" borderId="22" xfId="0" applyFont="1" applyFill="1" applyBorder="1" applyAlignment="1" applyProtection="1">
      <alignment horizontal="left" vertical="center" wrapText="1" readingOrder="1"/>
      <protection locked="0"/>
    </xf>
    <xf numFmtId="0" fontId="48" fillId="14" borderId="22" xfId="0" applyFont="1" applyFill="1" applyBorder="1" applyAlignment="1" applyProtection="1">
      <alignment horizontal="center" vertical="center" wrapText="1" readingOrder="1"/>
      <protection locked="0"/>
    </xf>
    <xf numFmtId="0" fontId="5" fillId="14" borderId="22" xfId="0" applyFont="1" applyFill="1" applyBorder="1" applyAlignment="1" applyProtection="1">
      <alignment horizontal="center" readingOrder="1"/>
      <protection locked="0"/>
    </xf>
    <xf numFmtId="0" fontId="5" fillId="14" borderId="22" xfId="0" applyFont="1" applyFill="1" applyBorder="1" applyAlignment="1" applyProtection="1">
      <alignment horizontal="left" readingOrder="1"/>
      <protection locked="0"/>
    </xf>
    <xf numFmtId="0" fontId="5" fillId="18" borderId="15" xfId="0" applyFont="1" applyFill="1" applyBorder="1" applyAlignment="1" applyProtection="1">
      <alignment horizontal="center" vertical="center" readingOrder="1"/>
      <protection locked="0"/>
    </xf>
    <xf numFmtId="0" fontId="5" fillId="18" borderId="22" xfId="0" applyFont="1" applyFill="1" applyBorder="1" applyAlignment="1" applyProtection="1">
      <alignment horizontal="center" vertical="center" readingOrder="1"/>
      <protection locked="0"/>
    </xf>
    <xf numFmtId="1" fontId="14" fillId="18" borderId="22" xfId="0" applyNumberFormat="1" applyFont="1" applyFill="1" applyBorder="1" applyAlignment="1" applyProtection="1">
      <alignment horizontal="center" vertical="center" readingOrder="1"/>
      <protection locked="0"/>
    </xf>
    <xf numFmtId="0" fontId="6" fillId="0" borderId="1" xfId="0" applyFont="1" applyBorder="1" applyAlignment="1" applyProtection="1">
      <alignment horizontal="justify" vertical="center"/>
    </xf>
    <xf numFmtId="0" fontId="6" fillId="0" borderId="10" xfId="0" applyFont="1" applyBorder="1" applyAlignment="1" applyProtection="1">
      <alignment vertical="center"/>
    </xf>
    <xf numFmtId="0" fontId="6" fillId="0" borderId="1" xfId="0" applyFont="1" applyBorder="1" applyAlignment="1" applyProtection="1">
      <alignment vertical="center"/>
    </xf>
    <xf numFmtId="0" fontId="6" fillId="0" borderId="14" xfId="0" applyFont="1" applyBorder="1" applyAlignment="1" applyProtection="1">
      <alignment vertical="center" wrapText="1"/>
    </xf>
    <xf numFmtId="0" fontId="5" fillId="0" borderId="1" xfId="0" applyFont="1" applyBorder="1" applyAlignment="1" applyProtection="1">
      <alignment horizontal="justify" vertical="center"/>
    </xf>
    <xf numFmtId="0" fontId="49" fillId="0" borderId="19" xfId="0" applyFont="1" applyBorder="1" applyAlignment="1" applyProtection="1">
      <alignment vertical="center"/>
    </xf>
    <xf numFmtId="0" fontId="5" fillId="0" borderId="16" xfId="0" applyFont="1" applyBorder="1" applyAlignment="1" applyProtection="1">
      <alignment horizontal="justify" vertical="center"/>
    </xf>
    <xf numFmtId="0" fontId="6" fillId="0" borderId="19" xfId="0" applyFont="1" applyBorder="1" applyAlignment="1" applyProtection="1">
      <alignment vertical="center"/>
    </xf>
    <xf numFmtId="0" fontId="6" fillId="0" borderId="14" xfId="0" applyFont="1" applyBorder="1" applyAlignment="1" applyProtection="1">
      <alignment horizontal="left" vertical="center"/>
    </xf>
    <xf numFmtId="0" fontId="6" fillId="10" borderId="15" xfId="0" applyFont="1" applyFill="1" applyBorder="1" applyAlignment="1" applyProtection="1">
      <alignment horizontal="centerContinuous" vertical="center"/>
    </xf>
    <xf numFmtId="0" fontId="6" fillId="10" borderId="20" xfId="0" applyFont="1" applyFill="1" applyBorder="1" applyAlignment="1" applyProtection="1">
      <alignment horizontal="centerContinuous" vertical="center"/>
    </xf>
    <xf numFmtId="0" fontId="5" fillId="0" borderId="1" xfId="0" applyFont="1" applyBorder="1" applyProtection="1"/>
    <xf numFmtId="0" fontId="6" fillId="0" borderId="19" xfId="0" applyFont="1" applyFill="1" applyBorder="1" applyAlignment="1" applyProtection="1">
      <alignment vertical="center" wrapText="1"/>
    </xf>
    <xf numFmtId="0" fontId="6" fillId="0" borderId="10" xfId="0" applyFont="1" applyFill="1" applyBorder="1" applyAlignment="1" applyProtection="1">
      <alignment vertical="center" wrapText="1"/>
    </xf>
    <xf numFmtId="0" fontId="5" fillId="0" borderId="1" xfId="0" applyFont="1" applyFill="1" applyBorder="1" applyProtection="1"/>
    <xf numFmtId="0" fontId="6" fillId="0" borderId="14" xfId="0" applyFont="1" applyFill="1" applyBorder="1" applyAlignment="1" applyProtection="1">
      <alignment vertical="center"/>
    </xf>
    <xf numFmtId="0" fontId="6" fillId="0" borderId="19" xfId="0" applyFont="1" applyFill="1" applyBorder="1" applyAlignment="1" applyProtection="1">
      <alignment vertical="center"/>
    </xf>
    <xf numFmtId="0" fontId="6" fillId="0" borderId="10" xfId="0" applyFont="1" applyFill="1" applyBorder="1" applyAlignment="1" applyProtection="1">
      <alignment vertical="center"/>
    </xf>
    <xf numFmtId="0" fontId="6" fillId="0" borderId="1" xfId="0" applyFont="1" applyFill="1" applyBorder="1" applyAlignment="1" applyProtection="1">
      <alignment horizontal="left" vertical="center"/>
    </xf>
    <xf numFmtId="0" fontId="14" fillId="0" borderId="1" xfId="0" applyFont="1" applyBorder="1" applyAlignment="1" applyProtection="1">
      <alignment vertical="center" wrapText="1"/>
    </xf>
    <xf numFmtId="0" fontId="6" fillId="3" borderId="14" xfId="0" applyFont="1" applyFill="1" applyBorder="1" applyAlignment="1" applyProtection="1">
      <alignment vertical="center"/>
    </xf>
    <xf numFmtId="0" fontId="6" fillId="0" borderId="14" xfId="0" applyFont="1" applyBorder="1" applyAlignment="1" applyProtection="1">
      <alignment vertical="center"/>
    </xf>
    <xf numFmtId="0" fontId="5" fillId="0" borderId="1" xfId="0" applyFont="1" applyBorder="1" applyAlignment="1" applyProtection="1">
      <alignment wrapText="1"/>
    </xf>
    <xf numFmtId="0" fontId="5" fillId="0" borderId="1" xfId="0" applyFont="1" applyBorder="1" applyAlignment="1" applyProtection="1">
      <alignment vertical="center"/>
    </xf>
    <xf numFmtId="0" fontId="6" fillId="10" borderId="21" xfId="0" applyFont="1" applyFill="1" applyBorder="1" applyAlignment="1" applyProtection="1">
      <alignment horizontal="centerContinuous" vertical="center"/>
    </xf>
    <xf numFmtId="0" fontId="5" fillId="18" borderId="20" xfId="0" applyFont="1" applyFill="1" applyBorder="1" applyAlignment="1" applyProtection="1">
      <alignment horizontal="center" readingOrder="1"/>
      <protection locked="0"/>
    </xf>
    <xf numFmtId="0" fontId="5" fillId="18" borderId="20" xfId="0" applyFont="1" applyFill="1" applyBorder="1" applyAlignment="1" applyProtection="1">
      <alignment horizontal="center" vertical="center" readingOrder="1"/>
      <protection locked="0"/>
    </xf>
    <xf numFmtId="0" fontId="6" fillId="0" borderId="0" xfId="0" applyFont="1" applyBorder="1" applyAlignment="1" applyProtection="1">
      <alignment vertical="center"/>
    </xf>
    <xf numFmtId="0" fontId="6" fillId="0" borderId="10" xfId="0" applyFont="1" applyBorder="1" applyAlignment="1" applyProtection="1">
      <alignment horizontal="left" vertical="center" wrapText="1"/>
    </xf>
    <xf numFmtId="0" fontId="5" fillId="0" borderId="10"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5" fillId="0" borderId="1" xfId="0" applyFont="1" applyBorder="1" applyAlignment="1" applyProtection="1">
      <alignment vertical="center" wrapText="1"/>
    </xf>
    <xf numFmtId="0" fontId="6" fillId="0" borderId="19" xfId="0" applyFont="1" applyBorder="1" applyAlignment="1" applyProtection="1">
      <alignment vertical="center" wrapText="1"/>
    </xf>
    <xf numFmtId="0" fontId="49" fillId="0" borderId="14" xfId="0" applyFont="1" applyFill="1" applyBorder="1" applyAlignment="1" applyProtection="1">
      <alignment horizontal="left" vertical="center" wrapText="1"/>
    </xf>
    <xf numFmtId="0" fontId="6" fillId="0" borderId="10" xfId="0" applyFont="1" applyFill="1" applyBorder="1" applyAlignment="1" applyProtection="1">
      <alignment horizontal="left" vertical="center" wrapText="1"/>
    </xf>
    <xf numFmtId="0" fontId="6" fillId="0" borderId="24" xfId="0" applyFont="1" applyBorder="1" applyProtection="1"/>
    <xf numFmtId="0" fontId="14" fillId="0" borderId="10" xfId="0" applyFont="1" applyBorder="1" applyAlignment="1" applyProtection="1">
      <alignment horizontal="left" vertical="center" wrapText="1"/>
    </xf>
    <xf numFmtId="0" fontId="14" fillId="0" borderId="1" xfId="0" applyFont="1" applyBorder="1" applyAlignment="1" applyProtection="1">
      <alignment horizontal="left" vertical="center" wrapText="1"/>
    </xf>
    <xf numFmtId="0" fontId="6" fillId="0" borderId="14"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5" fillId="0" borderId="19" xfId="0" applyFont="1" applyFill="1" applyBorder="1" applyAlignment="1" applyProtection="1">
      <alignment vertical="center" wrapText="1"/>
    </xf>
    <xf numFmtId="0" fontId="6" fillId="0" borderId="1" xfId="0" applyFont="1" applyBorder="1" applyAlignment="1" applyProtection="1">
      <alignment vertical="center" wrapText="1"/>
    </xf>
    <xf numFmtId="0" fontId="5" fillId="0" borderId="14" xfId="0" applyFont="1" applyBorder="1" applyAlignment="1" applyProtection="1">
      <alignment vertical="center" wrapText="1"/>
    </xf>
    <xf numFmtId="0" fontId="6" fillId="6" borderId="15" xfId="0" applyFont="1" applyFill="1" applyBorder="1" applyAlignment="1" applyProtection="1">
      <alignment horizontal="centerContinuous" vertical="center" wrapText="1"/>
    </xf>
    <xf numFmtId="0" fontId="6" fillId="6" borderId="20" xfId="0" applyFont="1" applyFill="1" applyBorder="1" applyAlignment="1" applyProtection="1">
      <alignment horizontal="centerContinuous" vertical="center" wrapText="1"/>
    </xf>
    <xf numFmtId="0" fontId="6" fillId="6" borderId="15" xfId="0" applyFont="1" applyFill="1" applyBorder="1" applyAlignment="1" applyProtection="1">
      <alignment horizontal="centerContinuous" vertical="center"/>
    </xf>
    <xf numFmtId="0" fontId="6" fillId="6" borderId="20" xfId="0" applyFont="1" applyFill="1" applyBorder="1" applyAlignment="1" applyProtection="1">
      <alignment horizontal="centerContinuous" vertical="center"/>
    </xf>
    <xf numFmtId="0" fontId="5" fillId="0" borderId="19" xfId="0" applyFont="1" applyBorder="1" applyAlignment="1" applyProtection="1">
      <alignment vertical="center" wrapText="1"/>
    </xf>
    <xf numFmtId="0" fontId="5" fillId="0" borderId="10" xfId="0" applyFont="1" applyBorder="1" applyAlignment="1" applyProtection="1">
      <alignment vertical="center" wrapText="1"/>
    </xf>
    <xf numFmtId="0" fontId="6" fillId="0" borderId="1" xfId="0" applyFont="1" applyBorder="1" applyAlignment="1" applyProtection="1">
      <alignment horizontal="left" vertical="center" wrapText="1"/>
    </xf>
    <xf numFmtId="0" fontId="6" fillId="5" borderId="1" xfId="0" applyFont="1" applyFill="1" applyBorder="1" applyAlignment="1" applyProtection="1">
      <alignment horizontal="centerContinuous" vertical="center"/>
    </xf>
    <xf numFmtId="0" fontId="5" fillId="3" borderId="1" xfId="0" applyFont="1" applyFill="1" applyBorder="1" applyAlignment="1" applyProtection="1">
      <alignment vertical="center" wrapText="1"/>
    </xf>
    <xf numFmtId="0" fontId="5" fillId="18" borderId="1"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readingOrder="1"/>
      <protection locked="0"/>
    </xf>
    <xf numFmtId="9" fontId="5" fillId="13" borderId="1" xfId="1"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3" borderId="1" xfId="0" applyFont="1" applyFill="1" applyBorder="1" applyAlignment="1" applyProtection="1">
      <alignment vertical="center" wrapText="1"/>
    </xf>
    <xf numFmtId="10" fontId="6" fillId="20" borderId="1" xfId="0" applyNumberFormat="1" applyFont="1" applyFill="1" applyBorder="1" applyAlignment="1" applyProtection="1">
      <alignment horizontal="center" vertical="center" wrapText="1"/>
    </xf>
    <xf numFmtId="0" fontId="5" fillId="18" borderId="15" xfId="0" applyFont="1" applyFill="1" applyBorder="1" applyAlignment="1" applyProtection="1">
      <alignment horizontal="center" vertical="center"/>
    </xf>
    <xf numFmtId="0" fontId="5" fillId="18" borderId="22" xfId="0" applyFont="1" applyFill="1" applyBorder="1" applyAlignment="1" applyProtection="1">
      <alignment horizontal="center" vertical="center"/>
    </xf>
    <xf numFmtId="1" fontId="5" fillId="13" borderId="15" xfId="0" applyNumberFormat="1" applyFont="1" applyFill="1" applyBorder="1" applyAlignment="1" applyProtection="1">
      <alignment horizontal="center" vertical="center"/>
    </xf>
    <xf numFmtId="1" fontId="5" fillId="14" borderId="15" xfId="0" applyNumberFormat="1" applyFont="1" applyFill="1" applyBorder="1" applyAlignment="1" applyProtection="1">
      <alignment horizontal="center" vertical="center"/>
    </xf>
    <xf numFmtId="0" fontId="5" fillId="13" borderId="15" xfId="0" applyFont="1" applyFill="1" applyBorder="1" applyAlignment="1" applyProtection="1">
      <alignment horizontal="center" vertical="center"/>
    </xf>
    <xf numFmtId="2" fontId="5" fillId="13" borderId="15" xfId="0" applyNumberFormat="1" applyFont="1" applyFill="1" applyBorder="1" applyAlignment="1" applyProtection="1">
      <alignment horizontal="center" vertical="center"/>
    </xf>
    <xf numFmtId="9" fontId="5" fillId="13" borderId="15" xfId="1" applyFont="1" applyFill="1" applyBorder="1" applyAlignment="1" applyProtection="1">
      <alignment horizontal="center" vertical="center" readingOrder="1"/>
      <protection locked="0"/>
    </xf>
    <xf numFmtId="9" fontId="5" fillId="13" borderId="22" xfId="1" applyFont="1" applyFill="1" applyBorder="1" applyAlignment="1" applyProtection="1">
      <alignment horizontal="center" vertical="center" readingOrder="1"/>
      <protection locked="0"/>
    </xf>
    <xf numFmtId="1" fontId="14" fillId="13" borderId="22" xfId="0" applyNumberFormat="1" applyFont="1" applyFill="1" applyBorder="1" applyAlignment="1" applyProtection="1">
      <alignment horizontal="center" vertical="center" readingOrder="1"/>
      <protection locked="0"/>
    </xf>
    <xf numFmtId="0" fontId="6" fillId="10" borderId="20" xfId="0" applyFont="1" applyFill="1" applyBorder="1" applyAlignment="1" applyProtection="1">
      <alignment horizontal="center" vertical="center"/>
    </xf>
    <xf numFmtId="9" fontId="5" fillId="18" borderId="22" xfId="1" applyFont="1" applyFill="1" applyBorder="1" applyAlignment="1" applyProtection="1">
      <alignment horizontal="center" vertical="center" readingOrder="1"/>
      <protection locked="0"/>
    </xf>
    <xf numFmtId="1" fontId="5" fillId="13" borderId="22" xfId="1" applyNumberFormat="1" applyFont="1" applyFill="1" applyBorder="1" applyAlignment="1" applyProtection="1">
      <alignment horizontal="center" vertical="center" readingOrder="1"/>
      <protection locked="0"/>
    </xf>
    <xf numFmtId="9" fontId="5" fillId="18" borderId="1" xfId="1" applyFont="1" applyFill="1" applyBorder="1" applyAlignment="1" applyProtection="1">
      <alignment horizontal="center" vertical="center" readingOrder="1"/>
      <protection locked="0"/>
    </xf>
    <xf numFmtId="1" fontId="5" fillId="13" borderId="20" xfId="0" applyNumberFormat="1" applyFont="1" applyFill="1" applyBorder="1" applyAlignment="1" applyProtection="1">
      <alignment horizontal="center" vertical="center" readingOrder="1"/>
      <protection locked="0"/>
    </xf>
    <xf numFmtId="1" fontId="5" fillId="13" borderId="11" xfId="1" applyNumberFormat="1" applyFont="1" applyFill="1" applyBorder="1" applyAlignment="1" applyProtection="1">
      <alignment horizontal="center" vertical="center" readingOrder="1"/>
      <protection locked="0"/>
    </xf>
    <xf numFmtId="2" fontId="5" fillId="13" borderId="20" xfId="0" applyNumberFormat="1" applyFont="1" applyFill="1" applyBorder="1" applyAlignment="1" applyProtection="1">
      <alignment horizontal="center" vertical="center" readingOrder="1"/>
      <protection locked="0"/>
    </xf>
    <xf numFmtId="0" fontId="9" fillId="0" borderId="1" xfId="0" applyFont="1" applyFill="1" applyBorder="1" applyAlignment="1" applyProtection="1">
      <alignment vertical="center"/>
    </xf>
    <xf numFmtId="0" fontId="52" fillId="0" borderId="0" xfId="0" applyFont="1" applyBorder="1" applyProtection="1"/>
    <xf numFmtId="0" fontId="9" fillId="0" borderId="14" xfId="0" applyFont="1" applyBorder="1" applyAlignment="1" applyProtection="1">
      <alignment horizontal="left" vertical="center" wrapText="1"/>
    </xf>
    <xf numFmtId="0" fontId="9" fillId="0" borderId="1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6" fillId="0" borderId="15" xfId="0" applyFont="1" applyBorder="1" applyAlignment="1" applyProtection="1">
      <alignment horizontal="left" vertical="center" wrapText="1"/>
    </xf>
    <xf numFmtId="0" fontId="6" fillId="0" borderId="16" xfId="0" applyFont="1" applyBorder="1" applyAlignment="1" applyProtection="1">
      <alignment horizontal="left" vertical="center" wrapText="1"/>
    </xf>
    <xf numFmtId="0" fontId="4" fillId="0" borderId="0" xfId="0" applyFont="1" applyBorder="1" applyAlignment="1" applyProtection="1">
      <alignment horizontal="center"/>
    </xf>
    <xf numFmtId="49" fontId="4" fillId="13" borderId="17" xfId="0" applyNumberFormat="1" applyFont="1" applyFill="1" applyBorder="1" applyAlignment="1" applyProtection="1">
      <alignment horizontal="center" vertical="center" wrapText="1" readingOrder="1"/>
      <protection locked="0"/>
    </xf>
    <xf numFmtId="49" fontId="4" fillId="13" borderId="18" xfId="0" applyNumberFormat="1" applyFont="1" applyFill="1" applyBorder="1" applyAlignment="1" applyProtection="1">
      <alignment horizontal="center" vertical="center" wrapText="1" readingOrder="1"/>
      <protection locked="0"/>
    </xf>
    <xf numFmtId="0" fontId="6" fillId="0" borderId="9"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18" fillId="8" borderId="0" xfId="0" applyFont="1" applyFill="1" applyAlignment="1" applyProtection="1">
      <alignment horizontal="center" vertical="center"/>
    </xf>
    <xf numFmtId="0" fontId="6" fillId="0" borderId="14"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0" fontId="6" fillId="0" borderId="24" xfId="0" applyFont="1" applyFill="1" applyBorder="1" applyAlignment="1" applyProtection="1">
      <alignment horizontal="left" vertical="center"/>
    </xf>
    <xf numFmtId="0" fontId="6" fillId="0" borderId="8" xfId="0" applyFont="1" applyFill="1" applyBorder="1" applyAlignment="1" applyProtection="1">
      <alignment horizontal="left" vertical="center"/>
    </xf>
    <xf numFmtId="0" fontId="6" fillId="0" borderId="1" xfId="0" applyFont="1" applyFill="1" applyBorder="1" applyProtection="1"/>
    <xf numFmtId="0" fontId="6" fillId="0" borderId="23" xfId="0" applyFont="1" applyFill="1" applyBorder="1" applyProtection="1"/>
    <xf numFmtId="0" fontId="14" fillId="0" borderId="1" xfId="0" applyFont="1" applyFill="1" applyBorder="1" applyAlignment="1" applyProtection="1">
      <alignment horizontal="left" vertical="center" wrapText="1"/>
    </xf>
    <xf numFmtId="0" fontId="6" fillId="0" borderId="22" xfId="0" applyFont="1" applyFill="1" applyBorder="1" applyProtection="1"/>
    <xf numFmtId="0" fontId="14" fillId="0" borderId="14" xfId="0" applyFont="1" applyFill="1" applyBorder="1" applyAlignment="1" applyProtection="1">
      <alignment horizontal="left" vertical="center" wrapText="1"/>
    </xf>
    <xf numFmtId="0" fontId="14" fillId="0" borderId="10" xfId="0" applyFont="1" applyFill="1" applyBorder="1" applyAlignment="1" applyProtection="1">
      <alignment horizontal="left" vertical="center" wrapText="1"/>
    </xf>
  </cellXfs>
  <cellStyles count="5">
    <cellStyle name="Milliers 2" xfId="3"/>
    <cellStyle name="Neutre 2" xfId="4"/>
    <cellStyle name="Normal" xfId="0" builtinId="0"/>
    <cellStyle name="Normal 2" xfId="2"/>
    <cellStyle name="Pourcentage" xfId="1" builtinId="5"/>
  </cellStyles>
  <dxfs count="14">
    <dxf>
      <numFmt numFmtId="0" formatCode="General"/>
    </dxf>
    <dxf>
      <numFmt numFmtId="0" formatCode="General"/>
    </dxf>
    <dxf>
      <numFmt numFmtId="0" formatCode="General"/>
    </dxf>
    <dxf>
      <numFmt numFmtId="0" formatCode="Genera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colors>
    <mruColors>
      <color rgb="FFFFFFFF"/>
      <color rgb="FFFF00FF"/>
      <color rgb="FF66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marker>
            <c:symbol val="none"/>
          </c:marker>
          <c:cat>
            <c:strRef>
              <c:f>'RA SSIAD 2023'!$A$153:$A$173</c:f>
              <c:strCache>
                <c:ptCount val="15"/>
                <c:pt idx="0">
                  <c:v>Positionnement des acteurs</c:v>
                </c:pt>
                <c:pt idx="4">
                  <c:v>Gestion de l’activité</c:v>
                </c:pt>
                <c:pt idx="11">
                  <c:v>Optimisation des temps de prise en charge</c:v>
                </c:pt>
                <c:pt idx="14">
                  <c:v>Organisation du travail</c:v>
                </c:pt>
              </c:strCache>
            </c:strRef>
          </c:cat>
          <c:val>
            <c:numRef>
              <c:f>'RA SSIAD 2023'!$D$153:$D$173</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3CA-4398-806B-155B8DCEAD71}"/>
            </c:ext>
          </c:extLst>
        </c:ser>
        <c:dLbls>
          <c:showLegendKey val="0"/>
          <c:showVal val="0"/>
          <c:showCatName val="0"/>
          <c:showSerName val="0"/>
          <c:showPercent val="0"/>
          <c:showBubbleSize val="0"/>
        </c:dLbls>
        <c:axId val="94068736"/>
        <c:axId val="94070272"/>
      </c:radarChart>
      <c:catAx>
        <c:axId val="94068736"/>
        <c:scaling>
          <c:orientation val="minMax"/>
        </c:scaling>
        <c:delete val="0"/>
        <c:axPos val="b"/>
        <c:majorGridlines/>
        <c:numFmt formatCode="General" sourceLinked="0"/>
        <c:majorTickMark val="out"/>
        <c:minorTickMark val="none"/>
        <c:tickLblPos val="nextTo"/>
        <c:crossAx val="94070272"/>
        <c:crosses val="autoZero"/>
        <c:auto val="1"/>
        <c:lblAlgn val="ctr"/>
        <c:lblOffset val="100"/>
        <c:noMultiLvlLbl val="0"/>
      </c:catAx>
      <c:valAx>
        <c:axId val="94070272"/>
        <c:scaling>
          <c:orientation val="minMax"/>
        </c:scaling>
        <c:delete val="0"/>
        <c:axPos val="l"/>
        <c:majorGridlines/>
        <c:numFmt formatCode="0.00%" sourceLinked="1"/>
        <c:majorTickMark val="cross"/>
        <c:minorTickMark val="none"/>
        <c:tickLblPos val="nextTo"/>
        <c:crossAx val="9406873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57151</xdr:colOff>
      <xdr:row>0</xdr:row>
      <xdr:rowOff>76200</xdr:rowOff>
    </xdr:from>
    <xdr:to>
      <xdr:col>3</xdr:col>
      <xdr:colOff>742951</xdr:colOff>
      <xdr:row>13</xdr:row>
      <xdr:rowOff>152400</xdr:rowOff>
    </xdr:to>
    <xdr:sp macro="" textlink="">
      <xdr:nvSpPr>
        <xdr:cNvPr id="3" name="ZoneTexte 2"/>
        <xdr:cNvSpPr txBox="1"/>
      </xdr:nvSpPr>
      <xdr:spPr>
        <a:xfrm>
          <a:off x="57151" y="76200"/>
          <a:ext cx="11772900" cy="255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Visas</a:t>
          </a:r>
        </a:p>
        <a:p>
          <a:r>
            <a:rPr lang="fr-FR" sz="1100"/>
            <a:t> VU  les articles R. 314-49 et 50, R. 314-137, R. 314-138, D. 312-1 à D. 312-5-1 du CASF </a:t>
          </a:r>
        </a:p>
        <a:p>
          <a:r>
            <a:rPr lang="fr-FR" sz="1100"/>
            <a:t> VU le décret n°2005-1135 du 7 septembre 2005 portant codification de certaines dispositions relatives à l'action sociale et médico-sociale et modifiant le code de l'action sociale et des familles (deuxième partie : dispositions réglementaires)</a:t>
          </a:r>
        </a:p>
        <a:p>
          <a:r>
            <a:rPr lang="fr-FR" sz="1100"/>
            <a:t> VU le décret n°2004-613 du 25 juin 2004 relatif aux conditions techniques d'organisation et de fonctionnement des services de soins infirmiers à domicile, des services d'aide et d'accompagnement à domicile et des services polyvalents d'aide et de soins à domicile</a:t>
          </a:r>
        </a:p>
        <a:p>
          <a:r>
            <a:rPr lang="fr-FR" sz="1100"/>
            <a:t> VU la circulaire n°2005-111 du 28 février 2005 relative aux conditions d’autorisation et de fonctionnement des services de soins infirmiers à domicile</a:t>
          </a:r>
        </a:p>
        <a:p>
          <a:r>
            <a:rPr lang="fr-FR" sz="1100"/>
            <a:t> VU l’arrêté du 3 mars 2017 fixant le contenu du cahier des charges du contrat pluriannuel d'objectifs et de moyens prévu au IV ter de l'article L. 313-12 du code de l'action sociale et des familles</a:t>
          </a:r>
        </a:p>
        <a:p>
          <a:r>
            <a:rPr lang="fr-FR" sz="1100"/>
            <a:t> VU </a:t>
          </a:r>
          <a:r>
            <a:rPr lang="fr-FR" sz="1100" b="0" i="0" u="none" strike="noStrike" baseline="0" smtClean="0">
              <a:solidFill>
                <a:schemeClr val="dk1"/>
              </a:solidFill>
              <a:latin typeface="+mn-lt"/>
              <a:ea typeface="+mn-ea"/>
              <a:cs typeface="+mn-cs"/>
            </a:rPr>
            <a:t>décret n° 2023-608 du 13 juillet 2023 relatif aux services autonomie à domicile </a:t>
          </a:r>
          <a:endParaRPr lang="fr-FR" sz="1100" b="0"/>
        </a:p>
        <a:p>
          <a:r>
            <a:rPr lang="fr-FR" sz="1100"/>
            <a:t>Note : </a:t>
          </a:r>
        </a:p>
        <a:p>
          <a:r>
            <a:rPr lang="fr-FR" sz="1100"/>
            <a:t>Un certain nombre d’indicateurs ne sont pas demandés dans ce présent rapport car déjà intégrés dans le tableau de bord de la performance des établissements et services médico-sociaux.</a:t>
          </a:r>
        </a:p>
        <a:p>
          <a:endParaRPr lang="fr-FR" sz="1100"/>
        </a:p>
        <a:p>
          <a:r>
            <a:rPr lang="fr-FR" sz="1100"/>
            <a:t>MERCI DE COMPLETER VOS DONNEES DANS LES CASES ROSES UNIQUEMENT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174</xdr:row>
      <xdr:rowOff>66674</xdr:rowOff>
    </xdr:from>
    <xdr:to>
      <xdr:col>3</xdr:col>
      <xdr:colOff>0</xdr:colOff>
      <xdr:row>174</xdr:row>
      <xdr:rowOff>3743325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rsbfcs1604-01\arsbfc\DA\@GMT-2017.06.09-22.02.15\05_PROJETS_TRANSVERSAUX\SSIAD%20SPASAD%20SAAD\Fichier_SSIAD\diagnostic%20r&#233;gional%202017\base%20SSIAD%20et%20cartographies\ESA%20-%20Communes_anciens%20et%20nouveaux%20cant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payn\AppData\Local\Microsoft\Windows\INetCache\Content.Outlook\O8ZU9WWF\SSIAD%20et%20SPASAD_zonage%20communes_TE%20MAJ_Nov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Pop commune"/>
      <sheetName val="list"/>
      <sheetName val="PopCanton"/>
      <sheetName val="TCD +60 ans"/>
      <sheetName val="Zone blanche 39"/>
      <sheetName val="tcd"/>
      <sheetName val="CREDITS ESA"/>
    </sheetNames>
    <sheetDataSet>
      <sheetData sheetId="0"/>
      <sheetData sheetId="1"/>
      <sheetData sheetId="2">
        <row r="1">
          <cell r="A1" t="str">
            <v>SSIAD CHHCO Alise Ste Reine</v>
          </cell>
        </row>
        <row r="2">
          <cell r="A2" t="str">
            <v>SSIAD du CHHCO Vitteaux</v>
          </cell>
        </row>
        <row r="3">
          <cell r="A3" t="str">
            <v>SSIAD Domisol</v>
          </cell>
        </row>
        <row r="4">
          <cell r="A4" t="str">
            <v>SSIAD Le Creusot</v>
          </cell>
        </row>
        <row r="5">
          <cell r="A5" t="str">
            <v>GCSMS CH Haute Côte D'Or</v>
          </cell>
        </row>
        <row r="6">
          <cell r="A6" t="str">
            <v>SSIAD Filieris Montceau</v>
          </cell>
        </row>
        <row r="7">
          <cell r="A7" t="str">
            <v>SSIAD Montceau Domisol + SIAD Le Creusot</v>
          </cell>
        </row>
        <row r="8">
          <cell r="A8" t="str">
            <v>SOSM</v>
          </cell>
        </row>
        <row r="9">
          <cell r="A9" t="str">
            <v>SSIAD St Sauveur en Puysaye</v>
          </cell>
        </row>
        <row r="10">
          <cell r="A10" t="str">
            <v>SPASAD Beaune Pays Beaunois</v>
          </cell>
        </row>
        <row r="11">
          <cell r="A11" t="str">
            <v>SPASAD de la FEDOSAD</v>
          </cell>
        </row>
        <row r="12">
          <cell r="A12" t="str">
            <v>SPASAD ASSAD Macon</v>
          </cell>
        </row>
        <row r="13">
          <cell r="A13" t="str">
            <v>SPASAD ATOM L'auxerrois</v>
          </cell>
        </row>
        <row r="14">
          <cell r="A14" t="str">
            <v>SSIAD CH Louhans</v>
          </cell>
        </row>
        <row r="15">
          <cell r="A15" t="str">
            <v>SSIAD Croix rouge</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IAD"/>
      <sheetName val="Feuil1"/>
      <sheetName val="Pop commune"/>
      <sheetName val="Capacités ESA"/>
      <sheetName val="TE par site"/>
      <sheetName val="TE par OG"/>
      <sheetName val="Prog 89"/>
      <sheetName val="Feuil2"/>
    </sheetNames>
    <sheetDataSet>
      <sheetData sheetId="0"/>
      <sheetData sheetId="1"/>
      <sheetData sheetId="2">
        <row r="4">
          <cell r="A4" t="str">
            <v>INSEE</v>
          </cell>
          <cell r="B4" t="str">
            <v>DPT</v>
          </cell>
          <cell r="C4" t="str">
            <v>commune</v>
          </cell>
          <cell r="D4" t="str">
            <v>pop totale</v>
          </cell>
          <cell r="E4" t="str">
            <v>pop_60_74ans</v>
          </cell>
          <cell r="F4" t="str">
            <v>pop_75ans_etplus</v>
          </cell>
          <cell r="G4" t="str">
            <v>pop + 60 ans</v>
          </cell>
        </row>
        <row r="5">
          <cell r="A5">
            <v>21001</v>
          </cell>
          <cell r="B5" t="str">
            <v>21</v>
          </cell>
          <cell r="C5" t="str">
            <v>Agencourt</v>
          </cell>
          <cell r="D5">
            <v>437.00000000000085</v>
          </cell>
          <cell r="E5">
            <v>76.793239395990724</v>
          </cell>
          <cell r="F5">
            <v>22.244804359160238</v>
          </cell>
          <cell r="G5">
            <v>99.038043755150966</v>
          </cell>
        </row>
        <row r="6">
          <cell r="A6">
            <v>21002</v>
          </cell>
          <cell r="B6" t="str">
            <v>21</v>
          </cell>
          <cell r="C6" t="str">
            <v>Agey</v>
          </cell>
          <cell r="D6">
            <v>295</v>
          </cell>
          <cell r="E6">
            <v>44</v>
          </cell>
          <cell r="F6">
            <v>32</v>
          </cell>
          <cell r="G6">
            <v>76</v>
          </cell>
        </row>
        <row r="7">
          <cell r="A7">
            <v>21003</v>
          </cell>
          <cell r="B7" t="str">
            <v>21</v>
          </cell>
          <cell r="C7" t="str">
            <v>Ahuy</v>
          </cell>
          <cell r="D7">
            <v>1238</v>
          </cell>
          <cell r="E7">
            <v>319.1867983812287</v>
          </cell>
          <cell r="F7">
            <v>100.85055193152829</v>
          </cell>
          <cell r="G7">
            <v>420.03735031275698</v>
          </cell>
        </row>
        <row r="8">
          <cell r="A8">
            <v>21004</v>
          </cell>
          <cell r="B8" t="str">
            <v>21</v>
          </cell>
          <cell r="C8" t="str">
            <v>Aignay-le-Duc</v>
          </cell>
          <cell r="D8">
            <v>302</v>
          </cell>
          <cell r="E8">
            <v>62.659863945578138</v>
          </cell>
          <cell r="F8">
            <v>48.27891156462578</v>
          </cell>
          <cell r="G8">
            <v>110.93877551020393</v>
          </cell>
        </row>
        <row r="9">
          <cell r="A9">
            <v>21005</v>
          </cell>
          <cell r="B9" t="str">
            <v>21</v>
          </cell>
          <cell r="C9" t="str">
            <v>Aiserey</v>
          </cell>
          <cell r="D9">
            <v>1358</v>
          </cell>
          <cell r="E9">
            <v>190.2333093015699</v>
          </cell>
          <cell r="F9">
            <v>87.740808349241433</v>
          </cell>
          <cell r="G9">
            <v>277.97411765081131</v>
          </cell>
        </row>
        <row r="10">
          <cell r="A10">
            <v>21006</v>
          </cell>
          <cell r="B10" t="str">
            <v>21</v>
          </cell>
          <cell r="C10" t="str">
            <v>Aisey-sur-Seine</v>
          </cell>
          <cell r="D10">
            <v>185</v>
          </cell>
          <cell r="E10">
            <v>40</v>
          </cell>
          <cell r="F10">
            <v>30</v>
          </cell>
          <cell r="G10">
            <v>70</v>
          </cell>
        </row>
        <row r="11">
          <cell r="A11">
            <v>21007</v>
          </cell>
          <cell r="B11" t="str">
            <v>21</v>
          </cell>
          <cell r="C11" t="str">
            <v>Aisy-sous-Thil</v>
          </cell>
          <cell r="D11">
            <v>237.99999999999932</v>
          </cell>
          <cell r="E11">
            <v>49.107961676387802</v>
          </cell>
          <cell r="F11">
            <v>22.418852069655301</v>
          </cell>
          <cell r="G11">
            <v>71.526813746043103</v>
          </cell>
        </row>
        <row r="12">
          <cell r="A12">
            <v>21008</v>
          </cell>
          <cell r="B12" t="str">
            <v>21</v>
          </cell>
          <cell r="C12" t="str">
            <v>Alise-Sainte-Reine</v>
          </cell>
          <cell r="D12">
            <v>600</v>
          </cell>
          <cell r="E12">
            <v>146</v>
          </cell>
          <cell r="F12">
            <v>150</v>
          </cell>
          <cell r="G12">
            <v>296</v>
          </cell>
        </row>
        <row r="13">
          <cell r="A13">
            <v>21009</v>
          </cell>
          <cell r="B13" t="str">
            <v>21</v>
          </cell>
          <cell r="C13" t="str">
            <v>Allerey</v>
          </cell>
          <cell r="D13">
            <v>169</v>
          </cell>
          <cell r="E13">
            <v>41.752941176470607</v>
          </cell>
          <cell r="F13">
            <v>28.829411764705902</v>
          </cell>
          <cell r="G13">
            <v>70.582352941176509</v>
          </cell>
        </row>
        <row r="14">
          <cell r="A14">
            <v>21010</v>
          </cell>
          <cell r="B14" t="str">
            <v>21</v>
          </cell>
          <cell r="C14" t="str">
            <v>Aloxe-Corton</v>
          </cell>
          <cell r="D14">
            <v>142</v>
          </cell>
          <cell r="E14">
            <v>21.037037037036999</v>
          </cell>
          <cell r="F14">
            <v>12.6222222222222</v>
          </cell>
          <cell r="G14">
            <v>33.659259259259201</v>
          </cell>
        </row>
        <row r="15">
          <cell r="A15">
            <v>21011</v>
          </cell>
          <cell r="B15" t="str">
            <v>21</v>
          </cell>
          <cell r="C15" t="str">
            <v>Ampilly-les-Bordes</v>
          </cell>
          <cell r="D15">
            <v>80</v>
          </cell>
          <cell r="E15">
            <v>16.585365853658537</v>
          </cell>
          <cell r="F15">
            <v>9.7560975609756113</v>
          </cell>
          <cell r="G15">
            <v>26.341463414634148</v>
          </cell>
        </row>
        <row r="16">
          <cell r="A16">
            <v>21012</v>
          </cell>
          <cell r="B16" t="str">
            <v>21</v>
          </cell>
          <cell r="C16" t="str">
            <v>Ampilly-le-Sec</v>
          </cell>
          <cell r="D16">
            <v>368.00000000000114</v>
          </cell>
          <cell r="E16">
            <v>66.360655737705116</v>
          </cell>
          <cell r="F16">
            <v>35.191256830601198</v>
          </cell>
          <cell r="G16">
            <v>101.55191256830631</v>
          </cell>
        </row>
        <row r="17">
          <cell r="A17">
            <v>21013</v>
          </cell>
          <cell r="B17" t="str">
            <v>21</v>
          </cell>
          <cell r="C17" t="str">
            <v>Ancey</v>
          </cell>
          <cell r="D17">
            <v>416</v>
          </cell>
          <cell r="E17">
            <v>38.697674418604642</v>
          </cell>
          <cell r="F17">
            <v>13.544186046511623</v>
          </cell>
          <cell r="G17">
            <v>52.241860465116261</v>
          </cell>
        </row>
        <row r="18">
          <cell r="A18">
            <v>21014</v>
          </cell>
          <cell r="B18" t="str">
            <v>21</v>
          </cell>
          <cell r="C18" t="str">
            <v>Antheuil</v>
          </cell>
          <cell r="D18">
            <v>62</v>
          </cell>
          <cell r="E18">
            <v>16</v>
          </cell>
          <cell r="F18">
            <v>12</v>
          </cell>
          <cell r="G18">
            <v>28</v>
          </cell>
        </row>
        <row r="19">
          <cell r="A19">
            <v>21015</v>
          </cell>
          <cell r="B19" t="str">
            <v>21</v>
          </cell>
          <cell r="C19" t="str">
            <v>Antigny-la-Ville</v>
          </cell>
          <cell r="D19">
            <v>117</v>
          </cell>
          <cell r="E19">
            <v>15</v>
          </cell>
          <cell r="F19">
            <v>20</v>
          </cell>
          <cell r="G19">
            <v>35</v>
          </cell>
        </row>
        <row r="20">
          <cell r="A20">
            <v>21016</v>
          </cell>
          <cell r="B20" t="str">
            <v>21</v>
          </cell>
          <cell r="C20" t="str">
            <v>Arceau</v>
          </cell>
          <cell r="D20">
            <v>779</v>
          </cell>
          <cell r="E20">
            <v>136</v>
          </cell>
          <cell r="F20">
            <v>40</v>
          </cell>
          <cell r="G20">
            <v>176</v>
          </cell>
        </row>
        <row r="21">
          <cell r="A21">
            <v>21017</v>
          </cell>
          <cell r="B21" t="str">
            <v>21</v>
          </cell>
          <cell r="C21" t="str">
            <v>Arcenant</v>
          </cell>
          <cell r="D21">
            <v>514</v>
          </cell>
          <cell r="E21">
            <v>75</v>
          </cell>
          <cell r="F21">
            <v>26</v>
          </cell>
          <cell r="G21">
            <v>101</v>
          </cell>
        </row>
        <row r="22">
          <cell r="A22">
            <v>21018</v>
          </cell>
          <cell r="B22" t="str">
            <v>21</v>
          </cell>
          <cell r="C22" t="str">
            <v>Arcey</v>
          </cell>
          <cell r="D22">
            <v>50</v>
          </cell>
          <cell r="E22">
            <v>10.784313725490197</v>
          </cell>
          <cell r="F22">
            <v>2.9411764705882351</v>
          </cell>
          <cell r="G22">
            <v>13.725490196078432</v>
          </cell>
        </row>
        <row r="23">
          <cell r="A23">
            <v>21020</v>
          </cell>
          <cell r="B23" t="str">
            <v>21</v>
          </cell>
          <cell r="C23" t="str">
            <v>Arconcey</v>
          </cell>
          <cell r="D23">
            <v>217</v>
          </cell>
          <cell r="E23">
            <v>28.866972477064213</v>
          </cell>
          <cell r="F23">
            <v>26.87614678899082</v>
          </cell>
          <cell r="G23">
            <v>55.743119266055032</v>
          </cell>
        </row>
        <row r="24">
          <cell r="A24">
            <v>21021</v>
          </cell>
          <cell r="B24" t="str">
            <v>21</v>
          </cell>
          <cell r="C24" t="str">
            <v>Arc-sur-Tille</v>
          </cell>
          <cell r="D24">
            <v>2528</v>
          </cell>
          <cell r="E24">
            <v>452.81107535403322</v>
          </cell>
          <cell r="F24">
            <v>117.78880851426877</v>
          </cell>
          <cell r="G24">
            <v>570.59988386830196</v>
          </cell>
        </row>
        <row r="25">
          <cell r="A25">
            <v>21022</v>
          </cell>
          <cell r="B25" t="str">
            <v>21</v>
          </cell>
          <cell r="C25" t="str">
            <v>Argilly</v>
          </cell>
          <cell r="D25">
            <v>462</v>
          </cell>
          <cell r="E25">
            <v>64.193684210526285</v>
          </cell>
          <cell r="F25">
            <v>19.452631578947361</v>
          </cell>
          <cell r="G25">
            <v>83.646315789473647</v>
          </cell>
        </row>
        <row r="26">
          <cell r="A26">
            <v>21023</v>
          </cell>
          <cell r="B26" t="str">
            <v>21</v>
          </cell>
          <cell r="C26" t="str">
            <v>Arnay-le-Duc</v>
          </cell>
          <cell r="D26">
            <v>1509</v>
          </cell>
          <cell r="E26">
            <v>333</v>
          </cell>
          <cell r="F26">
            <v>271</v>
          </cell>
          <cell r="G26">
            <v>604</v>
          </cell>
        </row>
        <row r="27">
          <cell r="A27">
            <v>21024</v>
          </cell>
          <cell r="B27" t="str">
            <v>21</v>
          </cell>
          <cell r="C27" t="str">
            <v>Arnay-sous-Vitteaux</v>
          </cell>
          <cell r="D27">
            <v>109</v>
          </cell>
          <cell r="E27">
            <v>24.772727272727277</v>
          </cell>
          <cell r="F27">
            <v>8.9181818181818198</v>
          </cell>
          <cell r="G27">
            <v>33.690909090909095</v>
          </cell>
        </row>
        <row r="28">
          <cell r="A28">
            <v>21025</v>
          </cell>
          <cell r="B28" t="str">
            <v>21</v>
          </cell>
          <cell r="C28" t="str">
            <v>Arrans</v>
          </cell>
          <cell r="D28">
            <v>71</v>
          </cell>
          <cell r="E28">
            <v>17.506849315068486</v>
          </cell>
          <cell r="F28">
            <v>2.917808219178081</v>
          </cell>
          <cell r="G28">
            <v>20.424657534246567</v>
          </cell>
        </row>
        <row r="29">
          <cell r="A29">
            <v>21026</v>
          </cell>
          <cell r="B29" t="str">
            <v>21</v>
          </cell>
          <cell r="C29" t="str">
            <v>Asnières-en-Montagne</v>
          </cell>
          <cell r="D29">
            <v>190</v>
          </cell>
          <cell r="E29">
            <v>39.414893617021256</v>
          </cell>
          <cell r="F29">
            <v>18.191489361702121</v>
          </cell>
          <cell r="G29">
            <v>57.606382978723374</v>
          </cell>
        </row>
        <row r="30">
          <cell r="A30">
            <v>21027</v>
          </cell>
          <cell r="B30" t="str">
            <v>21</v>
          </cell>
          <cell r="C30" t="str">
            <v>Asnières-lès-Dijon</v>
          </cell>
          <cell r="D30">
            <v>1200</v>
          </cell>
          <cell r="E30">
            <v>150</v>
          </cell>
          <cell r="F30">
            <v>38.255033557046858</v>
          </cell>
          <cell r="G30">
            <v>188.25503355704686</v>
          </cell>
        </row>
        <row r="31">
          <cell r="A31">
            <v>21028</v>
          </cell>
          <cell r="B31" t="str">
            <v>21</v>
          </cell>
          <cell r="C31" t="str">
            <v>Athée</v>
          </cell>
          <cell r="D31">
            <v>777.99999999999773</v>
          </cell>
          <cell r="E31">
            <v>116.29200971303904</v>
          </cell>
          <cell r="F31">
            <v>152.44575096605249</v>
          </cell>
          <cell r="G31">
            <v>268.73776067909154</v>
          </cell>
        </row>
        <row r="32">
          <cell r="A32">
            <v>21029</v>
          </cell>
          <cell r="B32" t="str">
            <v>21</v>
          </cell>
          <cell r="C32" t="str">
            <v>Athie</v>
          </cell>
          <cell r="D32">
            <v>83</v>
          </cell>
          <cell r="E32">
            <v>19</v>
          </cell>
          <cell r="F32">
            <v>6</v>
          </cell>
          <cell r="G32">
            <v>25</v>
          </cell>
        </row>
        <row r="33">
          <cell r="A33">
            <v>21030</v>
          </cell>
          <cell r="B33" t="str">
            <v>21</v>
          </cell>
          <cell r="C33" t="str">
            <v>Aubaine</v>
          </cell>
          <cell r="D33">
            <v>103</v>
          </cell>
          <cell r="E33">
            <v>19.969387755102129</v>
          </cell>
          <cell r="F33">
            <v>4.2040816326530797</v>
          </cell>
          <cell r="G33">
            <v>24.173469387755208</v>
          </cell>
        </row>
        <row r="34">
          <cell r="A34">
            <v>21031</v>
          </cell>
          <cell r="B34" t="str">
            <v>21</v>
          </cell>
          <cell r="C34" t="str">
            <v>Aubigny-en-Plaine</v>
          </cell>
          <cell r="D34">
            <v>454</v>
          </cell>
          <cell r="E34">
            <v>56</v>
          </cell>
          <cell r="F34">
            <v>13</v>
          </cell>
          <cell r="G34">
            <v>69</v>
          </cell>
        </row>
        <row r="35">
          <cell r="A35">
            <v>21032</v>
          </cell>
          <cell r="B35" t="str">
            <v>21</v>
          </cell>
          <cell r="C35" t="str">
            <v>Aubigny-la-Ronce</v>
          </cell>
          <cell r="D35">
            <v>166</v>
          </cell>
          <cell r="E35">
            <v>22</v>
          </cell>
          <cell r="F35">
            <v>17</v>
          </cell>
          <cell r="G35">
            <v>39</v>
          </cell>
        </row>
        <row r="36">
          <cell r="A36">
            <v>21033</v>
          </cell>
          <cell r="B36" t="str">
            <v>21</v>
          </cell>
          <cell r="C36" t="str">
            <v>Aubigny-lès-Sombernon</v>
          </cell>
          <cell r="D36">
            <v>152</v>
          </cell>
          <cell r="E36">
            <v>31.837837837837931</v>
          </cell>
          <cell r="F36">
            <v>9.2432432432432705</v>
          </cell>
          <cell r="G36">
            <v>41.081081081081201</v>
          </cell>
        </row>
        <row r="37">
          <cell r="A37">
            <v>21034</v>
          </cell>
          <cell r="B37" t="str">
            <v>21</v>
          </cell>
          <cell r="C37" t="str">
            <v>Autricourt</v>
          </cell>
          <cell r="D37">
            <v>128</v>
          </cell>
          <cell r="E37">
            <v>35.902931923734307</v>
          </cell>
          <cell r="F37">
            <v>21.327742080819437</v>
          </cell>
          <cell r="G37">
            <v>57.230674004553748</v>
          </cell>
        </row>
        <row r="38">
          <cell r="A38">
            <v>21035</v>
          </cell>
          <cell r="B38" t="str">
            <v>21</v>
          </cell>
          <cell r="C38" t="str">
            <v>Auvillars-sur-Saône</v>
          </cell>
          <cell r="D38">
            <v>328</v>
          </cell>
          <cell r="E38">
            <v>43</v>
          </cell>
          <cell r="F38">
            <v>25</v>
          </cell>
          <cell r="G38">
            <v>68</v>
          </cell>
        </row>
        <row r="39">
          <cell r="A39">
            <v>21036</v>
          </cell>
          <cell r="B39" t="str">
            <v>21</v>
          </cell>
          <cell r="C39" t="str">
            <v>Auxant</v>
          </cell>
          <cell r="D39">
            <v>69.999999999999844</v>
          </cell>
          <cell r="E39">
            <v>12.35294117647056</v>
          </cell>
          <cell r="F39">
            <v>9.2647058823529207</v>
          </cell>
          <cell r="G39">
            <v>21.617647058823479</v>
          </cell>
        </row>
        <row r="40">
          <cell r="A40">
            <v>21037</v>
          </cell>
          <cell r="B40" t="str">
            <v>21</v>
          </cell>
          <cell r="C40" t="str">
            <v>Auxey-Duresses</v>
          </cell>
          <cell r="D40">
            <v>320.00000000000091</v>
          </cell>
          <cell r="E40">
            <v>63.184713375796363</v>
          </cell>
          <cell r="F40">
            <v>44.840764331210323</v>
          </cell>
          <cell r="G40">
            <v>108.02547770700669</v>
          </cell>
        </row>
        <row r="41">
          <cell r="A41">
            <v>21038</v>
          </cell>
          <cell r="B41" t="str">
            <v>21</v>
          </cell>
          <cell r="C41" t="str">
            <v>Auxonne</v>
          </cell>
          <cell r="D41">
            <v>7818.9999999999864</v>
          </cell>
          <cell r="E41">
            <v>1090.0935671885295</v>
          </cell>
          <cell r="F41">
            <v>819.70745741449298</v>
          </cell>
          <cell r="G41">
            <v>1909.8010246030226</v>
          </cell>
        </row>
        <row r="42">
          <cell r="A42">
            <v>21039</v>
          </cell>
          <cell r="B42" t="str">
            <v>21</v>
          </cell>
          <cell r="C42" t="str">
            <v>Avelanges</v>
          </cell>
          <cell r="D42">
            <v>34</v>
          </cell>
          <cell r="E42">
            <v>6</v>
          </cell>
          <cell r="F42">
            <v>9</v>
          </cell>
          <cell r="G42">
            <v>15</v>
          </cell>
        </row>
        <row r="43">
          <cell r="A43">
            <v>21040</v>
          </cell>
          <cell r="B43" t="str">
            <v>21</v>
          </cell>
          <cell r="C43" t="str">
            <v>Avosnes</v>
          </cell>
          <cell r="D43">
            <v>80.999999999999801</v>
          </cell>
          <cell r="E43">
            <v>10.253164556962</v>
          </cell>
          <cell r="F43">
            <v>12.3037974683544</v>
          </cell>
          <cell r="G43">
            <v>22.556962025316402</v>
          </cell>
        </row>
        <row r="44">
          <cell r="A44">
            <v>21041</v>
          </cell>
          <cell r="B44" t="str">
            <v>21</v>
          </cell>
          <cell r="C44" t="str">
            <v>Avot</v>
          </cell>
          <cell r="D44">
            <v>169</v>
          </cell>
          <cell r="E44">
            <v>27.846590909090921</v>
          </cell>
          <cell r="F44">
            <v>17.284090909090914</v>
          </cell>
          <cell r="G44">
            <v>45.130681818181834</v>
          </cell>
        </row>
        <row r="45">
          <cell r="A45">
            <v>21042</v>
          </cell>
          <cell r="B45" t="str">
            <v>21</v>
          </cell>
          <cell r="C45" t="str">
            <v>Bagnot</v>
          </cell>
          <cell r="D45">
            <v>160</v>
          </cell>
          <cell r="E45">
            <v>29</v>
          </cell>
          <cell r="F45">
            <v>11</v>
          </cell>
          <cell r="G45">
            <v>40</v>
          </cell>
        </row>
        <row r="46">
          <cell r="A46">
            <v>21043</v>
          </cell>
          <cell r="B46" t="str">
            <v>21</v>
          </cell>
          <cell r="C46" t="str">
            <v>Baigneux-les-Juifs</v>
          </cell>
          <cell r="D46">
            <v>248</v>
          </cell>
          <cell r="E46">
            <v>40.109317014828058</v>
          </cell>
          <cell r="F46">
            <v>42.204949615531426</v>
          </cell>
          <cell r="G46">
            <v>82.314266630359484</v>
          </cell>
        </row>
        <row r="47">
          <cell r="A47">
            <v>21044</v>
          </cell>
          <cell r="B47" t="str">
            <v>21</v>
          </cell>
          <cell r="C47" t="str">
            <v>Balot</v>
          </cell>
          <cell r="D47">
            <v>74</v>
          </cell>
          <cell r="E47">
            <v>14</v>
          </cell>
          <cell r="F47">
            <v>12</v>
          </cell>
          <cell r="G47">
            <v>26</v>
          </cell>
        </row>
        <row r="48">
          <cell r="A48">
            <v>21045</v>
          </cell>
          <cell r="B48" t="str">
            <v>21</v>
          </cell>
          <cell r="C48" t="str">
            <v>Barbirey-sur-Ouche</v>
          </cell>
          <cell r="D48">
            <v>243</v>
          </cell>
          <cell r="E48">
            <v>34.71428571428573</v>
          </cell>
          <cell r="F48">
            <v>21.820408163265316</v>
          </cell>
          <cell r="G48">
            <v>56.534693877551049</v>
          </cell>
        </row>
        <row r="49">
          <cell r="A49">
            <v>21046</v>
          </cell>
          <cell r="B49" t="str">
            <v>21</v>
          </cell>
          <cell r="C49" t="str">
            <v>Bard-le-Régulier</v>
          </cell>
          <cell r="D49">
            <v>73.000000000000085</v>
          </cell>
          <cell r="E49">
            <v>19.263888888888911</v>
          </cell>
          <cell r="F49">
            <v>10.1388888888889</v>
          </cell>
          <cell r="G49">
            <v>29.402777777777811</v>
          </cell>
        </row>
        <row r="50">
          <cell r="A50">
            <v>21047</v>
          </cell>
          <cell r="B50" t="str">
            <v>21</v>
          </cell>
          <cell r="C50" t="str">
            <v>Bard-lès-Époisses</v>
          </cell>
          <cell r="D50">
            <v>58</v>
          </cell>
          <cell r="E50">
            <v>4.9714285714285742</v>
          </cell>
          <cell r="F50">
            <v>11.6</v>
          </cell>
          <cell r="G50">
            <v>16.571428571428573</v>
          </cell>
        </row>
        <row r="51">
          <cell r="A51">
            <v>21048</v>
          </cell>
          <cell r="B51" t="str">
            <v>21</v>
          </cell>
          <cell r="C51" t="str">
            <v>Barges</v>
          </cell>
          <cell r="D51">
            <v>514</v>
          </cell>
          <cell r="E51">
            <v>83</v>
          </cell>
          <cell r="F51">
            <v>19</v>
          </cell>
          <cell r="G51">
            <v>102</v>
          </cell>
        </row>
        <row r="52">
          <cell r="A52">
            <v>21049</v>
          </cell>
          <cell r="B52" t="str">
            <v>21</v>
          </cell>
          <cell r="C52" t="str">
            <v>Barjon</v>
          </cell>
          <cell r="D52">
            <v>36</v>
          </cell>
          <cell r="E52">
            <v>10</v>
          </cell>
          <cell r="F52">
            <v>5</v>
          </cell>
          <cell r="G52">
            <v>15</v>
          </cell>
        </row>
        <row r="53">
          <cell r="A53">
            <v>21050</v>
          </cell>
          <cell r="B53" t="str">
            <v>21</v>
          </cell>
          <cell r="C53" t="str">
            <v>Baubigny</v>
          </cell>
          <cell r="D53">
            <v>211.0000000000008</v>
          </cell>
          <cell r="E53">
            <v>43.441176470588402</v>
          </cell>
          <cell r="F53">
            <v>23.789215686274602</v>
          </cell>
          <cell r="G53">
            <v>67.230392156863005</v>
          </cell>
        </row>
        <row r="54">
          <cell r="A54">
            <v>21051</v>
          </cell>
          <cell r="B54" t="str">
            <v>21</v>
          </cell>
          <cell r="C54" t="str">
            <v>Baulme-la-Roche</v>
          </cell>
          <cell r="D54">
            <v>111</v>
          </cell>
          <cell r="E54">
            <v>14.256880733944939</v>
          </cell>
          <cell r="F54">
            <v>14.256880733944939</v>
          </cell>
          <cell r="G54">
            <v>28.513761467889879</v>
          </cell>
        </row>
        <row r="55">
          <cell r="A55">
            <v>21052</v>
          </cell>
          <cell r="B55" t="str">
            <v>21</v>
          </cell>
          <cell r="C55" t="str">
            <v>Beaulieu</v>
          </cell>
          <cell r="D55">
            <v>32</v>
          </cell>
          <cell r="E55">
            <v>11.294117647058821</v>
          </cell>
          <cell r="F55">
            <v>1.8823529411764699</v>
          </cell>
          <cell r="G55">
            <v>13.17647058823529</v>
          </cell>
        </row>
        <row r="56">
          <cell r="A56">
            <v>21053</v>
          </cell>
          <cell r="B56" t="str">
            <v>21</v>
          </cell>
          <cell r="C56" t="str">
            <v>Beaumont-sur-Vingeanne</v>
          </cell>
          <cell r="D56">
            <v>198.0000000000008</v>
          </cell>
          <cell r="E56">
            <v>40.429319371727907</v>
          </cell>
          <cell r="F56">
            <v>27.98952879581163</v>
          </cell>
          <cell r="G56">
            <v>68.418848167539537</v>
          </cell>
        </row>
        <row r="57">
          <cell r="A57">
            <v>21054</v>
          </cell>
          <cell r="B57" t="str">
            <v>21</v>
          </cell>
          <cell r="C57" t="str">
            <v>Beaune</v>
          </cell>
          <cell r="D57">
            <v>21838</v>
          </cell>
          <cell r="E57">
            <v>3449.3676617731298</v>
          </cell>
          <cell r="F57">
            <v>2584.6927826333358</v>
          </cell>
          <cell r="G57">
            <v>6034.0604444064656</v>
          </cell>
        </row>
        <row r="58">
          <cell r="A58">
            <v>21055</v>
          </cell>
          <cell r="B58" t="str">
            <v>21</v>
          </cell>
          <cell r="C58" t="str">
            <v>Beaunotte</v>
          </cell>
          <cell r="D58">
            <v>21</v>
          </cell>
          <cell r="E58">
            <v>4</v>
          </cell>
          <cell r="F58">
            <v>4</v>
          </cell>
          <cell r="G58">
            <v>8</v>
          </cell>
        </row>
        <row r="59">
          <cell r="A59">
            <v>21056</v>
          </cell>
          <cell r="B59" t="str">
            <v>21</v>
          </cell>
          <cell r="C59" t="str">
            <v>Beire-le-Châtel</v>
          </cell>
          <cell r="D59">
            <v>806.99999999999784</v>
          </cell>
          <cell r="E59">
            <v>112.16051459673255</v>
          </cell>
          <cell r="F59">
            <v>47.49138906348135</v>
          </cell>
          <cell r="G59">
            <v>159.65190366021392</v>
          </cell>
        </row>
        <row r="60">
          <cell r="A60">
            <v>21057</v>
          </cell>
          <cell r="B60" t="str">
            <v>21</v>
          </cell>
          <cell r="C60" t="str">
            <v>Beire-le-Fort</v>
          </cell>
          <cell r="D60">
            <v>326</v>
          </cell>
          <cell r="E60">
            <v>47</v>
          </cell>
          <cell r="F60">
            <v>17</v>
          </cell>
          <cell r="G60">
            <v>64</v>
          </cell>
        </row>
        <row r="61">
          <cell r="A61">
            <v>21058</v>
          </cell>
          <cell r="B61" t="str">
            <v>21</v>
          </cell>
          <cell r="C61" t="str">
            <v>Belan-sur-Ource</v>
          </cell>
          <cell r="D61">
            <v>277</v>
          </cell>
          <cell r="E61">
            <v>41.44890510948909</v>
          </cell>
          <cell r="F61">
            <v>29.317518248175212</v>
          </cell>
          <cell r="G61">
            <v>70.766423357664308</v>
          </cell>
        </row>
        <row r="62">
          <cell r="A62">
            <v>21059</v>
          </cell>
          <cell r="B62" t="str">
            <v>21</v>
          </cell>
          <cell r="C62" t="str">
            <v>Bellefond</v>
          </cell>
          <cell r="D62">
            <v>791</v>
          </cell>
          <cell r="E62">
            <v>169.03305785123965</v>
          </cell>
          <cell r="F62">
            <v>45.760330578512388</v>
          </cell>
          <cell r="G62">
            <v>214.79338842975204</v>
          </cell>
        </row>
        <row r="63">
          <cell r="A63">
            <v>21060</v>
          </cell>
          <cell r="B63" t="str">
            <v>21</v>
          </cell>
          <cell r="C63" t="str">
            <v>Belleneuve</v>
          </cell>
          <cell r="D63">
            <v>1644</v>
          </cell>
          <cell r="E63">
            <v>303.73400502864121</v>
          </cell>
          <cell r="F63">
            <v>133.17916510084297</v>
          </cell>
          <cell r="G63">
            <v>436.91317012948417</v>
          </cell>
        </row>
        <row r="64">
          <cell r="A64">
            <v>21061</v>
          </cell>
          <cell r="B64" t="str">
            <v>21</v>
          </cell>
          <cell r="C64" t="str">
            <v>Bellenod-sur-Seine</v>
          </cell>
          <cell r="D64">
            <v>76.999999999999844</v>
          </cell>
          <cell r="E64">
            <v>16.210526315789441</v>
          </cell>
          <cell r="F64">
            <v>10.1315789473684</v>
          </cell>
          <cell r="G64">
            <v>26.342105263157841</v>
          </cell>
        </row>
        <row r="65">
          <cell r="A65">
            <v>21062</v>
          </cell>
          <cell r="B65" t="str">
            <v>21</v>
          </cell>
          <cell r="C65" t="str">
            <v>Bellenot-sous-Pouilly</v>
          </cell>
          <cell r="D65">
            <v>246</v>
          </cell>
          <cell r="E65">
            <v>52.361445783132552</v>
          </cell>
          <cell r="F65">
            <v>21.734939759036152</v>
          </cell>
          <cell r="G65">
            <v>74.096385542168704</v>
          </cell>
        </row>
        <row r="66">
          <cell r="A66">
            <v>21063</v>
          </cell>
          <cell r="B66" t="str">
            <v>21</v>
          </cell>
          <cell r="C66" t="str">
            <v>Beneuvre</v>
          </cell>
          <cell r="D66">
            <v>104</v>
          </cell>
          <cell r="E66">
            <v>20.8</v>
          </cell>
          <cell r="F66">
            <v>6.93333333333333</v>
          </cell>
          <cell r="G66">
            <v>27.733333333333331</v>
          </cell>
        </row>
        <row r="67">
          <cell r="A67">
            <v>21064</v>
          </cell>
          <cell r="B67" t="str">
            <v>21</v>
          </cell>
          <cell r="C67" t="str">
            <v>Benoisey</v>
          </cell>
          <cell r="D67">
            <v>84.000000000000284</v>
          </cell>
          <cell r="E67">
            <v>13.822784810126629</v>
          </cell>
          <cell r="F67">
            <v>10.6329113924051</v>
          </cell>
          <cell r="G67">
            <v>24.45569620253173</v>
          </cell>
        </row>
        <row r="68">
          <cell r="A68">
            <v>21065</v>
          </cell>
          <cell r="B68" t="str">
            <v>21</v>
          </cell>
          <cell r="C68" t="str">
            <v>Bessey-en-Chaume</v>
          </cell>
          <cell r="D68">
            <v>130</v>
          </cell>
          <cell r="E68">
            <v>12.071428571428577</v>
          </cell>
          <cell r="F68">
            <v>13.928571428571434</v>
          </cell>
          <cell r="G68">
            <v>26.000000000000011</v>
          </cell>
        </row>
        <row r="69">
          <cell r="A69">
            <v>21066</v>
          </cell>
          <cell r="B69" t="str">
            <v>21</v>
          </cell>
          <cell r="C69" t="str">
            <v>Bessey-la-Cour</v>
          </cell>
          <cell r="D69">
            <v>67</v>
          </cell>
          <cell r="E69">
            <v>22</v>
          </cell>
          <cell r="F69">
            <v>9</v>
          </cell>
          <cell r="G69">
            <v>31</v>
          </cell>
        </row>
        <row r="70">
          <cell r="A70">
            <v>21067</v>
          </cell>
          <cell r="B70" t="str">
            <v>21</v>
          </cell>
          <cell r="C70" t="str">
            <v>Bessey-lès-Cîteaux</v>
          </cell>
          <cell r="D70">
            <v>688</v>
          </cell>
          <cell r="E70">
            <v>99.135446685879003</v>
          </cell>
          <cell r="F70">
            <v>30.73198847262249</v>
          </cell>
          <cell r="G70">
            <v>129.86743515850151</v>
          </cell>
        </row>
        <row r="71">
          <cell r="A71">
            <v>21068</v>
          </cell>
          <cell r="B71" t="str">
            <v>21</v>
          </cell>
          <cell r="C71" t="str">
            <v>Beurey-Bauguay</v>
          </cell>
          <cell r="D71">
            <v>140</v>
          </cell>
          <cell r="E71">
            <v>10.294117647058799</v>
          </cell>
          <cell r="F71">
            <v>18.52941176470588</v>
          </cell>
          <cell r="G71">
            <v>28.823529411764682</v>
          </cell>
        </row>
        <row r="72">
          <cell r="A72">
            <v>21069</v>
          </cell>
          <cell r="B72" t="str">
            <v>21</v>
          </cell>
          <cell r="C72" t="str">
            <v>Beurizot</v>
          </cell>
          <cell r="D72">
            <v>121</v>
          </cell>
          <cell r="E72">
            <v>16</v>
          </cell>
          <cell r="F72">
            <v>13</v>
          </cell>
          <cell r="G72">
            <v>29</v>
          </cell>
        </row>
        <row r="73">
          <cell r="A73">
            <v>21070</v>
          </cell>
          <cell r="B73" t="str">
            <v>21</v>
          </cell>
          <cell r="C73" t="str">
            <v>Bévy</v>
          </cell>
          <cell r="D73">
            <v>119</v>
          </cell>
          <cell r="E73">
            <v>9.9166666666666714</v>
          </cell>
          <cell r="F73">
            <v>6.3106060606060641</v>
          </cell>
          <cell r="G73">
            <v>16.227272727272734</v>
          </cell>
        </row>
        <row r="74">
          <cell r="A74">
            <v>21071</v>
          </cell>
          <cell r="B74" t="str">
            <v>21</v>
          </cell>
          <cell r="C74" t="str">
            <v>Bèze</v>
          </cell>
          <cell r="D74">
            <v>733.00000000000216</v>
          </cell>
          <cell r="E74">
            <v>96.049779664791203</v>
          </cell>
          <cell r="F74">
            <v>56.618817486613764</v>
          </cell>
          <cell r="G74">
            <v>152.66859715140498</v>
          </cell>
        </row>
        <row r="75">
          <cell r="A75">
            <v>21072</v>
          </cell>
          <cell r="B75" t="str">
            <v>21</v>
          </cell>
          <cell r="C75" t="str">
            <v>Bézouotte</v>
          </cell>
          <cell r="D75">
            <v>209</v>
          </cell>
          <cell r="E75">
            <v>34.517839250096387</v>
          </cell>
          <cell r="F75">
            <v>9.1606909295151908</v>
          </cell>
          <cell r="G75">
            <v>43.678530179611577</v>
          </cell>
        </row>
        <row r="76">
          <cell r="A76">
            <v>21073</v>
          </cell>
          <cell r="B76" t="str">
            <v>21</v>
          </cell>
          <cell r="C76" t="str">
            <v>Bierre-lès-Semur</v>
          </cell>
          <cell r="D76">
            <v>87</v>
          </cell>
          <cell r="E76">
            <v>12.566666666666672</v>
          </cell>
          <cell r="F76">
            <v>10.633333333333336</v>
          </cell>
          <cell r="G76">
            <v>23.20000000000001</v>
          </cell>
        </row>
        <row r="77">
          <cell r="A77">
            <v>21074</v>
          </cell>
          <cell r="B77" t="str">
            <v>21</v>
          </cell>
          <cell r="C77" t="str">
            <v>Billey</v>
          </cell>
          <cell r="D77">
            <v>237</v>
          </cell>
          <cell r="E77">
            <v>40.137096774193566</v>
          </cell>
          <cell r="F77">
            <v>20.068548387096783</v>
          </cell>
          <cell r="G77">
            <v>60.205645161290349</v>
          </cell>
        </row>
        <row r="78">
          <cell r="A78">
            <v>21075</v>
          </cell>
          <cell r="B78" t="str">
            <v>21</v>
          </cell>
          <cell r="C78" t="str">
            <v>Billy-lès-Chanceaux</v>
          </cell>
          <cell r="D78">
            <v>64.999999999999787</v>
          </cell>
          <cell r="E78">
            <v>13.44827586206892</v>
          </cell>
          <cell r="F78">
            <v>4.4827586206896397</v>
          </cell>
          <cell r="G78">
            <v>17.931034482758559</v>
          </cell>
        </row>
        <row r="79">
          <cell r="A79">
            <v>21076</v>
          </cell>
          <cell r="B79" t="str">
            <v>21</v>
          </cell>
          <cell r="C79" t="str">
            <v>Binges</v>
          </cell>
          <cell r="D79">
            <v>684</v>
          </cell>
          <cell r="E79">
            <v>106.48021108179424</v>
          </cell>
          <cell r="F79">
            <v>51.435356200527728</v>
          </cell>
          <cell r="G79">
            <v>157.91556728232197</v>
          </cell>
        </row>
        <row r="80">
          <cell r="A80">
            <v>21077</v>
          </cell>
          <cell r="B80" t="str">
            <v>21</v>
          </cell>
          <cell r="C80" t="str">
            <v>Bissey-la-Côte</v>
          </cell>
          <cell r="D80">
            <v>116</v>
          </cell>
          <cell r="E80">
            <v>25</v>
          </cell>
          <cell r="F80">
            <v>11</v>
          </cell>
          <cell r="G80">
            <v>36</v>
          </cell>
        </row>
        <row r="81">
          <cell r="A81">
            <v>21078</v>
          </cell>
          <cell r="B81" t="str">
            <v>21</v>
          </cell>
          <cell r="C81" t="str">
            <v>Bissey-la-Pierre</v>
          </cell>
          <cell r="D81">
            <v>71</v>
          </cell>
          <cell r="E81">
            <v>13.616438356164378</v>
          </cell>
          <cell r="F81">
            <v>6.8082191780821892</v>
          </cell>
          <cell r="G81">
            <v>20.424657534246567</v>
          </cell>
        </row>
        <row r="82">
          <cell r="A82">
            <v>21079</v>
          </cell>
          <cell r="B82" t="str">
            <v>21</v>
          </cell>
          <cell r="C82" t="str">
            <v>Blagny-sur-Vingeanne</v>
          </cell>
          <cell r="D82">
            <v>153</v>
          </cell>
          <cell r="E82">
            <v>24.4375</v>
          </cell>
          <cell r="F82">
            <v>8.5</v>
          </cell>
          <cell r="G82">
            <v>32.9375</v>
          </cell>
        </row>
        <row r="83">
          <cell r="A83">
            <v>21080</v>
          </cell>
          <cell r="B83" t="str">
            <v>21</v>
          </cell>
          <cell r="C83" t="str">
            <v>Blaisy-Bas</v>
          </cell>
          <cell r="D83">
            <v>713.99999999999648</v>
          </cell>
          <cell r="E83">
            <v>90.252808988763604</v>
          </cell>
          <cell r="F83">
            <v>55.1544943820222</v>
          </cell>
          <cell r="G83">
            <v>145.4073033707858</v>
          </cell>
        </row>
        <row r="84">
          <cell r="A84">
            <v>21081</v>
          </cell>
          <cell r="B84" t="str">
            <v>21</v>
          </cell>
          <cell r="C84" t="str">
            <v>Blaisy-Haut</v>
          </cell>
          <cell r="D84">
            <v>125</v>
          </cell>
          <cell r="E84">
            <v>12</v>
          </cell>
          <cell r="F84">
            <v>3</v>
          </cell>
          <cell r="G84">
            <v>15</v>
          </cell>
        </row>
        <row r="85">
          <cell r="A85">
            <v>21082</v>
          </cell>
          <cell r="B85" t="str">
            <v>21</v>
          </cell>
          <cell r="C85" t="str">
            <v>Blancey</v>
          </cell>
          <cell r="D85">
            <v>70</v>
          </cell>
          <cell r="E85">
            <v>15.342465753424657</v>
          </cell>
          <cell r="F85">
            <v>6.712328767123287</v>
          </cell>
          <cell r="G85">
            <v>22.054794520547944</v>
          </cell>
        </row>
        <row r="86">
          <cell r="A86">
            <v>21083</v>
          </cell>
          <cell r="B86" t="str">
            <v>21</v>
          </cell>
          <cell r="C86" t="str">
            <v>Blanot</v>
          </cell>
          <cell r="D86">
            <v>127</v>
          </cell>
          <cell r="E86">
            <v>23</v>
          </cell>
          <cell r="F86">
            <v>18</v>
          </cell>
          <cell r="G86">
            <v>41</v>
          </cell>
        </row>
        <row r="87">
          <cell r="A87">
            <v>21084</v>
          </cell>
          <cell r="B87" t="str">
            <v>21</v>
          </cell>
          <cell r="C87" t="str">
            <v>Source-Seine</v>
          </cell>
          <cell r="D87">
            <v>58.999999999999851</v>
          </cell>
          <cell r="E87">
            <v>3.2181818181818098</v>
          </cell>
          <cell r="F87">
            <v>9.6545454545454295</v>
          </cell>
          <cell r="G87">
            <v>12.872727272727239</v>
          </cell>
        </row>
        <row r="88">
          <cell r="A88">
            <v>21085</v>
          </cell>
          <cell r="B88" t="str">
            <v>21</v>
          </cell>
          <cell r="C88" t="str">
            <v>Bligny-le-Sec</v>
          </cell>
          <cell r="D88">
            <v>162</v>
          </cell>
          <cell r="E88">
            <v>26.4905660377358</v>
          </cell>
          <cell r="F88">
            <v>22.415094339622602</v>
          </cell>
          <cell r="G88">
            <v>48.905660377358402</v>
          </cell>
        </row>
        <row r="89">
          <cell r="A89">
            <v>21086</v>
          </cell>
          <cell r="B89" t="str">
            <v>21</v>
          </cell>
          <cell r="C89" t="str">
            <v>Bligny-lès-Beaune</v>
          </cell>
          <cell r="D89">
            <v>1243</v>
          </cell>
          <cell r="E89">
            <v>231.11560226354069</v>
          </cell>
          <cell r="F89">
            <v>83.402586903799474</v>
          </cell>
          <cell r="G89">
            <v>314.51818916734015</v>
          </cell>
        </row>
        <row r="90">
          <cell r="A90">
            <v>21087</v>
          </cell>
          <cell r="B90" t="str">
            <v>21</v>
          </cell>
          <cell r="C90" t="str">
            <v>Bligny-sur-Ouche</v>
          </cell>
          <cell r="D90">
            <v>847</v>
          </cell>
          <cell r="E90">
            <v>168.824344707634</v>
          </cell>
          <cell r="F90">
            <v>128.65133275024684</v>
          </cell>
          <cell r="G90">
            <v>297.47567745788081</v>
          </cell>
        </row>
        <row r="91">
          <cell r="A91">
            <v>21088</v>
          </cell>
          <cell r="B91" t="str">
            <v>21</v>
          </cell>
          <cell r="C91" t="str">
            <v>Boncourt-le-Bois</v>
          </cell>
          <cell r="D91">
            <v>291.00000000000136</v>
          </cell>
          <cell r="E91">
            <v>45.627177700348653</v>
          </cell>
          <cell r="F91">
            <v>14.19512195121958</v>
          </cell>
          <cell r="G91">
            <v>59.82229965156823</v>
          </cell>
        </row>
        <row r="92">
          <cell r="A92">
            <v>21089</v>
          </cell>
          <cell r="B92" t="str">
            <v>21</v>
          </cell>
          <cell r="C92" t="str">
            <v>Bonnencontre</v>
          </cell>
          <cell r="D92">
            <v>436</v>
          </cell>
          <cell r="E92">
            <v>59.861967730460883</v>
          </cell>
          <cell r="F92">
            <v>39.907978486973917</v>
          </cell>
          <cell r="G92">
            <v>99.769946217434807</v>
          </cell>
        </row>
        <row r="93">
          <cell r="A93">
            <v>21090</v>
          </cell>
          <cell r="B93" t="str">
            <v>21</v>
          </cell>
          <cell r="C93" t="str">
            <v>Boudreville</v>
          </cell>
          <cell r="D93">
            <v>71</v>
          </cell>
          <cell r="E93">
            <v>19</v>
          </cell>
          <cell r="F93">
            <v>19</v>
          </cell>
          <cell r="G93">
            <v>38</v>
          </cell>
        </row>
        <row r="94">
          <cell r="A94">
            <v>21091</v>
          </cell>
          <cell r="B94" t="str">
            <v>21</v>
          </cell>
          <cell r="C94" t="str">
            <v>Bouhey</v>
          </cell>
          <cell r="D94">
            <v>38.999999999999851</v>
          </cell>
          <cell r="E94">
            <v>11.59459459459455</v>
          </cell>
          <cell r="F94">
            <v>8.4324324324323996</v>
          </cell>
          <cell r="G94">
            <v>20.02702702702695</v>
          </cell>
        </row>
        <row r="95">
          <cell r="A95">
            <v>21092</v>
          </cell>
          <cell r="B95" t="str">
            <v>21</v>
          </cell>
          <cell r="C95" t="str">
            <v>Bouilland</v>
          </cell>
          <cell r="D95">
            <v>193</v>
          </cell>
          <cell r="E95">
            <v>24.009569377990431</v>
          </cell>
          <cell r="F95">
            <v>18.468899521531103</v>
          </cell>
          <cell r="G95">
            <v>42.47846889952153</v>
          </cell>
        </row>
        <row r="96">
          <cell r="A96">
            <v>21093</v>
          </cell>
          <cell r="B96" t="str">
            <v>21</v>
          </cell>
          <cell r="C96" t="str">
            <v>Bouix</v>
          </cell>
          <cell r="D96">
            <v>156</v>
          </cell>
          <cell r="E96">
            <v>30.415094339622641</v>
          </cell>
          <cell r="F96">
            <v>12.754716981132074</v>
          </cell>
          <cell r="G96">
            <v>43.169811320754718</v>
          </cell>
        </row>
        <row r="97">
          <cell r="A97">
            <v>21094</v>
          </cell>
          <cell r="B97" t="str">
            <v>21</v>
          </cell>
          <cell r="C97" t="str">
            <v>Bourberain</v>
          </cell>
          <cell r="D97">
            <v>366</v>
          </cell>
          <cell r="E97">
            <v>29.814606741573051</v>
          </cell>
          <cell r="F97">
            <v>28.7865168539326</v>
          </cell>
          <cell r="G97">
            <v>58.601123595505655</v>
          </cell>
        </row>
        <row r="98">
          <cell r="A98">
            <v>21095</v>
          </cell>
          <cell r="B98" t="str">
            <v>21</v>
          </cell>
          <cell r="C98" t="str">
            <v>Bousselange</v>
          </cell>
          <cell r="D98">
            <v>55</v>
          </cell>
          <cell r="E98">
            <v>10</v>
          </cell>
          <cell r="F98">
            <v>12</v>
          </cell>
          <cell r="G98">
            <v>22</v>
          </cell>
        </row>
        <row r="99">
          <cell r="A99">
            <v>21096</v>
          </cell>
          <cell r="B99" t="str">
            <v>21</v>
          </cell>
          <cell r="C99" t="str">
            <v>Boussenois</v>
          </cell>
          <cell r="D99">
            <v>117</v>
          </cell>
          <cell r="E99">
            <v>14.15322580645161</v>
          </cell>
          <cell r="F99">
            <v>7.5483870967741922</v>
          </cell>
          <cell r="G99">
            <v>21.701612903225801</v>
          </cell>
        </row>
        <row r="100">
          <cell r="A100">
            <v>21097</v>
          </cell>
          <cell r="B100" t="str">
            <v>21</v>
          </cell>
          <cell r="C100" t="str">
            <v>Boussey</v>
          </cell>
          <cell r="D100">
            <v>30</v>
          </cell>
          <cell r="E100">
            <v>5.806451612903226</v>
          </cell>
          <cell r="F100">
            <v>1.935483870967742</v>
          </cell>
          <cell r="G100">
            <v>7.741935483870968</v>
          </cell>
        </row>
        <row r="101">
          <cell r="A101">
            <v>21098</v>
          </cell>
          <cell r="B101" t="str">
            <v>21</v>
          </cell>
          <cell r="C101" t="str">
            <v>Boux-sous-Salmaise</v>
          </cell>
          <cell r="D101">
            <v>133</v>
          </cell>
          <cell r="E101">
            <v>41.377777777777773</v>
          </cell>
          <cell r="F101">
            <v>20.688888888888886</v>
          </cell>
          <cell r="G101">
            <v>62.066666666666663</v>
          </cell>
        </row>
        <row r="102">
          <cell r="A102">
            <v>21099</v>
          </cell>
          <cell r="B102" t="str">
            <v>21</v>
          </cell>
          <cell r="C102" t="str">
            <v>Bouze-lès-Beaune</v>
          </cell>
          <cell r="D102">
            <v>324.99999999999886</v>
          </cell>
          <cell r="E102">
            <v>48.735543321640002</v>
          </cell>
          <cell r="F102">
            <v>24.37627558926696</v>
          </cell>
          <cell r="G102">
            <v>73.111818910906962</v>
          </cell>
        </row>
        <row r="103">
          <cell r="A103">
            <v>21100</v>
          </cell>
          <cell r="B103" t="str">
            <v>21</v>
          </cell>
          <cell r="C103" t="str">
            <v>Brain</v>
          </cell>
          <cell r="D103">
            <v>32</v>
          </cell>
          <cell r="E103">
            <v>6.7878787878787898</v>
          </cell>
          <cell r="F103">
            <v>2.9090909090909101</v>
          </cell>
          <cell r="G103">
            <v>9.696969696969699</v>
          </cell>
        </row>
        <row r="104">
          <cell r="A104">
            <v>21101</v>
          </cell>
          <cell r="B104" t="str">
            <v>21</v>
          </cell>
          <cell r="C104" t="str">
            <v>Braux</v>
          </cell>
          <cell r="D104">
            <v>159</v>
          </cell>
          <cell r="E104">
            <v>19.629629629629619</v>
          </cell>
          <cell r="F104">
            <v>17.666666666666657</v>
          </cell>
          <cell r="G104">
            <v>37.296296296296276</v>
          </cell>
        </row>
        <row r="105">
          <cell r="A105">
            <v>21102</v>
          </cell>
          <cell r="B105" t="str">
            <v>21</v>
          </cell>
          <cell r="C105" t="str">
            <v>Brazey-en-Morvan</v>
          </cell>
          <cell r="D105">
            <v>139</v>
          </cell>
          <cell r="E105">
            <v>33.517730496453886</v>
          </cell>
          <cell r="F105">
            <v>23.659574468085097</v>
          </cell>
          <cell r="G105">
            <v>57.177304964538983</v>
          </cell>
        </row>
        <row r="106">
          <cell r="A106">
            <v>21103</v>
          </cell>
          <cell r="B106" t="str">
            <v>21</v>
          </cell>
          <cell r="C106" t="str">
            <v>Brazey-en-Plaine</v>
          </cell>
          <cell r="D106">
            <v>2466</v>
          </cell>
          <cell r="E106">
            <v>383.65264711089736</v>
          </cell>
          <cell r="F106">
            <v>226.94727705920965</v>
          </cell>
          <cell r="G106">
            <v>610.59992417010699</v>
          </cell>
        </row>
        <row r="107">
          <cell r="A107">
            <v>21104</v>
          </cell>
          <cell r="B107" t="str">
            <v>21</v>
          </cell>
          <cell r="C107" t="str">
            <v>Brémur-et-Vaurois</v>
          </cell>
          <cell r="D107">
            <v>61</v>
          </cell>
          <cell r="E107">
            <v>19.52</v>
          </cell>
          <cell r="F107">
            <v>3.66</v>
          </cell>
          <cell r="G107">
            <v>23.18</v>
          </cell>
        </row>
        <row r="108">
          <cell r="A108">
            <v>21105</v>
          </cell>
          <cell r="B108" t="str">
            <v>21</v>
          </cell>
          <cell r="C108" t="str">
            <v>Bressey-sur-Tille</v>
          </cell>
          <cell r="D108">
            <v>836</v>
          </cell>
          <cell r="E108">
            <v>96.461538461538524</v>
          </cell>
          <cell r="F108">
            <v>10.717948717948724</v>
          </cell>
          <cell r="G108">
            <v>107.17948717948725</v>
          </cell>
        </row>
        <row r="109">
          <cell r="A109">
            <v>21106</v>
          </cell>
          <cell r="B109" t="str">
            <v>21</v>
          </cell>
          <cell r="C109" t="str">
            <v>Bretenière</v>
          </cell>
          <cell r="D109">
            <v>804</v>
          </cell>
          <cell r="E109">
            <v>113</v>
          </cell>
          <cell r="F109">
            <v>40</v>
          </cell>
          <cell r="G109">
            <v>153</v>
          </cell>
        </row>
        <row r="110">
          <cell r="A110">
            <v>21107</v>
          </cell>
          <cell r="B110" t="str">
            <v>21</v>
          </cell>
          <cell r="C110" t="str">
            <v>Bretigny</v>
          </cell>
          <cell r="D110">
            <v>905.99999999999795</v>
          </cell>
          <cell r="E110">
            <v>124.96551724137905</v>
          </cell>
          <cell r="F110">
            <v>44.342602892102242</v>
          </cell>
          <cell r="G110">
            <v>169.30812013348128</v>
          </cell>
        </row>
        <row r="111">
          <cell r="A111">
            <v>21108</v>
          </cell>
          <cell r="B111" t="str">
            <v>21</v>
          </cell>
          <cell r="C111" t="str">
            <v>Brianny</v>
          </cell>
          <cell r="D111">
            <v>105</v>
          </cell>
          <cell r="E111">
            <v>16.725663716814161</v>
          </cell>
          <cell r="F111">
            <v>7.4336283185840717</v>
          </cell>
          <cell r="G111">
            <v>24.159292035398231</v>
          </cell>
        </row>
        <row r="112">
          <cell r="A112">
            <v>21109</v>
          </cell>
          <cell r="B112" t="str">
            <v>21</v>
          </cell>
          <cell r="C112" t="str">
            <v>Brion-sur-Ource</v>
          </cell>
          <cell r="D112">
            <v>227</v>
          </cell>
          <cell r="E112">
            <v>47.131355932203391</v>
          </cell>
          <cell r="F112">
            <v>23.084745762711862</v>
          </cell>
          <cell r="G112">
            <v>70.216101694915253</v>
          </cell>
        </row>
        <row r="113">
          <cell r="A113">
            <v>21110</v>
          </cell>
          <cell r="B113" t="str">
            <v>21</v>
          </cell>
          <cell r="C113" t="str">
            <v>Brochon</v>
          </cell>
          <cell r="D113">
            <v>678</v>
          </cell>
          <cell r="E113">
            <v>113</v>
          </cell>
          <cell r="F113">
            <v>98</v>
          </cell>
          <cell r="G113">
            <v>211</v>
          </cell>
        </row>
        <row r="114">
          <cell r="A114">
            <v>21111</v>
          </cell>
          <cell r="B114" t="str">
            <v>21</v>
          </cell>
          <cell r="C114" t="str">
            <v>Brognon</v>
          </cell>
          <cell r="D114">
            <v>272</v>
          </cell>
          <cell r="E114">
            <v>32</v>
          </cell>
          <cell r="F114">
            <v>12</v>
          </cell>
          <cell r="G114">
            <v>44</v>
          </cell>
        </row>
        <row r="115">
          <cell r="A115">
            <v>21112</v>
          </cell>
          <cell r="B115" t="str">
            <v>21</v>
          </cell>
          <cell r="C115" t="str">
            <v>Broin</v>
          </cell>
          <cell r="D115">
            <v>440</v>
          </cell>
          <cell r="E115">
            <v>57</v>
          </cell>
          <cell r="F115">
            <v>28</v>
          </cell>
          <cell r="G115">
            <v>85</v>
          </cell>
        </row>
        <row r="116">
          <cell r="A116">
            <v>21113</v>
          </cell>
          <cell r="B116" t="str">
            <v>21</v>
          </cell>
          <cell r="C116" t="str">
            <v>Broindon</v>
          </cell>
          <cell r="D116">
            <v>158</v>
          </cell>
          <cell r="E116">
            <v>15.047619047619047</v>
          </cell>
          <cell r="F116">
            <v>1.6719576719576721</v>
          </cell>
          <cell r="G116">
            <v>16.719576719576718</v>
          </cell>
        </row>
        <row r="117">
          <cell r="A117">
            <v>21114</v>
          </cell>
          <cell r="B117" t="str">
            <v>21</v>
          </cell>
          <cell r="C117" t="str">
            <v>Buffon</v>
          </cell>
          <cell r="D117">
            <v>166</v>
          </cell>
          <cell r="E117">
            <v>35.502890173410393</v>
          </cell>
          <cell r="F117">
            <v>24.94797687861271</v>
          </cell>
          <cell r="G117">
            <v>60.450867052023099</v>
          </cell>
        </row>
        <row r="118">
          <cell r="A118">
            <v>21115</v>
          </cell>
          <cell r="B118" t="str">
            <v>21</v>
          </cell>
          <cell r="C118" t="str">
            <v>Buncey</v>
          </cell>
          <cell r="D118">
            <v>383</v>
          </cell>
          <cell r="E118">
            <v>77.582051282051282</v>
          </cell>
          <cell r="F118">
            <v>34.371794871794869</v>
          </cell>
          <cell r="G118">
            <v>111.95384615384614</v>
          </cell>
        </row>
        <row r="119">
          <cell r="A119">
            <v>21116</v>
          </cell>
          <cell r="B119" t="str">
            <v>21</v>
          </cell>
          <cell r="C119" t="str">
            <v>Bure-les-Templiers</v>
          </cell>
          <cell r="D119">
            <v>142</v>
          </cell>
          <cell r="E119">
            <v>27.191489361702121</v>
          </cell>
          <cell r="F119">
            <v>18.12765957446808</v>
          </cell>
          <cell r="G119">
            <v>45.319148936170201</v>
          </cell>
        </row>
        <row r="120">
          <cell r="A120">
            <v>21117</v>
          </cell>
          <cell r="B120" t="str">
            <v>21</v>
          </cell>
          <cell r="C120" t="str">
            <v>Busseaut</v>
          </cell>
          <cell r="D120">
            <v>52</v>
          </cell>
          <cell r="E120">
            <v>19</v>
          </cell>
          <cell r="F120">
            <v>10</v>
          </cell>
          <cell r="G120">
            <v>29</v>
          </cell>
        </row>
        <row r="121">
          <cell r="A121">
            <v>21118</v>
          </cell>
          <cell r="B121" t="str">
            <v>21</v>
          </cell>
          <cell r="C121" t="str">
            <v>Busserotte-et-Montenaille</v>
          </cell>
          <cell r="D121">
            <v>34</v>
          </cell>
          <cell r="E121">
            <v>7.2121212121212102</v>
          </cell>
          <cell r="F121">
            <v>1.0303030303030301</v>
          </cell>
          <cell r="G121">
            <v>8.2424242424242404</v>
          </cell>
        </row>
        <row r="122">
          <cell r="A122">
            <v>21119</v>
          </cell>
          <cell r="B122" t="str">
            <v>21</v>
          </cell>
          <cell r="C122" t="str">
            <v>Bussières</v>
          </cell>
          <cell r="D122">
            <v>41</v>
          </cell>
          <cell r="E122">
            <v>12.3</v>
          </cell>
          <cell r="F122">
            <v>7.1749999999999998</v>
          </cell>
          <cell r="G122">
            <v>19.475000000000001</v>
          </cell>
        </row>
        <row r="123">
          <cell r="A123">
            <v>21120</v>
          </cell>
          <cell r="B123" t="str">
            <v>21</v>
          </cell>
          <cell r="C123" t="str">
            <v>La Bussière-sur-Ouche</v>
          </cell>
          <cell r="D123">
            <v>137</v>
          </cell>
          <cell r="E123">
            <v>24.818840579710152</v>
          </cell>
          <cell r="F123">
            <v>20.847826086956527</v>
          </cell>
          <cell r="G123">
            <v>45.666666666666679</v>
          </cell>
        </row>
        <row r="124">
          <cell r="A124">
            <v>21121</v>
          </cell>
          <cell r="B124" t="str">
            <v>21</v>
          </cell>
          <cell r="C124" t="str">
            <v>Bussy-la-Pesle</v>
          </cell>
          <cell r="D124">
            <v>73</v>
          </cell>
          <cell r="E124">
            <v>19.21052631578948</v>
          </cell>
          <cell r="F124">
            <v>7.684210526315792</v>
          </cell>
          <cell r="G124">
            <v>26.894736842105271</v>
          </cell>
        </row>
        <row r="125">
          <cell r="A125">
            <v>21122</v>
          </cell>
          <cell r="B125" t="str">
            <v>21</v>
          </cell>
          <cell r="C125" t="str">
            <v>Bussy-le-Grand</v>
          </cell>
          <cell r="D125">
            <v>320.00000000000114</v>
          </cell>
          <cell r="E125">
            <v>51.482649842271478</v>
          </cell>
          <cell r="F125">
            <v>34.321766561514323</v>
          </cell>
          <cell r="G125">
            <v>85.804416403785808</v>
          </cell>
        </row>
        <row r="126">
          <cell r="A126">
            <v>21123</v>
          </cell>
          <cell r="B126" t="str">
            <v>21</v>
          </cell>
          <cell r="C126" t="str">
            <v>Buxerolles</v>
          </cell>
          <cell r="D126">
            <v>25.000000000000082</v>
          </cell>
          <cell r="E126">
            <v>4.1666666666666803</v>
          </cell>
          <cell r="F126">
            <v>6.2500000000000195</v>
          </cell>
          <cell r="G126">
            <v>10.4166666666667</v>
          </cell>
        </row>
        <row r="127">
          <cell r="A127">
            <v>21124</v>
          </cell>
          <cell r="B127" t="str">
            <v>21</v>
          </cell>
          <cell r="C127" t="str">
            <v>Censerey</v>
          </cell>
          <cell r="D127">
            <v>176.00000000000074</v>
          </cell>
          <cell r="E127">
            <v>47.268571428571633</v>
          </cell>
          <cell r="F127">
            <v>26.14857142857154</v>
          </cell>
          <cell r="G127">
            <v>73.417142857143176</v>
          </cell>
        </row>
        <row r="128">
          <cell r="A128">
            <v>21125</v>
          </cell>
          <cell r="B128" t="str">
            <v>21</v>
          </cell>
          <cell r="C128" t="str">
            <v>Cérilly</v>
          </cell>
          <cell r="D128">
            <v>253.00000000000108</v>
          </cell>
          <cell r="E128">
            <v>69.757201646090834</v>
          </cell>
          <cell r="F128">
            <v>31.234567901234701</v>
          </cell>
          <cell r="G128">
            <v>100.99176954732553</v>
          </cell>
        </row>
        <row r="129">
          <cell r="A129">
            <v>21126</v>
          </cell>
          <cell r="B129" t="str">
            <v>21</v>
          </cell>
          <cell r="C129" t="str">
            <v>Cessey-sur-Tille</v>
          </cell>
          <cell r="D129">
            <v>623</v>
          </cell>
          <cell r="E129">
            <v>82</v>
          </cell>
          <cell r="F129">
            <v>37</v>
          </cell>
          <cell r="G129">
            <v>119</v>
          </cell>
        </row>
        <row r="130">
          <cell r="A130">
            <v>21127</v>
          </cell>
          <cell r="B130" t="str">
            <v>21</v>
          </cell>
          <cell r="C130" t="str">
            <v>Chaignay</v>
          </cell>
          <cell r="D130">
            <v>548.99999999999795</v>
          </cell>
          <cell r="E130">
            <v>67.474860335195274</v>
          </cell>
          <cell r="F130">
            <v>27.603351955307161</v>
          </cell>
          <cell r="G130">
            <v>95.078212290502435</v>
          </cell>
        </row>
        <row r="131">
          <cell r="A131">
            <v>21128</v>
          </cell>
          <cell r="B131" t="str">
            <v>21</v>
          </cell>
          <cell r="C131" t="str">
            <v>Chailly-sur-Armançon</v>
          </cell>
          <cell r="D131">
            <v>266</v>
          </cell>
          <cell r="E131">
            <v>38.596078431372518</v>
          </cell>
          <cell r="F131">
            <v>33.380392156862719</v>
          </cell>
          <cell r="G131">
            <v>71.97647058823523</v>
          </cell>
        </row>
        <row r="132">
          <cell r="A132">
            <v>21129</v>
          </cell>
          <cell r="B132" t="str">
            <v>21</v>
          </cell>
          <cell r="C132" t="str">
            <v>Chambain</v>
          </cell>
          <cell r="D132">
            <v>39</v>
          </cell>
          <cell r="E132">
            <v>10</v>
          </cell>
          <cell r="F132">
            <v>4</v>
          </cell>
          <cell r="G132">
            <v>14</v>
          </cell>
        </row>
        <row r="133">
          <cell r="A133">
            <v>21130</v>
          </cell>
          <cell r="B133" t="str">
            <v>21</v>
          </cell>
          <cell r="C133" t="str">
            <v>Chambeire</v>
          </cell>
          <cell r="D133">
            <v>377.0000000000008</v>
          </cell>
          <cell r="E133">
            <v>37.491712707182401</v>
          </cell>
          <cell r="F133">
            <v>14.5801104972376</v>
          </cell>
          <cell r="G133">
            <v>52.071823204419999</v>
          </cell>
        </row>
        <row r="134">
          <cell r="A134">
            <v>21131</v>
          </cell>
          <cell r="B134" t="str">
            <v>21</v>
          </cell>
          <cell r="C134" t="str">
            <v>Chamblanc</v>
          </cell>
          <cell r="D134">
            <v>485</v>
          </cell>
          <cell r="E134">
            <v>63</v>
          </cell>
          <cell r="F134">
            <v>51</v>
          </cell>
          <cell r="G134">
            <v>114</v>
          </cell>
        </row>
        <row r="135">
          <cell r="A135">
            <v>21132</v>
          </cell>
          <cell r="B135" t="str">
            <v>21</v>
          </cell>
          <cell r="C135" t="str">
            <v>Chamboeuf</v>
          </cell>
          <cell r="D135">
            <v>349</v>
          </cell>
          <cell r="E135">
            <v>59</v>
          </cell>
          <cell r="F135">
            <v>12</v>
          </cell>
          <cell r="G135">
            <v>71</v>
          </cell>
        </row>
        <row r="136">
          <cell r="A136">
            <v>21133</v>
          </cell>
          <cell r="B136" t="str">
            <v>21</v>
          </cell>
          <cell r="C136" t="str">
            <v>Chambolle-Musigny</v>
          </cell>
          <cell r="D136">
            <v>307</v>
          </cell>
          <cell r="E136">
            <v>60.409677419354821</v>
          </cell>
          <cell r="F136">
            <v>29.709677419354829</v>
          </cell>
          <cell r="G136">
            <v>90.119354838709654</v>
          </cell>
        </row>
        <row r="137">
          <cell r="A137">
            <v>21134</v>
          </cell>
          <cell r="B137" t="str">
            <v>21</v>
          </cell>
          <cell r="C137" t="str">
            <v>Chamesson</v>
          </cell>
          <cell r="D137">
            <v>290</v>
          </cell>
          <cell r="E137">
            <v>37</v>
          </cell>
          <cell r="F137">
            <v>31</v>
          </cell>
          <cell r="G137">
            <v>68</v>
          </cell>
        </row>
        <row r="138">
          <cell r="A138">
            <v>21135</v>
          </cell>
          <cell r="B138" t="str">
            <v>21</v>
          </cell>
          <cell r="C138" t="str">
            <v>Champagne-sur-Vingeanne</v>
          </cell>
          <cell r="D138">
            <v>301</v>
          </cell>
          <cell r="E138">
            <v>57.287096774193557</v>
          </cell>
          <cell r="F138">
            <v>31.070967741935487</v>
          </cell>
          <cell r="G138">
            <v>88.358064516129048</v>
          </cell>
        </row>
        <row r="139">
          <cell r="A139">
            <v>21136</v>
          </cell>
          <cell r="B139" t="str">
            <v>21</v>
          </cell>
          <cell r="C139" t="str">
            <v>Champagny</v>
          </cell>
          <cell r="D139">
            <v>28</v>
          </cell>
          <cell r="E139">
            <v>3.8620689655172402</v>
          </cell>
          <cell r="F139">
            <v>4.8275862068965498</v>
          </cell>
          <cell r="G139">
            <v>8.68965517241379</v>
          </cell>
        </row>
        <row r="140">
          <cell r="A140">
            <v>21137</v>
          </cell>
          <cell r="B140" t="str">
            <v>21</v>
          </cell>
          <cell r="C140" t="str">
            <v>Champ-d'Oiseau</v>
          </cell>
          <cell r="D140">
            <v>79</v>
          </cell>
          <cell r="E140">
            <v>9</v>
          </cell>
          <cell r="F140">
            <v>9</v>
          </cell>
          <cell r="G140">
            <v>18</v>
          </cell>
        </row>
        <row r="141">
          <cell r="A141">
            <v>21138</v>
          </cell>
          <cell r="B141" t="str">
            <v>21</v>
          </cell>
          <cell r="C141" t="str">
            <v>Champdôtre</v>
          </cell>
          <cell r="D141">
            <v>583</v>
          </cell>
          <cell r="E141">
            <v>83.285714285714263</v>
          </cell>
          <cell r="F141">
            <v>43.112605042016796</v>
          </cell>
          <cell r="G141">
            <v>126.39831932773106</v>
          </cell>
        </row>
        <row r="142">
          <cell r="A142">
            <v>21139</v>
          </cell>
          <cell r="B142" t="str">
            <v>21</v>
          </cell>
          <cell r="C142" t="str">
            <v>Champeau-en-Morvan</v>
          </cell>
          <cell r="D142">
            <v>247.99999999999929</v>
          </cell>
          <cell r="E142">
            <v>60.4878048780486</v>
          </cell>
          <cell r="F142">
            <v>56.455284552845363</v>
          </cell>
          <cell r="G142">
            <v>116.94308943089396</v>
          </cell>
        </row>
        <row r="143">
          <cell r="A143">
            <v>21140</v>
          </cell>
          <cell r="B143" t="str">
            <v>21</v>
          </cell>
          <cell r="C143" t="str">
            <v>Champignolles</v>
          </cell>
          <cell r="D143">
            <v>72</v>
          </cell>
          <cell r="E143">
            <v>11.52</v>
          </cell>
          <cell r="F143">
            <v>8.64</v>
          </cell>
          <cell r="G143">
            <v>20.16</v>
          </cell>
        </row>
        <row r="144">
          <cell r="A144">
            <v>21141</v>
          </cell>
          <cell r="B144" t="str">
            <v>21</v>
          </cell>
          <cell r="C144" t="str">
            <v>Champrenault</v>
          </cell>
          <cell r="D144">
            <v>32</v>
          </cell>
          <cell r="E144">
            <v>8</v>
          </cell>
          <cell r="F144">
            <v>1</v>
          </cell>
          <cell r="G144">
            <v>9</v>
          </cell>
        </row>
        <row r="145">
          <cell r="A145">
            <v>21142</v>
          </cell>
          <cell r="B145" t="str">
            <v>21</v>
          </cell>
          <cell r="C145" t="str">
            <v>Chanceaux</v>
          </cell>
          <cell r="D145">
            <v>231.00000000000077</v>
          </cell>
          <cell r="E145">
            <v>34.050977113684411</v>
          </cell>
          <cell r="F145">
            <v>24.764346991770481</v>
          </cell>
          <cell r="G145">
            <v>58.815324105454891</v>
          </cell>
        </row>
        <row r="146">
          <cell r="A146">
            <v>21143</v>
          </cell>
          <cell r="B146" t="str">
            <v>21</v>
          </cell>
          <cell r="C146" t="str">
            <v>Channay</v>
          </cell>
          <cell r="D146">
            <v>62</v>
          </cell>
          <cell r="E146">
            <v>14</v>
          </cell>
          <cell r="F146">
            <v>7</v>
          </cell>
          <cell r="G146">
            <v>21</v>
          </cell>
        </row>
        <row r="147">
          <cell r="A147">
            <v>21144</v>
          </cell>
          <cell r="B147" t="str">
            <v>21</v>
          </cell>
          <cell r="C147" t="str">
            <v>Charencey</v>
          </cell>
          <cell r="D147">
            <v>28</v>
          </cell>
          <cell r="E147">
            <v>8</v>
          </cell>
          <cell r="F147">
            <v>5</v>
          </cell>
          <cell r="G147">
            <v>13</v>
          </cell>
        </row>
        <row r="148">
          <cell r="A148">
            <v>21145</v>
          </cell>
          <cell r="B148" t="str">
            <v>21</v>
          </cell>
          <cell r="C148" t="str">
            <v>Charigny</v>
          </cell>
          <cell r="D148">
            <v>34</v>
          </cell>
          <cell r="E148">
            <v>4</v>
          </cell>
          <cell r="F148">
            <v>5</v>
          </cell>
          <cell r="G148">
            <v>9</v>
          </cell>
        </row>
        <row r="149">
          <cell r="A149">
            <v>21146</v>
          </cell>
          <cell r="B149" t="str">
            <v>21</v>
          </cell>
          <cell r="C149" t="str">
            <v>Charmes</v>
          </cell>
          <cell r="D149">
            <v>133</v>
          </cell>
          <cell r="E149">
            <v>27.382352941176464</v>
          </cell>
          <cell r="F149">
            <v>6.845588235294116</v>
          </cell>
          <cell r="G149">
            <v>34.22794117647058</v>
          </cell>
        </row>
        <row r="150">
          <cell r="A150">
            <v>21147</v>
          </cell>
          <cell r="B150" t="str">
            <v>21</v>
          </cell>
          <cell r="C150" t="str">
            <v>Charny</v>
          </cell>
          <cell r="D150">
            <v>33</v>
          </cell>
          <cell r="E150">
            <v>12.617647058823534</v>
          </cell>
          <cell r="F150">
            <v>5.8235294117647083</v>
          </cell>
          <cell r="G150">
            <v>18.441176470588243</v>
          </cell>
        </row>
        <row r="151">
          <cell r="A151">
            <v>21148</v>
          </cell>
          <cell r="B151" t="str">
            <v>21</v>
          </cell>
          <cell r="C151" t="str">
            <v>Charrey-sur-Saône</v>
          </cell>
          <cell r="D151">
            <v>359</v>
          </cell>
          <cell r="E151">
            <v>44.232091690544422</v>
          </cell>
          <cell r="F151">
            <v>26.744985673352438</v>
          </cell>
          <cell r="G151">
            <v>70.977077363896854</v>
          </cell>
        </row>
        <row r="152">
          <cell r="A152">
            <v>21149</v>
          </cell>
          <cell r="B152" t="str">
            <v>21</v>
          </cell>
          <cell r="C152" t="str">
            <v>Charrey-sur-Seine</v>
          </cell>
          <cell r="D152">
            <v>170.00000000000054</v>
          </cell>
          <cell r="E152">
            <v>47.284768211920678</v>
          </cell>
          <cell r="F152">
            <v>24.768211920529879</v>
          </cell>
          <cell r="G152">
            <v>72.052980132450557</v>
          </cell>
        </row>
        <row r="153">
          <cell r="A153">
            <v>21150</v>
          </cell>
          <cell r="B153" t="str">
            <v>21</v>
          </cell>
          <cell r="C153" t="str">
            <v>Chassagne-Montrachet</v>
          </cell>
          <cell r="D153">
            <v>321</v>
          </cell>
          <cell r="E153">
            <v>57.664670658682617</v>
          </cell>
          <cell r="F153">
            <v>45.170658682634716</v>
          </cell>
          <cell r="G153">
            <v>102.83532934131733</v>
          </cell>
        </row>
        <row r="154">
          <cell r="A154">
            <v>21151</v>
          </cell>
          <cell r="B154" t="str">
            <v>21</v>
          </cell>
          <cell r="C154" t="str">
            <v>Chassey</v>
          </cell>
          <cell r="D154">
            <v>90</v>
          </cell>
          <cell r="E154">
            <v>15.824175824175825</v>
          </cell>
          <cell r="F154">
            <v>8.9010989010989015</v>
          </cell>
          <cell r="G154">
            <v>24.725274725274726</v>
          </cell>
        </row>
        <row r="155">
          <cell r="A155">
            <v>21152</v>
          </cell>
          <cell r="B155" t="str">
            <v>21</v>
          </cell>
          <cell r="C155" t="str">
            <v>Châteauneuf</v>
          </cell>
          <cell r="D155">
            <v>85</v>
          </cell>
          <cell r="E155">
            <v>21.494252873563227</v>
          </cell>
          <cell r="F155">
            <v>18.563218390804607</v>
          </cell>
          <cell r="G155">
            <v>40.057471264367834</v>
          </cell>
        </row>
        <row r="156">
          <cell r="A156">
            <v>21153</v>
          </cell>
          <cell r="B156" t="str">
            <v>21</v>
          </cell>
          <cell r="C156" t="str">
            <v>Châtellenot</v>
          </cell>
          <cell r="D156">
            <v>144.99999999999935</v>
          </cell>
          <cell r="E156">
            <v>27.187499999999879</v>
          </cell>
          <cell r="F156">
            <v>14.097222222222161</v>
          </cell>
          <cell r="G156">
            <v>41.284722222222044</v>
          </cell>
        </row>
        <row r="157">
          <cell r="A157">
            <v>21154</v>
          </cell>
          <cell r="B157" t="str">
            <v>21</v>
          </cell>
          <cell r="C157" t="str">
            <v>Châtillon-sur-Seine</v>
          </cell>
          <cell r="D157">
            <v>5478.0000000000091</v>
          </cell>
          <cell r="E157">
            <v>1043.718555881296</v>
          </cell>
          <cell r="F157">
            <v>820.95022020871556</v>
          </cell>
          <cell r="G157">
            <v>1864.6687760900115</v>
          </cell>
        </row>
        <row r="158">
          <cell r="A158">
            <v>21155</v>
          </cell>
          <cell r="B158" t="str">
            <v>21</v>
          </cell>
          <cell r="C158" t="str">
            <v>Chaudenay-la-Ville</v>
          </cell>
          <cell r="D158">
            <v>43.000000000000078</v>
          </cell>
          <cell r="E158">
            <v>10.4878048780488</v>
          </cell>
          <cell r="F158">
            <v>2.0975609756097602</v>
          </cell>
          <cell r="G158">
            <v>12.58536585365856</v>
          </cell>
        </row>
        <row r="159">
          <cell r="A159">
            <v>21156</v>
          </cell>
          <cell r="B159" t="str">
            <v>21</v>
          </cell>
          <cell r="C159" t="str">
            <v>Chaudenay-le-Château</v>
          </cell>
          <cell r="D159">
            <v>47</v>
          </cell>
          <cell r="E159">
            <v>7</v>
          </cell>
          <cell r="F159">
            <v>4</v>
          </cell>
          <cell r="G159">
            <v>11</v>
          </cell>
        </row>
        <row r="160">
          <cell r="A160">
            <v>21157</v>
          </cell>
          <cell r="B160" t="str">
            <v>21</v>
          </cell>
          <cell r="C160" t="str">
            <v>Chaugey</v>
          </cell>
          <cell r="D160">
            <v>24.00000000000011</v>
          </cell>
          <cell r="E160">
            <v>1.0434782608695701</v>
          </cell>
          <cell r="F160">
            <v>1.0434782608695701</v>
          </cell>
          <cell r="G160">
            <v>2.0869565217391401</v>
          </cell>
        </row>
        <row r="161">
          <cell r="A161">
            <v>21158</v>
          </cell>
          <cell r="B161" t="str">
            <v>21</v>
          </cell>
          <cell r="C161" t="str">
            <v>Chaume-et-Courchamp</v>
          </cell>
          <cell r="D161">
            <v>171</v>
          </cell>
          <cell r="E161">
            <v>22.346590909090907</v>
          </cell>
          <cell r="F161">
            <v>16.517045454545453</v>
          </cell>
          <cell r="G161">
            <v>38.86363636363636</v>
          </cell>
        </row>
        <row r="162">
          <cell r="A162">
            <v>21159</v>
          </cell>
          <cell r="B162" t="str">
            <v>21</v>
          </cell>
          <cell r="C162" t="str">
            <v>La Chaume</v>
          </cell>
          <cell r="D162">
            <v>111</v>
          </cell>
          <cell r="E162">
            <v>35.942857142857243</v>
          </cell>
          <cell r="F162">
            <v>19.028571428571482</v>
          </cell>
          <cell r="G162">
            <v>54.971428571428724</v>
          </cell>
        </row>
        <row r="163">
          <cell r="A163">
            <v>21160</v>
          </cell>
          <cell r="B163" t="str">
            <v>21</v>
          </cell>
          <cell r="C163" t="str">
            <v>Chaume-lès-Baigneux</v>
          </cell>
          <cell r="D163">
            <v>93.999999999999758</v>
          </cell>
          <cell r="E163">
            <v>17.369565217391258</v>
          </cell>
          <cell r="F163">
            <v>7.1521739130434598</v>
          </cell>
          <cell r="G163">
            <v>24.521739130434717</v>
          </cell>
        </row>
        <row r="164">
          <cell r="A164">
            <v>21161</v>
          </cell>
          <cell r="B164" t="str">
            <v>21</v>
          </cell>
          <cell r="C164" t="str">
            <v>Chaumont-le-Bois</v>
          </cell>
          <cell r="D164">
            <v>84</v>
          </cell>
          <cell r="E164">
            <v>11.720930232558144</v>
          </cell>
          <cell r="F164">
            <v>11.720930232558143</v>
          </cell>
          <cell r="G164">
            <v>23.441860465116285</v>
          </cell>
        </row>
        <row r="165">
          <cell r="A165">
            <v>21162</v>
          </cell>
          <cell r="B165" t="str">
            <v>21</v>
          </cell>
          <cell r="C165" t="str">
            <v>Chaux</v>
          </cell>
          <cell r="D165">
            <v>455</v>
          </cell>
          <cell r="E165">
            <v>69.854771784232398</v>
          </cell>
          <cell r="F165">
            <v>17.935684647302914</v>
          </cell>
          <cell r="G165">
            <v>87.790456431535318</v>
          </cell>
        </row>
        <row r="166">
          <cell r="A166">
            <v>21163</v>
          </cell>
          <cell r="B166" t="str">
            <v>21</v>
          </cell>
          <cell r="C166" t="str">
            <v>Chazeuil</v>
          </cell>
          <cell r="D166">
            <v>208</v>
          </cell>
          <cell r="E166">
            <v>41.188118811881203</v>
          </cell>
          <cell r="F166">
            <v>19.564356435643571</v>
          </cell>
          <cell r="G166">
            <v>60.752475247524771</v>
          </cell>
        </row>
        <row r="167">
          <cell r="A167">
            <v>21164</v>
          </cell>
          <cell r="B167" t="str">
            <v>21</v>
          </cell>
          <cell r="C167" t="str">
            <v>Chazilly</v>
          </cell>
          <cell r="D167">
            <v>138</v>
          </cell>
          <cell r="E167">
            <v>23</v>
          </cell>
          <cell r="F167">
            <v>15</v>
          </cell>
          <cell r="G167">
            <v>38</v>
          </cell>
        </row>
        <row r="168">
          <cell r="A168">
            <v>21165</v>
          </cell>
          <cell r="B168" t="str">
            <v>21</v>
          </cell>
          <cell r="C168" t="str">
            <v>Chemin-d'Aisey</v>
          </cell>
          <cell r="D168">
            <v>72.999999999999744</v>
          </cell>
          <cell r="E168">
            <v>8.4637681159420008</v>
          </cell>
          <cell r="F168">
            <v>8.4637681159420008</v>
          </cell>
          <cell r="G168">
            <v>16.927536231884002</v>
          </cell>
        </row>
        <row r="169">
          <cell r="A169">
            <v>21166</v>
          </cell>
          <cell r="B169" t="str">
            <v>21</v>
          </cell>
          <cell r="C169" t="str">
            <v>Chenôve</v>
          </cell>
          <cell r="D169">
            <v>13982</v>
          </cell>
          <cell r="E169">
            <v>2106.3469739298225</v>
          </cell>
          <cell r="F169">
            <v>1282.4227847734116</v>
          </cell>
          <cell r="G169">
            <v>3388.7697587032344</v>
          </cell>
        </row>
        <row r="170">
          <cell r="A170">
            <v>21167</v>
          </cell>
          <cell r="B170" t="str">
            <v>21</v>
          </cell>
          <cell r="C170" t="str">
            <v>Cheuge</v>
          </cell>
          <cell r="D170">
            <v>121</v>
          </cell>
          <cell r="E170">
            <v>17</v>
          </cell>
          <cell r="F170">
            <v>8</v>
          </cell>
          <cell r="G170">
            <v>25</v>
          </cell>
        </row>
        <row r="171">
          <cell r="A171">
            <v>21168</v>
          </cell>
          <cell r="B171" t="str">
            <v>21</v>
          </cell>
          <cell r="C171" t="str">
            <v>Chevannay</v>
          </cell>
          <cell r="D171">
            <v>50</v>
          </cell>
          <cell r="E171">
            <v>11.95652173913043</v>
          </cell>
          <cell r="F171">
            <v>10.869565217391299</v>
          </cell>
          <cell r="G171">
            <v>22.826086956521728</v>
          </cell>
        </row>
        <row r="172">
          <cell r="A172">
            <v>21169</v>
          </cell>
          <cell r="B172" t="str">
            <v>21</v>
          </cell>
          <cell r="C172" t="str">
            <v>Chevannes</v>
          </cell>
          <cell r="D172">
            <v>133</v>
          </cell>
          <cell r="E172">
            <v>26.6</v>
          </cell>
          <cell r="F172">
            <v>7.8814814814814795</v>
          </cell>
          <cell r="G172">
            <v>34.481481481481481</v>
          </cell>
        </row>
        <row r="173">
          <cell r="A173">
            <v>21170</v>
          </cell>
          <cell r="B173" t="str">
            <v>21</v>
          </cell>
          <cell r="C173" t="str">
            <v>Chevigny-en-Valière</v>
          </cell>
          <cell r="D173">
            <v>321</v>
          </cell>
          <cell r="E173">
            <v>37.075987841945306</v>
          </cell>
          <cell r="F173">
            <v>25.367781155015209</v>
          </cell>
          <cell r="G173">
            <v>62.443768996960515</v>
          </cell>
        </row>
        <row r="174">
          <cell r="A174">
            <v>21171</v>
          </cell>
          <cell r="B174" t="str">
            <v>21</v>
          </cell>
          <cell r="C174" t="str">
            <v>Chevigny-Saint-Sauveur</v>
          </cell>
          <cell r="D174">
            <v>10486</v>
          </cell>
          <cell r="E174">
            <v>1791.8982765821077</v>
          </cell>
          <cell r="F174">
            <v>686.94002389529669</v>
          </cell>
          <cell r="G174">
            <v>2478.8383004774041</v>
          </cell>
        </row>
        <row r="175">
          <cell r="A175">
            <v>21172</v>
          </cell>
          <cell r="B175" t="str">
            <v>21</v>
          </cell>
          <cell r="C175" t="str">
            <v>Chivres</v>
          </cell>
          <cell r="D175">
            <v>274.99999999999869</v>
          </cell>
          <cell r="E175">
            <v>38.134724401956667</v>
          </cell>
          <cell r="F175">
            <v>41.226729083196403</v>
          </cell>
          <cell r="G175">
            <v>79.361453485153078</v>
          </cell>
        </row>
        <row r="176">
          <cell r="A176">
            <v>21173</v>
          </cell>
          <cell r="B176" t="str">
            <v>21</v>
          </cell>
          <cell r="C176" t="str">
            <v>Chorey-les-Beaune</v>
          </cell>
          <cell r="D176">
            <v>644</v>
          </cell>
          <cell r="E176">
            <v>103.80263157894744</v>
          </cell>
          <cell r="F176">
            <v>46.605263157894761</v>
          </cell>
          <cell r="G176">
            <v>150.4078947368422</v>
          </cell>
        </row>
        <row r="177">
          <cell r="A177">
            <v>21175</v>
          </cell>
          <cell r="B177" t="str">
            <v>21</v>
          </cell>
          <cell r="C177" t="str">
            <v>Cirey-lès-Pontailler</v>
          </cell>
          <cell r="D177">
            <v>160</v>
          </cell>
          <cell r="E177">
            <v>17.20430107526882</v>
          </cell>
          <cell r="F177">
            <v>10.322580645161292</v>
          </cell>
          <cell r="G177">
            <v>27.526881720430111</v>
          </cell>
        </row>
        <row r="178">
          <cell r="A178">
            <v>21176</v>
          </cell>
          <cell r="B178" t="str">
            <v>21</v>
          </cell>
          <cell r="C178" t="str">
            <v>Civry-en-Montagne</v>
          </cell>
          <cell r="D178">
            <v>115</v>
          </cell>
          <cell r="E178">
            <v>17.909836065573767</v>
          </cell>
          <cell r="F178">
            <v>4.7131147540983598</v>
          </cell>
          <cell r="G178">
            <v>22.622950819672127</v>
          </cell>
        </row>
        <row r="179">
          <cell r="A179">
            <v>21177</v>
          </cell>
          <cell r="B179" t="str">
            <v>21</v>
          </cell>
          <cell r="C179" t="str">
            <v>Clamerey</v>
          </cell>
          <cell r="D179">
            <v>182</v>
          </cell>
          <cell r="E179">
            <v>43</v>
          </cell>
          <cell r="F179">
            <v>20</v>
          </cell>
          <cell r="G179">
            <v>63</v>
          </cell>
        </row>
        <row r="180">
          <cell r="A180">
            <v>21178</v>
          </cell>
          <cell r="B180" t="str">
            <v>21</v>
          </cell>
          <cell r="C180" t="str">
            <v>Clémencey</v>
          </cell>
          <cell r="D180">
            <v>122</v>
          </cell>
          <cell r="E180">
            <v>14</v>
          </cell>
          <cell r="F180">
            <v>6</v>
          </cell>
          <cell r="G180">
            <v>20</v>
          </cell>
        </row>
        <row r="181">
          <cell r="A181">
            <v>21179</v>
          </cell>
          <cell r="B181" t="str">
            <v>21</v>
          </cell>
          <cell r="C181" t="str">
            <v>Clénay</v>
          </cell>
          <cell r="D181">
            <v>852</v>
          </cell>
          <cell r="E181">
            <v>127</v>
          </cell>
          <cell r="F181">
            <v>22</v>
          </cell>
          <cell r="G181">
            <v>149</v>
          </cell>
        </row>
        <row r="182">
          <cell r="A182">
            <v>21180</v>
          </cell>
          <cell r="B182" t="str">
            <v>21</v>
          </cell>
          <cell r="C182" t="str">
            <v>Cléry</v>
          </cell>
          <cell r="D182">
            <v>129</v>
          </cell>
          <cell r="E182">
            <v>17.328358208955223</v>
          </cell>
          <cell r="F182">
            <v>8.6641791044776113</v>
          </cell>
          <cell r="G182">
            <v>25.992537313432834</v>
          </cell>
        </row>
        <row r="183">
          <cell r="A183">
            <v>21181</v>
          </cell>
          <cell r="B183" t="str">
            <v>21</v>
          </cell>
          <cell r="C183" t="str">
            <v>Clomot</v>
          </cell>
          <cell r="D183">
            <v>127</v>
          </cell>
          <cell r="E183">
            <v>13.644628099173501</v>
          </cell>
          <cell r="F183">
            <v>11.545454545454501</v>
          </cell>
          <cell r="G183">
            <v>25.190082644627999</v>
          </cell>
        </row>
        <row r="184">
          <cell r="A184">
            <v>21182</v>
          </cell>
          <cell r="B184" t="str">
            <v>21</v>
          </cell>
          <cell r="C184" t="str">
            <v>Collonges-lès-Bévy</v>
          </cell>
          <cell r="D184">
            <v>95</v>
          </cell>
          <cell r="E184">
            <v>4</v>
          </cell>
          <cell r="F184">
            <v>3</v>
          </cell>
          <cell r="G184">
            <v>7</v>
          </cell>
        </row>
        <row r="185">
          <cell r="A185">
            <v>21183</v>
          </cell>
          <cell r="B185" t="str">
            <v>21</v>
          </cell>
          <cell r="C185" t="str">
            <v>Collonges-lès-Premières</v>
          </cell>
          <cell r="D185">
            <v>815</v>
          </cell>
          <cell r="E185">
            <v>99.662857142857078</v>
          </cell>
          <cell r="F185">
            <v>15.834285714285707</v>
          </cell>
          <cell r="G185">
            <v>115.49714285714279</v>
          </cell>
        </row>
        <row r="186">
          <cell r="A186">
            <v>21184</v>
          </cell>
          <cell r="B186" t="str">
            <v>21</v>
          </cell>
          <cell r="C186" t="str">
            <v>Colombier</v>
          </cell>
          <cell r="D186">
            <v>48.999999999999837</v>
          </cell>
          <cell r="E186">
            <v>17.354166666666611</v>
          </cell>
          <cell r="F186">
            <v>6.1249999999999796</v>
          </cell>
          <cell r="G186">
            <v>23.47916666666659</v>
          </cell>
        </row>
        <row r="187">
          <cell r="A187">
            <v>21185</v>
          </cell>
          <cell r="B187" t="str">
            <v>21</v>
          </cell>
          <cell r="C187" t="str">
            <v>Combertault</v>
          </cell>
          <cell r="D187">
            <v>559</v>
          </cell>
          <cell r="E187">
            <v>61.01760563380283</v>
          </cell>
          <cell r="F187">
            <v>14.762323943661976</v>
          </cell>
          <cell r="G187">
            <v>75.779929577464799</v>
          </cell>
        </row>
        <row r="188">
          <cell r="A188">
            <v>21186</v>
          </cell>
          <cell r="B188" t="str">
            <v>21</v>
          </cell>
          <cell r="C188" t="str">
            <v>Comblanchien</v>
          </cell>
          <cell r="D188">
            <v>677</v>
          </cell>
          <cell r="E188">
            <v>74</v>
          </cell>
          <cell r="F188">
            <v>71</v>
          </cell>
          <cell r="G188">
            <v>145</v>
          </cell>
        </row>
        <row r="189">
          <cell r="A189">
            <v>21187</v>
          </cell>
          <cell r="B189" t="str">
            <v>21</v>
          </cell>
          <cell r="C189" t="str">
            <v>Commarin</v>
          </cell>
          <cell r="D189">
            <v>113</v>
          </cell>
          <cell r="E189">
            <v>18.508620689655174</v>
          </cell>
          <cell r="F189">
            <v>16.56034482758621</v>
          </cell>
          <cell r="G189">
            <v>35.068965517241381</v>
          </cell>
        </row>
        <row r="190">
          <cell r="A190">
            <v>21189</v>
          </cell>
          <cell r="B190" t="str">
            <v>21</v>
          </cell>
          <cell r="C190" t="str">
            <v>Corberon</v>
          </cell>
          <cell r="D190">
            <v>449.00000000000114</v>
          </cell>
          <cell r="E190">
            <v>70.283887802829867</v>
          </cell>
          <cell r="F190">
            <v>25.116630651005</v>
          </cell>
          <cell r="G190">
            <v>95.400518453834863</v>
          </cell>
        </row>
        <row r="191">
          <cell r="A191">
            <v>21190</v>
          </cell>
          <cell r="B191" t="str">
            <v>21</v>
          </cell>
          <cell r="C191" t="str">
            <v>Corcelles-les-Arts</v>
          </cell>
          <cell r="D191">
            <v>469</v>
          </cell>
          <cell r="E191">
            <v>66.014705882352956</v>
          </cell>
          <cell r="F191">
            <v>23.647058823529417</v>
          </cell>
          <cell r="G191">
            <v>89.661764705882376</v>
          </cell>
        </row>
        <row r="192">
          <cell r="A192">
            <v>21191</v>
          </cell>
          <cell r="B192" t="str">
            <v>21</v>
          </cell>
          <cell r="C192" t="str">
            <v>Corcelles-lès-Cîteaux</v>
          </cell>
          <cell r="D192">
            <v>827.99999999999682</v>
          </cell>
          <cell r="E192">
            <v>142.26452410383135</v>
          </cell>
          <cell r="F192">
            <v>31.728059332509151</v>
          </cell>
          <cell r="G192">
            <v>173.99258343634051</v>
          </cell>
        </row>
        <row r="193">
          <cell r="A193">
            <v>21192</v>
          </cell>
          <cell r="B193" t="str">
            <v>21</v>
          </cell>
          <cell r="C193" t="str">
            <v>Corcelles-les-Monts</v>
          </cell>
          <cell r="D193">
            <v>655</v>
          </cell>
          <cell r="E193">
            <v>220.66310975609767</v>
          </cell>
          <cell r="F193">
            <v>58.910060975609781</v>
          </cell>
          <cell r="G193">
            <v>279.57317073170748</v>
          </cell>
        </row>
        <row r="194">
          <cell r="A194">
            <v>21193</v>
          </cell>
          <cell r="B194" t="str">
            <v>21</v>
          </cell>
          <cell r="C194" t="str">
            <v>Corgengoux</v>
          </cell>
          <cell r="D194">
            <v>388.00000000000085</v>
          </cell>
          <cell r="E194">
            <v>37.288311688311772</v>
          </cell>
          <cell r="F194">
            <v>31.24155844155851</v>
          </cell>
          <cell r="G194">
            <v>68.529870129870289</v>
          </cell>
        </row>
        <row r="195">
          <cell r="A195">
            <v>21194</v>
          </cell>
          <cell r="B195" t="str">
            <v>21</v>
          </cell>
          <cell r="C195" t="str">
            <v>Corgoloin</v>
          </cell>
          <cell r="D195">
            <v>896</v>
          </cell>
          <cell r="E195">
            <v>137.53948832035593</v>
          </cell>
          <cell r="F195">
            <v>80.729699666295886</v>
          </cell>
          <cell r="G195">
            <v>218.26918798665181</v>
          </cell>
        </row>
        <row r="196">
          <cell r="A196">
            <v>21195</v>
          </cell>
          <cell r="B196" t="str">
            <v>21</v>
          </cell>
          <cell r="C196" t="str">
            <v>Cormot-le-Grand</v>
          </cell>
          <cell r="D196">
            <v>149</v>
          </cell>
          <cell r="E196">
            <v>25.168918918919001</v>
          </cell>
          <cell r="F196">
            <v>15.101351351351399</v>
          </cell>
          <cell r="G196">
            <v>40.270270270270402</v>
          </cell>
        </row>
        <row r="197">
          <cell r="A197">
            <v>21196</v>
          </cell>
          <cell r="B197" t="str">
            <v>21</v>
          </cell>
          <cell r="C197" t="str">
            <v>Corpeau</v>
          </cell>
          <cell r="D197">
            <v>979</v>
          </cell>
          <cell r="E197">
            <v>154</v>
          </cell>
          <cell r="F197">
            <v>60</v>
          </cell>
          <cell r="G197">
            <v>214</v>
          </cell>
        </row>
        <row r="198">
          <cell r="A198">
            <v>21197</v>
          </cell>
          <cell r="B198" t="str">
            <v>21</v>
          </cell>
          <cell r="C198" t="str">
            <v>Corpoyer-la-Chapelle</v>
          </cell>
          <cell r="D198">
            <v>18</v>
          </cell>
          <cell r="E198">
            <v>4.7368421052631602</v>
          </cell>
          <cell r="F198">
            <v>4.7368421052631602</v>
          </cell>
          <cell r="G198">
            <v>9.4736842105263204</v>
          </cell>
        </row>
        <row r="199">
          <cell r="A199">
            <v>21198</v>
          </cell>
          <cell r="B199" t="str">
            <v>21</v>
          </cell>
          <cell r="C199" t="str">
            <v>Corrombles</v>
          </cell>
          <cell r="D199">
            <v>238</v>
          </cell>
          <cell r="E199">
            <v>39.338842975206603</v>
          </cell>
          <cell r="F199">
            <v>29.504132231404949</v>
          </cell>
          <cell r="G199">
            <v>68.842975206611555</v>
          </cell>
        </row>
        <row r="200">
          <cell r="A200">
            <v>21199</v>
          </cell>
          <cell r="B200" t="str">
            <v>21</v>
          </cell>
          <cell r="C200" t="str">
            <v>Corsaint</v>
          </cell>
          <cell r="D200">
            <v>152</v>
          </cell>
          <cell r="E200">
            <v>28.563758389261761</v>
          </cell>
          <cell r="F200">
            <v>13.26174496644296</v>
          </cell>
          <cell r="G200">
            <v>41.825503355704718</v>
          </cell>
        </row>
        <row r="201">
          <cell r="A201">
            <v>21200</v>
          </cell>
          <cell r="B201" t="str">
            <v>21</v>
          </cell>
          <cell r="C201" t="str">
            <v>Couchey</v>
          </cell>
          <cell r="D201">
            <v>1160</v>
          </cell>
          <cell r="E201">
            <v>217.77514418004552</v>
          </cell>
          <cell r="F201">
            <v>169.9732211540117</v>
          </cell>
          <cell r="G201">
            <v>387.74836533405721</v>
          </cell>
        </row>
        <row r="202">
          <cell r="A202">
            <v>21201</v>
          </cell>
          <cell r="B202" t="str">
            <v>21</v>
          </cell>
          <cell r="C202" t="str">
            <v>Coulmier-le-Sec</v>
          </cell>
          <cell r="D202">
            <v>269</v>
          </cell>
          <cell r="E202">
            <v>40.603773584905603</v>
          </cell>
          <cell r="F202">
            <v>33.498113207547121</v>
          </cell>
          <cell r="G202">
            <v>74.101886792452717</v>
          </cell>
        </row>
        <row r="203">
          <cell r="A203">
            <v>21202</v>
          </cell>
          <cell r="B203" t="str">
            <v>21</v>
          </cell>
          <cell r="C203" t="str">
            <v>Courban</v>
          </cell>
          <cell r="D203">
            <v>172</v>
          </cell>
          <cell r="E203">
            <v>34.4</v>
          </cell>
          <cell r="F203">
            <v>20.640000000000004</v>
          </cell>
          <cell r="G203">
            <v>55.040000000000006</v>
          </cell>
        </row>
        <row r="204">
          <cell r="A204">
            <v>21203</v>
          </cell>
          <cell r="B204" t="str">
            <v>21</v>
          </cell>
          <cell r="C204" t="str">
            <v>Courcelles-Frémoy</v>
          </cell>
          <cell r="D204">
            <v>135</v>
          </cell>
          <cell r="E204">
            <v>32.97709923664128</v>
          </cell>
          <cell r="F204">
            <v>12.36641221374048</v>
          </cell>
          <cell r="G204">
            <v>45.343511450381762</v>
          </cell>
        </row>
        <row r="205">
          <cell r="A205">
            <v>21204</v>
          </cell>
          <cell r="B205" t="str">
            <v>21</v>
          </cell>
          <cell r="C205" t="str">
            <v>Courcelles-lès-Montbard</v>
          </cell>
          <cell r="D205">
            <v>80</v>
          </cell>
          <cell r="E205">
            <v>13</v>
          </cell>
          <cell r="F205">
            <v>3</v>
          </cell>
          <cell r="G205">
            <v>16</v>
          </cell>
        </row>
        <row r="206">
          <cell r="A206">
            <v>21205</v>
          </cell>
          <cell r="B206" t="str">
            <v>21</v>
          </cell>
          <cell r="C206" t="str">
            <v>Courcelles-lès-Semur</v>
          </cell>
          <cell r="D206">
            <v>240</v>
          </cell>
          <cell r="E206">
            <v>31</v>
          </cell>
          <cell r="F206">
            <v>17</v>
          </cell>
          <cell r="G206">
            <v>48</v>
          </cell>
        </row>
        <row r="207">
          <cell r="A207">
            <v>21207</v>
          </cell>
          <cell r="B207" t="str">
            <v>21</v>
          </cell>
          <cell r="C207" t="str">
            <v>Courlon</v>
          </cell>
          <cell r="D207">
            <v>79</v>
          </cell>
          <cell r="E207">
            <v>12</v>
          </cell>
          <cell r="F207">
            <v>10</v>
          </cell>
          <cell r="G207">
            <v>22</v>
          </cell>
        </row>
        <row r="208">
          <cell r="A208">
            <v>21208</v>
          </cell>
          <cell r="B208" t="str">
            <v>21</v>
          </cell>
          <cell r="C208" t="str">
            <v>Courtivron</v>
          </cell>
          <cell r="D208">
            <v>184</v>
          </cell>
          <cell r="E208">
            <v>27.35254326937028</v>
          </cell>
          <cell r="F208">
            <v>14.728292529660921</v>
          </cell>
          <cell r="G208">
            <v>42.080835799031199</v>
          </cell>
        </row>
        <row r="209">
          <cell r="A209">
            <v>21209</v>
          </cell>
          <cell r="B209" t="str">
            <v>21</v>
          </cell>
          <cell r="C209" t="str">
            <v>Couternon</v>
          </cell>
          <cell r="D209">
            <v>1839</v>
          </cell>
          <cell r="E209">
            <v>277</v>
          </cell>
          <cell r="F209">
            <v>74</v>
          </cell>
          <cell r="G209">
            <v>351</v>
          </cell>
        </row>
        <row r="210">
          <cell r="A210">
            <v>21210</v>
          </cell>
          <cell r="B210" t="str">
            <v>21</v>
          </cell>
          <cell r="C210" t="str">
            <v>Créancey</v>
          </cell>
          <cell r="D210">
            <v>540.00000000000239</v>
          </cell>
          <cell r="E210">
            <v>95.958395416890738</v>
          </cell>
          <cell r="F210">
            <v>33.687521795291431</v>
          </cell>
          <cell r="G210">
            <v>129.64591721218216</v>
          </cell>
        </row>
        <row r="211">
          <cell r="A211">
            <v>21211</v>
          </cell>
          <cell r="B211" t="str">
            <v>21</v>
          </cell>
          <cell r="C211" t="str">
            <v>Crécey-sur-Tille</v>
          </cell>
          <cell r="D211">
            <v>146</v>
          </cell>
          <cell r="E211">
            <v>27.436241610738268</v>
          </cell>
          <cell r="F211">
            <v>9.7986577181208094</v>
          </cell>
          <cell r="G211">
            <v>37.234899328859079</v>
          </cell>
        </row>
        <row r="212">
          <cell r="A212">
            <v>21212</v>
          </cell>
          <cell r="B212" t="str">
            <v>21</v>
          </cell>
          <cell r="C212" t="str">
            <v>Crépand</v>
          </cell>
          <cell r="D212">
            <v>341.99999999999892</v>
          </cell>
          <cell r="E212">
            <v>60.413173652694418</v>
          </cell>
          <cell r="F212">
            <v>34.814371257484922</v>
          </cell>
          <cell r="G212">
            <v>95.227544910179347</v>
          </cell>
        </row>
        <row r="213">
          <cell r="A213">
            <v>21213</v>
          </cell>
          <cell r="B213" t="str">
            <v>21</v>
          </cell>
          <cell r="C213" t="str">
            <v>Crimolois</v>
          </cell>
          <cell r="D213">
            <v>759</v>
          </cell>
          <cell r="E213">
            <v>99.058221914063864</v>
          </cell>
          <cell r="F213">
            <v>36.38873458067652</v>
          </cell>
          <cell r="G213">
            <v>135.44695649474039</v>
          </cell>
        </row>
        <row r="214">
          <cell r="A214">
            <v>21214</v>
          </cell>
          <cell r="B214" t="str">
            <v>21</v>
          </cell>
          <cell r="C214" t="str">
            <v>Crugey</v>
          </cell>
          <cell r="D214">
            <v>192.0000000000008</v>
          </cell>
          <cell r="E214">
            <v>41.650793650793823</v>
          </cell>
          <cell r="F214">
            <v>19.301587301587379</v>
          </cell>
          <cell r="G214">
            <v>60.952380952381205</v>
          </cell>
        </row>
        <row r="215">
          <cell r="A215">
            <v>21215</v>
          </cell>
          <cell r="B215" t="str">
            <v>21</v>
          </cell>
          <cell r="C215" t="str">
            <v>Cuiserey</v>
          </cell>
          <cell r="D215">
            <v>162.99999999999923</v>
          </cell>
          <cell r="E215">
            <v>17.762820512820429</v>
          </cell>
          <cell r="F215">
            <v>8.3589743589743204</v>
          </cell>
          <cell r="G215">
            <v>26.121794871794748</v>
          </cell>
        </row>
        <row r="216">
          <cell r="A216">
            <v>21216</v>
          </cell>
          <cell r="B216" t="str">
            <v>21</v>
          </cell>
          <cell r="C216" t="str">
            <v>Culètre</v>
          </cell>
          <cell r="D216">
            <v>89</v>
          </cell>
          <cell r="E216">
            <v>12</v>
          </cell>
          <cell r="F216">
            <v>10</v>
          </cell>
          <cell r="G216">
            <v>22</v>
          </cell>
        </row>
        <row r="217">
          <cell r="A217">
            <v>21217</v>
          </cell>
          <cell r="B217" t="str">
            <v>21</v>
          </cell>
          <cell r="C217" t="str">
            <v>Curley</v>
          </cell>
          <cell r="D217">
            <v>133</v>
          </cell>
          <cell r="E217">
            <v>10.757352941176467</v>
          </cell>
          <cell r="F217">
            <v>4.8897058823529402</v>
          </cell>
          <cell r="G217">
            <v>15.647058823529408</v>
          </cell>
        </row>
        <row r="218">
          <cell r="A218">
            <v>21218</v>
          </cell>
          <cell r="B218" t="str">
            <v>21</v>
          </cell>
          <cell r="C218" t="str">
            <v>Curtil-Saint-Seine</v>
          </cell>
          <cell r="D218">
            <v>104</v>
          </cell>
          <cell r="E218">
            <v>19.895652173913053</v>
          </cell>
          <cell r="F218">
            <v>0.90434782608695696</v>
          </cell>
          <cell r="G218">
            <v>20.800000000000011</v>
          </cell>
        </row>
        <row r="219">
          <cell r="A219">
            <v>21219</v>
          </cell>
          <cell r="B219" t="str">
            <v>21</v>
          </cell>
          <cell r="C219" t="str">
            <v>Curtil-Vergy</v>
          </cell>
          <cell r="D219">
            <v>133.00000000000057</v>
          </cell>
          <cell r="E219">
            <v>25.333333333333439</v>
          </cell>
          <cell r="F219">
            <v>3.1666666666666803</v>
          </cell>
          <cell r="G219">
            <v>28.500000000000121</v>
          </cell>
        </row>
        <row r="220">
          <cell r="A220">
            <v>21220</v>
          </cell>
          <cell r="B220" t="str">
            <v>21</v>
          </cell>
          <cell r="C220" t="str">
            <v>Cussey-les-Forges</v>
          </cell>
          <cell r="D220">
            <v>132</v>
          </cell>
          <cell r="E220">
            <v>30.229007633587798</v>
          </cell>
          <cell r="F220">
            <v>22.167938931297719</v>
          </cell>
          <cell r="G220">
            <v>52.396946564885518</v>
          </cell>
        </row>
        <row r="221">
          <cell r="A221">
            <v>21221</v>
          </cell>
          <cell r="B221" t="str">
            <v>21</v>
          </cell>
          <cell r="C221" t="str">
            <v>Cussy-la-Colonne</v>
          </cell>
          <cell r="D221">
            <v>64.999999999999801</v>
          </cell>
          <cell r="E221">
            <v>7.2222222222222001</v>
          </cell>
          <cell r="F221">
            <v>8.425925925925899</v>
          </cell>
          <cell r="G221">
            <v>15.648148148148099</v>
          </cell>
        </row>
        <row r="222">
          <cell r="A222">
            <v>21222</v>
          </cell>
          <cell r="B222" t="str">
            <v>21</v>
          </cell>
          <cell r="C222" t="str">
            <v>Cussy-le-Châtel</v>
          </cell>
          <cell r="D222">
            <v>112</v>
          </cell>
          <cell r="E222">
            <v>32.448598130841219</v>
          </cell>
          <cell r="F222">
            <v>17.794392523364539</v>
          </cell>
          <cell r="G222">
            <v>50.242990654205755</v>
          </cell>
        </row>
        <row r="223">
          <cell r="A223">
            <v>21223</v>
          </cell>
          <cell r="B223" t="str">
            <v>21</v>
          </cell>
          <cell r="C223" t="str">
            <v>Daix</v>
          </cell>
          <cell r="D223">
            <v>1427</v>
          </cell>
          <cell r="E223">
            <v>275.06126843693329</v>
          </cell>
          <cell r="F223">
            <v>188.58381495714184</v>
          </cell>
          <cell r="G223">
            <v>463.64508339407513</v>
          </cell>
        </row>
        <row r="224">
          <cell r="A224">
            <v>21224</v>
          </cell>
          <cell r="B224" t="str">
            <v>21</v>
          </cell>
          <cell r="C224" t="str">
            <v>Dampierre-en-Montagne</v>
          </cell>
          <cell r="D224">
            <v>82.000000000000355</v>
          </cell>
          <cell r="E224">
            <v>17.209876543209951</v>
          </cell>
          <cell r="F224">
            <v>11.13580246913585</v>
          </cell>
          <cell r="G224">
            <v>28.345679012345801</v>
          </cell>
        </row>
        <row r="225">
          <cell r="A225">
            <v>21225</v>
          </cell>
          <cell r="B225" t="str">
            <v>21</v>
          </cell>
          <cell r="C225" t="str">
            <v>Dampierre-et-Flée</v>
          </cell>
          <cell r="D225">
            <v>146.99999999999946</v>
          </cell>
          <cell r="E225">
            <v>22.774647887323859</v>
          </cell>
          <cell r="F225">
            <v>12.422535211267562</v>
          </cell>
          <cell r="G225">
            <v>35.197183098591424</v>
          </cell>
        </row>
        <row r="226">
          <cell r="A226">
            <v>21226</v>
          </cell>
          <cell r="B226" t="str">
            <v>21</v>
          </cell>
          <cell r="C226" t="str">
            <v>Darcey</v>
          </cell>
          <cell r="D226">
            <v>339</v>
          </cell>
          <cell r="E226">
            <v>40.357142857142797</v>
          </cell>
          <cell r="F226">
            <v>30.2678571428571</v>
          </cell>
          <cell r="G226">
            <v>70.624999999999901</v>
          </cell>
        </row>
        <row r="227">
          <cell r="A227">
            <v>21227</v>
          </cell>
          <cell r="B227" t="str">
            <v>21</v>
          </cell>
          <cell r="C227" t="str">
            <v>Darois</v>
          </cell>
          <cell r="D227">
            <v>435</v>
          </cell>
          <cell r="E227">
            <v>76.216909068354525</v>
          </cell>
          <cell r="F227">
            <v>87.853858169986466</v>
          </cell>
          <cell r="G227">
            <v>164.07076723834098</v>
          </cell>
        </row>
        <row r="228">
          <cell r="A228">
            <v>21228</v>
          </cell>
          <cell r="B228" t="str">
            <v>21</v>
          </cell>
          <cell r="C228" t="str">
            <v>Détain-et-Bruant</v>
          </cell>
          <cell r="D228">
            <v>146.99999999999946</v>
          </cell>
          <cell r="E228">
            <v>22.774647887323859</v>
          </cell>
          <cell r="F228">
            <v>11.387323943661929</v>
          </cell>
          <cell r="G228">
            <v>34.161971830985792</v>
          </cell>
        </row>
        <row r="229">
          <cell r="A229">
            <v>21229</v>
          </cell>
          <cell r="B229" t="str">
            <v>21</v>
          </cell>
          <cell r="C229" t="str">
            <v>Diancey</v>
          </cell>
          <cell r="D229">
            <v>83</v>
          </cell>
          <cell r="E229">
            <v>12.546511627906971</v>
          </cell>
          <cell r="F229">
            <v>14.476744186046504</v>
          </cell>
          <cell r="G229">
            <v>27.023255813953476</v>
          </cell>
        </row>
        <row r="230">
          <cell r="A230">
            <v>21230</v>
          </cell>
          <cell r="B230" t="str">
            <v>21</v>
          </cell>
          <cell r="C230" t="str">
            <v>Diénay</v>
          </cell>
          <cell r="D230">
            <v>335</v>
          </cell>
          <cell r="E230">
            <v>49.456824512534837</v>
          </cell>
          <cell r="F230">
            <v>14.930362116991651</v>
          </cell>
          <cell r="G230">
            <v>64.387186629526482</v>
          </cell>
        </row>
        <row r="231">
          <cell r="A231">
            <v>21231</v>
          </cell>
          <cell r="B231" t="str">
            <v>21</v>
          </cell>
          <cell r="C231" t="str">
            <v>Dijon</v>
          </cell>
          <cell r="D231">
            <v>153003</v>
          </cell>
          <cell r="E231">
            <v>19647.994903248</v>
          </cell>
          <cell r="F231">
            <v>13866.096572801935</v>
          </cell>
          <cell r="G231">
            <v>33514.091476049936</v>
          </cell>
        </row>
        <row r="232">
          <cell r="A232">
            <v>21232</v>
          </cell>
          <cell r="B232" t="str">
            <v>21</v>
          </cell>
          <cell r="C232" t="str">
            <v>Dompierre-en-Morvan</v>
          </cell>
          <cell r="D232">
            <v>216.99999999999901</v>
          </cell>
          <cell r="E232">
            <v>29.544600938967001</v>
          </cell>
          <cell r="F232">
            <v>22.413145539906001</v>
          </cell>
          <cell r="G232">
            <v>51.957746478873005</v>
          </cell>
        </row>
        <row r="233">
          <cell r="A233">
            <v>21233</v>
          </cell>
          <cell r="B233" t="str">
            <v>21</v>
          </cell>
          <cell r="C233" t="str">
            <v>Drambon</v>
          </cell>
          <cell r="D233">
            <v>164</v>
          </cell>
          <cell r="E233">
            <v>21.866666666666667</v>
          </cell>
          <cell r="F233">
            <v>6.957575757575758</v>
          </cell>
          <cell r="G233">
            <v>28.824242424242424</v>
          </cell>
        </row>
        <row r="234">
          <cell r="A234">
            <v>21234</v>
          </cell>
          <cell r="B234" t="str">
            <v>21</v>
          </cell>
          <cell r="C234" t="str">
            <v>Drée</v>
          </cell>
          <cell r="D234">
            <v>50</v>
          </cell>
          <cell r="E234">
            <v>10.576923076923082</v>
          </cell>
          <cell r="F234">
            <v>2.8846153846153859</v>
          </cell>
          <cell r="G234">
            <v>13.461538461538467</v>
          </cell>
        </row>
        <row r="235">
          <cell r="A235">
            <v>21235</v>
          </cell>
          <cell r="B235" t="str">
            <v>21</v>
          </cell>
          <cell r="C235" t="str">
            <v>Duesme</v>
          </cell>
          <cell r="D235">
            <v>46</v>
          </cell>
          <cell r="E235">
            <v>5.6326530612244916</v>
          </cell>
          <cell r="F235">
            <v>8.4489795918367374</v>
          </cell>
          <cell r="G235">
            <v>14.081632653061229</v>
          </cell>
        </row>
        <row r="236">
          <cell r="A236">
            <v>21236</v>
          </cell>
          <cell r="B236" t="str">
            <v>21</v>
          </cell>
          <cell r="C236" t="str">
            <v>Ébaty</v>
          </cell>
          <cell r="D236">
            <v>249</v>
          </cell>
          <cell r="E236">
            <v>39.206663117804077</v>
          </cell>
          <cell r="F236">
            <v>7.8413326235608158</v>
          </cell>
          <cell r="G236">
            <v>47.047995741364893</v>
          </cell>
        </row>
        <row r="237">
          <cell r="A237">
            <v>21237</v>
          </cell>
          <cell r="B237" t="str">
            <v>21</v>
          </cell>
          <cell r="C237" t="str">
            <v>Échalot</v>
          </cell>
          <cell r="D237">
            <v>103</v>
          </cell>
          <cell r="E237">
            <v>24.941998429197</v>
          </cell>
          <cell r="F237">
            <v>14.570826959883179</v>
          </cell>
          <cell r="G237">
            <v>39.512825389080177</v>
          </cell>
        </row>
        <row r="238">
          <cell r="A238">
            <v>21238</v>
          </cell>
          <cell r="B238" t="str">
            <v>21</v>
          </cell>
          <cell r="C238" t="str">
            <v>Échannay</v>
          </cell>
          <cell r="D238">
            <v>124</v>
          </cell>
          <cell r="E238">
            <v>23.766666666666591</v>
          </cell>
          <cell r="F238">
            <v>9.2999999999999705</v>
          </cell>
          <cell r="G238">
            <v>33.066666666666563</v>
          </cell>
        </row>
        <row r="239">
          <cell r="A239">
            <v>21239</v>
          </cell>
          <cell r="B239" t="str">
            <v>21</v>
          </cell>
          <cell r="C239" t="str">
            <v>Échenon</v>
          </cell>
          <cell r="D239">
            <v>761</v>
          </cell>
          <cell r="E239">
            <v>112.89560439560437</v>
          </cell>
          <cell r="F239">
            <v>49.130494505494489</v>
          </cell>
          <cell r="G239">
            <v>162.02609890109886</v>
          </cell>
        </row>
        <row r="240">
          <cell r="A240">
            <v>21240</v>
          </cell>
          <cell r="B240" t="str">
            <v>21</v>
          </cell>
          <cell r="C240" t="str">
            <v>Échevannes</v>
          </cell>
          <cell r="D240">
            <v>233</v>
          </cell>
          <cell r="E240">
            <v>21.27391304347827</v>
          </cell>
          <cell r="F240">
            <v>10.130434782608701</v>
          </cell>
          <cell r="G240">
            <v>31.404347826086969</v>
          </cell>
        </row>
        <row r="241">
          <cell r="A241">
            <v>21241</v>
          </cell>
          <cell r="B241" t="str">
            <v>21</v>
          </cell>
          <cell r="C241" t="str">
            <v>Échevronne</v>
          </cell>
          <cell r="D241">
            <v>284</v>
          </cell>
          <cell r="E241">
            <v>63.331010452961664</v>
          </cell>
          <cell r="F241">
            <v>12.864111498257838</v>
          </cell>
          <cell r="G241">
            <v>76.195121951219505</v>
          </cell>
        </row>
        <row r="242">
          <cell r="A242">
            <v>21242</v>
          </cell>
          <cell r="B242" t="str">
            <v>21</v>
          </cell>
          <cell r="C242" t="str">
            <v>Échigey</v>
          </cell>
          <cell r="D242">
            <v>281</v>
          </cell>
          <cell r="E242">
            <v>35</v>
          </cell>
          <cell r="F242">
            <v>8</v>
          </cell>
          <cell r="G242">
            <v>43</v>
          </cell>
        </row>
        <row r="243">
          <cell r="A243">
            <v>21243</v>
          </cell>
          <cell r="B243" t="str">
            <v>21</v>
          </cell>
          <cell r="C243" t="str">
            <v>Écutigny</v>
          </cell>
          <cell r="D243">
            <v>99</v>
          </cell>
          <cell r="E243">
            <v>12.742574257425741</v>
          </cell>
          <cell r="F243">
            <v>6.8613861386138604</v>
          </cell>
          <cell r="G243">
            <v>19.6039603960396</v>
          </cell>
        </row>
        <row r="244">
          <cell r="A244">
            <v>21244</v>
          </cell>
          <cell r="B244" t="str">
            <v>21</v>
          </cell>
          <cell r="C244" t="str">
            <v>Éguilly</v>
          </cell>
          <cell r="D244">
            <v>62</v>
          </cell>
          <cell r="E244">
            <v>10</v>
          </cell>
          <cell r="F244">
            <v>6</v>
          </cell>
          <cell r="G244">
            <v>16</v>
          </cell>
        </row>
        <row r="245">
          <cell r="A245">
            <v>21245</v>
          </cell>
          <cell r="B245" t="str">
            <v>21</v>
          </cell>
          <cell r="C245" t="str">
            <v>Épagny</v>
          </cell>
          <cell r="D245">
            <v>322</v>
          </cell>
          <cell r="E245">
            <v>41.157447239059998</v>
          </cell>
          <cell r="F245">
            <v>14.405106533671001</v>
          </cell>
          <cell r="G245">
            <v>55.562553772731</v>
          </cell>
        </row>
        <row r="246">
          <cell r="A246">
            <v>21246</v>
          </cell>
          <cell r="B246" t="str">
            <v>21</v>
          </cell>
          <cell r="C246" t="str">
            <v>Épernay-sous-Gevrey</v>
          </cell>
          <cell r="D246">
            <v>187</v>
          </cell>
          <cell r="E246">
            <v>25.86170212765958</v>
          </cell>
          <cell r="F246">
            <v>6.9627659574468099</v>
          </cell>
          <cell r="G246">
            <v>32.824468085106389</v>
          </cell>
        </row>
        <row r="247">
          <cell r="A247">
            <v>21247</v>
          </cell>
          <cell r="B247" t="str">
            <v>21</v>
          </cell>
          <cell r="C247" t="str">
            <v>Époisses</v>
          </cell>
          <cell r="D247">
            <v>771</v>
          </cell>
          <cell r="E247">
            <v>128.83510651354172</v>
          </cell>
          <cell r="F247">
            <v>113.86569228049177</v>
          </cell>
          <cell r="G247">
            <v>242.70079879403349</v>
          </cell>
        </row>
        <row r="248">
          <cell r="A248">
            <v>21248</v>
          </cell>
          <cell r="B248" t="str">
            <v>21</v>
          </cell>
          <cell r="C248" t="str">
            <v>Éringes</v>
          </cell>
          <cell r="D248">
            <v>77</v>
          </cell>
          <cell r="E248">
            <v>8</v>
          </cell>
          <cell r="F248">
            <v>8</v>
          </cell>
          <cell r="G248">
            <v>16</v>
          </cell>
        </row>
        <row r="249">
          <cell r="A249">
            <v>21249</v>
          </cell>
          <cell r="B249" t="str">
            <v>21</v>
          </cell>
          <cell r="C249" t="str">
            <v>Esbarres</v>
          </cell>
          <cell r="D249">
            <v>729</v>
          </cell>
          <cell r="E249">
            <v>93.359673024523204</v>
          </cell>
          <cell r="F249">
            <v>67.536784741144444</v>
          </cell>
          <cell r="G249">
            <v>160.89645776566766</v>
          </cell>
        </row>
        <row r="250">
          <cell r="A250">
            <v>21250</v>
          </cell>
          <cell r="B250" t="str">
            <v>21</v>
          </cell>
          <cell r="C250" t="str">
            <v>Essarois</v>
          </cell>
          <cell r="D250">
            <v>87</v>
          </cell>
          <cell r="E250">
            <v>19.77272727272728</v>
          </cell>
          <cell r="F250">
            <v>10.875000000000004</v>
          </cell>
          <cell r="G250">
            <v>30.647727272727284</v>
          </cell>
        </row>
        <row r="251">
          <cell r="A251">
            <v>21251</v>
          </cell>
          <cell r="B251" t="str">
            <v>21</v>
          </cell>
          <cell r="C251" t="str">
            <v>Essey</v>
          </cell>
          <cell r="D251">
            <v>263</v>
          </cell>
          <cell r="E251">
            <v>30</v>
          </cell>
          <cell r="F251">
            <v>12</v>
          </cell>
          <cell r="G251">
            <v>42</v>
          </cell>
        </row>
        <row r="252">
          <cell r="A252">
            <v>21252</v>
          </cell>
          <cell r="B252" t="str">
            <v>21</v>
          </cell>
          <cell r="C252" t="str">
            <v>Étais</v>
          </cell>
          <cell r="D252">
            <v>88.999999999999787</v>
          </cell>
          <cell r="E252">
            <v>13.453488372092989</v>
          </cell>
          <cell r="F252">
            <v>20.697674418604599</v>
          </cell>
          <cell r="G252">
            <v>34.15116279069759</v>
          </cell>
        </row>
        <row r="253">
          <cell r="A253">
            <v>21253</v>
          </cell>
          <cell r="B253" t="str">
            <v>21</v>
          </cell>
          <cell r="C253" t="str">
            <v>Étalante</v>
          </cell>
          <cell r="D253">
            <v>130</v>
          </cell>
          <cell r="E253">
            <v>30.743243243243231</v>
          </cell>
          <cell r="F253">
            <v>19.324324324324316</v>
          </cell>
          <cell r="G253">
            <v>50.067567567567551</v>
          </cell>
        </row>
        <row r="254">
          <cell r="A254">
            <v>21254</v>
          </cell>
          <cell r="B254" t="str">
            <v>21</v>
          </cell>
          <cell r="C254" t="str">
            <v>L'Étang-Vergy</v>
          </cell>
          <cell r="D254">
            <v>198</v>
          </cell>
          <cell r="E254">
            <v>27.887323943661961</v>
          </cell>
          <cell r="F254">
            <v>10.225352112676052</v>
          </cell>
          <cell r="G254">
            <v>38.112676056338017</v>
          </cell>
        </row>
        <row r="255">
          <cell r="A255">
            <v>21255</v>
          </cell>
          <cell r="B255" t="str">
            <v>21</v>
          </cell>
          <cell r="C255" t="str">
            <v>Étaules</v>
          </cell>
          <cell r="D255">
            <v>266</v>
          </cell>
          <cell r="E255">
            <v>60</v>
          </cell>
          <cell r="F255">
            <v>12</v>
          </cell>
          <cell r="G255">
            <v>72</v>
          </cell>
        </row>
        <row r="256">
          <cell r="A256">
            <v>21256</v>
          </cell>
          <cell r="B256" t="str">
            <v>21</v>
          </cell>
          <cell r="C256" t="str">
            <v>Étevaux</v>
          </cell>
          <cell r="D256">
            <v>308</v>
          </cell>
          <cell r="E256">
            <v>47.911111111111119</v>
          </cell>
          <cell r="F256">
            <v>11.733333333333336</v>
          </cell>
          <cell r="G256">
            <v>59.644444444444453</v>
          </cell>
        </row>
        <row r="257">
          <cell r="A257">
            <v>21257</v>
          </cell>
          <cell r="B257" t="str">
            <v>21</v>
          </cell>
          <cell r="C257" t="str">
            <v>Étormay</v>
          </cell>
          <cell r="D257">
            <v>79.999999999999801</v>
          </cell>
          <cell r="E257">
            <v>14.85714285714282</v>
          </cell>
          <cell r="F257">
            <v>3.4285714285714199</v>
          </cell>
          <cell r="G257">
            <v>18.285714285714242</v>
          </cell>
        </row>
        <row r="258">
          <cell r="A258">
            <v>21258</v>
          </cell>
          <cell r="B258" t="str">
            <v>21</v>
          </cell>
          <cell r="C258" t="str">
            <v>Étrochey</v>
          </cell>
          <cell r="D258">
            <v>218</v>
          </cell>
          <cell r="E258">
            <v>28.63402181292459</v>
          </cell>
          <cell r="F258">
            <v>16.225945693990603</v>
          </cell>
          <cell r="G258">
            <v>44.859967506915197</v>
          </cell>
        </row>
        <row r="259">
          <cell r="A259">
            <v>21259</v>
          </cell>
          <cell r="B259" t="str">
            <v>21</v>
          </cell>
          <cell r="C259" t="str">
            <v>Fain-lès-Montbard</v>
          </cell>
          <cell r="D259">
            <v>307.00000000000131</v>
          </cell>
          <cell r="E259">
            <v>83.634551495016964</v>
          </cell>
          <cell r="F259">
            <v>26.518272425249279</v>
          </cell>
          <cell r="G259">
            <v>110.15282392026624</v>
          </cell>
        </row>
        <row r="260">
          <cell r="A260">
            <v>21260</v>
          </cell>
          <cell r="B260" t="str">
            <v>21</v>
          </cell>
          <cell r="C260" t="str">
            <v>Fain-lès-Moutiers</v>
          </cell>
          <cell r="D260">
            <v>155</v>
          </cell>
          <cell r="E260">
            <v>25.243050801022751</v>
          </cell>
          <cell r="F260">
            <v>18.713987311631008</v>
          </cell>
          <cell r="G260">
            <v>43.957038112653763</v>
          </cell>
        </row>
        <row r="261">
          <cell r="A261">
            <v>21261</v>
          </cell>
          <cell r="B261" t="str">
            <v>21</v>
          </cell>
          <cell r="C261" t="str">
            <v>Fauverney</v>
          </cell>
          <cell r="D261">
            <v>676.99999999999716</v>
          </cell>
          <cell r="E261">
            <v>108.79421407747844</v>
          </cell>
          <cell r="F261">
            <v>50.377663957390503</v>
          </cell>
          <cell r="G261">
            <v>159.17187803486894</v>
          </cell>
        </row>
        <row r="262">
          <cell r="A262">
            <v>21262</v>
          </cell>
          <cell r="B262" t="str">
            <v>21</v>
          </cell>
          <cell r="C262" t="str">
            <v>Faverolles-lès-Lucey</v>
          </cell>
          <cell r="D262">
            <v>35</v>
          </cell>
          <cell r="E262">
            <v>17</v>
          </cell>
          <cell r="F262">
            <v>2</v>
          </cell>
          <cell r="G262">
            <v>19</v>
          </cell>
        </row>
        <row r="263">
          <cell r="A263">
            <v>21263</v>
          </cell>
          <cell r="B263" t="str">
            <v>21</v>
          </cell>
          <cell r="C263" t="str">
            <v>Fénay</v>
          </cell>
          <cell r="D263">
            <v>1547</v>
          </cell>
          <cell r="E263">
            <v>323.55129157595007</v>
          </cell>
          <cell r="F263">
            <v>131.44736190417521</v>
          </cell>
          <cell r="G263">
            <v>454.99865348012531</v>
          </cell>
        </row>
        <row r="264">
          <cell r="A264">
            <v>21264</v>
          </cell>
          <cell r="B264" t="str">
            <v>21</v>
          </cell>
          <cell r="C264" t="str">
            <v>Le Fête</v>
          </cell>
          <cell r="D264">
            <v>50</v>
          </cell>
          <cell r="E264">
            <v>10</v>
          </cell>
          <cell r="F264">
            <v>6</v>
          </cell>
          <cell r="G264">
            <v>16</v>
          </cell>
        </row>
        <row r="265">
          <cell r="A265">
            <v>21265</v>
          </cell>
          <cell r="B265" t="str">
            <v>21</v>
          </cell>
          <cell r="C265" t="str">
            <v>Fixin</v>
          </cell>
          <cell r="D265">
            <v>740</v>
          </cell>
          <cell r="E265">
            <v>175.49407114624512</v>
          </cell>
          <cell r="F265">
            <v>96.52173913043481</v>
          </cell>
          <cell r="G265">
            <v>272.01581027667993</v>
          </cell>
        </row>
        <row r="266">
          <cell r="A266">
            <v>21266</v>
          </cell>
          <cell r="B266" t="str">
            <v>21</v>
          </cell>
          <cell r="C266" t="str">
            <v>Flacey</v>
          </cell>
          <cell r="D266">
            <v>152</v>
          </cell>
          <cell r="E266">
            <v>24</v>
          </cell>
          <cell r="F266">
            <v>15</v>
          </cell>
          <cell r="G266">
            <v>39</v>
          </cell>
        </row>
        <row r="267">
          <cell r="A267">
            <v>21267</v>
          </cell>
          <cell r="B267" t="str">
            <v>21</v>
          </cell>
          <cell r="C267" t="str">
            <v>Flagey-Echézeaux</v>
          </cell>
          <cell r="D267">
            <v>460</v>
          </cell>
          <cell r="E267">
            <v>95</v>
          </cell>
          <cell r="F267">
            <v>42</v>
          </cell>
          <cell r="G267">
            <v>137</v>
          </cell>
        </row>
        <row r="268">
          <cell r="A268">
            <v>21268</v>
          </cell>
          <cell r="B268" t="str">
            <v>21</v>
          </cell>
          <cell r="C268" t="str">
            <v>Flagey-lès-Auxonne</v>
          </cell>
          <cell r="D268">
            <v>204</v>
          </cell>
          <cell r="E268">
            <v>35.707627521135151</v>
          </cell>
          <cell r="F268">
            <v>13.262833079278771</v>
          </cell>
          <cell r="G268">
            <v>48.970460600413922</v>
          </cell>
        </row>
        <row r="269">
          <cell r="A269">
            <v>21269</v>
          </cell>
          <cell r="B269" t="str">
            <v>21</v>
          </cell>
          <cell r="C269" t="str">
            <v>Flammerans</v>
          </cell>
          <cell r="D269">
            <v>417.00000000000159</v>
          </cell>
          <cell r="E269">
            <v>54.129807692307899</v>
          </cell>
          <cell r="F269">
            <v>33.079326923077048</v>
          </cell>
          <cell r="G269">
            <v>87.209134615384954</v>
          </cell>
        </row>
        <row r="270">
          <cell r="A270">
            <v>21270</v>
          </cell>
          <cell r="B270" t="str">
            <v>21</v>
          </cell>
          <cell r="C270" t="str">
            <v>Flavignerot</v>
          </cell>
          <cell r="D270">
            <v>158</v>
          </cell>
          <cell r="E270">
            <v>22.443678108292428</v>
          </cell>
          <cell r="F270">
            <v>10.814343141832596</v>
          </cell>
          <cell r="G270">
            <v>33.258021250125026</v>
          </cell>
        </row>
        <row r="271">
          <cell r="A271">
            <v>21271</v>
          </cell>
          <cell r="B271" t="str">
            <v>21</v>
          </cell>
          <cell r="C271" t="str">
            <v>Flavigny-sur-Ozerain</v>
          </cell>
          <cell r="D271">
            <v>303.99999999999892</v>
          </cell>
          <cell r="E271">
            <v>64.366345954447183</v>
          </cell>
          <cell r="F271">
            <v>45.768021825719252</v>
          </cell>
          <cell r="G271">
            <v>110.13436778016643</v>
          </cell>
        </row>
        <row r="272">
          <cell r="A272">
            <v>21272</v>
          </cell>
          <cell r="B272" t="str">
            <v>21</v>
          </cell>
          <cell r="C272" t="str">
            <v>Flée</v>
          </cell>
          <cell r="D272">
            <v>167</v>
          </cell>
          <cell r="E272">
            <v>30</v>
          </cell>
          <cell r="F272">
            <v>21</v>
          </cell>
          <cell r="G272">
            <v>51</v>
          </cell>
        </row>
        <row r="273">
          <cell r="A273">
            <v>21273</v>
          </cell>
          <cell r="B273" t="str">
            <v>21</v>
          </cell>
          <cell r="C273" t="str">
            <v>Fleurey-sur-Ouche</v>
          </cell>
          <cell r="D273">
            <v>1206</v>
          </cell>
          <cell r="E273">
            <v>245</v>
          </cell>
          <cell r="F273">
            <v>133</v>
          </cell>
          <cell r="G273">
            <v>378</v>
          </cell>
        </row>
        <row r="274">
          <cell r="A274">
            <v>21274</v>
          </cell>
          <cell r="B274" t="str">
            <v>21</v>
          </cell>
          <cell r="C274" t="str">
            <v>Foissy</v>
          </cell>
          <cell r="D274">
            <v>161</v>
          </cell>
          <cell r="E274">
            <v>25</v>
          </cell>
          <cell r="F274">
            <v>16</v>
          </cell>
          <cell r="G274">
            <v>41</v>
          </cell>
        </row>
        <row r="275">
          <cell r="A275">
            <v>21275</v>
          </cell>
          <cell r="B275" t="str">
            <v>21</v>
          </cell>
          <cell r="C275" t="str">
            <v>Foncegrive</v>
          </cell>
          <cell r="D275">
            <v>141</v>
          </cell>
          <cell r="E275">
            <v>28.200000000000081</v>
          </cell>
          <cell r="F275">
            <v>9.0642857142857398</v>
          </cell>
          <cell r="G275">
            <v>37.264285714285819</v>
          </cell>
        </row>
        <row r="276">
          <cell r="A276">
            <v>21276</v>
          </cell>
          <cell r="B276" t="str">
            <v>21</v>
          </cell>
          <cell r="C276" t="str">
            <v>Fontaines-en-Duesmois</v>
          </cell>
          <cell r="D276">
            <v>125</v>
          </cell>
          <cell r="E276">
            <v>19.46721311475417</v>
          </cell>
          <cell r="F276">
            <v>17.418032786885309</v>
          </cell>
          <cell r="G276">
            <v>36.885245901639479</v>
          </cell>
        </row>
        <row r="277">
          <cell r="A277">
            <v>21277</v>
          </cell>
          <cell r="B277" t="str">
            <v>21</v>
          </cell>
          <cell r="C277" t="str">
            <v>Fontaine-Française</v>
          </cell>
          <cell r="D277">
            <v>908.99999999999739</v>
          </cell>
          <cell r="E277">
            <v>149.8077595057257</v>
          </cell>
          <cell r="F277">
            <v>75.993744096932701</v>
          </cell>
          <cell r="G277">
            <v>225.80150360265839</v>
          </cell>
        </row>
        <row r="278">
          <cell r="A278">
            <v>21278</v>
          </cell>
          <cell r="B278" t="str">
            <v>21</v>
          </cell>
          <cell r="C278" t="str">
            <v>Fontaine-lès-Dijon</v>
          </cell>
          <cell r="D278">
            <v>9055.0000000000364</v>
          </cell>
          <cell r="E278">
            <v>1845.1063236042703</v>
          </cell>
          <cell r="F278">
            <v>1345.3874955800441</v>
          </cell>
          <cell r="G278">
            <v>3190.4938191843144</v>
          </cell>
        </row>
        <row r="279">
          <cell r="A279">
            <v>21279</v>
          </cell>
          <cell r="B279" t="str">
            <v>21</v>
          </cell>
          <cell r="C279" t="str">
            <v>Fontaines-les-Sèches</v>
          </cell>
          <cell r="D279">
            <v>33</v>
          </cell>
          <cell r="E279">
            <v>10.3125</v>
          </cell>
          <cell r="F279">
            <v>5.15625</v>
          </cell>
          <cell r="G279">
            <v>15.46875</v>
          </cell>
        </row>
        <row r="280">
          <cell r="A280">
            <v>21280</v>
          </cell>
          <cell r="B280" t="str">
            <v>21</v>
          </cell>
          <cell r="C280" t="str">
            <v>Fontangy</v>
          </cell>
          <cell r="D280">
            <v>158.99999999999935</v>
          </cell>
          <cell r="E280">
            <v>20.41216216216208</v>
          </cell>
          <cell r="F280">
            <v>22.560810810810718</v>
          </cell>
          <cell r="G280">
            <v>42.972972972972798</v>
          </cell>
        </row>
        <row r="281">
          <cell r="A281">
            <v>21281</v>
          </cell>
          <cell r="B281" t="str">
            <v>21</v>
          </cell>
          <cell r="C281" t="str">
            <v>Fontenelle</v>
          </cell>
          <cell r="D281">
            <v>157</v>
          </cell>
          <cell r="E281">
            <v>13.16774193548385</v>
          </cell>
          <cell r="F281">
            <v>16.206451612903198</v>
          </cell>
          <cell r="G281">
            <v>29.374193548387048</v>
          </cell>
        </row>
        <row r="282">
          <cell r="A282">
            <v>21282</v>
          </cell>
          <cell r="B282" t="str">
            <v>21</v>
          </cell>
          <cell r="C282" t="str">
            <v>Forléans</v>
          </cell>
          <cell r="D282">
            <v>113</v>
          </cell>
          <cell r="E282">
            <v>18.8333333333333</v>
          </cell>
          <cell r="F282">
            <v>6.6470588235293997</v>
          </cell>
          <cell r="G282">
            <v>25.480392156862699</v>
          </cell>
        </row>
        <row r="283">
          <cell r="A283">
            <v>21283</v>
          </cell>
          <cell r="B283" t="str">
            <v>21</v>
          </cell>
          <cell r="C283" t="str">
            <v>Fraignot-et-Vesvrotte</v>
          </cell>
          <cell r="D283">
            <v>60</v>
          </cell>
          <cell r="E283">
            <v>6</v>
          </cell>
          <cell r="F283">
            <v>8</v>
          </cell>
          <cell r="G283">
            <v>14</v>
          </cell>
        </row>
        <row r="284">
          <cell r="A284">
            <v>21284</v>
          </cell>
          <cell r="B284" t="str">
            <v>21</v>
          </cell>
          <cell r="C284" t="str">
            <v>Francheville</v>
          </cell>
          <cell r="D284">
            <v>246.00000000000111</v>
          </cell>
          <cell r="E284">
            <v>24.196721311475521</v>
          </cell>
          <cell r="F284">
            <v>17.139344262295161</v>
          </cell>
          <cell r="G284">
            <v>41.336065573770682</v>
          </cell>
        </row>
        <row r="285">
          <cell r="A285">
            <v>21285</v>
          </cell>
          <cell r="B285" t="str">
            <v>21</v>
          </cell>
          <cell r="C285" t="str">
            <v>Franxault</v>
          </cell>
          <cell r="D285">
            <v>449</v>
          </cell>
          <cell r="E285">
            <v>69</v>
          </cell>
          <cell r="F285">
            <v>41</v>
          </cell>
          <cell r="G285">
            <v>110</v>
          </cell>
        </row>
        <row r="286">
          <cell r="A286">
            <v>21286</v>
          </cell>
          <cell r="B286" t="str">
            <v>21</v>
          </cell>
          <cell r="C286" t="str">
            <v>Frénois</v>
          </cell>
          <cell r="D286">
            <v>89.999999999999758</v>
          </cell>
          <cell r="E286">
            <v>15.340909090909051</v>
          </cell>
          <cell r="F286">
            <v>6.1363636363636198</v>
          </cell>
          <cell r="G286">
            <v>21.47727272727267</v>
          </cell>
        </row>
        <row r="287">
          <cell r="A287">
            <v>21287</v>
          </cell>
          <cell r="B287" t="str">
            <v>21</v>
          </cell>
          <cell r="C287" t="str">
            <v>Fresnes</v>
          </cell>
          <cell r="D287">
            <v>174.00000000000071</v>
          </cell>
          <cell r="E287">
            <v>32.107142857142989</v>
          </cell>
          <cell r="F287">
            <v>18.642857142857217</v>
          </cell>
          <cell r="G287">
            <v>50.750000000000206</v>
          </cell>
        </row>
        <row r="288">
          <cell r="A288">
            <v>21288</v>
          </cell>
          <cell r="B288" t="str">
            <v>21</v>
          </cell>
          <cell r="C288" t="str">
            <v>Frôlois</v>
          </cell>
          <cell r="D288">
            <v>171</v>
          </cell>
          <cell r="E288">
            <v>44</v>
          </cell>
          <cell r="F288">
            <v>21</v>
          </cell>
          <cell r="G288">
            <v>65</v>
          </cell>
        </row>
        <row r="289">
          <cell r="A289">
            <v>21289</v>
          </cell>
          <cell r="B289" t="str">
            <v>21</v>
          </cell>
          <cell r="C289" t="str">
            <v>Fussey</v>
          </cell>
          <cell r="D289">
            <v>117</v>
          </cell>
          <cell r="E289">
            <v>16.137931034482719</v>
          </cell>
          <cell r="F289">
            <v>7.0603448275861895</v>
          </cell>
          <cell r="G289">
            <v>23.198275862068908</v>
          </cell>
        </row>
        <row r="290">
          <cell r="A290">
            <v>21290</v>
          </cell>
          <cell r="B290" t="str">
            <v>21</v>
          </cell>
          <cell r="C290" t="str">
            <v>Gemeaux</v>
          </cell>
          <cell r="D290">
            <v>882.99999999999704</v>
          </cell>
          <cell r="E290">
            <v>93.589861751151759</v>
          </cell>
          <cell r="F290">
            <v>41.708525345621979</v>
          </cell>
          <cell r="G290">
            <v>135.29838709677375</v>
          </cell>
        </row>
        <row r="291">
          <cell r="A291">
            <v>21291</v>
          </cell>
          <cell r="B291" t="str">
            <v>21</v>
          </cell>
          <cell r="C291" t="str">
            <v>Genay</v>
          </cell>
          <cell r="D291">
            <v>358</v>
          </cell>
          <cell r="E291">
            <v>55.451086956521763</v>
          </cell>
          <cell r="F291">
            <v>30.157608695652183</v>
          </cell>
          <cell r="G291">
            <v>85.608695652173949</v>
          </cell>
        </row>
        <row r="292">
          <cell r="A292">
            <v>21292</v>
          </cell>
          <cell r="B292" t="str">
            <v>21</v>
          </cell>
          <cell r="C292" t="str">
            <v>Genlis</v>
          </cell>
          <cell r="D292">
            <v>5480.0000000000236</v>
          </cell>
          <cell r="E292">
            <v>823.19125609231673</v>
          </cell>
          <cell r="F292">
            <v>458.11507590996894</v>
          </cell>
          <cell r="G292">
            <v>1281.3063320022857</v>
          </cell>
        </row>
        <row r="293">
          <cell r="A293">
            <v>21293</v>
          </cell>
          <cell r="B293" t="str">
            <v>21</v>
          </cell>
          <cell r="C293" t="str">
            <v>Gergueil</v>
          </cell>
          <cell r="D293">
            <v>128</v>
          </cell>
          <cell r="E293">
            <v>18</v>
          </cell>
          <cell r="F293">
            <v>13</v>
          </cell>
          <cell r="G293">
            <v>31</v>
          </cell>
        </row>
        <row r="294">
          <cell r="A294">
            <v>21294</v>
          </cell>
          <cell r="B294" t="str">
            <v>21</v>
          </cell>
          <cell r="C294" t="str">
            <v>Gerland</v>
          </cell>
          <cell r="D294">
            <v>421.99999999999829</v>
          </cell>
          <cell r="E294">
            <v>61.456310679611398</v>
          </cell>
          <cell r="F294">
            <v>14.33980582524266</v>
          </cell>
          <cell r="G294">
            <v>75.796116504854055</v>
          </cell>
        </row>
        <row r="295">
          <cell r="A295">
            <v>21295</v>
          </cell>
          <cell r="B295" t="str">
            <v>21</v>
          </cell>
          <cell r="C295" t="str">
            <v>Gevrey-Chambertin</v>
          </cell>
          <cell r="D295">
            <v>3121.0000000000091</v>
          </cell>
          <cell r="E295">
            <v>418.64956475938533</v>
          </cell>
          <cell r="F295">
            <v>297.25918326680676</v>
          </cell>
          <cell r="G295">
            <v>715.90874802619214</v>
          </cell>
        </row>
        <row r="296">
          <cell r="A296">
            <v>21296</v>
          </cell>
          <cell r="B296" t="str">
            <v>21</v>
          </cell>
          <cell r="C296" t="str">
            <v>Gevrolles</v>
          </cell>
          <cell r="D296">
            <v>179</v>
          </cell>
          <cell r="E296">
            <v>28.316384180791001</v>
          </cell>
          <cell r="F296">
            <v>31.350282485875752</v>
          </cell>
          <cell r="G296">
            <v>59.666666666666757</v>
          </cell>
        </row>
        <row r="297">
          <cell r="A297">
            <v>21297</v>
          </cell>
          <cell r="B297" t="str">
            <v>21</v>
          </cell>
          <cell r="C297" t="str">
            <v>Gilly-lès-Cîteaux</v>
          </cell>
          <cell r="D297">
            <v>652.99999999999773</v>
          </cell>
          <cell r="E297">
            <v>113.21362229102128</v>
          </cell>
          <cell r="F297">
            <v>35.379256965944151</v>
          </cell>
          <cell r="G297">
            <v>148.59287925696543</v>
          </cell>
        </row>
        <row r="298">
          <cell r="A298">
            <v>21298</v>
          </cell>
          <cell r="B298" t="str">
            <v>21</v>
          </cell>
          <cell r="C298" t="str">
            <v>Gissey-le-Vieil</v>
          </cell>
          <cell r="D298">
            <v>104</v>
          </cell>
          <cell r="E298">
            <v>15.12727272727272</v>
          </cell>
          <cell r="F298">
            <v>3.78181818181818</v>
          </cell>
          <cell r="G298">
            <v>18.909090909090899</v>
          </cell>
        </row>
        <row r="299">
          <cell r="A299">
            <v>21299</v>
          </cell>
          <cell r="B299" t="str">
            <v>21</v>
          </cell>
          <cell r="C299" t="str">
            <v>Gissey-sous-Flavigny</v>
          </cell>
          <cell r="D299">
            <v>93</v>
          </cell>
          <cell r="E299">
            <v>19</v>
          </cell>
          <cell r="F299">
            <v>17</v>
          </cell>
          <cell r="G299">
            <v>36</v>
          </cell>
        </row>
        <row r="300">
          <cell r="A300">
            <v>21300</v>
          </cell>
          <cell r="B300" t="str">
            <v>21</v>
          </cell>
          <cell r="C300" t="str">
            <v>Gissey-sur-Ouche</v>
          </cell>
          <cell r="D300">
            <v>353</v>
          </cell>
          <cell r="E300">
            <v>67.000550448932572</v>
          </cell>
          <cell r="F300">
            <v>27.000221822704173</v>
          </cell>
          <cell r="G300">
            <v>94.000772271636748</v>
          </cell>
        </row>
        <row r="301">
          <cell r="A301">
            <v>21301</v>
          </cell>
          <cell r="B301" t="str">
            <v>21</v>
          </cell>
          <cell r="C301" t="str">
            <v>Glanon</v>
          </cell>
          <cell r="D301">
            <v>235</v>
          </cell>
          <cell r="E301">
            <v>36.078838174273855</v>
          </cell>
          <cell r="F301">
            <v>21.45228215767635</v>
          </cell>
          <cell r="G301">
            <v>57.531120331950206</v>
          </cell>
        </row>
        <row r="302">
          <cell r="A302">
            <v>21302</v>
          </cell>
          <cell r="B302" t="str">
            <v>21</v>
          </cell>
          <cell r="C302" t="str">
            <v>Gomméville</v>
          </cell>
          <cell r="D302">
            <v>144</v>
          </cell>
          <cell r="E302">
            <v>26.742857142857179</v>
          </cell>
          <cell r="F302">
            <v>20.571428571428598</v>
          </cell>
          <cell r="G302">
            <v>47.314285714285774</v>
          </cell>
        </row>
        <row r="303">
          <cell r="A303">
            <v>21303</v>
          </cell>
          <cell r="B303" t="str">
            <v>21</v>
          </cell>
          <cell r="C303" t="str">
            <v>Les Goulles</v>
          </cell>
          <cell r="D303">
            <v>19</v>
          </cell>
          <cell r="E303">
            <v>3.3529411764705901</v>
          </cell>
          <cell r="F303">
            <v>1.1176470588235301</v>
          </cell>
          <cell r="G303">
            <v>4.4705882352941204</v>
          </cell>
        </row>
        <row r="304">
          <cell r="A304">
            <v>21304</v>
          </cell>
          <cell r="B304" t="str">
            <v>21</v>
          </cell>
          <cell r="C304" t="str">
            <v>Grancey-le-Château-Neuvelle</v>
          </cell>
          <cell r="D304">
            <v>263.00000000000114</v>
          </cell>
          <cell r="E304">
            <v>39.91050583657605</v>
          </cell>
          <cell r="F304">
            <v>28.6536964980546</v>
          </cell>
          <cell r="G304">
            <v>68.56420233463065</v>
          </cell>
        </row>
        <row r="305">
          <cell r="A305">
            <v>21305</v>
          </cell>
          <cell r="B305" t="str">
            <v>21</v>
          </cell>
          <cell r="C305" t="str">
            <v>Grancey-sur-Ource</v>
          </cell>
          <cell r="D305">
            <v>218</v>
          </cell>
          <cell r="E305">
            <v>40.999054033721791</v>
          </cell>
          <cell r="F305">
            <v>35.998984477377789</v>
          </cell>
          <cell r="G305">
            <v>76.99803851109958</v>
          </cell>
        </row>
        <row r="306">
          <cell r="A306">
            <v>21306</v>
          </cell>
          <cell r="B306" t="str">
            <v>21</v>
          </cell>
          <cell r="C306" t="str">
            <v>Grenant-lès-Sombernon</v>
          </cell>
          <cell r="D306">
            <v>208.99999999999903</v>
          </cell>
          <cell r="E306">
            <v>17.58910891089101</v>
          </cell>
          <cell r="F306">
            <v>3.1039603960395903</v>
          </cell>
          <cell r="G306">
            <v>20.6930693069306</v>
          </cell>
        </row>
        <row r="307">
          <cell r="A307">
            <v>21307</v>
          </cell>
          <cell r="B307" t="str">
            <v>21</v>
          </cell>
          <cell r="C307" t="str">
            <v>Grésigny-Sainte-Reine</v>
          </cell>
          <cell r="D307">
            <v>142</v>
          </cell>
          <cell r="E307">
            <v>30.058394160583841</v>
          </cell>
          <cell r="F307">
            <v>17.62043795620432</v>
          </cell>
          <cell r="G307">
            <v>47.678832116788158</v>
          </cell>
        </row>
        <row r="308">
          <cell r="A308">
            <v>21308</v>
          </cell>
          <cell r="B308" t="str">
            <v>21</v>
          </cell>
          <cell r="C308" t="str">
            <v>Grignon</v>
          </cell>
          <cell r="D308">
            <v>250.00000000000091</v>
          </cell>
          <cell r="E308">
            <v>38.775510204081783</v>
          </cell>
          <cell r="F308">
            <v>19.387755102040892</v>
          </cell>
          <cell r="G308">
            <v>58.163265306122675</v>
          </cell>
        </row>
        <row r="309">
          <cell r="A309">
            <v>21309</v>
          </cell>
          <cell r="B309" t="str">
            <v>21</v>
          </cell>
          <cell r="C309" t="str">
            <v>Griselles</v>
          </cell>
          <cell r="D309">
            <v>105</v>
          </cell>
          <cell r="E309">
            <v>18.030303030303021</v>
          </cell>
          <cell r="F309">
            <v>11.666666666666661</v>
          </cell>
          <cell r="G309">
            <v>29.696969696969681</v>
          </cell>
        </row>
        <row r="310">
          <cell r="A310">
            <v>21310</v>
          </cell>
          <cell r="B310" t="str">
            <v>21</v>
          </cell>
          <cell r="C310" t="str">
            <v>Grosbois-en-Montagne</v>
          </cell>
          <cell r="D310">
            <v>96</v>
          </cell>
          <cell r="E310">
            <v>15</v>
          </cell>
          <cell r="F310">
            <v>13</v>
          </cell>
          <cell r="G310">
            <v>28</v>
          </cell>
        </row>
        <row r="311">
          <cell r="A311">
            <v>21311</v>
          </cell>
          <cell r="B311" t="str">
            <v>21</v>
          </cell>
          <cell r="C311" t="str">
            <v>Grosbois-lès-Tichey</v>
          </cell>
          <cell r="D311">
            <v>77</v>
          </cell>
          <cell r="E311">
            <v>9.8717948717948705</v>
          </cell>
          <cell r="F311">
            <v>8.8846153846153832</v>
          </cell>
          <cell r="G311">
            <v>18.756410256410255</v>
          </cell>
        </row>
        <row r="312">
          <cell r="A312">
            <v>21312</v>
          </cell>
          <cell r="B312" t="str">
            <v>21</v>
          </cell>
          <cell r="C312" t="str">
            <v>Gurgy-la-Ville</v>
          </cell>
          <cell r="D312">
            <v>36.00000000000005</v>
          </cell>
          <cell r="E312">
            <v>15.42857142857145</v>
          </cell>
          <cell r="F312">
            <v>3.0857142857142899</v>
          </cell>
          <cell r="G312">
            <v>18.514285714285741</v>
          </cell>
        </row>
        <row r="313">
          <cell r="A313">
            <v>21313</v>
          </cell>
          <cell r="B313" t="str">
            <v>21</v>
          </cell>
          <cell r="C313" t="str">
            <v>Gurgy-le-Château</v>
          </cell>
          <cell r="D313">
            <v>40</v>
          </cell>
          <cell r="E313">
            <v>9</v>
          </cell>
          <cell r="F313">
            <v>9</v>
          </cell>
          <cell r="G313">
            <v>18</v>
          </cell>
        </row>
        <row r="314">
          <cell r="A314">
            <v>21314</v>
          </cell>
          <cell r="B314" t="str">
            <v>21</v>
          </cell>
          <cell r="C314" t="str">
            <v>Hauteroche</v>
          </cell>
          <cell r="D314">
            <v>74.00000000000027</v>
          </cell>
          <cell r="E314">
            <v>17.232876712328832</v>
          </cell>
          <cell r="F314">
            <v>19.26027397260281</v>
          </cell>
          <cell r="G314">
            <v>36.493150684931642</v>
          </cell>
        </row>
        <row r="315">
          <cell r="A315">
            <v>21315</v>
          </cell>
          <cell r="B315" t="str">
            <v>21</v>
          </cell>
          <cell r="C315" t="str">
            <v>Hauteville-lès-Dijon</v>
          </cell>
          <cell r="D315">
            <v>1229</v>
          </cell>
          <cell r="E315">
            <v>207.88119764350679</v>
          </cell>
          <cell r="F315">
            <v>113.55908479683252</v>
          </cell>
          <cell r="G315">
            <v>321.44028244033933</v>
          </cell>
        </row>
        <row r="316">
          <cell r="A316">
            <v>21316</v>
          </cell>
          <cell r="B316" t="str">
            <v>21</v>
          </cell>
          <cell r="C316" t="str">
            <v>Heuilley-sur-Saône</v>
          </cell>
          <cell r="D316">
            <v>329</v>
          </cell>
          <cell r="E316">
            <v>61</v>
          </cell>
          <cell r="F316">
            <v>34</v>
          </cell>
          <cell r="G316">
            <v>95</v>
          </cell>
        </row>
        <row r="317">
          <cell r="A317">
            <v>21317</v>
          </cell>
          <cell r="B317" t="str">
            <v>21</v>
          </cell>
          <cell r="C317" t="str">
            <v>Is-sur-Tille</v>
          </cell>
          <cell r="D317">
            <v>4432.00000000001</v>
          </cell>
          <cell r="E317">
            <v>625.56069084246735</v>
          </cell>
          <cell r="F317">
            <v>429.33287633824023</v>
          </cell>
          <cell r="G317">
            <v>1054.8935671807076</v>
          </cell>
        </row>
        <row r="318">
          <cell r="A318">
            <v>21318</v>
          </cell>
          <cell r="B318" t="str">
            <v>21</v>
          </cell>
          <cell r="C318" t="str">
            <v>Ivry-en-Montagne</v>
          </cell>
          <cell r="D318">
            <v>161</v>
          </cell>
          <cell r="E318">
            <v>35</v>
          </cell>
          <cell r="F318">
            <v>30</v>
          </cell>
          <cell r="G318">
            <v>65</v>
          </cell>
        </row>
        <row r="319">
          <cell r="A319">
            <v>21319</v>
          </cell>
          <cell r="B319" t="str">
            <v>21</v>
          </cell>
          <cell r="C319" t="str">
            <v>Izeure</v>
          </cell>
          <cell r="D319">
            <v>811.00000000000318</v>
          </cell>
          <cell r="E319">
            <v>91.395077720207595</v>
          </cell>
          <cell r="F319">
            <v>33.616580310880963</v>
          </cell>
          <cell r="G319">
            <v>125.01165803108856</v>
          </cell>
        </row>
        <row r="320">
          <cell r="A320">
            <v>21320</v>
          </cell>
          <cell r="B320" t="str">
            <v>21</v>
          </cell>
          <cell r="C320" t="str">
            <v>Izier</v>
          </cell>
          <cell r="D320">
            <v>805.99999999999602</v>
          </cell>
          <cell r="E320">
            <v>101.76136510753848</v>
          </cell>
          <cell r="F320">
            <v>23.17338017300381</v>
          </cell>
          <cell r="G320">
            <v>124.93474528054229</v>
          </cell>
        </row>
        <row r="321">
          <cell r="A321">
            <v>21321</v>
          </cell>
          <cell r="B321" t="str">
            <v>21</v>
          </cell>
          <cell r="C321" t="str">
            <v>Jailly-les-Moulins</v>
          </cell>
          <cell r="D321">
            <v>97</v>
          </cell>
          <cell r="E321">
            <v>24.744897959183675</v>
          </cell>
          <cell r="F321">
            <v>17.816326530612244</v>
          </cell>
          <cell r="G321">
            <v>42.561224489795919</v>
          </cell>
        </row>
        <row r="322">
          <cell r="A322">
            <v>21322</v>
          </cell>
          <cell r="B322" t="str">
            <v>21</v>
          </cell>
          <cell r="C322" t="str">
            <v>Jallanges</v>
          </cell>
          <cell r="D322">
            <v>339.00000000000108</v>
          </cell>
          <cell r="E322">
            <v>64.189349112426243</v>
          </cell>
          <cell r="F322">
            <v>28.082840236686479</v>
          </cell>
          <cell r="G322">
            <v>92.272189349112722</v>
          </cell>
        </row>
        <row r="323">
          <cell r="A323">
            <v>21323</v>
          </cell>
          <cell r="B323" t="str">
            <v>21</v>
          </cell>
          <cell r="C323" t="str">
            <v>Jancigny</v>
          </cell>
          <cell r="D323">
            <v>142</v>
          </cell>
          <cell r="E323">
            <v>14.947368421052619</v>
          </cell>
          <cell r="F323">
            <v>5.3383458646616502</v>
          </cell>
          <cell r="G323">
            <v>20.28571428571427</v>
          </cell>
        </row>
        <row r="324">
          <cell r="A324">
            <v>21324</v>
          </cell>
          <cell r="B324" t="str">
            <v>21</v>
          </cell>
          <cell r="C324" t="str">
            <v>Jeux-lès-Bard</v>
          </cell>
          <cell r="D324">
            <v>52</v>
          </cell>
          <cell r="E324">
            <v>6.8679245283018862</v>
          </cell>
          <cell r="F324">
            <v>3.924528301886792</v>
          </cell>
          <cell r="G324">
            <v>10.792452830188678</v>
          </cell>
        </row>
        <row r="325">
          <cell r="A325">
            <v>21325</v>
          </cell>
          <cell r="B325" t="str">
            <v>21</v>
          </cell>
          <cell r="C325" t="str">
            <v>Jouey</v>
          </cell>
          <cell r="D325">
            <v>191</v>
          </cell>
          <cell r="E325">
            <v>35.748663101604251</v>
          </cell>
          <cell r="F325">
            <v>30.641711229946502</v>
          </cell>
          <cell r="G325">
            <v>66.39037433155076</v>
          </cell>
        </row>
        <row r="326">
          <cell r="A326">
            <v>21326</v>
          </cell>
          <cell r="B326" t="str">
            <v>21</v>
          </cell>
          <cell r="C326" t="str">
            <v>Jours-lès-Baigneux</v>
          </cell>
          <cell r="D326">
            <v>97.000000000000327</v>
          </cell>
          <cell r="E326">
            <v>18.18750000000006</v>
          </cell>
          <cell r="F326">
            <v>9.0937500000000302</v>
          </cell>
          <cell r="G326">
            <v>27.281250000000092</v>
          </cell>
        </row>
        <row r="327">
          <cell r="A327">
            <v>21327</v>
          </cell>
          <cell r="B327" t="str">
            <v>21</v>
          </cell>
          <cell r="C327" t="str">
            <v>Jours-en-Vaux</v>
          </cell>
          <cell r="D327">
            <v>107</v>
          </cell>
          <cell r="E327">
            <v>16.950495049504958</v>
          </cell>
          <cell r="F327">
            <v>13.77227722772278</v>
          </cell>
          <cell r="G327">
            <v>30.72277227722774</v>
          </cell>
        </row>
        <row r="328">
          <cell r="A328">
            <v>21328</v>
          </cell>
          <cell r="B328" t="str">
            <v>21</v>
          </cell>
          <cell r="C328" t="str">
            <v>Juillenay</v>
          </cell>
          <cell r="D328">
            <v>52.999999999999837</v>
          </cell>
          <cell r="E328">
            <v>16.02325581395344</v>
          </cell>
          <cell r="F328">
            <v>4.9302325581395197</v>
          </cell>
          <cell r="G328">
            <v>20.953488372092959</v>
          </cell>
        </row>
        <row r="329">
          <cell r="A329">
            <v>21329</v>
          </cell>
          <cell r="B329" t="str">
            <v>21</v>
          </cell>
          <cell r="C329" t="str">
            <v>Juilly</v>
          </cell>
          <cell r="D329">
            <v>40</v>
          </cell>
          <cell r="E329">
            <v>8.8888888888888893</v>
          </cell>
          <cell r="F329">
            <v>7.1111111111111116</v>
          </cell>
          <cell r="G329">
            <v>16</v>
          </cell>
        </row>
        <row r="330">
          <cell r="A330">
            <v>21330</v>
          </cell>
          <cell r="B330" t="str">
            <v>21</v>
          </cell>
          <cell r="C330" t="str">
            <v>Labergement-Foigney</v>
          </cell>
          <cell r="D330">
            <v>394.99999999999812</v>
          </cell>
          <cell r="E330">
            <v>106.58730158730108</v>
          </cell>
          <cell r="F330">
            <v>34.484126984126824</v>
          </cell>
          <cell r="G330">
            <v>141.0714285714279</v>
          </cell>
        </row>
        <row r="331">
          <cell r="A331">
            <v>21331</v>
          </cell>
          <cell r="B331" t="str">
            <v>21</v>
          </cell>
          <cell r="C331" t="str">
            <v>Labergement-lès-Auxonne</v>
          </cell>
          <cell r="D331">
            <v>331</v>
          </cell>
          <cell r="E331">
            <v>60.452095808383213</v>
          </cell>
          <cell r="F331">
            <v>31.71257485029939</v>
          </cell>
          <cell r="G331">
            <v>92.16467065868261</v>
          </cell>
        </row>
        <row r="332">
          <cell r="A332">
            <v>21332</v>
          </cell>
          <cell r="B332" t="str">
            <v>21</v>
          </cell>
          <cell r="C332" t="str">
            <v>Labergement-lès-Seurre</v>
          </cell>
          <cell r="D332">
            <v>1003</v>
          </cell>
          <cell r="E332">
            <v>147.9336103431975</v>
          </cell>
          <cell r="F332">
            <v>118.03755830941165</v>
          </cell>
          <cell r="G332">
            <v>265.97116865260915</v>
          </cell>
        </row>
        <row r="333">
          <cell r="A333">
            <v>21333</v>
          </cell>
          <cell r="B333" t="str">
            <v>21</v>
          </cell>
          <cell r="C333" t="str">
            <v>Labruyère</v>
          </cell>
          <cell r="D333">
            <v>219</v>
          </cell>
          <cell r="E333">
            <v>22</v>
          </cell>
          <cell r="F333">
            <v>23</v>
          </cell>
          <cell r="G333">
            <v>45</v>
          </cell>
        </row>
        <row r="334">
          <cell r="A334">
            <v>21334</v>
          </cell>
          <cell r="B334" t="str">
            <v>21</v>
          </cell>
          <cell r="C334" t="str">
            <v>Lacanche</v>
          </cell>
          <cell r="D334">
            <v>586.9999999999992</v>
          </cell>
          <cell r="E334">
            <v>112.05429071803836</v>
          </cell>
          <cell r="F334">
            <v>72.989492119089221</v>
          </cell>
          <cell r="G334">
            <v>185.04378283712759</v>
          </cell>
        </row>
        <row r="335">
          <cell r="A335">
            <v>21335</v>
          </cell>
          <cell r="B335" t="str">
            <v>21</v>
          </cell>
          <cell r="C335" t="str">
            <v>Lacour-d'Arcenay</v>
          </cell>
          <cell r="D335">
            <v>132</v>
          </cell>
          <cell r="E335">
            <v>22.656716417910456</v>
          </cell>
          <cell r="F335">
            <v>19.701492537313438</v>
          </cell>
          <cell r="G335">
            <v>42.358208955223894</v>
          </cell>
        </row>
        <row r="336">
          <cell r="A336">
            <v>21336</v>
          </cell>
          <cell r="B336" t="str">
            <v>21</v>
          </cell>
          <cell r="C336" t="str">
            <v>Laignes</v>
          </cell>
          <cell r="D336">
            <v>759.00000000000182</v>
          </cell>
          <cell r="E336">
            <v>150.91484008633395</v>
          </cell>
          <cell r="F336">
            <v>159.29610324176824</v>
          </cell>
          <cell r="G336">
            <v>310.21094332810219</v>
          </cell>
        </row>
        <row r="337">
          <cell r="A337">
            <v>21337</v>
          </cell>
          <cell r="B337" t="str">
            <v>21</v>
          </cell>
          <cell r="C337" t="str">
            <v>Lamarche-sur-Saône</v>
          </cell>
          <cell r="D337">
            <v>1307</v>
          </cell>
          <cell r="E337">
            <v>230.40717628705119</v>
          </cell>
          <cell r="F337">
            <v>124.3790951638064</v>
          </cell>
          <cell r="G337">
            <v>354.78627145085761</v>
          </cell>
        </row>
        <row r="338">
          <cell r="A338">
            <v>21338</v>
          </cell>
          <cell r="B338" t="str">
            <v>21</v>
          </cell>
          <cell r="C338" t="str">
            <v>Lamargelle</v>
          </cell>
          <cell r="D338">
            <v>153</v>
          </cell>
          <cell r="E338">
            <v>25.831168831168849</v>
          </cell>
          <cell r="F338">
            <v>12.915584415584423</v>
          </cell>
          <cell r="G338">
            <v>38.746753246753272</v>
          </cell>
        </row>
        <row r="339">
          <cell r="A339">
            <v>21339</v>
          </cell>
          <cell r="B339" t="str">
            <v>21</v>
          </cell>
          <cell r="C339" t="str">
            <v>Lantenay</v>
          </cell>
          <cell r="D339">
            <v>504</v>
          </cell>
          <cell r="E339">
            <v>60.40078585461692</v>
          </cell>
          <cell r="F339">
            <v>20.793713163064844</v>
          </cell>
          <cell r="G339">
            <v>81.194499017681764</v>
          </cell>
        </row>
        <row r="340">
          <cell r="A340">
            <v>21340</v>
          </cell>
          <cell r="B340" t="str">
            <v>21</v>
          </cell>
          <cell r="C340" t="str">
            <v>Lanthes</v>
          </cell>
          <cell r="D340">
            <v>258</v>
          </cell>
          <cell r="E340">
            <v>43</v>
          </cell>
          <cell r="F340">
            <v>18</v>
          </cell>
          <cell r="G340">
            <v>61</v>
          </cell>
        </row>
        <row r="341">
          <cell r="A341">
            <v>21341</v>
          </cell>
          <cell r="B341" t="str">
            <v>21</v>
          </cell>
          <cell r="C341" t="str">
            <v>Lantilly</v>
          </cell>
          <cell r="D341">
            <v>105</v>
          </cell>
          <cell r="E341">
            <v>24.764150943396224</v>
          </cell>
          <cell r="F341">
            <v>6.9339622641509422</v>
          </cell>
          <cell r="G341">
            <v>31.698113207547166</v>
          </cell>
        </row>
        <row r="342">
          <cell r="A342">
            <v>21342</v>
          </cell>
          <cell r="B342" t="str">
            <v>21</v>
          </cell>
          <cell r="C342" t="str">
            <v>Laperrière-sur-Saône</v>
          </cell>
          <cell r="D342">
            <v>419</v>
          </cell>
          <cell r="E342">
            <v>53</v>
          </cell>
          <cell r="F342">
            <v>31</v>
          </cell>
          <cell r="G342">
            <v>84</v>
          </cell>
        </row>
        <row r="343">
          <cell r="A343">
            <v>21343</v>
          </cell>
          <cell r="B343" t="str">
            <v>21</v>
          </cell>
          <cell r="C343" t="str">
            <v>Larrey</v>
          </cell>
          <cell r="D343">
            <v>102</v>
          </cell>
          <cell r="E343">
            <v>27.54</v>
          </cell>
          <cell r="F343">
            <v>15.3</v>
          </cell>
          <cell r="G343">
            <v>42.84</v>
          </cell>
        </row>
        <row r="344">
          <cell r="A344">
            <v>21344</v>
          </cell>
          <cell r="B344" t="str">
            <v>21</v>
          </cell>
          <cell r="C344" t="str">
            <v>Lechâtelet</v>
          </cell>
          <cell r="D344">
            <v>210.99999999999903</v>
          </cell>
          <cell r="E344">
            <v>29.560386473429819</v>
          </cell>
          <cell r="F344">
            <v>22.425120772946759</v>
          </cell>
          <cell r="G344">
            <v>51.985507246376578</v>
          </cell>
        </row>
        <row r="345">
          <cell r="A345">
            <v>21345</v>
          </cell>
          <cell r="B345" t="str">
            <v>21</v>
          </cell>
          <cell r="C345" t="str">
            <v>Léry</v>
          </cell>
          <cell r="D345">
            <v>219</v>
          </cell>
          <cell r="E345">
            <v>28.479820627802681</v>
          </cell>
          <cell r="F345">
            <v>14.730941704035869</v>
          </cell>
          <cell r="G345">
            <v>43.210762331838552</v>
          </cell>
        </row>
        <row r="346">
          <cell r="A346">
            <v>21346</v>
          </cell>
          <cell r="B346" t="str">
            <v>21</v>
          </cell>
          <cell r="C346" t="str">
            <v>Leuglay</v>
          </cell>
          <cell r="D346">
            <v>322</v>
          </cell>
          <cell r="E346">
            <v>71.104100946372199</v>
          </cell>
          <cell r="F346">
            <v>38.599369085173478</v>
          </cell>
          <cell r="G346">
            <v>109.70347003154568</v>
          </cell>
        </row>
        <row r="347">
          <cell r="A347">
            <v>21347</v>
          </cell>
          <cell r="B347" t="str">
            <v>21</v>
          </cell>
          <cell r="C347" t="str">
            <v>Levernois</v>
          </cell>
          <cell r="D347">
            <v>296</v>
          </cell>
          <cell r="E347">
            <v>78</v>
          </cell>
          <cell r="F347">
            <v>22</v>
          </cell>
          <cell r="G347">
            <v>100</v>
          </cell>
        </row>
        <row r="348">
          <cell r="A348">
            <v>21348</v>
          </cell>
          <cell r="B348" t="str">
            <v>21</v>
          </cell>
          <cell r="C348" t="str">
            <v>Licey-sur-Vingeanne</v>
          </cell>
          <cell r="D348">
            <v>107</v>
          </cell>
          <cell r="E348">
            <v>16.150943396226399</v>
          </cell>
          <cell r="F348">
            <v>9.0849056603773501</v>
          </cell>
          <cell r="G348">
            <v>25.235849056603747</v>
          </cell>
        </row>
        <row r="349">
          <cell r="A349">
            <v>21349</v>
          </cell>
          <cell r="B349" t="str">
            <v>21</v>
          </cell>
          <cell r="C349" t="str">
            <v>Liernais</v>
          </cell>
          <cell r="D349">
            <v>576.00000000000239</v>
          </cell>
          <cell r="E349">
            <v>116.61018230518016</v>
          </cell>
          <cell r="F349">
            <v>88.274997819809286</v>
          </cell>
          <cell r="G349">
            <v>204.88518012498946</v>
          </cell>
        </row>
        <row r="350">
          <cell r="A350">
            <v>21350</v>
          </cell>
          <cell r="B350" t="str">
            <v>21</v>
          </cell>
          <cell r="C350" t="str">
            <v>Lignerolles</v>
          </cell>
          <cell r="D350">
            <v>50.000000000000192</v>
          </cell>
          <cell r="E350">
            <v>8.1632653061224794</v>
          </cell>
          <cell r="F350">
            <v>6.1224489795918604</v>
          </cell>
          <cell r="G350">
            <v>14.28571428571434</v>
          </cell>
        </row>
        <row r="351">
          <cell r="A351">
            <v>21351</v>
          </cell>
          <cell r="B351" t="str">
            <v>21</v>
          </cell>
          <cell r="C351" t="str">
            <v>Longchamp</v>
          </cell>
          <cell r="D351">
            <v>1181</v>
          </cell>
          <cell r="E351">
            <v>148.6503977100765</v>
          </cell>
          <cell r="F351">
            <v>76.836373367897991</v>
          </cell>
          <cell r="G351">
            <v>225.48677107797448</v>
          </cell>
        </row>
        <row r="352">
          <cell r="A352">
            <v>21352</v>
          </cell>
          <cell r="B352" t="str">
            <v>21</v>
          </cell>
          <cell r="C352" t="str">
            <v>Longeault</v>
          </cell>
          <cell r="D352">
            <v>574</v>
          </cell>
          <cell r="E352">
            <v>120</v>
          </cell>
          <cell r="F352">
            <v>33</v>
          </cell>
          <cell r="G352">
            <v>153</v>
          </cell>
        </row>
        <row r="353">
          <cell r="A353">
            <v>21353</v>
          </cell>
          <cell r="B353" t="str">
            <v>21</v>
          </cell>
          <cell r="C353" t="str">
            <v>Longecourt-en-Plaine</v>
          </cell>
          <cell r="D353">
            <v>1204</v>
          </cell>
          <cell r="E353">
            <v>141.53142857142859</v>
          </cell>
          <cell r="F353">
            <v>63.885714285714293</v>
          </cell>
          <cell r="G353">
            <v>205.41714285714289</v>
          </cell>
        </row>
        <row r="354">
          <cell r="A354">
            <v>21354</v>
          </cell>
          <cell r="B354" t="str">
            <v>21</v>
          </cell>
          <cell r="C354" t="str">
            <v>Longecourt-lès-Culêtre</v>
          </cell>
          <cell r="D354">
            <v>47</v>
          </cell>
          <cell r="E354">
            <v>12.22</v>
          </cell>
          <cell r="F354">
            <v>8.4599999999999991</v>
          </cell>
          <cell r="G354">
            <v>20.68</v>
          </cell>
        </row>
        <row r="355">
          <cell r="A355">
            <v>21355</v>
          </cell>
          <cell r="B355" t="str">
            <v>21</v>
          </cell>
          <cell r="C355" t="str">
            <v>Longvic</v>
          </cell>
          <cell r="D355">
            <v>8981</v>
          </cell>
          <cell r="E355">
            <v>1282</v>
          </cell>
          <cell r="F355">
            <v>693</v>
          </cell>
          <cell r="G355">
            <v>1975</v>
          </cell>
        </row>
        <row r="356">
          <cell r="A356">
            <v>21356</v>
          </cell>
          <cell r="B356" t="str">
            <v>21</v>
          </cell>
          <cell r="C356" t="str">
            <v>Losne</v>
          </cell>
          <cell r="D356">
            <v>1681.0000000000068</v>
          </cell>
          <cell r="E356">
            <v>234.5288253349016</v>
          </cell>
          <cell r="F356">
            <v>151.21766706197121</v>
          </cell>
          <cell r="G356">
            <v>385.74649239687278</v>
          </cell>
        </row>
        <row r="357">
          <cell r="A357">
            <v>21357</v>
          </cell>
          <cell r="B357" t="str">
            <v>21</v>
          </cell>
          <cell r="C357" t="str">
            <v>Louesme</v>
          </cell>
          <cell r="D357">
            <v>105</v>
          </cell>
          <cell r="E357">
            <v>22.361111111111107</v>
          </cell>
          <cell r="F357">
            <v>20.416666666666661</v>
          </cell>
          <cell r="G357">
            <v>42.777777777777771</v>
          </cell>
        </row>
        <row r="358">
          <cell r="A358">
            <v>21358</v>
          </cell>
          <cell r="B358" t="str">
            <v>21</v>
          </cell>
          <cell r="C358" t="str">
            <v>Lucenay-le-Duc</v>
          </cell>
          <cell r="D358">
            <v>207.99999999999901</v>
          </cell>
          <cell r="E358">
            <v>26.509803921568501</v>
          </cell>
          <cell r="F358">
            <v>25.490196078431246</v>
          </cell>
          <cell r="G358">
            <v>51.999999999999744</v>
          </cell>
        </row>
        <row r="359">
          <cell r="A359">
            <v>21359</v>
          </cell>
          <cell r="B359" t="str">
            <v>21</v>
          </cell>
          <cell r="C359" t="str">
            <v>Lucey</v>
          </cell>
          <cell r="D359">
            <v>58</v>
          </cell>
          <cell r="E359">
            <v>11.6</v>
          </cell>
          <cell r="F359">
            <v>9.6666666666666696</v>
          </cell>
          <cell r="G359">
            <v>21.266666666666669</v>
          </cell>
        </row>
        <row r="360">
          <cell r="A360">
            <v>21360</v>
          </cell>
          <cell r="B360" t="str">
            <v>21</v>
          </cell>
          <cell r="C360" t="str">
            <v>Lusigny-sur-Ouche</v>
          </cell>
          <cell r="D360">
            <v>111</v>
          </cell>
          <cell r="E360">
            <v>18.672897196261619</v>
          </cell>
          <cell r="F360">
            <v>3.1121495327102702</v>
          </cell>
          <cell r="G360">
            <v>21.785046728971889</v>
          </cell>
        </row>
        <row r="361">
          <cell r="A361">
            <v>21361</v>
          </cell>
          <cell r="B361" t="str">
            <v>21</v>
          </cell>
          <cell r="C361" t="str">
            <v>Lux</v>
          </cell>
          <cell r="D361">
            <v>522</v>
          </cell>
          <cell r="E361">
            <v>73</v>
          </cell>
          <cell r="F361">
            <v>45</v>
          </cell>
          <cell r="G361">
            <v>118</v>
          </cell>
        </row>
        <row r="362">
          <cell r="A362">
            <v>21362</v>
          </cell>
          <cell r="B362" t="str">
            <v>21</v>
          </cell>
          <cell r="C362" t="str">
            <v>Maconge</v>
          </cell>
          <cell r="D362">
            <v>139</v>
          </cell>
          <cell r="E362">
            <v>16</v>
          </cell>
          <cell r="F362">
            <v>6</v>
          </cell>
          <cell r="G362">
            <v>22</v>
          </cell>
        </row>
        <row r="363">
          <cell r="A363">
            <v>21363</v>
          </cell>
          <cell r="B363" t="str">
            <v>21</v>
          </cell>
          <cell r="C363" t="str">
            <v>Magnien</v>
          </cell>
          <cell r="D363">
            <v>341</v>
          </cell>
          <cell r="E363">
            <v>58.315942028985489</v>
          </cell>
          <cell r="F363">
            <v>38.547826086956512</v>
          </cell>
          <cell r="G363">
            <v>96.863768115942008</v>
          </cell>
        </row>
        <row r="364">
          <cell r="A364">
            <v>21364</v>
          </cell>
          <cell r="B364" t="str">
            <v>21</v>
          </cell>
          <cell r="C364" t="str">
            <v>Magny-Lambert</v>
          </cell>
          <cell r="D364">
            <v>93.000000000000057</v>
          </cell>
          <cell r="E364">
            <v>12.82758620689656</v>
          </cell>
          <cell r="F364">
            <v>18.172413793103459</v>
          </cell>
          <cell r="G364">
            <v>31.000000000000021</v>
          </cell>
        </row>
        <row r="365">
          <cell r="A365">
            <v>21365</v>
          </cell>
          <cell r="B365" t="str">
            <v>21</v>
          </cell>
          <cell r="C365" t="str">
            <v>Magny-la-Ville</v>
          </cell>
          <cell r="D365">
            <v>74.999999999999744</v>
          </cell>
          <cell r="E365">
            <v>15.20270270270265</v>
          </cell>
          <cell r="F365">
            <v>4.0540540540540402</v>
          </cell>
          <cell r="G365">
            <v>19.25675675675669</v>
          </cell>
        </row>
        <row r="366">
          <cell r="A366">
            <v>21366</v>
          </cell>
          <cell r="B366" t="str">
            <v>21</v>
          </cell>
          <cell r="C366" t="str">
            <v>Magny-lès-Aubigny</v>
          </cell>
          <cell r="D366">
            <v>209.0000000000006</v>
          </cell>
          <cell r="E366">
            <v>30.457286432160888</v>
          </cell>
          <cell r="F366">
            <v>21.005025125628201</v>
          </cell>
          <cell r="G366">
            <v>51.462311557789093</v>
          </cell>
        </row>
        <row r="367">
          <cell r="A367">
            <v>21367</v>
          </cell>
          <cell r="B367" t="str">
            <v>21</v>
          </cell>
          <cell r="C367" t="str">
            <v>Magny-Montarlot</v>
          </cell>
          <cell r="D367">
            <v>267.00000000000085</v>
          </cell>
          <cell r="E367">
            <v>24.76209677419363</v>
          </cell>
          <cell r="F367">
            <v>21.532258064516199</v>
          </cell>
          <cell r="G367">
            <v>46.294354838709829</v>
          </cell>
        </row>
        <row r="368">
          <cell r="A368">
            <v>21368</v>
          </cell>
          <cell r="B368" t="str">
            <v>21</v>
          </cell>
          <cell r="C368" t="str">
            <v>Magny-lès-Villers</v>
          </cell>
          <cell r="D368">
            <v>253</v>
          </cell>
          <cell r="E368">
            <v>40.838582677165341</v>
          </cell>
          <cell r="F368">
            <v>17.929133858267711</v>
          </cell>
          <cell r="G368">
            <v>58.767716535433053</v>
          </cell>
        </row>
        <row r="369">
          <cell r="A369">
            <v>21369</v>
          </cell>
          <cell r="B369" t="str">
            <v>21</v>
          </cell>
          <cell r="C369" t="str">
            <v>Magny-Saint-Médard</v>
          </cell>
          <cell r="D369">
            <v>285</v>
          </cell>
          <cell r="E369">
            <v>39.476351351351362</v>
          </cell>
          <cell r="F369">
            <v>13.479729729729732</v>
          </cell>
          <cell r="G369">
            <v>52.956081081081095</v>
          </cell>
        </row>
        <row r="370">
          <cell r="A370">
            <v>21370</v>
          </cell>
          <cell r="B370" t="str">
            <v>21</v>
          </cell>
          <cell r="C370" t="str">
            <v>Magny-sur-Tille</v>
          </cell>
          <cell r="D370">
            <v>847.0000000000025</v>
          </cell>
          <cell r="E370">
            <v>95.452807997135764</v>
          </cell>
          <cell r="F370">
            <v>34.162057598974904</v>
          </cell>
          <cell r="G370">
            <v>129.61486559611066</v>
          </cell>
        </row>
        <row r="371">
          <cell r="A371">
            <v>21371</v>
          </cell>
          <cell r="B371" t="str">
            <v>21</v>
          </cell>
          <cell r="C371" t="str">
            <v>Les Maillys</v>
          </cell>
          <cell r="D371">
            <v>875.00000000000193</v>
          </cell>
          <cell r="E371">
            <v>122.2819674460529</v>
          </cell>
          <cell r="F371">
            <v>70.747647354940497</v>
          </cell>
          <cell r="G371">
            <v>193.02961480099339</v>
          </cell>
        </row>
        <row r="372">
          <cell r="A372">
            <v>21372</v>
          </cell>
          <cell r="B372" t="str">
            <v>21</v>
          </cell>
          <cell r="C372" t="str">
            <v>Maisey-le-Duc</v>
          </cell>
          <cell r="D372">
            <v>88</v>
          </cell>
          <cell r="E372">
            <v>10.637362637362637</v>
          </cell>
          <cell r="F372">
            <v>5.802197802197802</v>
          </cell>
          <cell r="G372">
            <v>16.439560439560438</v>
          </cell>
        </row>
        <row r="373">
          <cell r="A373">
            <v>21373</v>
          </cell>
          <cell r="B373" t="str">
            <v>21</v>
          </cell>
          <cell r="C373" t="str">
            <v>Mâlain</v>
          </cell>
          <cell r="D373">
            <v>730</v>
          </cell>
          <cell r="E373">
            <v>113.75338753387534</v>
          </cell>
          <cell r="F373">
            <v>53.414634146341463</v>
          </cell>
          <cell r="G373">
            <v>167.16802168021681</v>
          </cell>
        </row>
        <row r="374">
          <cell r="A374">
            <v>21374</v>
          </cell>
          <cell r="B374" t="str">
            <v>21</v>
          </cell>
          <cell r="C374" t="str">
            <v>Maligny</v>
          </cell>
          <cell r="D374">
            <v>214.9999999999992</v>
          </cell>
          <cell r="E374">
            <v>41.976190476190318</v>
          </cell>
          <cell r="F374">
            <v>31.73809523809512</v>
          </cell>
          <cell r="G374">
            <v>73.714285714285438</v>
          </cell>
        </row>
        <row r="375">
          <cell r="A375">
            <v>21375</v>
          </cell>
          <cell r="B375" t="str">
            <v>21</v>
          </cell>
          <cell r="C375" t="str">
            <v>Manlay</v>
          </cell>
          <cell r="D375">
            <v>198</v>
          </cell>
          <cell r="E375">
            <v>43.139664804469348</v>
          </cell>
          <cell r="F375">
            <v>43.139664804469355</v>
          </cell>
          <cell r="G375">
            <v>86.279329608938696</v>
          </cell>
        </row>
        <row r="376">
          <cell r="A376">
            <v>21376</v>
          </cell>
          <cell r="B376" t="str">
            <v>21</v>
          </cell>
          <cell r="C376" t="str">
            <v>Marandeuil</v>
          </cell>
          <cell r="D376">
            <v>123</v>
          </cell>
          <cell r="E376">
            <v>8.1999999999999993</v>
          </cell>
          <cell r="F376">
            <v>4.0999999999999996</v>
          </cell>
          <cell r="G376">
            <v>12.299999999999999</v>
          </cell>
        </row>
        <row r="377">
          <cell r="A377">
            <v>21377</v>
          </cell>
          <cell r="B377" t="str">
            <v>21</v>
          </cell>
          <cell r="C377" t="str">
            <v>Marcellois</v>
          </cell>
          <cell r="D377">
            <v>43</v>
          </cell>
          <cell r="E377">
            <v>12.80851063829788</v>
          </cell>
          <cell r="F377">
            <v>2.7446808510638312</v>
          </cell>
          <cell r="G377">
            <v>15.553191489361712</v>
          </cell>
        </row>
        <row r="378">
          <cell r="A378">
            <v>21378</v>
          </cell>
          <cell r="B378" t="str">
            <v>21</v>
          </cell>
          <cell r="C378" t="str">
            <v>Marcenay</v>
          </cell>
          <cell r="D378">
            <v>104</v>
          </cell>
          <cell r="E378">
            <v>19</v>
          </cell>
          <cell r="F378">
            <v>13</v>
          </cell>
          <cell r="G378">
            <v>32</v>
          </cell>
        </row>
        <row r="379">
          <cell r="A379">
            <v>21379</v>
          </cell>
          <cell r="B379" t="str">
            <v>21</v>
          </cell>
          <cell r="C379" t="str">
            <v>Marcheseuil</v>
          </cell>
          <cell r="D379">
            <v>162</v>
          </cell>
          <cell r="E379">
            <v>34.490322580645142</v>
          </cell>
          <cell r="F379">
            <v>21.94838709677418</v>
          </cell>
          <cell r="G379">
            <v>56.438709677419325</v>
          </cell>
        </row>
        <row r="380">
          <cell r="A380">
            <v>21380</v>
          </cell>
          <cell r="B380" t="str">
            <v>21</v>
          </cell>
          <cell r="C380" t="str">
            <v>Marcigny-sous-Thil</v>
          </cell>
          <cell r="D380">
            <v>66</v>
          </cell>
          <cell r="E380">
            <v>5</v>
          </cell>
          <cell r="F380">
            <v>6</v>
          </cell>
          <cell r="G380">
            <v>11</v>
          </cell>
        </row>
        <row r="381">
          <cell r="A381">
            <v>21381</v>
          </cell>
          <cell r="B381" t="str">
            <v>21</v>
          </cell>
          <cell r="C381" t="str">
            <v>Marcilly-et-Dracy</v>
          </cell>
          <cell r="D381">
            <v>108</v>
          </cell>
          <cell r="E381">
            <v>16</v>
          </cell>
          <cell r="F381">
            <v>14</v>
          </cell>
          <cell r="G381">
            <v>30</v>
          </cell>
        </row>
        <row r="382">
          <cell r="A382">
            <v>21382</v>
          </cell>
          <cell r="B382" t="str">
            <v>21</v>
          </cell>
          <cell r="C382" t="str">
            <v>Marcilly-Ogny</v>
          </cell>
          <cell r="D382">
            <v>199</v>
          </cell>
          <cell r="E382">
            <v>43</v>
          </cell>
          <cell r="F382">
            <v>26</v>
          </cell>
          <cell r="G382">
            <v>69</v>
          </cell>
        </row>
        <row r="383">
          <cell r="A383">
            <v>21383</v>
          </cell>
          <cell r="B383" t="str">
            <v>21</v>
          </cell>
          <cell r="C383" t="str">
            <v>Marcilly-sur-Tille</v>
          </cell>
          <cell r="D383">
            <v>1684</v>
          </cell>
          <cell r="E383">
            <v>252.18416129458123</v>
          </cell>
          <cell r="F383">
            <v>107.35550641456068</v>
          </cell>
          <cell r="G383">
            <v>359.5396677091419</v>
          </cell>
        </row>
        <row r="384">
          <cell r="A384">
            <v>21384</v>
          </cell>
          <cell r="B384" t="str">
            <v>21</v>
          </cell>
          <cell r="C384" t="str">
            <v>Marey-lès-Fussey</v>
          </cell>
          <cell r="D384">
            <v>61</v>
          </cell>
          <cell r="E384">
            <v>10</v>
          </cell>
          <cell r="F384">
            <v>5</v>
          </cell>
          <cell r="G384">
            <v>15</v>
          </cell>
        </row>
        <row r="385">
          <cell r="A385">
            <v>21385</v>
          </cell>
          <cell r="B385" t="str">
            <v>21</v>
          </cell>
          <cell r="C385" t="str">
            <v>Marey-sur-Tille</v>
          </cell>
          <cell r="D385">
            <v>321</v>
          </cell>
          <cell r="E385">
            <v>54.490740740740762</v>
          </cell>
          <cell r="F385">
            <v>24.768518518518526</v>
          </cell>
          <cell r="G385">
            <v>79.259259259259295</v>
          </cell>
        </row>
        <row r="386">
          <cell r="A386">
            <v>21386</v>
          </cell>
          <cell r="B386" t="str">
            <v>21</v>
          </cell>
          <cell r="C386" t="str">
            <v>Marigny-le-Cahouët</v>
          </cell>
          <cell r="D386">
            <v>312</v>
          </cell>
          <cell r="E386">
            <v>46.749185667752442</v>
          </cell>
          <cell r="F386">
            <v>28.45602605863192</v>
          </cell>
          <cell r="G386">
            <v>75.205211726384363</v>
          </cell>
        </row>
        <row r="387">
          <cell r="A387">
            <v>21387</v>
          </cell>
          <cell r="B387" t="str">
            <v>21</v>
          </cell>
          <cell r="C387" t="str">
            <v>Marigny-lès-Reullée</v>
          </cell>
          <cell r="D387">
            <v>206</v>
          </cell>
          <cell r="E387">
            <v>30</v>
          </cell>
          <cell r="F387">
            <v>12</v>
          </cell>
          <cell r="G387">
            <v>42</v>
          </cell>
        </row>
        <row r="388">
          <cell r="A388">
            <v>21388</v>
          </cell>
          <cell r="B388" t="str">
            <v>21</v>
          </cell>
          <cell r="C388" t="str">
            <v>Marliens</v>
          </cell>
          <cell r="D388">
            <v>510</v>
          </cell>
          <cell r="E388">
            <v>56.171328671328695</v>
          </cell>
          <cell r="F388">
            <v>11.590909090909095</v>
          </cell>
          <cell r="G388">
            <v>67.762237762237788</v>
          </cell>
        </row>
        <row r="389">
          <cell r="A389">
            <v>21389</v>
          </cell>
          <cell r="B389" t="str">
            <v>21</v>
          </cell>
          <cell r="C389" t="str">
            <v>Marmagne</v>
          </cell>
          <cell r="D389">
            <v>233</v>
          </cell>
          <cell r="E389">
            <v>40.651063829787248</v>
          </cell>
          <cell r="F389">
            <v>26.770212765957456</v>
          </cell>
          <cell r="G389">
            <v>67.4212765957447</v>
          </cell>
        </row>
        <row r="390">
          <cell r="A390">
            <v>21390</v>
          </cell>
          <cell r="B390" t="str">
            <v>21</v>
          </cell>
          <cell r="C390" t="str">
            <v>Marsannay-la-Côte</v>
          </cell>
          <cell r="D390">
            <v>5200</v>
          </cell>
          <cell r="E390">
            <v>843.70199692780329</v>
          </cell>
          <cell r="F390">
            <v>667.97235023041469</v>
          </cell>
          <cell r="G390">
            <v>1511.6743471582181</v>
          </cell>
        </row>
        <row r="391">
          <cell r="A391">
            <v>21391</v>
          </cell>
          <cell r="B391" t="str">
            <v>21</v>
          </cell>
          <cell r="C391" t="str">
            <v>Marsannay-le-Bois</v>
          </cell>
          <cell r="D391">
            <v>823</v>
          </cell>
          <cell r="E391">
            <v>117</v>
          </cell>
          <cell r="F391">
            <v>42</v>
          </cell>
          <cell r="G391">
            <v>159</v>
          </cell>
        </row>
        <row r="392">
          <cell r="A392">
            <v>21392</v>
          </cell>
          <cell r="B392" t="str">
            <v>21</v>
          </cell>
          <cell r="C392" t="str">
            <v>Martrois</v>
          </cell>
          <cell r="D392">
            <v>65</v>
          </cell>
          <cell r="E392">
            <v>12</v>
          </cell>
          <cell r="F392">
            <v>5</v>
          </cell>
          <cell r="G392">
            <v>17</v>
          </cell>
        </row>
        <row r="393">
          <cell r="A393">
            <v>21393</v>
          </cell>
          <cell r="B393" t="str">
            <v>21</v>
          </cell>
          <cell r="C393" t="str">
            <v>Massingy</v>
          </cell>
          <cell r="D393">
            <v>154</v>
          </cell>
          <cell r="E393">
            <v>22.137499999999999</v>
          </cell>
          <cell r="F393">
            <v>10.5875</v>
          </cell>
          <cell r="G393">
            <v>32.725000000000001</v>
          </cell>
        </row>
        <row r="394">
          <cell r="A394">
            <v>21394</v>
          </cell>
          <cell r="B394" t="str">
            <v>21</v>
          </cell>
          <cell r="C394" t="str">
            <v>Massingy-lès-Semur</v>
          </cell>
          <cell r="D394">
            <v>182</v>
          </cell>
          <cell r="E394">
            <v>26.41935483870968</v>
          </cell>
          <cell r="F394">
            <v>17.612903225806452</v>
          </cell>
          <cell r="G394">
            <v>44.032258064516128</v>
          </cell>
        </row>
        <row r="395">
          <cell r="A395">
            <v>21395</v>
          </cell>
          <cell r="B395" t="str">
            <v>21</v>
          </cell>
          <cell r="C395" t="str">
            <v>Massingy-lès-Vitteaux</v>
          </cell>
          <cell r="D395">
            <v>92</v>
          </cell>
          <cell r="E395">
            <v>28.38297872340425</v>
          </cell>
          <cell r="F395">
            <v>4.8936170212765946</v>
          </cell>
          <cell r="G395">
            <v>33.276595744680847</v>
          </cell>
        </row>
        <row r="396">
          <cell r="A396">
            <v>21396</v>
          </cell>
          <cell r="B396" t="str">
            <v>21</v>
          </cell>
          <cell r="C396" t="str">
            <v>Mauvilly</v>
          </cell>
          <cell r="D396">
            <v>68</v>
          </cell>
          <cell r="E396">
            <v>22</v>
          </cell>
          <cell r="F396">
            <v>7</v>
          </cell>
          <cell r="G396">
            <v>29</v>
          </cell>
        </row>
        <row r="397">
          <cell r="A397">
            <v>21397</v>
          </cell>
          <cell r="B397" t="str">
            <v>21</v>
          </cell>
          <cell r="C397" t="str">
            <v>Mavilly-Mandelot</v>
          </cell>
          <cell r="D397">
            <v>172</v>
          </cell>
          <cell r="E397">
            <v>33.22727272727272</v>
          </cell>
          <cell r="F397">
            <v>10.749999999999996</v>
          </cell>
          <cell r="G397">
            <v>43.97727272727272</v>
          </cell>
        </row>
        <row r="398">
          <cell r="A398">
            <v>21398</v>
          </cell>
          <cell r="B398" t="str">
            <v>21</v>
          </cell>
          <cell r="C398" t="str">
            <v>Maxilly-sur-Saône</v>
          </cell>
          <cell r="D398">
            <v>348</v>
          </cell>
          <cell r="E398">
            <v>63</v>
          </cell>
          <cell r="F398">
            <v>29</v>
          </cell>
          <cell r="G398">
            <v>92</v>
          </cell>
        </row>
        <row r="399">
          <cell r="A399">
            <v>21399</v>
          </cell>
          <cell r="B399" t="str">
            <v>21</v>
          </cell>
          <cell r="C399" t="str">
            <v>Meilly-sur-Rouvres</v>
          </cell>
          <cell r="D399">
            <v>186</v>
          </cell>
          <cell r="E399">
            <v>27</v>
          </cell>
          <cell r="F399">
            <v>22</v>
          </cell>
          <cell r="G399">
            <v>49</v>
          </cell>
        </row>
        <row r="400">
          <cell r="A400">
            <v>21400</v>
          </cell>
          <cell r="B400" t="str">
            <v>21</v>
          </cell>
          <cell r="C400" t="str">
            <v>Le Meix</v>
          </cell>
          <cell r="D400">
            <v>50</v>
          </cell>
          <cell r="E400">
            <v>7</v>
          </cell>
          <cell r="F400">
            <v>4</v>
          </cell>
          <cell r="G400">
            <v>11</v>
          </cell>
        </row>
        <row r="401">
          <cell r="A401">
            <v>21401</v>
          </cell>
          <cell r="B401" t="str">
            <v>21</v>
          </cell>
          <cell r="C401" t="str">
            <v>Meloisey</v>
          </cell>
          <cell r="D401">
            <v>351.00000000000068</v>
          </cell>
          <cell r="E401">
            <v>64.366762177650557</v>
          </cell>
          <cell r="F401">
            <v>30.171919770773702</v>
          </cell>
          <cell r="G401">
            <v>94.538681948424255</v>
          </cell>
        </row>
        <row r="402">
          <cell r="A402">
            <v>21402</v>
          </cell>
          <cell r="B402" t="str">
            <v>21</v>
          </cell>
          <cell r="C402" t="str">
            <v>Menesble</v>
          </cell>
          <cell r="D402">
            <v>11</v>
          </cell>
          <cell r="E402">
            <v>4</v>
          </cell>
          <cell r="F402">
            <v>2</v>
          </cell>
          <cell r="G402">
            <v>6</v>
          </cell>
        </row>
        <row r="403">
          <cell r="A403">
            <v>21403</v>
          </cell>
          <cell r="B403" t="str">
            <v>21</v>
          </cell>
          <cell r="C403" t="str">
            <v>Ménessaire</v>
          </cell>
          <cell r="D403">
            <v>78.999999999999787</v>
          </cell>
          <cell r="E403">
            <v>23.294871794871732</v>
          </cell>
          <cell r="F403">
            <v>20.256410256410199</v>
          </cell>
          <cell r="G403">
            <v>43.55128205128193</v>
          </cell>
        </row>
        <row r="404">
          <cell r="A404">
            <v>21404</v>
          </cell>
          <cell r="B404" t="str">
            <v>21</v>
          </cell>
          <cell r="C404" t="str">
            <v>Ménétreux-le-Pitois</v>
          </cell>
          <cell r="D404">
            <v>446</v>
          </cell>
          <cell r="E404">
            <v>85.802588898384471</v>
          </cell>
          <cell r="F404">
            <v>41.903589927117999</v>
          </cell>
          <cell r="G404">
            <v>127.70617882550246</v>
          </cell>
        </row>
        <row r="405">
          <cell r="A405">
            <v>21405</v>
          </cell>
          <cell r="B405" t="str">
            <v>21</v>
          </cell>
          <cell r="C405" t="str">
            <v>Merceuil</v>
          </cell>
          <cell r="D405">
            <v>824.00000000000114</v>
          </cell>
          <cell r="E405">
            <v>106.3873325213156</v>
          </cell>
          <cell r="F405">
            <v>62.226552984165735</v>
          </cell>
          <cell r="G405">
            <v>168.61388550548133</v>
          </cell>
        </row>
        <row r="406">
          <cell r="A406">
            <v>21406</v>
          </cell>
          <cell r="B406" t="str">
            <v>21</v>
          </cell>
          <cell r="C406" t="str">
            <v>Mesmont</v>
          </cell>
          <cell r="D406">
            <v>238</v>
          </cell>
          <cell r="E406">
            <v>20</v>
          </cell>
          <cell r="F406">
            <v>10</v>
          </cell>
          <cell r="G406">
            <v>30</v>
          </cell>
        </row>
        <row r="407">
          <cell r="A407">
            <v>21407</v>
          </cell>
          <cell r="B407" t="str">
            <v>21</v>
          </cell>
          <cell r="C407" t="str">
            <v>Messanges</v>
          </cell>
          <cell r="D407">
            <v>236</v>
          </cell>
          <cell r="E407">
            <v>22.61666666666666</v>
          </cell>
          <cell r="F407">
            <v>8.8499999999999961</v>
          </cell>
          <cell r="G407">
            <v>31.466666666666654</v>
          </cell>
        </row>
        <row r="408">
          <cell r="A408">
            <v>21408</v>
          </cell>
          <cell r="B408" t="str">
            <v>21</v>
          </cell>
          <cell r="C408" t="str">
            <v>Messigny-et-Vantoux</v>
          </cell>
          <cell r="D408">
            <v>1577</v>
          </cell>
          <cell r="E408">
            <v>272.73623620669656</v>
          </cell>
          <cell r="F408">
            <v>235.11392491010793</v>
          </cell>
          <cell r="G408">
            <v>507.85016111680449</v>
          </cell>
        </row>
        <row r="409">
          <cell r="A409">
            <v>21409</v>
          </cell>
          <cell r="B409" t="str">
            <v>21</v>
          </cell>
          <cell r="C409" t="str">
            <v>Meuilley</v>
          </cell>
          <cell r="D409">
            <v>458.00000000000142</v>
          </cell>
          <cell r="E409">
            <v>78.509512811691849</v>
          </cell>
          <cell r="F409">
            <v>29.184871525891623</v>
          </cell>
          <cell r="G409">
            <v>107.69438433758347</v>
          </cell>
        </row>
        <row r="410">
          <cell r="A410">
            <v>21410</v>
          </cell>
          <cell r="B410" t="str">
            <v>21</v>
          </cell>
          <cell r="C410" t="str">
            <v>Meulson</v>
          </cell>
          <cell r="D410">
            <v>37</v>
          </cell>
          <cell r="E410">
            <v>6.7272727272727204</v>
          </cell>
          <cell r="F410">
            <v>7.8484848484848397</v>
          </cell>
          <cell r="G410">
            <v>14.57575757575756</v>
          </cell>
        </row>
        <row r="411">
          <cell r="A411">
            <v>21411</v>
          </cell>
          <cell r="B411" t="str">
            <v>21</v>
          </cell>
          <cell r="C411" t="str">
            <v>Meursanges</v>
          </cell>
          <cell r="D411">
            <v>524</v>
          </cell>
          <cell r="E411">
            <v>54.542750929368019</v>
          </cell>
          <cell r="F411">
            <v>27.271375464684006</v>
          </cell>
          <cell r="G411">
            <v>81.814126394052025</v>
          </cell>
        </row>
        <row r="412">
          <cell r="A412">
            <v>21412</v>
          </cell>
          <cell r="B412" t="str">
            <v>21</v>
          </cell>
          <cell r="C412" t="str">
            <v>Meursault</v>
          </cell>
          <cell r="D412">
            <v>1490</v>
          </cell>
          <cell r="E412">
            <v>223.03863248104329</v>
          </cell>
          <cell r="F412">
            <v>177.58554194377086</v>
          </cell>
          <cell r="G412">
            <v>400.62417442481416</v>
          </cell>
        </row>
        <row r="413">
          <cell r="A413">
            <v>21413</v>
          </cell>
          <cell r="B413" t="str">
            <v>21</v>
          </cell>
          <cell r="C413" t="str">
            <v>Millery</v>
          </cell>
          <cell r="D413">
            <v>374</v>
          </cell>
          <cell r="E413">
            <v>76.387267904509258</v>
          </cell>
          <cell r="F413">
            <v>31.745358090185665</v>
          </cell>
          <cell r="G413">
            <v>108.13262599469492</v>
          </cell>
        </row>
        <row r="414">
          <cell r="A414">
            <v>21414</v>
          </cell>
          <cell r="B414" t="str">
            <v>21</v>
          </cell>
          <cell r="C414" t="str">
            <v>Mimeure</v>
          </cell>
          <cell r="D414">
            <v>302</v>
          </cell>
          <cell r="E414">
            <v>54.459016393442653</v>
          </cell>
          <cell r="F414">
            <v>20.793442622950828</v>
          </cell>
          <cell r="G414">
            <v>75.252459016393487</v>
          </cell>
        </row>
        <row r="415">
          <cell r="A415">
            <v>21415</v>
          </cell>
          <cell r="B415" t="str">
            <v>21</v>
          </cell>
          <cell r="C415" t="str">
            <v>Minot</v>
          </cell>
          <cell r="D415">
            <v>205</v>
          </cell>
          <cell r="E415">
            <v>44.565217391304358</v>
          </cell>
          <cell r="F415">
            <v>19.806763285024161</v>
          </cell>
          <cell r="G415">
            <v>64.371980676328519</v>
          </cell>
        </row>
        <row r="416">
          <cell r="A416">
            <v>21416</v>
          </cell>
          <cell r="B416" t="str">
            <v>21</v>
          </cell>
          <cell r="C416" t="str">
            <v>Mirebeau-sur-Bèze</v>
          </cell>
          <cell r="D416">
            <v>2066</v>
          </cell>
          <cell r="E416">
            <v>271.45949392961739</v>
          </cell>
          <cell r="F416">
            <v>236.99542890164673</v>
          </cell>
          <cell r="G416">
            <v>508.45492283126413</v>
          </cell>
        </row>
        <row r="417">
          <cell r="A417">
            <v>21417</v>
          </cell>
          <cell r="B417" t="str">
            <v>21</v>
          </cell>
          <cell r="C417" t="str">
            <v>Missery</v>
          </cell>
          <cell r="D417">
            <v>102</v>
          </cell>
          <cell r="E417">
            <v>32.64</v>
          </cell>
          <cell r="F417">
            <v>14.28</v>
          </cell>
          <cell r="G417">
            <v>46.92</v>
          </cell>
        </row>
        <row r="418">
          <cell r="A418">
            <v>21418</v>
          </cell>
          <cell r="B418" t="str">
            <v>21</v>
          </cell>
          <cell r="C418" t="str">
            <v>Moitron</v>
          </cell>
          <cell r="D418">
            <v>59.999999999999829</v>
          </cell>
          <cell r="E418">
            <v>9.1525423728813298</v>
          </cell>
          <cell r="F418">
            <v>7.1186440677965903</v>
          </cell>
          <cell r="G418">
            <v>16.271186440677919</v>
          </cell>
        </row>
        <row r="419">
          <cell r="A419">
            <v>21419</v>
          </cell>
          <cell r="B419" t="str">
            <v>21</v>
          </cell>
          <cell r="C419" t="str">
            <v>Molesme</v>
          </cell>
          <cell r="D419">
            <v>267.00000000000097</v>
          </cell>
          <cell r="E419">
            <v>55.625000000000199</v>
          </cell>
          <cell r="F419">
            <v>27.306818181818279</v>
          </cell>
          <cell r="G419">
            <v>82.931818181818471</v>
          </cell>
        </row>
        <row r="420">
          <cell r="A420">
            <v>21420</v>
          </cell>
          <cell r="B420" t="str">
            <v>21</v>
          </cell>
          <cell r="C420" t="str">
            <v>Molinot</v>
          </cell>
          <cell r="D420">
            <v>148</v>
          </cell>
          <cell r="E420">
            <v>30</v>
          </cell>
          <cell r="F420">
            <v>7</v>
          </cell>
          <cell r="G420">
            <v>37</v>
          </cell>
        </row>
        <row r="421">
          <cell r="A421">
            <v>21421</v>
          </cell>
          <cell r="B421" t="str">
            <v>21</v>
          </cell>
          <cell r="C421" t="str">
            <v>Moloy</v>
          </cell>
          <cell r="D421">
            <v>217.00000000000099</v>
          </cell>
          <cell r="E421">
            <v>36.334883720930399</v>
          </cell>
          <cell r="F421">
            <v>20.186046511628</v>
          </cell>
          <cell r="G421">
            <v>56.520930232558399</v>
          </cell>
        </row>
        <row r="422">
          <cell r="A422">
            <v>21422</v>
          </cell>
          <cell r="B422" t="str">
            <v>21</v>
          </cell>
          <cell r="C422" t="str">
            <v>Molphey</v>
          </cell>
          <cell r="D422">
            <v>141.99999999999935</v>
          </cell>
          <cell r="E422">
            <v>24.931297709923552</v>
          </cell>
          <cell r="F422">
            <v>15.1755725190839</v>
          </cell>
          <cell r="G422">
            <v>40.106870229007455</v>
          </cell>
        </row>
        <row r="423">
          <cell r="A423">
            <v>21423</v>
          </cell>
          <cell r="B423" t="str">
            <v>21</v>
          </cell>
          <cell r="C423" t="str">
            <v>Montagny-lès-Beaune</v>
          </cell>
          <cell r="D423">
            <v>658</v>
          </cell>
          <cell r="E423">
            <v>127.41564802194355</v>
          </cell>
          <cell r="F423">
            <v>45.789998507885961</v>
          </cell>
          <cell r="G423">
            <v>173.20564652982952</v>
          </cell>
        </row>
        <row r="424">
          <cell r="A424">
            <v>21424</v>
          </cell>
          <cell r="B424" t="str">
            <v>21</v>
          </cell>
          <cell r="C424" t="str">
            <v>Montagny-lès-Seurre</v>
          </cell>
          <cell r="D424">
            <v>108</v>
          </cell>
          <cell r="E424">
            <v>17.320754716981099</v>
          </cell>
          <cell r="F424">
            <v>12.226415094339599</v>
          </cell>
          <cell r="G424">
            <v>29.5471698113207</v>
          </cell>
        </row>
        <row r="425">
          <cell r="A425">
            <v>21425</v>
          </cell>
          <cell r="B425" t="str">
            <v>21</v>
          </cell>
          <cell r="C425" t="str">
            <v>Montbard</v>
          </cell>
          <cell r="D425">
            <v>5394.00000000001</v>
          </cell>
          <cell r="E425">
            <v>1040.9782597917031</v>
          </cell>
          <cell r="F425">
            <v>765.74738758673823</v>
          </cell>
          <cell r="G425">
            <v>1806.7256473784414</v>
          </cell>
        </row>
        <row r="426">
          <cell r="A426">
            <v>21426</v>
          </cell>
          <cell r="B426" t="str">
            <v>21</v>
          </cell>
          <cell r="C426" t="str">
            <v>Montberthault</v>
          </cell>
          <cell r="D426">
            <v>227</v>
          </cell>
          <cell r="E426">
            <v>44</v>
          </cell>
          <cell r="F426">
            <v>37</v>
          </cell>
          <cell r="G426">
            <v>81</v>
          </cell>
        </row>
        <row r="427">
          <cell r="A427">
            <v>21427</v>
          </cell>
          <cell r="B427" t="str">
            <v>21</v>
          </cell>
          <cell r="C427" t="str">
            <v>Montceau-et-Écharnant</v>
          </cell>
          <cell r="D427">
            <v>163</v>
          </cell>
          <cell r="E427">
            <v>31.581250000000001</v>
          </cell>
          <cell r="F427">
            <v>17.318750000000001</v>
          </cell>
          <cell r="G427">
            <v>48.900000000000006</v>
          </cell>
        </row>
        <row r="428">
          <cell r="A428">
            <v>21428</v>
          </cell>
          <cell r="B428" t="str">
            <v>21</v>
          </cell>
          <cell r="C428" t="str">
            <v>Monthelie</v>
          </cell>
          <cell r="D428">
            <v>156</v>
          </cell>
          <cell r="E428">
            <v>36.53164556962026</v>
          </cell>
          <cell r="F428">
            <v>12.835443037974686</v>
          </cell>
          <cell r="G428">
            <v>49.367088607594944</v>
          </cell>
        </row>
        <row r="429">
          <cell r="A429">
            <v>21429</v>
          </cell>
          <cell r="B429" t="str">
            <v>21</v>
          </cell>
          <cell r="C429" t="str">
            <v>Montigny-Montfort</v>
          </cell>
          <cell r="D429">
            <v>302.99999999999858</v>
          </cell>
          <cell r="E429">
            <v>80.056856187290606</v>
          </cell>
          <cell r="F429">
            <v>19.254180602006599</v>
          </cell>
          <cell r="G429">
            <v>99.311036789297205</v>
          </cell>
        </row>
        <row r="430">
          <cell r="A430">
            <v>21430</v>
          </cell>
          <cell r="B430" t="str">
            <v>21</v>
          </cell>
          <cell r="C430" t="str">
            <v>Montigny-Saint-Barthélemy</v>
          </cell>
          <cell r="D430">
            <v>84</v>
          </cell>
          <cell r="E430">
            <v>9.8823529411764692</v>
          </cell>
          <cell r="F430">
            <v>6.9176470588235288</v>
          </cell>
          <cell r="G430">
            <v>16.799999999999997</v>
          </cell>
        </row>
        <row r="431">
          <cell r="A431">
            <v>21431</v>
          </cell>
          <cell r="B431" t="str">
            <v>21</v>
          </cell>
          <cell r="C431" t="str">
            <v>Montigny-sur-Armançon</v>
          </cell>
          <cell r="D431">
            <v>152.99999999999949</v>
          </cell>
          <cell r="E431">
            <v>25.3241379310344</v>
          </cell>
          <cell r="F431">
            <v>21.103448275862</v>
          </cell>
          <cell r="G431">
            <v>46.4275862068964</v>
          </cell>
        </row>
        <row r="432">
          <cell r="A432">
            <v>21432</v>
          </cell>
          <cell r="B432" t="str">
            <v>21</v>
          </cell>
          <cell r="C432" t="str">
            <v>Montigny-sur-Aube</v>
          </cell>
          <cell r="D432">
            <v>285</v>
          </cell>
          <cell r="E432">
            <v>57</v>
          </cell>
          <cell r="F432">
            <v>41</v>
          </cell>
          <cell r="G432">
            <v>98</v>
          </cell>
        </row>
        <row r="433">
          <cell r="A433">
            <v>21433</v>
          </cell>
          <cell r="B433" t="str">
            <v>21</v>
          </cell>
          <cell r="C433" t="str">
            <v>Montigny-Mornay-Villeneuve-sur-Vingeanne</v>
          </cell>
          <cell r="D433">
            <v>378</v>
          </cell>
          <cell r="E433">
            <v>72.686294618813321</v>
          </cell>
          <cell r="F433">
            <v>39.735174391617953</v>
          </cell>
          <cell r="G433">
            <v>112.42146901043128</v>
          </cell>
        </row>
        <row r="434">
          <cell r="A434">
            <v>21434</v>
          </cell>
          <cell r="B434" t="str">
            <v>21</v>
          </cell>
          <cell r="C434" t="str">
            <v>Montlay-en-Auxois</v>
          </cell>
          <cell r="D434">
            <v>153</v>
          </cell>
          <cell r="E434">
            <v>18.515923566878989</v>
          </cell>
          <cell r="F434">
            <v>20.464968152866252</v>
          </cell>
          <cell r="G434">
            <v>38.980891719745244</v>
          </cell>
        </row>
        <row r="435">
          <cell r="A435">
            <v>21435</v>
          </cell>
          <cell r="B435" t="str">
            <v>21</v>
          </cell>
          <cell r="C435" t="str">
            <v>Montliot-et-Courcelles</v>
          </cell>
          <cell r="D435">
            <v>299</v>
          </cell>
          <cell r="E435">
            <v>45.271126760563348</v>
          </cell>
          <cell r="F435">
            <v>16.845070422535201</v>
          </cell>
          <cell r="G435">
            <v>62.116197183098549</v>
          </cell>
        </row>
        <row r="436">
          <cell r="A436">
            <v>21436</v>
          </cell>
          <cell r="B436" t="str">
            <v>21</v>
          </cell>
          <cell r="C436" t="str">
            <v>Montmain</v>
          </cell>
          <cell r="D436">
            <v>136.99999999999935</v>
          </cell>
          <cell r="E436">
            <v>24.811023622047131</v>
          </cell>
          <cell r="F436">
            <v>2.1574803149606199</v>
          </cell>
          <cell r="G436">
            <v>26.96850393700775</v>
          </cell>
        </row>
        <row r="437">
          <cell r="A437">
            <v>21437</v>
          </cell>
          <cell r="B437" t="str">
            <v>21</v>
          </cell>
          <cell r="C437" t="str">
            <v>Montmançon</v>
          </cell>
          <cell r="D437">
            <v>237</v>
          </cell>
          <cell r="E437">
            <v>36.537500000000001</v>
          </cell>
          <cell r="F437">
            <v>4.9375</v>
          </cell>
          <cell r="G437">
            <v>41.475000000000001</v>
          </cell>
        </row>
        <row r="438">
          <cell r="A438">
            <v>21438</v>
          </cell>
          <cell r="B438" t="str">
            <v>21</v>
          </cell>
          <cell r="C438" t="str">
            <v>Montmoyen</v>
          </cell>
          <cell r="D438">
            <v>92</v>
          </cell>
          <cell r="E438">
            <v>22</v>
          </cell>
          <cell r="F438">
            <v>5</v>
          </cell>
          <cell r="G438">
            <v>27</v>
          </cell>
        </row>
        <row r="439">
          <cell r="A439">
            <v>21439</v>
          </cell>
          <cell r="B439" t="str">
            <v>21</v>
          </cell>
          <cell r="C439" t="str">
            <v>Montoillot</v>
          </cell>
          <cell r="D439">
            <v>74</v>
          </cell>
          <cell r="E439">
            <v>21.706666666666678</v>
          </cell>
          <cell r="F439">
            <v>4.9333333333333353</v>
          </cell>
          <cell r="G439">
            <v>26.640000000000015</v>
          </cell>
        </row>
        <row r="440">
          <cell r="A440">
            <v>21440</v>
          </cell>
          <cell r="B440" t="str">
            <v>21</v>
          </cell>
          <cell r="C440" t="str">
            <v>Montot</v>
          </cell>
          <cell r="D440">
            <v>200.0000000000008</v>
          </cell>
          <cell r="E440">
            <v>32.653061224489917</v>
          </cell>
          <cell r="F440">
            <v>11.22448979591841</v>
          </cell>
          <cell r="G440">
            <v>43.877551020408326</v>
          </cell>
        </row>
        <row r="441">
          <cell r="A441">
            <v>21441</v>
          </cell>
          <cell r="B441" t="str">
            <v>21</v>
          </cell>
          <cell r="C441" t="str">
            <v>Mont-Saint-Jean</v>
          </cell>
          <cell r="D441">
            <v>254</v>
          </cell>
          <cell r="E441">
            <v>54</v>
          </cell>
          <cell r="F441">
            <v>40</v>
          </cell>
          <cell r="G441">
            <v>94</v>
          </cell>
        </row>
        <row r="442">
          <cell r="A442">
            <v>21442</v>
          </cell>
          <cell r="B442" t="str">
            <v>21</v>
          </cell>
          <cell r="C442" t="str">
            <v>Morey-Saint-Denis</v>
          </cell>
          <cell r="D442">
            <v>688.99999999999875</v>
          </cell>
          <cell r="E442">
            <v>108.15554278585412</v>
          </cell>
          <cell r="F442">
            <v>66.096710242859345</v>
          </cell>
          <cell r="G442">
            <v>174.25225302871348</v>
          </cell>
        </row>
        <row r="443">
          <cell r="A443">
            <v>21444</v>
          </cell>
          <cell r="B443" t="str">
            <v>21</v>
          </cell>
          <cell r="C443" t="str">
            <v>Mosson</v>
          </cell>
          <cell r="D443">
            <v>79</v>
          </cell>
          <cell r="E443">
            <v>15</v>
          </cell>
          <cell r="F443">
            <v>10</v>
          </cell>
          <cell r="G443">
            <v>25</v>
          </cell>
        </row>
        <row r="444">
          <cell r="A444">
            <v>21445</v>
          </cell>
          <cell r="B444" t="str">
            <v>21</v>
          </cell>
          <cell r="C444" t="str">
            <v>La Motte-Ternant</v>
          </cell>
          <cell r="D444">
            <v>172</v>
          </cell>
          <cell r="E444">
            <v>49.86982248520706</v>
          </cell>
          <cell r="F444">
            <v>23.408284023668621</v>
          </cell>
          <cell r="G444">
            <v>73.27810650887568</v>
          </cell>
        </row>
        <row r="445">
          <cell r="A445">
            <v>21446</v>
          </cell>
          <cell r="B445" t="str">
            <v>21</v>
          </cell>
          <cell r="C445" t="str">
            <v>Moutiers-Saint-Jean</v>
          </cell>
          <cell r="D445">
            <v>246</v>
          </cell>
          <cell r="E445">
            <v>32</v>
          </cell>
          <cell r="F445">
            <v>65</v>
          </cell>
          <cell r="G445">
            <v>97</v>
          </cell>
        </row>
        <row r="446">
          <cell r="A446">
            <v>21447</v>
          </cell>
          <cell r="B446" t="str">
            <v>21</v>
          </cell>
          <cell r="C446" t="str">
            <v>Musigny</v>
          </cell>
          <cell r="D446">
            <v>82.000000000000071</v>
          </cell>
          <cell r="E446">
            <v>10.792367577802681</v>
          </cell>
          <cell r="F446">
            <v>9.8112432525478912</v>
          </cell>
          <cell r="G446">
            <v>20.603610830350572</v>
          </cell>
        </row>
        <row r="447">
          <cell r="A447">
            <v>21448</v>
          </cell>
          <cell r="B447" t="str">
            <v>21</v>
          </cell>
          <cell r="C447" t="str">
            <v>Mussy-la-Fosse</v>
          </cell>
          <cell r="D447">
            <v>73</v>
          </cell>
          <cell r="E447">
            <v>10.706666666666663</v>
          </cell>
          <cell r="F447">
            <v>9.7333333333333307</v>
          </cell>
          <cell r="G447">
            <v>20.439999999999994</v>
          </cell>
        </row>
        <row r="448">
          <cell r="A448">
            <v>21449</v>
          </cell>
          <cell r="B448" t="str">
            <v>21</v>
          </cell>
          <cell r="C448" t="str">
            <v>Nan-sous-Thil</v>
          </cell>
          <cell r="D448">
            <v>201</v>
          </cell>
          <cell r="E448">
            <v>32.649746192893438</v>
          </cell>
          <cell r="F448">
            <v>37.751269035533042</v>
          </cell>
          <cell r="G448">
            <v>70.401015228426473</v>
          </cell>
        </row>
        <row r="449">
          <cell r="A449">
            <v>21450</v>
          </cell>
          <cell r="B449" t="str">
            <v>21</v>
          </cell>
          <cell r="C449" t="str">
            <v>Nantoux</v>
          </cell>
          <cell r="D449">
            <v>158</v>
          </cell>
          <cell r="E449">
            <v>32.151162790697683</v>
          </cell>
          <cell r="F449">
            <v>12.860465116279075</v>
          </cell>
          <cell r="G449">
            <v>45.011627906976756</v>
          </cell>
        </row>
        <row r="450">
          <cell r="A450">
            <v>21451</v>
          </cell>
          <cell r="B450" t="str">
            <v>21</v>
          </cell>
          <cell r="C450" t="str">
            <v>Nesle-et-Massoult</v>
          </cell>
          <cell r="D450">
            <v>78</v>
          </cell>
          <cell r="E450">
            <v>21.45</v>
          </cell>
          <cell r="F450">
            <v>7.8</v>
          </cell>
          <cell r="G450">
            <v>29.25</v>
          </cell>
        </row>
        <row r="451">
          <cell r="A451">
            <v>21452</v>
          </cell>
          <cell r="B451" t="str">
            <v>21</v>
          </cell>
          <cell r="C451" t="str">
            <v>Neuilly-lès-Dijon</v>
          </cell>
          <cell r="D451">
            <v>1832</v>
          </cell>
          <cell r="E451">
            <v>330</v>
          </cell>
          <cell r="F451">
            <v>186</v>
          </cell>
          <cell r="G451">
            <v>516</v>
          </cell>
        </row>
        <row r="452">
          <cell r="A452">
            <v>21454</v>
          </cell>
          <cell r="B452" t="str">
            <v>21</v>
          </cell>
          <cell r="C452" t="str">
            <v>Nicey</v>
          </cell>
          <cell r="D452">
            <v>117</v>
          </cell>
          <cell r="E452">
            <v>33.428571428571523</v>
          </cell>
          <cell r="F452">
            <v>26.116071428571502</v>
          </cell>
          <cell r="G452">
            <v>59.544642857143025</v>
          </cell>
        </row>
        <row r="453">
          <cell r="A453">
            <v>21455</v>
          </cell>
          <cell r="B453" t="str">
            <v>21</v>
          </cell>
          <cell r="C453" t="str">
            <v>Nod-sur-Seine</v>
          </cell>
          <cell r="D453">
            <v>230</v>
          </cell>
          <cell r="E453">
            <v>25.983263598326371</v>
          </cell>
          <cell r="F453">
            <v>19.2468619246862</v>
          </cell>
          <cell r="G453">
            <v>45.230125523012575</v>
          </cell>
        </row>
        <row r="454">
          <cell r="A454">
            <v>21456</v>
          </cell>
          <cell r="B454" t="str">
            <v>21</v>
          </cell>
          <cell r="C454" t="str">
            <v>Nogent-lès-Montbard</v>
          </cell>
          <cell r="D454">
            <v>157</v>
          </cell>
          <cell r="E454">
            <v>23</v>
          </cell>
          <cell r="F454">
            <v>15</v>
          </cell>
          <cell r="G454">
            <v>38</v>
          </cell>
        </row>
        <row r="455">
          <cell r="A455">
            <v>21457</v>
          </cell>
          <cell r="B455" t="str">
            <v>21</v>
          </cell>
          <cell r="C455" t="str">
            <v>Noidan</v>
          </cell>
          <cell r="D455">
            <v>79</v>
          </cell>
          <cell r="E455">
            <v>11.421686746987955</v>
          </cell>
          <cell r="F455">
            <v>14.277108433734943</v>
          </cell>
          <cell r="G455">
            <v>25.698795180722897</v>
          </cell>
        </row>
        <row r="456">
          <cell r="A456">
            <v>21458</v>
          </cell>
          <cell r="B456" t="str">
            <v>21</v>
          </cell>
          <cell r="C456" t="str">
            <v>Noiron-sous-Gevrey</v>
          </cell>
          <cell r="D456">
            <v>1068</v>
          </cell>
          <cell r="E456">
            <v>82.6902985074627</v>
          </cell>
          <cell r="F456">
            <v>32.876865671641795</v>
          </cell>
          <cell r="G456">
            <v>115.56716417910449</v>
          </cell>
        </row>
        <row r="457">
          <cell r="A457">
            <v>21459</v>
          </cell>
          <cell r="B457" t="str">
            <v>21</v>
          </cell>
          <cell r="C457" t="str">
            <v>Noiron-sur-Bèze</v>
          </cell>
          <cell r="D457">
            <v>224</v>
          </cell>
          <cell r="E457">
            <v>29.991631799163169</v>
          </cell>
          <cell r="F457">
            <v>14.058577405857735</v>
          </cell>
          <cell r="G457">
            <v>44.050209205020906</v>
          </cell>
        </row>
        <row r="458">
          <cell r="A458">
            <v>21460</v>
          </cell>
          <cell r="B458" t="str">
            <v>21</v>
          </cell>
          <cell r="C458" t="str">
            <v>Noiron-sur-Seine</v>
          </cell>
          <cell r="D458">
            <v>81</v>
          </cell>
          <cell r="E458">
            <v>19</v>
          </cell>
          <cell r="F458">
            <v>12</v>
          </cell>
          <cell r="G458">
            <v>31</v>
          </cell>
        </row>
        <row r="459">
          <cell r="A459">
            <v>21461</v>
          </cell>
          <cell r="B459" t="str">
            <v>21</v>
          </cell>
          <cell r="C459" t="str">
            <v>Nolay</v>
          </cell>
          <cell r="D459">
            <v>1487</v>
          </cell>
          <cell r="E459">
            <v>251.62069789624647</v>
          </cell>
          <cell r="F459">
            <v>216.57865344879224</v>
          </cell>
          <cell r="G459">
            <v>468.19935134503874</v>
          </cell>
        </row>
        <row r="460">
          <cell r="A460">
            <v>21462</v>
          </cell>
          <cell r="B460" t="str">
            <v>21</v>
          </cell>
          <cell r="C460" t="str">
            <v>Norges-la-Ville</v>
          </cell>
          <cell r="D460">
            <v>893</v>
          </cell>
          <cell r="E460">
            <v>132.99826731022819</v>
          </cell>
          <cell r="F460">
            <v>29.448209553902526</v>
          </cell>
          <cell r="G460">
            <v>162.44647686413072</v>
          </cell>
        </row>
        <row r="461">
          <cell r="A461">
            <v>21463</v>
          </cell>
          <cell r="B461" t="str">
            <v>21</v>
          </cell>
          <cell r="C461" t="str">
            <v>Normier</v>
          </cell>
          <cell r="D461">
            <v>48.000000000000199</v>
          </cell>
          <cell r="E461">
            <v>11.4425225903267</v>
          </cell>
          <cell r="F461">
            <v>7.3114954819347</v>
          </cell>
          <cell r="G461">
            <v>18.754018072261399</v>
          </cell>
        </row>
        <row r="462">
          <cell r="A462">
            <v>21464</v>
          </cell>
          <cell r="B462" t="str">
            <v>21</v>
          </cell>
          <cell r="C462" t="str">
            <v>Nuits-Saint-Georges</v>
          </cell>
          <cell r="D462">
            <v>5572</v>
          </cell>
          <cell r="E462">
            <v>873.26326179228658</v>
          </cell>
          <cell r="F462">
            <v>711.95513116516872</v>
          </cell>
          <cell r="G462">
            <v>1585.2183929574553</v>
          </cell>
        </row>
        <row r="463">
          <cell r="A463">
            <v>21465</v>
          </cell>
          <cell r="B463" t="str">
            <v>21</v>
          </cell>
          <cell r="C463" t="str">
            <v>Obtrée</v>
          </cell>
          <cell r="D463">
            <v>74.999999999999744</v>
          </cell>
          <cell r="E463">
            <v>11.14864864864861</v>
          </cell>
          <cell r="F463">
            <v>8.1081081081080804</v>
          </cell>
          <cell r="G463">
            <v>19.25675675675669</v>
          </cell>
        </row>
        <row r="464">
          <cell r="A464">
            <v>21466</v>
          </cell>
          <cell r="B464" t="str">
            <v>21</v>
          </cell>
          <cell r="C464" t="str">
            <v>Oigny</v>
          </cell>
          <cell r="D464">
            <v>37.000000000000078</v>
          </cell>
          <cell r="E464">
            <v>3.0833333333333401</v>
          </cell>
          <cell r="F464">
            <v>7.1944444444444597</v>
          </cell>
          <cell r="G464">
            <v>10.2777777777778</v>
          </cell>
        </row>
        <row r="465">
          <cell r="A465">
            <v>21467</v>
          </cell>
          <cell r="B465" t="str">
            <v>21</v>
          </cell>
          <cell r="C465" t="str">
            <v>Oisilly</v>
          </cell>
          <cell r="D465">
            <v>133</v>
          </cell>
          <cell r="E465">
            <v>21</v>
          </cell>
          <cell r="F465">
            <v>5</v>
          </cell>
          <cell r="G465">
            <v>26</v>
          </cell>
        </row>
        <row r="466">
          <cell r="A466">
            <v>21468</v>
          </cell>
          <cell r="B466" t="str">
            <v>21</v>
          </cell>
          <cell r="C466" t="str">
            <v>Orain</v>
          </cell>
          <cell r="D466">
            <v>108</v>
          </cell>
          <cell r="E466">
            <v>22.628571428571458</v>
          </cell>
          <cell r="F466">
            <v>13.37142857142859</v>
          </cell>
          <cell r="G466">
            <v>36.00000000000005</v>
          </cell>
        </row>
        <row r="467">
          <cell r="A467">
            <v>21469</v>
          </cell>
          <cell r="B467" t="str">
            <v>21</v>
          </cell>
          <cell r="C467" t="str">
            <v>Orgeux</v>
          </cell>
          <cell r="D467">
            <v>475</v>
          </cell>
          <cell r="E467">
            <v>89</v>
          </cell>
          <cell r="F467">
            <v>29</v>
          </cell>
          <cell r="G467">
            <v>118</v>
          </cell>
        </row>
        <row r="468">
          <cell r="A468">
            <v>21470</v>
          </cell>
          <cell r="B468" t="str">
            <v>21</v>
          </cell>
          <cell r="C468" t="str">
            <v>Origny</v>
          </cell>
          <cell r="D468">
            <v>49</v>
          </cell>
          <cell r="E468">
            <v>7</v>
          </cell>
          <cell r="F468">
            <v>5</v>
          </cell>
          <cell r="G468">
            <v>12</v>
          </cell>
        </row>
        <row r="469">
          <cell r="A469">
            <v>21471</v>
          </cell>
          <cell r="B469" t="str">
            <v>21</v>
          </cell>
          <cell r="C469" t="str">
            <v>Orret</v>
          </cell>
          <cell r="D469">
            <v>16</v>
          </cell>
          <cell r="E469">
            <v>6</v>
          </cell>
          <cell r="F469">
            <v>2</v>
          </cell>
          <cell r="G469">
            <v>8</v>
          </cell>
        </row>
        <row r="470">
          <cell r="A470">
            <v>21472</v>
          </cell>
          <cell r="B470" t="str">
            <v>21</v>
          </cell>
          <cell r="C470" t="str">
            <v>Orville</v>
          </cell>
          <cell r="D470">
            <v>176</v>
          </cell>
          <cell r="E470">
            <v>35.60693641618505</v>
          </cell>
          <cell r="F470">
            <v>13.225433526011591</v>
          </cell>
          <cell r="G470">
            <v>48.832369942196642</v>
          </cell>
        </row>
        <row r="471">
          <cell r="A471">
            <v>21473</v>
          </cell>
          <cell r="B471" t="str">
            <v>21</v>
          </cell>
          <cell r="C471" t="str">
            <v>Ouges</v>
          </cell>
          <cell r="D471">
            <v>1342</v>
          </cell>
          <cell r="E471">
            <v>165</v>
          </cell>
          <cell r="F471">
            <v>71</v>
          </cell>
          <cell r="G471">
            <v>236</v>
          </cell>
        </row>
        <row r="472">
          <cell r="A472">
            <v>21474</v>
          </cell>
          <cell r="B472" t="str">
            <v>21</v>
          </cell>
          <cell r="C472" t="str">
            <v>Pagny-la-Ville</v>
          </cell>
          <cell r="D472">
            <v>402</v>
          </cell>
          <cell r="E472">
            <v>66</v>
          </cell>
          <cell r="F472">
            <v>37</v>
          </cell>
          <cell r="G472">
            <v>103</v>
          </cell>
        </row>
        <row r="473">
          <cell r="A473">
            <v>21475</v>
          </cell>
          <cell r="B473" t="str">
            <v>21</v>
          </cell>
          <cell r="C473" t="str">
            <v>Pagny-le-Château</v>
          </cell>
          <cell r="D473">
            <v>495.0000000000021</v>
          </cell>
          <cell r="E473">
            <v>70.283975659229498</v>
          </cell>
          <cell r="F473">
            <v>33.133874239351051</v>
          </cell>
          <cell r="G473">
            <v>103.41784989858056</v>
          </cell>
        </row>
        <row r="474">
          <cell r="A474">
            <v>21476</v>
          </cell>
          <cell r="B474" t="str">
            <v>21</v>
          </cell>
          <cell r="C474" t="str">
            <v>Painblanc</v>
          </cell>
          <cell r="D474">
            <v>157</v>
          </cell>
          <cell r="E474">
            <v>27</v>
          </cell>
          <cell r="F474">
            <v>26</v>
          </cell>
          <cell r="G474">
            <v>53</v>
          </cell>
        </row>
        <row r="475">
          <cell r="A475">
            <v>21477</v>
          </cell>
          <cell r="B475" t="str">
            <v>21</v>
          </cell>
          <cell r="C475" t="str">
            <v>Panges</v>
          </cell>
          <cell r="D475">
            <v>87</v>
          </cell>
          <cell r="E475">
            <v>15.632569526043312</v>
          </cell>
          <cell r="F475">
            <v>5.8622135722662421</v>
          </cell>
          <cell r="G475">
            <v>21.494783098309554</v>
          </cell>
        </row>
        <row r="476">
          <cell r="A476">
            <v>21478</v>
          </cell>
          <cell r="B476" t="str">
            <v>21</v>
          </cell>
          <cell r="C476" t="str">
            <v>Pasques</v>
          </cell>
          <cell r="D476">
            <v>302</v>
          </cell>
          <cell r="E476">
            <v>68</v>
          </cell>
          <cell r="F476">
            <v>11</v>
          </cell>
          <cell r="G476">
            <v>79</v>
          </cell>
        </row>
        <row r="477">
          <cell r="A477">
            <v>21479</v>
          </cell>
          <cell r="B477" t="str">
            <v>21</v>
          </cell>
          <cell r="C477" t="str">
            <v>Pellerey</v>
          </cell>
          <cell r="D477">
            <v>90</v>
          </cell>
          <cell r="E477">
            <v>12.23300970873786</v>
          </cell>
          <cell r="F477">
            <v>13.106796116504849</v>
          </cell>
          <cell r="G477">
            <v>25.33980582524271</v>
          </cell>
        </row>
        <row r="478">
          <cell r="A478">
            <v>21480</v>
          </cell>
          <cell r="B478" t="str">
            <v>21</v>
          </cell>
          <cell r="C478" t="str">
            <v>Pernand-Vergelesses</v>
          </cell>
          <cell r="D478">
            <v>254</v>
          </cell>
          <cell r="E478">
            <v>71.983805668016203</v>
          </cell>
          <cell r="F478">
            <v>30.850202429149803</v>
          </cell>
          <cell r="G478">
            <v>102.83400809716601</v>
          </cell>
        </row>
        <row r="479">
          <cell r="A479">
            <v>21481</v>
          </cell>
          <cell r="B479" t="str">
            <v>21</v>
          </cell>
          <cell r="C479" t="str">
            <v>Perrigny-lès-Dijon</v>
          </cell>
          <cell r="D479">
            <v>1624</v>
          </cell>
          <cell r="E479">
            <v>268.84522207267798</v>
          </cell>
          <cell r="F479">
            <v>123.493943472409</v>
          </cell>
          <cell r="G479">
            <v>392.33916554508698</v>
          </cell>
        </row>
        <row r="480">
          <cell r="A480">
            <v>21482</v>
          </cell>
          <cell r="B480" t="str">
            <v>21</v>
          </cell>
          <cell r="C480" t="str">
            <v>Perrigny-sur-l'Ognon</v>
          </cell>
          <cell r="D480">
            <v>683.00000000000239</v>
          </cell>
          <cell r="E480">
            <v>109.96602658788812</v>
          </cell>
          <cell r="F480">
            <v>75.664697193500999</v>
          </cell>
          <cell r="G480">
            <v>185.63072378138912</v>
          </cell>
        </row>
        <row r="481">
          <cell r="A481">
            <v>21483</v>
          </cell>
          <cell r="B481" t="str">
            <v>21</v>
          </cell>
          <cell r="C481" t="str">
            <v>Pichanges</v>
          </cell>
          <cell r="D481">
            <v>275</v>
          </cell>
          <cell r="E481">
            <v>26</v>
          </cell>
          <cell r="F481">
            <v>8</v>
          </cell>
          <cell r="G481">
            <v>34</v>
          </cell>
        </row>
        <row r="482">
          <cell r="A482">
            <v>21484</v>
          </cell>
          <cell r="B482" t="str">
            <v>21</v>
          </cell>
          <cell r="C482" t="str">
            <v>Planay</v>
          </cell>
          <cell r="D482">
            <v>80</v>
          </cell>
          <cell r="E482">
            <v>14.804029332957628</v>
          </cell>
          <cell r="F482">
            <v>2.9535256663379279</v>
          </cell>
          <cell r="G482">
            <v>17.757554999295557</v>
          </cell>
        </row>
        <row r="483">
          <cell r="A483">
            <v>21485</v>
          </cell>
          <cell r="B483" t="str">
            <v>21</v>
          </cell>
          <cell r="C483" t="str">
            <v>Plombières-lès-Dijon</v>
          </cell>
          <cell r="D483">
            <v>2711.000000000005</v>
          </cell>
          <cell r="E483">
            <v>375.17158309222691</v>
          </cell>
          <cell r="F483">
            <v>194.47626681573263</v>
          </cell>
          <cell r="G483">
            <v>569.64784990795954</v>
          </cell>
        </row>
        <row r="484">
          <cell r="A484">
            <v>21486</v>
          </cell>
          <cell r="B484" t="str">
            <v>21</v>
          </cell>
          <cell r="C484" t="str">
            <v>Pluvault</v>
          </cell>
          <cell r="D484">
            <v>545</v>
          </cell>
          <cell r="E484">
            <v>94</v>
          </cell>
          <cell r="F484">
            <v>25</v>
          </cell>
          <cell r="G484">
            <v>119</v>
          </cell>
        </row>
        <row r="485">
          <cell r="A485">
            <v>21487</v>
          </cell>
          <cell r="B485" t="str">
            <v>21</v>
          </cell>
          <cell r="C485" t="str">
            <v>Pluvet</v>
          </cell>
          <cell r="D485">
            <v>438.00000000000102</v>
          </cell>
          <cell r="E485">
            <v>45.345882352941281</v>
          </cell>
          <cell r="F485">
            <v>28.856470588235361</v>
          </cell>
          <cell r="G485">
            <v>74.202352941176642</v>
          </cell>
        </row>
        <row r="486">
          <cell r="A486">
            <v>21488</v>
          </cell>
          <cell r="B486" t="str">
            <v>21</v>
          </cell>
          <cell r="C486" t="str">
            <v>Poinçon-lès-Larrey</v>
          </cell>
          <cell r="D486">
            <v>199</v>
          </cell>
          <cell r="E486">
            <v>44</v>
          </cell>
          <cell r="F486">
            <v>26</v>
          </cell>
          <cell r="G486">
            <v>70</v>
          </cell>
        </row>
        <row r="487">
          <cell r="A487">
            <v>21489</v>
          </cell>
          <cell r="B487" t="str">
            <v>21</v>
          </cell>
          <cell r="C487" t="str">
            <v>Poiseul-la-Grange</v>
          </cell>
          <cell r="D487">
            <v>59</v>
          </cell>
          <cell r="E487">
            <v>8.85</v>
          </cell>
          <cell r="F487">
            <v>3.9333333333333318</v>
          </cell>
          <cell r="G487">
            <v>12.783333333333331</v>
          </cell>
        </row>
        <row r="488">
          <cell r="A488">
            <v>21490</v>
          </cell>
          <cell r="B488" t="str">
            <v>21</v>
          </cell>
          <cell r="C488" t="str">
            <v>Poiseul-la-Ville-et-Laperrière</v>
          </cell>
          <cell r="D488">
            <v>161.99999999999943</v>
          </cell>
          <cell r="E488">
            <v>28.173913043478159</v>
          </cell>
          <cell r="F488">
            <v>23.142857142857061</v>
          </cell>
          <cell r="G488">
            <v>51.316770186335219</v>
          </cell>
        </row>
        <row r="489">
          <cell r="A489">
            <v>21491</v>
          </cell>
          <cell r="B489" t="str">
            <v>21</v>
          </cell>
          <cell r="C489" t="str">
            <v>Poiseul-lès-Saulx</v>
          </cell>
          <cell r="D489">
            <v>63</v>
          </cell>
          <cell r="E489">
            <v>13</v>
          </cell>
          <cell r="F489">
            <v>4</v>
          </cell>
          <cell r="G489">
            <v>17</v>
          </cell>
        </row>
        <row r="490">
          <cell r="A490">
            <v>21492</v>
          </cell>
          <cell r="B490" t="str">
            <v>21</v>
          </cell>
          <cell r="C490" t="str">
            <v>Pommard</v>
          </cell>
          <cell r="D490">
            <v>519</v>
          </cell>
          <cell r="E490">
            <v>65.12443047937019</v>
          </cell>
          <cell r="F490">
            <v>53.092465679906098</v>
          </cell>
          <cell r="G490">
            <v>118.21689615927629</v>
          </cell>
        </row>
        <row r="491">
          <cell r="A491">
            <v>21493</v>
          </cell>
          <cell r="B491" t="str">
            <v>21</v>
          </cell>
          <cell r="C491" t="str">
            <v>Poncey-lès-Athée</v>
          </cell>
          <cell r="D491">
            <v>590.99999999999932</v>
          </cell>
          <cell r="E491">
            <v>74.260976801113941</v>
          </cell>
          <cell r="F491">
            <v>41.708219847200979</v>
          </cell>
          <cell r="G491">
            <v>115.96919664831492</v>
          </cell>
        </row>
        <row r="492">
          <cell r="A492">
            <v>21494</v>
          </cell>
          <cell r="B492" t="str">
            <v>21</v>
          </cell>
          <cell r="C492" t="str">
            <v>Poncey-sur-l'Ignon</v>
          </cell>
          <cell r="D492">
            <v>69</v>
          </cell>
          <cell r="E492">
            <v>17</v>
          </cell>
          <cell r="F492">
            <v>8</v>
          </cell>
          <cell r="G492">
            <v>25</v>
          </cell>
        </row>
        <row r="493">
          <cell r="A493">
            <v>21495</v>
          </cell>
          <cell r="B493" t="str">
            <v>21</v>
          </cell>
          <cell r="C493" t="str">
            <v>Pont</v>
          </cell>
          <cell r="D493">
            <v>103</v>
          </cell>
          <cell r="E493">
            <v>15.300185681865001</v>
          </cell>
          <cell r="F493">
            <v>4.0800495151640002</v>
          </cell>
          <cell r="G493">
            <v>19.380235197029002</v>
          </cell>
        </row>
        <row r="494">
          <cell r="A494">
            <v>21496</v>
          </cell>
          <cell r="B494" t="str">
            <v>21</v>
          </cell>
          <cell r="C494" t="str">
            <v>Pontailler-sur-Saône</v>
          </cell>
          <cell r="D494">
            <v>1250</v>
          </cell>
          <cell r="E494">
            <v>202.94830371566979</v>
          </cell>
          <cell r="F494">
            <v>133.27948303715627</v>
          </cell>
          <cell r="G494">
            <v>336.22778675282609</v>
          </cell>
        </row>
        <row r="495">
          <cell r="A495">
            <v>21497</v>
          </cell>
          <cell r="B495" t="str">
            <v>21</v>
          </cell>
          <cell r="C495" t="str">
            <v>Pont-et-Massène</v>
          </cell>
          <cell r="D495">
            <v>204</v>
          </cell>
          <cell r="E495">
            <v>25</v>
          </cell>
          <cell r="F495">
            <v>23</v>
          </cell>
          <cell r="G495">
            <v>48</v>
          </cell>
        </row>
        <row r="496">
          <cell r="A496">
            <v>21498</v>
          </cell>
          <cell r="B496" t="str">
            <v>21</v>
          </cell>
          <cell r="C496" t="str">
            <v>Posanges</v>
          </cell>
          <cell r="D496">
            <v>62.999999999999901</v>
          </cell>
          <cell r="E496">
            <v>7.2295081967212997</v>
          </cell>
          <cell r="F496">
            <v>12.393442622950799</v>
          </cell>
          <cell r="G496">
            <v>19.622950819672099</v>
          </cell>
        </row>
        <row r="497">
          <cell r="A497">
            <v>21499</v>
          </cell>
          <cell r="B497" t="str">
            <v>21</v>
          </cell>
          <cell r="C497" t="str">
            <v>Pothières</v>
          </cell>
          <cell r="D497">
            <v>214</v>
          </cell>
          <cell r="E497">
            <v>32.002999970717873</v>
          </cell>
          <cell r="F497">
            <v>22.971389541005408</v>
          </cell>
          <cell r="G497">
            <v>54.974389511723281</v>
          </cell>
        </row>
        <row r="498">
          <cell r="A498">
            <v>21500</v>
          </cell>
          <cell r="B498" t="str">
            <v>21</v>
          </cell>
          <cell r="C498" t="str">
            <v>Pouillenay</v>
          </cell>
          <cell r="D498">
            <v>601.00000000000205</v>
          </cell>
          <cell r="E498">
            <v>51.110968699663999</v>
          </cell>
          <cell r="F498">
            <v>44.977652455704323</v>
          </cell>
          <cell r="G498">
            <v>96.088621155368315</v>
          </cell>
        </row>
        <row r="499">
          <cell r="A499">
            <v>21501</v>
          </cell>
          <cell r="B499" t="str">
            <v>21</v>
          </cell>
          <cell r="C499" t="str">
            <v>Pouilly-en-Auxois</v>
          </cell>
          <cell r="D499">
            <v>1512.9999999999941</v>
          </cell>
          <cell r="E499">
            <v>276.20073528456913</v>
          </cell>
          <cell r="F499">
            <v>232.53584714424039</v>
          </cell>
          <cell r="G499">
            <v>508.73658242880953</v>
          </cell>
        </row>
        <row r="500">
          <cell r="A500">
            <v>21502</v>
          </cell>
          <cell r="B500" t="str">
            <v>21</v>
          </cell>
          <cell r="C500" t="str">
            <v>Pouilly-sur-Saône</v>
          </cell>
          <cell r="D500">
            <v>678.99999999999693</v>
          </cell>
          <cell r="E500">
            <v>97.309517625371896</v>
          </cell>
          <cell r="F500">
            <v>59.410021287069164</v>
          </cell>
          <cell r="G500">
            <v>156.71953891244107</v>
          </cell>
        </row>
        <row r="501">
          <cell r="A501">
            <v>21503</v>
          </cell>
          <cell r="B501" t="str">
            <v>21</v>
          </cell>
          <cell r="C501" t="str">
            <v>Pouilly-sur-Vingeanne</v>
          </cell>
          <cell r="D501">
            <v>116</v>
          </cell>
          <cell r="E501">
            <v>20</v>
          </cell>
          <cell r="F501">
            <v>11</v>
          </cell>
          <cell r="G501">
            <v>31</v>
          </cell>
        </row>
        <row r="502">
          <cell r="A502">
            <v>21504</v>
          </cell>
          <cell r="B502" t="str">
            <v>21</v>
          </cell>
          <cell r="C502" t="str">
            <v>Prâlon</v>
          </cell>
          <cell r="D502">
            <v>85</v>
          </cell>
          <cell r="E502">
            <v>15.454545454545457</v>
          </cell>
          <cell r="F502">
            <v>10.625000000000002</v>
          </cell>
          <cell r="G502">
            <v>26.07954545454546</v>
          </cell>
        </row>
        <row r="503">
          <cell r="A503">
            <v>21505</v>
          </cell>
          <cell r="B503" t="str">
            <v>21</v>
          </cell>
          <cell r="C503" t="str">
            <v>Précy-sous-Thil</v>
          </cell>
          <cell r="D503">
            <v>774</v>
          </cell>
          <cell r="E503">
            <v>132.82635550554116</v>
          </cell>
          <cell r="F503">
            <v>131.87633326578114</v>
          </cell>
          <cell r="G503">
            <v>264.7026887713223</v>
          </cell>
        </row>
        <row r="504">
          <cell r="A504">
            <v>21506</v>
          </cell>
          <cell r="B504" t="str">
            <v>21</v>
          </cell>
          <cell r="C504" t="str">
            <v>Premeaux-Prissey</v>
          </cell>
          <cell r="D504">
            <v>469.00000000000102</v>
          </cell>
          <cell r="E504">
            <v>53.894865525672493</v>
          </cell>
          <cell r="F504">
            <v>38.987775061124779</v>
          </cell>
          <cell r="G504">
            <v>92.882640586797265</v>
          </cell>
        </row>
        <row r="505">
          <cell r="A505">
            <v>21507</v>
          </cell>
          <cell r="B505" t="str">
            <v>21</v>
          </cell>
          <cell r="C505" t="str">
            <v>Premières</v>
          </cell>
          <cell r="D505">
            <v>140.00000000000054</v>
          </cell>
          <cell r="E505">
            <v>14.96183206106876</v>
          </cell>
          <cell r="F505">
            <v>8.5496183206107208</v>
          </cell>
          <cell r="G505">
            <v>23.511450381679481</v>
          </cell>
        </row>
        <row r="506">
          <cell r="A506">
            <v>21508</v>
          </cell>
          <cell r="B506" t="str">
            <v>21</v>
          </cell>
          <cell r="C506" t="str">
            <v>Prenois</v>
          </cell>
          <cell r="D506">
            <v>390</v>
          </cell>
          <cell r="E506">
            <v>65</v>
          </cell>
          <cell r="F506">
            <v>14</v>
          </cell>
          <cell r="G506">
            <v>79</v>
          </cell>
        </row>
        <row r="507">
          <cell r="A507">
            <v>21510</v>
          </cell>
          <cell r="B507" t="str">
            <v>21</v>
          </cell>
          <cell r="C507" t="str">
            <v>Prusly-sur-Ource</v>
          </cell>
          <cell r="D507">
            <v>175</v>
          </cell>
          <cell r="E507">
            <v>39.325842696629202</v>
          </cell>
          <cell r="F507">
            <v>8.8483146067415692</v>
          </cell>
          <cell r="G507">
            <v>48.17415730337077</v>
          </cell>
        </row>
        <row r="508">
          <cell r="A508">
            <v>21511</v>
          </cell>
          <cell r="B508" t="str">
            <v>21</v>
          </cell>
          <cell r="C508" t="str">
            <v>Puits</v>
          </cell>
          <cell r="D508">
            <v>132</v>
          </cell>
          <cell r="E508">
            <v>23.231999999999999</v>
          </cell>
          <cell r="F508">
            <v>17.951999999999998</v>
          </cell>
          <cell r="G508">
            <v>41.183999999999997</v>
          </cell>
        </row>
        <row r="509">
          <cell r="A509">
            <v>21512</v>
          </cell>
          <cell r="B509" t="str">
            <v>21</v>
          </cell>
          <cell r="C509" t="str">
            <v>Puligny-Montrachet</v>
          </cell>
          <cell r="D509">
            <v>384</v>
          </cell>
          <cell r="E509">
            <v>71</v>
          </cell>
          <cell r="F509">
            <v>46</v>
          </cell>
          <cell r="G509">
            <v>117</v>
          </cell>
        </row>
        <row r="510">
          <cell r="A510">
            <v>21513</v>
          </cell>
          <cell r="B510" t="str">
            <v>21</v>
          </cell>
          <cell r="C510" t="str">
            <v>Quemigny-Poisot</v>
          </cell>
          <cell r="D510">
            <v>197</v>
          </cell>
          <cell r="E510">
            <v>34.823232323232325</v>
          </cell>
          <cell r="F510">
            <v>16.914141414141415</v>
          </cell>
          <cell r="G510">
            <v>51.737373737373744</v>
          </cell>
        </row>
        <row r="511">
          <cell r="A511">
            <v>21514</v>
          </cell>
          <cell r="B511" t="str">
            <v>21</v>
          </cell>
          <cell r="C511" t="str">
            <v>Quemigny-sur-Seine</v>
          </cell>
          <cell r="D511">
            <v>95</v>
          </cell>
          <cell r="E511">
            <v>20</v>
          </cell>
          <cell r="F511">
            <v>17</v>
          </cell>
          <cell r="G511">
            <v>37</v>
          </cell>
        </row>
        <row r="512">
          <cell r="A512">
            <v>21515</v>
          </cell>
          <cell r="B512" t="str">
            <v>21</v>
          </cell>
          <cell r="C512" t="str">
            <v>Quetigny</v>
          </cell>
          <cell r="D512">
            <v>9699.0000000000273</v>
          </cell>
          <cell r="E512">
            <v>1723.3177851396265</v>
          </cell>
          <cell r="F512">
            <v>588.3825918501725</v>
          </cell>
          <cell r="G512">
            <v>2311.7003769897992</v>
          </cell>
        </row>
        <row r="513">
          <cell r="A513">
            <v>21516</v>
          </cell>
          <cell r="B513" t="str">
            <v>21</v>
          </cell>
          <cell r="C513" t="str">
            <v>Quincerot</v>
          </cell>
          <cell r="D513">
            <v>83</v>
          </cell>
          <cell r="E513">
            <v>14.310344827586205</v>
          </cell>
          <cell r="F513">
            <v>5.7241379310344813</v>
          </cell>
          <cell r="G513">
            <v>20.034482758620687</v>
          </cell>
        </row>
        <row r="514">
          <cell r="A514">
            <v>21517</v>
          </cell>
          <cell r="B514" t="str">
            <v>21</v>
          </cell>
          <cell r="C514" t="str">
            <v>Quincey</v>
          </cell>
          <cell r="D514">
            <v>473</v>
          </cell>
          <cell r="E514">
            <v>43.494252873563198</v>
          </cell>
          <cell r="F514">
            <v>23.921839080459762</v>
          </cell>
          <cell r="G514">
            <v>67.41609195402296</v>
          </cell>
        </row>
        <row r="515">
          <cell r="A515">
            <v>21518</v>
          </cell>
          <cell r="B515" t="str">
            <v>21</v>
          </cell>
          <cell r="C515" t="str">
            <v>Quincy-le-Vicomte</v>
          </cell>
          <cell r="D515">
            <v>199</v>
          </cell>
          <cell r="E515">
            <v>28.014563106796111</v>
          </cell>
          <cell r="F515">
            <v>24.150485436893199</v>
          </cell>
          <cell r="G515">
            <v>52.165048543689309</v>
          </cell>
        </row>
        <row r="516">
          <cell r="A516">
            <v>21519</v>
          </cell>
          <cell r="B516" t="str">
            <v>21</v>
          </cell>
          <cell r="C516" t="str">
            <v>Recey-sur-Ource</v>
          </cell>
          <cell r="D516">
            <v>371</v>
          </cell>
          <cell r="E516">
            <v>74.262669961475808</v>
          </cell>
          <cell r="F516">
            <v>55.516147504600561</v>
          </cell>
          <cell r="G516">
            <v>129.77881746607636</v>
          </cell>
        </row>
        <row r="517">
          <cell r="A517">
            <v>21520</v>
          </cell>
          <cell r="B517" t="str">
            <v>21</v>
          </cell>
          <cell r="C517" t="str">
            <v>Remilly-en-Montagne</v>
          </cell>
          <cell r="D517">
            <v>142</v>
          </cell>
          <cell r="E517">
            <v>15.455782312925168</v>
          </cell>
          <cell r="F517">
            <v>7.7278911564625838</v>
          </cell>
          <cell r="G517">
            <v>23.183673469387752</v>
          </cell>
        </row>
        <row r="518">
          <cell r="A518">
            <v>21521</v>
          </cell>
          <cell r="B518" t="str">
            <v>21</v>
          </cell>
          <cell r="C518" t="str">
            <v>Remilly-sur-Tille</v>
          </cell>
          <cell r="D518">
            <v>812</v>
          </cell>
          <cell r="E518">
            <v>108.94954128440372</v>
          </cell>
          <cell r="F518">
            <v>37.247706422018361</v>
          </cell>
          <cell r="G518">
            <v>146.19724770642208</v>
          </cell>
        </row>
        <row r="519">
          <cell r="A519">
            <v>21522</v>
          </cell>
          <cell r="B519" t="str">
            <v>21</v>
          </cell>
          <cell r="C519" t="str">
            <v>Renève</v>
          </cell>
          <cell r="D519">
            <v>420</v>
          </cell>
          <cell r="E519">
            <v>72.890166173574002</v>
          </cell>
          <cell r="F519">
            <v>38.380876322526042</v>
          </cell>
          <cell r="G519">
            <v>111.27104249610005</v>
          </cell>
        </row>
        <row r="520">
          <cell r="A520">
            <v>21523</v>
          </cell>
          <cell r="B520" t="str">
            <v>21</v>
          </cell>
          <cell r="C520" t="str">
            <v>Reulle-Vergy</v>
          </cell>
          <cell r="D520">
            <v>132</v>
          </cell>
          <cell r="E520">
            <v>23.466666666666672</v>
          </cell>
          <cell r="F520">
            <v>7.8222222222222237</v>
          </cell>
          <cell r="G520">
            <v>31.288888888888895</v>
          </cell>
        </row>
        <row r="521">
          <cell r="A521">
            <v>21524</v>
          </cell>
          <cell r="B521" t="str">
            <v>21</v>
          </cell>
          <cell r="C521" t="str">
            <v>Riel-les-Eaux</v>
          </cell>
          <cell r="D521">
            <v>84</v>
          </cell>
          <cell r="E521">
            <v>22.826086956521749</v>
          </cell>
          <cell r="F521">
            <v>10.04347826086957</v>
          </cell>
          <cell r="G521">
            <v>32.869565217391319</v>
          </cell>
        </row>
        <row r="522">
          <cell r="A522">
            <v>21525</v>
          </cell>
          <cell r="B522" t="str">
            <v>21</v>
          </cell>
          <cell r="C522" t="str">
            <v>La Roche-en-Brenil</v>
          </cell>
          <cell r="D522">
            <v>895</v>
          </cell>
          <cell r="E522">
            <v>208.16292134831463</v>
          </cell>
          <cell r="F522">
            <v>130.7303370786517</v>
          </cell>
          <cell r="G522">
            <v>338.89325842696633</v>
          </cell>
        </row>
        <row r="523">
          <cell r="A523">
            <v>21526</v>
          </cell>
          <cell r="B523" t="str">
            <v>21</v>
          </cell>
          <cell r="C523" t="str">
            <v>Rochefort-sur-Brévon</v>
          </cell>
          <cell r="D523">
            <v>45.000000000000163</v>
          </cell>
          <cell r="E523">
            <v>13.17073170731712</v>
          </cell>
          <cell r="F523">
            <v>7.6829268292683199</v>
          </cell>
          <cell r="G523">
            <v>20.853658536585442</v>
          </cell>
        </row>
        <row r="524">
          <cell r="A524">
            <v>21527</v>
          </cell>
          <cell r="B524" t="str">
            <v>21</v>
          </cell>
          <cell r="C524" t="str">
            <v>La Rochepot</v>
          </cell>
          <cell r="D524">
            <v>288.99999999999937</v>
          </cell>
          <cell r="E524">
            <v>48.166666666666558</v>
          </cell>
          <cell r="F524">
            <v>27.09374999999994</v>
          </cell>
          <cell r="G524">
            <v>75.260416666666501</v>
          </cell>
        </row>
        <row r="525">
          <cell r="A525">
            <v>21528</v>
          </cell>
          <cell r="B525" t="str">
            <v>21</v>
          </cell>
          <cell r="C525" t="str">
            <v>La Roche-Vanneau</v>
          </cell>
          <cell r="D525">
            <v>152</v>
          </cell>
          <cell r="E525">
            <v>24.483221476510082</v>
          </cell>
          <cell r="F525">
            <v>20.402684563758399</v>
          </cell>
          <cell r="G525">
            <v>44.88590604026848</v>
          </cell>
        </row>
        <row r="526">
          <cell r="A526">
            <v>21529</v>
          </cell>
          <cell r="B526" t="str">
            <v>21</v>
          </cell>
          <cell r="C526" t="str">
            <v>Roilly</v>
          </cell>
          <cell r="D526">
            <v>42</v>
          </cell>
          <cell r="E526">
            <v>6.3</v>
          </cell>
          <cell r="F526">
            <v>4.2</v>
          </cell>
          <cell r="G526">
            <v>10.5</v>
          </cell>
        </row>
        <row r="527">
          <cell r="A527">
            <v>21530</v>
          </cell>
          <cell r="B527" t="str">
            <v>21</v>
          </cell>
          <cell r="C527" t="str">
            <v>Rougemont</v>
          </cell>
          <cell r="D527">
            <v>170</v>
          </cell>
          <cell r="E527">
            <v>36.280487804878099</v>
          </cell>
          <cell r="F527">
            <v>24.878048780487841</v>
          </cell>
          <cell r="G527">
            <v>61.158536585365937</v>
          </cell>
        </row>
        <row r="528">
          <cell r="A528">
            <v>21531</v>
          </cell>
          <cell r="B528" t="str">
            <v>21</v>
          </cell>
          <cell r="C528" t="str">
            <v>Rouvray</v>
          </cell>
          <cell r="D528">
            <v>585.99999999999852</v>
          </cell>
          <cell r="E528">
            <v>96.000779278945984</v>
          </cell>
          <cell r="F528">
            <v>91.991961820571319</v>
          </cell>
          <cell r="G528">
            <v>187.9927410995173</v>
          </cell>
        </row>
        <row r="529">
          <cell r="A529">
            <v>21532</v>
          </cell>
          <cell r="B529" t="str">
            <v>21</v>
          </cell>
          <cell r="C529" t="str">
            <v>Rouvres-en-Plaine</v>
          </cell>
          <cell r="D529">
            <v>1059</v>
          </cell>
          <cell r="E529">
            <v>162.60641399416951</v>
          </cell>
          <cell r="F529">
            <v>51.457725947522</v>
          </cell>
          <cell r="G529">
            <v>214.06413994169151</v>
          </cell>
        </row>
        <row r="530">
          <cell r="A530">
            <v>21533</v>
          </cell>
          <cell r="B530" t="str">
            <v>21</v>
          </cell>
          <cell r="C530" t="str">
            <v>Rouvres-sous-Meilly</v>
          </cell>
          <cell r="D530">
            <v>93</v>
          </cell>
          <cell r="E530">
            <v>19</v>
          </cell>
          <cell r="F530">
            <v>15</v>
          </cell>
          <cell r="G530">
            <v>34</v>
          </cell>
        </row>
        <row r="531">
          <cell r="A531">
            <v>21534</v>
          </cell>
          <cell r="B531" t="str">
            <v>21</v>
          </cell>
          <cell r="C531" t="str">
            <v>Ruffey-lès-Beaune</v>
          </cell>
          <cell r="D531">
            <v>701</v>
          </cell>
          <cell r="E531">
            <v>104</v>
          </cell>
          <cell r="F531">
            <v>32</v>
          </cell>
          <cell r="G531">
            <v>136</v>
          </cell>
        </row>
        <row r="532">
          <cell r="A532">
            <v>21535</v>
          </cell>
          <cell r="B532" t="str">
            <v>21</v>
          </cell>
          <cell r="C532" t="str">
            <v>Ruffey-lès-Echirey</v>
          </cell>
          <cell r="D532">
            <v>1269</v>
          </cell>
          <cell r="E532">
            <v>195.68234387047039</v>
          </cell>
          <cell r="F532">
            <v>96.862760215882844</v>
          </cell>
          <cell r="G532">
            <v>292.54510408635326</v>
          </cell>
        </row>
        <row r="533">
          <cell r="A533">
            <v>21536</v>
          </cell>
          <cell r="B533" t="str">
            <v>21</v>
          </cell>
          <cell r="C533" t="str">
            <v>Sacquenay</v>
          </cell>
          <cell r="D533">
            <v>270</v>
          </cell>
          <cell r="E533">
            <v>46.374045801526798</v>
          </cell>
          <cell r="F533">
            <v>32.97709923664128</v>
          </cell>
          <cell r="G533">
            <v>79.351145038168085</v>
          </cell>
        </row>
        <row r="534">
          <cell r="A534">
            <v>21537</v>
          </cell>
          <cell r="B534" t="str">
            <v>21</v>
          </cell>
          <cell r="C534" t="str">
            <v>Saffres</v>
          </cell>
          <cell r="D534">
            <v>129</v>
          </cell>
          <cell r="E534">
            <v>26.008064516129</v>
          </cell>
          <cell r="F534">
            <v>15.6048387096774</v>
          </cell>
          <cell r="G534">
            <v>41.612903225806399</v>
          </cell>
        </row>
        <row r="535">
          <cell r="A535">
            <v>21538</v>
          </cell>
          <cell r="B535" t="str">
            <v>21</v>
          </cell>
          <cell r="C535" t="str">
            <v>Saint-Andeux</v>
          </cell>
          <cell r="D535">
            <v>133</v>
          </cell>
          <cell r="E535">
            <v>32.272058823529406</v>
          </cell>
          <cell r="F535">
            <v>28.360294117647051</v>
          </cell>
          <cell r="G535">
            <v>60.632352941176457</v>
          </cell>
        </row>
        <row r="536">
          <cell r="A536">
            <v>21539</v>
          </cell>
          <cell r="B536" t="str">
            <v>21</v>
          </cell>
          <cell r="C536" t="str">
            <v>Saint-Anthot</v>
          </cell>
          <cell r="D536">
            <v>75.000000000000114</v>
          </cell>
          <cell r="E536">
            <v>11.0294117647059</v>
          </cell>
          <cell r="F536">
            <v>8.8235294117647207</v>
          </cell>
          <cell r="G536">
            <v>19.852941176470623</v>
          </cell>
        </row>
        <row r="537">
          <cell r="A537">
            <v>21540</v>
          </cell>
          <cell r="B537" t="str">
            <v>21</v>
          </cell>
          <cell r="C537" t="str">
            <v>Saint-Apollinaire</v>
          </cell>
          <cell r="D537">
            <v>7336</v>
          </cell>
          <cell r="E537">
            <v>1090</v>
          </cell>
          <cell r="F537">
            <v>782</v>
          </cell>
          <cell r="G537">
            <v>1872</v>
          </cell>
        </row>
        <row r="538">
          <cell r="A538">
            <v>21541</v>
          </cell>
          <cell r="B538" t="str">
            <v>21</v>
          </cell>
          <cell r="C538" t="str">
            <v>Saint-Aubin</v>
          </cell>
          <cell r="D538">
            <v>243</v>
          </cell>
          <cell r="E538">
            <v>36.936</v>
          </cell>
          <cell r="F538">
            <v>33.048000000000002</v>
          </cell>
          <cell r="G538">
            <v>69.984000000000009</v>
          </cell>
        </row>
        <row r="539">
          <cell r="A539">
            <v>21542</v>
          </cell>
          <cell r="B539" t="str">
            <v>21</v>
          </cell>
          <cell r="C539" t="str">
            <v>Saint-Bernard</v>
          </cell>
          <cell r="D539">
            <v>486.99999999999898</v>
          </cell>
          <cell r="E539">
            <v>66.362683438155003</v>
          </cell>
          <cell r="F539">
            <v>11.230607966457001</v>
          </cell>
          <cell r="G539">
            <v>77.593291404612003</v>
          </cell>
        </row>
        <row r="540">
          <cell r="A540">
            <v>21543</v>
          </cell>
          <cell r="B540" t="str">
            <v>21</v>
          </cell>
          <cell r="C540" t="str">
            <v>Saint-Broing-les-Moines</v>
          </cell>
          <cell r="D540">
            <v>188</v>
          </cell>
          <cell r="E540">
            <v>42.547368421052617</v>
          </cell>
          <cell r="F540">
            <v>19.789473684210527</v>
          </cell>
          <cell r="G540">
            <v>62.336842105263145</v>
          </cell>
        </row>
        <row r="541">
          <cell r="A541">
            <v>21544</v>
          </cell>
          <cell r="B541" t="str">
            <v>21</v>
          </cell>
          <cell r="C541" t="str">
            <v>Sainte-Colombe-en-Auxois</v>
          </cell>
          <cell r="D541">
            <v>56.000000000000099</v>
          </cell>
          <cell r="E541">
            <v>15.2727272727273</v>
          </cell>
          <cell r="F541">
            <v>6.10909090909092</v>
          </cell>
          <cell r="G541">
            <v>21.381818181818218</v>
          </cell>
        </row>
        <row r="542">
          <cell r="A542">
            <v>21545</v>
          </cell>
          <cell r="B542" t="str">
            <v>21</v>
          </cell>
          <cell r="C542" t="str">
            <v>Sainte-Colombe-sur-Seine</v>
          </cell>
          <cell r="D542">
            <v>959</v>
          </cell>
          <cell r="E542">
            <v>182.08474109243383</v>
          </cell>
          <cell r="F542">
            <v>88.073597593622893</v>
          </cell>
          <cell r="G542">
            <v>270.15833868605671</v>
          </cell>
        </row>
        <row r="543">
          <cell r="A543">
            <v>21546</v>
          </cell>
          <cell r="B543" t="str">
            <v>21</v>
          </cell>
          <cell r="C543" t="str">
            <v>Saint-Didier</v>
          </cell>
          <cell r="D543">
            <v>212</v>
          </cell>
          <cell r="E543">
            <v>40.42790697674419</v>
          </cell>
          <cell r="F543">
            <v>19.720930232558139</v>
          </cell>
          <cell r="G543">
            <v>60.148837209302329</v>
          </cell>
        </row>
        <row r="544">
          <cell r="A544">
            <v>21547</v>
          </cell>
          <cell r="B544" t="str">
            <v>21</v>
          </cell>
          <cell r="C544" t="str">
            <v>Saint-Euphrône</v>
          </cell>
          <cell r="D544">
            <v>194.00000000000065</v>
          </cell>
          <cell r="E544">
            <v>46.391304347826242</v>
          </cell>
          <cell r="F544">
            <v>14.76086956521744</v>
          </cell>
          <cell r="G544">
            <v>61.152173913043683</v>
          </cell>
        </row>
        <row r="545">
          <cell r="A545">
            <v>21548</v>
          </cell>
          <cell r="B545" t="str">
            <v>21</v>
          </cell>
          <cell r="C545" t="str">
            <v>Saint-Germain-de-Modéon</v>
          </cell>
          <cell r="D545">
            <v>164</v>
          </cell>
          <cell r="E545">
            <v>39.518072289156642</v>
          </cell>
          <cell r="F545">
            <v>36.55421686746989</v>
          </cell>
          <cell r="G545">
            <v>76.072289156626539</v>
          </cell>
        </row>
        <row r="546">
          <cell r="A546">
            <v>21549</v>
          </cell>
          <cell r="B546" t="str">
            <v>21</v>
          </cell>
          <cell r="C546" t="str">
            <v>Saint-Germain-le-Rocheux</v>
          </cell>
          <cell r="D546">
            <v>83</v>
          </cell>
          <cell r="E546">
            <v>16.600000000000001</v>
          </cell>
          <cell r="F546">
            <v>9.3375000000000004</v>
          </cell>
          <cell r="G546">
            <v>25.9375</v>
          </cell>
        </row>
        <row r="547">
          <cell r="A547">
            <v>21550</v>
          </cell>
          <cell r="B547" t="str">
            <v>21</v>
          </cell>
          <cell r="C547" t="str">
            <v>Saint-Germain-lès-Senailly</v>
          </cell>
          <cell r="D547">
            <v>101</v>
          </cell>
          <cell r="E547">
            <v>29.322580645161182</v>
          </cell>
          <cell r="F547">
            <v>15.204301075268761</v>
          </cell>
          <cell r="G547">
            <v>44.526881720429941</v>
          </cell>
        </row>
        <row r="548">
          <cell r="A548">
            <v>21552</v>
          </cell>
          <cell r="B548" t="str">
            <v>21</v>
          </cell>
          <cell r="C548" t="str">
            <v>Saint-Hélier</v>
          </cell>
          <cell r="D548">
            <v>42</v>
          </cell>
          <cell r="E548">
            <v>3.9069767441860481</v>
          </cell>
          <cell r="F548">
            <v>7.8139534883720962</v>
          </cell>
          <cell r="G548">
            <v>11.720930232558144</v>
          </cell>
        </row>
        <row r="549">
          <cell r="A549">
            <v>21553</v>
          </cell>
          <cell r="B549" t="str">
            <v>21</v>
          </cell>
          <cell r="C549" t="str">
            <v>Saint-Jean-de-Boeuf</v>
          </cell>
          <cell r="D549">
            <v>124</v>
          </cell>
          <cell r="E549">
            <v>15.095652173913081</v>
          </cell>
          <cell r="F549">
            <v>10.7826086956522</v>
          </cell>
          <cell r="G549">
            <v>25.878260869565281</v>
          </cell>
        </row>
        <row r="550">
          <cell r="A550">
            <v>21554</v>
          </cell>
          <cell r="B550" t="str">
            <v>21</v>
          </cell>
          <cell r="C550" t="str">
            <v>Saint-Jean-de-Losne</v>
          </cell>
          <cell r="D550">
            <v>1167</v>
          </cell>
          <cell r="E550">
            <v>163.62942187004717</v>
          </cell>
          <cell r="F550">
            <v>237.49704947121452</v>
          </cell>
          <cell r="G550">
            <v>401.12647134126166</v>
          </cell>
        </row>
        <row r="551">
          <cell r="A551">
            <v>21555</v>
          </cell>
          <cell r="B551" t="str">
            <v>21</v>
          </cell>
          <cell r="C551" t="str">
            <v>Saint-Julien</v>
          </cell>
          <cell r="D551">
            <v>1474</v>
          </cell>
          <cell r="E551">
            <v>291</v>
          </cell>
          <cell r="F551">
            <v>90</v>
          </cell>
          <cell r="G551">
            <v>381</v>
          </cell>
        </row>
        <row r="552">
          <cell r="A552">
            <v>21556</v>
          </cell>
          <cell r="B552" t="str">
            <v>21</v>
          </cell>
          <cell r="C552" t="str">
            <v>Saint-Léger-Triey</v>
          </cell>
          <cell r="D552">
            <v>248</v>
          </cell>
          <cell r="E552">
            <v>32</v>
          </cell>
          <cell r="F552">
            <v>13</v>
          </cell>
          <cell r="G552">
            <v>45</v>
          </cell>
        </row>
        <row r="553">
          <cell r="A553">
            <v>21557</v>
          </cell>
          <cell r="B553" t="str">
            <v>21</v>
          </cell>
          <cell r="C553" t="str">
            <v>Saint-Marc-sur-Seine</v>
          </cell>
          <cell r="D553">
            <v>113</v>
          </cell>
          <cell r="E553">
            <v>23.84403669724766</v>
          </cell>
          <cell r="F553">
            <v>12.44036697247704</v>
          </cell>
          <cell r="G553">
            <v>36.284403669724696</v>
          </cell>
        </row>
        <row r="554">
          <cell r="A554">
            <v>21558</v>
          </cell>
          <cell r="B554" t="str">
            <v>21</v>
          </cell>
          <cell r="C554" t="str">
            <v>Sainte-Marie-la-Blanche</v>
          </cell>
          <cell r="D554">
            <v>834.99999999999829</v>
          </cell>
          <cell r="E554">
            <v>154.85454545454513</v>
          </cell>
          <cell r="F554">
            <v>55.666666666666551</v>
          </cell>
          <cell r="G554">
            <v>210.52121212121168</v>
          </cell>
        </row>
        <row r="555">
          <cell r="A555">
            <v>21559</v>
          </cell>
          <cell r="B555" t="str">
            <v>21</v>
          </cell>
          <cell r="C555" t="str">
            <v>Sainte-Marie-sur-Ouche</v>
          </cell>
          <cell r="D555">
            <v>701.00000000000239</v>
          </cell>
          <cell r="E555">
            <v>96.902941176470918</v>
          </cell>
          <cell r="F555">
            <v>28.864705882353039</v>
          </cell>
          <cell r="G555">
            <v>125.76764705882395</v>
          </cell>
        </row>
        <row r="556">
          <cell r="A556">
            <v>21560</v>
          </cell>
          <cell r="B556" t="str">
            <v>21</v>
          </cell>
          <cell r="C556" t="str">
            <v>Saint-Martin-de-la-Mer</v>
          </cell>
          <cell r="D556">
            <v>305</v>
          </cell>
          <cell r="E556">
            <v>58.80718954248367</v>
          </cell>
          <cell r="F556">
            <v>47.843137254901968</v>
          </cell>
          <cell r="G556">
            <v>106.65032679738565</v>
          </cell>
        </row>
        <row r="557">
          <cell r="A557">
            <v>21561</v>
          </cell>
          <cell r="B557" t="str">
            <v>21</v>
          </cell>
          <cell r="C557" t="str">
            <v>Saint-Martin-du-Mont</v>
          </cell>
          <cell r="D557">
            <v>449.99999999999858</v>
          </cell>
          <cell r="E557">
            <v>64.429530201342075</v>
          </cell>
          <cell r="F557">
            <v>30.2013422818791</v>
          </cell>
          <cell r="G557">
            <v>94.630872483221168</v>
          </cell>
        </row>
        <row r="558">
          <cell r="A558">
            <v>21562</v>
          </cell>
          <cell r="B558" t="str">
            <v>21</v>
          </cell>
          <cell r="C558" t="str">
            <v>Saint-Maurice-sur-Vingeanne</v>
          </cell>
          <cell r="D558">
            <v>217</v>
          </cell>
          <cell r="E558">
            <v>32</v>
          </cell>
          <cell r="F558">
            <v>27</v>
          </cell>
          <cell r="G558">
            <v>59</v>
          </cell>
        </row>
        <row r="559">
          <cell r="A559">
            <v>21563</v>
          </cell>
          <cell r="B559" t="str">
            <v>21</v>
          </cell>
          <cell r="C559" t="str">
            <v>Saint-Mesmin</v>
          </cell>
          <cell r="D559">
            <v>140.99999999999949</v>
          </cell>
          <cell r="E559">
            <v>16.733730836444416</v>
          </cell>
          <cell r="F559">
            <v>7.4988265874559099</v>
          </cell>
          <cell r="G559">
            <v>24.232557423900325</v>
          </cell>
        </row>
        <row r="560">
          <cell r="A560">
            <v>21564</v>
          </cell>
          <cell r="B560" t="str">
            <v>21</v>
          </cell>
          <cell r="C560" t="str">
            <v>Saint-Nicolas-lès-Cîteaux</v>
          </cell>
          <cell r="D560">
            <v>422</v>
          </cell>
          <cell r="E560">
            <v>53.966230563052193</v>
          </cell>
          <cell r="F560">
            <v>28.998027720886107</v>
          </cell>
          <cell r="G560">
            <v>82.964258283938307</v>
          </cell>
        </row>
        <row r="561">
          <cell r="A561">
            <v>21565</v>
          </cell>
          <cell r="B561" t="str">
            <v>21</v>
          </cell>
          <cell r="C561" t="str">
            <v>Saint-Philibert</v>
          </cell>
          <cell r="D561">
            <v>448</v>
          </cell>
          <cell r="E561">
            <v>68.846325167037861</v>
          </cell>
          <cell r="F561">
            <v>16.962138084632514</v>
          </cell>
          <cell r="G561">
            <v>85.808463251670375</v>
          </cell>
        </row>
        <row r="562">
          <cell r="A562">
            <v>21566</v>
          </cell>
          <cell r="B562" t="str">
            <v>21</v>
          </cell>
          <cell r="C562" t="str">
            <v>Saint-Pierre-en-Vaux</v>
          </cell>
          <cell r="D562">
            <v>136</v>
          </cell>
          <cell r="E562">
            <v>31.491184502091787</v>
          </cell>
          <cell r="F562">
            <v>18.656451871779979</v>
          </cell>
          <cell r="G562">
            <v>50.147636373871762</v>
          </cell>
        </row>
        <row r="563">
          <cell r="A563">
            <v>21567</v>
          </cell>
          <cell r="B563" t="str">
            <v>21</v>
          </cell>
          <cell r="C563" t="str">
            <v>Saint-Prix-lès-Arnay</v>
          </cell>
          <cell r="D563">
            <v>241.99999999999903</v>
          </cell>
          <cell r="E563">
            <v>51.709401709401497</v>
          </cell>
          <cell r="F563">
            <v>31.025641025640901</v>
          </cell>
          <cell r="G563">
            <v>82.735042735042398</v>
          </cell>
        </row>
        <row r="564">
          <cell r="A564">
            <v>21568</v>
          </cell>
          <cell r="B564" t="str">
            <v>21</v>
          </cell>
          <cell r="C564" t="str">
            <v>Saint-Rémy</v>
          </cell>
          <cell r="D564">
            <v>742</v>
          </cell>
          <cell r="E564">
            <v>151</v>
          </cell>
          <cell r="F564">
            <v>89</v>
          </cell>
          <cell r="G564">
            <v>240</v>
          </cell>
        </row>
        <row r="565">
          <cell r="A565">
            <v>21569</v>
          </cell>
          <cell r="B565" t="str">
            <v>21</v>
          </cell>
          <cell r="C565" t="str">
            <v>Saint-Romain</v>
          </cell>
          <cell r="D565">
            <v>223</v>
          </cell>
          <cell r="E565">
            <v>32.276315789473671</v>
          </cell>
          <cell r="F565">
            <v>28.364035087719284</v>
          </cell>
          <cell r="G565">
            <v>60.640350877192958</v>
          </cell>
        </row>
        <row r="566">
          <cell r="A566">
            <v>21570</v>
          </cell>
          <cell r="B566" t="str">
            <v>21</v>
          </cell>
          <cell r="C566" t="str">
            <v>Sainte-Sabine</v>
          </cell>
          <cell r="D566">
            <v>203</v>
          </cell>
          <cell r="E566">
            <v>38.138869181555727</v>
          </cell>
          <cell r="F566">
            <v>26.96074908830575</v>
          </cell>
          <cell r="G566">
            <v>65.09961826986148</v>
          </cell>
        </row>
        <row r="567">
          <cell r="A567">
            <v>21571</v>
          </cell>
          <cell r="B567" t="str">
            <v>21</v>
          </cell>
          <cell r="C567" t="str">
            <v>Saint-Sauveur</v>
          </cell>
          <cell r="D567">
            <v>256.00000000000102</v>
          </cell>
          <cell r="E567">
            <v>43.682539682539861</v>
          </cell>
          <cell r="F567">
            <v>11.17460317460322</v>
          </cell>
          <cell r="G567">
            <v>54.857142857143081</v>
          </cell>
        </row>
        <row r="568">
          <cell r="A568">
            <v>21572</v>
          </cell>
          <cell r="B568" t="str">
            <v>21</v>
          </cell>
          <cell r="C568" t="str">
            <v>Saint-Seine-en-Bâche</v>
          </cell>
          <cell r="D568">
            <v>323</v>
          </cell>
          <cell r="E568">
            <v>29.594240837696329</v>
          </cell>
          <cell r="F568">
            <v>16.910994764397898</v>
          </cell>
          <cell r="G568">
            <v>46.505235602094231</v>
          </cell>
        </row>
        <row r="569">
          <cell r="A569">
            <v>21573</v>
          </cell>
          <cell r="B569" t="str">
            <v>21</v>
          </cell>
          <cell r="C569" t="str">
            <v>Saint-Seine-l'Abbaye</v>
          </cell>
          <cell r="D569">
            <v>364.99999999999869</v>
          </cell>
          <cell r="E569">
            <v>52.048596567229609</v>
          </cell>
          <cell r="F569">
            <v>66.917125172043782</v>
          </cell>
          <cell r="G569">
            <v>118.96572173927339</v>
          </cell>
        </row>
        <row r="570">
          <cell r="A570">
            <v>21574</v>
          </cell>
          <cell r="B570" t="str">
            <v>21</v>
          </cell>
          <cell r="C570" t="str">
            <v>Saint-Seine-sur-Vingeanne</v>
          </cell>
          <cell r="D570">
            <v>409.99999999999829</v>
          </cell>
          <cell r="E570">
            <v>79.750623441396186</v>
          </cell>
          <cell r="F570">
            <v>37.830423940149473</v>
          </cell>
          <cell r="G570">
            <v>117.58104738154566</v>
          </cell>
        </row>
        <row r="571">
          <cell r="A571">
            <v>21575</v>
          </cell>
          <cell r="B571" t="str">
            <v>21</v>
          </cell>
          <cell r="C571" t="str">
            <v>Saint-Symphorien-sur-Saône</v>
          </cell>
          <cell r="D571">
            <v>374.00000000000136</v>
          </cell>
          <cell r="E571">
            <v>66.250828046887946</v>
          </cell>
          <cell r="F571">
            <v>24.871585623819122</v>
          </cell>
          <cell r="G571">
            <v>91.122413670707061</v>
          </cell>
        </row>
        <row r="572">
          <cell r="A572">
            <v>21576</v>
          </cell>
          <cell r="B572" t="str">
            <v>21</v>
          </cell>
          <cell r="C572" t="str">
            <v>Saint-Thibault</v>
          </cell>
          <cell r="D572">
            <v>161.99999999999943</v>
          </cell>
          <cell r="E572">
            <v>24.149068322981279</v>
          </cell>
          <cell r="F572">
            <v>23.142857142857061</v>
          </cell>
          <cell r="G572">
            <v>47.291925465838339</v>
          </cell>
        </row>
        <row r="573">
          <cell r="A573">
            <v>21577</v>
          </cell>
          <cell r="B573" t="str">
            <v>21</v>
          </cell>
          <cell r="C573" t="str">
            <v>Saint-Usage</v>
          </cell>
          <cell r="D573">
            <v>1293</v>
          </cell>
          <cell r="E573">
            <v>199.91449358670289</v>
          </cell>
          <cell r="F573">
            <v>121.98393004878521</v>
          </cell>
          <cell r="G573">
            <v>321.89842363548809</v>
          </cell>
        </row>
        <row r="574">
          <cell r="A574">
            <v>21578</v>
          </cell>
          <cell r="B574" t="str">
            <v>21</v>
          </cell>
          <cell r="C574" t="str">
            <v>Saint-Victor-sur-Ouche</v>
          </cell>
          <cell r="D574">
            <v>264</v>
          </cell>
          <cell r="E574">
            <v>39.148288973383977</v>
          </cell>
          <cell r="F574">
            <v>17.064638783269938</v>
          </cell>
          <cell r="G574">
            <v>56.212927756653912</v>
          </cell>
        </row>
        <row r="575">
          <cell r="A575">
            <v>21579</v>
          </cell>
          <cell r="B575" t="str">
            <v>21</v>
          </cell>
          <cell r="C575" t="str">
            <v>Salives</v>
          </cell>
          <cell r="D575">
            <v>228</v>
          </cell>
          <cell r="E575">
            <v>25</v>
          </cell>
          <cell r="F575">
            <v>21</v>
          </cell>
          <cell r="G575">
            <v>46</v>
          </cell>
        </row>
        <row r="576">
          <cell r="A576">
            <v>21580</v>
          </cell>
          <cell r="B576" t="str">
            <v>21</v>
          </cell>
          <cell r="C576" t="str">
            <v>Salmaise</v>
          </cell>
          <cell r="D576">
            <v>136</v>
          </cell>
          <cell r="E576">
            <v>23</v>
          </cell>
          <cell r="F576">
            <v>18</v>
          </cell>
          <cell r="G576">
            <v>41</v>
          </cell>
        </row>
        <row r="577">
          <cell r="A577">
            <v>21581</v>
          </cell>
          <cell r="B577" t="str">
            <v>21</v>
          </cell>
          <cell r="C577" t="str">
            <v>Samerey</v>
          </cell>
          <cell r="D577">
            <v>143</v>
          </cell>
          <cell r="E577">
            <v>18.940397350993379</v>
          </cell>
          <cell r="F577">
            <v>17.993377483443712</v>
          </cell>
          <cell r="G577">
            <v>36.933774834437088</v>
          </cell>
        </row>
        <row r="578">
          <cell r="A578">
            <v>21582</v>
          </cell>
          <cell r="B578" t="str">
            <v>21</v>
          </cell>
          <cell r="C578" t="str">
            <v>Santenay</v>
          </cell>
          <cell r="D578">
            <v>843</v>
          </cell>
          <cell r="E578">
            <v>119.44272175852086</v>
          </cell>
          <cell r="F578">
            <v>223.90280240010406</v>
          </cell>
          <cell r="G578">
            <v>343.34552415862493</v>
          </cell>
        </row>
        <row r="579">
          <cell r="A579">
            <v>21583</v>
          </cell>
          <cell r="B579" t="str">
            <v>21</v>
          </cell>
          <cell r="C579" t="str">
            <v>Santosse</v>
          </cell>
          <cell r="D579">
            <v>52</v>
          </cell>
          <cell r="E579">
            <v>5.6727272727272702</v>
          </cell>
          <cell r="F579">
            <v>4.7272727272727249</v>
          </cell>
          <cell r="G579">
            <v>10.399999999999995</v>
          </cell>
        </row>
        <row r="580">
          <cell r="A580">
            <v>21584</v>
          </cell>
          <cell r="B580" t="str">
            <v>21</v>
          </cell>
          <cell r="C580" t="str">
            <v>Saulieu</v>
          </cell>
          <cell r="D580">
            <v>2490</v>
          </cell>
          <cell r="E580">
            <v>408</v>
          </cell>
          <cell r="F580">
            <v>467</v>
          </cell>
          <cell r="G580">
            <v>875</v>
          </cell>
        </row>
        <row r="581">
          <cell r="A581">
            <v>21585</v>
          </cell>
          <cell r="B581" t="str">
            <v>21</v>
          </cell>
          <cell r="C581" t="str">
            <v>Saulon-la-Chapelle</v>
          </cell>
          <cell r="D581">
            <v>1039</v>
          </cell>
          <cell r="E581">
            <v>153</v>
          </cell>
          <cell r="F581">
            <v>86</v>
          </cell>
          <cell r="G581">
            <v>239</v>
          </cell>
        </row>
        <row r="582">
          <cell r="A582">
            <v>21586</v>
          </cell>
          <cell r="B582" t="str">
            <v>21</v>
          </cell>
          <cell r="C582" t="str">
            <v>Saulon-la-Rue</v>
          </cell>
          <cell r="D582">
            <v>691</v>
          </cell>
          <cell r="E582">
            <v>87</v>
          </cell>
          <cell r="F582">
            <v>29</v>
          </cell>
          <cell r="G582">
            <v>116</v>
          </cell>
        </row>
        <row r="583">
          <cell r="A583">
            <v>21587</v>
          </cell>
          <cell r="B583" t="str">
            <v>21</v>
          </cell>
          <cell r="C583" t="str">
            <v>Saulx-le-Duc</v>
          </cell>
          <cell r="D583">
            <v>267.00000000000114</v>
          </cell>
          <cell r="E583">
            <v>39.555555555555721</v>
          </cell>
          <cell r="F583">
            <v>23.074074074074169</v>
          </cell>
          <cell r="G583">
            <v>62.629629629629889</v>
          </cell>
        </row>
        <row r="584">
          <cell r="A584">
            <v>21588</v>
          </cell>
          <cell r="B584" t="str">
            <v>21</v>
          </cell>
          <cell r="C584" t="str">
            <v>Saussey</v>
          </cell>
          <cell r="D584">
            <v>83</v>
          </cell>
          <cell r="E584">
            <v>13</v>
          </cell>
          <cell r="F584">
            <v>12</v>
          </cell>
          <cell r="G584">
            <v>25</v>
          </cell>
        </row>
        <row r="585">
          <cell r="A585">
            <v>21589</v>
          </cell>
          <cell r="B585" t="str">
            <v>21</v>
          </cell>
          <cell r="C585" t="str">
            <v>Saussy</v>
          </cell>
          <cell r="D585">
            <v>95.999999999999943</v>
          </cell>
          <cell r="E585">
            <v>15.2079207920792</v>
          </cell>
          <cell r="F585">
            <v>8.5544554455445496</v>
          </cell>
          <cell r="G585">
            <v>23.762376237623748</v>
          </cell>
        </row>
        <row r="586">
          <cell r="A586">
            <v>21590</v>
          </cell>
          <cell r="B586" t="str">
            <v>21</v>
          </cell>
          <cell r="C586" t="str">
            <v>Savigny-lès-Beaune</v>
          </cell>
          <cell r="D586">
            <v>1332</v>
          </cell>
          <cell r="E586">
            <v>277.28416695806493</v>
          </cell>
          <cell r="F586">
            <v>151.26470509122453</v>
          </cell>
          <cell r="G586">
            <v>428.54887204928946</v>
          </cell>
        </row>
        <row r="587">
          <cell r="A587">
            <v>21591</v>
          </cell>
          <cell r="B587" t="str">
            <v>21</v>
          </cell>
          <cell r="C587" t="str">
            <v>Savigny-le-Sec</v>
          </cell>
          <cell r="D587">
            <v>825</v>
          </cell>
          <cell r="E587">
            <v>197</v>
          </cell>
          <cell r="F587">
            <v>43</v>
          </cell>
          <cell r="G587">
            <v>240</v>
          </cell>
        </row>
        <row r="588">
          <cell r="A588">
            <v>21592</v>
          </cell>
          <cell r="B588" t="str">
            <v>21</v>
          </cell>
          <cell r="C588" t="str">
            <v>Savigny-sous-Mâlain</v>
          </cell>
          <cell r="D588">
            <v>204</v>
          </cell>
          <cell r="E588">
            <v>25.150684931506834</v>
          </cell>
          <cell r="F588">
            <v>12.109589041095884</v>
          </cell>
          <cell r="G588">
            <v>37.260273972602718</v>
          </cell>
        </row>
        <row r="589">
          <cell r="A589">
            <v>21593</v>
          </cell>
          <cell r="B589" t="str">
            <v>21</v>
          </cell>
          <cell r="C589" t="str">
            <v>Savilly</v>
          </cell>
          <cell r="D589">
            <v>79</v>
          </cell>
          <cell r="E589">
            <v>18.304878048780481</v>
          </cell>
          <cell r="F589">
            <v>17.341463414634138</v>
          </cell>
          <cell r="G589">
            <v>35.646341463414615</v>
          </cell>
        </row>
        <row r="590">
          <cell r="A590">
            <v>21594</v>
          </cell>
          <cell r="B590" t="str">
            <v>21</v>
          </cell>
          <cell r="C590" t="str">
            <v>Savoisy</v>
          </cell>
          <cell r="D590">
            <v>204</v>
          </cell>
          <cell r="E590">
            <v>32.36538461538462</v>
          </cell>
          <cell r="F590">
            <v>14.711538461538465</v>
          </cell>
          <cell r="G590">
            <v>47.076923076923087</v>
          </cell>
        </row>
        <row r="591">
          <cell r="A591">
            <v>21595</v>
          </cell>
          <cell r="B591" t="str">
            <v>21</v>
          </cell>
          <cell r="C591" t="str">
            <v>Savolles</v>
          </cell>
          <cell r="D591">
            <v>148</v>
          </cell>
          <cell r="E591">
            <v>14.60526315789474</v>
          </cell>
          <cell r="F591">
            <v>2.9210526315789478</v>
          </cell>
          <cell r="G591">
            <v>17.526315789473689</v>
          </cell>
        </row>
        <row r="592">
          <cell r="A592">
            <v>21596</v>
          </cell>
          <cell r="B592" t="str">
            <v>21</v>
          </cell>
          <cell r="C592" t="str">
            <v>Savouges</v>
          </cell>
          <cell r="D592">
            <v>380</v>
          </cell>
          <cell r="E592">
            <v>28</v>
          </cell>
          <cell r="F592">
            <v>8</v>
          </cell>
          <cell r="G592">
            <v>36</v>
          </cell>
        </row>
        <row r="593">
          <cell r="A593">
            <v>21597</v>
          </cell>
          <cell r="B593" t="str">
            <v>21</v>
          </cell>
          <cell r="C593" t="str">
            <v>Segrois</v>
          </cell>
          <cell r="D593">
            <v>46.999999999999801</v>
          </cell>
          <cell r="E593">
            <v>5.2222222222222001</v>
          </cell>
          <cell r="F593">
            <v>2.0888888888888801</v>
          </cell>
          <cell r="G593">
            <v>7.3111111111110798</v>
          </cell>
        </row>
        <row r="594">
          <cell r="A594">
            <v>21598</v>
          </cell>
          <cell r="B594" t="str">
            <v>21</v>
          </cell>
          <cell r="C594" t="str">
            <v>Seigny</v>
          </cell>
          <cell r="D594">
            <v>159</v>
          </cell>
          <cell r="E594">
            <v>22.435582822085902</v>
          </cell>
          <cell r="F594">
            <v>19.50920245398774</v>
          </cell>
          <cell r="G594">
            <v>41.944785276073645</v>
          </cell>
        </row>
        <row r="595">
          <cell r="A595">
            <v>21599</v>
          </cell>
          <cell r="B595" t="str">
            <v>21</v>
          </cell>
          <cell r="C595" t="str">
            <v>Selongey</v>
          </cell>
          <cell r="D595">
            <v>2438</v>
          </cell>
          <cell r="E595">
            <v>361.28466832901648</v>
          </cell>
          <cell r="F595">
            <v>238.59705963976114</v>
          </cell>
          <cell r="G595">
            <v>599.88172796877757</v>
          </cell>
        </row>
        <row r="596">
          <cell r="A596">
            <v>21600</v>
          </cell>
          <cell r="B596" t="str">
            <v>21</v>
          </cell>
          <cell r="C596" t="str">
            <v>Semarey</v>
          </cell>
          <cell r="D596">
            <v>121</v>
          </cell>
          <cell r="E596">
            <v>15.612903225806448</v>
          </cell>
          <cell r="F596">
            <v>12.685483870967738</v>
          </cell>
          <cell r="G596">
            <v>28.298387096774185</v>
          </cell>
        </row>
        <row r="597">
          <cell r="A597">
            <v>21601</v>
          </cell>
          <cell r="B597" t="str">
            <v>21</v>
          </cell>
          <cell r="C597" t="str">
            <v>Semezanges</v>
          </cell>
          <cell r="D597">
            <v>93.999999999999602</v>
          </cell>
          <cell r="E597">
            <v>7.3111111111110798</v>
          </cell>
          <cell r="F597">
            <v>6.26666666666664</v>
          </cell>
          <cell r="G597">
            <v>13.577777777777719</v>
          </cell>
        </row>
        <row r="598">
          <cell r="A598">
            <v>21602</v>
          </cell>
          <cell r="B598" t="str">
            <v>21</v>
          </cell>
          <cell r="C598" t="str">
            <v>Semond</v>
          </cell>
          <cell r="D598">
            <v>31</v>
          </cell>
          <cell r="E598">
            <v>14.88</v>
          </cell>
          <cell r="F598">
            <v>2.48</v>
          </cell>
          <cell r="G598">
            <v>17.36</v>
          </cell>
        </row>
        <row r="599">
          <cell r="A599">
            <v>21603</v>
          </cell>
          <cell r="B599" t="str">
            <v>21</v>
          </cell>
          <cell r="C599" t="str">
            <v>Semur-en-Auxois</v>
          </cell>
          <cell r="D599">
            <v>4107</v>
          </cell>
          <cell r="E599">
            <v>657.05630187883094</v>
          </cell>
          <cell r="F599">
            <v>537.80498827647671</v>
          </cell>
          <cell r="G599">
            <v>1194.8612901553076</v>
          </cell>
        </row>
        <row r="600">
          <cell r="A600">
            <v>21604</v>
          </cell>
          <cell r="B600" t="str">
            <v>21</v>
          </cell>
          <cell r="C600" t="str">
            <v>Senailly</v>
          </cell>
          <cell r="D600">
            <v>144</v>
          </cell>
          <cell r="E600">
            <v>28.8</v>
          </cell>
          <cell r="F600">
            <v>15.42857142857145</v>
          </cell>
          <cell r="G600">
            <v>44.228571428571449</v>
          </cell>
        </row>
        <row r="601">
          <cell r="A601">
            <v>21605</v>
          </cell>
          <cell r="B601" t="str">
            <v>21</v>
          </cell>
          <cell r="C601" t="str">
            <v>Sennecey-lès-Dijon</v>
          </cell>
          <cell r="D601">
            <v>2145.9999999999918</v>
          </cell>
          <cell r="E601">
            <v>261.83687087522901</v>
          </cell>
          <cell r="F601">
            <v>157.0952129890243</v>
          </cell>
          <cell r="G601">
            <v>418.93208386425329</v>
          </cell>
        </row>
        <row r="602">
          <cell r="A602">
            <v>21606</v>
          </cell>
          <cell r="B602" t="str">
            <v>21</v>
          </cell>
          <cell r="C602" t="str">
            <v>Ladoix-Serrigny</v>
          </cell>
          <cell r="D602">
            <v>1841.999999999993</v>
          </cell>
          <cell r="E602">
            <v>265.16876199611147</v>
          </cell>
          <cell r="F602">
            <v>138.65694806666897</v>
          </cell>
          <cell r="G602">
            <v>403.82571006278044</v>
          </cell>
        </row>
        <row r="603">
          <cell r="A603">
            <v>21607</v>
          </cell>
          <cell r="B603" t="str">
            <v>21</v>
          </cell>
          <cell r="C603" t="str">
            <v>Seurre</v>
          </cell>
          <cell r="D603">
            <v>2435</v>
          </cell>
          <cell r="E603">
            <v>438</v>
          </cell>
          <cell r="F603">
            <v>414</v>
          </cell>
          <cell r="G603">
            <v>852</v>
          </cell>
        </row>
        <row r="604">
          <cell r="A604">
            <v>21608</v>
          </cell>
          <cell r="B604" t="str">
            <v>21</v>
          </cell>
          <cell r="C604" t="str">
            <v>Sincey-lès-Rouvray</v>
          </cell>
          <cell r="D604">
            <v>110</v>
          </cell>
          <cell r="E604">
            <v>22</v>
          </cell>
          <cell r="F604">
            <v>17.217391304347831</v>
          </cell>
          <cell r="G604">
            <v>39.217391304347828</v>
          </cell>
        </row>
        <row r="605">
          <cell r="A605">
            <v>21609</v>
          </cell>
          <cell r="B605" t="str">
            <v>21</v>
          </cell>
          <cell r="C605" t="str">
            <v>Soirans</v>
          </cell>
          <cell r="D605">
            <v>459</v>
          </cell>
          <cell r="E605">
            <v>54</v>
          </cell>
          <cell r="F605">
            <v>16</v>
          </cell>
          <cell r="G605">
            <v>70</v>
          </cell>
        </row>
        <row r="606">
          <cell r="A606">
            <v>21610</v>
          </cell>
          <cell r="B606" t="str">
            <v>21</v>
          </cell>
          <cell r="C606" t="str">
            <v>Soissons-sur-Nacey</v>
          </cell>
          <cell r="D606">
            <v>360.00000000000051</v>
          </cell>
          <cell r="E606">
            <v>51.428571428571502</v>
          </cell>
          <cell r="F606">
            <v>19.542857142857169</v>
          </cell>
          <cell r="G606">
            <v>70.971428571428675</v>
          </cell>
        </row>
        <row r="607">
          <cell r="A607">
            <v>21611</v>
          </cell>
          <cell r="B607" t="str">
            <v>21</v>
          </cell>
          <cell r="C607" t="str">
            <v>Sombernon</v>
          </cell>
          <cell r="D607">
            <v>969</v>
          </cell>
          <cell r="E607">
            <v>123.66888744039906</v>
          </cell>
          <cell r="F607">
            <v>112.29886155019717</v>
          </cell>
          <cell r="G607">
            <v>235.96774899059625</v>
          </cell>
        </row>
        <row r="608">
          <cell r="A608">
            <v>21612</v>
          </cell>
          <cell r="B608" t="str">
            <v>21</v>
          </cell>
          <cell r="C608" t="str">
            <v>Souhey</v>
          </cell>
          <cell r="D608">
            <v>93.999999999999716</v>
          </cell>
          <cell r="E608">
            <v>22.23655913978488</v>
          </cell>
          <cell r="F608">
            <v>4.0430107526881596</v>
          </cell>
          <cell r="G608">
            <v>26.279569892473042</v>
          </cell>
        </row>
        <row r="609">
          <cell r="A609">
            <v>21613</v>
          </cell>
          <cell r="B609" t="str">
            <v>21</v>
          </cell>
          <cell r="C609" t="str">
            <v>Soussey-sur-Brionne</v>
          </cell>
          <cell r="D609">
            <v>145</v>
          </cell>
          <cell r="E609">
            <v>25</v>
          </cell>
          <cell r="F609">
            <v>19</v>
          </cell>
          <cell r="G609">
            <v>44</v>
          </cell>
        </row>
        <row r="610">
          <cell r="A610">
            <v>21614</v>
          </cell>
          <cell r="B610" t="str">
            <v>21</v>
          </cell>
          <cell r="C610" t="str">
            <v>Spoy</v>
          </cell>
          <cell r="D610">
            <v>317.99999999999932</v>
          </cell>
          <cell r="E610">
            <v>35.096989966555107</v>
          </cell>
          <cell r="F610">
            <v>20.207357859531729</v>
          </cell>
          <cell r="G610">
            <v>55.30434782608684</v>
          </cell>
        </row>
        <row r="611">
          <cell r="A611">
            <v>21615</v>
          </cell>
          <cell r="B611" t="str">
            <v>21</v>
          </cell>
          <cell r="C611" t="str">
            <v>Sussey</v>
          </cell>
          <cell r="D611">
            <v>269</v>
          </cell>
          <cell r="E611">
            <v>55</v>
          </cell>
          <cell r="F611">
            <v>28</v>
          </cell>
          <cell r="G611">
            <v>83</v>
          </cell>
        </row>
        <row r="612">
          <cell r="A612">
            <v>21616</v>
          </cell>
          <cell r="B612" t="str">
            <v>21</v>
          </cell>
          <cell r="C612" t="str">
            <v>Tailly</v>
          </cell>
          <cell r="D612">
            <v>188.00000000000071</v>
          </cell>
          <cell r="E612">
            <v>29.47027027027038</v>
          </cell>
          <cell r="F612">
            <v>9.1459459459459804</v>
          </cell>
          <cell r="G612">
            <v>38.616216216216358</v>
          </cell>
        </row>
        <row r="613">
          <cell r="A613">
            <v>21617</v>
          </cell>
          <cell r="B613" t="str">
            <v>21</v>
          </cell>
          <cell r="C613" t="str">
            <v>Talant</v>
          </cell>
          <cell r="D613">
            <v>11131</v>
          </cell>
          <cell r="E613">
            <v>2072.4775403938438</v>
          </cell>
          <cell r="F613">
            <v>1443.8817250416935</v>
          </cell>
          <cell r="G613">
            <v>3516.3592654355371</v>
          </cell>
        </row>
        <row r="614">
          <cell r="A614">
            <v>21618</v>
          </cell>
          <cell r="B614" t="str">
            <v>21</v>
          </cell>
          <cell r="C614" t="str">
            <v>Talmay</v>
          </cell>
          <cell r="D614">
            <v>562.99999999999841</v>
          </cell>
          <cell r="E614">
            <v>87.466071428571183</v>
          </cell>
          <cell r="F614">
            <v>56.299999999999841</v>
          </cell>
          <cell r="G614">
            <v>143.76607142857102</v>
          </cell>
        </row>
        <row r="615">
          <cell r="A615">
            <v>21619</v>
          </cell>
          <cell r="B615" t="str">
            <v>21</v>
          </cell>
          <cell r="C615" t="str">
            <v>Tanay</v>
          </cell>
          <cell r="D615">
            <v>233</v>
          </cell>
          <cell r="E615">
            <v>38.329004329004377</v>
          </cell>
          <cell r="F615">
            <v>16.138528138528159</v>
          </cell>
          <cell r="G615">
            <v>54.467532467532536</v>
          </cell>
        </row>
        <row r="616">
          <cell r="A616">
            <v>21620</v>
          </cell>
          <cell r="B616" t="str">
            <v>21</v>
          </cell>
          <cell r="C616" t="str">
            <v>Tarsul</v>
          </cell>
          <cell r="D616">
            <v>155.9999999999994</v>
          </cell>
          <cell r="E616">
            <v>40.0540540540539</v>
          </cell>
          <cell r="F616">
            <v>11.59459459459455</v>
          </cell>
          <cell r="G616">
            <v>51.648648648648447</v>
          </cell>
        </row>
        <row r="617">
          <cell r="A617">
            <v>21621</v>
          </cell>
          <cell r="B617" t="str">
            <v>21</v>
          </cell>
          <cell r="C617" t="str">
            <v>Tart-l'Abbaye</v>
          </cell>
          <cell r="D617">
            <v>216</v>
          </cell>
          <cell r="E617">
            <v>32.914285714285761</v>
          </cell>
          <cell r="F617">
            <v>17.485714285714309</v>
          </cell>
          <cell r="G617">
            <v>50.40000000000007</v>
          </cell>
        </row>
        <row r="618">
          <cell r="A618">
            <v>21622</v>
          </cell>
          <cell r="B618" t="str">
            <v>21</v>
          </cell>
          <cell r="C618" t="str">
            <v>Tart-le-Bas</v>
          </cell>
          <cell r="D618">
            <v>221</v>
          </cell>
          <cell r="E618">
            <v>28.869369369369355</v>
          </cell>
          <cell r="F618">
            <v>17.918918918918909</v>
          </cell>
          <cell r="G618">
            <v>46.788288288288264</v>
          </cell>
        </row>
        <row r="619">
          <cell r="A619">
            <v>21623</v>
          </cell>
          <cell r="B619" t="str">
            <v>21</v>
          </cell>
          <cell r="C619" t="str">
            <v>Tart-le-Haut</v>
          </cell>
          <cell r="D619">
            <v>1398</v>
          </cell>
          <cell r="E619">
            <v>89.342047930283286</v>
          </cell>
          <cell r="F619">
            <v>32.488017429193917</v>
          </cell>
          <cell r="G619">
            <v>121.8300653594772</v>
          </cell>
        </row>
        <row r="620">
          <cell r="A620">
            <v>21624</v>
          </cell>
          <cell r="B620" t="str">
            <v>21</v>
          </cell>
          <cell r="C620" t="str">
            <v>Tellecey</v>
          </cell>
          <cell r="D620">
            <v>144</v>
          </cell>
          <cell r="E620">
            <v>16.11188811188816</v>
          </cell>
          <cell r="F620">
            <v>3.0209790209790297</v>
          </cell>
          <cell r="G620">
            <v>19.13286713286719</v>
          </cell>
        </row>
        <row r="621">
          <cell r="A621">
            <v>21625</v>
          </cell>
          <cell r="B621" t="str">
            <v>21</v>
          </cell>
          <cell r="C621" t="str">
            <v>Ternant</v>
          </cell>
          <cell r="D621">
            <v>95</v>
          </cell>
          <cell r="E621">
            <v>12.864583333333329</v>
          </cell>
          <cell r="F621">
            <v>8.9062499999999964</v>
          </cell>
          <cell r="G621">
            <v>21.770833333333325</v>
          </cell>
        </row>
        <row r="622">
          <cell r="A622">
            <v>21626</v>
          </cell>
          <cell r="B622" t="str">
            <v>21</v>
          </cell>
          <cell r="C622" t="str">
            <v>Terrefondrée</v>
          </cell>
          <cell r="D622">
            <v>66</v>
          </cell>
          <cell r="E622">
            <v>15.46875</v>
          </cell>
          <cell r="F622">
            <v>11.34375</v>
          </cell>
          <cell r="G622">
            <v>26.8125</v>
          </cell>
        </row>
        <row r="623">
          <cell r="A623">
            <v>21627</v>
          </cell>
          <cell r="B623" t="str">
            <v>21</v>
          </cell>
          <cell r="C623" t="str">
            <v>Thenissey</v>
          </cell>
          <cell r="D623">
            <v>118</v>
          </cell>
          <cell r="E623">
            <v>17</v>
          </cell>
          <cell r="F623">
            <v>20</v>
          </cell>
          <cell r="G623">
            <v>37</v>
          </cell>
        </row>
        <row r="624">
          <cell r="A624">
            <v>21628</v>
          </cell>
          <cell r="B624" t="str">
            <v>21</v>
          </cell>
          <cell r="C624" t="str">
            <v>Thoires</v>
          </cell>
          <cell r="D624">
            <v>64</v>
          </cell>
          <cell r="E624">
            <v>11.46268656716418</v>
          </cell>
          <cell r="F624">
            <v>11.46268656716418</v>
          </cell>
          <cell r="G624">
            <v>22.92537313432836</v>
          </cell>
        </row>
        <row r="625">
          <cell r="A625">
            <v>21629</v>
          </cell>
          <cell r="B625" t="str">
            <v>21</v>
          </cell>
          <cell r="C625" t="str">
            <v>Thoisy-la-Berchère</v>
          </cell>
          <cell r="D625">
            <v>319</v>
          </cell>
          <cell r="E625">
            <v>50</v>
          </cell>
          <cell r="F625">
            <v>34</v>
          </cell>
          <cell r="G625">
            <v>84</v>
          </cell>
        </row>
        <row r="626">
          <cell r="A626">
            <v>21630</v>
          </cell>
          <cell r="B626" t="str">
            <v>21</v>
          </cell>
          <cell r="C626" t="str">
            <v>Thoisy-le-Désert</v>
          </cell>
          <cell r="D626">
            <v>209</v>
          </cell>
          <cell r="E626">
            <v>33.677725118483409</v>
          </cell>
          <cell r="F626">
            <v>16.838862559241704</v>
          </cell>
          <cell r="G626">
            <v>50.516587677725113</v>
          </cell>
        </row>
        <row r="627">
          <cell r="A627">
            <v>21631</v>
          </cell>
          <cell r="B627" t="str">
            <v>21</v>
          </cell>
          <cell r="C627" t="str">
            <v>Thomirey</v>
          </cell>
          <cell r="D627">
            <v>47</v>
          </cell>
          <cell r="E627">
            <v>12</v>
          </cell>
          <cell r="F627">
            <v>4</v>
          </cell>
          <cell r="G627">
            <v>16</v>
          </cell>
        </row>
        <row r="628">
          <cell r="A628">
            <v>21632</v>
          </cell>
          <cell r="B628" t="str">
            <v>21</v>
          </cell>
          <cell r="C628" t="str">
            <v>Thorey-en-Plaine</v>
          </cell>
          <cell r="D628">
            <v>1073</v>
          </cell>
          <cell r="E628">
            <v>118.32327992459987</v>
          </cell>
          <cell r="F628">
            <v>34.384542884071763</v>
          </cell>
          <cell r="G628">
            <v>152.70782280867164</v>
          </cell>
        </row>
        <row r="629">
          <cell r="A629">
            <v>21633</v>
          </cell>
          <cell r="B629" t="str">
            <v>21</v>
          </cell>
          <cell r="C629" t="str">
            <v>Thorey-sous-Charny</v>
          </cell>
          <cell r="D629">
            <v>169</v>
          </cell>
          <cell r="E629">
            <v>48</v>
          </cell>
          <cell r="F629">
            <v>28</v>
          </cell>
          <cell r="G629">
            <v>76</v>
          </cell>
        </row>
        <row r="630">
          <cell r="A630">
            <v>21634</v>
          </cell>
          <cell r="B630" t="str">
            <v>21</v>
          </cell>
          <cell r="C630" t="str">
            <v>Thorey-sur-Ouche</v>
          </cell>
          <cell r="D630">
            <v>159</v>
          </cell>
          <cell r="E630">
            <v>30</v>
          </cell>
          <cell r="F630">
            <v>26</v>
          </cell>
          <cell r="G630">
            <v>56</v>
          </cell>
        </row>
        <row r="631">
          <cell r="A631">
            <v>21635</v>
          </cell>
          <cell r="B631" t="str">
            <v>21</v>
          </cell>
          <cell r="C631" t="str">
            <v>Thoste</v>
          </cell>
          <cell r="D631">
            <v>115</v>
          </cell>
          <cell r="E631">
            <v>27.236842105263118</v>
          </cell>
          <cell r="F631">
            <v>16.140350877192962</v>
          </cell>
          <cell r="G631">
            <v>43.37719298245608</v>
          </cell>
        </row>
        <row r="632">
          <cell r="A632">
            <v>21636</v>
          </cell>
          <cell r="B632" t="str">
            <v>21</v>
          </cell>
          <cell r="C632" t="str">
            <v>Thury</v>
          </cell>
          <cell r="D632">
            <v>286.99999999999869</v>
          </cell>
          <cell r="E632">
            <v>61.86219081272057</v>
          </cell>
          <cell r="F632">
            <v>58.81978798586546</v>
          </cell>
          <cell r="G632">
            <v>120.68197879858603</v>
          </cell>
        </row>
        <row r="633">
          <cell r="A633">
            <v>21637</v>
          </cell>
          <cell r="B633" t="str">
            <v>21</v>
          </cell>
          <cell r="C633" t="str">
            <v>Tichey</v>
          </cell>
          <cell r="D633">
            <v>216.99999999999949</v>
          </cell>
          <cell r="E633">
            <v>38.416267942583637</v>
          </cell>
          <cell r="F633">
            <v>19.72727272727268</v>
          </cell>
          <cell r="G633">
            <v>58.143540669856321</v>
          </cell>
        </row>
        <row r="634">
          <cell r="A634">
            <v>21638</v>
          </cell>
          <cell r="B634" t="str">
            <v>21</v>
          </cell>
          <cell r="C634" t="str">
            <v>Til-Châtel</v>
          </cell>
          <cell r="D634">
            <v>1055</v>
          </cell>
          <cell r="E634">
            <v>123</v>
          </cell>
          <cell r="F634">
            <v>65</v>
          </cell>
          <cell r="G634">
            <v>188</v>
          </cell>
        </row>
        <row r="635">
          <cell r="A635">
            <v>21639</v>
          </cell>
          <cell r="B635" t="str">
            <v>21</v>
          </cell>
          <cell r="C635" t="str">
            <v>Tillenay</v>
          </cell>
          <cell r="D635">
            <v>759.99999999999739</v>
          </cell>
          <cell r="E635">
            <v>104.1370223978916</v>
          </cell>
          <cell r="F635">
            <v>54.071146245059097</v>
          </cell>
          <cell r="G635">
            <v>158.20816864295068</v>
          </cell>
        </row>
        <row r="636">
          <cell r="A636">
            <v>21640</v>
          </cell>
          <cell r="B636" t="str">
            <v>21</v>
          </cell>
          <cell r="C636" t="str">
            <v>Torcy-et-Pouligny</v>
          </cell>
          <cell r="D636">
            <v>189.99999999999943</v>
          </cell>
          <cell r="E636">
            <v>33.529411764705777</v>
          </cell>
          <cell r="F636">
            <v>16.256684491978561</v>
          </cell>
          <cell r="G636">
            <v>49.786096256684338</v>
          </cell>
        </row>
        <row r="637">
          <cell r="A637">
            <v>21641</v>
          </cell>
          <cell r="B637" t="str">
            <v>21</v>
          </cell>
          <cell r="C637" t="str">
            <v>Touillon</v>
          </cell>
          <cell r="D637">
            <v>459</v>
          </cell>
          <cell r="E637">
            <v>63.860869565217406</v>
          </cell>
          <cell r="F637">
            <v>28.936956521739134</v>
          </cell>
          <cell r="G637">
            <v>92.797826086956547</v>
          </cell>
        </row>
        <row r="638">
          <cell r="A638">
            <v>21642</v>
          </cell>
          <cell r="B638" t="str">
            <v>21</v>
          </cell>
          <cell r="C638" t="str">
            <v>Toutry</v>
          </cell>
          <cell r="D638">
            <v>451.00000000000171</v>
          </cell>
          <cell r="E638">
            <v>72.445701357466334</v>
          </cell>
          <cell r="F638">
            <v>59.180995475113342</v>
          </cell>
          <cell r="G638">
            <v>131.62669683257968</v>
          </cell>
        </row>
        <row r="639">
          <cell r="A639">
            <v>21643</v>
          </cell>
          <cell r="B639" t="str">
            <v>21</v>
          </cell>
          <cell r="C639" t="str">
            <v>Tréclun</v>
          </cell>
          <cell r="D639">
            <v>447</v>
          </cell>
          <cell r="E639">
            <v>46.542299349240771</v>
          </cell>
          <cell r="F639">
            <v>10.665943600867676</v>
          </cell>
          <cell r="G639">
            <v>57.208242950108449</v>
          </cell>
        </row>
        <row r="640">
          <cell r="A640">
            <v>21644</v>
          </cell>
          <cell r="B640" t="str">
            <v>21</v>
          </cell>
          <cell r="C640" t="str">
            <v>Trochères</v>
          </cell>
          <cell r="D640">
            <v>166</v>
          </cell>
          <cell r="E640">
            <v>20.75</v>
          </cell>
          <cell r="F640">
            <v>4.9404761904761898</v>
          </cell>
          <cell r="G640">
            <v>25.69047619047619</v>
          </cell>
        </row>
        <row r="641">
          <cell r="A641">
            <v>21645</v>
          </cell>
          <cell r="B641" t="str">
            <v>21</v>
          </cell>
          <cell r="C641" t="str">
            <v>Trouhans</v>
          </cell>
          <cell r="D641">
            <v>628</v>
          </cell>
          <cell r="E641">
            <v>74</v>
          </cell>
          <cell r="F641">
            <v>45</v>
          </cell>
          <cell r="G641">
            <v>119</v>
          </cell>
        </row>
        <row r="642">
          <cell r="A642">
            <v>21646</v>
          </cell>
          <cell r="B642" t="str">
            <v>21</v>
          </cell>
          <cell r="C642" t="str">
            <v>Trouhaut</v>
          </cell>
          <cell r="D642">
            <v>108</v>
          </cell>
          <cell r="E642">
            <v>22</v>
          </cell>
          <cell r="F642">
            <v>11</v>
          </cell>
          <cell r="G642">
            <v>33</v>
          </cell>
        </row>
        <row r="643">
          <cell r="A643">
            <v>21647</v>
          </cell>
          <cell r="B643" t="str">
            <v>21</v>
          </cell>
          <cell r="C643" t="str">
            <v>Trugny</v>
          </cell>
          <cell r="D643">
            <v>133</v>
          </cell>
          <cell r="E643">
            <v>21</v>
          </cell>
          <cell r="F643">
            <v>16</v>
          </cell>
          <cell r="G643">
            <v>37</v>
          </cell>
        </row>
        <row r="644">
          <cell r="A644">
            <v>21648</v>
          </cell>
          <cell r="B644" t="str">
            <v>21</v>
          </cell>
          <cell r="C644" t="str">
            <v>Turcey</v>
          </cell>
          <cell r="D644">
            <v>192</v>
          </cell>
          <cell r="E644">
            <v>33</v>
          </cell>
          <cell r="F644">
            <v>22</v>
          </cell>
          <cell r="G644">
            <v>55</v>
          </cell>
        </row>
        <row r="645">
          <cell r="A645">
            <v>21649</v>
          </cell>
          <cell r="B645" t="str">
            <v>21</v>
          </cell>
          <cell r="C645" t="str">
            <v>Uncey-le-Franc</v>
          </cell>
          <cell r="D645">
            <v>44.000000000000071</v>
          </cell>
          <cell r="E645">
            <v>10.2325581395349</v>
          </cell>
          <cell r="F645">
            <v>6.1395348837209403</v>
          </cell>
          <cell r="G645">
            <v>16.372093023255839</v>
          </cell>
        </row>
        <row r="646">
          <cell r="A646">
            <v>21650</v>
          </cell>
          <cell r="B646" t="str">
            <v>21</v>
          </cell>
          <cell r="C646" t="str">
            <v>Urcy</v>
          </cell>
          <cell r="D646">
            <v>153</v>
          </cell>
          <cell r="E646">
            <v>24</v>
          </cell>
          <cell r="F646">
            <v>4</v>
          </cell>
          <cell r="G646">
            <v>28</v>
          </cell>
        </row>
        <row r="647">
          <cell r="A647">
            <v>21651</v>
          </cell>
          <cell r="B647" t="str">
            <v>21</v>
          </cell>
          <cell r="C647" t="str">
            <v>Val-Suzon</v>
          </cell>
          <cell r="D647">
            <v>218</v>
          </cell>
          <cell r="E647">
            <v>44</v>
          </cell>
          <cell r="F647">
            <v>17</v>
          </cell>
          <cell r="G647">
            <v>61</v>
          </cell>
        </row>
        <row r="648">
          <cell r="A648">
            <v>21652</v>
          </cell>
          <cell r="B648" t="str">
            <v>21</v>
          </cell>
          <cell r="C648" t="str">
            <v>Vandenesse-en-Auxois</v>
          </cell>
          <cell r="D648">
            <v>278</v>
          </cell>
          <cell r="E648">
            <v>57.12328767123288</v>
          </cell>
          <cell r="F648">
            <v>13.328767123287673</v>
          </cell>
          <cell r="G648">
            <v>70.452054794520549</v>
          </cell>
        </row>
        <row r="649">
          <cell r="A649">
            <v>21653</v>
          </cell>
          <cell r="B649" t="str">
            <v>21</v>
          </cell>
          <cell r="C649" t="str">
            <v>Vannaire</v>
          </cell>
          <cell r="D649">
            <v>55</v>
          </cell>
          <cell r="E649">
            <v>3.728813559322032</v>
          </cell>
          <cell r="F649">
            <v>3.728813559322032</v>
          </cell>
          <cell r="G649">
            <v>7.4576271186440639</v>
          </cell>
        </row>
        <row r="650">
          <cell r="A650">
            <v>21655</v>
          </cell>
          <cell r="B650" t="str">
            <v>21</v>
          </cell>
          <cell r="C650" t="str">
            <v>Vanvey</v>
          </cell>
          <cell r="D650">
            <v>221</v>
          </cell>
          <cell r="E650">
            <v>50.18340611353711</v>
          </cell>
          <cell r="F650">
            <v>32.812227074235807</v>
          </cell>
          <cell r="G650">
            <v>82.99563318777291</v>
          </cell>
        </row>
        <row r="651">
          <cell r="A651">
            <v>21656</v>
          </cell>
          <cell r="B651" t="str">
            <v>21</v>
          </cell>
          <cell r="C651" t="str">
            <v>Varanges</v>
          </cell>
          <cell r="D651">
            <v>750.99999999999636</v>
          </cell>
          <cell r="E651">
            <v>113.66486486486431</v>
          </cell>
          <cell r="F651">
            <v>42.624324324324121</v>
          </cell>
          <cell r="G651">
            <v>156.28918918918845</v>
          </cell>
        </row>
        <row r="652">
          <cell r="A652">
            <v>21657</v>
          </cell>
          <cell r="B652" t="str">
            <v>21</v>
          </cell>
          <cell r="C652" t="str">
            <v>Varois-et-Chaignot</v>
          </cell>
          <cell r="D652">
            <v>2016</v>
          </cell>
          <cell r="E652">
            <v>428.64129773117361</v>
          </cell>
          <cell r="F652">
            <v>127.19080858658627</v>
          </cell>
          <cell r="G652">
            <v>555.83210631775989</v>
          </cell>
        </row>
        <row r="653">
          <cell r="A653">
            <v>21658</v>
          </cell>
          <cell r="B653" t="str">
            <v>21</v>
          </cell>
          <cell r="C653" t="str">
            <v>Vauchignon</v>
          </cell>
          <cell r="D653">
            <v>42</v>
          </cell>
          <cell r="E653">
            <v>11.45454545454546</v>
          </cell>
          <cell r="F653">
            <v>3.8181818181818201</v>
          </cell>
          <cell r="G653">
            <v>15.27272727272728</v>
          </cell>
        </row>
        <row r="654">
          <cell r="A654">
            <v>21659</v>
          </cell>
          <cell r="B654" t="str">
            <v>21</v>
          </cell>
          <cell r="C654" t="str">
            <v>Vaux-Saules</v>
          </cell>
          <cell r="D654">
            <v>178</v>
          </cell>
          <cell r="E654">
            <v>31.046511627906899</v>
          </cell>
          <cell r="F654">
            <v>15.523255813953449</v>
          </cell>
          <cell r="G654">
            <v>46.56976744186035</v>
          </cell>
        </row>
        <row r="655">
          <cell r="A655">
            <v>21660</v>
          </cell>
          <cell r="B655" t="str">
            <v>21</v>
          </cell>
          <cell r="C655" t="str">
            <v>Veilly</v>
          </cell>
          <cell r="D655">
            <v>59</v>
          </cell>
          <cell r="E655">
            <v>10.042553191489359</v>
          </cell>
          <cell r="F655">
            <v>11.297872340425529</v>
          </cell>
          <cell r="G655">
            <v>21.340425531914889</v>
          </cell>
        </row>
        <row r="656">
          <cell r="A656">
            <v>21661</v>
          </cell>
          <cell r="B656" t="str">
            <v>21</v>
          </cell>
          <cell r="C656" t="str">
            <v>Velars-sur-Ouche</v>
          </cell>
          <cell r="D656">
            <v>1716.000000000008</v>
          </cell>
          <cell r="E656">
            <v>355.06826469847289</v>
          </cell>
          <cell r="F656">
            <v>143.85855495706201</v>
          </cell>
          <cell r="G656">
            <v>498.92681965553493</v>
          </cell>
        </row>
        <row r="657">
          <cell r="A657">
            <v>21662</v>
          </cell>
          <cell r="B657" t="str">
            <v>21</v>
          </cell>
          <cell r="C657" t="str">
            <v>Velogny</v>
          </cell>
          <cell r="D657">
            <v>36</v>
          </cell>
          <cell r="E657">
            <v>13</v>
          </cell>
          <cell r="F657">
            <v>2</v>
          </cell>
          <cell r="G657">
            <v>15</v>
          </cell>
        </row>
        <row r="658">
          <cell r="A658">
            <v>21663</v>
          </cell>
          <cell r="B658" t="str">
            <v>21</v>
          </cell>
          <cell r="C658" t="str">
            <v>Venarey-les-Laumes</v>
          </cell>
          <cell r="D658">
            <v>2895</v>
          </cell>
          <cell r="E658">
            <v>503.76844724646048</v>
          </cell>
          <cell r="F658">
            <v>313.18592329270336</v>
          </cell>
          <cell r="G658">
            <v>816.95437053916385</v>
          </cell>
        </row>
        <row r="659">
          <cell r="A659">
            <v>21664</v>
          </cell>
          <cell r="B659" t="str">
            <v>21</v>
          </cell>
          <cell r="C659" t="str">
            <v>Verdonnet</v>
          </cell>
          <cell r="D659">
            <v>90</v>
          </cell>
          <cell r="E659">
            <v>22.247191011235959</v>
          </cell>
          <cell r="F659">
            <v>10.1123595505618</v>
          </cell>
          <cell r="G659">
            <v>32.359550561797761</v>
          </cell>
        </row>
        <row r="660">
          <cell r="A660">
            <v>21665</v>
          </cell>
          <cell r="B660" t="str">
            <v>21</v>
          </cell>
          <cell r="C660" t="str">
            <v>Vernois-lès-Vesvres</v>
          </cell>
          <cell r="D660">
            <v>191</v>
          </cell>
          <cell r="E660">
            <v>15.591836734693873</v>
          </cell>
          <cell r="F660">
            <v>11.693877551020403</v>
          </cell>
          <cell r="G660">
            <v>27.285714285714278</v>
          </cell>
        </row>
        <row r="661">
          <cell r="A661">
            <v>21666</v>
          </cell>
          <cell r="B661" t="str">
            <v>21</v>
          </cell>
          <cell r="C661" t="str">
            <v>Vernot</v>
          </cell>
          <cell r="D661">
            <v>78</v>
          </cell>
          <cell r="E661">
            <v>14.26829268292683</v>
          </cell>
          <cell r="F661">
            <v>4.7560975609756104</v>
          </cell>
          <cell r="G661">
            <v>19.024390243902442</v>
          </cell>
        </row>
        <row r="662">
          <cell r="A662">
            <v>21667</v>
          </cell>
          <cell r="B662" t="str">
            <v>21</v>
          </cell>
          <cell r="C662" t="str">
            <v>Véronnes</v>
          </cell>
          <cell r="D662">
            <v>394.99999999999841</v>
          </cell>
          <cell r="E662">
            <v>55.706946545482097</v>
          </cell>
          <cell r="F662">
            <v>29.372753633072378</v>
          </cell>
          <cell r="G662">
            <v>85.079700178554475</v>
          </cell>
        </row>
        <row r="663">
          <cell r="A663">
            <v>21669</v>
          </cell>
          <cell r="B663" t="str">
            <v>21</v>
          </cell>
          <cell r="C663" t="str">
            <v>Verrey-sous-Drée</v>
          </cell>
          <cell r="D663">
            <v>67</v>
          </cell>
          <cell r="E663">
            <v>10.681159420289854</v>
          </cell>
          <cell r="F663">
            <v>5.8260869565217384</v>
          </cell>
          <cell r="G663">
            <v>16.507246376811594</v>
          </cell>
        </row>
        <row r="664">
          <cell r="A664">
            <v>21670</v>
          </cell>
          <cell r="B664" t="str">
            <v>21</v>
          </cell>
          <cell r="C664" t="str">
            <v>Verrey-sous-Salmaise</v>
          </cell>
          <cell r="D664">
            <v>320</v>
          </cell>
          <cell r="E664">
            <v>44.276729559748397</v>
          </cell>
          <cell r="F664">
            <v>27.1698113207547</v>
          </cell>
          <cell r="G664">
            <v>71.446540880503093</v>
          </cell>
        </row>
        <row r="665">
          <cell r="A665">
            <v>21671</v>
          </cell>
          <cell r="B665" t="str">
            <v>21</v>
          </cell>
          <cell r="C665" t="str">
            <v>Vertault</v>
          </cell>
          <cell r="D665">
            <v>56</v>
          </cell>
          <cell r="E665">
            <v>13.51724137931034</v>
          </cell>
          <cell r="F665">
            <v>9.6551724137930997</v>
          </cell>
          <cell r="G665">
            <v>23.172413793103438</v>
          </cell>
        </row>
        <row r="666">
          <cell r="A666">
            <v>21672</v>
          </cell>
          <cell r="B666" t="str">
            <v>21</v>
          </cell>
          <cell r="C666" t="str">
            <v>Vesvres</v>
          </cell>
          <cell r="D666">
            <v>23</v>
          </cell>
          <cell r="E666">
            <v>3.5384615384615401</v>
          </cell>
          <cell r="F666">
            <v>1.7692307692307701</v>
          </cell>
          <cell r="G666">
            <v>5.3076923076923102</v>
          </cell>
        </row>
        <row r="667">
          <cell r="A667">
            <v>21673</v>
          </cell>
          <cell r="B667" t="str">
            <v>21</v>
          </cell>
          <cell r="C667" t="str">
            <v>Veuvey-sur-Ouche</v>
          </cell>
          <cell r="D667">
            <v>211</v>
          </cell>
          <cell r="E667">
            <v>34</v>
          </cell>
          <cell r="F667">
            <v>16</v>
          </cell>
          <cell r="G667">
            <v>50</v>
          </cell>
        </row>
        <row r="668">
          <cell r="A668">
            <v>21674</v>
          </cell>
          <cell r="B668" t="str">
            <v>21</v>
          </cell>
          <cell r="C668" t="str">
            <v>Veuxhaulles-sur-Aube</v>
          </cell>
          <cell r="D668">
            <v>233.99999999999929</v>
          </cell>
          <cell r="E668">
            <v>45.584415584415453</v>
          </cell>
          <cell r="F668">
            <v>34.441558441558342</v>
          </cell>
          <cell r="G668">
            <v>80.025974025973795</v>
          </cell>
        </row>
        <row r="669">
          <cell r="A669">
            <v>21675</v>
          </cell>
          <cell r="B669" t="str">
            <v>21</v>
          </cell>
          <cell r="C669" t="str">
            <v>Vianges</v>
          </cell>
          <cell r="D669">
            <v>55.000000000000149</v>
          </cell>
          <cell r="E669">
            <v>8.1914893617021498</v>
          </cell>
          <cell r="F669">
            <v>19.893617021276651</v>
          </cell>
          <cell r="G669">
            <v>28.0851063829788</v>
          </cell>
        </row>
        <row r="670">
          <cell r="A670">
            <v>21676</v>
          </cell>
          <cell r="B670" t="str">
            <v>21</v>
          </cell>
          <cell r="C670" t="str">
            <v>Vic-de-Chassenay</v>
          </cell>
          <cell r="D670">
            <v>224.00000000000065</v>
          </cell>
          <cell r="E670">
            <v>36.296296296296397</v>
          </cell>
          <cell r="F670">
            <v>30.074074074074161</v>
          </cell>
          <cell r="G670">
            <v>66.370370370370551</v>
          </cell>
        </row>
        <row r="671">
          <cell r="A671">
            <v>21677</v>
          </cell>
          <cell r="B671" t="str">
            <v>21</v>
          </cell>
          <cell r="C671" t="str">
            <v>Vic-des-Prés</v>
          </cell>
          <cell r="D671">
            <v>114</v>
          </cell>
          <cell r="E671">
            <v>20.176991150442401</v>
          </cell>
          <cell r="F671">
            <v>10.0884955752212</v>
          </cell>
          <cell r="G671">
            <v>30.2654867256636</v>
          </cell>
        </row>
        <row r="672">
          <cell r="A672">
            <v>21678</v>
          </cell>
          <cell r="B672" t="str">
            <v>21</v>
          </cell>
          <cell r="C672" t="str">
            <v>Vic-sous-Thil</v>
          </cell>
          <cell r="D672">
            <v>196</v>
          </cell>
          <cell r="E672">
            <v>50</v>
          </cell>
          <cell r="F672">
            <v>25</v>
          </cell>
          <cell r="G672">
            <v>75</v>
          </cell>
        </row>
        <row r="673">
          <cell r="A673">
            <v>21679</v>
          </cell>
          <cell r="B673" t="str">
            <v>21</v>
          </cell>
          <cell r="C673" t="str">
            <v>Vieilmoulin</v>
          </cell>
          <cell r="D673">
            <v>113</v>
          </cell>
          <cell r="E673">
            <v>19.15254237288136</v>
          </cell>
          <cell r="F673">
            <v>8.6186440677966125</v>
          </cell>
          <cell r="G673">
            <v>27.771186440677972</v>
          </cell>
        </row>
        <row r="674">
          <cell r="A674">
            <v>21680</v>
          </cell>
          <cell r="B674" t="str">
            <v>21</v>
          </cell>
          <cell r="C674" t="str">
            <v>Vielverge</v>
          </cell>
          <cell r="D674">
            <v>489</v>
          </cell>
          <cell r="E674">
            <v>72</v>
          </cell>
          <cell r="F674">
            <v>50</v>
          </cell>
          <cell r="G674">
            <v>122</v>
          </cell>
        </row>
        <row r="675">
          <cell r="A675">
            <v>21681</v>
          </cell>
          <cell r="B675" t="str">
            <v>21</v>
          </cell>
          <cell r="C675" t="str">
            <v>Vieux-Château</v>
          </cell>
          <cell r="D675">
            <v>90</v>
          </cell>
          <cell r="E675">
            <v>18.791208791208792</v>
          </cell>
          <cell r="F675">
            <v>13.846153846153847</v>
          </cell>
          <cell r="G675">
            <v>32.637362637362642</v>
          </cell>
        </row>
        <row r="676">
          <cell r="A676">
            <v>21682</v>
          </cell>
          <cell r="B676" t="str">
            <v>21</v>
          </cell>
          <cell r="C676" t="str">
            <v>Viévigne</v>
          </cell>
          <cell r="D676">
            <v>221.00000000000085</v>
          </cell>
          <cell r="E676">
            <v>29.809302325581509</v>
          </cell>
          <cell r="F676">
            <v>13.36279069767447</v>
          </cell>
          <cell r="G676">
            <v>43.172093023255982</v>
          </cell>
        </row>
        <row r="677">
          <cell r="A677">
            <v>21683</v>
          </cell>
          <cell r="B677" t="str">
            <v>21</v>
          </cell>
          <cell r="C677" t="str">
            <v>Viévy</v>
          </cell>
          <cell r="D677">
            <v>346</v>
          </cell>
          <cell r="E677">
            <v>71.177142857142883</v>
          </cell>
          <cell r="F677">
            <v>52.394285714285715</v>
          </cell>
          <cell r="G677">
            <v>123.5714285714286</v>
          </cell>
        </row>
        <row r="678">
          <cell r="A678">
            <v>21684</v>
          </cell>
          <cell r="B678" t="str">
            <v>21</v>
          </cell>
          <cell r="C678" t="str">
            <v>Vignoles</v>
          </cell>
          <cell r="D678">
            <v>876.99999999999807</v>
          </cell>
          <cell r="E678">
            <v>136.8728323699419</v>
          </cell>
          <cell r="F678">
            <v>39.541040462427659</v>
          </cell>
          <cell r="G678">
            <v>176.41387283236958</v>
          </cell>
        </row>
        <row r="679">
          <cell r="A679">
            <v>21685</v>
          </cell>
          <cell r="B679" t="str">
            <v>21</v>
          </cell>
          <cell r="C679" t="str">
            <v>Villaines-en-Duesmois</v>
          </cell>
          <cell r="D679">
            <v>257</v>
          </cell>
          <cell r="E679">
            <v>42.667953667953647</v>
          </cell>
          <cell r="F679">
            <v>32.745173745173737</v>
          </cell>
          <cell r="G679">
            <v>75.413127413127384</v>
          </cell>
        </row>
        <row r="680">
          <cell r="A680">
            <v>21686</v>
          </cell>
          <cell r="B680" t="str">
            <v>21</v>
          </cell>
          <cell r="C680" t="str">
            <v>Villaines-les-Prévôtes</v>
          </cell>
          <cell r="D680">
            <v>141</v>
          </cell>
          <cell r="E680">
            <v>27.802816901408445</v>
          </cell>
          <cell r="F680">
            <v>17.873239436619713</v>
          </cell>
          <cell r="G680">
            <v>45.676056338028161</v>
          </cell>
        </row>
        <row r="681">
          <cell r="A681">
            <v>21687</v>
          </cell>
          <cell r="B681" t="str">
            <v>21</v>
          </cell>
          <cell r="C681" t="str">
            <v>Villargoix</v>
          </cell>
          <cell r="D681">
            <v>154</v>
          </cell>
          <cell r="E681">
            <v>32.576923076923073</v>
          </cell>
          <cell r="F681">
            <v>28.628205128205121</v>
          </cell>
          <cell r="G681">
            <v>61.20512820512819</v>
          </cell>
        </row>
        <row r="682">
          <cell r="A682">
            <v>21688</v>
          </cell>
          <cell r="B682" t="str">
            <v>21</v>
          </cell>
          <cell r="C682" t="str">
            <v>Villars-Fontaine</v>
          </cell>
          <cell r="D682">
            <v>122</v>
          </cell>
          <cell r="E682">
            <v>28.764227642276424</v>
          </cell>
          <cell r="F682">
            <v>4.9593495934959346</v>
          </cell>
          <cell r="G682">
            <v>33.72357723577236</v>
          </cell>
        </row>
        <row r="683">
          <cell r="A683">
            <v>21689</v>
          </cell>
          <cell r="B683" t="str">
            <v>21</v>
          </cell>
          <cell r="C683" t="str">
            <v>Villars-et-Villenotte</v>
          </cell>
          <cell r="D683">
            <v>169</v>
          </cell>
          <cell r="E683">
            <v>25.92613636363637</v>
          </cell>
          <cell r="F683">
            <v>8.6420454545454568</v>
          </cell>
          <cell r="G683">
            <v>34.568181818181827</v>
          </cell>
        </row>
        <row r="684">
          <cell r="A684">
            <v>21690</v>
          </cell>
          <cell r="B684" t="str">
            <v>21</v>
          </cell>
          <cell r="C684" t="str">
            <v>Villeberny</v>
          </cell>
          <cell r="D684">
            <v>90</v>
          </cell>
          <cell r="E684">
            <v>21</v>
          </cell>
          <cell r="F684">
            <v>11</v>
          </cell>
          <cell r="G684">
            <v>32</v>
          </cell>
        </row>
        <row r="685">
          <cell r="A685">
            <v>21691</v>
          </cell>
          <cell r="B685" t="str">
            <v>21</v>
          </cell>
          <cell r="C685" t="str">
            <v>Villebichot</v>
          </cell>
          <cell r="D685">
            <v>367</v>
          </cell>
          <cell r="E685">
            <v>56</v>
          </cell>
          <cell r="F685">
            <v>27</v>
          </cell>
          <cell r="G685">
            <v>83</v>
          </cell>
        </row>
        <row r="686">
          <cell r="A686">
            <v>21692</v>
          </cell>
          <cell r="B686" t="str">
            <v>21</v>
          </cell>
          <cell r="C686" t="str">
            <v>Villecomte</v>
          </cell>
          <cell r="D686">
            <v>253</v>
          </cell>
          <cell r="E686">
            <v>39</v>
          </cell>
          <cell r="F686">
            <v>23</v>
          </cell>
          <cell r="G686">
            <v>62</v>
          </cell>
        </row>
        <row r="687">
          <cell r="A687">
            <v>21693</v>
          </cell>
          <cell r="B687" t="str">
            <v>21</v>
          </cell>
          <cell r="C687" t="str">
            <v>Villedieu</v>
          </cell>
          <cell r="D687">
            <v>69</v>
          </cell>
          <cell r="E687">
            <v>17</v>
          </cell>
          <cell r="F687">
            <v>9</v>
          </cell>
          <cell r="G687">
            <v>26</v>
          </cell>
        </row>
        <row r="688">
          <cell r="A688">
            <v>21694</v>
          </cell>
          <cell r="B688" t="str">
            <v>21</v>
          </cell>
          <cell r="C688" t="str">
            <v>Villeferry</v>
          </cell>
          <cell r="D688">
            <v>30.999999999999901</v>
          </cell>
          <cell r="E688">
            <v>7.2333333333333103</v>
          </cell>
          <cell r="F688">
            <v>7.2333333333333094</v>
          </cell>
          <cell r="G688">
            <v>14.466666666666619</v>
          </cell>
        </row>
        <row r="689">
          <cell r="A689">
            <v>21695</v>
          </cell>
          <cell r="B689" t="str">
            <v>21</v>
          </cell>
          <cell r="C689" t="str">
            <v>La Villeneuve-les-Convers</v>
          </cell>
          <cell r="D689">
            <v>42</v>
          </cell>
          <cell r="E689">
            <v>5</v>
          </cell>
          <cell r="F689">
            <v>7</v>
          </cell>
          <cell r="G689">
            <v>12</v>
          </cell>
        </row>
        <row r="690">
          <cell r="A690">
            <v>21696</v>
          </cell>
          <cell r="B690" t="str">
            <v>21</v>
          </cell>
          <cell r="C690" t="str">
            <v>Villeneuve-sous-Charigny</v>
          </cell>
          <cell r="D690">
            <v>87</v>
          </cell>
          <cell r="E690">
            <v>11.6</v>
          </cell>
          <cell r="F690">
            <v>10.633333333333333</v>
          </cell>
          <cell r="G690">
            <v>22.233333333333334</v>
          </cell>
        </row>
        <row r="691">
          <cell r="A691">
            <v>21698</v>
          </cell>
          <cell r="B691" t="str">
            <v>21</v>
          </cell>
          <cell r="C691" t="str">
            <v>Villers-la-Faye</v>
          </cell>
          <cell r="D691">
            <v>403</v>
          </cell>
          <cell r="E691">
            <v>88</v>
          </cell>
          <cell r="F691">
            <v>27</v>
          </cell>
          <cell r="G691">
            <v>115</v>
          </cell>
        </row>
        <row r="692">
          <cell r="A692">
            <v>21699</v>
          </cell>
          <cell r="B692" t="str">
            <v>21</v>
          </cell>
          <cell r="C692" t="str">
            <v>Villers-les-Pots</v>
          </cell>
          <cell r="D692">
            <v>1076</v>
          </cell>
          <cell r="E692">
            <v>157.21442125237155</v>
          </cell>
          <cell r="F692">
            <v>82.69070208728634</v>
          </cell>
          <cell r="G692">
            <v>239.90512333965791</v>
          </cell>
        </row>
        <row r="693">
          <cell r="A693">
            <v>21700</v>
          </cell>
          <cell r="B693" t="str">
            <v>21</v>
          </cell>
          <cell r="C693" t="str">
            <v>Villers-Patras</v>
          </cell>
          <cell r="D693">
            <v>107</v>
          </cell>
          <cell r="E693">
            <v>19</v>
          </cell>
          <cell r="F693">
            <v>9</v>
          </cell>
          <cell r="G693">
            <v>28</v>
          </cell>
        </row>
        <row r="694">
          <cell r="A694">
            <v>21701</v>
          </cell>
          <cell r="B694" t="str">
            <v>21</v>
          </cell>
          <cell r="C694" t="str">
            <v>Villers-Rotin</v>
          </cell>
          <cell r="D694">
            <v>134</v>
          </cell>
          <cell r="E694">
            <v>27.203007518796959</v>
          </cell>
          <cell r="F694">
            <v>13.09774436090224</v>
          </cell>
          <cell r="G694">
            <v>40.300751879699199</v>
          </cell>
        </row>
        <row r="695">
          <cell r="A695">
            <v>21702</v>
          </cell>
          <cell r="B695" t="str">
            <v>21</v>
          </cell>
          <cell r="C695" t="str">
            <v>Villey-sur-Tille</v>
          </cell>
          <cell r="D695">
            <v>269</v>
          </cell>
          <cell r="E695">
            <v>56</v>
          </cell>
          <cell r="F695">
            <v>11</v>
          </cell>
          <cell r="G695">
            <v>67</v>
          </cell>
        </row>
        <row r="696">
          <cell r="A696">
            <v>21703</v>
          </cell>
          <cell r="B696" t="str">
            <v>21</v>
          </cell>
          <cell r="C696" t="str">
            <v>Villiers-en-Morvan</v>
          </cell>
          <cell r="D696">
            <v>45</v>
          </cell>
          <cell r="E696">
            <v>11</v>
          </cell>
          <cell r="F696">
            <v>13</v>
          </cell>
          <cell r="G696">
            <v>24</v>
          </cell>
        </row>
        <row r="697">
          <cell r="A697">
            <v>21704</v>
          </cell>
          <cell r="B697" t="str">
            <v>21</v>
          </cell>
          <cell r="C697" t="str">
            <v>Villiers-le-Duc</v>
          </cell>
          <cell r="D697">
            <v>88.000000000000199</v>
          </cell>
          <cell r="E697">
            <v>9.4285714285714501</v>
          </cell>
          <cell r="F697">
            <v>9.4285714285714501</v>
          </cell>
          <cell r="G697">
            <v>18.8571428571429</v>
          </cell>
        </row>
        <row r="698">
          <cell r="A698">
            <v>21705</v>
          </cell>
          <cell r="B698" t="str">
            <v>21</v>
          </cell>
          <cell r="C698" t="str">
            <v>Villotte-Saint-Seine</v>
          </cell>
          <cell r="D698">
            <v>57</v>
          </cell>
          <cell r="E698">
            <v>9</v>
          </cell>
          <cell r="F698">
            <v>6</v>
          </cell>
          <cell r="G698">
            <v>15</v>
          </cell>
        </row>
        <row r="699">
          <cell r="A699">
            <v>21706</v>
          </cell>
          <cell r="B699" t="str">
            <v>21</v>
          </cell>
          <cell r="C699" t="str">
            <v>Villotte-sur-Ource</v>
          </cell>
          <cell r="D699">
            <v>123</v>
          </cell>
          <cell r="E699">
            <v>24</v>
          </cell>
          <cell r="F699">
            <v>6</v>
          </cell>
          <cell r="G699">
            <v>30</v>
          </cell>
        </row>
        <row r="700">
          <cell r="A700">
            <v>21707</v>
          </cell>
          <cell r="B700" t="str">
            <v>21</v>
          </cell>
          <cell r="C700" t="str">
            <v>Villy-en-Auxois</v>
          </cell>
          <cell r="D700">
            <v>219</v>
          </cell>
          <cell r="E700">
            <v>48.4513274336283</v>
          </cell>
          <cell r="F700">
            <v>35.853982300884944</v>
          </cell>
          <cell r="G700">
            <v>84.305309734513244</v>
          </cell>
        </row>
        <row r="701">
          <cell r="A701">
            <v>21708</v>
          </cell>
          <cell r="B701" t="str">
            <v>21</v>
          </cell>
          <cell r="C701" t="str">
            <v>Villy-le-Moutier</v>
          </cell>
          <cell r="D701">
            <v>342</v>
          </cell>
          <cell r="E701">
            <v>36</v>
          </cell>
          <cell r="F701">
            <v>17</v>
          </cell>
          <cell r="G701">
            <v>53</v>
          </cell>
        </row>
        <row r="702">
          <cell r="A702">
            <v>21709</v>
          </cell>
          <cell r="B702" t="str">
            <v>21</v>
          </cell>
          <cell r="C702" t="str">
            <v>Viserny</v>
          </cell>
          <cell r="D702">
            <v>185</v>
          </cell>
          <cell r="E702">
            <v>35</v>
          </cell>
          <cell r="F702">
            <v>23</v>
          </cell>
          <cell r="G702">
            <v>58</v>
          </cell>
        </row>
        <row r="703">
          <cell r="A703">
            <v>21710</v>
          </cell>
          <cell r="B703" t="str">
            <v>21</v>
          </cell>
          <cell r="C703" t="str">
            <v>Vitteaux</v>
          </cell>
          <cell r="D703">
            <v>1075</v>
          </cell>
          <cell r="E703">
            <v>190</v>
          </cell>
          <cell r="F703">
            <v>191</v>
          </cell>
          <cell r="G703">
            <v>381</v>
          </cell>
        </row>
        <row r="704">
          <cell r="A704">
            <v>21711</v>
          </cell>
          <cell r="B704" t="str">
            <v>21</v>
          </cell>
          <cell r="C704" t="str">
            <v>Vix</v>
          </cell>
          <cell r="D704">
            <v>110</v>
          </cell>
          <cell r="E704">
            <v>22.201834862385422</v>
          </cell>
          <cell r="F704">
            <v>10.0917431192661</v>
          </cell>
          <cell r="G704">
            <v>32.293577981651524</v>
          </cell>
        </row>
        <row r="705">
          <cell r="A705">
            <v>21712</v>
          </cell>
          <cell r="B705" t="str">
            <v>21</v>
          </cell>
          <cell r="C705" t="str">
            <v>Volnay</v>
          </cell>
          <cell r="D705">
            <v>264.99999999999903</v>
          </cell>
          <cell r="E705">
            <v>51.680497925311023</v>
          </cell>
          <cell r="F705">
            <v>42.883817427385736</v>
          </cell>
          <cell r="G705">
            <v>94.564315352696752</v>
          </cell>
        </row>
        <row r="706">
          <cell r="A706">
            <v>21713</v>
          </cell>
          <cell r="B706" t="str">
            <v>21</v>
          </cell>
          <cell r="C706" t="str">
            <v>Vonges</v>
          </cell>
          <cell r="D706">
            <v>371</v>
          </cell>
          <cell r="E706">
            <v>35.733711048158618</v>
          </cell>
          <cell r="F706">
            <v>34.682719546742192</v>
          </cell>
          <cell r="G706">
            <v>70.416430594900817</v>
          </cell>
        </row>
        <row r="707">
          <cell r="A707">
            <v>21714</v>
          </cell>
          <cell r="B707" t="str">
            <v>21</v>
          </cell>
          <cell r="C707" t="str">
            <v>Vosne-Romanée</v>
          </cell>
          <cell r="D707">
            <v>371.99999999999926</v>
          </cell>
          <cell r="E707">
            <v>62.51239669421475</v>
          </cell>
          <cell r="F707">
            <v>54.314049586776747</v>
          </cell>
          <cell r="G707">
            <v>116.82644628099149</v>
          </cell>
        </row>
        <row r="708">
          <cell r="A708">
            <v>21715</v>
          </cell>
          <cell r="B708" t="str">
            <v>21</v>
          </cell>
          <cell r="C708" t="str">
            <v>Voudenay</v>
          </cell>
          <cell r="D708">
            <v>189</v>
          </cell>
          <cell r="E708">
            <v>42</v>
          </cell>
          <cell r="F708">
            <v>30</v>
          </cell>
          <cell r="G708">
            <v>72</v>
          </cell>
        </row>
        <row r="709">
          <cell r="A709">
            <v>21716</v>
          </cell>
          <cell r="B709" t="str">
            <v>21</v>
          </cell>
          <cell r="C709" t="str">
            <v>Vougeot</v>
          </cell>
          <cell r="D709">
            <v>179</v>
          </cell>
          <cell r="E709">
            <v>36.202247191011239</v>
          </cell>
          <cell r="F709">
            <v>23.129213483146071</v>
          </cell>
          <cell r="G709">
            <v>59.331460674157313</v>
          </cell>
        </row>
        <row r="710">
          <cell r="A710">
            <v>21717</v>
          </cell>
          <cell r="B710" t="str">
            <v>21</v>
          </cell>
          <cell r="C710" t="str">
            <v>Voulaines-les-Templiers</v>
          </cell>
          <cell r="D710">
            <v>296.00000000000136</v>
          </cell>
          <cell r="E710">
            <v>58.394557823129517</v>
          </cell>
          <cell r="F710">
            <v>40.272108843537602</v>
          </cell>
          <cell r="G710">
            <v>98.666666666667112</v>
          </cell>
        </row>
        <row r="711">
          <cell r="A711">
            <v>25001</v>
          </cell>
          <cell r="B711" t="str">
            <v>25</v>
          </cell>
          <cell r="C711" t="str">
            <v>Abbans-Dessous</v>
          </cell>
          <cell r="D711">
            <v>244</v>
          </cell>
          <cell r="E711">
            <v>35.254752851711011</v>
          </cell>
          <cell r="F711">
            <v>12.060836501901134</v>
          </cell>
          <cell r="G711">
            <v>47.315589353612147</v>
          </cell>
        </row>
        <row r="712">
          <cell r="A712">
            <v>25002</v>
          </cell>
          <cell r="B712" t="str">
            <v>25</v>
          </cell>
          <cell r="C712" t="str">
            <v>Abbans-Dessus</v>
          </cell>
          <cell r="D712">
            <v>301</v>
          </cell>
          <cell r="E712">
            <v>64.570957095709545</v>
          </cell>
          <cell r="F712">
            <v>9.9339933993399292</v>
          </cell>
          <cell r="G712">
            <v>74.504950495049471</v>
          </cell>
        </row>
        <row r="713">
          <cell r="A713">
            <v>25003</v>
          </cell>
          <cell r="B713" t="str">
            <v>25</v>
          </cell>
          <cell r="C713" t="str">
            <v>Abbenans</v>
          </cell>
          <cell r="D713">
            <v>352</v>
          </cell>
          <cell r="E713">
            <v>73.999978732431373</v>
          </cell>
          <cell r="F713">
            <v>35.999989653615266</v>
          </cell>
          <cell r="G713">
            <v>109.99996838604665</v>
          </cell>
        </row>
        <row r="714">
          <cell r="A714">
            <v>25004</v>
          </cell>
          <cell r="B714" t="str">
            <v>25</v>
          </cell>
          <cell r="C714" t="str">
            <v>Abbévillers</v>
          </cell>
          <cell r="D714">
            <v>1047</v>
          </cell>
          <cell r="E714">
            <v>167.8862973760929</v>
          </cell>
          <cell r="F714">
            <v>62.067055393585861</v>
          </cell>
          <cell r="G714">
            <v>229.95335276967876</v>
          </cell>
        </row>
        <row r="715">
          <cell r="A715">
            <v>25005</v>
          </cell>
          <cell r="B715" t="str">
            <v>25</v>
          </cell>
          <cell r="C715" t="str">
            <v>Accolans</v>
          </cell>
          <cell r="D715">
            <v>101</v>
          </cell>
          <cell r="E715">
            <v>25</v>
          </cell>
          <cell r="F715">
            <v>5</v>
          </cell>
          <cell r="G715">
            <v>30</v>
          </cell>
        </row>
        <row r="716">
          <cell r="A716">
            <v>25006</v>
          </cell>
          <cell r="B716" t="str">
            <v>25</v>
          </cell>
          <cell r="C716" t="str">
            <v>Adam-lès-Passavant</v>
          </cell>
          <cell r="D716">
            <v>99</v>
          </cell>
          <cell r="E716">
            <v>12.742574257425741</v>
          </cell>
          <cell r="F716">
            <v>7.8415841584158397</v>
          </cell>
          <cell r="G716">
            <v>20.584158415841578</v>
          </cell>
        </row>
        <row r="717">
          <cell r="A717">
            <v>25007</v>
          </cell>
          <cell r="B717" t="str">
            <v>25</v>
          </cell>
          <cell r="C717" t="str">
            <v>Adam-lès-Vercel</v>
          </cell>
          <cell r="D717">
            <v>105</v>
          </cell>
          <cell r="E717">
            <v>5.25</v>
          </cell>
          <cell r="F717">
            <v>6.3</v>
          </cell>
          <cell r="G717">
            <v>11.55</v>
          </cell>
        </row>
        <row r="718">
          <cell r="A718">
            <v>25008</v>
          </cell>
          <cell r="B718" t="str">
            <v>25</v>
          </cell>
          <cell r="C718" t="str">
            <v>Aibre</v>
          </cell>
          <cell r="D718">
            <v>472</v>
          </cell>
          <cell r="E718">
            <v>92</v>
          </cell>
          <cell r="F718">
            <v>40</v>
          </cell>
          <cell r="G718">
            <v>132</v>
          </cell>
        </row>
        <row r="719">
          <cell r="A719">
            <v>25009</v>
          </cell>
          <cell r="B719" t="str">
            <v>25</v>
          </cell>
          <cell r="C719" t="str">
            <v>Aïssey</v>
          </cell>
          <cell r="D719">
            <v>179</v>
          </cell>
          <cell r="E719">
            <v>15</v>
          </cell>
          <cell r="F719">
            <v>21</v>
          </cell>
          <cell r="G719">
            <v>36</v>
          </cell>
        </row>
        <row r="720">
          <cell r="A720">
            <v>25011</v>
          </cell>
          <cell r="B720" t="str">
            <v>25</v>
          </cell>
          <cell r="C720" t="str">
            <v>Allenjoie</v>
          </cell>
          <cell r="D720">
            <v>744.00000000000341</v>
          </cell>
          <cell r="E720">
            <v>113.0637720488472</v>
          </cell>
          <cell r="F720">
            <v>80.759837177747997</v>
          </cell>
          <cell r="G720">
            <v>193.82360922659518</v>
          </cell>
        </row>
        <row r="721">
          <cell r="A721">
            <v>25012</v>
          </cell>
          <cell r="B721" t="str">
            <v>25</v>
          </cell>
          <cell r="C721" t="str">
            <v>Les Alliés</v>
          </cell>
          <cell r="D721">
            <v>132</v>
          </cell>
          <cell r="E721">
            <v>11.08396946564886</v>
          </cell>
          <cell r="F721">
            <v>6.0458015267175602</v>
          </cell>
          <cell r="G721">
            <v>17.129770992366421</v>
          </cell>
        </row>
        <row r="722">
          <cell r="A722">
            <v>25013</v>
          </cell>
          <cell r="B722" t="str">
            <v>25</v>
          </cell>
          <cell r="C722" t="str">
            <v>Allondans</v>
          </cell>
          <cell r="D722">
            <v>233</v>
          </cell>
          <cell r="E722">
            <v>30</v>
          </cell>
          <cell r="F722">
            <v>23</v>
          </cell>
          <cell r="G722">
            <v>53</v>
          </cell>
        </row>
        <row r="723">
          <cell r="A723">
            <v>25014</v>
          </cell>
          <cell r="B723" t="str">
            <v>25</v>
          </cell>
          <cell r="C723" t="str">
            <v>Amagney</v>
          </cell>
          <cell r="D723">
            <v>743</v>
          </cell>
          <cell r="E723">
            <v>151</v>
          </cell>
          <cell r="F723">
            <v>89</v>
          </cell>
          <cell r="G723">
            <v>240</v>
          </cell>
        </row>
        <row r="724">
          <cell r="A724">
            <v>25015</v>
          </cell>
          <cell r="B724" t="str">
            <v>25</v>
          </cell>
          <cell r="C724" t="str">
            <v>Amancey</v>
          </cell>
          <cell r="D724">
            <v>664</v>
          </cell>
          <cell r="E724">
            <v>100.69669669669668</v>
          </cell>
          <cell r="F724">
            <v>79.75975975975976</v>
          </cell>
          <cell r="G724">
            <v>180.45645645645644</v>
          </cell>
        </row>
        <row r="725">
          <cell r="A725">
            <v>25016</v>
          </cell>
          <cell r="B725" t="str">
            <v>25</v>
          </cell>
          <cell r="C725" t="str">
            <v>Amathay-Vésigneux</v>
          </cell>
          <cell r="D725">
            <v>153</v>
          </cell>
          <cell r="E725">
            <v>15.198675496688701</v>
          </cell>
          <cell r="F725">
            <v>21.278145695364181</v>
          </cell>
          <cell r="G725">
            <v>36.476821192052881</v>
          </cell>
        </row>
        <row r="726">
          <cell r="A726">
            <v>25017</v>
          </cell>
          <cell r="B726" t="str">
            <v>25</v>
          </cell>
          <cell r="C726" t="str">
            <v>Amondans</v>
          </cell>
          <cell r="D726">
            <v>91</v>
          </cell>
          <cell r="E726">
            <v>12.858695652173918</v>
          </cell>
          <cell r="F726">
            <v>8.9021739130434803</v>
          </cell>
          <cell r="G726">
            <v>21.760869565217398</v>
          </cell>
        </row>
        <row r="727">
          <cell r="A727">
            <v>25018</v>
          </cell>
          <cell r="B727" t="str">
            <v>25</v>
          </cell>
          <cell r="C727" t="str">
            <v>Anteuil</v>
          </cell>
          <cell r="D727">
            <v>655</v>
          </cell>
          <cell r="E727">
            <v>98.548632218845</v>
          </cell>
          <cell r="F727">
            <v>48.776595744680868</v>
          </cell>
          <cell r="G727">
            <v>147.32522796352586</v>
          </cell>
        </row>
        <row r="728">
          <cell r="A728">
            <v>25019</v>
          </cell>
          <cell r="B728" t="str">
            <v>25</v>
          </cell>
          <cell r="C728" t="str">
            <v>Appenans</v>
          </cell>
          <cell r="D728">
            <v>411</v>
          </cell>
          <cell r="E728">
            <v>89.90625</v>
          </cell>
          <cell r="F728">
            <v>27.828125</v>
          </cell>
          <cell r="G728">
            <v>117.734375</v>
          </cell>
        </row>
        <row r="729">
          <cell r="A729">
            <v>25020</v>
          </cell>
          <cell r="B729" t="str">
            <v>25</v>
          </cell>
          <cell r="C729" t="str">
            <v>Arbouans</v>
          </cell>
          <cell r="D729">
            <v>958.00000000000102</v>
          </cell>
          <cell r="E729">
            <v>192.60842105263177</v>
          </cell>
          <cell r="F729">
            <v>111.93473684210538</v>
          </cell>
          <cell r="G729">
            <v>304.54315789473713</v>
          </cell>
        </row>
        <row r="730">
          <cell r="A730">
            <v>25021</v>
          </cell>
          <cell r="B730" t="str">
            <v>25</v>
          </cell>
          <cell r="C730" t="str">
            <v>Arc-et-Senans</v>
          </cell>
          <cell r="D730">
            <v>1562</v>
          </cell>
          <cell r="E730">
            <v>305</v>
          </cell>
          <cell r="F730">
            <v>189</v>
          </cell>
          <cell r="G730">
            <v>494</v>
          </cell>
        </row>
        <row r="731">
          <cell r="A731">
            <v>25022</v>
          </cell>
          <cell r="B731" t="str">
            <v>25</v>
          </cell>
          <cell r="C731" t="str">
            <v>Arcey</v>
          </cell>
          <cell r="D731">
            <v>1439.000000000007</v>
          </cell>
          <cell r="E731">
            <v>209.72873082287413</v>
          </cell>
          <cell r="F731">
            <v>140.4881450488152</v>
          </cell>
          <cell r="G731">
            <v>350.21687587168935</v>
          </cell>
        </row>
        <row r="732">
          <cell r="A732">
            <v>25024</v>
          </cell>
          <cell r="B732" t="str">
            <v>25</v>
          </cell>
          <cell r="C732" t="str">
            <v>Arçon</v>
          </cell>
          <cell r="D732">
            <v>798</v>
          </cell>
          <cell r="E732">
            <v>128.45412779334589</v>
          </cell>
          <cell r="F732">
            <v>45.764842543511932</v>
          </cell>
          <cell r="G732">
            <v>174.21897033685781</v>
          </cell>
        </row>
        <row r="733">
          <cell r="A733">
            <v>25025</v>
          </cell>
          <cell r="B733" t="str">
            <v>25</v>
          </cell>
          <cell r="C733" t="str">
            <v>Arc-sous-Cicon</v>
          </cell>
          <cell r="D733">
            <v>669.00000000000261</v>
          </cell>
          <cell r="E733">
            <v>74.669683257918834</v>
          </cell>
          <cell r="F733">
            <v>68.615384615384883</v>
          </cell>
          <cell r="G733">
            <v>143.28506787330372</v>
          </cell>
        </row>
        <row r="734">
          <cell r="A734">
            <v>25026</v>
          </cell>
          <cell r="B734" t="str">
            <v>25</v>
          </cell>
          <cell r="C734" t="str">
            <v>Arc-sous-Montenot</v>
          </cell>
          <cell r="D734">
            <v>218.99999999999929</v>
          </cell>
          <cell r="E734">
            <v>40.202898550724498</v>
          </cell>
          <cell r="F734">
            <v>20.101449275362253</v>
          </cell>
          <cell r="G734">
            <v>60.304347826086754</v>
          </cell>
        </row>
        <row r="735">
          <cell r="A735">
            <v>25027</v>
          </cell>
          <cell r="B735" t="str">
            <v>25</v>
          </cell>
          <cell r="C735" t="str">
            <v>Arguel</v>
          </cell>
          <cell r="D735">
            <v>269</v>
          </cell>
          <cell r="E735">
            <v>48</v>
          </cell>
          <cell r="F735">
            <v>21</v>
          </cell>
          <cell r="G735">
            <v>69</v>
          </cell>
        </row>
        <row r="736">
          <cell r="A736">
            <v>25028</v>
          </cell>
          <cell r="B736" t="str">
            <v>25</v>
          </cell>
          <cell r="C736" t="str">
            <v>Athose</v>
          </cell>
          <cell r="D736">
            <v>180.99999999999929</v>
          </cell>
          <cell r="E736">
            <v>25.109826589595279</v>
          </cell>
          <cell r="F736">
            <v>5.2312138728323498</v>
          </cell>
          <cell r="G736">
            <v>30.341040462427628</v>
          </cell>
        </row>
        <row r="737">
          <cell r="A737">
            <v>25029</v>
          </cell>
          <cell r="B737" t="str">
            <v>25</v>
          </cell>
          <cell r="C737" t="str">
            <v>Aubonne</v>
          </cell>
          <cell r="D737">
            <v>232</v>
          </cell>
          <cell r="E737">
            <v>28.388185654008439</v>
          </cell>
          <cell r="F737">
            <v>25.451476793248947</v>
          </cell>
          <cell r="G737">
            <v>53.839662447257382</v>
          </cell>
        </row>
        <row r="738">
          <cell r="A738">
            <v>25030</v>
          </cell>
          <cell r="B738" t="str">
            <v>25</v>
          </cell>
          <cell r="C738" t="str">
            <v>Audeux</v>
          </cell>
          <cell r="D738">
            <v>434.9999999999992</v>
          </cell>
          <cell r="E738">
            <v>70.323325635103799</v>
          </cell>
          <cell r="F738">
            <v>22.101616628175481</v>
          </cell>
          <cell r="G738">
            <v>92.424942263279277</v>
          </cell>
        </row>
        <row r="739">
          <cell r="A739">
            <v>25031</v>
          </cell>
          <cell r="B739" t="str">
            <v>25</v>
          </cell>
          <cell r="C739" t="str">
            <v>Audincourt</v>
          </cell>
          <cell r="D739">
            <v>14552</v>
          </cell>
          <cell r="E739">
            <v>2181.5976305300264</v>
          </cell>
          <cell r="F739">
            <v>1290.1375752794606</v>
          </cell>
          <cell r="G739">
            <v>3471.7352058094871</v>
          </cell>
        </row>
        <row r="740">
          <cell r="A740">
            <v>25032</v>
          </cell>
          <cell r="B740" t="str">
            <v>25</v>
          </cell>
          <cell r="C740" t="str">
            <v>Autechaux</v>
          </cell>
          <cell r="D740">
            <v>422.00000000000171</v>
          </cell>
          <cell r="E740">
            <v>45.707808564231918</v>
          </cell>
          <cell r="F740">
            <v>24.448362720403118</v>
          </cell>
          <cell r="G740">
            <v>70.156171284635036</v>
          </cell>
        </row>
        <row r="741">
          <cell r="A741">
            <v>25033</v>
          </cell>
          <cell r="B741" t="str">
            <v>25</v>
          </cell>
          <cell r="C741" t="str">
            <v>Autechaux-Roide</v>
          </cell>
          <cell r="D741">
            <v>550</v>
          </cell>
          <cell r="E741">
            <v>118</v>
          </cell>
          <cell r="F741">
            <v>46</v>
          </cell>
          <cell r="G741">
            <v>164</v>
          </cell>
        </row>
        <row r="742">
          <cell r="A742">
            <v>25035</v>
          </cell>
          <cell r="B742" t="str">
            <v>25</v>
          </cell>
          <cell r="C742" t="str">
            <v>Les Auxons</v>
          </cell>
          <cell r="D742">
            <v>2560</v>
          </cell>
          <cell r="E742">
            <v>393</v>
          </cell>
          <cell r="F742">
            <v>115</v>
          </cell>
          <cell r="G742">
            <v>508</v>
          </cell>
        </row>
        <row r="743">
          <cell r="A743">
            <v>25036</v>
          </cell>
          <cell r="B743" t="str">
            <v>25</v>
          </cell>
          <cell r="C743" t="str">
            <v>Avanne-Aveney</v>
          </cell>
          <cell r="D743">
            <v>2306</v>
          </cell>
          <cell r="E743">
            <v>417.89201587500736</v>
          </cell>
          <cell r="F743">
            <v>383.63257605539746</v>
          </cell>
          <cell r="G743">
            <v>801.52459193040477</v>
          </cell>
        </row>
        <row r="744">
          <cell r="A744">
            <v>25038</v>
          </cell>
          <cell r="B744" t="str">
            <v>25</v>
          </cell>
          <cell r="C744" t="str">
            <v>Avilley</v>
          </cell>
          <cell r="D744">
            <v>171.0000000000006</v>
          </cell>
          <cell r="E744">
            <v>28.16470588235304</v>
          </cell>
          <cell r="F744">
            <v>17.100000000000058</v>
          </cell>
          <cell r="G744">
            <v>45.264705882353098</v>
          </cell>
        </row>
        <row r="745">
          <cell r="A745">
            <v>25039</v>
          </cell>
          <cell r="B745" t="str">
            <v>25</v>
          </cell>
          <cell r="C745" t="str">
            <v>Avoudrey</v>
          </cell>
          <cell r="D745">
            <v>888.00000000000193</v>
          </cell>
          <cell r="E745">
            <v>130.67902665121696</v>
          </cell>
          <cell r="F745">
            <v>56.593279258401054</v>
          </cell>
          <cell r="G745">
            <v>187.27230590961801</v>
          </cell>
        </row>
        <row r="746">
          <cell r="A746">
            <v>25040</v>
          </cell>
          <cell r="B746" t="str">
            <v>25</v>
          </cell>
          <cell r="C746" t="str">
            <v>Badevel</v>
          </cell>
          <cell r="D746">
            <v>844.99999999999841</v>
          </cell>
          <cell r="E746">
            <v>126.800720288115</v>
          </cell>
          <cell r="F746">
            <v>59.849939975990281</v>
          </cell>
          <cell r="G746">
            <v>186.65066026410528</v>
          </cell>
        </row>
        <row r="747">
          <cell r="A747">
            <v>25041</v>
          </cell>
          <cell r="B747" t="str">
            <v>25</v>
          </cell>
          <cell r="C747" t="str">
            <v>Bannans</v>
          </cell>
          <cell r="D747">
            <v>335</v>
          </cell>
          <cell r="E747">
            <v>28.159420289855067</v>
          </cell>
          <cell r="F747">
            <v>14.565217391304344</v>
          </cell>
          <cell r="G747">
            <v>42.724637681159408</v>
          </cell>
        </row>
        <row r="748">
          <cell r="A748">
            <v>25042</v>
          </cell>
          <cell r="B748" t="str">
            <v>25</v>
          </cell>
          <cell r="C748" t="str">
            <v>Le Barboux</v>
          </cell>
          <cell r="D748">
            <v>246</v>
          </cell>
          <cell r="E748">
            <v>26</v>
          </cell>
          <cell r="F748">
            <v>12</v>
          </cell>
          <cell r="G748">
            <v>38</v>
          </cell>
        </row>
        <row r="749">
          <cell r="A749">
            <v>25043</v>
          </cell>
          <cell r="B749" t="str">
            <v>25</v>
          </cell>
          <cell r="C749" t="str">
            <v>Bart</v>
          </cell>
          <cell r="D749">
            <v>1983</v>
          </cell>
          <cell r="E749">
            <v>385.3427688393345</v>
          </cell>
          <cell r="F749">
            <v>286.58095223420764</v>
          </cell>
          <cell r="G749">
            <v>671.92372107354208</v>
          </cell>
        </row>
        <row r="750">
          <cell r="A750">
            <v>25044</v>
          </cell>
          <cell r="B750" t="str">
            <v>25</v>
          </cell>
          <cell r="C750" t="str">
            <v>Bartherans</v>
          </cell>
          <cell r="D750">
            <v>49</v>
          </cell>
          <cell r="E750">
            <v>13</v>
          </cell>
          <cell r="F750">
            <v>4</v>
          </cell>
          <cell r="G750">
            <v>17</v>
          </cell>
        </row>
        <row r="751">
          <cell r="A751">
            <v>25045</v>
          </cell>
          <cell r="B751" t="str">
            <v>25</v>
          </cell>
          <cell r="C751" t="str">
            <v>Battenans-les-Mines</v>
          </cell>
          <cell r="D751">
            <v>60</v>
          </cell>
          <cell r="E751">
            <v>11</v>
          </cell>
          <cell r="F751">
            <v>6</v>
          </cell>
          <cell r="G751">
            <v>17</v>
          </cell>
        </row>
        <row r="752">
          <cell r="A752">
            <v>25046</v>
          </cell>
          <cell r="B752" t="str">
            <v>25</v>
          </cell>
          <cell r="C752" t="str">
            <v>Battenans-Varin</v>
          </cell>
          <cell r="D752">
            <v>81.999999999999744</v>
          </cell>
          <cell r="E752">
            <v>9.8399999999999697</v>
          </cell>
          <cell r="F752">
            <v>5.4666666666666499</v>
          </cell>
          <cell r="G752">
            <v>15.306666666666619</v>
          </cell>
        </row>
        <row r="753">
          <cell r="A753">
            <v>25047</v>
          </cell>
          <cell r="B753" t="str">
            <v>25</v>
          </cell>
          <cell r="C753" t="str">
            <v>Baume-les-Dames</v>
          </cell>
          <cell r="D753">
            <v>5291</v>
          </cell>
          <cell r="E753">
            <v>911</v>
          </cell>
          <cell r="F753">
            <v>752</v>
          </cell>
          <cell r="G753">
            <v>1663</v>
          </cell>
        </row>
        <row r="754">
          <cell r="A754">
            <v>25048</v>
          </cell>
          <cell r="B754" t="str">
            <v>25</v>
          </cell>
          <cell r="C754" t="str">
            <v>Bavans</v>
          </cell>
          <cell r="D754">
            <v>3718</v>
          </cell>
          <cell r="E754">
            <v>716.19053176495686</v>
          </cell>
          <cell r="F754">
            <v>365.93856342936772</v>
          </cell>
          <cell r="G754">
            <v>1082.1290951943247</v>
          </cell>
        </row>
        <row r="755">
          <cell r="A755">
            <v>25049</v>
          </cell>
          <cell r="B755" t="str">
            <v>25</v>
          </cell>
          <cell r="C755" t="str">
            <v>Belfays</v>
          </cell>
          <cell r="D755">
            <v>131</v>
          </cell>
          <cell r="E755">
            <v>18</v>
          </cell>
          <cell r="F755">
            <v>2</v>
          </cell>
          <cell r="G755">
            <v>20</v>
          </cell>
        </row>
        <row r="756">
          <cell r="A756">
            <v>25050</v>
          </cell>
          <cell r="B756" t="str">
            <v>25</v>
          </cell>
          <cell r="C756" t="str">
            <v>Le Bélieu</v>
          </cell>
          <cell r="D756">
            <v>380</v>
          </cell>
          <cell r="E756">
            <v>47.938461538461567</v>
          </cell>
          <cell r="F756">
            <v>15.20000000000001</v>
          </cell>
          <cell r="G756">
            <v>63.138461538461577</v>
          </cell>
        </row>
        <row r="757">
          <cell r="A757">
            <v>25051</v>
          </cell>
          <cell r="B757" t="str">
            <v>25</v>
          </cell>
          <cell r="C757" t="str">
            <v>Belleherbe</v>
          </cell>
          <cell r="D757">
            <v>593</v>
          </cell>
          <cell r="E757">
            <v>93.269867549668902</v>
          </cell>
          <cell r="F757">
            <v>72.652317880794726</v>
          </cell>
          <cell r="G757">
            <v>165.92218543046363</v>
          </cell>
        </row>
        <row r="758">
          <cell r="A758">
            <v>25052</v>
          </cell>
          <cell r="B758" t="str">
            <v>25</v>
          </cell>
          <cell r="C758" t="str">
            <v>Belmont</v>
          </cell>
          <cell r="D758">
            <v>64</v>
          </cell>
          <cell r="E758">
            <v>5</v>
          </cell>
          <cell r="F758">
            <v>6</v>
          </cell>
          <cell r="G758">
            <v>11</v>
          </cell>
        </row>
        <row r="759">
          <cell r="A759">
            <v>25053</v>
          </cell>
          <cell r="B759" t="str">
            <v>25</v>
          </cell>
          <cell r="C759" t="str">
            <v>Belvoir</v>
          </cell>
          <cell r="D759">
            <v>99</v>
          </cell>
          <cell r="E759">
            <v>10.78217821782178</v>
          </cell>
          <cell r="F759">
            <v>19.6039603960396</v>
          </cell>
          <cell r="G759">
            <v>30.38613861386138</v>
          </cell>
        </row>
        <row r="760">
          <cell r="A760">
            <v>25054</v>
          </cell>
          <cell r="B760" t="str">
            <v>25</v>
          </cell>
          <cell r="C760" t="str">
            <v>Berche</v>
          </cell>
          <cell r="D760">
            <v>475</v>
          </cell>
          <cell r="E760">
            <v>99.947916666666643</v>
          </cell>
          <cell r="F760">
            <v>40.57291666666665</v>
          </cell>
          <cell r="G760">
            <v>140.52083333333329</v>
          </cell>
        </row>
        <row r="761">
          <cell r="A761">
            <v>25055</v>
          </cell>
          <cell r="B761" t="str">
            <v>25</v>
          </cell>
          <cell r="C761" t="str">
            <v>Berthelange</v>
          </cell>
          <cell r="D761">
            <v>303</v>
          </cell>
          <cell r="E761">
            <v>38</v>
          </cell>
          <cell r="F761">
            <v>15</v>
          </cell>
          <cell r="G761">
            <v>53</v>
          </cell>
        </row>
        <row r="762">
          <cell r="A762">
            <v>25056</v>
          </cell>
          <cell r="B762" t="str">
            <v>25</v>
          </cell>
          <cell r="C762" t="str">
            <v>Besançon</v>
          </cell>
          <cell r="D762">
            <v>116952</v>
          </cell>
          <cell r="E762">
            <v>14829.696470752109</v>
          </cell>
          <cell r="F762">
            <v>10134.728332817431</v>
          </cell>
          <cell r="G762">
            <v>24964.424803569542</v>
          </cell>
        </row>
        <row r="763">
          <cell r="A763">
            <v>25057</v>
          </cell>
          <cell r="B763" t="str">
            <v>25</v>
          </cell>
          <cell r="C763" t="str">
            <v>Bethoncourt</v>
          </cell>
          <cell r="D763">
            <v>5805.9999999999818</v>
          </cell>
          <cell r="E763">
            <v>943.03143140912357</v>
          </cell>
          <cell r="F763">
            <v>527.109271704663</v>
          </cell>
          <cell r="G763">
            <v>1470.1407031137865</v>
          </cell>
        </row>
        <row r="764">
          <cell r="A764">
            <v>25058</v>
          </cell>
          <cell r="B764" t="str">
            <v>25</v>
          </cell>
          <cell r="C764" t="str">
            <v>Beure</v>
          </cell>
          <cell r="D764">
            <v>1361</v>
          </cell>
          <cell r="E764">
            <v>219</v>
          </cell>
          <cell r="F764">
            <v>137</v>
          </cell>
          <cell r="G764">
            <v>356</v>
          </cell>
        </row>
        <row r="765">
          <cell r="A765">
            <v>25059</v>
          </cell>
          <cell r="B765" t="str">
            <v>25</v>
          </cell>
          <cell r="C765" t="str">
            <v>Beutal</v>
          </cell>
          <cell r="D765">
            <v>284</v>
          </cell>
          <cell r="E765">
            <v>50</v>
          </cell>
          <cell r="F765">
            <v>16</v>
          </cell>
          <cell r="G765">
            <v>66</v>
          </cell>
        </row>
        <row r="766">
          <cell r="A766">
            <v>25060</v>
          </cell>
          <cell r="B766" t="str">
            <v>25</v>
          </cell>
          <cell r="C766" t="str">
            <v>Bians-les-Usiers</v>
          </cell>
          <cell r="D766">
            <v>617</v>
          </cell>
          <cell r="E766">
            <v>95.442187500000003</v>
          </cell>
          <cell r="F766">
            <v>35.670312499999994</v>
          </cell>
          <cell r="G766">
            <v>131.11250000000001</v>
          </cell>
        </row>
        <row r="767">
          <cell r="A767">
            <v>25061</v>
          </cell>
          <cell r="B767" t="str">
            <v>25</v>
          </cell>
          <cell r="C767" t="str">
            <v>Bief</v>
          </cell>
          <cell r="D767">
            <v>105</v>
          </cell>
          <cell r="E767">
            <v>36.944444444444443</v>
          </cell>
          <cell r="F767">
            <v>9.7222222222222214</v>
          </cell>
          <cell r="G767">
            <v>46.666666666666664</v>
          </cell>
        </row>
        <row r="768">
          <cell r="A768">
            <v>25062</v>
          </cell>
          <cell r="B768" t="str">
            <v>25</v>
          </cell>
          <cell r="C768" t="str">
            <v>Le Bizot</v>
          </cell>
          <cell r="D768">
            <v>283</v>
          </cell>
          <cell r="E768">
            <v>28.112582781456961</v>
          </cell>
          <cell r="F768">
            <v>11.245033112582783</v>
          </cell>
          <cell r="G768">
            <v>39.357615894039746</v>
          </cell>
        </row>
        <row r="769">
          <cell r="A769">
            <v>25063</v>
          </cell>
          <cell r="B769" t="str">
            <v>25</v>
          </cell>
          <cell r="C769" t="str">
            <v>Blamont</v>
          </cell>
          <cell r="D769">
            <v>1168</v>
          </cell>
          <cell r="E769">
            <v>192.17682129066199</v>
          </cell>
          <cell r="F769">
            <v>214.52656224973472</v>
          </cell>
          <cell r="G769">
            <v>406.70338354039671</v>
          </cell>
        </row>
        <row r="770">
          <cell r="A770">
            <v>25065</v>
          </cell>
          <cell r="B770" t="str">
            <v>25</v>
          </cell>
          <cell r="C770" t="str">
            <v>Blarians</v>
          </cell>
          <cell r="D770">
            <v>60.999999999999737</v>
          </cell>
          <cell r="E770">
            <v>7.36206896551721</v>
          </cell>
          <cell r="F770">
            <v>8.4137931034482403</v>
          </cell>
          <cell r="G770">
            <v>15.77586206896545</v>
          </cell>
        </row>
        <row r="771">
          <cell r="A771">
            <v>25066</v>
          </cell>
          <cell r="B771" t="str">
            <v>25</v>
          </cell>
          <cell r="C771" t="str">
            <v>Blussangeaux</v>
          </cell>
          <cell r="D771">
            <v>80</v>
          </cell>
          <cell r="E771">
            <v>14</v>
          </cell>
          <cell r="F771">
            <v>6</v>
          </cell>
          <cell r="G771">
            <v>20</v>
          </cell>
        </row>
        <row r="772">
          <cell r="A772">
            <v>25067</v>
          </cell>
          <cell r="B772" t="str">
            <v>25</v>
          </cell>
          <cell r="C772" t="str">
            <v>Blussans</v>
          </cell>
          <cell r="D772">
            <v>195</v>
          </cell>
          <cell r="E772">
            <v>35.81632653061223</v>
          </cell>
          <cell r="F772">
            <v>19.897959183673461</v>
          </cell>
          <cell r="G772">
            <v>55.714285714285694</v>
          </cell>
        </row>
        <row r="773">
          <cell r="A773">
            <v>25070</v>
          </cell>
          <cell r="B773" t="str">
            <v>25</v>
          </cell>
          <cell r="C773" t="str">
            <v>Bolandoz</v>
          </cell>
          <cell r="D773">
            <v>372</v>
          </cell>
          <cell r="E773">
            <v>47</v>
          </cell>
          <cell r="F773">
            <v>48</v>
          </cell>
          <cell r="G773">
            <v>95</v>
          </cell>
        </row>
        <row r="774">
          <cell r="A774">
            <v>25071</v>
          </cell>
          <cell r="B774" t="str">
            <v>25</v>
          </cell>
          <cell r="C774" t="str">
            <v>Bondeval</v>
          </cell>
          <cell r="D774">
            <v>478</v>
          </cell>
          <cell r="E774">
            <v>83.174004192872104</v>
          </cell>
          <cell r="F774">
            <v>37.077568134171898</v>
          </cell>
          <cell r="G774">
            <v>120.251572327044</v>
          </cell>
        </row>
        <row r="775">
          <cell r="A775">
            <v>25072</v>
          </cell>
          <cell r="B775" t="str">
            <v>25</v>
          </cell>
          <cell r="C775" t="str">
            <v>Bonnal</v>
          </cell>
          <cell r="D775">
            <v>26</v>
          </cell>
          <cell r="E775">
            <v>2.6</v>
          </cell>
          <cell r="F775">
            <v>4.3333333333333348</v>
          </cell>
          <cell r="G775">
            <v>6.9333333333333353</v>
          </cell>
        </row>
        <row r="776">
          <cell r="A776">
            <v>25073</v>
          </cell>
          <cell r="B776" t="str">
            <v>25</v>
          </cell>
          <cell r="C776" t="str">
            <v>Bonnay</v>
          </cell>
          <cell r="D776">
            <v>852</v>
          </cell>
          <cell r="E776">
            <v>115.27058823529406</v>
          </cell>
          <cell r="F776">
            <v>49.115294117647032</v>
          </cell>
          <cell r="G776">
            <v>164.38588235294108</v>
          </cell>
        </row>
        <row r="777">
          <cell r="A777">
            <v>25074</v>
          </cell>
          <cell r="B777" t="str">
            <v>25</v>
          </cell>
          <cell r="C777" t="str">
            <v>Bonnétage</v>
          </cell>
          <cell r="D777">
            <v>847</v>
          </cell>
          <cell r="E777">
            <v>102.96100917431195</v>
          </cell>
          <cell r="F777">
            <v>62.165137614678912</v>
          </cell>
          <cell r="G777">
            <v>165.12614678899087</v>
          </cell>
        </row>
        <row r="778">
          <cell r="A778">
            <v>25075</v>
          </cell>
          <cell r="B778" t="str">
            <v>25</v>
          </cell>
          <cell r="C778" t="str">
            <v>Bonnevaux</v>
          </cell>
          <cell r="D778">
            <v>362</v>
          </cell>
          <cell r="E778">
            <v>34.059139784946218</v>
          </cell>
          <cell r="F778">
            <v>29.193548387096762</v>
          </cell>
          <cell r="G778">
            <v>63.25268817204298</v>
          </cell>
        </row>
        <row r="779">
          <cell r="A779">
            <v>25076</v>
          </cell>
          <cell r="B779" t="str">
            <v>25</v>
          </cell>
          <cell r="C779" t="str">
            <v>Bonnevaux-le-Prieuré</v>
          </cell>
          <cell r="D779">
            <v>112</v>
          </cell>
          <cell r="E779">
            <v>28</v>
          </cell>
          <cell r="F779">
            <v>5</v>
          </cell>
          <cell r="G779">
            <v>33</v>
          </cell>
        </row>
        <row r="780">
          <cell r="A780">
            <v>25077</v>
          </cell>
          <cell r="B780" t="str">
            <v>25</v>
          </cell>
          <cell r="C780" t="str">
            <v>La Bosse</v>
          </cell>
          <cell r="D780">
            <v>75</v>
          </cell>
          <cell r="E780">
            <v>2.8846153846153859</v>
          </cell>
          <cell r="F780">
            <v>5.7692307692307718</v>
          </cell>
          <cell r="G780">
            <v>8.6538461538461569</v>
          </cell>
        </row>
        <row r="781">
          <cell r="A781">
            <v>25078</v>
          </cell>
          <cell r="B781" t="str">
            <v>25</v>
          </cell>
          <cell r="C781" t="str">
            <v>Bouclans</v>
          </cell>
          <cell r="D781">
            <v>968</v>
          </cell>
          <cell r="E781">
            <v>148</v>
          </cell>
          <cell r="F781">
            <v>73</v>
          </cell>
          <cell r="G781">
            <v>221</v>
          </cell>
        </row>
        <row r="782">
          <cell r="A782">
            <v>25079</v>
          </cell>
          <cell r="B782" t="str">
            <v>25</v>
          </cell>
          <cell r="C782" t="str">
            <v>Boujailles</v>
          </cell>
          <cell r="D782">
            <v>402</v>
          </cell>
          <cell r="E782">
            <v>58.540274996076718</v>
          </cell>
          <cell r="F782">
            <v>42.929534997122929</v>
          </cell>
          <cell r="G782">
            <v>101.46980999319965</v>
          </cell>
        </row>
        <row r="783">
          <cell r="A783">
            <v>25082</v>
          </cell>
          <cell r="B783" t="str">
            <v>25</v>
          </cell>
          <cell r="C783" t="str">
            <v>Bourguignon</v>
          </cell>
          <cell r="D783">
            <v>954</v>
          </cell>
          <cell r="E783">
            <v>159.16579770594367</v>
          </cell>
          <cell r="F783">
            <v>55.708029197080286</v>
          </cell>
          <cell r="G783">
            <v>214.87382690302397</v>
          </cell>
        </row>
        <row r="784">
          <cell r="A784">
            <v>25083</v>
          </cell>
          <cell r="B784" t="str">
            <v>25</v>
          </cell>
          <cell r="C784" t="str">
            <v>Bournois</v>
          </cell>
          <cell r="D784">
            <v>196</v>
          </cell>
          <cell r="E784">
            <v>46.9148936170212</v>
          </cell>
          <cell r="F784">
            <v>8.3404255319148799</v>
          </cell>
          <cell r="G784">
            <v>55.255319148936081</v>
          </cell>
        </row>
        <row r="785">
          <cell r="A785">
            <v>25084</v>
          </cell>
          <cell r="B785" t="str">
            <v>25</v>
          </cell>
          <cell r="C785" t="str">
            <v>Boussières</v>
          </cell>
          <cell r="D785">
            <v>1089</v>
          </cell>
          <cell r="E785">
            <v>173.52197802197799</v>
          </cell>
          <cell r="F785">
            <v>76.788461538461519</v>
          </cell>
          <cell r="G785">
            <v>250.31043956043951</v>
          </cell>
        </row>
        <row r="786">
          <cell r="A786">
            <v>25085</v>
          </cell>
          <cell r="B786" t="str">
            <v>25</v>
          </cell>
          <cell r="C786" t="str">
            <v>Bouverans</v>
          </cell>
          <cell r="D786">
            <v>359.00000000000051</v>
          </cell>
          <cell r="E786">
            <v>41.229691876750763</v>
          </cell>
          <cell r="F786">
            <v>19.106442577030837</v>
          </cell>
          <cell r="G786">
            <v>60.336134453781597</v>
          </cell>
        </row>
        <row r="787">
          <cell r="A787">
            <v>25086</v>
          </cell>
          <cell r="B787" t="str">
            <v>25</v>
          </cell>
          <cell r="C787" t="str">
            <v>Braillans</v>
          </cell>
          <cell r="D787">
            <v>161</v>
          </cell>
          <cell r="E787">
            <v>26</v>
          </cell>
          <cell r="F787">
            <v>7</v>
          </cell>
          <cell r="G787">
            <v>33</v>
          </cell>
        </row>
        <row r="788">
          <cell r="A788">
            <v>25087</v>
          </cell>
          <cell r="B788" t="str">
            <v>25</v>
          </cell>
          <cell r="C788" t="str">
            <v>Branne</v>
          </cell>
          <cell r="D788">
            <v>176</v>
          </cell>
          <cell r="E788">
            <v>37</v>
          </cell>
          <cell r="F788">
            <v>7</v>
          </cell>
          <cell r="G788">
            <v>44</v>
          </cell>
        </row>
        <row r="789">
          <cell r="A789">
            <v>25088</v>
          </cell>
          <cell r="B789" t="str">
            <v>25</v>
          </cell>
          <cell r="C789" t="str">
            <v>Breconchaux</v>
          </cell>
          <cell r="D789">
            <v>94</v>
          </cell>
          <cell r="E789">
            <v>10.770833333333336</v>
          </cell>
          <cell r="F789">
            <v>4.8958333333333348</v>
          </cell>
          <cell r="G789">
            <v>15.666666666666671</v>
          </cell>
        </row>
        <row r="790">
          <cell r="A790">
            <v>25089</v>
          </cell>
          <cell r="B790" t="str">
            <v>25</v>
          </cell>
          <cell r="C790" t="str">
            <v>Bremondans</v>
          </cell>
          <cell r="D790">
            <v>84</v>
          </cell>
          <cell r="E790">
            <v>12.847058823529411</v>
          </cell>
          <cell r="F790">
            <v>11.858823529411763</v>
          </cell>
          <cell r="G790">
            <v>24.705882352941174</v>
          </cell>
        </row>
        <row r="791">
          <cell r="A791">
            <v>25090</v>
          </cell>
          <cell r="B791" t="str">
            <v>25</v>
          </cell>
          <cell r="C791" t="str">
            <v>Brères</v>
          </cell>
          <cell r="D791">
            <v>53.000000000000227</v>
          </cell>
          <cell r="E791">
            <v>16.914893617021349</v>
          </cell>
          <cell r="F791">
            <v>4.5106382978723598</v>
          </cell>
          <cell r="G791">
            <v>21.42553191489371</v>
          </cell>
        </row>
        <row r="792">
          <cell r="A792">
            <v>25091</v>
          </cell>
          <cell r="B792" t="str">
            <v>25</v>
          </cell>
          <cell r="C792" t="str">
            <v>Les Bréseux</v>
          </cell>
          <cell r="D792">
            <v>477</v>
          </cell>
          <cell r="E792">
            <v>58</v>
          </cell>
          <cell r="F792">
            <v>15</v>
          </cell>
          <cell r="G792">
            <v>73</v>
          </cell>
        </row>
        <row r="793">
          <cell r="A793">
            <v>25092</v>
          </cell>
          <cell r="B793" t="str">
            <v>25</v>
          </cell>
          <cell r="C793" t="str">
            <v>La Bretenière</v>
          </cell>
          <cell r="D793">
            <v>64</v>
          </cell>
          <cell r="E793">
            <v>11.885714285714284</v>
          </cell>
          <cell r="F793">
            <v>9.1428571428571406</v>
          </cell>
          <cell r="G793">
            <v>21.028571428571425</v>
          </cell>
        </row>
        <row r="794">
          <cell r="A794">
            <v>25093</v>
          </cell>
          <cell r="B794" t="str">
            <v>25</v>
          </cell>
          <cell r="C794" t="str">
            <v>Bretigney</v>
          </cell>
          <cell r="D794">
            <v>77.000000000000256</v>
          </cell>
          <cell r="E794">
            <v>15.40000000000005</v>
          </cell>
          <cell r="F794">
            <v>0</v>
          </cell>
          <cell r="G794">
            <v>15.40000000000005</v>
          </cell>
        </row>
        <row r="795">
          <cell r="A795">
            <v>25094</v>
          </cell>
          <cell r="B795" t="str">
            <v>25</v>
          </cell>
          <cell r="C795" t="str">
            <v>Bretigney-Notre-Dame</v>
          </cell>
          <cell r="D795">
            <v>111</v>
          </cell>
          <cell r="E795">
            <v>21</v>
          </cell>
          <cell r="F795">
            <v>3</v>
          </cell>
          <cell r="G795">
            <v>24</v>
          </cell>
        </row>
        <row r="796">
          <cell r="A796">
            <v>25095</v>
          </cell>
          <cell r="B796" t="str">
            <v>25</v>
          </cell>
          <cell r="C796" t="str">
            <v>Bretonvillers</v>
          </cell>
          <cell r="D796">
            <v>264</v>
          </cell>
          <cell r="E796">
            <v>45</v>
          </cell>
          <cell r="F796">
            <v>44</v>
          </cell>
          <cell r="G796">
            <v>89</v>
          </cell>
        </row>
        <row r="797">
          <cell r="A797">
            <v>25096</v>
          </cell>
          <cell r="B797" t="str">
            <v>25</v>
          </cell>
          <cell r="C797" t="str">
            <v>Brey-et-Maison-du-Bois</v>
          </cell>
          <cell r="D797">
            <v>96</v>
          </cell>
          <cell r="E797">
            <v>13.846153846153843</v>
          </cell>
          <cell r="F797">
            <v>4.615384615384615</v>
          </cell>
          <cell r="G797">
            <v>18.46153846153846</v>
          </cell>
        </row>
        <row r="798">
          <cell r="A798">
            <v>25097</v>
          </cell>
          <cell r="B798" t="str">
            <v>25</v>
          </cell>
          <cell r="C798" t="str">
            <v>Brognard</v>
          </cell>
          <cell r="D798">
            <v>450.00000000000114</v>
          </cell>
          <cell r="E798">
            <v>84.124080379092504</v>
          </cell>
          <cell r="F798">
            <v>25.338578427437501</v>
          </cell>
          <cell r="G798">
            <v>109.46265880653</v>
          </cell>
        </row>
        <row r="799">
          <cell r="A799">
            <v>25098</v>
          </cell>
          <cell r="B799" t="str">
            <v>25</v>
          </cell>
          <cell r="C799" t="str">
            <v>Buffard</v>
          </cell>
          <cell r="D799">
            <v>151</v>
          </cell>
          <cell r="E799">
            <v>27</v>
          </cell>
          <cell r="F799">
            <v>11</v>
          </cell>
          <cell r="G799">
            <v>38</v>
          </cell>
        </row>
        <row r="800">
          <cell r="A800">
            <v>25099</v>
          </cell>
          <cell r="B800" t="str">
            <v>25</v>
          </cell>
          <cell r="C800" t="str">
            <v>Bugny</v>
          </cell>
          <cell r="D800">
            <v>198</v>
          </cell>
          <cell r="E800">
            <v>11</v>
          </cell>
          <cell r="F800">
            <v>7</v>
          </cell>
          <cell r="G800">
            <v>18</v>
          </cell>
        </row>
        <row r="801">
          <cell r="A801">
            <v>25100</v>
          </cell>
          <cell r="B801" t="str">
            <v>25</v>
          </cell>
          <cell r="C801" t="str">
            <v>Bulle</v>
          </cell>
          <cell r="D801">
            <v>410</v>
          </cell>
          <cell r="E801">
            <v>57</v>
          </cell>
          <cell r="F801">
            <v>29</v>
          </cell>
          <cell r="G801">
            <v>86</v>
          </cell>
        </row>
        <row r="802">
          <cell r="A802">
            <v>25101</v>
          </cell>
          <cell r="B802" t="str">
            <v>25</v>
          </cell>
          <cell r="C802" t="str">
            <v>Burgille</v>
          </cell>
          <cell r="D802">
            <v>550.00000000000205</v>
          </cell>
          <cell r="E802">
            <v>68.248175182482001</v>
          </cell>
          <cell r="F802">
            <v>19.069343065693502</v>
          </cell>
          <cell r="G802">
            <v>87.317518248175503</v>
          </cell>
        </row>
        <row r="803">
          <cell r="A803">
            <v>25102</v>
          </cell>
          <cell r="B803" t="str">
            <v>25</v>
          </cell>
          <cell r="C803" t="str">
            <v>Burnevillers</v>
          </cell>
          <cell r="D803">
            <v>44</v>
          </cell>
          <cell r="E803">
            <v>4.7826086956521747</v>
          </cell>
          <cell r="F803">
            <v>2.8695652173913051</v>
          </cell>
          <cell r="G803">
            <v>7.6521739130434803</v>
          </cell>
        </row>
        <row r="804">
          <cell r="A804">
            <v>25103</v>
          </cell>
          <cell r="B804" t="str">
            <v>25</v>
          </cell>
          <cell r="C804" t="str">
            <v>Busy</v>
          </cell>
          <cell r="D804">
            <v>597</v>
          </cell>
          <cell r="E804">
            <v>88.870402802101594</v>
          </cell>
          <cell r="F804">
            <v>34.502626970227681</v>
          </cell>
          <cell r="G804">
            <v>123.37302977232928</v>
          </cell>
        </row>
        <row r="805">
          <cell r="A805">
            <v>25104</v>
          </cell>
          <cell r="B805" t="str">
            <v>25</v>
          </cell>
          <cell r="C805" t="str">
            <v>By</v>
          </cell>
          <cell r="D805">
            <v>65</v>
          </cell>
          <cell r="E805">
            <v>8</v>
          </cell>
          <cell r="F805">
            <v>5</v>
          </cell>
          <cell r="G805">
            <v>13</v>
          </cell>
        </row>
        <row r="806">
          <cell r="A806">
            <v>25105</v>
          </cell>
          <cell r="B806" t="str">
            <v>25</v>
          </cell>
          <cell r="C806" t="str">
            <v>Byans-sur-Doubs</v>
          </cell>
          <cell r="D806">
            <v>516</v>
          </cell>
          <cell r="E806">
            <v>90</v>
          </cell>
          <cell r="F806">
            <v>57</v>
          </cell>
          <cell r="G806">
            <v>147</v>
          </cell>
        </row>
        <row r="807">
          <cell r="A807">
            <v>25106</v>
          </cell>
          <cell r="B807" t="str">
            <v>25</v>
          </cell>
          <cell r="C807" t="str">
            <v>Cademène</v>
          </cell>
          <cell r="D807">
            <v>81</v>
          </cell>
          <cell r="E807">
            <v>14</v>
          </cell>
          <cell r="F807">
            <v>14</v>
          </cell>
          <cell r="G807">
            <v>28</v>
          </cell>
        </row>
        <row r="808">
          <cell r="A808">
            <v>25107</v>
          </cell>
          <cell r="B808" t="str">
            <v>25</v>
          </cell>
          <cell r="C808" t="str">
            <v>Cendrey</v>
          </cell>
          <cell r="D808">
            <v>179</v>
          </cell>
          <cell r="E808">
            <v>25.021505376344077</v>
          </cell>
          <cell r="F808">
            <v>15.397849462365587</v>
          </cell>
          <cell r="G808">
            <v>40.419354838709666</v>
          </cell>
        </row>
        <row r="809">
          <cell r="A809">
            <v>25108</v>
          </cell>
          <cell r="B809" t="str">
            <v>25</v>
          </cell>
          <cell r="C809" t="str">
            <v>Cernay-l'Église</v>
          </cell>
          <cell r="D809">
            <v>304.99999999999909</v>
          </cell>
          <cell r="E809">
            <v>50.833333333333179</v>
          </cell>
          <cell r="F809">
            <v>11.89716312056734</v>
          </cell>
          <cell r="G809">
            <v>62.730496453900521</v>
          </cell>
        </row>
        <row r="810">
          <cell r="A810">
            <v>25109</v>
          </cell>
          <cell r="B810" t="str">
            <v>25</v>
          </cell>
          <cell r="C810" t="str">
            <v>Cessey</v>
          </cell>
          <cell r="D810">
            <v>343.00000000000131</v>
          </cell>
          <cell r="E810">
            <v>57.334310850440097</v>
          </cell>
          <cell r="F810">
            <v>14.0821114369502</v>
          </cell>
          <cell r="G810">
            <v>71.416422287390304</v>
          </cell>
        </row>
        <row r="811">
          <cell r="A811">
            <v>25110</v>
          </cell>
          <cell r="B811" t="str">
            <v>25</v>
          </cell>
          <cell r="C811" t="str">
            <v>Chaffois</v>
          </cell>
          <cell r="D811">
            <v>933.99999999999841</v>
          </cell>
          <cell r="E811">
            <v>148.70665212649919</v>
          </cell>
          <cell r="F811">
            <v>40.741548527808</v>
          </cell>
          <cell r="G811">
            <v>189.44820065430719</v>
          </cell>
        </row>
        <row r="812">
          <cell r="A812">
            <v>25111</v>
          </cell>
          <cell r="B812" t="str">
            <v>25</v>
          </cell>
          <cell r="C812" t="str">
            <v>Chalèze</v>
          </cell>
          <cell r="D812">
            <v>362</v>
          </cell>
          <cell r="E812">
            <v>79.679347826086953</v>
          </cell>
          <cell r="F812">
            <v>39.347826086956523</v>
          </cell>
          <cell r="G812">
            <v>119.02717391304347</v>
          </cell>
        </row>
        <row r="813">
          <cell r="A813">
            <v>25112</v>
          </cell>
          <cell r="B813" t="str">
            <v>25</v>
          </cell>
          <cell r="C813" t="str">
            <v>Chalezeule</v>
          </cell>
          <cell r="D813">
            <v>1247</v>
          </cell>
          <cell r="E813">
            <v>162.4502008579494</v>
          </cell>
          <cell r="F813">
            <v>81.63404250773722</v>
          </cell>
          <cell r="G813">
            <v>244.08424336568663</v>
          </cell>
        </row>
        <row r="814">
          <cell r="A814">
            <v>25113</v>
          </cell>
          <cell r="B814" t="str">
            <v>25</v>
          </cell>
          <cell r="C814" t="str">
            <v>Chamesey</v>
          </cell>
          <cell r="D814">
            <v>119</v>
          </cell>
          <cell r="E814">
            <v>10.908333333333337</v>
          </cell>
          <cell r="F814">
            <v>9.9166666666666696</v>
          </cell>
          <cell r="G814">
            <v>20.825000000000006</v>
          </cell>
        </row>
        <row r="815">
          <cell r="A815">
            <v>25114</v>
          </cell>
          <cell r="B815" t="str">
            <v>25</v>
          </cell>
          <cell r="C815" t="str">
            <v>Chamesol</v>
          </cell>
          <cell r="D815">
            <v>395.0000000000008</v>
          </cell>
          <cell r="E815">
            <v>63.538873994638202</v>
          </cell>
          <cell r="F815">
            <v>30.710455764075128</v>
          </cell>
          <cell r="G815">
            <v>94.24932975871333</v>
          </cell>
        </row>
        <row r="816">
          <cell r="A816">
            <v>25115</v>
          </cell>
          <cell r="B816" t="str">
            <v>25</v>
          </cell>
          <cell r="C816" t="str">
            <v>Champagney</v>
          </cell>
          <cell r="D816">
            <v>260</v>
          </cell>
          <cell r="E816">
            <v>36</v>
          </cell>
          <cell r="F816">
            <v>19</v>
          </cell>
          <cell r="G816">
            <v>55</v>
          </cell>
        </row>
        <row r="817">
          <cell r="A817">
            <v>25116</v>
          </cell>
          <cell r="B817" t="str">
            <v>25</v>
          </cell>
          <cell r="C817" t="str">
            <v>Champlive</v>
          </cell>
          <cell r="D817">
            <v>259.99999999999932</v>
          </cell>
          <cell r="E817">
            <v>51.59533073929947</v>
          </cell>
          <cell r="F817">
            <v>22.256809338521339</v>
          </cell>
          <cell r="G817">
            <v>73.852140077820806</v>
          </cell>
        </row>
        <row r="818">
          <cell r="A818">
            <v>25117</v>
          </cell>
          <cell r="B818" t="str">
            <v>25</v>
          </cell>
          <cell r="C818" t="str">
            <v>Champoux</v>
          </cell>
          <cell r="D818">
            <v>90</v>
          </cell>
          <cell r="E818">
            <v>9.7826086956521703</v>
          </cell>
          <cell r="F818">
            <v>4.8913043478260851</v>
          </cell>
          <cell r="G818">
            <v>14.673913043478255</v>
          </cell>
        </row>
        <row r="819">
          <cell r="A819">
            <v>25119</v>
          </cell>
          <cell r="B819" t="str">
            <v>25</v>
          </cell>
          <cell r="C819" t="str">
            <v>Champvans-les-Moulins</v>
          </cell>
          <cell r="D819">
            <v>355</v>
          </cell>
          <cell r="E819">
            <v>65.81460674157303</v>
          </cell>
          <cell r="F819">
            <v>24.929775280898877</v>
          </cell>
          <cell r="G819">
            <v>90.74438202247191</v>
          </cell>
        </row>
        <row r="820">
          <cell r="A820">
            <v>25120</v>
          </cell>
          <cell r="B820" t="str">
            <v>25</v>
          </cell>
          <cell r="C820" t="str">
            <v>Chantrans</v>
          </cell>
          <cell r="D820">
            <v>419.00000000000063</v>
          </cell>
          <cell r="E820">
            <v>71.052369077306835</v>
          </cell>
          <cell r="F820">
            <v>34.48129675810479</v>
          </cell>
          <cell r="G820">
            <v>105.53366583541163</v>
          </cell>
        </row>
        <row r="821">
          <cell r="A821">
            <v>25121</v>
          </cell>
          <cell r="B821" t="str">
            <v>25</v>
          </cell>
          <cell r="C821" t="str">
            <v>Chapelle-des-Bois</v>
          </cell>
          <cell r="D821">
            <v>258.00000000000051</v>
          </cell>
          <cell r="E821">
            <v>35.41321882848365</v>
          </cell>
          <cell r="F821">
            <v>28.33057506278692</v>
          </cell>
          <cell r="G821">
            <v>63.74379389127057</v>
          </cell>
        </row>
        <row r="822">
          <cell r="A822">
            <v>25122</v>
          </cell>
          <cell r="B822" t="str">
            <v>25</v>
          </cell>
          <cell r="C822" t="str">
            <v>Chapelle-d'Huin</v>
          </cell>
          <cell r="D822">
            <v>511.99999999999937</v>
          </cell>
          <cell r="E822">
            <v>51.639484978540708</v>
          </cell>
          <cell r="F822">
            <v>29.665236051502109</v>
          </cell>
          <cell r="G822">
            <v>81.304721030042813</v>
          </cell>
        </row>
        <row r="823">
          <cell r="A823">
            <v>25123</v>
          </cell>
          <cell r="B823" t="str">
            <v>25</v>
          </cell>
          <cell r="C823" t="str">
            <v>Charbonnières-les-Sapins</v>
          </cell>
          <cell r="D823">
            <v>192.99999999999932</v>
          </cell>
          <cell r="E823">
            <v>25.13020833333325</v>
          </cell>
          <cell r="F823">
            <v>15.07812499999995</v>
          </cell>
          <cell r="G823">
            <v>40.208333333333201</v>
          </cell>
        </row>
        <row r="824">
          <cell r="A824">
            <v>25124</v>
          </cell>
          <cell r="B824" t="str">
            <v>25</v>
          </cell>
          <cell r="C824" t="str">
            <v>Charmauvillers</v>
          </cell>
          <cell r="D824">
            <v>274</v>
          </cell>
          <cell r="E824">
            <v>33.573122529644273</v>
          </cell>
          <cell r="F824">
            <v>16.245059288537551</v>
          </cell>
          <cell r="G824">
            <v>49.818181818181827</v>
          </cell>
        </row>
        <row r="825">
          <cell r="A825">
            <v>25125</v>
          </cell>
          <cell r="B825" t="str">
            <v>25</v>
          </cell>
          <cell r="C825" t="str">
            <v>Charmoille</v>
          </cell>
          <cell r="D825">
            <v>326</v>
          </cell>
          <cell r="E825">
            <v>45</v>
          </cell>
          <cell r="F825">
            <v>36</v>
          </cell>
          <cell r="G825">
            <v>81</v>
          </cell>
        </row>
        <row r="826">
          <cell r="A826">
            <v>25126</v>
          </cell>
          <cell r="B826" t="str">
            <v>25</v>
          </cell>
          <cell r="C826" t="str">
            <v>Charnay</v>
          </cell>
          <cell r="D826">
            <v>473.99999999999886</v>
          </cell>
          <cell r="E826">
            <v>85.541401273885157</v>
          </cell>
          <cell r="F826">
            <v>22.140127388534982</v>
          </cell>
          <cell r="G826">
            <v>107.68152866242013</v>
          </cell>
        </row>
        <row r="827">
          <cell r="A827">
            <v>25127</v>
          </cell>
          <cell r="B827" t="str">
            <v>25</v>
          </cell>
          <cell r="C827" t="str">
            <v>Charquemont</v>
          </cell>
          <cell r="D827">
            <v>2539</v>
          </cell>
          <cell r="E827">
            <v>349</v>
          </cell>
          <cell r="F827">
            <v>217</v>
          </cell>
          <cell r="G827">
            <v>566</v>
          </cell>
        </row>
        <row r="828">
          <cell r="A828">
            <v>25128</v>
          </cell>
          <cell r="B828" t="str">
            <v>25</v>
          </cell>
          <cell r="C828" t="str">
            <v>Chasnans</v>
          </cell>
          <cell r="D828">
            <v>269</v>
          </cell>
          <cell r="E828">
            <v>28</v>
          </cell>
          <cell r="F828">
            <v>20</v>
          </cell>
          <cell r="G828">
            <v>48</v>
          </cell>
        </row>
        <row r="829">
          <cell r="A829">
            <v>25129</v>
          </cell>
          <cell r="B829" t="str">
            <v>25</v>
          </cell>
          <cell r="C829" t="str">
            <v>Chassagne-Saint-Denis</v>
          </cell>
          <cell r="D829">
            <v>118</v>
          </cell>
          <cell r="E829">
            <v>23.196581196581231</v>
          </cell>
          <cell r="F829">
            <v>10.085470085470101</v>
          </cell>
          <cell r="G829">
            <v>33.282051282051334</v>
          </cell>
        </row>
        <row r="830">
          <cell r="A830">
            <v>25130</v>
          </cell>
          <cell r="B830" t="str">
            <v>25</v>
          </cell>
          <cell r="C830" t="str">
            <v>Châteauvieux-les-Fossés</v>
          </cell>
          <cell r="D830">
            <v>12</v>
          </cell>
          <cell r="E830">
            <v>3</v>
          </cell>
          <cell r="F830">
            <v>6</v>
          </cell>
          <cell r="G830">
            <v>9</v>
          </cell>
        </row>
        <row r="831">
          <cell r="A831">
            <v>25131</v>
          </cell>
          <cell r="B831" t="str">
            <v>25</v>
          </cell>
          <cell r="C831" t="str">
            <v>Châtelblanc</v>
          </cell>
          <cell r="D831">
            <v>119</v>
          </cell>
          <cell r="E831">
            <v>10.729508196721314</v>
          </cell>
          <cell r="F831">
            <v>14.63114754098361</v>
          </cell>
          <cell r="G831">
            <v>25.360655737704924</v>
          </cell>
        </row>
        <row r="832">
          <cell r="A832">
            <v>25132</v>
          </cell>
          <cell r="B832" t="str">
            <v>25</v>
          </cell>
          <cell r="C832" t="str">
            <v>Châtillon-Guyotte</v>
          </cell>
          <cell r="D832">
            <v>128</v>
          </cell>
          <cell r="E832">
            <v>15.118110236220449</v>
          </cell>
          <cell r="F832">
            <v>5.0393700787401503</v>
          </cell>
          <cell r="G832">
            <v>20.157480314960601</v>
          </cell>
        </row>
        <row r="833">
          <cell r="A833">
            <v>25133</v>
          </cell>
          <cell r="B833" t="str">
            <v>25</v>
          </cell>
          <cell r="C833" t="str">
            <v>Châtillon-le-Duc</v>
          </cell>
          <cell r="D833">
            <v>1931</v>
          </cell>
          <cell r="E833">
            <v>385.2534313725489</v>
          </cell>
          <cell r="F833">
            <v>194.04656862745088</v>
          </cell>
          <cell r="G833">
            <v>579.29999999999973</v>
          </cell>
        </row>
        <row r="834">
          <cell r="A834">
            <v>25134</v>
          </cell>
          <cell r="B834" t="str">
            <v>25</v>
          </cell>
          <cell r="C834" t="str">
            <v>Châtillon-sur-Lison</v>
          </cell>
          <cell r="D834">
            <v>10</v>
          </cell>
          <cell r="E834">
            <v>1</v>
          </cell>
          <cell r="F834">
            <v>1</v>
          </cell>
          <cell r="G834">
            <v>2</v>
          </cell>
        </row>
        <row r="835">
          <cell r="A835">
            <v>25136</v>
          </cell>
          <cell r="B835" t="str">
            <v>25</v>
          </cell>
          <cell r="C835" t="str">
            <v>Chaucenne</v>
          </cell>
          <cell r="D835">
            <v>526.99999999999864</v>
          </cell>
          <cell r="E835">
            <v>76.727969348658803</v>
          </cell>
          <cell r="F835">
            <v>21.201149425287301</v>
          </cell>
          <cell r="G835">
            <v>97.929118773946101</v>
          </cell>
        </row>
        <row r="836">
          <cell r="A836">
            <v>25137</v>
          </cell>
          <cell r="B836" t="str">
            <v>25</v>
          </cell>
          <cell r="C836" t="str">
            <v>Chaudefontaine</v>
          </cell>
          <cell r="D836">
            <v>210</v>
          </cell>
          <cell r="E836">
            <v>50.281690140845043</v>
          </cell>
          <cell r="F836">
            <v>16.760563380281681</v>
          </cell>
          <cell r="G836">
            <v>67.042253521126725</v>
          </cell>
        </row>
        <row r="837">
          <cell r="A837">
            <v>25138</v>
          </cell>
          <cell r="B837" t="str">
            <v>25</v>
          </cell>
          <cell r="C837" t="str">
            <v>Les Terres-de-Chaux</v>
          </cell>
          <cell r="D837">
            <v>145</v>
          </cell>
          <cell r="E837">
            <v>27</v>
          </cell>
          <cell r="F837">
            <v>9</v>
          </cell>
          <cell r="G837">
            <v>36</v>
          </cell>
        </row>
        <row r="838">
          <cell r="A838">
            <v>25139</v>
          </cell>
          <cell r="B838" t="str">
            <v>25</v>
          </cell>
          <cell r="C838" t="str">
            <v>La Chaux</v>
          </cell>
          <cell r="D838">
            <v>451.99999999999778</v>
          </cell>
          <cell r="E838">
            <v>76.891954022988145</v>
          </cell>
          <cell r="F838">
            <v>24.937931034482638</v>
          </cell>
          <cell r="G838">
            <v>101.82988505747079</v>
          </cell>
        </row>
        <row r="839">
          <cell r="A839">
            <v>25140</v>
          </cell>
          <cell r="B839" t="str">
            <v>25</v>
          </cell>
          <cell r="C839" t="str">
            <v>Chaux-lès-Clerval</v>
          </cell>
          <cell r="D839">
            <v>172</v>
          </cell>
          <cell r="E839">
            <v>40.345679012345741</v>
          </cell>
          <cell r="F839">
            <v>10.617283950617299</v>
          </cell>
          <cell r="G839">
            <v>50.96296296296304</v>
          </cell>
        </row>
        <row r="840">
          <cell r="A840">
            <v>25141</v>
          </cell>
          <cell r="B840" t="str">
            <v>25</v>
          </cell>
          <cell r="C840" t="str">
            <v>Chaux-lès-Passavant</v>
          </cell>
          <cell r="D840">
            <v>145.99999999999946</v>
          </cell>
          <cell r="E840">
            <v>26.69942014883696</v>
          </cell>
          <cell r="F840">
            <v>19.615921956911208</v>
          </cell>
          <cell r="G840">
            <v>46.315342105748172</v>
          </cell>
        </row>
        <row r="841">
          <cell r="A841">
            <v>25142</v>
          </cell>
          <cell r="B841" t="str">
            <v>25</v>
          </cell>
          <cell r="C841" t="str">
            <v>Chaux-Neuve</v>
          </cell>
          <cell r="D841">
            <v>296</v>
          </cell>
          <cell r="E841">
            <v>26</v>
          </cell>
          <cell r="F841">
            <v>22</v>
          </cell>
          <cell r="G841">
            <v>48</v>
          </cell>
        </row>
        <row r="842">
          <cell r="A842">
            <v>25143</v>
          </cell>
          <cell r="B842" t="str">
            <v>25</v>
          </cell>
          <cell r="C842" t="str">
            <v>Chay</v>
          </cell>
          <cell r="D842">
            <v>201</v>
          </cell>
          <cell r="E842">
            <v>22.661764705882359</v>
          </cell>
          <cell r="F842">
            <v>15.764705882352944</v>
          </cell>
          <cell r="G842">
            <v>38.426470588235304</v>
          </cell>
        </row>
        <row r="843">
          <cell r="A843">
            <v>25145</v>
          </cell>
          <cell r="B843" t="str">
            <v>25</v>
          </cell>
          <cell r="C843" t="str">
            <v>Chazot</v>
          </cell>
          <cell r="D843">
            <v>121</v>
          </cell>
          <cell r="E843">
            <v>25</v>
          </cell>
          <cell r="F843">
            <v>13</v>
          </cell>
          <cell r="G843">
            <v>38</v>
          </cell>
        </row>
        <row r="844">
          <cell r="A844">
            <v>25147</v>
          </cell>
          <cell r="B844" t="str">
            <v>25</v>
          </cell>
          <cell r="C844" t="str">
            <v>Chemaudin</v>
          </cell>
          <cell r="D844">
            <v>1500.9999999999934</v>
          </cell>
          <cell r="E844">
            <v>217.2909240395656</v>
          </cell>
          <cell r="F844">
            <v>79.105912438367199</v>
          </cell>
          <cell r="G844">
            <v>296.39683647793277</v>
          </cell>
        </row>
        <row r="845">
          <cell r="A845">
            <v>25148</v>
          </cell>
          <cell r="B845" t="str">
            <v>25</v>
          </cell>
          <cell r="C845" t="str">
            <v>La Chenalotte</v>
          </cell>
          <cell r="D845">
            <v>466.99999999999824</v>
          </cell>
          <cell r="E845">
            <v>39.940789473684063</v>
          </cell>
          <cell r="F845">
            <v>3.0723684210526203</v>
          </cell>
          <cell r="G845">
            <v>43.013157894736686</v>
          </cell>
        </row>
        <row r="846">
          <cell r="A846">
            <v>25149</v>
          </cell>
          <cell r="B846" t="str">
            <v>25</v>
          </cell>
          <cell r="C846" t="str">
            <v>Chenecey-Buillon</v>
          </cell>
          <cell r="D846">
            <v>540.99999999999852</v>
          </cell>
          <cell r="E846">
            <v>89.488721804511044</v>
          </cell>
          <cell r="F846">
            <v>40.676691729323203</v>
          </cell>
          <cell r="G846">
            <v>130.16541353383425</v>
          </cell>
        </row>
        <row r="847">
          <cell r="A847">
            <v>25150</v>
          </cell>
          <cell r="B847" t="str">
            <v>25</v>
          </cell>
          <cell r="C847" t="str">
            <v>Chevigney-sur-l'Ognon</v>
          </cell>
          <cell r="D847">
            <v>252</v>
          </cell>
          <cell r="E847">
            <v>45.9</v>
          </cell>
          <cell r="F847">
            <v>8.1</v>
          </cell>
          <cell r="G847">
            <v>54</v>
          </cell>
        </row>
        <row r="848">
          <cell r="A848">
            <v>25151</v>
          </cell>
          <cell r="B848" t="str">
            <v>25</v>
          </cell>
          <cell r="C848" t="str">
            <v>Chevigney-lès-Vercel</v>
          </cell>
          <cell r="D848">
            <v>122</v>
          </cell>
          <cell r="E848">
            <v>7</v>
          </cell>
          <cell r="F848">
            <v>11</v>
          </cell>
          <cell r="G848">
            <v>18</v>
          </cell>
        </row>
        <row r="849">
          <cell r="A849">
            <v>25152</v>
          </cell>
          <cell r="B849" t="str">
            <v>25</v>
          </cell>
          <cell r="C849" t="str">
            <v>La Chevillotte</v>
          </cell>
          <cell r="D849">
            <v>125.00000000000058</v>
          </cell>
          <cell r="E849">
            <v>20.127118644067892</v>
          </cell>
          <cell r="F849">
            <v>2.1186440677966201</v>
          </cell>
          <cell r="G849">
            <v>22.245762711864511</v>
          </cell>
        </row>
        <row r="850">
          <cell r="A850">
            <v>25153</v>
          </cell>
          <cell r="B850" t="str">
            <v>25</v>
          </cell>
          <cell r="C850" t="str">
            <v>Chevroz</v>
          </cell>
          <cell r="D850">
            <v>112</v>
          </cell>
          <cell r="E850">
            <v>17.637795275590559</v>
          </cell>
          <cell r="F850">
            <v>10.582677165354337</v>
          </cell>
          <cell r="G850">
            <v>28.220472440944896</v>
          </cell>
        </row>
        <row r="851">
          <cell r="A851">
            <v>25154</v>
          </cell>
          <cell r="B851" t="str">
            <v>25</v>
          </cell>
          <cell r="C851" t="str">
            <v>Chouzelot</v>
          </cell>
          <cell r="D851">
            <v>274.00000000000119</v>
          </cell>
          <cell r="E851">
            <v>29.5390334572492</v>
          </cell>
          <cell r="F851">
            <v>42.780669144981601</v>
          </cell>
          <cell r="G851">
            <v>72.319702602230805</v>
          </cell>
        </row>
        <row r="852">
          <cell r="A852">
            <v>25155</v>
          </cell>
          <cell r="B852" t="str">
            <v>25</v>
          </cell>
          <cell r="C852" t="str">
            <v>Cléron</v>
          </cell>
          <cell r="D852">
            <v>319</v>
          </cell>
          <cell r="E852">
            <v>52</v>
          </cell>
          <cell r="F852">
            <v>21</v>
          </cell>
          <cell r="G852">
            <v>73</v>
          </cell>
        </row>
        <row r="853">
          <cell r="A853">
            <v>25156</v>
          </cell>
          <cell r="B853" t="str">
            <v>25</v>
          </cell>
          <cell r="C853" t="str">
            <v>Clerval</v>
          </cell>
          <cell r="D853">
            <v>1035</v>
          </cell>
          <cell r="E853">
            <v>166.97498631477202</v>
          </cell>
          <cell r="F853">
            <v>97.488501326637078</v>
          </cell>
          <cell r="G853">
            <v>264.46348764140907</v>
          </cell>
        </row>
        <row r="854">
          <cell r="A854">
            <v>25157</v>
          </cell>
          <cell r="B854" t="str">
            <v>25</v>
          </cell>
          <cell r="C854" t="str">
            <v>La Cluse-et-Mijoux</v>
          </cell>
          <cell r="D854">
            <v>1232</v>
          </cell>
          <cell r="E854">
            <v>145.93392425463338</v>
          </cell>
          <cell r="F854">
            <v>81.405318291700254</v>
          </cell>
          <cell r="G854">
            <v>227.33924254633365</v>
          </cell>
        </row>
        <row r="855">
          <cell r="A855">
            <v>25159</v>
          </cell>
          <cell r="B855" t="str">
            <v>25</v>
          </cell>
          <cell r="C855" t="str">
            <v>Colombier-Fontaine</v>
          </cell>
          <cell r="D855">
            <v>1356</v>
          </cell>
          <cell r="E855">
            <v>241</v>
          </cell>
          <cell r="F855">
            <v>152</v>
          </cell>
          <cell r="G855">
            <v>393</v>
          </cell>
        </row>
        <row r="856">
          <cell r="A856">
            <v>25160</v>
          </cell>
          <cell r="B856" t="str">
            <v>25</v>
          </cell>
          <cell r="C856" t="str">
            <v>Les Combes</v>
          </cell>
          <cell r="D856">
            <v>731</v>
          </cell>
          <cell r="E856">
            <v>77.000514103145747</v>
          </cell>
          <cell r="F856">
            <v>35.999971700744268</v>
          </cell>
          <cell r="G856">
            <v>113.00048580389002</v>
          </cell>
        </row>
        <row r="857">
          <cell r="A857">
            <v>25161</v>
          </cell>
          <cell r="B857" t="str">
            <v>25</v>
          </cell>
          <cell r="C857" t="str">
            <v>Consolation-Maisonnettes</v>
          </cell>
          <cell r="D857">
            <v>31</v>
          </cell>
          <cell r="E857">
            <v>0</v>
          </cell>
          <cell r="F857">
            <v>1</v>
          </cell>
          <cell r="G857">
            <v>1</v>
          </cell>
        </row>
        <row r="858">
          <cell r="A858">
            <v>25162</v>
          </cell>
          <cell r="B858" t="str">
            <v>25</v>
          </cell>
          <cell r="C858" t="str">
            <v>Corcelles-Ferrières</v>
          </cell>
          <cell r="D858">
            <v>191</v>
          </cell>
          <cell r="E858">
            <v>28.939393939393948</v>
          </cell>
          <cell r="F858">
            <v>2.8939393939393949</v>
          </cell>
          <cell r="G858">
            <v>31.833333333333343</v>
          </cell>
        </row>
        <row r="859">
          <cell r="A859">
            <v>25163</v>
          </cell>
          <cell r="B859" t="str">
            <v>25</v>
          </cell>
          <cell r="C859" t="str">
            <v>Corcelle-Mieslot</v>
          </cell>
          <cell r="D859">
            <v>109</v>
          </cell>
          <cell r="E859">
            <v>11.890909090909092</v>
          </cell>
          <cell r="F859">
            <v>6.9363636363636374</v>
          </cell>
          <cell r="G859">
            <v>18.827272727272728</v>
          </cell>
        </row>
        <row r="860">
          <cell r="A860">
            <v>25164</v>
          </cell>
          <cell r="B860" t="str">
            <v>25</v>
          </cell>
          <cell r="C860" t="str">
            <v>Corcondray</v>
          </cell>
          <cell r="D860">
            <v>144</v>
          </cell>
          <cell r="E860">
            <v>17.72307692307696</v>
          </cell>
          <cell r="F860">
            <v>12.184615384615409</v>
          </cell>
          <cell r="G860">
            <v>29.907692307692368</v>
          </cell>
        </row>
        <row r="861">
          <cell r="A861">
            <v>25166</v>
          </cell>
          <cell r="B861" t="str">
            <v>25</v>
          </cell>
          <cell r="C861" t="str">
            <v>Côtebrune</v>
          </cell>
          <cell r="D861">
            <v>70</v>
          </cell>
          <cell r="E861">
            <v>8</v>
          </cell>
          <cell r="F861">
            <v>6</v>
          </cell>
          <cell r="G861">
            <v>14</v>
          </cell>
        </row>
        <row r="862">
          <cell r="A862">
            <v>25170</v>
          </cell>
          <cell r="B862" t="str">
            <v>25</v>
          </cell>
          <cell r="C862" t="str">
            <v>Courcelles-lès-Montbéliard</v>
          </cell>
          <cell r="D862">
            <v>1057</v>
          </cell>
          <cell r="E862">
            <v>190</v>
          </cell>
          <cell r="F862">
            <v>149</v>
          </cell>
          <cell r="G862">
            <v>339</v>
          </cell>
        </row>
        <row r="863">
          <cell r="A863">
            <v>25171</v>
          </cell>
          <cell r="B863" t="str">
            <v>25</v>
          </cell>
          <cell r="C863" t="str">
            <v>Courcelles</v>
          </cell>
          <cell r="D863">
            <v>99</v>
          </cell>
          <cell r="E863">
            <v>16</v>
          </cell>
          <cell r="F863">
            <v>6</v>
          </cell>
          <cell r="G863">
            <v>22</v>
          </cell>
        </row>
        <row r="864">
          <cell r="A864">
            <v>25172</v>
          </cell>
          <cell r="B864" t="str">
            <v>25</v>
          </cell>
          <cell r="C864" t="str">
            <v>Courchapon</v>
          </cell>
          <cell r="D864">
            <v>185</v>
          </cell>
          <cell r="E864">
            <v>21</v>
          </cell>
          <cell r="F864">
            <v>19</v>
          </cell>
          <cell r="G864">
            <v>40</v>
          </cell>
        </row>
        <row r="865">
          <cell r="A865">
            <v>25173</v>
          </cell>
          <cell r="B865" t="str">
            <v>25</v>
          </cell>
          <cell r="C865" t="str">
            <v>Cour-Saint-Maurice</v>
          </cell>
          <cell r="D865">
            <v>167</v>
          </cell>
          <cell r="E865">
            <v>20.2424242424242</v>
          </cell>
          <cell r="F865">
            <v>22.26666666666662</v>
          </cell>
          <cell r="G865">
            <v>42.509090909090816</v>
          </cell>
        </row>
        <row r="866">
          <cell r="A866">
            <v>25174</v>
          </cell>
          <cell r="B866" t="str">
            <v>25</v>
          </cell>
          <cell r="C866" t="str">
            <v>Courtefontaine</v>
          </cell>
          <cell r="D866">
            <v>244</v>
          </cell>
          <cell r="E866">
            <v>48</v>
          </cell>
          <cell r="F866">
            <v>19</v>
          </cell>
          <cell r="G866">
            <v>67</v>
          </cell>
        </row>
        <row r="867">
          <cell r="A867">
            <v>25175</v>
          </cell>
          <cell r="B867" t="str">
            <v>25</v>
          </cell>
          <cell r="C867" t="str">
            <v>Courtetain-et-Salans</v>
          </cell>
          <cell r="D867">
            <v>85.999999999999673</v>
          </cell>
          <cell r="E867">
            <v>13.30952380952376</v>
          </cell>
          <cell r="F867">
            <v>8.1904761904761596</v>
          </cell>
          <cell r="G867">
            <v>21.499999999999922</v>
          </cell>
        </row>
        <row r="868">
          <cell r="A868">
            <v>25176</v>
          </cell>
          <cell r="B868" t="str">
            <v>25</v>
          </cell>
          <cell r="C868" t="str">
            <v>Courvières</v>
          </cell>
          <cell r="D868">
            <v>294</v>
          </cell>
          <cell r="E868">
            <v>36.272727272727288</v>
          </cell>
          <cell r="F868">
            <v>13.36363636363637</v>
          </cell>
          <cell r="G868">
            <v>49.636363636363654</v>
          </cell>
        </row>
        <row r="869">
          <cell r="A869">
            <v>25177</v>
          </cell>
          <cell r="B869" t="str">
            <v>25</v>
          </cell>
          <cell r="C869" t="str">
            <v>Crosey-le-Grand</v>
          </cell>
          <cell r="D869">
            <v>164.9999999999994</v>
          </cell>
          <cell r="E869">
            <v>38.396226415094198</v>
          </cell>
          <cell r="F869">
            <v>21.792452830188601</v>
          </cell>
          <cell r="G869">
            <v>60.188679245282799</v>
          </cell>
        </row>
        <row r="870">
          <cell r="A870">
            <v>25178</v>
          </cell>
          <cell r="B870" t="str">
            <v>25</v>
          </cell>
          <cell r="C870" t="str">
            <v>Crosey-le-Petit</v>
          </cell>
          <cell r="D870">
            <v>128</v>
          </cell>
          <cell r="E870">
            <v>22.13533834586466</v>
          </cell>
          <cell r="F870">
            <v>8.6616541353383454</v>
          </cell>
          <cell r="G870">
            <v>30.796992481203006</v>
          </cell>
        </row>
        <row r="871">
          <cell r="A871">
            <v>25179</v>
          </cell>
          <cell r="B871" t="str">
            <v>25</v>
          </cell>
          <cell r="C871" t="str">
            <v>Le Crouzet</v>
          </cell>
          <cell r="D871">
            <v>59</v>
          </cell>
          <cell r="E871">
            <v>7</v>
          </cell>
          <cell r="F871">
            <v>7</v>
          </cell>
          <cell r="G871">
            <v>14</v>
          </cell>
        </row>
        <row r="872">
          <cell r="A872">
            <v>25180</v>
          </cell>
          <cell r="B872" t="str">
            <v>25</v>
          </cell>
          <cell r="C872" t="str">
            <v>Crouzet-Migette</v>
          </cell>
          <cell r="D872">
            <v>125</v>
          </cell>
          <cell r="E872">
            <v>10.2459016393443</v>
          </cell>
          <cell r="F872">
            <v>5.12295081967215</v>
          </cell>
          <cell r="G872">
            <v>15.36885245901645</v>
          </cell>
        </row>
        <row r="873">
          <cell r="A873">
            <v>25181</v>
          </cell>
          <cell r="B873" t="str">
            <v>25</v>
          </cell>
          <cell r="C873" t="str">
            <v>Cubrial</v>
          </cell>
          <cell r="D873">
            <v>135</v>
          </cell>
          <cell r="E873">
            <v>26.324630273925361</v>
          </cell>
          <cell r="F873">
            <v>29.410790573496769</v>
          </cell>
          <cell r="G873">
            <v>55.735420847422134</v>
          </cell>
        </row>
        <row r="874">
          <cell r="A874">
            <v>25182</v>
          </cell>
          <cell r="B874" t="str">
            <v>25</v>
          </cell>
          <cell r="C874" t="str">
            <v>Cubry</v>
          </cell>
          <cell r="D874">
            <v>81</v>
          </cell>
          <cell r="E874">
            <v>16</v>
          </cell>
          <cell r="F874">
            <v>12</v>
          </cell>
          <cell r="G874">
            <v>28</v>
          </cell>
        </row>
        <row r="875">
          <cell r="A875">
            <v>25183</v>
          </cell>
          <cell r="B875" t="str">
            <v>25</v>
          </cell>
          <cell r="C875" t="str">
            <v>Cusance</v>
          </cell>
          <cell r="D875">
            <v>76.999999999999915</v>
          </cell>
          <cell r="E875">
            <v>13.01408450704224</v>
          </cell>
          <cell r="F875">
            <v>11.92957746478872</v>
          </cell>
          <cell r="G875">
            <v>24.943661971830959</v>
          </cell>
        </row>
        <row r="876">
          <cell r="A876">
            <v>25184</v>
          </cell>
          <cell r="B876" t="str">
            <v>25</v>
          </cell>
          <cell r="C876" t="str">
            <v>Cuse-et-Adrisans</v>
          </cell>
          <cell r="D876">
            <v>286</v>
          </cell>
          <cell r="E876">
            <v>37</v>
          </cell>
          <cell r="F876">
            <v>17</v>
          </cell>
          <cell r="G876">
            <v>54</v>
          </cell>
        </row>
        <row r="877">
          <cell r="A877">
            <v>25185</v>
          </cell>
          <cell r="B877" t="str">
            <v>25</v>
          </cell>
          <cell r="C877" t="str">
            <v>Cussey-sur-Lison</v>
          </cell>
          <cell r="D877">
            <v>61</v>
          </cell>
          <cell r="E877">
            <v>6.5692307692307663</v>
          </cell>
          <cell r="F877">
            <v>6.5692307692307654</v>
          </cell>
          <cell r="G877">
            <v>13.138461538461531</v>
          </cell>
        </row>
        <row r="878">
          <cell r="A878">
            <v>25186</v>
          </cell>
          <cell r="B878" t="str">
            <v>25</v>
          </cell>
          <cell r="C878" t="str">
            <v>Cussey-sur-l'Ognon</v>
          </cell>
          <cell r="D878">
            <v>979</v>
          </cell>
          <cell r="E878">
            <v>117.78895463510848</v>
          </cell>
          <cell r="F878">
            <v>45.37771203155819</v>
          </cell>
          <cell r="G878">
            <v>163.16666666666669</v>
          </cell>
        </row>
        <row r="879">
          <cell r="A879">
            <v>25187</v>
          </cell>
          <cell r="B879" t="str">
            <v>25</v>
          </cell>
          <cell r="C879" t="str">
            <v>Dambelin</v>
          </cell>
          <cell r="D879">
            <v>480</v>
          </cell>
          <cell r="E879">
            <v>85</v>
          </cell>
          <cell r="F879">
            <v>42</v>
          </cell>
          <cell r="G879">
            <v>127</v>
          </cell>
        </row>
        <row r="880">
          <cell r="A880">
            <v>25188</v>
          </cell>
          <cell r="B880" t="str">
            <v>25</v>
          </cell>
          <cell r="C880" t="str">
            <v>Dambenois</v>
          </cell>
          <cell r="D880">
            <v>756.99999999999841</v>
          </cell>
          <cell r="E880">
            <v>119.3097826086954</v>
          </cell>
          <cell r="F880">
            <v>39.084239130434703</v>
          </cell>
          <cell r="G880">
            <v>158.3940217391301</v>
          </cell>
        </row>
        <row r="881">
          <cell r="A881">
            <v>25189</v>
          </cell>
          <cell r="B881" t="str">
            <v>25</v>
          </cell>
          <cell r="C881" t="str">
            <v>Dammartin-les-Templiers</v>
          </cell>
          <cell r="D881">
            <v>221</v>
          </cell>
          <cell r="E881">
            <v>31.4218009478673</v>
          </cell>
          <cell r="F881">
            <v>12.568720379146919</v>
          </cell>
          <cell r="G881">
            <v>43.990521327014221</v>
          </cell>
        </row>
        <row r="882">
          <cell r="A882">
            <v>25190</v>
          </cell>
          <cell r="B882" t="str">
            <v>25</v>
          </cell>
          <cell r="C882" t="str">
            <v>Dampierre-les-Bois</v>
          </cell>
          <cell r="D882">
            <v>1658</v>
          </cell>
          <cell r="E882">
            <v>247.2983091787442</v>
          </cell>
          <cell r="F882">
            <v>181.21859903381659</v>
          </cell>
          <cell r="G882">
            <v>428.51690821256079</v>
          </cell>
        </row>
        <row r="883">
          <cell r="A883">
            <v>25191</v>
          </cell>
          <cell r="B883" t="str">
            <v>25</v>
          </cell>
          <cell r="C883" t="str">
            <v>Dampierre-sur-le-Doubs</v>
          </cell>
          <cell r="D883">
            <v>475</v>
          </cell>
          <cell r="E883">
            <v>114</v>
          </cell>
          <cell r="F883">
            <v>30</v>
          </cell>
          <cell r="G883">
            <v>144</v>
          </cell>
        </row>
        <row r="884">
          <cell r="A884">
            <v>25192</v>
          </cell>
          <cell r="B884" t="str">
            <v>25</v>
          </cell>
          <cell r="C884" t="str">
            <v>Dampjoux</v>
          </cell>
          <cell r="D884">
            <v>172.99999999999926</v>
          </cell>
          <cell r="E884">
            <v>22.520710059171499</v>
          </cell>
          <cell r="F884">
            <v>6.1420118343194998</v>
          </cell>
          <cell r="G884">
            <v>28.662721893491</v>
          </cell>
        </row>
        <row r="885">
          <cell r="A885">
            <v>25193</v>
          </cell>
          <cell r="B885" t="str">
            <v>25</v>
          </cell>
          <cell r="C885" t="str">
            <v>Damprichard</v>
          </cell>
          <cell r="D885">
            <v>1817</v>
          </cell>
          <cell r="E885">
            <v>289.24465811965808</v>
          </cell>
          <cell r="F885">
            <v>177.6233974358974</v>
          </cell>
          <cell r="G885">
            <v>466.86805555555549</v>
          </cell>
        </row>
        <row r="886">
          <cell r="A886">
            <v>25194</v>
          </cell>
          <cell r="B886" t="str">
            <v>25</v>
          </cell>
          <cell r="C886" t="str">
            <v>Dannemarie</v>
          </cell>
          <cell r="D886">
            <v>111</v>
          </cell>
          <cell r="E886">
            <v>18.663716814159287</v>
          </cell>
          <cell r="F886">
            <v>10.805309734513273</v>
          </cell>
          <cell r="G886">
            <v>29.469026548672559</v>
          </cell>
        </row>
        <row r="887">
          <cell r="A887">
            <v>25195</v>
          </cell>
          <cell r="B887" t="str">
            <v>25</v>
          </cell>
          <cell r="C887" t="str">
            <v>Dannemarie-sur-Crète</v>
          </cell>
          <cell r="D887">
            <v>1365</v>
          </cell>
          <cell r="E887">
            <v>170</v>
          </cell>
          <cell r="F887">
            <v>50</v>
          </cell>
          <cell r="G887">
            <v>220</v>
          </cell>
        </row>
        <row r="888">
          <cell r="A888">
            <v>25196</v>
          </cell>
          <cell r="B888" t="str">
            <v>25</v>
          </cell>
          <cell r="C888" t="str">
            <v>Dasle</v>
          </cell>
          <cell r="D888">
            <v>1423</v>
          </cell>
          <cell r="E888">
            <v>321.67816901408514</v>
          </cell>
          <cell r="F888">
            <v>136.28732394366224</v>
          </cell>
          <cell r="G888">
            <v>457.96549295774741</v>
          </cell>
        </row>
        <row r="889">
          <cell r="A889">
            <v>25197</v>
          </cell>
          <cell r="B889" t="str">
            <v>25</v>
          </cell>
          <cell r="C889" t="str">
            <v>Deluz</v>
          </cell>
          <cell r="D889">
            <v>628.00000000000102</v>
          </cell>
          <cell r="E889">
            <v>115.1834130781501</v>
          </cell>
          <cell r="F889">
            <v>55.087719298245702</v>
          </cell>
          <cell r="G889">
            <v>170.2711323763958</v>
          </cell>
        </row>
        <row r="890">
          <cell r="A890">
            <v>25198</v>
          </cell>
          <cell r="B890" t="str">
            <v>25</v>
          </cell>
          <cell r="C890" t="str">
            <v>Désandans</v>
          </cell>
          <cell r="D890">
            <v>716.99999999999807</v>
          </cell>
          <cell r="E890">
            <v>99.883521934700553</v>
          </cell>
          <cell r="F890">
            <v>157.55494483987201</v>
          </cell>
          <cell r="G890">
            <v>257.43846677457259</v>
          </cell>
        </row>
        <row r="891">
          <cell r="A891">
            <v>25199</v>
          </cell>
          <cell r="B891" t="str">
            <v>25</v>
          </cell>
          <cell r="C891" t="str">
            <v>Déservillers</v>
          </cell>
          <cell r="D891">
            <v>346.00000000000159</v>
          </cell>
          <cell r="E891">
            <v>53.1506024096388</v>
          </cell>
          <cell r="F891">
            <v>31.265060240964001</v>
          </cell>
          <cell r="G891">
            <v>84.415662650602798</v>
          </cell>
        </row>
        <row r="892">
          <cell r="A892">
            <v>25200</v>
          </cell>
          <cell r="B892" t="str">
            <v>25</v>
          </cell>
          <cell r="C892" t="str">
            <v>Devecey</v>
          </cell>
          <cell r="D892">
            <v>1374</v>
          </cell>
          <cell r="E892">
            <v>286.57162921348311</v>
          </cell>
          <cell r="F892">
            <v>113.8567415730337</v>
          </cell>
          <cell r="G892">
            <v>400.42837078651678</v>
          </cell>
        </row>
        <row r="893">
          <cell r="A893">
            <v>25201</v>
          </cell>
          <cell r="B893" t="str">
            <v>25</v>
          </cell>
          <cell r="C893" t="str">
            <v>Dommartin</v>
          </cell>
          <cell r="D893">
            <v>644</v>
          </cell>
          <cell r="E893">
            <v>107.16946564885497</v>
          </cell>
          <cell r="F893">
            <v>51.126717557251908</v>
          </cell>
          <cell r="G893">
            <v>158.29618320610689</v>
          </cell>
        </row>
        <row r="894">
          <cell r="A894">
            <v>25202</v>
          </cell>
          <cell r="B894" t="str">
            <v>25</v>
          </cell>
          <cell r="C894" t="str">
            <v>Dompierre-les-Tilleuls</v>
          </cell>
          <cell r="D894">
            <v>255</v>
          </cell>
          <cell r="E894">
            <v>26.5625</v>
          </cell>
          <cell r="F894">
            <v>20.1875</v>
          </cell>
          <cell r="G894">
            <v>46.75</v>
          </cell>
        </row>
        <row r="895">
          <cell r="A895">
            <v>25203</v>
          </cell>
          <cell r="B895" t="str">
            <v>25</v>
          </cell>
          <cell r="C895" t="str">
            <v>Domprel</v>
          </cell>
          <cell r="D895">
            <v>157</v>
          </cell>
          <cell r="E895">
            <v>19</v>
          </cell>
          <cell r="F895">
            <v>16</v>
          </cell>
          <cell r="G895">
            <v>35</v>
          </cell>
        </row>
        <row r="896">
          <cell r="A896">
            <v>25204</v>
          </cell>
          <cell r="B896" t="str">
            <v>25</v>
          </cell>
          <cell r="C896" t="str">
            <v>Doubs</v>
          </cell>
          <cell r="D896">
            <v>2728</v>
          </cell>
          <cell r="E896">
            <v>348.63757242703849</v>
          </cell>
          <cell r="F896">
            <v>357.54127621607404</v>
          </cell>
          <cell r="G896">
            <v>706.17884864311259</v>
          </cell>
        </row>
        <row r="897">
          <cell r="A897">
            <v>25207</v>
          </cell>
          <cell r="B897" t="str">
            <v>25</v>
          </cell>
          <cell r="C897" t="str">
            <v>Dung</v>
          </cell>
          <cell r="D897">
            <v>646</v>
          </cell>
          <cell r="E897">
            <v>97</v>
          </cell>
          <cell r="F897">
            <v>52</v>
          </cell>
          <cell r="G897">
            <v>149</v>
          </cell>
        </row>
        <row r="898">
          <cell r="A898">
            <v>25208</v>
          </cell>
          <cell r="B898" t="str">
            <v>25</v>
          </cell>
          <cell r="C898" t="str">
            <v>Durnes</v>
          </cell>
          <cell r="D898">
            <v>158</v>
          </cell>
          <cell r="E898">
            <v>31.397435897435809</v>
          </cell>
          <cell r="F898">
            <v>11.14102564102561</v>
          </cell>
          <cell r="G898">
            <v>42.538461538461419</v>
          </cell>
        </row>
        <row r="899">
          <cell r="A899">
            <v>25209</v>
          </cell>
          <cell r="B899" t="str">
            <v>25</v>
          </cell>
          <cell r="C899" t="str">
            <v>Échay</v>
          </cell>
          <cell r="D899">
            <v>129</v>
          </cell>
          <cell r="E899">
            <v>19.19008264462812</v>
          </cell>
          <cell r="F899">
            <v>10.6611570247934</v>
          </cell>
          <cell r="G899">
            <v>29.851239669421521</v>
          </cell>
        </row>
        <row r="900">
          <cell r="A900">
            <v>25210</v>
          </cell>
          <cell r="B900" t="str">
            <v>25</v>
          </cell>
          <cell r="C900" t="str">
            <v>Échenans</v>
          </cell>
          <cell r="D900">
            <v>142</v>
          </cell>
          <cell r="E900">
            <v>28.4</v>
          </cell>
          <cell r="F900">
            <v>1.8322580645161299</v>
          </cell>
          <cell r="G900">
            <v>30.232258064516127</v>
          </cell>
        </row>
        <row r="901">
          <cell r="A901">
            <v>25211</v>
          </cell>
          <cell r="B901" t="str">
            <v>25</v>
          </cell>
          <cell r="C901" t="str">
            <v>Échevannes</v>
          </cell>
          <cell r="D901">
            <v>84</v>
          </cell>
          <cell r="E901">
            <v>16.044943820224717</v>
          </cell>
          <cell r="F901">
            <v>10.38202247191011</v>
          </cell>
          <cell r="G901">
            <v>26.426966292134829</v>
          </cell>
        </row>
        <row r="902">
          <cell r="A902">
            <v>25212</v>
          </cell>
          <cell r="B902" t="str">
            <v>25</v>
          </cell>
          <cell r="C902" t="str">
            <v>École-Valentin</v>
          </cell>
          <cell r="D902">
            <v>2336</v>
          </cell>
          <cell r="E902">
            <v>312.6635665198512</v>
          </cell>
          <cell r="F902">
            <v>140.36651683187489</v>
          </cell>
          <cell r="G902">
            <v>453.03008335172609</v>
          </cell>
        </row>
        <row r="903">
          <cell r="A903">
            <v>25213</v>
          </cell>
          <cell r="B903" t="str">
            <v>25</v>
          </cell>
          <cell r="C903" t="str">
            <v>Les Écorces</v>
          </cell>
          <cell r="D903">
            <v>687</v>
          </cell>
          <cell r="E903">
            <v>89.652492668621676</v>
          </cell>
          <cell r="F903">
            <v>34.249266862170082</v>
          </cell>
          <cell r="G903">
            <v>123.90175953079176</v>
          </cell>
        </row>
        <row r="904">
          <cell r="A904">
            <v>25214</v>
          </cell>
          <cell r="B904" t="str">
            <v>25</v>
          </cell>
          <cell r="C904" t="str">
            <v>Écot</v>
          </cell>
          <cell r="D904">
            <v>501</v>
          </cell>
          <cell r="E904">
            <v>109.218</v>
          </cell>
          <cell r="F904">
            <v>18.036000000000001</v>
          </cell>
          <cell r="G904">
            <v>127.254</v>
          </cell>
        </row>
        <row r="905">
          <cell r="A905">
            <v>25215</v>
          </cell>
          <cell r="B905" t="str">
            <v>25</v>
          </cell>
          <cell r="C905" t="str">
            <v>L'Écouvotte</v>
          </cell>
          <cell r="D905">
            <v>97</v>
          </cell>
          <cell r="E905">
            <v>8.73</v>
          </cell>
          <cell r="F905">
            <v>4.8499999999999996</v>
          </cell>
          <cell r="G905">
            <v>13.58</v>
          </cell>
        </row>
        <row r="906">
          <cell r="A906">
            <v>25216</v>
          </cell>
          <cell r="B906" t="str">
            <v>25</v>
          </cell>
          <cell r="C906" t="str">
            <v>Écurcey</v>
          </cell>
          <cell r="D906">
            <v>277</v>
          </cell>
          <cell r="E906">
            <v>58</v>
          </cell>
          <cell r="F906">
            <v>23</v>
          </cell>
          <cell r="G906">
            <v>81</v>
          </cell>
        </row>
        <row r="907">
          <cell r="A907">
            <v>25217</v>
          </cell>
          <cell r="B907" t="str">
            <v>25</v>
          </cell>
          <cell r="C907" t="str">
            <v>Émagny</v>
          </cell>
          <cell r="D907">
            <v>592</v>
          </cell>
          <cell r="E907">
            <v>78</v>
          </cell>
          <cell r="F907">
            <v>59</v>
          </cell>
          <cell r="G907">
            <v>137</v>
          </cell>
        </row>
        <row r="908">
          <cell r="A908">
            <v>25218</v>
          </cell>
          <cell r="B908" t="str">
            <v>25</v>
          </cell>
          <cell r="C908" t="str">
            <v>Épenouse</v>
          </cell>
          <cell r="D908">
            <v>140</v>
          </cell>
          <cell r="E908">
            <v>13.333333333333329</v>
          </cell>
          <cell r="F908">
            <v>6.6666666666666643</v>
          </cell>
          <cell r="G908">
            <v>19.999999999999993</v>
          </cell>
        </row>
        <row r="909">
          <cell r="A909">
            <v>25219</v>
          </cell>
          <cell r="B909" t="str">
            <v>25</v>
          </cell>
          <cell r="C909" t="str">
            <v>Épenoy</v>
          </cell>
          <cell r="D909">
            <v>615</v>
          </cell>
          <cell r="E909">
            <v>79.920760697305838</v>
          </cell>
          <cell r="F909">
            <v>44.833597464342297</v>
          </cell>
          <cell r="G909">
            <v>124.75435816164813</v>
          </cell>
        </row>
        <row r="910">
          <cell r="A910">
            <v>25220</v>
          </cell>
          <cell r="B910" t="str">
            <v>25</v>
          </cell>
          <cell r="C910" t="str">
            <v>Épeugney</v>
          </cell>
          <cell r="D910">
            <v>568</v>
          </cell>
          <cell r="E910">
            <v>104</v>
          </cell>
          <cell r="F910">
            <v>43</v>
          </cell>
          <cell r="G910">
            <v>147</v>
          </cell>
        </row>
        <row r="911">
          <cell r="A911">
            <v>25221</v>
          </cell>
          <cell r="B911" t="str">
            <v>25</v>
          </cell>
          <cell r="C911" t="str">
            <v>Esnans</v>
          </cell>
          <cell r="D911">
            <v>55</v>
          </cell>
          <cell r="E911">
            <v>4.280745749346873</v>
          </cell>
          <cell r="F911">
            <v>5.752180572665611</v>
          </cell>
          <cell r="G911">
            <v>10.032926322012484</v>
          </cell>
        </row>
        <row r="912">
          <cell r="A912">
            <v>25222</v>
          </cell>
          <cell r="B912" t="str">
            <v>25</v>
          </cell>
          <cell r="C912" t="str">
            <v>Étalans</v>
          </cell>
          <cell r="D912">
            <v>1219</v>
          </cell>
          <cell r="E912">
            <v>149.88255215573713</v>
          </cell>
          <cell r="F912">
            <v>71.907100435191325</v>
          </cell>
          <cell r="G912">
            <v>221.78965259092845</v>
          </cell>
        </row>
        <row r="913">
          <cell r="A913">
            <v>25223</v>
          </cell>
          <cell r="B913" t="str">
            <v>25</v>
          </cell>
          <cell r="C913" t="str">
            <v>Éternoz</v>
          </cell>
          <cell r="D913">
            <v>345</v>
          </cell>
          <cell r="E913">
            <v>74.732937685459873</v>
          </cell>
          <cell r="F913">
            <v>62.448071216617159</v>
          </cell>
          <cell r="G913">
            <v>137.18100890207702</v>
          </cell>
        </row>
        <row r="914">
          <cell r="A914">
            <v>25224</v>
          </cell>
          <cell r="B914" t="str">
            <v>25</v>
          </cell>
          <cell r="C914" t="str">
            <v>Étouvans</v>
          </cell>
          <cell r="D914">
            <v>782.99999999999716</v>
          </cell>
          <cell r="E914">
            <v>189.81818181818116</v>
          </cell>
          <cell r="F914">
            <v>69.118577075098557</v>
          </cell>
          <cell r="G914">
            <v>258.93675889327972</v>
          </cell>
        </row>
        <row r="915">
          <cell r="A915">
            <v>25225</v>
          </cell>
          <cell r="B915" t="str">
            <v>25</v>
          </cell>
          <cell r="C915" t="str">
            <v>Étrabonne</v>
          </cell>
          <cell r="D915">
            <v>190</v>
          </cell>
          <cell r="E915">
            <v>26</v>
          </cell>
          <cell r="F915">
            <v>12</v>
          </cell>
          <cell r="G915">
            <v>38</v>
          </cell>
        </row>
        <row r="916">
          <cell r="A916">
            <v>25226</v>
          </cell>
          <cell r="B916" t="str">
            <v>25</v>
          </cell>
          <cell r="C916" t="str">
            <v>Étrappe</v>
          </cell>
          <cell r="D916">
            <v>196</v>
          </cell>
          <cell r="E916">
            <v>49</v>
          </cell>
          <cell r="F916">
            <v>7</v>
          </cell>
          <cell r="G916">
            <v>56</v>
          </cell>
        </row>
        <row r="917">
          <cell r="A917">
            <v>25227</v>
          </cell>
          <cell r="B917" t="str">
            <v>25</v>
          </cell>
          <cell r="C917" t="str">
            <v>Étray</v>
          </cell>
          <cell r="D917">
            <v>246</v>
          </cell>
          <cell r="E917">
            <v>28.506437768240371</v>
          </cell>
          <cell r="F917">
            <v>11.613733905579409</v>
          </cell>
          <cell r="G917">
            <v>40.120171673819783</v>
          </cell>
        </row>
        <row r="918">
          <cell r="A918">
            <v>25228</v>
          </cell>
          <cell r="B918" t="str">
            <v>25</v>
          </cell>
          <cell r="C918" t="str">
            <v>Étupes</v>
          </cell>
          <cell r="D918">
            <v>3607</v>
          </cell>
          <cell r="E918">
            <v>548.03768356885553</v>
          </cell>
          <cell r="F918">
            <v>420.1111111111108</v>
          </cell>
          <cell r="G918">
            <v>968.14879467996639</v>
          </cell>
        </row>
        <row r="919">
          <cell r="A919">
            <v>25229</v>
          </cell>
          <cell r="B919" t="str">
            <v>25</v>
          </cell>
          <cell r="C919" t="str">
            <v>Évillers</v>
          </cell>
          <cell r="D919">
            <v>340</v>
          </cell>
          <cell r="E919">
            <v>64</v>
          </cell>
          <cell r="F919">
            <v>25</v>
          </cell>
          <cell r="G919">
            <v>89</v>
          </cell>
        </row>
        <row r="920">
          <cell r="A920">
            <v>25230</v>
          </cell>
          <cell r="B920" t="str">
            <v>25</v>
          </cell>
          <cell r="C920" t="str">
            <v>Exincourt</v>
          </cell>
          <cell r="D920">
            <v>3186</v>
          </cell>
          <cell r="E920">
            <v>563.04239401496272</v>
          </cell>
          <cell r="F920">
            <v>522.40024937655869</v>
          </cell>
          <cell r="G920">
            <v>1085.4426433915214</v>
          </cell>
        </row>
        <row r="921">
          <cell r="A921">
            <v>25231</v>
          </cell>
          <cell r="B921" t="str">
            <v>25</v>
          </cell>
          <cell r="C921" t="str">
            <v>Eysson</v>
          </cell>
          <cell r="D921">
            <v>104</v>
          </cell>
          <cell r="E921">
            <v>15.12727272727272</v>
          </cell>
          <cell r="F921">
            <v>10.399999999999995</v>
          </cell>
          <cell r="G921">
            <v>25.527272727272717</v>
          </cell>
        </row>
        <row r="922">
          <cell r="A922">
            <v>25232</v>
          </cell>
          <cell r="B922" t="str">
            <v>25</v>
          </cell>
          <cell r="C922" t="str">
            <v>Faimbe</v>
          </cell>
          <cell r="D922">
            <v>109</v>
          </cell>
          <cell r="E922">
            <v>19.81818181818182</v>
          </cell>
          <cell r="F922">
            <v>3.9636363636363638</v>
          </cell>
          <cell r="G922">
            <v>23.781818181818185</v>
          </cell>
        </row>
        <row r="923">
          <cell r="A923">
            <v>25233</v>
          </cell>
          <cell r="B923" t="str">
            <v>25</v>
          </cell>
          <cell r="C923" t="str">
            <v>Fallerans</v>
          </cell>
          <cell r="D923">
            <v>261</v>
          </cell>
          <cell r="E923">
            <v>35</v>
          </cell>
          <cell r="F923">
            <v>20</v>
          </cell>
          <cell r="G923">
            <v>55</v>
          </cell>
        </row>
        <row r="924">
          <cell r="A924">
            <v>25234</v>
          </cell>
          <cell r="B924" t="str">
            <v>25</v>
          </cell>
          <cell r="C924" t="str">
            <v>Ferrières-le-Lac</v>
          </cell>
          <cell r="D924">
            <v>177</v>
          </cell>
          <cell r="E924">
            <v>10.290697674418601</v>
          </cell>
          <cell r="F924">
            <v>7.2034883720930205</v>
          </cell>
          <cell r="G924">
            <v>17.494186046511622</v>
          </cell>
        </row>
        <row r="925">
          <cell r="A925">
            <v>25235</v>
          </cell>
          <cell r="B925" t="str">
            <v>25</v>
          </cell>
          <cell r="C925" t="str">
            <v>Ferrières-les-Bois</v>
          </cell>
          <cell r="D925">
            <v>318</v>
          </cell>
          <cell r="E925">
            <v>45.854328144230777</v>
          </cell>
          <cell r="F925">
            <v>15.959534180393041</v>
          </cell>
          <cell r="G925">
            <v>61.81386232462382</v>
          </cell>
        </row>
        <row r="926">
          <cell r="A926">
            <v>25236</v>
          </cell>
          <cell r="B926" t="str">
            <v>25</v>
          </cell>
          <cell r="C926" t="str">
            <v>Fertans</v>
          </cell>
          <cell r="D926">
            <v>261</v>
          </cell>
          <cell r="E926">
            <v>44</v>
          </cell>
          <cell r="F926">
            <v>12</v>
          </cell>
          <cell r="G926">
            <v>56</v>
          </cell>
        </row>
        <row r="927">
          <cell r="A927">
            <v>25237</v>
          </cell>
          <cell r="B927" t="str">
            <v>25</v>
          </cell>
          <cell r="C927" t="str">
            <v>Fesches-le-Châtel</v>
          </cell>
          <cell r="D927">
            <v>2251</v>
          </cell>
          <cell r="E927">
            <v>334</v>
          </cell>
          <cell r="F927">
            <v>169</v>
          </cell>
          <cell r="G927">
            <v>503</v>
          </cell>
        </row>
        <row r="928">
          <cell r="A928">
            <v>25238</v>
          </cell>
          <cell r="B928" t="str">
            <v>25</v>
          </cell>
          <cell r="C928" t="str">
            <v>Fessevillers</v>
          </cell>
          <cell r="D928">
            <v>164</v>
          </cell>
          <cell r="E928">
            <v>28.7</v>
          </cell>
          <cell r="F928">
            <v>2.0499999999999998</v>
          </cell>
          <cell r="G928">
            <v>30.75</v>
          </cell>
        </row>
        <row r="929">
          <cell r="A929">
            <v>25239</v>
          </cell>
          <cell r="B929" t="str">
            <v>25</v>
          </cell>
          <cell r="C929" t="str">
            <v>Feule</v>
          </cell>
          <cell r="D929">
            <v>186</v>
          </cell>
          <cell r="E929">
            <v>33.725274725274659</v>
          </cell>
          <cell r="F929">
            <v>12.26373626373624</v>
          </cell>
          <cell r="G929">
            <v>45.9890109890109</v>
          </cell>
        </row>
        <row r="930">
          <cell r="A930">
            <v>25240</v>
          </cell>
          <cell r="B930" t="str">
            <v>25</v>
          </cell>
          <cell r="C930" t="str">
            <v>Les Fins</v>
          </cell>
          <cell r="D930">
            <v>3022</v>
          </cell>
          <cell r="E930">
            <v>421.30710281238834</v>
          </cell>
          <cell r="F930">
            <v>223.17608098349842</v>
          </cell>
          <cell r="G930">
            <v>644.48318379588682</v>
          </cell>
        </row>
        <row r="931">
          <cell r="A931">
            <v>25241</v>
          </cell>
          <cell r="B931" t="str">
            <v>25</v>
          </cell>
          <cell r="C931" t="str">
            <v>Flagey</v>
          </cell>
          <cell r="D931">
            <v>145</v>
          </cell>
          <cell r="E931">
            <v>23.692810457516352</v>
          </cell>
          <cell r="F931">
            <v>12.320261437908504</v>
          </cell>
          <cell r="G931">
            <v>36.013071895424858</v>
          </cell>
        </row>
        <row r="932">
          <cell r="A932">
            <v>25242</v>
          </cell>
          <cell r="B932" t="str">
            <v>25</v>
          </cell>
          <cell r="C932" t="str">
            <v>Flagey-Rigney</v>
          </cell>
          <cell r="D932">
            <v>98</v>
          </cell>
          <cell r="E932">
            <v>10.888888888888884</v>
          </cell>
          <cell r="F932">
            <v>9.9814814814814756</v>
          </cell>
          <cell r="G932">
            <v>20.87037037037036</v>
          </cell>
        </row>
        <row r="933">
          <cell r="A933">
            <v>25243</v>
          </cell>
          <cell r="B933" t="str">
            <v>25</v>
          </cell>
          <cell r="C933" t="str">
            <v>Flangebouche</v>
          </cell>
          <cell r="D933">
            <v>724.00000000000057</v>
          </cell>
          <cell r="E933">
            <v>71.739173275201537</v>
          </cell>
          <cell r="F933">
            <v>98.680209231093116</v>
          </cell>
          <cell r="G933">
            <v>170.41938250629465</v>
          </cell>
        </row>
        <row r="934">
          <cell r="A934">
            <v>25244</v>
          </cell>
          <cell r="B934" t="str">
            <v>25</v>
          </cell>
          <cell r="C934" t="str">
            <v>Fleurey</v>
          </cell>
          <cell r="D934">
            <v>94.999999999999915</v>
          </cell>
          <cell r="E934">
            <v>23.75</v>
          </cell>
          <cell r="F934">
            <v>9.0476190476190403</v>
          </cell>
          <cell r="G934">
            <v>32.797619047619037</v>
          </cell>
        </row>
        <row r="935">
          <cell r="A935">
            <v>25245</v>
          </cell>
          <cell r="B935" t="str">
            <v>25</v>
          </cell>
          <cell r="C935" t="str">
            <v>Fontain</v>
          </cell>
          <cell r="D935">
            <v>988</v>
          </cell>
          <cell r="E935">
            <v>169.39940535183351</v>
          </cell>
          <cell r="F935">
            <v>76.376610505450955</v>
          </cell>
          <cell r="G935">
            <v>245.77601585728445</v>
          </cell>
        </row>
        <row r="936">
          <cell r="A936">
            <v>25246</v>
          </cell>
          <cell r="B936" t="str">
            <v>25</v>
          </cell>
          <cell r="C936" t="str">
            <v>Fontaine-lès-Clerval</v>
          </cell>
          <cell r="D936">
            <v>268</v>
          </cell>
          <cell r="E936">
            <v>41.667844522968181</v>
          </cell>
          <cell r="F936">
            <v>28.409893992932854</v>
          </cell>
          <cell r="G936">
            <v>70.077738515901032</v>
          </cell>
        </row>
        <row r="937">
          <cell r="A937">
            <v>25247</v>
          </cell>
          <cell r="B937" t="str">
            <v>25</v>
          </cell>
          <cell r="C937" t="str">
            <v>Fontenelle-Montby</v>
          </cell>
          <cell r="D937">
            <v>101</v>
          </cell>
          <cell r="E937">
            <v>15.04255319148932</v>
          </cell>
          <cell r="F937">
            <v>12.89361702127656</v>
          </cell>
          <cell r="G937">
            <v>27.93617021276588</v>
          </cell>
        </row>
        <row r="938">
          <cell r="A938">
            <v>25248</v>
          </cell>
          <cell r="B938" t="str">
            <v>25</v>
          </cell>
          <cell r="C938" t="str">
            <v>Les Fontenelles</v>
          </cell>
          <cell r="D938">
            <v>550</v>
          </cell>
          <cell r="E938">
            <v>61.108190911922406</v>
          </cell>
          <cell r="F938">
            <v>46.043530955738419</v>
          </cell>
          <cell r="G938">
            <v>107.15172186766083</v>
          </cell>
        </row>
        <row r="939">
          <cell r="A939">
            <v>25249</v>
          </cell>
          <cell r="B939" t="str">
            <v>25</v>
          </cell>
          <cell r="C939" t="str">
            <v>Fontenotte</v>
          </cell>
          <cell r="D939">
            <v>60</v>
          </cell>
          <cell r="E939">
            <v>9.8360655737704903</v>
          </cell>
          <cell r="F939">
            <v>4.9180327868852451</v>
          </cell>
          <cell r="G939">
            <v>14.754098360655735</v>
          </cell>
        </row>
        <row r="940">
          <cell r="A940">
            <v>25250</v>
          </cell>
          <cell r="B940" t="str">
            <v>25</v>
          </cell>
          <cell r="C940" t="str">
            <v>Foucherans</v>
          </cell>
          <cell r="D940">
            <v>455</v>
          </cell>
          <cell r="E940">
            <v>60</v>
          </cell>
          <cell r="F940">
            <v>23</v>
          </cell>
          <cell r="G940">
            <v>83</v>
          </cell>
        </row>
        <row r="941">
          <cell r="A941">
            <v>25251</v>
          </cell>
          <cell r="B941" t="str">
            <v>25</v>
          </cell>
          <cell r="C941" t="str">
            <v>Fourbanne</v>
          </cell>
          <cell r="D941">
            <v>173</v>
          </cell>
          <cell r="E941">
            <v>13.919540229885053</v>
          </cell>
          <cell r="F941">
            <v>4.9712643678160902</v>
          </cell>
          <cell r="G941">
            <v>18.890804597701141</v>
          </cell>
        </row>
        <row r="942">
          <cell r="A942">
            <v>25252</v>
          </cell>
          <cell r="B942" t="str">
            <v>25</v>
          </cell>
          <cell r="C942" t="str">
            <v>Fourcatier-et-Maison-Neuve</v>
          </cell>
          <cell r="D942">
            <v>95.000000000000398</v>
          </cell>
          <cell r="E942">
            <v>11.61111111111116</v>
          </cell>
          <cell r="F942">
            <v>5.2777777777777999</v>
          </cell>
          <cell r="G942">
            <v>16.88888888888896</v>
          </cell>
        </row>
        <row r="943">
          <cell r="A943">
            <v>25253</v>
          </cell>
          <cell r="B943" t="str">
            <v>25</v>
          </cell>
          <cell r="C943" t="str">
            <v>Fourg</v>
          </cell>
          <cell r="D943">
            <v>318.99999999999864</v>
          </cell>
          <cell r="E943">
            <v>46.290220820189077</v>
          </cell>
          <cell r="F943">
            <v>20.126182965299598</v>
          </cell>
          <cell r="G943">
            <v>66.416403785488683</v>
          </cell>
        </row>
        <row r="944">
          <cell r="A944">
            <v>25254</v>
          </cell>
          <cell r="B944" t="str">
            <v>25</v>
          </cell>
          <cell r="C944" t="str">
            <v>Les Fourgs</v>
          </cell>
          <cell r="D944">
            <v>1272</v>
          </cell>
          <cell r="E944">
            <v>146.57616416732429</v>
          </cell>
          <cell r="F944">
            <v>69.272296764009425</v>
          </cell>
          <cell r="G944">
            <v>215.8484609313337</v>
          </cell>
        </row>
        <row r="945">
          <cell r="A945">
            <v>25255</v>
          </cell>
          <cell r="B945" t="str">
            <v>25</v>
          </cell>
          <cell r="C945" t="str">
            <v>Fournet-Blancheroche</v>
          </cell>
          <cell r="D945">
            <v>347</v>
          </cell>
          <cell r="E945">
            <v>30</v>
          </cell>
          <cell r="F945">
            <v>18</v>
          </cell>
          <cell r="G945">
            <v>48</v>
          </cell>
        </row>
        <row r="946">
          <cell r="A946">
            <v>25256</v>
          </cell>
          <cell r="B946" t="str">
            <v>25</v>
          </cell>
          <cell r="C946" t="str">
            <v>Frambouhans</v>
          </cell>
          <cell r="D946">
            <v>864.99999999999898</v>
          </cell>
          <cell r="E946">
            <v>109.92280285035616</v>
          </cell>
          <cell r="F946">
            <v>35.95605700712585</v>
          </cell>
          <cell r="G946">
            <v>145.87885985748201</v>
          </cell>
        </row>
        <row r="947">
          <cell r="A947">
            <v>25257</v>
          </cell>
          <cell r="B947" t="str">
            <v>25</v>
          </cell>
          <cell r="C947" t="str">
            <v>Franey</v>
          </cell>
          <cell r="D947">
            <v>299</v>
          </cell>
          <cell r="E947">
            <v>32.382671480144403</v>
          </cell>
          <cell r="F947">
            <v>10.7942238267148</v>
          </cell>
          <cell r="G947">
            <v>43.176895306859201</v>
          </cell>
        </row>
        <row r="948">
          <cell r="A948">
            <v>25258</v>
          </cell>
          <cell r="B948" t="str">
            <v>25</v>
          </cell>
          <cell r="C948" t="str">
            <v>Franois</v>
          </cell>
          <cell r="D948">
            <v>2115</v>
          </cell>
          <cell r="E948">
            <v>292.69423772971533</v>
          </cell>
          <cell r="F948">
            <v>188.87530299297538</v>
          </cell>
          <cell r="G948">
            <v>481.5695407226907</v>
          </cell>
        </row>
        <row r="949">
          <cell r="A949">
            <v>25259</v>
          </cell>
          <cell r="B949" t="str">
            <v>25</v>
          </cell>
          <cell r="C949" t="str">
            <v>Frasne</v>
          </cell>
          <cell r="D949">
            <v>1908</v>
          </cell>
          <cell r="E949">
            <v>222</v>
          </cell>
          <cell r="F949">
            <v>158</v>
          </cell>
          <cell r="G949">
            <v>380</v>
          </cell>
        </row>
        <row r="950">
          <cell r="A950">
            <v>25261</v>
          </cell>
          <cell r="B950" t="str">
            <v>25</v>
          </cell>
          <cell r="C950" t="str">
            <v>Froidevaux</v>
          </cell>
          <cell r="D950">
            <v>64.999999999999801</v>
          </cell>
          <cell r="E950">
            <v>9.5901639344262009</v>
          </cell>
          <cell r="F950">
            <v>3.1967213114753998</v>
          </cell>
          <cell r="G950">
            <v>12.786885245901601</v>
          </cell>
        </row>
        <row r="951">
          <cell r="A951">
            <v>25262</v>
          </cell>
          <cell r="B951" t="str">
            <v>25</v>
          </cell>
          <cell r="C951" t="str">
            <v>Fuans</v>
          </cell>
          <cell r="D951">
            <v>488.99999999999858</v>
          </cell>
          <cell r="E951">
            <v>58.358024691357862</v>
          </cell>
          <cell r="F951">
            <v>17.10493827160489</v>
          </cell>
          <cell r="G951">
            <v>75.462962962962749</v>
          </cell>
        </row>
        <row r="952">
          <cell r="A952">
            <v>25263</v>
          </cell>
          <cell r="B952" t="str">
            <v>25</v>
          </cell>
          <cell r="C952" t="str">
            <v>Gellin</v>
          </cell>
          <cell r="D952">
            <v>228</v>
          </cell>
          <cell r="E952">
            <v>27.781512605042018</v>
          </cell>
          <cell r="F952">
            <v>6.7058823529411775</v>
          </cell>
          <cell r="G952">
            <v>34.487394957983199</v>
          </cell>
        </row>
        <row r="953">
          <cell r="A953">
            <v>25264</v>
          </cell>
          <cell r="B953" t="str">
            <v>25</v>
          </cell>
          <cell r="C953" t="str">
            <v>Gémonval</v>
          </cell>
          <cell r="D953">
            <v>79</v>
          </cell>
          <cell r="E953">
            <v>15.98809523809523</v>
          </cell>
          <cell r="F953">
            <v>4.7023809523809499</v>
          </cell>
          <cell r="G953">
            <v>20.690476190476179</v>
          </cell>
        </row>
        <row r="954">
          <cell r="A954">
            <v>25265</v>
          </cell>
          <cell r="B954" t="str">
            <v>25</v>
          </cell>
          <cell r="C954" t="str">
            <v>Geneuille</v>
          </cell>
          <cell r="D954">
            <v>1358</v>
          </cell>
          <cell r="E954">
            <v>175.61204996326236</v>
          </cell>
          <cell r="F954">
            <v>42.905216752387958</v>
          </cell>
          <cell r="G954">
            <v>218.51726671565032</v>
          </cell>
        </row>
        <row r="955">
          <cell r="A955">
            <v>25266</v>
          </cell>
          <cell r="B955" t="str">
            <v>25</v>
          </cell>
          <cell r="C955" t="str">
            <v>Geney</v>
          </cell>
          <cell r="D955">
            <v>152</v>
          </cell>
          <cell r="E955">
            <v>16.32214765100672</v>
          </cell>
          <cell r="F955">
            <v>14.28187919463088</v>
          </cell>
          <cell r="G955">
            <v>30.604026845637598</v>
          </cell>
        </row>
        <row r="956">
          <cell r="A956">
            <v>25267</v>
          </cell>
          <cell r="B956" t="str">
            <v>25</v>
          </cell>
          <cell r="C956" t="str">
            <v>Gennes</v>
          </cell>
          <cell r="D956">
            <v>632</v>
          </cell>
          <cell r="E956">
            <v>89.041347626339999</v>
          </cell>
          <cell r="F956">
            <v>35.810107197549783</v>
          </cell>
          <cell r="G956">
            <v>124.85145482388978</v>
          </cell>
        </row>
        <row r="957">
          <cell r="A957">
            <v>25268</v>
          </cell>
          <cell r="B957" t="str">
            <v>25</v>
          </cell>
          <cell r="C957" t="str">
            <v>Germéfontaine</v>
          </cell>
          <cell r="D957">
            <v>133</v>
          </cell>
          <cell r="E957">
            <v>19</v>
          </cell>
          <cell r="F957">
            <v>18</v>
          </cell>
          <cell r="G957">
            <v>37</v>
          </cell>
        </row>
        <row r="958">
          <cell r="A958">
            <v>25269</v>
          </cell>
          <cell r="B958" t="str">
            <v>25</v>
          </cell>
          <cell r="C958" t="str">
            <v>Germondans</v>
          </cell>
          <cell r="D958">
            <v>61.999999999999801</v>
          </cell>
          <cell r="E958">
            <v>14.466666666666621</v>
          </cell>
          <cell r="F958">
            <v>10.3333333333333</v>
          </cell>
          <cell r="G958">
            <v>24.799999999999919</v>
          </cell>
        </row>
        <row r="959">
          <cell r="A959">
            <v>25270</v>
          </cell>
          <cell r="B959" t="str">
            <v>25</v>
          </cell>
          <cell r="C959" t="str">
            <v>Gevresin</v>
          </cell>
          <cell r="D959">
            <v>117</v>
          </cell>
          <cell r="E959">
            <v>19.163793103448231</v>
          </cell>
          <cell r="F959">
            <v>5.0431034482758497</v>
          </cell>
          <cell r="G959">
            <v>24.206896551724082</v>
          </cell>
        </row>
        <row r="960">
          <cell r="A960">
            <v>25271</v>
          </cell>
          <cell r="B960" t="str">
            <v>25</v>
          </cell>
          <cell r="C960" t="str">
            <v>Gilley</v>
          </cell>
          <cell r="D960">
            <v>1590.0000000000073</v>
          </cell>
          <cell r="E960">
            <v>194.36181191684159</v>
          </cell>
          <cell r="F960">
            <v>103.55674233463866</v>
          </cell>
          <cell r="G960">
            <v>297.91855425148026</v>
          </cell>
        </row>
        <row r="961">
          <cell r="A961">
            <v>25273</v>
          </cell>
          <cell r="B961" t="str">
            <v>25</v>
          </cell>
          <cell r="C961" t="str">
            <v>Glamondans</v>
          </cell>
          <cell r="D961">
            <v>197</v>
          </cell>
          <cell r="E961">
            <v>17.739336492890995</v>
          </cell>
          <cell r="F961">
            <v>14.004739336492889</v>
          </cell>
          <cell r="G961">
            <v>31.744075829383885</v>
          </cell>
        </row>
        <row r="962">
          <cell r="A962">
            <v>25274</v>
          </cell>
          <cell r="B962" t="str">
            <v>25</v>
          </cell>
          <cell r="C962" t="str">
            <v>Glay</v>
          </cell>
          <cell r="D962">
            <v>354.99999999999852</v>
          </cell>
          <cell r="E962">
            <v>57.814285714285468</v>
          </cell>
          <cell r="F962">
            <v>26.37142857142846</v>
          </cell>
          <cell r="G962">
            <v>84.185714285713928</v>
          </cell>
        </row>
        <row r="963">
          <cell r="A963">
            <v>25275</v>
          </cell>
          <cell r="B963" t="str">
            <v>25</v>
          </cell>
          <cell r="C963" t="str">
            <v>Glère</v>
          </cell>
          <cell r="D963">
            <v>218</v>
          </cell>
          <cell r="E963">
            <v>38.125560538116602</v>
          </cell>
          <cell r="F963">
            <v>12.708520179372201</v>
          </cell>
          <cell r="G963">
            <v>50.834080717488803</v>
          </cell>
        </row>
        <row r="964">
          <cell r="A964">
            <v>25276</v>
          </cell>
          <cell r="B964" t="str">
            <v>25</v>
          </cell>
          <cell r="C964" t="str">
            <v>Gondenans-Montby</v>
          </cell>
          <cell r="D964">
            <v>173</v>
          </cell>
          <cell r="E964">
            <v>36</v>
          </cell>
          <cell r="F964">
            <v>13</v>
          </cell>
          <cell r="G964">
            <v>49</v>
          </cell>
        </row>
        <row r="965">
          <cell r="A965">
            <v>25277</v>
          </cell>
          <cell r="B965" t="str">
            <v>25</v>
          </cell>
          <cell r="C965" t="str">
            <v>Gondenans-les-Moulins</v>
          </cell>
          <cell r="D965">
            <v>77</v>
          </cell>
          <cell r="E965">
            <v>13.527027027027019</v>
          </cell>
          <cell r="F965">
            <v>10.4054054054054</v>
          </cell>
          <cell r="G965">
            <v>23.932432432432421</v>
          </cell>
        </row>
        <row r="966">
          <cell r="A966">
            <v>25278</v>
          </cell>
          <cell r="B966" t="str">
            <v>25</v>
          </cell>
          <cell r="C966" t="str">
            <v>Gonsans</v>
          </cell>
          <cell r="D966">
            <v>559</v>
          </cell>
          <cell r="E966">
            <v>78</v>
          </cell>
          <cell r="F966">
            <v>35</v>
          </cell>
          <cell r="G966">
            <v>113</v>
          </cell>
        </row>
        <row r="967">
          <cell r="A967">
            <v>25279</v>
          </cell>
          <cell r="B967" t="str">
            <v>25</v>
          </cell>
          <cell r="C967" t="str">
            <v>Gouhelans</v>
          </cell>
          <cell r="D967">
            <v>107</v>
          </cell>
          <cell r="E967">
            <v>20.427272727272733</v>
          </cell>
          <cell r="F967">
            <v>7.781818181818184</v>
          </cell>
          <cell r="G967">
            <v>28.209090909090918</v>
          </cell>
        </row>
        <row r="968">
          <cell r="A968">
            <v>25280</v>
          </cell>
          <cell r="B968" t="str">
            <v>25</v>
          </cell>
          <cell r="C968" t="str">
            <v>Goumois</v>
          </cell>
          <cell r="D968">
            <v>174</v>
          </cell>
          <cell r="E968">
            <v>24</v>
          </cell>
          <cell r="F968">
            <v>16</v>
          </cell>
          <cell r="G968">
            <v>40</v>
          </cell>
        </row>
        <row r="969">
          <cell r="A969">
            <v>25281</v>
          </cell>
          <cell r="B969" t="str">
            <v>25</v>
          </cell>
          <cell r="C969" t="str">
            <v>Goux-lès-Dambelin</v>
          </cell>
          <cell r="D969">
            <v>268</v>
          </cell>
          <cell r="E969">
            <v>25.33818181818183</v>
          </cell>
          <cell r="F969">
            <v>12.669090909090915</v>
          </cell>
          <cell r="G969">
            <v>38.007272727272749</v>
          </cell>
        </row>
        <row r="970">
          <cell r="A970">
            <v>25282</v>
          </cell>
          <cell r="B970" t="str">
            <v>25</v>
          </cell>
          <cell r="C970" t="str">
            <v>Goux-les-Usiers</v>
          </cell>
          <cell r="D970">
            <v>726.99999999999807</v>
          </cell>
          <cell r="E970">
            <v>99.685595567866756</v>
          </cell>
          <cell r="F970">
            <v>49.339335180055272</v>
          </cell>
          <cell r="G970">
            <v>149.02493074792204</v>
          </cell>
        </row>
        <row r="971">
          <cell r="A971">
            <v>25283</v>
          </cell>
          <cell r="B971" t="str">
            <v>25</v>
          </cell>
          <cell r="C971" t="str">
            <v>Goux-sous-Landet</v>
          </cell>
          <cell r="D971">
            <v>73</v>
          </cell>
          <cell r="E971">
            <v>12</v>
          </cell>
          <cell r="F971">
            <v>6</v>
          </cell>
          <cell r="G971">
            <v>18</v>
          </cell>
        </row>
        <row r="972">
          <cell r="A972">
            <v>25284</v>
          </cell>
          <cell r="B972" t="str">
            <v>25</v>
          </cell>
          <cell r="C972" t="str">
            <v>Grand-Charmont</v>
          </cell>
          <cell r="D972">
            <v>5480.0000000000164</v>
          </cell>
          <cell r="E972">
            <v>923.72497505311765</v>
          </cell>
          <cell r="F972">
            <v>633.12578579049898</v>
          </cell>
          <cell r="G972">
            <v>1556.8507608436166</v>
          </cell>
        </row>
        <row r="973">
          <cell r="A973">
            <v>25285</v>
          </cell>
          <cell r="B973" t="str">
            <v>25</v>
          </cell>
          <cell r="C973" t="str">
            <v>Grand'Combe-Châteleu</v>
          </cell>
          <cell r="D973">
            <v>1432</v>
          </cell>
          <cell r="E973">
            <v>215.19125683060105</v>
          </cell>
          <cell r="F973">
            <v>104.66120218579233</v>
          </cell>
          <cell r="G973">
            <v>319.85245901639337</v>
          </cell>
        </row>
        <row r="974">
          <cell r="A974">
            <v>25286</v>
          </cell>
          <cell r="B974" t="str">
            <v>25</v>
          </cell>
          <cell r="C974" t="str">
            <v>Grand'Combe-des-Bois</v>
          </cell>
          <cell r="D974">
            <v>135</v>
          </cell>
          <cell r="E974">
            <v>6.8978102189781048</v>
          </cell>
          <cell r="F974">
            <v>8.8686131386861344</v>
          </cell>
          <cell r="G974">
            <v>15.766423357664239</v>
          </cell>
        </row>
        <row r="975">
          <cell r="A975">
            <v>25287</v>
          </cell>
          <cell r="B975" t="str">
            <v>25</v>
          </cell>
          <cell r="C975" t="str">
            <v>Grandfontaine</v>
          </cell>
          <cell r="D975">
            <v>1500</v>
          </cell>
          <cell r="E975">
            <v>229.1204514308788</v>
          </cell>
          <cell r="F975">
            <v>86.157048819346741</v>
          </cell>
          <cell r="G975">
            <v>315.27750025022556</v>
          </cell>
        </row>
        <row r="976">
          <cell r="A976">
            <v>25288</v>
          </cell>
          <cell r="B976" t="str">
            <v>25</v>
          </cell>
          <cell r="C976" t="str">
            <v>Fournets-Luisans</v>
          </cell>
          <cell r="D976">
            <v>645</v>
          </cell>
          <cell r="E976">
            <v>75</v>
          </cell>
          <cell r="F976">
            <v>35</v>
          </cell>
          <cell r="G976">
            <v>110</v>
          </cell>
        </row>
        <row r="977">
          <cell r="A977">
            <v>25289</v>
          </cell>
          <cell r="B977" t="str">
            <v>25</v>
          </cell>
          <cell r="C977" t="str">
            <v>Grandfontaine-sur-Creuse</v>
          </cell>
          <cell r="D977">
            <v>74</v>
          </cell>
          <cell r="E977">
            <v>6</v>
          </cell>
          <cell r="F977">
            <v>8</v>
          </cell>
          <cell r="G977">
            <v>14</v>
          </cell>
        </row>
        <row r="978">
          <cell r="A978">
            <v>25290</v>
          </cell>
          <cell r="B978" t="str">
            <v>25</v>
          </cell>
          <cell r="C978" t="str">
            <v>La Grange</v>
          </cell>
          <cell r="D978">
            <v>91</v>
          </cell>
          <cell r="E978">
            <v>9.8913043478260896</v>
          </cell>
          <cell r="F978">
            <v>9.8913043478260896</v>
          </cell>
          <cell r="G978">
            <v>19.782608695652179</v>
          </cell>
        </row>
        <row r="979">
          <cell r="A979">
            <v>25293</v>
          </cell>
          <cell r="B979" t="str">
            <v>25</v>
          </cell>
          <cell r="C979" t="str">
            <v>Granges-Narboz</v>
          </cell>
          <cell r="D979">
            <v>1069</v>
          </cell>
          <cell r="E979">
            <v>95.02222222222224</v>
          </cell>
          <cell r="F979">
            <v>49.338461538461566</v>
          </cell>
          <cell r="G979">
            <v>144.3606837606838</v>
          </cell>
        </row>
        <row r="980">
          <cell r="A980">
            <v>25295</v>
          </cell>
          <cell r="B980" t="str">
            <v>25</v>
          </cell>
          <cell r="C980" t="str">
            <v>Les Grangettes</v>
          </cell>
          <cell r="D980">
            <v>271</v>
          </cell>
          <cell r="E980">
            <v>58.622777276899441</v>
          </cell>
          <cell r="F980">
            <v>21.18558431004606</v>
          </cell>
          <cell r="G980">
            <v>79.808361586945495</v>
          </cell>
        </row>
        <row r="981">
          <cell r="A981">
            <v>25296</v>
          </cell>
          <cell r="B981" t="str">
            <v>25</v>
          </cell>
          <cell r="C981" t="str">
            <v>Les Gras</v>
          </cell>
          <cell r="D981">
            <v>803</v>
          </cell>
          <cell r="E981">
            <v>80</v>
          </cell>
          <cell r="F981">
            <v>56</v>
          </cell>
          <cell r="G981">
            <v>136</v>
          </cell>
        </row>
        <row r="982">
          <cell r="A982">
            <v>25297</v>
          </cell>
          <cell r="B982" t="str">
            <v>25</v>
          </cell>
          <cell r="C982" t="str">
            <v>Le Gratteris</v>
          </cell>
          <cell r="D982">
            <v>174</v>
          </cell>
          <cell r="E982">
            <v>21.874285714285708</v>
          </cell>
          <cell r="F982">
            <v>5.9657142857142844</v>
          </cell>
          <cell r="G982">
            <v>27.839999999999993</v>
          </cell>
        </row>
        <row r="983">
          <cell r="A983">
            <v>25298</v>
          </cell>
          <cell r="B983" t="str">
            <v>25</v>
          </cell>
          <cell r="C983" t="str">
            <v>Grosbois</v>
          </cell>
          <cell r="D983">
            <v>228</v>
          </cell>
          <cell r="E983">
            <v>24.050632911392398</v>
          </cell>
          <cell r="F983">
            <v>19.24050632911392</v>
          </cell>
          <cell r="G983">
            <v>43.291139240506318</v>
          </cell>
        </row>
        <row r="984">
          <cell r="A984">
            <v>25299</v>
          </cell>
          <cell r="B984" t="str">
            <v>25</v>
          </cell>
          <cell r="C984" t="str">
            <v>Guillon-les-Bains</v>
          </cell>
          <cell r="D984">
            <v>95</v>
          </cell>
          <cell r="E984">
            <v>15.833333333333336</v>
          </cell>
          <cell r="F984">
            <v>13.97058823529412</v>
          </cell>
          <cell r="G984">
            <v>29.803921568627455</v>
          </cell>
        </row>
        <row r="985">
          <cell r="A985">
            <v>25300</v>
          </cell>
          <cell r="B985" t="str">
            <v>25</v>
          </cell>
          <cell r="C985" t="str">
            <v>Guyans-Durnes</v>
          </cell>
          <cell r="D985">
            <v>274</v>
          </cell>
          <cell r="E985">
            <v>41.579766536965018</v>
          </cell>
          <cell r="F985">
            <v>8.5291828793774407</v>
          </cell>
          <cell r="G985">
            <v>50.108949416342455</v>
          </cell>
        </row>
        <row r="986">
          <cell r="A986">
            <v>25301</v>
          </cell>
          <cell r="B986" t="str">
            <v>25</v>
          </cell>
          <cell r="C986" t="str">
            <v>Guyans-Vennes</v>
          </cell>
          <cell r="D986">
            <v>801.99999999999761</v>
          </cell>
          <cell r="E986">
            <v>74.96286811779747</v>
          </cell>
          <cell r="F986">
            <v>59.559539052496625</v>
          </cell>
          <cell r="G986">
            <v>134.52240717029409</v>
          </cell>
        </row>
        <row r="987">
          <cell r="A987">
            <v>25302</v>
          </cell>
          <cell r="B987" t="str">
            <v>25</v>
          </cell>
          <cell r="C987" t="str">
            <v>Hautepierre-le-Châtelet</v>
          </cell>
          <cell r="D987">
            <v>110</v>
          </cell>
          <cell r="E987">
            <v>13</v>
          </cell>
          <cell r="F987">
            <v>18</v>
          </cell>
          <cell r="G987">
            <v>31</v>
          </cell>
        </row>
        <row r="988">
          <cell r="A988">
            <v>25303</v>
          </cell>
          <cell r="B988" t="str">
            <v>25</v>
          </cell>
          <cell r="C988" t="str">
            <v>Hauterive-la-Fresse</v>
          </cell>
          <cell r="D988">
            <v>209</v>
          </cell>
          <cell r="E988">
            <v>23.885714285714279</v>
          </cell>
          <cell r="F988">
            <v>8.9571428571428555</v>
          </cell>
          <cell r="G988">
            <v>32.842857142857135</v>
          </cell>
        </row>
        <row r="989">
          <cell r="A989">
            <v>25304</v>
          </cell>
          <cell r="B989" t="str">
            <v>25</v>
          </cell>
          <cell r="C989" t="str">
            <v>Hérimoncourt</v>
          </cell>
          <cell r="D989">
            <v>3626</v>
          </cell>
          <cell r="E989">
            <v>530.63199823744935</v>
          </cell>
          <cell r="F989">
            <v>274.76218120628027</v>
          </cell>
          <cell r="G989">
            <v>805.39417944372963</v>
          </cell>
        </row>
        <row r="990">
          <cell r="A990">
            <v>25305</v>
          </cell>
          <cell r="B990" t="str">
            <v>25</v>
          </cell>
          <cell r="C990" t="str">
            <v>L'Hôpital-du-Grosbois</v>
          </cell>
          <cell r="D990">
            <v>565</v>
          </cell>
          <cell r="E990">
            <v>49.172354948805449</v>
          </cell>
          <cell r="F990">
            <v>26.996587030716714</v>
          </cell>
          <cell r="G990">
            <v>76.16894197952216</v>
          </cell>
        </row>
        <row r="991">
          <cell r="A991">
            <v>25306</v>
          </cell>
          <cell r="B991" t="str">
            <v>25</v>
          </cell>
          <cell r="C991" t="str">
            <v>L'Hôpital-Saint-Lieffroy</v>
          </cell>
          <cell r="D991">
            <v>99</v>
          </cell>
          <cell r="E991">
            <v>11.34375</v>
          </cell>
          <cell r="F991">
            <v>2.0625</v>
          </cell>
          <cell r="G991">
            <v>13.40625</v>
          </cell>
        </row>
        <row r="992">
          <cell r="A992">
            <v>25307</v>
          </cell>
          <cell r="B992" t="str">
            <v>25</v>
          </cell>
          <cell r="C992" t="str">
            <v>Les Hôpitaux-Neufs</v>
          </cell>
          <cell r="D992">
            <v>783</v>
          </cell>
          <cell r="E992">
            <v>45.766200762388827</v>
          </cell>
          <cell r="F992">
            <v>45.766200762388827</v>
          </cell>
          <cell r="G992">
            <v>91.532401524777654</v>
          </cell>
        </row>
        <row r="993">
          <cell r="A993">
            <v>25308</v>
          </cell>
          <cell r="B993" t="str">
            <v>25</v>
          </cell>
          <cell r="C993" t="str">
            <v>Les Hôpitaux-Vieux</v>
          </cell>
          <cell r="D993">
            <v>411</v>
          </cell>
          <cell r="E993">
            <v>32</v>
          </cell>
          <cell r="F993">
            <v>16</v>
          </cell>
          <cell r="G993">
            <v>48</v>
          </cell>
        </row>
        <row r="994">
          <cell r="A994">
            <v>25309</v>
          </cell>
          <cell r="B994" t="str">
            <v>25</v>
          </cell>
          <cell r="C994" t="str">
            <v>Houtaud</v>
          </cell>
          <cell r="D994">
            <v>1018</v>
          </cell>
          <cell r="E994">
            <v>105.75339805825244</v>
          </cell>
          <cell r="F994">
            <v>51.394174757281561</v>
          </cell>
          <cell r="G994">
            <v>157.14757281553401</v>
          </cell>
        </row>
        <row r="995">
          <cell r="A995">
            <v>25310</v>
          </cell>
          <cell r="B995" t="str">
            <v>25</v>
          </cell>
          <cell r="C995" t="str">
            <v>Huanne-Montmartin</v>
          </cell>
          <cell r="D995">
            <v>84</v>
          </cell>
          <cell r="E995">
            <v>17</v>
          </cell>
          <cell r="F995">
            <v>5</v>
          </cell>
          <cell r="G995">
            <v>22</v>
          </cell>
        </row>
        <row r="996">
          <cell r="A996">
            <v>25311</v>
          </cell>
          <cell r="B996" t="str">
            <v>25</v>
          </cell>
          <cell r="C996" t="str">
            <v>Hyémondans</v>
          </cell>
          <cell r="D996">
            <v>193</v>
          </cell>
          <cell r="E996">
            <v>25</v>
          </cell>
          <cell r="F996">
            <v>13</v>
          </cell>
          <cell r="G996">
            <v>38</v>
          </cell>
        </row>
        <row r="997">
          <cell r="A997">
            <v>25312</v>
          </cell>
          <cell r="B997" t="str">
            <v>25</v>
          </cell>
          <cell r="C997" t="str">
            <v>Hyèvre-Magny</v>
          </cell>
          <cell r="D997">
            <v>81.999999999999616</v>
          </cell>
          <cell r="E997">
            <v>9.5844155844155399</v>
          </cell>
          <cell r="F997">
            <v>2.1298701298701199</v>
          </cell>
          <cell r="G997">
            <v>11.71428571428566</v>
          </cell>
        </row>
        <row r="998">
          <cell r="A998">
            <v>25313</v>
          </cell>
          <cell r="B998" t="str">
            <v>25</v>
          </cell>
          <cell r="C998" t="str">
            <v>Hyèvre-Paroisse</v>
          </cell>
          <cell r="D998">
            <v>184</v>
          </cell>
          <cell r="E998">
            <v>35.612903225806456</v>
          </cell>
          <cell r="F998">
            <v>13.8494623655914</v>
          </cell>
          <cell r="G998">
            <v>49.462365591397855</v>
          </cell>
        </row>
        <row r="999">
          <cell r="A999">
            <v>25314</v>
          </cell>
          <cell r="B999" t="str">
            <v>25</v>
          </cell>
          <cell r="C999" t="str">
            <v>Indevillers</v>
          </cell>
          <cell r="D999">
            <v>239</v>
          </cell>
          <cell r="E999">
            <v>36.541322314049587</v>
          </cell>
          <cell r="F999">
            <v>12.838842975206612</v>
          </cell>
          <cell r="G999">
            <v>49.380165289256198</v>
          </cell>
        </row>
        <row r="1000">
          <cell r="A1000">
            <v>25315</v>
          </cell>
          <cell r="B1000" t="str">
            <v>25</v>
          </cell>
          <cell r="C1000" t="str">
            <v>L'Isle-sur-le-Doubs</v>
          </cell>
          <cell r="D1000">
            <v>3107.9999999999927</v>
          </cell>
          <cell r="E1000">
            <v>510.99270530386417</v>
          </cell>
          <cell r="F1000">
            <v>374.91502402983213</v>
          </cell>
          <cell r="G1000">
            <v>885.90772933369635</v>
          </cell>
        </row>
        <row r="1001">
          <cell r="A1001">
            <v>25316</v>
          </cell>
          <cell r="B1001" t="str">
            <v>25</v>
          </cell>
          <cell r="C1001" t="str">
            <v>Issans</v>
          </cell>
          <cell r="D1001">
            <v>259</v>
          </cell>
          <cell r="E1001">
            <v>44.315589353612175</v>
          </cell>
          <cell r="F1001">
            <v>23.63498098859316</v>
          </cell>
          <cell r="G1001">
            <v>67.950570342205339</v>
          </cell>
        </row>
        <row r="1002">
          <cell r="A1002">
            <v>25317</v>
          </cell>
          <cell r="B1002" t="str">
            <v>25</v>
          </cell>
          <cell r="C1002" t="str">
            <v>Jallerange</v>
          </cell>
          <cell r="D1002">
            <v>206</v>
          </cell>
          <cell r="E1002">
            <v>24.383673469387748</v>
          </cell>
          <cell r="F1002">
            <v>16.81632653061224</v>
          </cell>
          <cell r="G1002">
            <v>41.199999999999989</v>
          </cell>
        </row>
        <row r="1003">
          <cell r="A1003">
            <v>25318</v>
          </cell>
          <cell r="B1003" t="str">
            <v>25</v>
          </cell>
          <cell r="C1003" t="str">
            <v>Jougne</v>
          </cell>
          <cell r="D1003">
            <v>1577</v>
          </cell>
          <cell r="E1003">
            <v>154.00390624999991</v>
          </cell>
          <cell r="F1003">
            <v>73.041852678571388</v>
          </cell>
          <cell r="G1003">
            <v>227.0457589285713</v>
          </cell>
        </row>
        <row r="1004">
          <cell r="A1004">
            <v>25319</v>
          </cell>
          <cell r="B1004" t="str">
            <v>25</v>
          </cell>
          <cell r="C1004" t="str">
            <v>Labergement-du-Navois</v>
          </cell>
          <cell r="D1004">
            <v>101</v>
          </cell>
          <cell r="E1004">
            <v>13.728155339805831</v>
          </cell>
          <cell r="F1004">
            <v>9.8058252427184502</v>
          </cell>
          <cell r="G1004">
            <v>23.533980582524279</v>
          </cell>
        </row>
        <row r="1005">
          <cell r="A1005">
            <v>25320</v>
          </cell>
          <cell r="B1005" t="str">
            <v>25</v>
          </cell>
          <cell r="C1005" t="str">
            <v>Labergement-Sainte-Marie</v>
          </cell>
          <cell r="D1005">
            <v>1161</v>
          </cell>
          <cell r="E1005">
            <v>130</v>
          </cell>
          <cell r="F1005">
            <v>78</v>
          </cell>
          <cell r="G1005">
            <v>208</v>
          </cell>
        </row>
        <row r="1006">
          <cell r="A1006">
            <v>25321</v>
          </cell>
          <cell r="B1006" t="str">
            <v>25</v>
          </cell>
          <cell r="C1006" t="str">
            <v>Villers-le-Lac</v>
          </cell>
          <cell r="D1006">
            <v>4679.9999999999882</v>
          </cell>
          <cell r="E1006">
            <v>618.76482449449315</v>
          </cell>
          <cell r="F1006">
            <v>376.96189243721142</v>
          </cell>
          <cell r="G1006">
            <v>995.72671693170457</v>
          </cell>
        </row>
        <row r="1007">
          <cell r="A1007">
            <v>25322</v>
          </cell>
          <cell r="B1007" t="str">
            <v>25</v>
          </cell>
          <cell r="C1007" t="str">
            <v>Laire</v>
          </cell>
          <cell r="D1007">
            <v>390</v>
          </cell>
          <cell r="E1007">
            <v>78</v>
          </cell>
          <cell r="F1007">
            <v>17.772151898734183</v>
          </cell>
          <cell r="G1007">
            <v>95.77215189873418</v>
          </cell>
        </row>
        <row r="1008">
          <cell r="A1008">
            <v>25323</v>
          </cell>
          <cell r="B1008" t="str">
            <v>25</v>
          </cell>
          <cell r="C1008" t="str">
            <v>Laissey</v>
          </cell>
          <cell r="D1008">
            <v>452.99999999999937</v>
          </cell>
          <cell r="E1008">
            <v>65.444695259593601</v>
          </cell>
          <cell r="F1008">
            <v>50.10609480812635</v>
          </cell>
          <cell r="G1008">
            <v>115.55079006771996</v>
          </cell>
        </row>
        <row r="1009">
          <cell r="A1009">
            <v>25324</v>
          </cell>
          <cell r="B1009" t="str">
            <v>25</v>
          </cell>
          <cell r="C1009" t="str">
            <v>Lanans</v>
          </cell>
          <cell r="D1009">
            <v>141</v>
          </cell>
          <cell r="E1009">
            <v>15.075471698113214</v>
          </cell>
          <cell r="F1009">
            <v>15.075471698113214</v>
          </cell>
          <cell r="G1009">
            <v>30.150943396226427</v>
          </cell>
        </row>
        <row r="1010">
          <cell r="A1010">
            <v>25325</v>
          </cell>
          <cell r="B1010" t="str">
            <v>25</v>
          </cell>
          <cell r="C1010" t="str">
            <v>Landresse</v>
          </cell>
          <cell r="D1010">
            <v>231</v>
          </cell>
          <cell r="E1010">
            <v>36.840517241379317</v>
          </cell>
          <cell r="F1010">
            <v>19.913793103448281</v>
          </cell>
          <cell r="G1010">
            <v>56.754310344827601</v>
          </cell>
        </row>
        <row r="1011">
          <cell r="A1011">
            <v>25326</v>
          </cell>
          <cell r="B1011" t="str">
            <v>25</v>
          </cell>
          <cell r="C1011" t="str">
            <v>Lantenne-Vertière</v>
          </cell>
          <cell r="D1011">
            <v>532</v>
          </cell>
          <cell r="E1011">
            <v>67</v>
          </cell>
          <cell r="F1011">
            <v>26</v>
          </cell>
          <cell r="G1011">
            <v>93</v>
          </cell>
        </row>
        <row r="1012">
          <cell r="A1012">
            <v>25327</v>
          </cell>
          <cell r="B1012" t="str">
            <v>25</v>
          </cell>
          <cell r="C1012" t="str">
            <v>Lanthenans</v>
          </cell>
          <cell r="D1012">
            <v>67</v>
          </cell>
          <cell r="E1012">
            <v>9.8529411764705905</v>
          </cell>
          <cell r="F1012">
            <v>4.9264705882352953</v>
          </cell>
          <cell r="G1012">
            <v>14.779411764705886</v>
          </cell>
        </row>
        <row r="1013">
          <cell r="A1013">
            <v>25328</v>
          </cell>
          <cell r="B1013" t="str">
            <v>25</v>
          </cell>
          <cell r="C1013" t="str">
            <v>Larnod</v>
          </cell>
          <cell r="D1013">
            <v>718</v>
          </cell>
          <cell r="E1013">
            <v>137</v>
          </cell>
          <cell r="F1013">
            <v>42</v>
          </cell>
          <cell r="G1013">
            <v>179</v>
          </cell>
        </row>
        <row r="1014">
          <cell r="A1014">
            <v>25329</v>
          </cell>
          <cell r="B1014" t="str">
            <v>25</v>
          </cell>
          <cell r="C1014" t="str">
            <v>Laval-le-Prieuré</v>
          </cell>
          <cell r="D1014">
            <v>34</v>
          </cell>
          <cell r="E1014">
            <v>6</v>
          </cell>
          <cell r="F1014">
            <v>4</v>
          </cell>
          <cell r="G1014">
            <v>10</v>
          </cell>
        </row>
        <row r="1015">
          <cell r="A1015">
            <v>25330</v>
          </cell>
          <cell r="B1015" t="str">
            <v>25</v>
          </cell>
          <cell r="C1015" t="str">
            <v>Lavans-Quingey</v>
          </cell>
          <cell r="D1015">
            <v>206</v>
          </cell>
          <cell r="E1015">
            <v>25</v>
          </cell>
          <cell r="F1015">
            <v>9</v>
          </cell>
          <cell r="G1015">
            <v>34</v>
          </cell>
        </row>
        <row r="1016">
          <cell r="A1016">
            <v>25331</v>
          </cell>
          <cell r="B1016" t="str">
            <v>25</v>
          </cell>
          <cell r="C1016" t="str">
            <v>Lavans-Vuillafans</v>
          </cell>
          <cell r="D1016">
            <v>226</v>
          </cell>
          <cell r="E1016">
            <v>24.21428571428568</v>
          </cell>
          <cell r="F1016">
            <v>19.169642857142829</v>
          </cell>
          <cell r="G1016">
            <v>43.383928571428513</v>
          </cell>
        </row>
        <row r="1017">
          <cell r="A1017">
            <v>25332</v>
          </cell>
          <cell r="B1017" t="str">
            <v>25</v>
          </cell>
          <cell r="C1017" t="str">
            <v>Lavernay</v>
          </cell>
          <cell r="D1017">
            <v>573</v>
          </cell>
          <cell r="E1017">
            <v>73</v>
          </cell>
          <cell r="F1017">
            <v>21</v>
          </cell>
          <cell r="G1017">
            <v>94</v>
          </cell>
        </row>
        <row r="1018">
          <cell r="A1018">
            <v>25333</v>
          </cell>
          <cell r="B1018" t="str">
            <v>25</v>
          </cell>
          <cell r="C1018" t="str">
            <v>Laviron</v>
          </cell>
          <cell r="D1018">
            <v>347.99999999999875</v>
          </cell>
          <cell r="E1018">
            <v>63.36716417910425</v>
          </cell>
          <cell r="F1018">
            <v>34.280597014925256</v>
          </cell>
          <cell r="G1018">
            <v>97.647761194029499</v>
          </cell>
        </row>
        <row r="1019">
          <cell r="A1019">
            <v>25334</v>
          </cell>
          <cell r="B1019" t="str">
            <v>25</v>
          </cell>
          <cell r="C1019" t="str">
            <v>Levier</v>
          </cell>
          <cell r="D1019">
            <v>2020</v>
          </cell>
          <cell r="E1019">
            <v>253.53236385258137</v>
          </cell>
          <cell r="F1019">
            <v>217.19874139695213</v>
          </cell>
          <cell r="G1019">
            <v>470.73110524953347</v>
          </cell>
        </row>
        <row r="1020">
          <cell r="A1020">
            <v>25335</v>
          </cell>
          <cell r="B1020" t="str">
            <v>25</v>
          </cell>
          <cell r="C1020" t="str">
            <v>Liebvillers</v>
          </cell>
          <cell r="D1020">
            <v>162</v>
          </cell>
          <cell r="E1020">
            <v>19.401197604790418</v>
          </cell>
          <cell r="F1020">
            <v>11.640718562874252</v>
          </cell>
          <cell r="G1020">
            <v>31.04191616766467</v>
          </cell>
        </row>
        <row r="1021">
          <cell r="A1021">
            <v>25336</v>
          </cell>
          <cell r="B1021" t="str">
            <v>25</v>
          </cell>
          <cell r="C1021" t="str">
            <v>Liesle</v>
          </cell>
          <cell r="D1021">
            <v>516</v>
          </cell>
          <cell r="E1021">
            <v>82.055590218327026</v>
          </cell>
          <cell r="F1021">
            <v>58.320547100498175</v>
          </cell>
          <cell r="G1021">
            <v>140.37613731882522</v>
          </cell>
        </row>
        <row r="1022">
          <cell r="A1022">
            <v>25338</v>
          </cell>
          <cell r="B1022" t="str">
            <v>25</v>
          </cell>
          <cell r="C1022" t="str">
            <v>Lizine</v>
          </cell>
          <cell r="D1022">
            <v>81</v>
          </cell>
          <cell r="E1022">
            <v>16.590361445783127</v>
          </cell>
          <cell r="F1022">
            <v>12.686746987951803</v>
          </cell>
          <cell r="G1022">
            <v>29.277108433734931</v>
          </cell>
        </row>
        <row r="1023">
          <cell r="A1023">
            <v>25339</v>
          </cell>
          <cell r="B1023" t="str">
            <v>25</v>
          </cell>
          <cell r="C1023" t="str">
            <v>Lods</v>
          </cell>
          <cell r="D1023">
            <v>225</v>
          </cell>
          <cell r="E1023">
            <v>50.550660792951525</v>
          </cell>
          <cell r="F1023">
            <v>29.73568281938325</v>
          </cell>
          <cell r="G1023">
            <v>80.286343612334775</v>
          </cell>
        </row>
        <row r="1024">
          <cell r="A1024">
            <v>25340</v>
          </cell>
          <cell r="B1024" t="str">
            <v>25</v>
          </cell>
          <cell r="C1024" t="str">
            <v>Lombard</v>
          </cell>
          <cell r="D1024">
            <v>214</v>
          </cell>
          <cell r="E1024">
            <v>39.183098591549253</v>
          </cell>
          <cell r="F1024">
            <v>17.07981220657275</v>
          </cell>
          <cell r="G1024">
            <v>56.262910798122007</v>
          </cell>
        </row>
        <row r="1025">
          <cell r="A1025">
            <v>25341</v>
          </cell>
          <cell r="B1025" t="str">
            <v>25</v>
          </cell>
          <cell r="C1025" t="str">
            <v>Lomont-sur-Crête</v>
          </cell>
          <cell r="D1025">
            <v>164</v>
          </cell>
          <cell r="E1025">
            <v>14.81927710843374</v>
          </cell>
          <cell r="F1025">
            <v>15.807228915662655</v>
          </cell>
          <cell r="G1025">
            <v>30.626506024096393</v>
          </cell>
        </row>
        <row r="1026">
          <cell r="A1026">
            <v>25342</v>
          </cell>
          <cell r="B1026" t="str">
            <v>25</v>
          </cell>
          <cell r="C1026" t="str">
            <v>Longechaux</v>
          </cell>
          <cell r="D1026">
            <v>76</v>
          </cell>
          <cell r="E1026">
            <v>3</v>
          </cell>
          <cell r="F1026">
            <v>11</v>
          </cell>
          <cell r="G1026">
            <v>14</v>
          </cell>
        </row>
        <row r="1027">
          <cell r="A1027">
            <v>25343</v>
          </cell>
          <cell r="B1027" t="str">
            <v>25</v>
          </cell>
          <cell r="C1027" t="str">
            <v>Longemaison</v>
          </cell>
          <cell r="D1027">
            <v>133</v>
          </cell>
          <cell r="E1027">
            <v>20.386861313868607</v>
          </cell>
          <cell r="F1027">
            <v>16.503649635036492</v>
          </cell>
          <cell r="G1027">
            <v>36.890510948905103</v>
          </cell>
        </row>
        <row r="1028">
          <cell r="A1028">
            <v>25344</v>
          </cell>
          <cell r="B1028" t="str">
            <v>25</v>
          </cell>
          <cell r="C1028" t="str">
            <v>Longevelle-lès-Russey</v>
          </cell>
          <cell r="D1028">
            <v>42</v>
          </cell>
          <cell r="E1028">
            <v>11.720930232558144</v>
          </cell>
          <cell r="F1028">
            <v>3.9069767441860481</v>
          </cell>
          <cell r="G1028">
            <v>15.627906976744192</v>
          </cell>
        </row>
        <row r="1029">
          <cell r="A1029">
            <v>25345</v>
          </cell>
          <cell r="B1029" t="str">
            <v>25</v>
          </cell>
          <cell r="C1029" t="str">
            <v>Longevelle-sur-Doubs</v>
          </cell>
          <cell r="D1029">
            <v>679</v>
          </cell>
          <cell r="E1029">
            <v>101</v>
          </cell>
          <cell r="F1029">
            <v>38</v>
          </cell>
          <cell r="G1029">
            <v>139</v>
          </cell>
        </row>
        <row r="1030">
          <cell r="A1030">
            <v>25346</v>
          </cell>
          <cell r="B1030" t="str">
            <v>25</v>
          </cell>
          <cell r="C1030" t="str">
            <v>Longeville</v>
          </cell>
          <cell r="D1030">
            <v>165</v>
          </cell>
          <cell r="E1030">
            <v>24</v>
          </cell>
          <cell r="F1030">
            <v>28</v>
          </cell>
          <cell r="G1030">
            <v>52</v>
          </cell>
        </row>
        <row r="1031">
          <cell r="A1031">
            <v>25347</v>
          </cell>
          <cell r="B1031" t="str">
            <v>25</v>
          </cell>
          <cell r="C1031" t="str">
            <v>La Longeville</v>
          </cell>
          <cell r="D1031">
            <v>736.99999999999795</v>
          </cell>
          <cell r="E1031">
            <v>55.801428571428417</v>
          </cell>
          <cell r="F1031">
            <v>35.797142857142759</v>
          </cell>
          <cell r="G1031">
            <v>91.598571428571177</v>
          </cell>
        </row>
        <row r="1032">
          <cell r="A1032">
            <v>25348</v>
          </cell>
          <cell r="B1032" t="str">
            <v>25</v>
          </cell>
          <cell r="C1032" t="str">
            <v>Longevilles-Mont-d'Or</v>
          </cell>
          <cell r="D1032">
            <v>456.9999999999992</v>
          </cell>
          <cell r="E1032">
            <v>68.394557823129119</v>
          </cell>
          <cell r="F1032">
            <v>16.580498866213119</v>
          </cell>
          <cell r="G1032">
            <v>84.975056689342239</v>
          </cell>
        </row>
        <row r="1033">
          <cell r="A1033">
            <v>25349</v>
          </cell>
          <cell r="B1033" t="str">
            <v>25</v>
          </cell>
          <cell r="C1033" t="str">
            <v>Loray</v>
          </cell>
          <cell r="D1033">
            <v>488.0000000000021</v>
          </cell>
          <cell r="E1033">
            <v>60.137152257655799</v>
          </cell>
          <cell r="F1033">
            <v>41.093720709398127</v>
          </cell>
          <cell r="G1033">
            <v>101.23087296705393</v>
          </cell>
        </row>
        <row r="1034">
          <cell r="A1034">
            <v>25350</v>
          </cell>
          <cell r="B1034" t="str">
            <v>25</v>
          </cell>
          <cell r="C1034" t="str">
            <v>Lougres</v>
          </cell>
          <cell r="D1034">
            <v>783.99999999999716</v>
          </cell>
          <cell r="E1034">
            <v>147.18773946360099</v>
          </cell>
          <cell r="F1034">
            <v>71.090676883780077</v>
          </cell>
          <cell r="G1034">
            <v>218.27841634738107</v>
          </cell>
        </row>
        <row r="1035">
          <cell r="A1035">
            <v>25351</v>
          </cell>
          <cell r="B1035" t="str">
            <v>25</v>
          </cell>
          <cell r="C1035" t="str">
            <v>Le Luhier</v>
          </cell>
          <cell r="D1035">
            <v>199</v>
          </cell>
          <cell r="E1035">
            <v>26</v>
          </cell>
          <cell r="F1035">
            <v>19</v>
          </cell>
          <cell r="G1035">
            <v>45</v>
          </cell>
        </row>
        <row r="1036">
          <cell r="A1036">
            <v>25354</v>
          </cell>
          <cell r="B1036" t="str">
            <v>25</v>
          </cell>
          <cell r="C1036" t="str">
            <v>Luxiol</v>
          </cell>
          <cell r="D1036">
            <v>161.99999999999943</v>
          </cell>
          <cell r="E1036">
            <v>17.105590062111741</v>
          </cell>
          <cell r="F1036">
            <v>21.130434782608621</v>
          </cell>
          <cell r="G1036">
            <v>38.236024844720362</v>
          </cell>
        </row>
        <row r="1037">
          <cell r="A1037">
            <v>25355</v>
          </cell>
          <cell r="B1037" t="str">
            <v>25</v>
          </cell>
          <cell r="C1037" t="str">
            <v>Magny-Châtelard</v>
          </cell>
          <cell r="D1037">
            <v>52</v>
          </cell>
          <cell r="E1037">
            <v>0.92857142857142905</v>
          </cell>
          <cell r="F1037">
            <v>2.7857142857142869</v>
          </cell>
          <cell r="G1037">
            <v>3.7142857142857162</v>
          </cell>
        </row>
        <row r="1038">
          <cell r="A1038">
            <v>25356</v>
          </cell>
          <cell r="B1038" t="str">
            <v>25</v>
          </cell>
          <cell r="C1038" t="str">
            <v>Maîche</v>
          </cell>
          <cell r="D1038">
            <v>4282</v>
          </cell>
          <cell r="E1038">
            <v>637.70855842177093</v>
          </cell>
          <cell r="F1038">
            <v>483.63166145692969</v>
          </cell>
          <cell r="G1038">
            <v>1121.3402198787007</v>
          </cell>
        </row>
        <row r="1039">
          <cell r="A1039">
            <v>25357</v>
          </cell>
          <cell r="B1039" t="str">
            <v>25</v>
          </cell>
          <cell r="C1039" t="str">
            <v>Maisons-du-Bois-Lièvremont</v>
          </cell>
          <cell r="D1039">
            <v>687</v>
          </cell>
          <cell r="E1039">
            <v>61</v>
          </cell>
          <cell r="F1039">
            <v>35</v>
          </cell>
          <cell r="G1039">
            <v>96</v>
          </cell>
        </row>
        <row r="1040">
          <cell r="A1040">
            <v>25359</v>
          </cell>
          <cell r="B1040" t="str">
            <v>25</v>
          </cell>
          <cell r="C1040" t="str">
            <v>Malans</v>
          </cell>
          <cell r="D1040">
            <v>167</v>
          </cell>
          <cell r="E1040">
            <v>29.1279069767442</v>
          </cell>
          <cell r="F1040">
            <v>13.593023255813961</v>
          </cell>
          <cell r="G1040">
            <v>42.72093023255816</v>
          </cell>
        </row>
        <row r="1041">
          <cell r="A1041">
            <v>25360</v>
          </cell>
          <cell r="B1041" t="str">
            <v>25</v>
          </cell>
          <cell r="C1041" t="str">
            <v>Malbrans</v>
          </cell>
          <cell r="D1041">
            <v>138</v>
          </cell>
          <cell r="E1041">
            <v>18</v>
          </cell>
          <cell r="F1041">
            <v>13</v>
          </cell>
          <cell r="G1041">
            <v>31</v>
          </cell>
        </row>
        <row r="1042">
          <cell r="A1042">
            <v>25361</v>
          </cell>
          <cell r="B1042" t="str">
            <v>25</v>
          </cell>
          <cell r="C1042" t="str">
            <v>Malbuisson</v>
          </cell>
          <cell r="D1042">
            <v>807</v>
          </cell>
          <cell r="E1042">
            <v>86.733644859813054</v>
          </cell>
          <cell r="F1042">
            <v>36.767523364485967</v>
          </cell>
          <cell r="G1042">
            <v>123.50116822429902</v>
          </cell>
        </row>
        <row r="1043">
          <cell r="A1043">
            <v>25362</v>
          </cell>
          <cell r="B1043" t="str">
            <v>25</v>
          </cell>
          <cell r="C1043" t="str">
            <v>Malpas</v>
          </cell>
          <cell r="D1043">
            <v>256</v>
          </cell>
          <cell r="E1043">
            <v>26.256410256410263</v>
          </cell>
          <cell r="F1043">
            <v>9.3772893772893795</v>
          </cell>
          <cell r="G1043">
            <v>35.633699633699642</v>
          </cell>
        </row>
        <row r="1044">
          <cell r="A1044">
            <v>25364</v>
          </cell>
          <cell r="B1044" t="str">
            <v>25</v>
          </cell>
          <cell r="C1044" t="str">
            <v>Mamirolle</v>
          </cell>
          <cell r="D1044">
            <v>1749.0000000000066</v>
          </cell>
          <cell r="E1044">
            <v>192.5019828461613</v>
          </cell>
          <cell r="F1044">
            <v>199.26050365629462</v>
          </cell>
          <cell r="G1044">
            <v>391.76248650245589</v>
          </cell>
        </row>
        <row r="1045">
          <cell r="A1045">
            <v>25365</v>
          </cell>
          <cell r="B1045" t="str">
            <v>25</v>
          </cell>
          <cell r="C1045" t="str">
            <v>Mancenans</v>
          </cell>
          <cell r="D1045">
            <v>326</v>
          </cell>
          <cell r="E1045">
            <v>59.919003115264857</v>
          </cell>
          <cell r="F1045">
            <v>26.404984423676037</v>
          </cell>
          <cell r="G1045">
            <v>86.323987538940898</v>
          </cell>
        </row>
        <row r="1046">
          <cell r="A1046">
            <v>25366</v>
          </cell>
          <cell r="B1046" t="str">
            <v>25</v>
          </cell>
          <cell r="C1046" t="str">
            <v>Mancenans-Lizerne</v>
          </cell>
          <cell r="D1046">
            <v>186</v>
          </cell>
          <cell r="E1046">
            <v>31</v>
          </cell>
          <cell r="F1046">
            <v>5</v>
          </cell>
          <cell r="G1046">
            <v>36</v>
          </cell>
        </row>
        <row r="1047">
          <cell r="A1047">
            <v>25367</v>
          </cell>
          <cell r="B1047" t="str">
            <v>25</v>
          </cell>
          <cell r="C1047" t="str">
            <v>Mandeure</v>
          </cell>
          <cell r="D1047">
            <v>4851.99999999999</v>
          </cell>
          <cell r="E1047">
            <v>826.36875272695715</v>
          </cell>
          <cell r="F1047">
            <v>555.45160533884905</v>
          </cell>
          <cell r="G1047">
            <v>1381.8203580658062</v>
          </cell>
        </row>
        <row r="1048">
          <cell r="A1048">
            <v>25368</v>
          </cell>
          <cell r="B1048" t="str">
            <v>25</v>
          </cell>
          <cell r="C1048" t="str">
            <v>Marchaux</v>
          </cell>
          <cell r="D1048">
            <v>1208</v>
          </cell>
          <cell r="E1048">
            <v>133.18173987941375</v>
          </cell>
          <cell r="F1048">
            <v>73.874246339362315</v>
          </cell>
          <cell r="G1048">
            <v>207.05598621877607</v>
          </cell>
        </row>
        <row r="1049">
          <cell r="A1049">
            <v>25369</v>
          </cell>
          <cell r="B1049" t="str">
            <v>25</v>
          </cell>
          <cell r="C1049" t="str">
            <v>Marvelise</v>
          </cell>
          <cell r="D1049">
            <v>146</v>
          </cell>
          <cell r="E1049">
            <v>19.084967320261441</v>
          </cell>
          <cell r="F1049">
            <v>8.5882352941176467</v>
          </cell>
          <cell r="G1049">
            <v>27.673202614379086</v>
          </cell>
        </row>
        <row r="1050">
          <cell r="A1050">
            <v>25370</v>
          </cell>
          <cell r="B1050" t="str">
            <v>25</v>
          </cell>
          <cell r="C1050" t="str">
            <v>Mathay</v>
          </cell>
          <cell r="D1050">
            <v>2162</v>
          </cell>
          <cell r="E1050">
            <v>363</v>
          </cell>
          <cell r="F1050">
            <v>169</v>
          </cell>
          <cell r="G1050">
            <v>532</v>
          </cell>
        </row>
        <row r="1051">
          <cell r="A1051">
            <v>25371</v>
          </cell>
          <cell r="B1051" t="str">
            <v>25</v>
          </cell>
          <cell r="C1051" t="str">
            <v>Mazerolles-le-Salin</v>
          </cell>
          <cell r="D1051">
            <v>211.00000000000065</v>
          </cell>
          <cell r="E1051">
            <v>37.53365384615396</v>
          </cell>
          <cell r="F1051">
            <v>10.1442307692308</v>
          </cell>
          <cell r="G1051">
            <v>47.677884615384762</v>
          </cell>
        </row>
        <row r="1052">
          <cell r="A1052">
            <v>25372</v>
          </cell>
          <cell r="B1052" t="str">
            <v>25</v>
          </cell>
          <cell r="C1052" t="str">
            <v>Médière</v>
          </cell>
          <cell r="D1052">
            <v>323.00000000000148</v>
          </cell>
          <cell r="E1052">
            <v>58.447619047619312</v>
          </cell>
          <cell r="F1052">
            <v>29.736507936508069</v>
          </cell>
          <cell r="G1052">
            <v>88.184126984127374</v>
          </cell>
        </row>
        <row r="1053">
          <cell r="A1053">
            <v>25373</v>
          </cell>
          <cell r="B1053" t="str">
            <v>25</v>
          </cell>
          <cell r="C1053" t="str">
            <v>Le Mémont</v>
          </cell>
          <cell r="D1053">
            <v>40</v>
          </cell>
          <cell r="E1053">
            <v>2.9268292682926829</v>
          </cell>
          <cell r="F1053">
            <v>5.8536585365853657</v>
          </cell>
          <cell r="G1053">
            <v>8.7804878048780495</v>
          </cell>
        </row>
        <row r="1054">
          <cell r="A1054">
            <v>25374</v>
          </cell>
          <cell r="B1054" t="str">
            <v>25</v>
          </cell>
          <cell r="C1054" t="str">
            <v>Mercey-le-Grand</v>
          </cell>
          <cell r="D1054">
            <v>520</v>
          </cell>
          <cell r="E1054">
            <v>75.617529880478145</v>
          </cell>
          <cell r="F1054">
            <v>31.075697211155397</v>
          </cell>
          <cell r="G1054">
            <v>106.69322709163355</v>
          </cell>
        </row>
        <row r="1055">
          <cell r="A1055">
            <v>25375</v>
          </cell>
          <cell r="B1055" t="str">
            <v>25</v>
          </cell>
          <cell r="C1055" t="str">
            <v>Mérey-sous-Montrond</v>
          </cell>
          <cell r="D1055">
            <v>426.99999999999841</v>
          </cell>
          <cell r="E1055">
            <v>86.81323877068526</v>
          </cell>
          <cell r="F1055">
            <v>26.245862884160662</v>
          </cell>
          <cell r="G1055">
            <v>113.05910165484592</v>
          </cell>
        </row>
        <row r="1056">
          <cell r="A1056">
            <v>25376</v>
          </cell>
          <cell r="B1056" t="str">
            <v>25</v>
          </cell>
          <cell r="C1056" t="str">
            <v>Mérey-Vieilley</v>
          </cell>
          <cell r="D1056">
            <v>125</v>
          </cell>
          <cell r="E1056">
            <v>26</v>
          </cell>
          <cell r="F1056">
            <v>7</v>
          </cell>
          <cell r="G1056">
            <v>33</v>
          </cell>
        </row>
        <row r="1057">
          <cell r="A1057">
            <v>25377</v>
          </cell>
          <cell r="B1057" t="str">
            <v>25</v>
          </cell>
          <cell r="C1057" t="str">
            <v>Mésandans</v>
          </cell>
          <cell r="D1057">
            <v>222</v>
          </cell>
          <cell r="E1057">
            <v>19.1196172248804</v>
          </cell>
          <cell r="F1057">
            <v>12.746411483253599</v>
          </cell>
          <cell r="G1057">
            <v>31.866028708133999</v>
          </cell>
        </row>
        <row r="1058">
          <cell r="A1058">
            <v>25378</v>
          </cell>
          <cell r="B1058" t="str">
            <v>25</v>
          </cell>
          <cell r="C1058" t="str">
            <v>Meslières</v>
          </cell>
          <cell r="D1058">
            <v>368</v>
          </cell>
          <cell r="E1058">
            <v>69</v>
          </cell>
          <cell r="F1058">
            <v>30</v>
          </cell>
          <cell r="G1058">
            <v>99</v>
          </cell>
        </row>
        <row r="1059">
          <cell r="A1059">
            <v>25379</v>
          </cell>
          <cell r="B1059" t="str">
            <v>25</v>
          </cell>
          <cell r="C1059" t="str">
            <v>Mesmay</v>
          </cell>
          <cell r="D1059">
            <v>71</v>
          </cell>
          <cell r="E1059">
            <v>13.805555555555554</v>
          </cell>
          <cell r="F1059">
            <v>3.9444444444444442</v>
          </cell>
          <cell r="G1059">
            <v>17.749999999999996</v>
          </cell>
        </row>
        <row r="1060">
          <cell r="A1060">
            <v>25380</v>
          </cell>
          <cell r="B1060" t="str">
            <v>25</v>
          </cell>
          <cell r="C1060" t="str">
            <v>Métabief</v>
          </cell>
          <cell r="D1060">
            <v>1119</v>
          </cell>
          <cell r="E1060">
            <v>76.87786259541987</v>
          </cell>
          <cell r="F1060">
            <v>34.167938931297719</v>
          </cell>
          <cell r="G1060">
            <v>111.04580152671758</v>
          </cell>
        </row>
        <row r="1061">
          <cell r="A1061">
            <v>25381</v>
          </cell>
          <cell r="B1061" t="str">
            <v>25</v>
          </cell>
          <cell r="C1061" t="str">
            <v>Miserey-Salines</v>
          </cell>
          <cell r="D1061">
            <v>2320.9999999999918</v>
          </cell>
          <cell r="E1061">
            <v>441.84288081533123</v>
          </cell>
          <cell r="F1061">
            <v>162.35662916258997</v>
          </cell>
          <cell r="G1061">
            <v>604.19950997792125</v>
          </cell>
        </row>
        <row r="1062">
          <cell r="A1062">
            <v>25382</v>
          </cell>
          <cell r="B1062" t="str">
            <v>25</v>
          </cell>
          <cell r="C1062" t="str">
            <v>Moncey</v>
          </cell>
          <cell r="D1062">
            <v>522</v>
          </cell>
          <cell r="E1062">
            <v>75.722355587047403</v>
          </cell>
          <cell r="F1062">
            <v>28.131160670029459</v>
          </cell>
          <cell r="G1062">
            <v>103.85351625707686</v>
          </cell>
        </row>
        <row r="1063">
          <cell r="A1063">
            <v>25383</v>
          </cell>
          <cell r="B1063" t="str">
            <v>25</v>
          </cell>
          <cell r="C1063" t="str">
            <v>Moncley</v>
          </cell>
          <cell r="D1063">
            <v>304</v>
          </cell>
          <cell r="E1063">
            <v>37.144694533762056</v>
          </cell>
          <cell r="F1063">
            <v>15.639871382636656</v>
          </cell>
          <cell r="G1063">
            <v>52.784565916398712</v>
          </cell>
        </row>
        <row r="1064">
          <cell r="A1064">
            <v>25384</v>
          </cell>
          <cell r="B1064" t="str">
            <v>25</v>
          </cell>
          <cell r="C1064" t="str">
            <v>Mondon</v>
          </cell>
          <cell r="D1064">
            <v>85</v>
          </cell>
          <cell r="E1064">
            <v>9</v>
          </cell>
          <cell r="F1064">
            <v>10</v>
          </cell>
          <cell r="G1064">
            <v>19</v>
          </cell>
        </row>
        <row r="1065">
          <cell r="A1065">
            <v>25385</v>
          </cell>
          <cell r="B1065" t="str">
            <v>25</v>
          </cell>
          <cell r="C1065" t="str">
            <v>Montagney-Servigney</v>
          </cell>
          <cell r="D1065">
            <v>125</v>
          </cell>
          <cell r="E1065">
            <v>18.849206349206348</v>
          </cell>
          <cell r="F1065">
            <v>10.912698412698411</v>
          </cell>
          <cell r="G1065">
            <v>29.761904761904759</v>
          </cell>
        </row>
        <row r="1066">
          <cell r="A1066">
            <v>25386</v>
          </cell>
          <cell r="B1066" t="str">
            <v>25</v>
          </cell>
          <cell r="C1066" t="str">
            <v>Montancy</v>
          </cell>
          <cell r="D1066">
            <v>152.99999999999943</v>
          </cell>
          <cell r="E1066">
            <v>15.506756756756699</v>
          </cell>
          <cell r="F1066">
            <v>12.405405405405359</v>
          </cell>
          <cell r="G1066">
            <v>27.912162162162058</v>
          </cell>
        </row>
        <row r="1067">
          <cell r="A1067">
            <v>25387</v>
          </cell>
          <cell r="B1067" t="str">
            <v>25</v>
          </cell>
          <cell r="C1067" t="str">
            <v>Montandon</v>
          </cell>
          <cell r="D1067">
            <v>399</v>
          </cell>
          <cell r="E1067">
            <v>67.477941176470566</v>
          </cell>
          <cell r="F1067">
            <v>20.536764705882348</v>
          </cell>
          <cell r="G1067">
            <v>88.014705882352914</v>
          </cell>
        </row>
        <row r="1068">
          <cell r="A1068">
            <v>25388</v>
          </cell>
          <cell r="B1068" t="str">
            <v>25</v>
          </cell>
          <cell r="C1068" t="str">
            <v>Montbéliard</v>
          </cell>
          <cell r="D1068">
            <v>25697</v>
          </cell>
          <cell r="E1068">
            <v>3984.5365921018879</v>
          </cell>
          <cell r="F1068">
            <v>2540.3626389882857</v>
          </cell>
          <cell r="G1068">
            <v>6524.899231090174</v>
          </cell>
        </row>
        <row r="1069">
          <cell r="A1069">
            <v>25389</v>
          </cell>
          <cell r="B1069" t="str">
            <v>25</v>
          </cell>
          <cell r="C1069" t="str">
            <v>Montbéliardot</v>
          </cell>
          <cell r="D1069">
            <v>113</v>
          </cell>
          <cell r="E1069">
            <v>10</v>
          </cell>
          <cell r="F1069">
            <v>10</v>
          </cell>
          <cell r="G1069">
            <v>20</v>
          </cell>
        </row>
        <row r="1070">
          <cell r="A1070">
            <v>25390</v>
          </cell>
          <cell r="B1070" t="str">
            <v>25</v>
          </cell>
          <cell r="C1070" t="str">
            <v>Montbenoît</v>
          </cell>
          <cell r="D1070">
            <v>398</v>
          </cell>
          <cell r="E1070">
            <v>31.760598503740638</v>
          </cell>
          <cell r="F1070">
            <v>9.9251870324189504</v>
          </cell>
          <cell r="G1070">
            <v>41.685785536159585</v>
          </cell>
        </row>
        <row r="1071">
          <cell r="A1071">
            <v>25391</v>
          </cell>
          <cell r="B1071" t="str">
            <v>25</v>
          </cell>
          <cell r="C1071" t="str">
            <v>Mont-de-Laval</v>
          </cell>
          <cell r="D1071">
            <v>179</v>
          </cell>
          <cell r="E1071">
            <v>17</v>
          </cell>
          <cell r="F1071">
            <v>23</v>
          </cell>
          <cell r="G1071">
            <v>40</v>
          </cell>
        </row>
        <row r="1072">
          <cell r="A1072">
            <v>25392</v>
          </cell>
          <cell r="B1072" t="str">
            <v>25</v>
          </cell>
          <cell r="C1072" t="str">
            <v>Mont-de-Vougney</v>
          </cell>
          <cell r="D1072">
            <v>172</v>
          </cell>
          <cell r="E1072">
            <v>16.901734104046248</v>
          </cell>
          <cell r="F1072">
            <v>6.9595375722543364</v>
          </cell>
          <cell r="G1072">
            <v>23.861271676300586</v>
          </cell>
        </row>
        <row r="1073">
          <cell r="A1073">
            <v>25393</v>
          </cell>
          <cell r="B1073" t="str">
            <v>25</v>
          </cell>
          <cell r="C1073" t="str">
            <v>Montécheroux</v>
          </cell>
          <cell r="D1073">
            <v>585.00000000000193</v>
          </cell>
          <cell r="E1073">
            <v>103.70912220309845</v>
          </cell>
          <cell r="F1073">
            <v>46.316695352840085</v>
          </cell>
          <cell r="G1073">
            <v>150.02581755593854</v>
          </cell>
        </row>
        <row r="1074">
          <cell r="A1074">
            <v>25394</v>
          </cell>
          <cell r="B1074" t="str">
            <v>25</v>
          </cell>
          <cell r="C1074" t="str">
            <v>Montenois</v>
          </cell>
          <cell r="D1074">
            <v>1526</v>
          </cell>
          <cell r="E1074">
            <v>200.39425354386401</v>
          </cell>
          <cell r="F1074">
            <v>55.108419724562602</v>
          </cell>
          <cell r="G1074">
            <v>255.50267326842661</v>
          </cell>
        </row>
        <row r="1075">
          <cell r="A1075">
            <v>25395</v>
          </cell>
          <cell r="B1075" t="str">
            <v>25</v>
          </cell>
          <cell r="C1075" t="str">
            <v>Montfaucon</v>
          </cell>
          <cell r="D1075">
            <v>1484</v>
          </cell>
          <cell r="E1075">
            <v>269</v>
          </cell>
          <cell r="F1075">
            <v>118</v>
          </cell>
          <cell r="G1075">
            <v>387</v>
          </cell>
        </row>
        <row r="1076">
          <cell r="A1076">
            <v>25397</v>
          </cell>
          <cell r="B1076" t="str">
            <v>25</v>
          </cell>
          <cell r="C1076" t="str">
            <v>Montferrand-le-Château</v>
          </cell>
          <cell r="D1076">
            <v>2159.0000000000068</v>
          </cell>
          <cell r="E1076">
            <v>364.29206472032746</v>
          </cell>
          <cell r="F1076">
            <v>347.4062659527487</v>
          </cell>
          <cell r="G1076">
            <v>711.69833067307616</v>
          </cell>
        </row>
        <row r="1077">
          <cell r="A1077">
            <v>25398</v>
          </cell>
          <cell r="B1077" t="str">
            <v>25</v>
          </cell>
          <cell r="C1077" t="str">
            <v>Montflovin</v>
          </cell>
          <cell r="D1077">
            <v>99</v>
          </cell>
          <cell r="E1077">
            <v>7</v>
          </cell>
          <cell r="F1077">
            <v>3</v>
          </cell>
          <cell r="G1077">
            <v>10</v>
          </cell>
        </row>
        <row r="1078">
          <cell r="A1078">
            <v>25399</v>
          </cell>
          <cell r="B1078" t="str">
            <v>25</v>
          </cell>
          <cell r="C1078" t="str">
            <v>Montfort</v>
          </cell>
          <cell r="D1078">
            <v>95.999999999999801</v>
          </cell>
          <cell r="E1078">
            <v>25.341335979685251</v>
          </cell>
          <cell r="F1078">
            <v>7.0955740743118696</v>
          </cell>
          <cell r="G1078">
            <v>32.436910053997124</v>
          </cell>
        </row>
        <row r="1079">
          <cell r="A1079">
            <v>25400</v>
          </cell>
          <cell r="B1079" t="str">
            <v>25</v>
          </cell>
          <cell r="C1079" t="str">
            <v>Montgesoye</v>
          </cell>
          <cell r="D1079">
            <v>473</v>
          </cell>
          <cell r="E1079">
            <v>76.543568464730328</v>
          </cell>
          <cell r="F1079">
            <v>52.991701244813306</v>
          </cell>
          <cell r="G1079">
            <v>129.53526970954363</v>
          </cell>
        </row>
        <row r="1080">
          <cell r="A1080">
            <v>25401</v>
          </cell>
          <cell r="B1080" t="str">
            <v>25</v>
          </cell>
          <cell r="C1080" t="str">
            <v>Montivernage</v>
          </cell>
          <cell r="D1080">
            <v>28</v>
          </cell>
          <cell r="E1080">
            <v>1.9310344827586201</v>
          </cell>
          <cell r="F1080">
            <v>5.7931034482758603</v>
          </cell>
          <cell r="G1080">
            <v>7.7241379310344804</v>
          </cell>
        </row>
        <row r="1081">
          <cell r="A1081">
            <v>25402</v>
          </cell>
          <cell r="B1081" t="str">
            <v>25</v>
          </cell>
          <cell r="C1081" t="str">
            <v>Montjoie-le-Château</v>
          </cell>
          <cell r="D1081">
            <v>33</v>
          </cell>
          <cell r="E1081">
            <v>6</v>
          </cell>
          <cell r="F1081">
            <v>5</v>
          </cell>
          <cell r="G1081">
            <v>11</v>
          </cell>
        </row>
        <row r="1082">
          <cell r="A1082">
            <v>25403</v>
          </cell>
          <cell r="B1082" t="str">
            <v>25</v>
          </cell>
          <cell r="C1082" t="str">
            <v>Montlebon</v>
          </cell>
          <cell r="D1082">
            <v>1984</v>
          </cell>
          <cell r="E1082">
            <v>271</v>
          </cell>
          <cell r="F1082">
            <v>140</v>
          </cell>
          <cell r="G1082">
            <v>411</v>
          </cell>
        </row>
        <row r="1083">
          <cell r="A1083">
            <v>25404</v>
          </cell>
          <cell r="B1083" t="str">
            <v>25</v>
          </cell>
          <cell r="C1083" t="str">
            <v>Montmahoux</v>
          </cell>
          <cell r="D1083">
            <v>113</v>
          </cell>
          <cell r="E1083">
            <v>9.9705882352941</v>
          </cell>
          <cell r="F1083">
            <v>17.7254901960784</v>
          </cell>
          <cell r="G1083">
            <v>27.696078431372499</v>
          </cell>
        </row>
        <row r="1084">
          <cell r="A1084">
            <v>25405</v>
          </cell>
          <cell r="B1084" t="str">
            <v>25</v>
          </cell>
          <cell r="C1084" t="str">
            <v>Montperreux</v>
          </cell>
          <cell r="D1084">
            <v>792</v>
          </cell>
          <cell r="E1084">
            <v>76.645161290322591</v>
          </cell>
          <cell r="F1084">
            <v>43.526881720430111</v>
          </cell>
          <cell r="G1084">
            <v>120.1720430107527</v>
          </cell>
        </row>
        <row r="1085">
          <cell r="A1085">
            <v>25406</v>
          </cell>
          <cell r="B1085" t="str">
            <v>25</v>
          </cell>
          <cell r="C1085" t="str">
            <v>Montrond-le-Château</v>
          </cell>
          <cell r="D1085">
            <v>580.00000000000239</v>
          </cell>
          <cell r="E1085">
            <v>91.142857142857522</v>
          </cell>
          <cell r="F1085">
            <v>40.392857142857309</v>
          </cell>
          <cell r="G1085">
            <v>131.53571428571485</v>
          </cell>
        </row>
        <row r="1086">
          <cell r="A1086">
            <v>25408</v>
          </cell>
          <cell r="B1086" t="str">
            <v>25</v>
          </cell>
          <cell r="C1086" t="str">
            <v>Montussaint</v>
          </cell>
          <cell r="D1086">
            <v>64.999999999999787</v>
          </cell>
          <cell r="E1086">
            <v>9.43548387096771</v>
          </cell>
          <cell r="F1086">
            <v>9.43548387096771</v>
          </cell>
          <cell r="G1086">
            <v>18.87096774193542</v>
          </cell>
        </row>
        <row r="1087">
          <cell r="A1087">
            <v>25410</v>
          </cell>
          <cell r="B1087" t="str">
            <v>25</v>
          </cell>
          <cell r="C1087" t="str">
            <v>Morre</v>
          </cell>
          <cell r="D1087">
            <v>1336.0000000000057</v>
          </cell>
          <cell r="E1087">
            <v>159.307327334403</v>
          </cell>
          <cell r="F1087">
            <v>112.216482147504</v>
          </cell>
          <cell r="G1087">
            <v>271.52380948190699</v>
          </cell>
        </row>
        <row r="1088">
          <cell r="A1088">
            <v>25411</v>
          </cell>
          <cell r="B1088" t="str">
            <v>25</v>
          </cell>
          <cell r="C1088" t="str">
            <v>Morteau</v>
          </cell>
          <cell r="D1088">
            <v>6803</v>
          </cell>
          <cell r="E1088">
            <v>883.60700659249835</v>
          </cell>
          <cell r="F1088">
            <v>647.8637254062221</v>
          </cell>
          <cell r="G1088">
            <v>1531.4707319987206</v>
          </cell>
        </row>
        <row r="1089">
          <cell r="A1089">
            <v>25413</v>
          </cell>
          <cell r="B1089" t="str">
            <v>25</v>
          </cell>
          <cell r="C1089" t="str">
            <v>Mouthe</v>
          </cell>
          <cell r="D1089">
            <v>988</v>
          </cell>
          <cell r="E1089">
            <v>117.14168270314759</v>
          </cell>
          <cell r="F1089">
            <v>128.06244483979464</v>
          </cell>
          <cell r="G1089">
            <v>245.20412754294222</v>
          </cell>
        </row>
        <row r="1090">
          <cell r="A1090">
            <v>25414</v>
          </cell>
          <cell r="B1090" t="str">
            <v>25</v>
          </cell>
          <cell r="C1090" t="str">
            <v>Le Moutherot</v>
          </cell>
          <cell r="D1090">
            <v>135</v>
          </cell>
          <cell r="E1090">
            <v>10.4651162790698</v>
          </cell>
          <cell r="F1090">
            <v>6.2790697674418805</v>
          </cell>
          <cell r="G1090">
            <v>16.744186046511679</v>
          </cell>
        </row>
        <row r="1091">
          <cell r="A1091">
            <v>25415</v>
          </cell>
          <cell r="B1091" t="str">
            <v>25</v>
          </cell>
          <cell r="C1091" t="str">
            <v>Mouthier-Haute-Pierre</v>
          </cell>
          <cell r="D1091">
            <v>312</v>
          </cell>
          <cell r="E1091">
            <v>77.50318471337583</v>
          </cell>
          <cell r="F1091">
            <v>41.732484076433138</v>
          </cell>
          <cell r="G1091">
            <v>119.23566878980897</v>
          </cell>
        </row>
        <row r="1092">
          <cell r="A1092">
            <v>25416</v>
          </cell>
          <cell r="B1092" t="str">
            <v>25</v>
          </cell>
          <cell r="C1092" t="str">
            <v>Myon</v>
          </cell>
          <cell r="D1092">
            <v>198</v>
          </cell>
          <cell r="E1092">
            <v>38</v>
          </cell>
          <cell r="F1092">
            <v>33</v>
          </cell>
          <cell r="G1092">
            <v>71</v>
          </cell>
        </row>
        <row r="1093">
          <cell r="A1093">
            <v>25417</v>
          </cell>
          <cell r="B1093" t="str">
            <v>25</v>
          </cell>
          <cell r="C1093" t="str">
            <v>Naisey-les-Granges</v>
          </cell>
          <cell r="D1093">
            <v>782</v>
          </cell>
          <cell r="E1093">
            <v>92</v>
          </cell>
          <cell r="F1093">
            <v>51</v>
          </cell>
          <cell r="G1093">
            <v>143</v>
          </cell>
        </row>
        <row r="1094">
          <cell r="A1094">
            <v>25418</v>
          </cell>
          <cell r="B1094" t="str">
            <v>25</v>
          </cell>
          <cell r="C1094" t="str">
            <v>Nancray</v>
          </cell>
          <cell r="D1094">
            <v>1310</v>
          </cell>
          <cell r="E1094">
            <v>187.2906793048972</v>
          </cell>
          <cell r="F1094">
            <v>87.954186413902008</v>
          </cell>
          <cell r="G1094">
            <v>275.24486571879919</v>
          </cell>
        </row>
        <row r="1095">
          <cell r="A1095">
            <v>25419</v>
          </cell>
          <cell r="B1095" t="str">
            <v>25</v>
          </cell>
          <cell r="C1095" t="str">
            <v>Nans</v>
          </cell>
          <cell r="D1095">
            <v>97</v>
          </cell>
          <cell r="E1095">
            <v>20.16831683168316</v>
          </cell>
          <cell r="F1095">
            <v>4.8019801980198</v>
          </cell>
          <cell r="G1095">
            <v>24.970297029702962</v>
          </cell>
        </row>
        <row r="1096">
          <cell r="A1096">
            <v>25420</v>
          </cell>
          <cell r="B1096" t="str">
            <v>25</v>
          </cell>
          <cell r="C1096" t="str">
            <v>Nans-sous-Sainte-Anne</v>
          </cell>
          <cell r="D1096">
            <v>141</v>
          </cell>
          <cell r="E1096">
            <v>28</v>
          </cell>
          <cell r="F1096">
            <v>20</v>
          </cell>
          <cell r="G1096">
            <v>48</v>
          </cell>
        </row>
        <row r="1097">
          <cell r="A1097">
            <v>25421</v>
          </cell>
          <cell r="B1097" t="str">
            <v>25</v>
          </cell>
          <cell r="C1097" t="str">
            <v>Narbief</v>
          </cell>
          <cell r="D1097">
            <v>67</v>
          </cell>
          <cell r="E1097">
            <v>6.5138888888888919</v>
          </cell>
          <cell r="F1097">
            <v>5.5833333333333357</v>
          </cell>
          <cell r="G1097">
            <v>12.097222222222229</v>
          </cell>
        </row>
        <row r="1098">
          <cell r="A1098">
            <v>25422</v>
          </cell>
          <cell r="B1098" t="str">
            <v>25</v>
          </cell>
          <cell r="C1098" t="str">
            <v>Neuchâtel-Urtière</v>
          </cell>
          <cell r="D1098">
            <v>173</v>
          </cell>
          <cell r="E1098">
            <v>22.443243243243241</v>
          </cell>
          <cell r="F1098">
            <v>7.4810810810810802</v>
          </cell>
          <cell r="G1098">
            <v>29.924324324324321</v>
          </cell>
        </row>
        <row r="1099">
          <cell r="A1099">
            <v>25424</v>
          </cell>
          <cell r="B1099" t="str">
            <v>25</v>
          </cell>
          <cell r="C1099" t="str">
            <v>Nods</v>
          </cell>
          <cell r="D1099">
            <v>590.99999999999898</v>
          </cell>
          <cell r="E1099">
            <v>79.142608695652044</v>
          </cell>
          <cell r="F1099">
            <v>47.279999999999923</v>
          </cell>
          <cell r="G1099">
            <v>126.42260869565197</v>
          </cell>
        </row>
        <row r="1100">
          <cell r="A1100">
            <v>25425</v>
          </cell>
          <cell r="B1100" t="str">
            <v>25</v>
          </cell>
          <cell r="C1100" t="str">
            <v>Noël-Cerneux</v>
          </cell>
          <cell r="D1100">
            <v>389</v>
          </cell>
          <cell r="E1100">
            <v>34.353246753246736</v>
          </cell>
          <cell r="F1100">
            <v>11.11428571428571</v>
          </cell>
          <cell r="G1100">
            <v>45.46753246753245</v>
          </cell>
        </row>
        <row r="1101">
          <cell r="A1101">
            <v>25426</v>
          </cell>
          <cell r="B1101" t="str">
            <v>25</v>
          </cell>
          <cell r="C1101" t="str">
            <v>Noirefontaine</v>
          </cell>
          <cell r="D1101">
            <v>390</v>
          </cell>
          <cell r="E1101">
            <v>84</v>
          </cell>
          <cell r="F1101">
            <v>27</v>
          </cell>
          <cell r="G1101">
            <v>111</v>
          </cell>
        </row>
        <row r="1102">
          <cell r="A1102">
            <v>25427</v>
          </cell>
          <cell r="B1102" t="str">
            <v>25</v>
          </cell>
          <cell r="C1102" t="str">
            <v>Noironte</v>
          </cell>
          <cell r="D1102">
            <v>380</v>
          </cell>
          <cell r="E1102">
            <v>53</v>
          </cell>
          <cell r="F1102">
            <v>18</v>
          </cell>
          <cell r="G1102">
            <v>71</v>
          </cell>
        </row>
        <row r="1103">
          <cell r="A1103">
            <v>25428</v>
          </cell>
          <cell r="B1103" t="str">
            <v>25</v>
          </cell>
          <cell r="C1103" t="str">
            <v>Nommay</v>
          </cell>
          <cell r="D1103">
            <v>1688</v>
          </cell>
          <cell r="E1103">
            <v>336.5982195845707</v>
          </cell>
          <cell r="F1103">
            <v>216.38456973293827</v>
          </cell>
          <cell r="G1103">
            <v>552.98278931750895</v>
          </cell>
        </row>
        <row r="1104">
          <cell r="A1104">
            <v>25429</v>
          </cell>
          <cell r="B1104" t="str">
            <v>25</v>
          </cell>
          <cell r="C1104" t="str">
            <v>Novillars</v>
          </cell>
          <cell r="D1104">
            <v>1549</v>
          </cell>
          <cell r="E1104">
            <v>203.14342880441305</v>
          </cell>
          <cell r="F1104">
            <v>73.407356402436406</v>
          </cell>
          <cell r="G1104">
            <v>276.55078520684947</v>
          </cell>
        </row>
        <row r="1105">
          <cell r="A1105">
            <v>25430</v>
          </cell>
          <cell r="B1105" t="str">
            <v>25</v>
          </cell>
          <cell r="C1105" t="str">
            <v>Ollans</v>
          </cell>
          <cell r="D1105">
            <v>41</v>
          </cell>
          <cell r="E1105">
            <v>11</v>
          </cell>
          <cell r="F1105">
            <v>5</v>
          </cell>
          <cell r="G1105">
            <v>16</v>
          </cell>
        </row>
        <row r="1106">
          <cell r="A1106">
            <v>25431</v>
          </cell>
          <cell r="B1106" t="str">
            <v>25</v>
          </cell>
          <cell r="C1106" t="str">
            <v>Onans</v>
          </cell>
          <cell r="D1106">
            <v>378</v>
          </cell>
          <cell r="E1106">
            <v>60</v>
          </cell>
          <cell r="F1106">
            <v>19</v>
          </cell>
          <cell r="G1106">
            <v>79</v>
          </cell>
        </row>
        <row r="1107">
          <cell r="A1107">
            <v>25432</v>
          </cell>
          <cell r="B1107" t="str">
            <v>25</v>
          </cell>
          <cell r="C1107" t="str">
            <v>Orchamps-Vennes</v>
          </cell>
          <cell r="D1107">
            <v>1972</v>
          </cell>
          <cell r="E1107">
            <v>257</v>
          </cell>
          <cell r="F1107">
            <v>135</v>
          </cell>
          <cell r="G1107">
            <v>392</v>
          </cell>
        </row>
        <row r="1108">
          <cell r="A1108">
            <v>25433</v>
          </cell>
          <cell r="B1108" t="str">
            <v>25</v>
          </cell>
          <cell r="C1108" t="str">
            <v>Orgeans-Blanchefontaine</v>
          </cell>
          <cell r="D1108">
            <v>51.999999999999751</v>
          </cell>
          <cell r="E1108">
            <v>2.0392156862744999</v>
          </cell>
          <cell r="F1108">
            <v>4.0784313725489998</v>
          </cell>
          <cell r="G1108">
            <v>6.1176470588234997</v>
          </cell>
        </row>
        <row r="1109">
          <cell r="A1109">
            <v>25434</v>
          </cell>
          <cell r="B1109" t="str">
            <v>25</v>
          </cell>
          <cell r="C1109" t="str">
            <v>Ornans</v>
          </cell>
          <cell r="D1109">
            <v>4265</v>
          </cell>
          <cell r="E1109">
            <v>730.02578162466352</v>
          </cell>
          <cell r="F1109">
            <v>569.53015876266113</v>
          </cell>
          <cell r="G1109">
            <v>1299.5559403873247</v>
          </cell>
        </row>
        <row r="1110">
          <cell r="A1110">
            <v>25435</v>
          </cell>
          <cell r="B1110" t="str">
            <v>25</v>
          </cell>
          <cell r="C1110" t="str">
            <v>Orsans</v>
          </cell>
          <cell r="D1110">
            <v>163</v>
          </cell>
          <cell r="E1110">
            <v>23.141975308641911</v>
          </cell>
          <cell r="F1110">
            <v>10.061728395061699</v>
          </cell>
          <cell r="G1110">
            <v>33.20370370370361</v>
          </cell>
        </row>
        <row r="1111">
          <cell r="A1111">
            <v>25436</v>
          </cell>
          <cell r="B1111" t="str">
            <v>25</v>
          </cell>
          <cell r="C1111" t="str">
            <v>Orve</v>
          </cell>
          <cell r="D1111">
            <v>69</v>
          </cell>
          <cell r="E1111">
            <v>13</v>
          </cell>
          <cell r="F1111">
            <v>11</v>
          </cell>
          <cell r="G1111">
            <v>24</v>
          </cell>
        </row>
        <row r="1112">
          <cell r="A1112">
            <v>25437</v>
          </cell>
          <cell r="B1112" t="str">
            <v>25</v>
          </cell>
          <cell r="C1112" t="str">
            <v>Osse</v>
          </cell>
          <cell r="D1112">
            <v>335</v>
          </cell>
          <cell r="E1112">
            <v>60</v>
          </cell>
          <cell r="F1112">
            <v>11</v>
          </cell>
          <cell r="G1112">
            <v>71</v>
          </cell>
        </row>
        <row r="1113">
          <cell r="A1113">
            <v>25438</v>
          </cell>
          <cell r="B1113" t="str">
            <v>25</v>
          </cell>
          <cell r="C1113" t="str">
            <v>Osselle</v>
          </cell>
          <cell r="D1113">
            <v>437</v>
          </cell>
          <cell r="E1113">
            <v>63</v>
          </cell>
          <cell r="F1113">
            <v>25</v>
          </cell>
          <cell r="G1113">
            <v>88</v>
          </cell>
        </row>
        <row r="1114">
          <cell r="A1114">
            <v>25439</v>
          </cell>
          <cell r="B1114" t="str">
            <v>25</v>
          </cell>
          <cell r="C1114" t="str">
            <v>Ougney-Douvot</v>
          </cell>
          <cell r="D1114">
            <v>217</v>
          </cell>
          <cell r="E1114">
            <v>37.859574468085107</v>
          </cell>
          <cell r="F1114">
            <v>17.544680851063831</v>
          </cell>
          <cell r="G1114">
            <v>55.404255319148938</v>
          </cell>
        </row>
        <row r="1115">
          <cell r="A1115">
            <v>25440</v>
          </cell>
          <cell r="B1115" t="str">
            <v>25</v>
          </cell>
          <cell r="C1115" t="str">
            <v>Ouhans</v>
          </cell>
          <cell r="D1115">
            <v>371</v>
          </cell>
          <cell r="E1115">
            <v>40.780160857908847</v>
          </cell>
          <cell r="F1115">
            <v>30.833780160857916</v>
          </cell>
          <cell r="G1115">
            <v>71.613941018766766</v>
          </cell>
        </row>
        <row r="1116">
          <cell r="A1116">
            <v>25441</v>
          </cell>
          <cell r="B1116" t="str">
            <v>25</v>
          </cell>
          <cell r="C1116" t="str">
            <v>Ouvans</v>
          </cell>
          <cell r="D1116">
            <v>76.000000000000227</v>
          </cell>
          <cell r="E1116">
            <v>13.26984126984131</v>
          </cell>
          <cell r="F1116">
            <v>3.6190476190476302</v>
          </cell>
          <cell r="G1116">
            <v>16.888888888888939</v>
          </cell>
        </row>
        <row r="1117">
          <cell r="A1117">
            <v>25442</v>
          </cell>
          <cell r="B1117" t="str">
            <v>25</v>
          </cell>
          <cell r="C1117" t="str">
            <v>Oye-et-Pallet</v>
          </cell>
          <cell r="D1117">
            <v>716</v>
          </cell>
          <cell r="E1117">
            <v>73.962697274031598</v>
          </cell>
          <cell r="F1117">
            <v>36.981348637015799</v>
          </cell>
          <cell r="G1117">
            <v>110.9440459110474</v>
          </cell>
        </row>
        <row r="1118">
          <cell r="A1118">
            <v>25443</v>
          </cell>
          <cell r="B1118" t="str">
            <v>25</v>
          </cell>
          <cell r="C1118" t="str">
            <v>Palantine</v>
          </cell>
          <cell r="D1118">
            <v>57.999999999999751</v>
          </cell>
          <cell r="E1118">
            <v>6.3272727272726996</v>
          </cell>
          <cell r="F1118">
            <v>5.2727272727272503</v>
          </cell>
          <cell r="G1118">
            <v>11.59999999999995</v>
          </cell>
        </row>
        <row r="1119">
          <cell r="A1119">
            <v>25444</v>
          </cell>
          <cell r="B1119" t="str">
            <v>25</v>
          </cell>
          <cell r="C1119" t="str">
            <v>Palise</v>
          </cell>
          <cell r="D1119">
            <v>139</v>
          </cell>
          <cell r="E1119">
            <v>22.514084507042259</v>
          </cell>
          <cell r="F1119">
            <v>9.7887323943661997</v>
          </cell>
          <cell r="G1119">
            <v>32.302816901408463</v>
          </cell>
        </row>
        <row r="1120">
          <cell r="A1120">
            <v>25445</v>
          </cell>
          <cell r="B1120" t="str">
            <v>25</v>
          </cell>
          <cell r="C1120" t="str">
            <v>Paroy</v>
          </cell>
          <cell r="D1120">
            <v>121</v>
          </cell>
          <cell r="E1120">
            <v>21.467741935483865</v>
          </cell>
          <cell r="F1120">
            <v>10.733870967741932</v>
          </cell>
          <cell r="G1120">
            <v>32.201612903225794</v>
          </cell>
        </row>
        <row r="1121">
          <cell r="A1121">
            <v>25446</v>
          </cell>
          <cell r="B1121" t="str">
            <v>25</v>
          </cell>
          <cell r="C1121" t="str">
            <v>Passavant</v>
          </cell>
          <cell r="D1121">
            <v>233</v>
          </cell>
          <cell r="E1121">
            <v>28.365217391304359</v>
          </cell>
          <cell r="F1121">
            <v>21.27391304347827</v>
          </cell>
          <cell r="G1121">
            <v>49.639130434782629</v>
          </cell>
        </row>
        <row r="1122">
          <cell r="A1122">
            <v>25447</v>
          </cell>
          <cell r="B1122" t="str">
            <v>25</v>
          </cell>
          <cell r="C1122" t="str">
            <v>Passonfontaine</v>
          </cell>
          <cell r="D1122">
            <v>302.99999999999881</v>
          </cell>
          <cell r="E1122">
            <v>33.073943661971697</v>
          </cell>
          <cell r="F1122">
            <v>27.739436619718202</v>
          </cell>
          <cell r="G1122">
            <v>60.813380281689902</v>
          </cell>
        </row>
        <row r="1123">
          <cell r="A1123">
            <v>25448</v>
          </cell>
          <cell r="B1123" t="str">
            <v>25</v>
          </cell>
          <cell r="C1123" t="str">
            <v>Pelousey</v>
          </cell>
          <cell r="D1123">
            <v>1471</v>
          </cell>
          <cell r="E1123">
            <v>137.69947705360747</v>
          </cell>
          <cell r="F1123">
            <v>58.735371798436262</v>
          </cell>
          <cell r="G1123">
            <v>196.43484885204373</v>
          </cell>
        </row>
        <row r="1124">
          <cell r="A1124">
            <v>25449</v>
          </cell>
          <cell r="B1124" t="str">
            <v>25</v>
          </cell>
          <cell r="C1124" t="str">
            <v>Péseux</v>
          </cell>
          <cell r="D1124">
            <v>104</v>
          </cell>
          <cell r="E1124">
            <v>12.11650485436896</v>
          </cell>
          <cell r="F1124">
            <v>15.145631067961201</v>
          </cell>
          <cell r="G1124">
            <v>27.26213592233016</v>
          </cell>
        </row>
        <row r="1125">
          <cell r="A1125">
            <v>25450</v>
          </cell>
          <cell r="B1125" t="str">
            <v>25</v>
          </cell>
          <cell r="C1125" t="str">
            <v>Pessans</v>
          </cell>
          <cell r="D1125">
            <v>85</v>
          </cell>
          <cell r="E1125">
            <v>13.522727272727272</v>
          </cell>
          <cell r="F1125">
            <v>0.96590909090909105</v>
          </cell>
          <cell r="G1125">
            <v>14.488636363636363</v>
          </cell>
        </row>
        <row r="1126">
          <cell r="A1126">
            <v>25451</v>
          </cell>
          <cell r="B1126" t="str">
            <v>25</v>
          </cell>
          <cell r="C1126" t="str">
            <v>Petite-Chaux</v>
          </cell>
          <cell r="D1126">
            <v>152</v>
          </cell>
          <cell r="E1126">
            <v>23.945205479452081</v>
          </cell>
          <cell r="F1126">
            <v>9.3698630136986392</v>
          </cell>
          <cell r="G1126">
            <v>33.315068493150719</v>
          </cell>
        </row>
        <row r="1127">
          <cell r="A1127">
            <v>25452</v>
          </cell>
          <cell r="B1127" t="str">
            <v>25</v>
          </cell>
          <cell r="C1127" t="str">
            <v>Pierrefontaine-lès-Blamont</v>
          </cell>
          <cell r="D1127">
            <v>411.00000000000108</v>
          </cell>
          <cell r="E1127">
            <v>39.675742574257526</v>
          </cell>
          <cell r="F1127">
            <v>26.450495049505019</v>
          </cell>
          <cell r="G1127">
            <v>66.126237623762549</v>
          </cell>
        </row>
        <row r="1128">
          <cell r="A1128">
            <v>25453</v>
          </cell>
          <cell r="B1128" t="str">
            <v>25</v>
          </cell>
          <cell r="C1128" t="str">
            <v>Pierrefontaine-les-Varans</v>
          </cell>
          <cell r="D1128">
            <v>1413</v>
          </cell>
          <cell r="E1128">
            <v>209.7243515056536</v>
          </cell>
          <cell r="F1128">
            <v>179.3295179541096</v>
          </cell>
          <cell r="G1128">
            <v>389.05386945976318</v>
          </cell>
        </row>
        <row r="1129">
          <cell r="A1129">
            <v>25454</v>
          </cell>
          <cell r="B1129" t="str">
            <v>25</v>
          </cell>
          <cell r="C1129" t="str">
            <v>Pirey</v>
          </cell>
          <cell r="D1129">
            <v>2072</v>
          </cell>
          <cell r="E1129">
            <v>286.7212957415145</v>
          </cell>
          <cell r="F1129">
            <v>120.87351476385386</v>
          </cell>
          <cell r="G1129">
            <v>407.59481050536834</v>
          </cell>
        </row>
        <row r="1130">
          <cell r="A1130">
            <v>25455</v>
          </cell>
          <cell r="B1130" t="str">
            <v>25</v>
          </cell>
          <cell r="C1130" t="str">
            <v>Placey</v>
          </cell>
          <cell r="D1130">
            <v>173</v>
          </cell>
          <cell r="E1130">
            <v>38.855614973262021</v>
          </cell>
          <cell r="F1130">
            <v>8.3262032085561479</v>
          </cell>
          <cell r="G1130">
            <v>47.181818181818173</v>
          </cell>
        </row>
        <row r="1131">
          <cell r="A1131">
            <v>25456</v>
          </cell>
          <cell r="B1131" t="str">
            <v>25</v>
          </cell>
          <cell r="C1131" t="str">
            <v>Plaimbois-du-Miroir</v>
          </cell>
          <cell r="D1131">
            <v>228</v>
          </cell>
          <cell r="E1131">
            <v>18.512820512820507</v>
          </cell>
          <cell r="F1131">
            <v>14.61538461538461</v>
          </cell>
          <cell r="G1131">
            <v>33.128205128205117</v>
          </cell>
        </row>
        <row r="1132">
          <cell r="A1132">
            <v>25457</v>
          </cell>
          <cell r="B1132" t="str">
            <v>25</v>
          </cell>
          <cell r="C1132" t="str">
            <v>Plaimbois-Vennes</v>
          </cell>
          <cell r="D1132">
            <v>97</v>
          </cell>
          <cell r="E1132">
            <v>16</v>
          </cell>
          <cell r="F1132">
            <v>9</v>
          </cell>
          <cell r="G1132">
            <v>25</v>
          </cell>
        </row>
        <row r="1133">
          <cell r="A1133">
            <v>25458</v>
          </cell>
          <cell r="B1133" t="str">
            <v>25</v>
          </cell>
          <cell r="C1133" t="str">
            <v>Les Plains-et-Grands-Essarts</v>
          </cell>
          <cell r="D1133">
            <v>220</v>
          </cell>
          <cell r="E1133">
            <v>23.466666666666672</v>
          </cell>
          <cell r="F1133">
            <v>9.7777777777777786</v>
          </cell>
          <cell r="G1133">
            <v>33.244444444444454</v>
          </cell>
        </row>
        <row r="1134">
          <cell r="A1134">
            <v>25459</v>
          </cell>
          <cell r="B1134" t="str">
            <v>25</v>
          </cell>
          <cell r="C1134" t="str">
            <v>La Planée</v>
          </cell>
          <cell r="D1134">
            <v>250</v>
          </cell>
          <cell r="E1134">
            <v>34</v>
          </cell>
          <cell r="F1134">
            <v>20</v>
          </cell>
          <cell r="G1134">
            <v>54</v>
          </cell>
        </row>
        <row r="1135">
          <cell r="A1135">
            <v>25460</v>
          </cell>
          <cell r="B1135" t="str">
            <v>25</v>
          </cell>
          <cell r="C1135" t="str">
            <v>Pointvillers</v>
          </cell>
          <cell r="D1135">
            <v>142</v>
          </cell>
          <cell r="E1135">
            <v>14.68965517241379</v>
          </cell>
          <cell r="F1135">
            <v>3.9172413793103442</v>
          </cell>
          <cell r="G1135">
            <v>18.606896551724134</v>
          </cell>
        </row>
        <row r="1136">
          <cell r="A1136">
            <v>25461</v>
          </cell>
          <cell r="B1136" t="str">
            <v>25</v>
          </cell>
          <cell r="C1136" t="str">
            <v>Pompierre-sur-Doubs</v>
          </cell>
          <cell r="D1136">
            <v>299</v>
          </cell>
          <cell r="E1136">
            <v>32.140065146579808</v>
          </cell>
          <cell r="F1136">
            <v>27.270358306188928</v>
          </cell>
          <cell r="G1136">
            <v>59.41042345276874</v>
          </cell>
        </row>
        <row r="1137">
          <cell r="A1137">
            <v>25462</v>
          </cell>
          <cell r="B1137" t="str">
            <v>25</v>
          </cell>
          <cell r="C1137" t="str">
            <v>Pontarlier</v>
          </cell>
          <cell r="D1137">
            <v>17398</v>
          </cell>
          <cell r="E1137">
            <v>2549.2650126227368</v>
          </cell>
          <cell r="F1137">
            <v>1711.7696738168845</v>
          </cell>
          <cell r="G1137">
            <v>4261.0346864396215</v>
          </cell>
        </row>
        <row r="1138">
          <cell r="A1138">
            <v>25463</v>
          </cell>
          <cell r="B1138" t="str">
            <v>25</v>
          </cell>
          <cell r="C1138" t="str">
            <v>Pont-de-Roide-Vermondans</v>
          </cell>
          <cell r="D1138">
            <v>4261</v>
          </cell>
          <cell r="E1138">
            <v>753.34248646356605</v>
          </cell>
          <cell r="F1138">
            <v>504.25801692470782</v>
          </cell>
          <cell r="G1138">
            <v>1257.6005033882739</v>
          </cell>
        </row>
        <row r="1139">
          <cell r="A1139">
            <v>25464</v>
          </cell>
          <cell r="B1139" t="str">
            <v>25</v>
          </cell>
          <cell r="C1139" t="str">
            <v>Les Pontets</v>
          </cell>
          <cell r="D1139">
            <v>140</v>
          </cell>
          <cell r="E1139">
            <v>13</v>
          </cell>
          <cell r="F1139">
            <v>6</v>
          </cell>
          <cell r="G1139">
            <v>19</v>
          </cell>
        </row>
        <row r="1140">
          <cell r="A1140">
            <v>25465</v>
          </cell>
          <cell r="B1140" t="str">
            <v>25</v>
          </cell>
          <cell r="C1140" t="str">
            <v>Pont-les-Moulins</v>
          </cell>
          <cell r="D1140">
            <v>173</v>
          </cell>
          <cell r="E1140">
            <v>35.58228065609832</v>
          </cell>
          <cell r="F1140">
            <v>13.837553588482679</v>
          </cell>
          <cell r="G1140">
            <v>49.419834244580997</v>
          </cell>
        </row>
        <row r="1141">
          <cell r="A1141">
            <v>25466</v>
          </cell>
          <cell r="B1141" t="str">
            <v>25</v>
          </cell>
          <cell r="C1141" t="str">
            <v>Pouilley-Français</v>
          </cell>
          <cell r="D1141">
            <v>829.99999999999716</v>
          </cell>
          <cell r="E1141">
            <v>109.45054945054908</v>
          </cell>
          <cell r="F1141">
            <v>44.59096459096444</v>
          </cell>
          <cell r="G1141">
            <v>154.04151404151352</v>
          </cell>
        </row>
        <row r="1142">
          <cell r="A1142">
            <v>25467</v>
          </cell>
          <cell r="B1142" t="str">
            <v>25</v>
          </cell>
          <cell r="C1142" t="str">
            <v>Pouilley-les-Vignes</v>
          </cell>
          <cell r="D1142">
            <v>1920</v>
          </cell>
          <cell r="E1142">
            <v>336.45330535152226</v>
          </cell>
          <cell r="F1142">
            <v>132.96956977964351</v>
          </cell>
          <cell r="G1142">
            <v>469.42287513116577</v>
          </cell>
        </row>
        <row r="1143">
          <cell r="A1143">
            <v>25468</v>
          </cell>
          <cell r="B1143" t="str">
            <v>25</v>
          </cell>
          <cell r="C1143" t="str">
            <v>Pouligney-Lusans</v>
          </cell>
          <cell r="D1143">
            <v>808</v>
          </cell>
          <cell r="E1143">
            <v>116.11976047904196</v>
          </cell>
          <cell r="F1143">
            <v>37.738922155688641</v>
          </cell>
          <cell r="G1143">
            <v>153.8586826347306</v>
          </cell>
        </row>
        <row r="1144">
          <cell r="A1144">
            <v>25469</v>
          </cell>
          <cell r="B1144" t="str">
            <v>25</v>
          </cell>
          <cell r="C1144" t="str">
            <v>Présentevillers</v>
          </cell>
          <cell r="D1144">
            <v>452</v>
          </cell>
          <cell r="E1144">
            <v>101</v>
          </cell>
          <cell r="F1144">
            <v>55</v>
          </cell>
          <cell r="G1144">
            <v>156</v>
          </cell>
        </row>
        <row r="1145">
          <cell r="A1145">
            <v>25470</v>
          </cell>
          <cell r="B1145" t="str">
            <v>25</v>
          </cell>
          <cell r="C1145" t="str">
            <v>La Prétière</v>
          </cell>
          <cell r="D1145">
            <v>172</v>
          </cell>
          <cell r="E1145">
            <v>41.924999999999997</v>
          </cell>
          <cell r="F1145">
            <v>10.75</v>
          </cell>
          <cell r="G1145">
            <v>52.674999999999997</v>
          </cell>
        </row>
        <row r="1146">
          <cell r="A1146">
            <v>25471</v>
          </cell>
          <cell r="B1146" t="str">
            <v>25</v>
          </cell>
          <cell r="C1146" t="str">
            <v>Provenchère</v>
          </cell>
          <cell r="D1146">
            <v>133</v>
          </cell>
          <cell r="E1146">
            <v>23.408000000000001</v>
          </cell>
          <cell r="F1146">
            <v>15.96</v>
          </cell>
          <cell r="G1146">
            <v>39.368000000000002</v>
          </cell>
        </row>
        <row r="1147">
          <cell r="A1147">
            <v>25472</v>
          </cell>
          <cell r="B1147" t="str">
            <v>25</v>
          </cell>
          <cell r="C1147" t="str">
            <v>Puessans</v>
          </cell>
          <cell r="D1147">
            <v>37</v>
          </cell>
          <cell r="E1147">
            <v>5.6060606060606002</v>
          </cell>
          <cell r="F1147">
            <v>5.6060606060606002</v>
          </cell>
          <cell r="G1147">
            <v>11.2121212121212</v>
          </cell>
        </row>
        <row r="1148">
          <cell r="A1148">
            <v>25473</v>
          </cell>
          <cell r="B1148" t="str">
            <v>25</v>
          </cell>
          <cell r="C1148" t="str">
            <v>Pugey</v>
          </cell>
          <cell r="D1148">
            <v>784</v>
          </cell>
          <cell r="E1148">
            <v>107.75727930936591</v>
          </cell>
          <cell r="F1148">
            <v>45.559121654978952</v>
          </cell>
          <cell r="G1148">
            <v>153.31640096434487</v>
          </cell>
        </row>
        <row r="1149">
          <cell r="A1149">
            <v>25474</v>
          </cell>
          <cell r="B1149" t="str">
            <v>25</v>
          </cell>
          <cell r="C1149" t="str">
            <v>Le Puy</v>
          </cell>
          <cell r="D1149">
            <v>109</v>
          </cell>
          <cell r="E1149">
            <v>5.8602150537634499</v>
          </cell>
          <cell r="F1149">
            <v>2.34408602150538</v>
          </cell>
          <cell r="G1149">
            <v>8.2043010752688303</v>
          </cell>
        </row>
        <row r="1150">
          <cell r="A1150">
            <v>25475</v>
          </cell>
          <cell r="B1150" t="str">
            <v>25</v>
          </cell>
          <cell r="C1150" t="str">
            <v>Quingey</v>
          </cell>
          <cell r="D1150">
            <v>1370</v>
          </cell>
          <cell r="E1150">
            <v>163.98405202230873</v>
          </cell>
          <cell r="F1150">
            <v>198.58418627535764</v>
          </cell>
          <cell r="G1150">
            <v>362.56823829766637</v>
          </cell>
        </row>
        <row r="1151">
          <cell r="A1151">
            <v>25476</v>
          </cell>
          <cell r="B1151" t="str">
            <v>25</v>
          </cell>
          <cell r="C1151" t="str">
            <v>Rahon</v>
          </cell>
          <cell r="D1151">
            <v>127</v>
          </cell>
          <cell r="E1151">
            <v>18.585365853658502</v>
          </cell>
          <cell r="F1151">
            <v>16.520325203252</v>
          </cell>
          <cell r="G1151">
            <v>35.105691056910501</v>
          </cell>
        </row>
        <row r="1152">
          <cell r="A1152">
            <v>25477</v>
          </cell>
          <cell r="B1152" t="str">
            <v>25</v>
          </cell>
          <cell r="C1152" t="str">
            <v>Rancenay</v>
          </cell>
          <cell r="D1152">
            <v>284</v>
          </cell>
          <cell r="E1152">
            <v>49</v>
          </cell>
          <cell r="F1152">
            <v>21</v>
          </cell>
          <cell r="G1152">
            <v>70</v>
          </cell>
        </row>
        <row r="1153">
          <cell r="A1153">
            <v>25478</v>
          </cell>
          <cell r="B1153" t="str">
            <v>25</v>
          </cell>
          <cell r="C1153" t="str">
            <v>Randevillers</v>
          </cell>
          <cell r="D1153">
            <v>110</v>
          </cell>
          <cell r="E1153">
            <v>28.518518518518562</v>
          </cell>
          <cell r="F1153">
            <v>18.333333333333361</v>
          </cell>
          <cell r="G1153">
            <v>46.851851851851919</v>
          </cell>
        </row>
        <row r="1154">
          <cell r="A1154">
            <v>25479</v>
          </cell>
          <cell r="B1154" t="str">
            <v>25</v>
          </cell>
          <cell r="C1154" t="str">
            <v>Rang</v>
          </cell>
          <cell r="D1154">
            <v>432.00000000000063</v>
          </cell>
          <cell r="E1154">
            <v>81.257142857142966</v>
          </cell>
          <cell r="F1154">
            <v>53.485714285714359</v>
          </cell>
          <cell r="G1154">
            <v>134.74285714285733</v>
          </cell>
        </row>
        <row r="1155">
          <cell r="A1155">
            <v>25480</v>
          </cell>
          <cell r="B1155" t="str">
            <v>25</v>
          </cell>
          <cell r="C1155" t="str">
            <v>Rantechaux</v>
          </cell>
          <cell r="D1155">
            <v>183.00000000000071</v>
          </cell>
          <cell r="E1155">
            <v>18.198895027624381</v>
          </cell>
          <cell r="F1155">
            <v>16.176795580110561</v>
          </cell>
          <cell r="G1155">
            <v>34.375690607734938</v>
          </cell>
        </row>
        <row r="1156">
          <cell r="A1156">
            <v>25481</v>
          </cell>
          <cell r="B1156" t="str">
            <v>25</v>
          </cell>
          <cell r="C1156" t="str">
            <v>Raynans</v>
          </cell>
          <cell r="D1156">
            <v>326</v>
          </cell>
          <cell r="E1156">
            <v>35.063953488372086</v>
          </cell>
          <cell r="F1156">
            <v>8.5290697674418592</v>
          </cell>
          <cell r="G1156">
            <v>43.593023255813947</v>
          </cell>
        </row>
        <row r="1157">
          <cell r="A1157">
            <v>25482</v>
          </cell>
          <cell r="B1157" t="str">
            <v>25</v>
          </cell>
          <cell r="C1157" t="str">
            <v>Recologne</v>
          </cell>
          <cell r="D1157">
            <v>629.00000000000239</v>
          </cell>
          <cell r="E1157">
            <v>92.920454545454902</v>
          </cell>
          <cell r="F1157">
            <v>36.759740259740397</v>
          </cell>
          <cell r="G1157">
            <v>129.6801948051953</v>
          </cell>
        </row>
        <row r="1158">
          <cell r="A1158">
            <v>25483</v>
          </cell>
          <cell r="B1158" t="str">
            <v>25</v>
          </cell>
          <cell r="C1158" t="str">
            <v>Reculfoz</v>
          </cell>
          <cell r="D1158">
            <v>45</v>
          </cell>
          <cell r="E1158">
            <v>1</v>
          </cell>
          <cell r="F1158">
            <v>5</v>
          </cell>
          <cell r="G1158">
            <v>6</v>
          </cell>
        </row>
        <row r="1159">
          <cell r="A1159">
            <v>25485</v>
          </cell>
          <cell r="B1159" t="str">
            <v>25</v>
          </cell>
          <cell r="C1159" t="str">
            <v>Rémondans-Vaivre</v>
          </cell>
          <cell r="D1159">
            <v>230</v>
          </cell>
          <cell r="E1159">
            <v>39</v>
          </cell>
          <cell r="F1159">
            <v>7</v>
          </cell>
          <cell r="G1159">
            <v>46</v>
          </cell>
        </row>
        <row r="1160">
          <cell r="A1160">
            <v>25486</v>
          </cell>
          <cell r="B1160" t="str">
            <v>25</v>
          </cell>
          <cell r="C1160" t="str">
            <v>Remoray-Boujeons</v>
          </cell>
          <cell r="D1160">
            <v>379</v>
          </cell>
          <cell r="E1160">
            <v>35.717277486911001</v>
          </cell>
          <cell r="F1160">
            <v>28.772251308900533</v>
          </cell>
          <cell r="G1160">
            <v>64.489528795811538</v>
          </cell>
        </row>
        <row r="1161">
          <cell r="A1161">
            <v>25487</v>
          </cell>
          <cell r="B1161" t="str">
            <v>25</v>
          </cell>
          <cell r="C1161" t="str">
            <v>Renédale</v>
          </cell>
          <cell r="D1161">
            <v>37</v>
          </cell>
          <cell r="E1161">
            <v>2.9210526315789478</v>
          </cell>
          <cell r="F1161">
            <v>6.8157894736842124</v>
          </cell>
          <cell r="G1161">
            <v>9.7368421052631611</v>
          </cell>
        </row>
        <row r="1162">
          <cell r="A1162">
            <v>25488</v>
          </cell>
          <cell r="B1162" t="str">
            <v>25</v>
          </cell>
          <cell r="C1162" t="str">
            <v>Rennes-sur-Loue</v>
          </cell>
          <cell r="D1162">
            <v>88</v>
          </cell>
          <cell r="E1162">
            <v>14.505494505494504</v>
          </cell>
          <cell r="F1162">
            <v>6.7692307692307692</v>
          </cell>
          <cell r="G1162">
            <v>21.274725274725274</v>
          </cell>
        </row>
        <row r="1163">
          <cell r="A1163">
            <v>25489</v>
          </cell>
          <cell r="B1163" t="str">
            <v>25</v>
          </cell>
          <cell r="C1163" t="str">
            <v>Reugney</v>
          </cell>
          <cell r="D1163">
            <v>313</v>
          </cell>
          <cell r="E1163">
            <v>43.444794952681406</v>
          </cell>
          <cell r="F1163">
            <v>21.722397476340703</v>
          </cell>
          <cell r="G1163">
            <v>65.167192429022109</v>
          </cell>
        </row>
        <row r="1164">
          <cell r="A1164">
            <v>25490</v>
          </cell>
          <cell r="B1164" t="str">
            <v>25</v>
          </cell>
          <cell r="C1164" t="str">
            <v>Rigney</v>
          </cell>
          <cell r="D1164">
            <v>421.00000000000051</v>
          </cell>
          <cell r="E1164">
            <v>69.661870503597214</v>
          </cell>
          <cell r="F1164">
            <v>43.412470023980873</v>
          </cell>
          <cell r="G1164">
            <v>113.07434052757809</v>
          </cell>
        </row>
        <row r="1165">
          <cell r="A1165">
            <v>25491</v>
          </cell>
          <cell r="B1165" t="str">
            <v>25</v>
          </cell>
          <cell r="C1165" t="str">
            <v>Rignosot</v>
          </cell>
          <cell r="D1165">
            <v>117</v>
          </cell>
          <cell r="E1165">
            <v>28</v>
          </cell>
          <cell r="F1165">
            <v>19</v>
          </cell>
          <cell r="G1165">
            <v>47</v>
          </cell>
        </row>
        <row r="1166">
          <cell r="A1166">
            <v>25492</v>
          </cell>
          <cell r="B1166" t="str">
            <v>25</v>
          </cell>
          <cell r="C1166" t="str">
            <v>Rillans</v>
          </cell>
          <cell r="D1166">
            <v>92</v>
          </cell>
          <cell r="E1166">
            <v>17</v>
          </cell>
          <cell r="F1166">
            <v>5</v>
          </cell>
          <cell r="G1166">
            <v>22</v>
          </cell>
        </row>
        <row r="1167">
          <cell r="A1167">
            <v>25493</v>
          </cell>
          <cell r="B1167" t="str">
            <v>25</v>
          </cell>
          <cell r="C1167" t="str">
            <v>La Rivière-Drugeon</v>
          </cell>
          <cell r="D1167">
            <v>873</v>
          </cell>
          <cell r="E1167">
            <v>85.917420814479655</v>
          </cell>
          <cell r="F1167">
            <v>67.15384615384616</v>
          </cell>
          <cell r="G1167">
            <v>153.0712669683258</v>
          </cell>
        </row>
        <row r="1168">
          <cell r="A1168">
            <v>25494</v>
          </cell>
          <cell r="B1168" t="str">
            <v>25</v>
          </cell>
          <cell r="C1168" t="str">
            <v>Rochejean</v>
          </cell>
          <cell r="D1168">
            <v>656</v>
          </cell>
          <cell r="E1168">
            <v>46.305882352941168</v>
          </cell>
          <cell r="F1168">
            <v>26.047058823529408</v>
          </cell>
          <cell r="G1168">
            <v>72.35294117647058</v>
          </cell>
        </row>
        <row r="1169">
          <cell r="A1169">
            <v>25495</v>
          </cell>
          <cell r="B1169" t="str">
            <v>25</v>
          </cell>
          <cell r="C1169" t="str">
            <v>Roche-lez-Beaupré</v>
          </cell>
          <cell r="D1169">
            <v>2020</v>
          </cell>
          <cell r="E1169">
            <v>359</v>
          </cell>
          <cell r="F1169">
            <v>205</v>
          </cell>
          <cell r="G1169">
            <v>564</v>
          </cell>
        </row>
        <row r="1170">
          <cell r="A1170">
            <v>25496</v>
          </cell>
          <cell r="B1170" t="str">
            <v>25</v>
          </cell>
          <cell r="C1170" t="str">
            <v>Roche-lès-Clerval</v>
          </cell>
          <cell r="D1170">
            <v>122</v>
          </cell>
          <cell r="E1170">
            <v>21</v>
          </cell>
          <cell r="F1170">
            <v>13</v>
          </cell>
          <cell r="G1170">
            <v>34</v>
          </cell>
        </row>
        <row r="1171">
          <cell r="A1171">
            <v>25497</v>
          </cell>
          <cell r="B1171" t="str">
            <v>25</v>
          </cell>
          <cell r="C1171" t="str">
            <v>Roches-lès-Blamont</v>
          </cell>
          <cell r="D1171">
            <v>636</v>
          </cell>
          <cell r="E1171">
            <v>122.84112149532714</v>
          </cell>
          <cell r="F1171">
            <v>40.616822429906556</v>
          </cell>
          <cell r="G1171">
            <v>163.45794392523371</v>
          </cell>
        </row>
        <row r="1172">
          <cell r="A1172">
            <v>25498</v>
          </cell>
          <cell r="B1172" t="str">
            <v>25</v>
          </cell>
          <cell r="C1172" t="str">
            <v>Rognon</v>
          </cell>
          <cell r="D1172">
            <v>50</v>
          </cell>
          <cell r="E1172">
            <v>12</v>
          </cell>
          <cell r="F1172">
            <v>8</v>
          </cell>
          <cell r="G1172">
            <v>20</v>
          </cell>
        </row>
        <row r="1173">
          <cell r="A1173">
            <v>25499</v>
          </cell>
          <cell r="B1173" t="str">
            <v>25</v>
          </cell>
          <cell r="C1173" t="str">
            <v>Romain</v>
          </cell>
          <cell r="D1173">
            <v>122</v>
          </cell>
          <cell r="E1173">
            <v>12</v>
          </cell>
          <cell r="F1173">
            <v>10</v>
          </cell>
          <cell r="G1173">
            <v>22</v>
          </cell>
        </row>
        <row r="1174">
          <cell r="A1174">
            <v>25500</v>
          </cell>
          <cell r="B1174" t="str">
            <v>25</v>
          </cell>
          <cell r="C1174" t="str">
            <v>Ronchaux</v>
          </cell>
          <cell r="D1174">
            <v>90.999999999999901</v>
          </cell>
          <cell r="E1174">
            <v>11.122222222222209</v>
          </cell>
          <cell r="F1174">
            <v>11.122222222222211</v>
          </cell>
          <cell r="G1174">
            <v>22.244444444444419</v>
          </cell>
        </row>
        <row r="1175">
          <cell r="A1175">
            <v>25501</v>
          </cell>
          <cell r="B1175" t="str">
            <v>25</v>
          </cell>
          <cell r="C1175" t="str">
            <v>Rondefontaine</v>
          </cell>
          <cell r="D1175">
            <v>28</v>
          </cell>
          <cell r="E1175">
            <v>2.8965517241379302</v>
          </cell>
          <cell r="F1175">
            <v>1.9310344827586201</v>
          </cell>
          <cell r="G1175">
            <v>4.8275862068965498</v>
          </cell>
        </row>
        <row r="1176">
          <cell r="A1176">
            <v>25502</v>
          </cell>
          <cell r="B1176" t="str">
            <v>25</v>
          </cell>
          <cell r="C1176" t="str">
            <v>Roset-Fluans</v>
          </cell>
          <cell r="D1176">
            <v>484</v>
          </cell>
          <cell r="E1176">
            <v>72</v>
          </cell>
          <cell r="F1176">
            <v>32</v>
          </cell>
          <cell r="G1176">
            <v>104</v>
          </cell>
        </row>
        <row r="1177">
          <cell r="A1177">
            <v>25503</v>
          </cell>
          <cell r="B1177" t="str">
            <v>25</v>
          </cell>
          <cell r="C1177" t="str">
            <v>Rosières-sur-Barbèche</v>
          </cell>
          <cell r="D1177">
            <v>111</v>
          </cell>
          <cell r="E1177">
            <v>16.932203389830509</v>
          </cell>
          <cell r="F1177">
            <v>8.4661016949152543</v>
          </cell>
          <cell r="G1177">
            <v>25.398305084745765</v>
          </cell>
        </row>
        <row r="1178">
          <cell r="A1178">
            <v>25504</v>
          </cell>
          <cell r="B1178" t="str">
            <v>25</v>
          </cell>
          <cell r="C1178" t="str">
            <v>Rosureux</v>
          </cell>
          <cell r="D1178">
            <v>78.999999999999787</v>
          </cell>
          <cell r="E1178">
            <v>17.217948717948669</v>
          </cell>
          <cell r="F1178">
            <v>10.128205128205101</v>
          </cell>
          <cell r="G1178">
            <v>27.346153846153769</v>
          </cell>
        </row>
        <row r="1179">
          <cell r="A1179">
            <v>25505</v>
          </cell>
          <cell r="B1179" t="str">
            <v>25</v>
          </cell>
          <cell r="C1179" t="str">
            <v>Rougemont</v>
          </cell>
          <cell r="D1179">
            <v>1195</v>
          </cell>
          <cell r="E1179">
            <v>197.51351191353265</v>
          </cell>
          <cell r="F1179">
            <v>168.9424814601295</v>
          </cell>
          <cell r="G1179">
            <v>366.45599337366218</v>
          </cell>
        </row>
        <row r="1180">
          <cell r="A1180">
            <v>25506</v>
          </cell>
          <cell r="B1180" t="str">
            <v>25</v>
          </cell>
          <cell r="C1180" t="str">
            <v>Rougemontot</v>
          </cell>
          <cell r="D1180">
            <v>89</v>
          </cell>
          <cell r="E1180">
            <v>17.225806451612904</v>
          </cell>
          <cell r="F1180">
            <v>5.741935483870968</v>
          </cell>
          <cell r="G1180">
            <v>22.967741935483872</v>
          </cell>
        </row>
        <row r="1181">
          <cell r="A1181">
            <v>25507</v>
          </cell>
          <cell r="B1181" t="str">
            <v>25</v>
          </cell>
          <cell r="C1181" t="str">
            <v>Rouhe</v>
          </cell>
          <cell r="D1181">
            <v>89.000000000000313</v>
          </cell>
          <cell r="E1181">
            <v>14.321839080459821</v>
          </cell>
          <cell r="F1181">
            <v>12.27586206896556</v>
          </cell>
          <cell r="G1181">
            <v>26.597701149425383</v>
          </cell>
        </row>
        <row r="1182">
          <cell r="A1182">
            <v>25508</v>
          </cell>
          <cell r="B1182" t="str">
            <v>25</v>
          </cell>
          <cell r="C1182" t="str">
            <v>Roulans</v>
          </cell>
          <cell r="D1182">
            <v>1128</v>
          </cell>
          <cell r="E1182">
            <v>181.80652773664048</v>
          </cell>
          <cell r="F1182">
            <v>60.267357260764804</v>
          </cell>
          <cell r="G1182">
            <v>242.07388499740529</v>
          </cell>
        </row>
        <row r="1183">
          <cell r="A1183">
            <v>25509</v>
          </cell>
          <cell r="B1183" t="str">
            <v>25</v>
          </cell>
          <cell r="C1183" t="str">
            <v>Routelle</v>
          </cell>
          <cell r="D1183">
            <v>488</v>
          </cell>
          <cell r="E1183">
            <v>75.976047904191631</v>
          </cell>
          <cell r="F1183">
            <v>37.013972055888225</v>
          </cell>
          <cell r="G1183">
            <v>112.99001996007985</v>
          </cell>
        </row>
        <row r="1184">
          <cell r="A1184">
            <v>25510</v>
          </cell>
          <cell r="B1184" t="str">
            <v>25</v>
          </cell>
          <cell r="C1184" t="str">
            <v>Ruffey-le-Château</v>
          </cell>
          <cell r="D1184">
            <v>336</v>
          </cell>
          <cell r="E1184">
            <v>48.804469273743038</v>
          </cell>
          <cell r="F1184">
            <v>12.201117318435761</v>
          </cell>
          <cell r="G1184">
            <v>61.005586592178801</v>
          </cell>
        </row>
        <row r="1185">
          <cell r="A1185">
            <v>25511</v>
          </cell>
          <cell r="B1185" t="str">
            <v>25</v>
          </cell>
          <cell r="C1185" t="str">
            <v>Rurey</v>
          </cell>
          <cell r="D1185">
            <v>329</v>
          </cell>
          <cell r="E1185">
            <v>60.631419939577015</v>
          </cell>
          <cell r="F1185">
            <v>18.88519637462235</v>
          </cell>
          <cell r="G1185">
            <v>79.516616314199368</v>
          </cell>
        </row>
        <row r="1186">
          <cell r="A1186">
            <v>25512</v>
          </cell>
          <cell r="B1186" t="str">
            <v>25</v>
          </cell>
          <cell r="C1186" t="str">
            <v>Le Russey</v>
          </cell>
          <cell r="D1186">
            <v>2245</v>
          </cell>
          <cell r="E1186">
            <v>257.73714539007085</v>
          </cell>
          <cell r="F1186">
            <v>183.10283687943254</v>
          </cell>
          <cell r="G1186">
            <v>440.83998226950337</v>
          </cell>
        </row>
        <row r="1187">
          <cell r="A1187">
            <v>25513</v>
          </cell>
          <cell r="B1187" t="str">
            <v>25</v>
          </cell>
          <cell r="C1187" t="str">
            <v>Sainte-Anne</v>
          </cell>
          <cell r="D1187">
            <v>34</v>
          </cell>
          <cell r="E1187">
            <v>8.5</v>
          </cell>
          <cell r="F1187">
            <v>4.7222222222222197</v>
          </cell>
          <cell r="G1187">
            <v>13.22222222222222</v>
          </cell>
        </row>
        <row r="1188">
          <cell r="A1188">
            <v>25514</v>
          </cell>
          <cell r="B1188" t="str">
            <v>25</v>
          </cell>
          <cell r="C1188" t="str">
            <v>Saint-Antoine</v>
          </cell>
          <cell r="D1188">
            <v>330.99999999999869</v>
          </cell>
          <cell r="E1188">
            <v>33.308176100628799</v>
          </cell>
          <cell r="F1188">
            <v>18.735849056603701</v>
          </cell>
          <cell r="G1188">
            <v>52.044025157232497</v>
          </cell>
        </row>
        <row r="1189">
          <cell r="A1189">
            <v>25515</v>
          </cell>
          <cell r="B1189" t="str">
            <v>25</v>
          </cell>
          <cell r="C1189" t="str">
            <v>Sainte-Colombe</v>
          </cell>
          <cell r="D1189">
            <v>371.99999999999932</v>
          </cell>
          <cell r="E1189">
            <v>49.250704225352017</v>
          </cell>
          <cell r="F1189">
            <v>14.670422535211241</v>
          </cell>
          <cell r="G1189">
            <v>63.921126760563254</v>
          </cell>
        </row>
        <row r="1190">
          <cell r="A1190">
            <v>25516</v>
          </cell>
          <cell r="B1190" t="str">
            <v>25</v>
          </cell>
          <cell r="C1190" t="str">
            <v>Saint-Georges-Armont</v>
          </cell>
          <cell r="D1190">
            <v>119</v>
          </cell>
          <cell r="E1190">
            <v>23.194915254237369</v>
          </cell>
          <cell r="F1190">
            <v>3.0254237288135699</v>
          </cell>
          <cell r="G1190">
            <v>26.22033898305094</v>
          </cell>
        </row>
        <row r="1191">
          <cell r="A1191">
            <v>25517</v>
          </cell>
          <cell r="B1191" t="str">
            <v>25</v>
          </cell>
          <cell r="C1191" t="str">
            <v>Saint-Gorgon-Main</v>
          </cell>
          <cell r="D1191">
            <v>287.00000000000057</v>
          </cell>
          <cell r="E1191">
            <v>31.88888888888895</v>
          </cell>
          <cell r="F1191">
            <v>16.458781362007201</v>
          </cell>
          <cell r="G1191">
            <v>48.347670250896151</v>
          </cell>
        </row>
        <row r="1192">
          <cell r="A1192">
            <v>25518</v>
          </cell>
          <cell r="B1192" t="str">
            <v>25</v>
          </cell>
          <cell r="C1192" t="str">
            <v>Saint-Hilaire</v>
          </cell>
          <cell r="D1192">
            <v>161</v>
          </cell>
          <cell r="E1192">
            <v>9.0562500000000004</v>
          </cell>
          <cell r="F1192">
            <v>4.0250000000000004</v>
          </cell>
          <cell r="G1192">
            <v>13.081250000000001</v>
          </cell>
        </row>
        <row r="1193">
          <cell r="A1193">
            <v>25519</v>
          </cell>
          <cell r="B1193" t="str">
            <v>25</v>
          </cell>
          <cell r="C1193" t="str">
            <v>Saint-Hippolyte</v>
          </cell>
          <cell r="D1193">
            <v>912.00000000000318</v>
          </cell>
          <cell r="E1193">
            <v>144.10723170943956</v>
          </cell>
          <cell r="F1193">
            <v>105.81300230413393</v>
          </cell>
          <cell r="G1193">
            <v>249.92023401357349</v>
          </cell>
        </row>
        <row r="1194">
          <cell r="A1194">
            <v>25520</v>
          </cell>
          <cell r="B1194" t="str">
            <v>25</v>
          </cell>
          <cell r="C1194" t="str">
            <v>Saint-Juan</v>
          </cell>
          <cell r="D1194">
            <v>174</v>
          </cell>
          <cell r="E1194">
            <v>37.910614525139657</v>
          </cell>
          <cell r="F1194">
            <v>14.581005586592175</v>
          </cell>
          <cell r="G1194">
            <v>52.491620111731834</v>
          </cell>
        </row>
        <row r="1195">
          <cell r="A1195">
            <v>25521</v>
          </cell>
          <cell r="B1195" t="str">
            <v>25</v>
          </cell>
          <cell r="C1195" t="str">
            <v>Saint-Julien-lès-Montbéliard</v>
          </cell>
          <cell r="D1195">
            <v>169</v>
          </cell>
          <cell r="E1195">
            <v>34.79411764705884</v>
          </cell>
          <cell r="F1195">
            <v>14.91176470588236</v>
          </cell>
          <cell r="G1195">
            <v>49.705882352941202</v>
          </cell>
        </row>
        <row r="1196">
          <cell r="A1196">
            <v>25522</v>
          </cell>
          <cell r="B1196" t="str">
            <v>25</v>
          </cell>
          <cell r="C1196" t="str">
            <v>Saint-Julien-lès-Russey</v>
          </cell>
          <cell r="D1196">
            <v>152</v>
          </cell>
          <cell r="E1196">
            <v>29.150684931506881</v>
          </cell>
          <cell r="F1196">
            <v>3.1232876712328799</v>
          </cell>
          <cell r="G1196">
            <v>32.273972602739761</v>
          </cell>
        </row>
        <row r="1197">
          <cell r="A1197">
            <v>25523</v>
          </cell>
          <cell r="B1197" t="str">
            <v>25</v>
          </cell>
          <cell r="C1197" t="str">
            <v>Sainte-Marie</v>
          </cell>
          <cell r="D1197">
            <v>736</v>
          </cell>
          <cell r="E1197">
            <v>148.59620596205963</v>
          </cell>
          <cell r="F1197">
            <v>62.829268292682926</v>
          </cell>
          <cell r="G1197">
            <v>211.42547425474254</v>
          </cell>
        </row>
        <row r="1198">
          <cell r="A1198">
            <v>25524</v>
          </cell>
          <cell r="B1198" t="str">
            <v>25</v>
          </cell>
          <cell r="C1198" t="str">
            <v>Saint-Maurice-Colombier</v>
          </cell>
          <cell r="D1198">
            <v>892</v>
          </cell>
          <cell r="E1198">
            <v>161</v>
          </cell>
          <cell r="F1198">
            <v>65</v>
          </cell>
          <cell r="G1198">
            <v>226</v>
          </cell>
        </row>
        <row r="1199">
          <cell r="A1199">
            <v>25525</v>
          </cell>
          <cell r="B1199" t="str">
            <v>25</v>
          </cell>
          <cell r="C1199" t="str">
            <v>Saint-Point-Lac</v>
          </cell>
          <cell r="D1199">
            <v>268</v>
          </cell>
          <cell r="E1199">
            <v>36.371428571428567</v>
          </cell>
          <cell r="F1199">
            <v>21.057142857142853</v>
          </cell>
          <cell r="G1199">
            <v>57.428571428571416</v>
          </cell>
        </row>
        <row r="1200">
          <cell r="A1200">
            <v>25526</v>
          </cell>
          <cell r="B1200" t="str">
            <v>25</v>
          </cell>
          <cell r="C1200" t="str">
            <v>Sainte-Suzanne</v>
          </cell>
          <cell r="D1200">
            <v>1534</v>
          </cell>
          <cell r="E1200">
            <v>217</v>
          </cell>
          <cell r="F1200">
            <v>90</v>
          </cell>
          <cell r="G1200">
            <v>307</v>
          </cell>
        </row>
        <row r="1201">
          <cell r="A1201">
            <v>25527</v>
          </cell>
          <cell r="B1201" t="str">
            <v>25</v>
          </cell>
          <cell r="C1201" t="str">
            <v>Saint-Vit</v>
          </cell>
          <cell r="D1201">
            <v>4830</v>
          </cell>
          <cell r="E1201">
            <v>731.51615175665881</v>
          </cell>
          <cell r="F1201">
            <v>355.14815718504087</v>
          </cell>
          <cell r="G1201">
            <v>1086.6643089416998</v>
          </cell>
        </row>
        <row r="1202">
          <cell r="A1202">
            <v>25528</v>
          </cell>
          <cell r="B1202" t="str">
            <v>25</v>
          </cell>
          <cell r="C1202" t="str">
            <v>Samson</v>
          </cell>
          <cell r="D1202">
            <v>87</v>
          </cell>
          <cell r="E1202">
            <v>10.875</v>
          </cell>
          <cell r="F1202">
            <v>8.8977272727272751</v>
          </cell>
          <cell r="G1202">
            <v>19.772727272727273</v>
          </cell>
        </row>
        <row r="1203">
          <cell r="A1203">
            <v>25529</v>
          </cell>
          <cell r="B1203" t="str">
            <v>25</v>
          </cell>
          <cell r="C1203" t="str">
            <v>Sancey-le-Grand</v>
          </cell>
          <cell r="D1203">
            <v>930</v>
          </cell>
          <cell r="E1203">
            <v>182.99947289122761</v>
          </cell>
          <cell r="F1203">
            <v>124.0035338054266</v>
          </cell>
          <cell r="G1203">
            <v>307.00300669665421</v>
          </cell>
        </row>
        <row r="1204">
          <cell r="A1204">
            <v>25530</v>
          </cell>
          <cell r="B1204" t="str">
            <v>25</v>
          </cell>
          <cell r="C1204" t="str">
            <v>Sancey-le-Long</v>
          </cell>
          <cell r="D1204">
            <v>345</v>
          </cell>
          <cell r="E1204">
            <v>77.406913550120919</v>
          </cell>
          <cell r="F1204">
            <v>43.337107505510993</v>
          </cell>
          <cell r="G1204">
            <v>120.74402105563192</v>
          </cell>
        </row>
        <row r="1205">
          <cell r="A1205">
            <v>25531</v>
          </cell>
          <cell r="B1205" t="str">
            <v>25</v>
          </cell>
          <cell r="C1205" t="str">
            <v>Santoche</v>
          </cell>
          <cell r="D1205">
            <v>84</v>
          </cell>
          <cell r="E1205">
            <v>17.37931034482758</v>
          </cell>
          <cell r="F1205">
            <v>0.96551724137931005</v>
          </cell>
          <cell r="G1205">
            <v>18.34482758620689</v>
          </cell>
        </row>
        <row r="1206">
          <cell r="A1206">
            <v>25532</v>
          </cell>
          <cell r="B1206" t="str">
            <v>25</v>
          </cell>
          <cell r="C1206" t="str">
            <v>Saône</v>
          </cell>
          <cell r="D1206">
            <v>3317</v>
          </cell>
          <cell r="E1206">
            <v>524.94647886890095</v>
          </cell>
          <cell r="F1206">
            <v>311.97146930236306</v>
          </cell>
          <cell r="G1206">
            <v>836.91794817126402</v>
          </cell>
        </row>
        <row r="1207">
          <cell r="A1207">
            <v>25533</v>
          </cell>
          <cell r="B1207" t="str">
            <v>25</v>
          </cell>
          <cell r="C1207" t="str">
            <v>Saraz</v>
          </cell>
          <cell r="D1207">
            <v>10</v>
          </cell>
          <cell r="E1207">
            <v>4.545454545454545</v>
          </cell>
          <cell r="F1207">
            <v>0</v>
          </cell>
          <cell r="G1207">
            <v>4.545454545454545</v>
          </cell>
        </row>
        <row r="1208">
          <cell r="A1208">
            <v>25534</v>
          </cell>
          <cell r="B1208" t="str">
            <v>25</v>
          </cell>
          <cell r="C1208" t="str">
            <v>Sarrageois</v>
          </cell>
          <cell r="D1208">
            <v>175</v>
          </cell>
          <cell r="E1208">
            <v>12</v>
          </cell>
          <cell r="F1208">
            <v>13</v>
          </cell>
          <cell r="G1208">
            <v>25</v>
          </cell>
        </row>
        <row r="1209">
          <cell r="A1209">
            <v>25535</v>
          </cell>
          <cell r="B1209" t="str">
            <v>25</v>
          </cell>
          <cell r="C1209" t="str">
            <v>Saules</v>
          </cell>
          <cell r="D1209">
            <v>226</v>
          </cell>
          <cell r="E1209">
            <v>46</v>
          </cell>
          <cell r="F1209">
            <v>18</v>
          </cell>
          <cell r="G1209">
            <v>64</v>
          </cell>
        </row>
        <row r="1210">
          <cell r="A1210">
            <v>25536</v>
          </cell>
          <cell r="B1210" t="str">
            <v>25</v>
          </cell>
          <cell r="C1210" t="str">
            <v>Sauvagney</v>
          </cell>
          <cell r="D1210">
            <v>164</v>
          </cell>
          <cell r="E1210">
            <v>12.898876404494388</v>
          </cell>
          <cell r="F1210">
            <v>16.584269662921358</v>
          </cell>
          <cell r="G1210">
            <v>29.483146067415746</v>
          </cell>
        </row>
        <row r="1211">
          <cell r="A1211">
            <v>25537</v>
          </cell>
          <cell r="B1211" t="str">
            <v>25</v>
          </cell>
          <cell r="C1211" t="str">
            <v>Scey-Maisières</v>
          </cell>
          <cell r="D1211">
            <v>302.00000000000119</v>
          </cell>
          <cell r="E1211">
            <v>51.931702015197153</v>
          </cell>
          <cell r="F1211">
            <v>32.464267735108038</v>
          </cell>
          <cell r="G1211">
            <v>84.395969750305198</v>
          </cell>
        </row>
        <row r="1212">
          <cell r="A1212">
            <v>25538</v>
          </cell>
          <cell r="B1212" t="str">
            <v>25</v>
          </cell>
          <cell r="C1212" t="str">
            <v>Séchin</v>
          </cell>
          <cell r="D1212">
            <v>130</v>
          </cell>
          <cell r="E1212">
            <v>23.636363636363718</v>
          </cell>
          <cell r="F1212">
            <v>11.818181818181859</v>
          </cell>
          <cell r="G1212">
            <v>35.454545454545581</v>
          </cell>
        </row>
        <row r="1213">
          <cell r="A1213">
            <v>25539</v>
          </cell>
          <cell r="B1213" t="str">
            <v>25</v>
          </cell>
          <cell r="C1213" t="str">
            <v>Seloncourt</v>
          </cell>
          <cell r="D1213">
            <v>5946</v>
          </cell>
          <cell r="E1213">
            <v>1012.0698007855232</v>
          </cell>
          <cell r="F1213">
            <v>546.79116071540864</v>
          </cell>
          <cell r="G1213">
            <v>1558.8609615009318</v>
          </cell>
        </row>
        <row r="1214">
          <cell r="A1214">
            <v>25540</v>
          </cell>
          <cell r="B1214" t="str">
            <v>25</v>
          </cell>
          <cell r="C1214" t="str">
            <v>Semondans</v>
          </cell>
          <cell r="D1214">
            <v>303</v>
          </cell>
          <cell r="E1214">
            <v>52</v>
          </cell>
          <cell r="F1214">
            <v>23</v>
          </cell>
          <cell r="G1214">
            <v>75</v>
          </cell>
        </row>
        <row r="1215">
          <cell r="A1215">
            <v>25541</v>
          </cell>
          <cell r="B1215" t="str">
            <v>25</v>
          </cell>
          <cell r="C1215" t="str">
            <v>Septfontaines</v>
          </cell>
          <cell r="D1215">
            <v>341</v>
          </cell>
          <cell r="E1215">
            <v>30.03125</v>
          </cell>
          <cell r="F1215">
            <v>36.8125</v>
          </cell>
          <cell r="G1215">
            <v>66.84375</v>
          </cell>
        </row>
        <row r="1216">
          <cell r="A1216">
            <v>25542</v>
          </cell>
          <cell r="B1216" t="str">
            <v>25</v>
          </cell>
          <cell r="C1216" t="str">
            <v>Serre-les-Sapins</v>
          </cell>
          <cell r="D1216">
            <v>1535</v>
          </cell>
          <cell r="E1216">
            <v>257.32943469785562</v>
          </cell>
          <cell r="F1216">
            <v>111.70890188434043</v>
          </cell>
          <cell r="G1216">
            <v>369.03833658219605</v>
          </cell>
        </row>
        <row r="1217">
          <cell r="A1217">
            <v>25544</v>
          </cell>
          <cell r="B1217" t="str">
            <v>25</v>
          </cell>
          <cell r="C1217" t="str">
            <v>Servin</v>
          </cell>
          <cell r="D1217">
            <v>195</v>
          </cell>
          <cell r="E1217">
            <v>22.81914893617018</v>
          </cell>
          <cell r="F1217">
            <v>18.670212765957423</v>
          </cell>
          <cell r="G1217">
            <v>41.489361702127603</v>
          </cell>
        </row>
        <row r="1218">
          <cell r="A1218">
            <v>25545</v>
          </cell>
          <cell r="B1218" t="str">
            <v>25</v>
          </cell>
          <cell r="C1218" t="str">
            <v>Silley-Amancey</v>
          </cell>
          <cell r="D1218">
            <v>128.00000000000051</v>
          </cell>
          <cell r="E1218">
            <v>6.0952380952381198</v>
          </cell>
          <cell r="F1218">
            <v>13.206349206349261</v>
          </cell>
          <cell r="G1218">
            <v>19.301587301587382</v>
          </cell>
        </row>
        <row r="1219">
          <cell r="A1219">
            <v>25546</v>
          </cell>
          <cell r="B1219" t="str">
            <v>25</v>
          </cell>
          <cell r="C1219" t="str">
            <v>Silley-Bléfond</v>
          </cell>
          <cell r="D1219">
            <v>54</v>
          </cell>
          <cell r="E1219">
            <v>11</v>
          </cell>
          <cell r="F1219">
            <v>2</v>
          </cell>
          <cell r="G1219">
            <v>13</v>
          </cell>
        </row>
        <row r="1220">
          <cell r="A1220">
            <v>25547</v>
          </cell>
          <cell r="B1220" t="str">
            <v>25</v>
          </cell>
          <cell r="C1220" t="str">
            <v>Sochaux</v>
          </cell>
          <cell r="D1220">
            <v>3974.9999999999873</v>
          </cell>
          <cell r="E1220">
            <v>623.30245541298405</v>
          </cell>
          <cell r="F1220">
            <v>320.71751938465394</v>
          </cell>
          <cell r="G1220">
            <v>944.01997479763804</v>
          </cell>
        </row>
        <row r="1221">
          <cell r="A1221">
            <v>25548</v>
          </cell>
          <cell r="B1221" t="str">
            <v>25</v>
          </cell>
          <cell r="C1221" t="str">
            <v>Solemont</v>
          </cell>
          <cell r="D1221">
            <v>162</v>
          </cell>
          <cell r="E1221">
            <v>21</v>
          </cell>
          <cell r="F1221">
            <v>11</v>
          </cell>
          <cell r="G1221">
            <v>32</v>
          </cell>
        </row>
        <row r="1222">
          <cell r="A1222">
            <v>25549</v>
          </cell>
          <cell r="B1222" t="str">
            <v>25</v>
          </cell>
          <cell r="C1222" t="str">
            <v>Sombacour</v>
          </cell>
          <cell r="D1222">
            <v>610</v>
          </cell>
          <cell r="E1222">
            <v>92.544861337683514</v>
          </cell>
          <cell r="F1222">
            <v>53.735725938009779</v>
          </cell>
          <cell r="G1222">
            <v>146.28058727569328</v>
          </cell>
        </row>
        <row r="1223">
          <cell r="A1223">
            <v>25550</v>
          </cell>
          <cell r="B1223" t="str">
            <v>25</v>
          </cell>
          <cell r="C1223" t="str">
            <v>La Sommette</v>
          </cell>
          <cell r="D1223">
            <v>221</v>
          </cell>
          <cell r="E1223">
            <v>28.701298701298711</v>
          </cell>
          <cell r="F1223">
            <v>6.696969696969699</v>
          </cell>
          <cell r="G1223">
            <v>35.398268398268414</v>
          </cell>
        </row>
        <row r="1224">
          <cell r="A1224">
            <v>25551</v>
          </cell>
          <cell r="B1224" t="str">
            <v>25</v>
          </cell>
          <cell r="C1224" t="str">
            <v>Soulce-Cernay</v>
          </cell>
          <cell r="D1224">
            <v>122</v>
          </cell>
          <cell r="E1224">
            <v>19</v>
          </cell>
          <cell r="F1224">
            <v>5</v>
          </cell>
          <cell r="G1224">
            <v>24</v>
          </cell>
        </row>
        <row r="1225">
          <cell r="A1225">
            <v>25552</v>
          </cell>
          <cell r="B1225" t="str">
            <v>25</v>
          </cell>
          <cell r="C1225" t="str">
            <v>Sourans</v>
          </cell>
          <cell r="D1225">
            <v>128</v>
          </cell>
          <cell r="E1225">
            <v>20.48</v>
          </cell>
          <cell r="F1225">
            <v>10.24</v>
          </cell>
          <cell r="G1225">
            <v>30.72</v>
          </cell>
        </row>
        <row r="1226">
          <cell r="A1226">
            <v>25553</v>
          </cell>
          <cell r="B1226" t="str">
            <v>25</v>
          </cell>
          <cell r="C1226" t="str">
            <v>Soye</v>
          </cell>
          <cell r="D1226">
            <v>385.99999999999881</v>
          </cell>
          <cell r="E1226">
            <v>53.205405405405237</v>
          </cell>
          <cell r="F1226">
            <v>31.297297297297202</v>
          </cell>
          <cell r="G1226">
            <v>84.502702702702436</v>
          </cell>
        </row>
        <row r="1227">
          <cell r="A1227">
            <v>25554</v>
          </cell>
          <cell r="B1227" t="str">
            <v>25</v>
          </cell>
          <cell r="C1227" t="str">
            <v>Surmont</v>
          </cell>
          <cell r="D1227">
            <v>130.00000000000051</v>
          </cell>
          <cell r="E1227">
            <v>19.147286821705499</v>
          </cell>
          <cell r="F1227">
            <v>21.162790697674499</v>
          </cell>
          <cell r="G1227">
            <v>40.310077519380002</v>
          </cell>
        </row>
        <row r="1228">
          <cell r="A1228">
            <v>25555</v>
          </cell>
          <cell r="B1228" t="str">
            <v>25</v>
          </cell>
          <cell r="C1228" t="str">
            <v>Taillecourt</v>
          </cell>
          <cell r="D1228">
            <v>1069</v>
          </cell>
          <cell r="E1228">
            <v>201.76962402520161</v>
          </cell>
          <cell r="F1228">
            <v>107.1590576123583</v>
          </cell>
          <cell r="G1228">
            <v>308.92868163755992</v>
          </cell>
        </row>
        <row r="1229">
          <cell r="A1229">
            <v>25556</v>
          </cell>
          <cell r="B1229" t="str">
            <v>25</v>
          </cell>
          <cell r="C1229" t="str">
            <v>Tallans</v>
          </cell>
          <cell r="D1229">
            <v>51</v>
          </cell>
          <cell r="E1229">
            <v>6.12</v>
          </cell>
          <cell r="F1229">
            <v>2.04</v>
          </cell>
          <cell r="G1229">
            <v>8.16</v>
          </cell>
        </row>
        <row r="1230">
          <cell r="A1230">
            <v>25557</v>
          </cell>
          <cell r="B1230" t="str">
            <v>25</v>
          </cell>
          <cell r="C1230" t="str">
            <v>Tallenay</v>
          </cell>
          <cell r="D1230">
            <v>404</v>
          </cell>
          <cell r="E1230">
            <v>123.25423728813564</v>
          </cell>
          <cell r="F1230">
            <v>27.389830508474589</v>
          </cell>
          <cell r="G1230">
            <v>150.64406779661022</v>
          </cell>
        </row>
        <row r="1231">
          <cell r="A1231">
            <v>25558</v>
          </cell>
          <cell r="B1231" t="str">
            <v>25</v>
          </cell>
          <cell r="C1231" t="str">
            <v>Tarcenay</v>
          </cell>
          <cell r="D1231">
            <v>992.99999999999682</v>
          </cell>
          <cell r="E1231">
            <v>121.910807974816</v>
          </cell>
          <cell r="F1231">
            <v>40.636935991605334</v>
          </cell>
          <cell r="G1231">
            <v>162.54774396642134</v>
          </cell>
        </row>
        <row r="1232">
          <cell r="A1232">
            <v>25559</v>
          </cell>
          <cell r="B1232" t="str">
            <v>25</v>
          </cell>
          <cell r="C1232" t="str">
            <v>Thiébouhans</v>
          </cell>
          <cell r="D1232">
            <v>238</v>
          </cell>
          <cell r="E1232">
            <v>24</v>
          </cell>
          <cell r="F1232">
            <v>19</v>
          </cell>
          <cell r="G1232">
            <v>43</v>
          </cell>
        </row>
        <row r="1233">
          <cell r="A1233">
            <v>25560</v>
          </cell>
          <cell r="B1233" t="str">
            <v>25</v>
          </cell>
          <cell r="C1233" t="str">
            <v>Thise</v>
          </cell>
          <cell r="D1233">
            <v>3136</v>
          </cell>
          <cell r="E1233">
            <v>662.09427609701208</v>
          </cell>
          <cell r="F1233">
            <v>391.48011908012279</v>
          </cell>
          <cell r="G1233">
            <v>1053.5743951771349</v>
          </cell>
        </row>
        <row r="1234">
          <cell r="A1234">
            <v>25561</v>
          </cell>
          <cell r="B1234" t="str">
            <v>25</v>
          </cell>
          <cell r="C1234" t="str">
            <v>Thoraise</v>
          </cell>
          <cell r="D1234">
            <v>315</v>
          </cell>
          <cell r="E1234">
            <v>39.263456090651538</v>
          </cell>
          <cell r="F1234">
            <v>19.631728045325769</v>
          </cell>
          <cell r="G1234">
            <v>58.895184135977303</v>
          </cell>
        </row>
        <row r="1235">
          <cell r="A1235">
            <v>25562</v>
          </cell>
          <cell r="B1235" t="str">
            <v>25</v>
          </cell>
          <cell r="C1235" t="str">
            <v>Thulay</v>
          </cell>
          <cell r="D1235">
            <v>224</v>
          </cell>
          <cell r="E1235">
            <v>27.752212389380528</v>
          </cell>
          <cell r="F1235">
            <v>9.9115044247787605</v>
          </cell>
          <cell r="G1235">
            <v>37.663716814159287</v>
          </cell>
        </row>
        <row r="1236">
          <cell r="A1236">
            <v>25563</v>
          </cell>
          <cell r="B1236" t="str">
            <v>25</v>
          </cell>
          <cell r="C1236" t="str">
            <v>Thurey-le-Mont</v>
          </cell>
          <cell r="D1236">
            <v>115</v>
          </cell>
          <cell r="E1236">
            <v>21.5625</v>
          </cell>
          <cell r="F1236">
            <v>8.0859375</v>
          </cell>
          <cell r="G1236">
            <v>29.6484375</v>
          </cell>
        </row>
        <row r="1237">
          <cell r="A1237">
            <v>25564</v>
          </cell>
          <cell r="B1237" t="str">
            <v>25</v>
          </cell>
          <cell r="C1237" t="str">
            <v>Torpes</v>
          </cell>
          <cell r="D1237">
            <v>1061</v>
          </cell>
          <cell r="E1237">
            <v>115.12316715542568</v>
          </cell>
          <cell r="F1237">
            <v>59.117302052786165</v>
          </cell>
          <cell r="G1237">
            <v>174.24046920821183</v>
          </cell>
        </row>
        <row r="1238">
          <cell r="A1238">
            <v>25565</v>
          </cell>
          <cell r="B1238" t="str">
            <v>25</v>
          </cell>
          <cell r="C1238" t="str">
            <v>Touillon-et-Loutelet</v>
          </cell>
          <cell r="D1238">
            <v>235</v>
          </cell>
          <cell r="E1238">
            <v>35.452586206896598</v>
          </cell>
          <cell r="F1238">
            <v>3.0387931034482798</v>
          </cell>
          <cell r="G1238">
            <v>38.491379310344875</v>
          </cell>
        </row>
        <row r="1239">
          <cell r="A1239">
            <v>25566</v>
          </cell>
          <cell r="B1239" t="str">
            <v>25</v>
          </cell>
          <cell r="C1239" t="str">
            <v>La Tour-de-Sçay</v>
          </cell>
          <cell r="D1239">
            <v>262</v>
          </cell>
          <cell r="E1239">
            <v>47.292418772563202</v>
          </cell>
          <cell r="F1239">
            <v>15.133574007220224</v>
          </cell>
          <cell r="G1239">
            <v>62.425992779783428</v>
          </cell>
        </row>
        <row r="1240">
          <cell r="A1240">
            <v>25567</v>
          </cell>
          <cell r="B1240" t="str">
            <v>25</v>
          </cell>
          <cell r="C1240" t="str">
            <v>Tournans</v>
          </cell>
          <cell r="D1240">
            <v>130</v>
          </cell>
          <cell r="E1240">
            <v>16.37037037037037</v>
          </cell>
          <cell r="F1240">
            <v>10.592592592592593</v>
          </cell>
          <cell r="G1240">
            <v>26.962962962962962</v>
          </cell>
        </row>
        <row r="1241">
          <cell r="A1241">
            <v>25569</v>
          </cell>
          <cell r="B1241" t="str">
            <v>25</v>
          </cell>
          <cell r="C1241" t="str">
            <v>Trépot</v>
          </cell>
          <cell r="D1241">
            <v>519</v>
          </cell>
          <cell r="E1241">
            <v>83.079096045197758</v>
          </cell>
          <cell r="F1241">
            <v>34.209039548022602</v>
          </cell>
          <cell r="G1241">
            <v>117.28813559322036</v>
          </cell>
        </row>
        <row r="1242">
          <cell r="A1242">
            <v>25570</v>
          </cell>
          <cell r="B1242" t="str">
            <v>25</v>
          </cell>
          <cell r="C1242" t="str">
            <v>Tressandans</v>
          </cell>
          <cell r="D1242">
            <v>32</v>
          </cell>
          <cell r="E1242">
            <v>7.68</v>
          </cell>
          <cell r="F1242">
            <v>10.24</v>
          </cell>
          <cell r="G1242">
            <v>17.920000000000002</v>
          </cell>
        </row>
        <row r="1243">
          <cell r="A1243">
            <v>25571</v>
          </cell>
          <cell r="B1243" t="str">
            <v>25</v>
          </cell>
          <cell r="C1243" t="str">
            <v>Trévillers</v>
          </cell>
          <cell r="D1243">
            <v>479.99999999999773</v>
          </cell>
          <cell r="E1243">
            <v>67.980908938590645</v>
          </cell>
          <cell r="F1243">
            <v>31.460718719195601</v>
          </cell>
          <cell r="G1243">
            <v>99.441627657786242</v>
          </cell>
        </row>
        <row r="1244">
          <cell r="A1244">
            <v>25572</v>
          </cell>
          <cell r="B1244" t="str">
            <v>25</v>
          </cell>
          <cell r="C1244" t="str">
            <v>Trouvans</v>
          </cell>
          <cell r="D1244">
            <v>96</v>
          </cell>
          <cell r="E1244">
            <v>9.6</v>
          </cell>
          <cell r="F1244">
            <v>9.6</v>
          </cell>
          <cell r="G1244">
            <v>19.2</v>
          </cell>
        </row>
        <row r="1245">
          <cell r="A1245">
            <v>25573</v>
          </cell>
          <cell r="B1245" t="str">
            <v>25</v>
          </cell>
          <cell r="C1245" t="str">
            <v>Urtière</v>
          </cell>
          <cell r="D1245">
            <v>8</v>
          </cell>
          <cell r="E1245">
            <v>2</v>
          </cell>
          <cell r="F1245">
            <v>0</v>
          </cell>
          <cell r="G1245">
            <v>2</v>
          </cell>
        </row>
        <row r="1246">
          <cell r="A1246">
            <v>25574</v>
          </cell>
          <cell r="B1246" t="str">
            <v>25</v>
          </cell>
          <cell r="C1246" t="str">
            <v>Uzelle</v>
          </cell>
          <cell r="D1246">
            <v>168</v>
          </cell>
          <cell r="E1246">
            <v>32</v>
          </cell>
          <cell r="F1246">
            <v>15</v>
          </cell>
          <cell r="G1246">
            <v>47</v>
          </cell>
        </row>
        <row r="1247">
          <cell r="A1247">
            <v>25575</v>
          </cell>
          <cell r="B1247" t="str">
            <v>25</v>
          </cell>
          <cell r="C1247" t="str">
            <v>Vaire-Arcier</v>
          </cell>
          <cell r="D1247">
            <v>542</v>
          </cell>
          <cell r="E1247">
            <v>96.049115910771505</v>
          </cell>
          <cell r="F1247">
            <v>42.261611000739471</v>
          </cell>
          <cell r="G1247">
            <v>138.31072691151098</v>
          </cell>
        </row>
        <row r="1248">
          <cell r="A1248">
            <v>25576</v>
          </cell>
          <cell r="B1248" t="str">
            <v>25</v>
          </cell>
          <cell r="C1248" t="str">
            <v>Vaire-le-Petit</v>
          </cell>
          <cell r="D1248">
            <v>226</v>
          </cell>
          <cell r="E1248">
            <v>52.669491525423737</v>
          </cell>
          <cell r="F1248">
            <v>22.025423728813564</v>
          </cell>
          <cell r="G1248">
            <v>74.694915254237301</v>
          </cell>
        </row>
        <row r="1249">
          <cell r="A1249">
            <v>25578</v>
          </cell>
          <cell r="B1249" t="str">
            <v>25</v>
          </cell>
          <cell r="C1249" t="str">
            <v>Valdahon</v>
          </cell>
          <cell r="D1249">
            <v>5213</v>
          </cell>
          <cell r="E1249">
            <v>629.60976483114905</v>
          </cell>
          <cell r="F1249">
            <v>336.0416844324385</v>
          </cell>
          <cell r="G1249">
            <v>965.65144926358755</v>
          </cell>
        </row>
        <row r="1250">
          <cell r="A1250">
            <v>25579</v>
          </cell>
          <cell r="B1250" t="str">
            <v>25</v>
          </cell>
          <cell r="C1250" t="str">
            <v>Val-de-Roulans</v>
          </cell>
          <cell r="D1250">
            <v>183.99999999999929</v>
          </cell>
          <cell r="E1250">
            <v>17.420118343195199</v>
          </cell>
          <cell r="F1250">
            <v>3.2662721893490998</v>
          </cell>
          <cell r="G1250">
            <v>20.686390532544298</v>
          </cell>
        </row>
        <row r="1251">
          <cell r="A1251">
            <v>25580</v>
          </cell>
          <cell r="B1251" t="str">
            <v>25</v>
          </cell>
          <cell r="C1251" t="str">
            <v>Valentigney</v>
          </cell>
          <cell r="D1251">
            <v>10264</v>
          </cell>
          <cell r="E1251">
            <v>1888.4770202504485</v>
          </cell>
          <cell r="F1251">
            <v>1138.4913978196337</v>
          </cell>
          <cell r="G1251">
            <v>3026.9684180700824</v>
          </cell>
        </row>
        <row r="1252">
          <cell r="A1252">
            <v>25582</v>
          </cell>
          <cell r="B1252" t="str">
            <v>25</v>
          </cell>
          <cell r="C1252" t="str">
            <v>Valleroy</v>
          </cell>
          <cell r="D1252">
            <v>155</v>
          </cell>
          <cell r="E1252">
            <v>22.28125</v>
          </cell>
          <cell r="F1252">
            <v>10.65625</v>
          </cell>
          <cell r="G1252">
            <v>32.9375</v>
          </cell>
        </row>
        <row r="1253">
          <cell r="A1253">
            <v>25583</v>
          </cell>
          <cell r="B1253" t="str">
            <v>25</v>
          </cell>
          <cell r="C1253" t="str">
            <v>Valonne</v>
          </cell>
          <cell r="D1253">
            <v>244</v>
          </cell>
          <cell r="E1253">
            <v>46.241935483870947</v>
          </cell>
          <cell r="F1253">
            <v>15.741935483870961</v>
          </cell>
          <cell r="G1253">
            <v>61.983870967741908</v>
          </cell>
        </row>
        <row r="1254">
          <cell r="A1254">
            <v>25584</v>
          </cell>
          <cell r="B1254" t="str">
            <v>25</v>
          </cell>
          <cell r="C1254" t="str">
            <v>Valoreille</v>
          </cell>
          <cell r="D1254">
            <v>127</v>
          </cell>
          <cell r="E1254">
            <v>12</v>
          </cell>
          <cell r="F1254">
            <v>9</v>
          </cell>
          <cell r="G1254">
            <v>21</v>
          </cell>
        </row>
        <row r="1255">
          <cell r="A1255">
            <v>25585</v>
          </cell>
          <cell r="B1255" t="str">
            <v>25</v>
          </cell>
          <cell r="C1255" t="str">
            <v>Vanclans</v>
          </cell>
          <cell r="D1255">
            <v>210</v>
          </cell>
          <cell r="E1255">
            <v>17.830188679245282</v>
          </cell>
          <cell r="F1255">
            <v>36.650943396226417</v>
          </cell>
          <cell r="G1255">
            <v>54.481132075471699</v>
          </cell>
        </row>
        <row r="1256">
          <cell r="A1256">
            <v>25586</v>
          </cell>
          <cell r="B1256" t="str">
            <v>25</v>
          </cell>
          <cell r="C1256" t="str">
            <v>Vandoncourt</v>
          </cell>
          <cell r="D1256">
            <v>845</v>
          </cell>
          <cell r="E1256">
            <v>146.30742049469961</v>
          </cell>
          <cell r="F1256">
            <v>59.7173144876325</v>
          </cell>
          <cell r="G1256">
            <v>206.02473498233212</v>
          </cell>
        </row>
        <row r="1257">
          <cell r="A1257">
            <v>25587</v>
          </cell>
          <cell r="B1257" t="str">
            <v>25</v>
          </cell>
          <cell r="C1257" t="str">
            <v>Vauchamps</v>
          </cell>
          <cell r="D1257">
            <v>133</v>
          </cell>
          <cell r="E1257">
            <v>11.4296875</v>
          </cell>
          <cell r="F1257">
            <v>10.390625</v>
          </cell>
          <cell r="G1257">
            <v>21.8203125</v>
          </cell>
        </row>
        <row r="1258">
          <cell r="A1258">
            <v>25588</v>
          </cell>
          <cell r="B1258" t="str">
            <v>25</v>
          </cell>
          <cell r="C1258" t="str">
            <v>Vaucluse</v>
          </cell>
          <cell r="D1258">
            <v>118</v>
          </cell>
          <cell r="E1258">
            <v>14.440701757734701</v>
          </cell>
          <cell r="F1258">
            <v>5.157393484905251</v>
          </cell>
          <cell r="G1258">
            <v>19.59809524263995</v>
          </cell>
        </row>
        <row r="1259">
          <cell r="A1259">
            <v>25589</v>
          </cell>
          <cell r="B1259" t="str">
            <v>25</v>
          </cell>
          <cell r="C1259" t="str">
            <v>Vauclusotte</v>
          </cell>
          <cell r="D1259">
            <v>98</v>
          </cell>
          <cell r="E1259">
            <v>19</v>
          </cell>
          <cell r="F1259">
            <v>9</v>
          </cell>
          <cell r="G1259">
            <v>28</v>
          </cell>
        </row>
        <row r="1260">
          <cell r="A1260">
            <v>25590</v>
          </cell>
          <cell r="B1260" t="str">
            <v>25</v>
          </cell>
          <cell r="C1260" t="str">
            <v>Vaudrivillers</v>
          </cell>
          <cell r="D1260">
            <v>84</v>
          </cell>
          <cell r="E1260">
            <v>16.8</v>
          </cell>
          <cell r="F1260">
            <v>10.266666666666662</v>
          </cell>
          <cell r="G1260">
            <v>27.066666666666663</v>
          </cell>
        </row>
        <row r="1261">
          <cell r="A1261">
            <v>25591</v>
          </cell>
          <cell r="B1261" t="str">
            <v>25</v>
          </cell>
          <cell r="C1261" t="str">
            <v>Vaufrey</v>
          </cell>
          <cell r="D1261">
            <v>156</v>
          </cell>
          <cell r="E1261">
            <v>30.36241610738249</v>
          </cell>
          <cell r="F1261">
            <v>13.61073825503353</v>
          </cell>
          <cell r="G1261">
            <v>43.973154362416018</v>
          </cell>
        </row>
        <row r="1262">
          <cell r="A1262">
            <v>25592</v>
          </cell>
          <cell r="B1262" t="str">
            <v>25</v>
          </cell>
          <cell r="C1262" t="str">
            <v>Vaux-et-Chantegrue</v>
          </cell>
          <cell r="D1262">
            <v>562</v>
          </cell>
          <cell r="E1262">
            <v>69</v>
          </cell>
          <cell r="F1262">
            <v>39</v>
          </cell>
          <cell r="G1262">
            <v>108</v>
          </cell>
        </row>
        <row r="1263">
          <cell r="A1263">
            <v>25593</v>
          </cell>
          <cell r="B1263" t="str">
            <v>25</v>
          </cell>
          <cell r="C1263" t="str">
            <v>Vaux-les-Prés</v>
          </cell>
          <cell r="D1263">
            <v>362</v>
          </cell>
          <cell r="E1263">
            <v>50.06382978723407</v>
          </cell>
          <cell r="F1263">
            <v>15.404255319148945</v>
          </cell>
          <cell r="G1263">
            <v>65.468085106383015</v>
          </cell>
        </row>
        <row r="1264">
          <cell r="A1264">
            <v>25594</v>
          </cell>
          <cell r="B1264" t="str">
            <v>25</v>
          </cell>
          <cell r="C1264" t="str">
            <v>Velesmes-Essarts</v>
          </cell>
          <cell r="D1264">
            <v>330</v>
          </cell>
          <cell r="E1264">
            <v>82.500000000000114</v>
          </cell>
          <cell r="F1264">
            <v>16.296296296296319</v>
          </cell>
          <cell r="G1264">
            <v>98.796296296296433</v>
          </cell>
        </row>
        <row r="1265">
          <cell r="A1265">
            <v>25595</v>
          </cell>
          <cell r="B1265" t="str">
            <v>25</v>
          </cell>
          <cell r="C1265" t="str">
            <v>Vellerot-lès-Belvoir</v>
          </cell>
          <cell r="D1265">
            <v>111</v>
          </cell>
          <cell r="E1265">
            <v>11.582608695652176</v>
          </cell>
          <cell r="F1265">
            <v>21.234782608695653</v>
          </cell>
          <cell r="G1265">
            <v>32.817391304347829</v>
          </cell>
        </row>
        <row r="1266">
          <cell r="A1266">
            <v>25596</v>
          </cell>
          <cell r="B1266" t="str">
            <v>25</v>
          </cell>
          <cell r="C1266" t="str">
            <v>Vellerot-lès-Vercel</v>
          </cell>
          <cell r="D1266">
            <v>48</v>
          </cell>
          <cell r="E1266">
            <v>9.6</v>
          </cell>
          <cell r="F1266">
            <v>7.68</v>
          </cell>
          <cell r="G1266">
            <v>17.28</v>
          </cell>
        </row>
        <row r="1267">
          <cell r="A1267">
            <v>25597</v>
          </cell>
          <cell r="B1267" t="str">
            <v>25</v>
          </cell>
          <cell r="C1267" t="str">
            <v>Vellevans</v>
          </cell>
          <cell r="D1267">
            <v>202</v>
          </cell>
          <cell r="E1267">
            <v>29.892376681614348</v>
          </cell>
          <cell r="F1267">
            <v>20.834080717488785</v>
          </cell>
          <cell r="G1267">
            <v>50.726457399103133</v>
          </cell>
        </row>
        <row r="1268">
          <cell r="A1268">
            <v>25598</v>
          </cell>
          <cell r="B1268" t="str">
            <v>25</v>
          </cell>
          <cell r="C1268" t="str">
            <v>Venise</v>
          </cell>
          <cell r="D1268">
            <v>506</v>
          </cell>
          <cell r="E1268">
            <v>64.23828125</v>
          </cell>
          <cell r="F1268">
            <v>25.6953125</v>
          </cell>
          <cell r="G1268">
            <v>89.93359375</v>
          </cell>
        </row>
        <row r="1269">
          <cell r="A1269">
            <v>25599</v>
          </cell>
          <cell r="B1269" t="str">
            <v>25</v>
          </cell>
          <cell r="C1269" t="str">
            <v>Vennans</v>
          </cell>
          <cell r="D1269">
            <v>232</v>
          </cell>
          <cell r="E1269">
            <v>8.3855421686746983</v>
          </cell>
          <cell r="F1269">
            <v>2.7951807228915659</v>
          </cell>
          <cell r="G1269">
            <v>11.180722891566264</v>
          </cell>
        </row>
        <row r="1270">
          <cell r="A1270">
            <v>25600</v>
          </cell>
          <cell r="B1270" t="str">
            <v>25</v>
          </cell>
          <cell r="C1270" t="str">
            <v>Vennes</v>
          </cell>
          <cell r="D1270">
            <v>147</v>
          </cell>
          <cell r="E1270">
            <v>15</v>
          </cell>
          <cell r="F1270">
            <v>2</v>
          </cell>
          <cell r="G1270">
            <v>17</v>
          </cell>
        </row>
        <row r="1271">
          <cell r="A1271">
            <v>25601</v>
          </cell>
          <cell r="B1271" t="str">
            <v>25</v>
          </cell>
          <cell r="C1271" t="str">
            <v>Vercel-Villedieu-le-Camp</v>
          </cell>
          <cell r="D1271">
            <v>1509</v>
          </cell>
          <cell r="E1271">
            <v>173</v>
          </cell>
          <cell r="F1271">
            <v>137</v>
          </cell>
          <cell r="G1271">
            <v>310</v>
          </cell>
        </row>
        <row r="1272">
          <cell r="A1272">
            <v>25602</v>
          </cell>
          <cell r="B1272" t="str">
            <v>25</v>
          </cell>
          <cell r="C1272" t="str">
            <v>Vergranne</v>
          </cell>
          <cell r="D1272">
            <v>102</v>
          </cell>
          <cell r="E1272">
            <v>13.345794392523365</v>
          </cell>
          <cell r="F1272">
            <v>7.6261682242990636</v>
          </cell>
          <cell r="G1272">
            <v>20.971962616822427</v>
          </cell>
        </row>
        <row r="1273">
          <cell r="A1273">
            <v>25604</v>
          </cell>
          <cell r="B1273" t="str">
            <v>25</v>
          </cell>
          <cell r="C1273" t="str">
            <v>Verne</v>
          </cell>
          <cell r="D1273">
            <v>131</v>
          </cell>
          <cell r="E1273">
            <v>20.46875</v>
          </cell>
          <cell r="F1273">
            <v>12.28125</v>
          </cell>
          <cell r="G1273">
            <v>32.75</v>
          </cell>
        </row>
        <row r="1274">
          <cell r="A1274">
            <v>25605</v>
          </cell>
          <cell r="B1274" t="str">
            <v>25</v>
          </cell>
          <cell r="C1274" t="str">
            <v>Vernierfontaine</v>
          </cell>
          <cell r="D1274">
            <v>444</v>
          </cell>
          <cell r="E1274">
            <v>51</v>
          </cell>
          <cell r="F1274">
            <v>32</v>
          </cell>
          <cell r="G1274">
            <v>83</v>
          </cell>
        </row>
        <row r="1275">
          <cell r="A1275">
            <v>25607</v>
          </cell>
          <cell r="B1275" t="str">
            <v>25</v>
          </cell>
          <cell r="C1275" t="str">
            <v>Vernois-lès-Belvoir</v>
          </cell>
          <cell r="D1275">
            <v>58</v>
          </cell>
          <cell r="E1275">
            <v>7.4838709677419359</v>
          </cell>
          <cell r="F1275">
            <v>2.806451612903226</v>
          </cell>
          <cell r="G1275">
            <v>10.290322580645162</v>
          </cell>
        </row>
        <row r="1276">
          <cell r="A1276">
            <v>25608</v>
          </cell>
          <cell r="B1276" t="str">
            <v>25</v>
          </cell>
          <cell r="C1276" t="str">
            <v>Le Vernoy</v>
          </cell>
          <cell r="D1276">
            <v>173</v>
          </cell>
          <cell r="E1276">
            <v>33.385964912280748</v>
          </cell>
          <cell r="F1276">
            <v>10.116959064327499</v>
          </cell>
          <cell r="G1276">
            <v>43.502923976608244</v>
          </cell>
        </row>
        <row r="1277">
          <cell r="A1277">
            <v>25609</v>
          </cell>
          <cell r="B1277" t="str">
            <v>25</v>
          </cell>
          <cell r="C1277" t="str">
            <v>Verrières-de-Joux</v>
          </cell>
          <cell r="D1277">
            <v>419</v>
          </cell>
          <cell r="E1277">
            <v>45.543478260869549</v>
          </cell>
          <cell r="F1277">
            <v>31.374396135265691</v>
          </cell>
          <cell r="G1277">
            <v>76.917874396135232</v>
          </cell>
        </row>
        <row r="1278">
          <cell r="A1278">
            <v>25610</v>
          </cell>
          <cell r="B1278" t="str">
            <v>25</v>
          </cell>
          <cell r="C1278" t="str">
            <v>Verrières-du-Grosbois</v>
          </cell>
          <cell r="D1278">
            <v>34</v>
          </cell>
          <cell r="E1278">
            <v>1</v>
          </cell>
          <cell r="F1278">
            <v>2</v>
          </cell>
          <cell r="G1278">
            <v>3</v>
          </cell>
        </row>
        <row r="1279">
          <cell r="A1279">
            <v>25611</v>
          </cell>
          <cell r="B1279" t="str">
            <v>25</v>
          </cell>
          <cell r="C1279" t="str">
            <v>La Vèze</v>
          </cell>
          <cell r="D1279">
            <v>442</v>
          </cell>
          <cell r="E1279">
            <v>89.382222222222197</v>
          </cell>
          <cell r="F1279">
            <v>33.395555555555546</v>
          </cell>
          <cell r="G1279">
            <v>122.77777777777774</v>
          </cell>
        </row>
        <row r="1280">
          <cell r="A1280">
            <v>25612</v>
          </cell>
          <cell r="B1280" t="str">
            <v>25</v>
          </cell>
          <cell r="C1280" t="str">
            <v>Vieilley</v>
          </cell>
          <cell r="D1280">
            <v>698.0000000000033</v>
          </cell>
          <cell r="E1280">
            <v>102.14634146341513</v>
          </cell>
          <cell r="F1280">
            <v>40.057388809182406</v>
          </cell>
          <cell r="G1280">
            <v>142.20373027259754</v>
          </cell>
        </row>
        <row r="1281">
          <cell r="A1281">
            <v>25613</v>
          </cell>
          <cell r="B1281" t="str">
            <v>25</v>
          </cell>
          <cell r="C1281" t="str">
            <v>Viéthorey</v>
          </cell>
          <cell r="D1281">
            <v>105</v>
          </cell>
          <cell r="E1281">
            <v>11.90721649484532</v>
          </cell>
          <cell r="F1281">
            <v>12.98969072164944</v>
          </cell>
          <cell r="G1281">
            <v>24.89690721649476</v>
          </cell>
        </row>
        <row r="1282">
          <cell r="A1282">
            <v>25614</v>
          </cell>
          <cell r="B1282" t="str">
            <v>25</v>
          </cell>
          <cell r="C1282" t="str">
            <v>Vieux-Charmont</v>
          </cell>
          <cell r="D1282">
            <v>2645</v>
          </cell>
          <cell r="E1282">
            <v>470</v>
          </cell>
          <cell r="F1282">
            <v>364</v>
          </cell>
          <cell r="G1282">
            <v>834</v>
          </cell>
        </row>
        <row r="1283">
          <cell r="A1283">
            <v>25615</v>
          </cell>
          <cell r="B1283" t="str">
            <v>25</v>
          </cell>
          <cell r="C1283" t="str">
            <v>Villars-lès-Blamont</v>
          </cell>
          <cell r="D1283">
            <v>449</v>
          </cell>
          <cell r="E1283">
            <v>58.036252074928051</v>
          </cell>
          <cell r="F1283">
            <v>24.436316663127599</v>
          </cell>
          <cell r="G1283">
            <v>82.472568738055656</v>
          </cell>
        </row>
        <row r="1284">
          <cell r="A1284">
            <v>25616</v>
          </cell>
          <cell r="B1284" t="str">
            <v>25</v>
          </cell>
          <cell r="C1284" t="str">
            <v>Villars-Saint-Georges</v>
          </cell>
          <cell r="D1284">
            <v>254</v>
          </cell>
          <cell r="E1284">
            <v>37.381132075471697</v>
          </cell>
          <cell r="F1284">
            <v>13.418867924528303</v>
          </cell>
          <cell r="G1284">
            <v>50.8</v>
          </cell>
        </row>
        <row r="1285">
          <cell r="A1285">
            <v>25617</v>
          </cell>
          <cell r="B1285" t="str">
            <v>25</v>
          </cell>
          <cell r="C1285" t="str">
            <v>Villars-sous-Dampjoux</v>
          </cell>
          <cell r="D1285">
            <v>387</v>
          </cell>
          <cell r="E1285">
            <v>95.95912806539512</v>
          </cell>
          <cell r="F1285">
            <v>31.634877384196201</v>
          </cell>
          <cell r="G1285">
            <v>127.59400544959132</v>
          </cell>
        </row>
        <row r="1286">
          <cell r="A1286">
            <v>25618</v>
          </cell>
          <cell r="B1286" t="str">
            <v>25</v>
          </cell>
          <cell r="C1286" t="str">
            <v>Villars-sous-Écot</v>
          </cell>
          <cell r="D1286">
            <v>363</v>
          </cell>
          <cell r="E1286">
            <v>86</v>
          </cell>
          <cell r="F1286">
            <v>24</v>
          </cell>
          <cell r="G1286">
            <v>110</v>
          </cell>
        </row>
        <row r="1287">
          <cell r="A1287">
            <v>25619</v>
          </cell>
          <cell r="B1287" t="str">
            <v>25</v>
          </cell>
          <cell r="C1287" t="str">
            <v>Les Villedieu</v>
          </cell>
          <cell r="D1287">
            <v>198</v>
          </cell>
          <cell r="E1287">
            <v>33</v>
          </cell>
          <cell r="F1287">
            <v>14</v>
          </cell>
          <cell r="G1287">
            <v>47</v>
          </cell>
        </row>
        <row r="1288">
          <cell r="A1288">
            <v>25620</v>
          </cell>
          <cell r="B1288" t="str">
            <v>25</v>
          </cell>
          <cell r="C1288" t="str">
            <v>Ville-du-Pont</v>
          </cell>
          <cell r="D1288">
            <v>301</v>
          </cell>
          <cell r="E1288">
            <v>44.702970297029687</v>
          </cell>
          <cell r="F1288">
            <v>18.874587458745868</v>
          </cell>
          <cell r="G1288">
            <v>63.577557755775558</v>
          </cell>
        </row>
        <row r="1289">
          <cell r="A1289">
            <v>25621</v>
          </cell>
          <cell r="B1289" t="str">
            <v>25</v>
          </cell>
          <cell r="C1289" t="str">
            <v>Villeneuve-d'Amont</v>
          </cell>
          <cell r="D1289">
            <v>262</v>
          </cell>
          <cell r="E1289">
            <v>32</v>
          </cell>
          <cell r="F1289">
            <v>13</v>
          </cell>
          <cell r="G1289">
            <v>45</v>
          </cell>
        </row>
        <row r="1290">
          <cell r="A1290">
            <v>25622</v>
          </cell>
          <cell r="B1290" t="str">
            <v>25</v>
          </cell>
          <cell r="C1290" t="str">
            <v>Villers-Buzon</v>
          </cell>
          <cell r="D1290">
            <v>251</v>
          </cell>
          <cell r="E1290">
            <v>45.1015625</v>
          </cell>
          <cell r="F1290">
            <v>12.74609375</v>
          </cell>
          <cell r="G1290">
            <v>57.84765625</v>
          </cell>
        </row>
        <row r="1291">
          <cell r="A1291">
            <v>25623</v>
          </cell>
          <cell r="B1291" t="str">
            <v>25</v>
          </cell>
          <cell r="C1291" t="str">
            <v>Villers-Chief</v>
          </cell>
          <cell r="D1291">
            <v>110</v>
          </cell>
          <cell r="E1291">
            <v>11.785714285714285</v>
          </cell>
          <cell r="F1291">
            <v>13.749999999999998</v>
          </cell>
          <cell r="G1291">
            <v>25.535714285714285</v>
          </cell>
        </row>
        <row r="1292">
          <cell r="A1292">
            <v>25624</v>
          </cell>
          <cell r="B1292" t="str">
            <v>25</v>
          </cell>
          <cell r="C1292" t="str">
            <v>Villers-Grélot</v>
          </cell>
          <cell r="D1292">
            <v>154</v>
          </cell>
          <cell r="E1292">
            <v>20.864516129032253</v>
          </cell>
          <cell r="F1292">
            <v>10.929032258064515</v>
          </cell>
          <cell r="G1292">
            <v>31.79354838709677</v>
          </cell>
        </row>
        <row r="1293">
          <cell r="A1293">
            <v>25625</v>
          </cell>
          <cell r="B1293" t="str">
            <v>25</v>
          </cell>
          <cell r="C1293" t="str">
            <v>Villers-la-Combe</v>
          </cell>
          <cell r="D1293">
            <v>48.999999999999837</v>
          </cell>
          <cell r="E1293">
            <v>9.1874999999999698</v>
          </cell>
          <cell r="F1293">
            <v>12.249999999999961</v>
          </cell>
          <cell r="G1293">
            <v>21.437499999999929</v>
          </cell>
        </row>
        <row r="1294">
          <cell r="A1294">
            <v>25626</v>
          </cell>
          <cell r="B1294" t="str">
            <v>25</v>
          </cell>
          <cell r="C1294" t="str">
            <v>Villers-Saint-Martin</v>
          </cell>
          <cell r="D1294">
            <v>222</v>
          </cell>
          <cell r="E1294">
            <v>38</v>
          </cell>
          <cell r="F1294">
            <v>12</v>
          </cell>
          <cell r="G1294">
            <v>50</v>
          </cell>
        </row>
        <row r="1295">
          <cell r="A1295">
            <v>25627</v>
          </cell>
          <cell r="B1295" t="str">
            <v>25</v>
          </cell>
          <cell r="C1295" t="str">
            <v>Villers-sous-Chalamont</v>
          </cell>
          <cell r="D1295">
            <v>259</v>
          </cell>
          <cell r="E1295">
            <v>44.621722846441969</v>
          </cell>
          <cell r="F1295">
            <v>29.10112359550563</v>
          </cell>
          <cell r="G1295">
            <v>73.722846441947596</v>
          </cell>
        </row>
        <row r="1296">
          <cell r="A1296">
            <v>25628</v>
          </cell>
          <cell r="B1296" t="str">
            <v>25</v>
          </cell>
          <cell r="C1296" t="str">
            <v>Villers-sous-Montrond</v>
          </cell>
          <cell r="D1296">
            <v>197</v>
          </cell>
          <cell r="E1296">
            <v>20.180487804878059</v>
          </cell>
          <cell r="F1296">
            <v>12.492682926829273</v>
          </cell>
          <cell r="G1296">
            <v>32.67317073170733</v>
          </cell>
        </row>
        <row r="1297">
          <cell r="A1297">
            <v>25629</v>
          </cell>
          <cell r="B1297" t="str">
            <v>25</v>
          </cell>
          <cell r="C1297" t="str">
            <v>Voillans</v>
          </cell>
          <cell r="D1297">
            <v>207</v>
          </cell>
          <cell r="E1297">
            <v>24</v>
          </cell>
          <cell r="F1297">
            <v>10</v>
          </cell>
          <cell r="G1297">
            <v>34</v>
          </cell>
        </row>
        <row r="1298">
          <cell r="A1298">
            <v>25630</v>
          </cell>
          <cell r="B1298" t="str">
            <v>25</v>
          </cell>
          <cell r="C1298" t="str">
            <v>Voires</v>
          </cell>
          <cell r="D1298">
            <v>80</v>
          </cell>
          <cell r="E1298">
            <v>9.6703296703296697</v>
          </cell>
          <cell r="F1298">
            <v>4.3956043956043951</v>
          </cell>
          <cell r="G1298">
            <v>14.065934065934066</v>
          </cell>
        </row>
        <row r="1299">
          <cell r="A1299">
            <v>25631</v>
          </cell>
          <cell r="B1299" t="str">
            <v>25</v>
          </cell>
          <cell r="C1299" t="str">
            <v>Vorges-les-Pins</v>
          </cell>
          <cell r="D1299">
            <v>594.99999999999886</v>
          </cell>
          <cell r="E1299">
            <v>54.675675675675571</v>
          </cell>
          <cell r="F1299">
            <v>19.297297297297263</v>
          </cell>
          <cell r="G1299">
            <v>73.972972972972826</v>
          </cell>
        </row>
        <row r="1300">
          <cell r="A1300">
            <v>25632</v>
          </cell>
          <cell r="B1300" t="str">
            <v>25</v>
          </cell>
          <cell r="C1300" t="str">
            <v>Voujeaucourt</v>
          </cell>
          <cell r="D1300">
            <v>3379</v>
          </cell>
          <cell r="E1300">
            <v>532.9772882086977</v>
          </cell>
          <cell r="F1300">
            <v>286.07986835529522</v>
          </cell>
          <cell r="G1300">
            <v>819.05715656399298</v>
          </cell>
        </row>
        <row r="1301">
          <cell r="A1301">
            <v>25633</v>
          </cell>
          <cell r="B1301" t="str">
            <v>25</v>
          </cell>
          <cell r="C1301" t="str">
            <v>Vuillafans</v>
          </cell>
          <cell r="D1301">
            <v>683</v>
          </cell>
          <cell r="E1301">
            <v>121.60520500837239</v>
          </cell>
          <cell r="F1301">
            <v>77.355608139416319</v>
          </cell>
          <cell r="G1301">
            <v>198.96081314778871</v>
          </cell>
        </row>
        <row r="1302">
          <cell r="A1302">
            <v>25634</v>
          </cell>
          <cell r="B1302" t="str">
            <v>25</v>
          </cell>
          <cell r="C1302" t="str">
            <v>Vuillecin</v>
          </cell>
          <cell r="D1302">
            <v>592.99999999999898</v>
          </cell>
          <cell r="E1302">
            <v>110.04123711340188</v>
          </cell>
          <cell r="F1302">
            <v>21.39690721649481</v>
          </cell>
          <cell r="G1302">
            <v>131.43814432989669</v>
          </cell>
        </row>
        <row r="1303">
          <cell r="A1303">
            <v>25635</v>
          </cell>
          <cell r="B1303" t="str">
            <v>25</v>
          </cell>
          <cell r="C1303" t="str">
            <v>Vyt-lès-Belvoir</v>
          </cell>
          <cell r="D1303">
            <v>186</v>
          </cell>
          <cell r="E1303">
            <v>30.6593406593406</v>
          </cell>
          <cell r="F1303">
            <v>9.1978021978021793</v>
          </cell>
          <cell r="G1303">
            <v>39.857142857142776</v>
          </cell>
        </row>
        <row r="1304">
          <cell r="A1304">
            <v>39001</v>
          </cell>
          <cell r="B1304" t="str">
            <v>39</v>
          </cell>
          <cell r="C1304" t="str">
            <v>Abergement-la-Ronce</v>
          </cell>
          <cell r="D1304">
            <v>790.99999999999636</v>
          </cell>
          <cell r="E1304">
            <v>126.56338283829568</v>
          </cell>
          <cell r="F1304">
            <v>64.302363861392166</v>
          </cell>
          <cell r="G1304">
            <v>190.86574669968786</v>
          </cell>
        </row>
        <row r="1305">
          <cell r="A1305">
            <v>39002</v>
          </cell>
          <cell r="B1305" t="str">
            <v>39</v>
          </cell>
          <cell r="C1305" t="str">
            <v>Abergement-le-Grand</v>
          </cell>
          <cell r="D1305">
            <v>55</v>
          </cell>
          <cell r="E1305">
            <v>17</v>
          </cell>
          <cell r="F1305">
            <v>7</v>
          </cell>
          <cell r="G1305">
            <v>24</v>
          </cell>
        </row>
        <row r="1306">
          <cell r="A1306">
            <v>39003</v>
          </cell>
          <cell r="B1306" t="str">
            <v>39</v>
          </cell>
          <cell r="C1306" t="str">
            <v>Abergement-le-Petit</v>
          </cell>
          <cell r="D1306">
            <v>36</v>
          </cell>
          <cell r="E1306">
            <v>5</v>
          </cell>
          <cell r="F1306">
            <v>5</v>
          </cell>
          <cell r="G1306">
            <v>10</v>
          </cell>
        </row>
        <row r="1307">
          <cell r="A1307">
            <v>39004</v>
          </cell>
          <cell r="B1307" t="str">
            <v>39</v>
          </cell>
          <cell r="C1307" t="str">
            <v>Abergement-lès-Thésy</v>
          </cell>
          <cell r="D1307">
            <v>64.999999999999886</v>
          </cell>
          <cell r="E1307">
            <v>8.2539682539682406</v>
          </cell>
          <cell r="F1307">
            <v>6.19047619047618</v>
          </cell>
          <cell r="G1307">
            <v>14.444444444444422</v>
          </cell>
        </row>
        <row r="1308">
          <cell r="A1308">
            <v>39006</v>
          </cell>
          <cell r="B1308" t="str">
            <v>39</v>
          </cell>
          <cell r="C1308" t="str">
            <v>Aiglepierre</v>
          </cell>
          <cell r="D1308">
            <v>422</v>
          </cell>
          <cell r="E1308">
            <v>74</v>
          </cell>
          <cell r="F1308">
            <v>17</v>
          </cell>
          <cell r="G1308">
            <v>91</v>
          </cell>
        </row>
        <row r="1309">
          <cell r="A1309">
            <v>39007</v>
          </cell>
          <cell r="B1309" t="str">
            <v>39</v>
          </cell>
          <cell r="C1309" t="str">
            <v>Alièze</v>
          </cell>
          <cell r="D1309">
            <v>154</v>
          </cell>
          <cell r="E1309">
            <v>21</v>
          </cell>
          <cell r="F1309">
            <v>13</v>
          </cell>
          <cell r="G1309">
            <v>34</v>
          </cell>
        </row>
        <row r="1310">
          <cell r="A1310">
            <v>39008</v>
          </cell>
          <cell r="B1310" t="str">
            <v>39</v>
          </cell>
          <cell r="C1310" t="str">
            <v>Amange</v>
          </cell>
          <cell r="D1310">
            <v>415</v>
          </cell>
          <cell r="E1310">
            <v>53</v>
          </cell>
          <cell r="F1310">
            <v>13</v>
          </cell>
          <cell r="G1310">
            <v>66</v>
          </cell>
        </row>
        <row r="1311">
          <cell r="A1311">
            <v>39009</v>
          </cell>
          <cell r="B1311" t="str">
            <v>39</v>
          </cell>
          <cell r="C1311" t="str">
            <v>Andelot-en-Montagne</v>
          </cell>
          <cell r="D1311">
            <v>542.00000000000205</v>
          </cell>
          <cell r="E1311">
            <v>79.884328358209245</v>
          </cell>
          <cell r="F1311">
            <v>58.649253731343499</v>
          </cell>
          <cell r="G1311">
            <v>138.53358208955274</v>
          </cell>
        </row>
        <row r="1312">
          <cell r="A1312">
            <v>39010</v>
          </cell>
          <cell r="B1312" t="str">
            <v>39</v>
          </cell>
          <cell r="C1312" t="str">
            <v>Andelot-Morval</v>
          </cell>
          <cell r="D1312">
            <v>90</v>
          </cell>
          <cell r="E1312">
            <v>11.612903225806452</v>
          </cell>
          <cell r="F1312">
            <v>12.580645161290324</v>
          </cell>
          <cell r="G1312">
            <v>24.193548387096776</v>
          </cell>
        </row>
        <row r="1313">
          <cell r="A1313">
            <v>39011</v>
          </cell>
          <cell r="B1313" t="str">
            <v>39</v>
          </cell>
          <cell r="C1313" t="str">
            <v>Annoire</v>
          </cell>
          <cell r="D1313">
            <v>381</v>
          </cell>
          <cell r="E1313">
            <v>59.8429319371728</v>
          </cell>
          <cell r="F1313">
            <v>53.858638743455522</v>
          </cell>
          <cell r="G1313">
            <v>113.70157068062832</v>
          </cell>
        </row>
        <row r="1314">
          <cell r="A1314">
            <v>39013</v>
          </cell>
          <cell r="B1314" t="str">
            <v>39</v>
          </cell>
          <cell r="C1314" t="str">
            <v>Arbois</v>
          </cell>
          <cell r="D1314">
            <v>3528.9999999999941</v>
          </cell>
          <cell r="E1314">
            <v>645.51226096910204</v>
          </cell>
          <cell r="F1314">
            <v>576.47503184127663</v>
          </cell>
          <cell r="G1314">
            <v>1221.9872928103787</v>
          </cell>
        </row>
        <row r="1315">
          <cell r="A1315">
            <v>39014</v>
          </cell>
          <cell r="B1315" t="str">
            <v>39</v>
          </cell>
          <cell r="C1315" t="str">
            <v>Archelange</v>
          </cell>
          <cell r="D1315">
            <v>236.00000000000091</v>
          </cell>
          <cell r="E1315">
            <v>36.153191489361838</v>
          </cell>
          <cell r="F1315">
            <v>9.0382978723404612</v>
          </cell>
          <cell r="G1315">
            <v>45.191489361702295</v>
          </cell>
        </row>
        <row r="1316">
          <cell r="A1316">
            <v>39015</v>
          </cell>
          <cell r="B1316" t="str">
            <v>39</v>
          </cell>
          <cell r="C1316" t="str">
            <v>Ardon</v>
          </cell>
          <cell r="D1316">
            <v>122</v>
          </cell>
          <cell r="E1316">
            <v>31.826086956521699</v>
          </cell>
          <cell r="F1316">
            <v>18.034782608695629</v>
          </cell>
          <cell r="G1316">
            <v>49.860869565217328</v>
          </cell>
        </row>
        <row r="1317">
          <cell r="A1317">
            <v>39016</v>
          </cell>
          <cell r="B1317" t="str">
            <v>39</v>
          </cell>
          <cell r="C1317" t="str">
            <v>Arinthod</v>
          </cell>
          <cell r="D1317">
            <v>1165</v>
          </cell>
          <cell r="E1317">
            <v>168.2994188551998</v>
          </cell>
          <cell r="F1317">
            <v>186.23592833424402</v>
          </cell>
          <cell r="G1317">
            <v>354.53534718944383</v>
          </cell>
        </row>
        <row r="1318">
          <cell r="A1318">
            <v>39017</v>
          </cell>
          <cell r="B1318" t="str">
            <v>39</v>
          </cell>
          <cell r="C1318" t="str">
            <v>Arlay</v>
          </cell>
          <cell r="D1318">
            <v>752</v>
          </cell>
          <cell r="E1318">
            <v>115.99477124183002</v>
          </cell>
          <cell r="F1318">
            <v>59.963398692810429</v>
          </cell>
          <cell r="G1318">
            <v>175.95816993464047</v>
          </cell>
        </row>
        <row r="1319">
          <cell r="A1319">
            <v>39018</v>
          </cell>
          <cell r="B1319" t="str">
            <v>39</v>
          </cell>
          <cell r="C1319" t="str">
            <v>Aromas</v>
          </cell>
          <cell r="D1319">
            <v>557.00000000000057</v>
          </cell>
          <cell r="E1319">
            <v>101.89257254973543</v>
          </cell>
          <cell r="F1319">
            <v>52.634171045579336</v>
          </cell>
          <cell r="G1319">
            <v>154.52674359531477</v>
          </cell>
        </row>
        <row r="1320">
          <cell r="A1320">
            <v>39019</v>
          </cell>
          <cell r="B1320" t="str">
            <v>39</v>
          </cell>
          <cell r="C1320" t="str">
            <v>Les Arsures</v>
          </cell>
          <cell r="D1320">
            <v>242</v>
          </cell>
          <cell r="E1320">
            <v>37</v>
          </cell>
          <cell r="F1320">
            <v>12</v>
          </cell>
          <cell r="G1320">
            <v>49</v>
          </cell>
        </row>
        <row r="1321">
          <cell r="A1321">
            <v>39020</v>
          </cell>
          <cell r="B1321" t="str">
            <v>39</v>
          </cell>
          <cell r="C1321" t="str">
            <v>Arsure-Arsurette</v>
          </cell>
          <cell r="D1321">
            <v>94</v>
          </cell>
          <cell r="E1321">
            <v>22.787878787878771</v>
          </cell>
          <cell r="F1321">
            <v>16.141414141414135</v>
          </cell>
          <cell r="G1321">
            <v>38.929292929292906</v>
          </cell>
        </row>
        <row r="1322">
          <cell r="A1322">
            <v>39021</v>
          </cell>
          <cell r="B1322" t="str">
            <v>39</v>
          </cell>
          <cell r="C1322" t="str">
            <v>Arthenas</v>
          </cell>
          <cell r="D1322">
            <v>158.99999999999926</v>
          </cell>
          <cell r="E1322">
            <v>30.382165605095398</v>
          </cell>
          <cell r="F1322">
            <v>17.216560509554061</v>
          </cell>
          <cell r="G1322">
            <v>47.598726114649459</v>
          </cell>
        </row>
        <row r="1323">
          <cell r="A1323">
            <v>39022</v>
          </cell>
          <cell r="B1323" t="str">
            <v>39</v>
          </cell>
          <cell r="C1323" t="str">
            <v>Asnans-Beauvoisin</v>
          </cell>
          <cell r="D1323">
            <v>713.00000000000284</v>
          </cell>
          <cell r="E1323">
            <v>135.32861189801753</v>
          </cell>
          <cell r="F1323">
            <v>81.803116147309112</v>
          </cell>
          <cell r="G1323">
            <v>217.13172804532664</v>
          </cell>
        </row>
        <row r="1324">
          <cell r="A1324">
            <v>39023</v>
          </cell>
          <cell r="B1324" t="str">
            <v>39</v>
          </cell>
          <cell r="C1324" t="str">
            <v>L'Aubépin</v>
          </cell>
          <cell r="D1324">
            <v>147</v>
          </cell>
          <cell r="E1324">
            <v>31.7266187050359</v>
          </cell>
          <cell r="F1324">
            <v>15.86330935251795</v>
          </cell>
          <cell r="G1324">
            <v>47.589928057553848</v>
          </cell>
        </row>
        <row r="1325">
          <cell r="A1325">
            <v>39024</v>
          </cell>
          <cell r="B1325" t="str">
            <v>39</v>
          </cell>
          <cell r="C1325" t="str">
            <v>Audelange</v>
          </cell>
          <cell r="D1325">
            <v>284</v>
          </cell>
          <cell r="E1325">
            <v>44.674157303370841</v>
          </cell>
          <cell r="F1325">
            <v>25.52808988764048</v>
          </cell>
          <cell r="G1325">
            <v>70.202247191011324</v>
          </cell>
        </row>
        <row r="1326">
          <cell r="A1326">
            <v>39025</v>
          </cell>
          <cell r="B1326" t="str">
            <v>39</v>
          </cell>
          <cell r="C1326" t="str">
            <v>Augea</v>
          </cell>
          <cell r="D1326">
            <v>299.00000000000142</v>
          </cell>
          <cell r="E1326">
            <v>59.59797297297326</v>
          </cell>
          <cell r="F1326">
            <v>30.304054054054202</v>
          </cell>
          <cell r="G1326">
            <v>89.902027027027458</v>
          </cell>
        </row>
        <row r="1327">
          <cell r="A1327">
            <v>39026</v>
          </cell>
          <cell r="B1327" t="str">
            <v>39</v>
          </cell>
          <cell r="C1327" t="str">
            <v>Augerans</v>
          </cell>
          <cell r="D1327">
            <v>166</v>
          </cell>
          <cell r="E1327">
            <v>31.765432098765391</v>
          </cell>
          <cell r="F1327">
            <v>15.370370370370351</v>
          </cell>
          <cell r="G1327">
            <v>47.13580246913574</v>
          </cell>
        </row>
        <row r="1328">
          <cell r="A1328">
            <v>39027</v>
          </cell>
          <cell r="B1328" t="str">
            <v>39</v>
          </cell>
          <cell r="C1328" t="str">
            <v>Augisey</v>
          </cell>
          <cell r="D1328">
            <v>215</v>
          </cell>
          <cell r="E1328">
            <v>40</v>
          </cell>
          <cell r="F1328">
            <v>23</v>
          </cell>
          <cell r="G1328">
            <v>63</v>
          </cell>
        </row>
        <row r="1329">
          <cell r="A1329">
            <v>39028</v>
          </cell>
          <cell r="B1329" t="str">
            <v>39</v>
          </cell>
          <cell r="C1329" t="str">
            <v>Aumont</v>
          </cell>
          <cell r="D1329">
            <v>444.99999999999909</v>
          </cell>
          <cell r="E1329">
            <v>82.556561085972675</v>
          </cell>
          <cell r="F1329">
            <v>41.278280542986337</v>
          </cell>
          <cell r="G1329">
            <v>123.83484162895901</v>
          </cell>
        </row>
        <row r="1330">
          <cell r="A1330">
            <v>39029</v>
          </cell>
          <cell r="B1330" t="str">
            <v>39</v>
          </cell>
          <cell r="C1330" t="str">
            <v>Aumur</v>
          </cell>
          <cell r="D1330">
            <v>365</v>
          </cell>
          <cell r="E1330">
            <v>64.822404371584724</v>
          </cell>
          <cell r="F1330">
            <v>28.920765027322417</v>
          </cell>
          <cell r="G1330">
            <v>93.743169398907142</v>
          </cell>
        </row>
        <row r="1331">
          <cell r="A1331">
            <v>39030</v>
          </cell>
          <cell r="B1331" t="str">
            <v>39</v>
          </cell>
          <cell r="C1331" t="str">
            <v>Authume</v>
          </cell>
          <cell r="D1331">
            <v>814</v>
          </cell>
          <cell r="E1331">
            <v>165.98046398046401</v>
          </cell>
          <cell r="F1331">
            <v>74.54212454212454</v>
          </cell>
          <cell r="G1331">
            <v>240.52258852258853</v>
          </cell>
        </row>
        <row r="1332">
          <cell r="A1332">
            <v>39031</v>
          </cell>
          <cell r="B1332" t="str">
            <v>39</v>
          </cell>
          <cell r="C1332" t="str">
            <v>Auxange</v>
          </cell>
          <cell r="D1332">
            <v>200</v>
          </cell>
          <cell r="E1332">
            <v>27.41116751269038</v>
          </cell>
          <cell r="F1332">
            <v>13.19796954314722</v>
          </cell>
          <cell r="G1332">
            <v>40.6091370558376</v>
          </cell>
        </row>
        <row r="1333">
          <cell r="A1333">
            <v>39032</v>
          </cell>
          <cell r="B1333" t="str">
            <v>39</v>
          </cell>
          <cell r="C1333" t="str">
            <v>Avignon-lès-Saint-Claude</v>
          </cell>
          <cell r="D1333">
            <v>378</v>
          </cell>
          <cell r="E1333">
            <v>75.796875</v>
          </cell>
          <cell r="F1333">
            <v>30.515625</v>
          </cell>
          <cell r="G1333">
            <v>106.3125</v>
          </cell>
        </row>
        <row r="1334">
          <cell r="A1334">
            <v>39034</v>
          </cell>
          <cell r="B1334" t="str">
            <v>39</v>
          </cell>
          <cell r="C1334" t="str">
            <v>Balaiseaux</v>
          </cell>
          <cell r="D1334">
            <v>288</v>
          </cell>
          <cell r="E1334">
            <v>35.09677419354842</v>
          </cell>
          <cell r="F1334">
            <v>15.48387096774195</v>
          </cell>
          <cell r="G1334">
            <v>50.58064516129037</v>
          </cell>
        </row>
        <row r="1335">
          <cell r="A1335">
            <v>39035</v>
          </cell>
          <cell r="B1335" t="str">
            <v>39</v>
          </cell>
          <cell r="C1335" t="str">
            <v>Balanod</v>
          </cell>
          <cell r="D1335">
            <v>352</v>
          </cell>
          <cell r="E1335">
            <v>49.548387096774242</v>
          </cell>
          <cell r="F1335">
            <v>32.000000000000028</v>
          </cell>
          <cell r="G1335">
            <v>81.548387096774263</v>
          </cell>
        </row>
        <row r="1336">
          <cell r="A1336">
            <v>39036</v>
          </cell>
          <cell r="B1336" t="str">
            <v>39</v>
          </cell>
          <cell r="C1336" t="str">
            <v>La Balme-d'Épy</v>
          </cell>
          <cell r="D1336">
            <v>66.999999999999844</v>
          </cell>
          <cell r="E1336">
            <v>8.6451612903225605</v>
          </cell>
          <cell r="F1336">
            <v>3.24193548387096</v>
          </cell>
          <cell r="G1336">
            <v>11.88709677419352</v>
          </cell>
        </row>
        <row r="1337">
          <cell r="A1337">
            <v>39037</v>
          </cell>
          <cell r="B1337" t="str">
            <v>39</v>
          </cell>
          <cell r="C1337" t="str">
            <v>Bans</v>
          </cell>
          <cell r="D1337">
            <v>194</v>
          </cell>
          <cell r="E1337">
            <v>25.866666666666671</v>
          </cell>
          <cell r="F1337">
            <v>17.907692307692308</v>
          </cell>
          <cell r="G1337">
            <v>43.774358974358975</v>
          </cell>
        </row>
        <row r="1338">
          <cell r="A1338">
            <v>39038</v>
          </cell>
          <cell r="B1338" t="str">
            <v>39</v>
          </cell>
          <cell r="C1338" t="str">
            <v>Barésia-sur-l'Ain</v>
          </cell>
          <cell r="D1338">
            <v>151</v>
          </cell>
          <cell r="E1338">
            <v>19</v>
          </cell>
          <cell r="F1338">
            <v>13</v>
          </cell>
          <cell r="G1338">
            <v>32</v>
          </cell>
        </row>
        <row r="1339">
          <cell r="A1339">
            <v>39039</v>
          </cell>
          <cell r="B1339" t="str">
            <v>39</v>
          </cell>
          <cell r="C1339" t="str">
            <v>La Barre</v>
          </cell>
          <cell r="D1339">
            <v>229</v>
          </cell>
          <cell r="E1339">
            <v>40.645021645021629</v>
          </cell>
          <cell r="F1339">
            <v>16.852813852813846</v>
          </cell>
          <cell r="G1339">
            <v>57.497835497835474</v>
          </cell>
        </row>
        <row r="1340">
          <cell r="A1340">
            <v>39040</v>
          </cell>
          <cell r="B1340" t="str">
            <v>39</v>
          </cell>
          <cell r="C1340" t="str">
            <v>Barretaine</v>
          </cell>
          <cell r="D1340">
            <v>177</v>
          </cell>
          <cell r="E1340">
            <v>31.74456521739129</v>
          </cell>
          <cell r="F1340">
            <v>20.201086956521731</v>
          </cell>
          <cell r="G1340">
            <v>51.945652173913018</v>
          </cell>
        </row>
        <row r="1341">
          <cell r="A1341">
            <v>39041</v>
          </cell>
          <cell r="B1341" t="str">
            <v>39</v>
          </cell>
          <cell r="C1341" t="str">
            <v>Baume-les-Messieurs</v>
          </cell>
          <cell r="D1341">
            <v>181</v>
          </cell>
          <cell r="E1341">
            <v>34.807692307692328</v>
          </cell>
          <cell r="F1341">
            <v>28.840659340659354</v>
          </cell>
          <cell r="G1341">
            <v>63.648351648351678</v>
          </cell>
        </row>
        <row r="1342">
          <cell r="A1342">
            <v>39042</v>
          </cell>
          <cell r="B1342" t="str">
            <v>39</v>
          </cell>
          <cell r="C1342" t="str">
            <v>Baverans</v>
          </cell>
          <cell r="D1342">
            <v>491.99999999999937</v>
          </cell>
          <cell r="E1342">
            <v>64.0840336134453</v>
          </cell>
          <cell r="F1342">
            <v>26.873949579831901</v>
          </cell>
          <cell r="G1342">
            <v>90.957983193277201</v>
          </cell>
        </row>
        <row r="1343">
          <cell r="A1343">
            <v>39043</v>
          </cell>
          <cell r="B1343" t="str">
            <v>39</v>
          </cell>
          <cell r="C1343" t="str">
            <v>Beaufort</v>
          </cell>
          <cell r="D1343">
            <v>1071</v>
          </cell>
          <cell r="E1343">
            <v>171.36</v>
          </cell>
          <cell r="F1343">
            <v>116.14399999999999</v>
          </cell>
          <cell r="G1343">
            <v>287.50400000000002</v>
          </cell>
        </row>
        <row r="1344">
          <cell r="A1344">
            <v>39045</v>
          </cell>
          <cell r="B1344" t="str">
            <v>39</v>
          </cell>
          <cell r="C1344" t="str">
            <v>Beffia</v>
          </cell>
          <cell r="D1344">
            <v>74</v>
          </cell>
          <cell r="E1344">
            <v>11.684210526315791</v>
          </cell>
          <cell r="F1344">
            <v>5.8421052631578956</v>
          </cell>
          <cell r="G1344">
            <v>17.526315789473685</v>
          </cell>
        </row>
        <row r="1345">
          <cell r="A1345">
            <v>39046</v>
          </cell>
          <cell r="B1345" t="str">
            <v>39</v>
          </cell>
          <cell r="C1345" t="str">
            <v>Bellecombe</v>
          </cell>
          <cell r="D1345">
            <v>72.999999999999801</v>
          </cell>
          <cell r="E1345">
            <v>17.96923076923072</v>
          </cell>
          <cell r="F1345">
            <v>10.107692307692279</v>
          </cell>
          <cell r="G1345">
            <v>28.076923076922998</v>
          </cell>
        </row>
        <row r="1346">
          <cell r="A1346">
            <v>39047</v>
          </cell>
          <cell r="B1346" t="str">
            <v>39</v>
          </cell>
          <cell r="C1346" t="str">
            <v>Bellefontaine</v>
          </cell>
          <cell r="D1346">
            <v>535</v>
          </cell>
          <cell r="E1346">
            <v>67.486288848263285</v>
          </cell>
          <cell r="F1346">
            <v>37.166361974405866</v>
          </cell>
          <cell r="G1346">
            <v>104.65265082266916</v>
          </cell>
        </row>
        <row r="1347">
          <cell r="A1347">
            <v>39048</v>
          </cell>
          <cell r="B1347" t="str">
            <v>39</v>
          </cell>
          <cell r="C1347" t="str">
            <v>Belmont</v>
          </cell>
          <cell r="D1347">
            <v>293.00000000000063</v>
          </cell>
          <cell r="E1347">
            <v>64.317073170731845</v>
          </cell>
          <cell r="F1347">
            <v>14.292682926829299</v>
          </cell>
          <cell r="G1347">
            <v>78.609756097561146</v>
          </cell>
        </row>
        <row r="1348">
          <cell r="A1348">
            <v>39049</v>
          </cell>
          <cell r="B1348" t="str">
            <v>39</v>
          </cell>
          <cell r="C1348" t="str">
            <v>Bersaillin</v>
          </cell>
          <cell r="D1348">
            <v>400</v>
          </cell>
          <cell r="E1348">
            <v>76</v>
          </cell>
          <cell r="F1348">
            <v>28</v>
          </cell>
          <cell r="G1348">
            <v>104</v>
          </cell>
        </row>
        <row r="1349">
          <cell r="A1349">
            <v>39050</v>
          </cell>
          <cell r="B1349" t="str">
            <v>39</v>
          </cell>
          <cell r="C1349" t="str">
            <v>Besain</v>
          </cell>
          <cell r="D1349">
            <v>150</v>
          </cell>
          <cell r="E1349">
            <v>17.647058823529409</v>
          </cell>
          <cell r="F1349">
            <v>14.705882352941176</v>
          </cell>
          <cell r="G1349">
            <v>32.352941176470587</v>
          </cell>
        </row>
        <row r="1350">
          <cell r="A1350">
            <v>39051</v>
          </cell>
          <cell r="B1350" t="str">
            <v>39</v>
          </cell>
          <cell r="C1350" t="str">
            <v>Biarne</v>
          </cell>
          <cell r="D1350">
            <v>385</v>
          </cell>
          <cell r="E1350">
            <v>64.974811083123441</v>
          </cell>
          <cell r="F1350">
            <v>20.365239294710332</v>
          </cell>
          <cell r="G1350">
            <v>85.340050377833776</v>
          </cell>
        </row>
        <row r="1351">
          <cell r="A1351">
            <v>39052</v>
          </cell>
          <cell r="B1351" t="str">
            <v>39</v>
          </cell>
          <cell r="C1351" t="str">
            <v>Bief-des-Maisons</v>
          </cell>
          <cell r="D1351">
            <v>77</v>
          </cell>
          <cell r="E1351">
            <v>10</v>
          </cell>
          <cell r="F1351">
            <v>7</v>
          </cell>
          <cell r="G1351">
            <v>17</v>
          </cell>
        </row>
        <row r="1352">
          <cell r="A1352">
            <v>39053</v>
          </cell>
          <cell r="B1352" t="str">
            <v>39</v>
          </cell>
          <cell r="C1352" t="str">
            <v>Bief-du-Fourg</v>
          </cell>
          <cell r="D1352">
            <v>176</v>
          </cell>
          <cell r="E1352">
            <v>19.904761904761951</v>
          </cell>
          <cell r="F1352">
            <v>12.5714285714286</v>
          </cell>
          <cell r="G1352">
            <v>32.476190476190553</v>
          </cell>
        </row>
        <row r="1353">
          <cell r="A1353">
            <v>39054</v>
          </cell>
          <cell r="B1353" t="str">
            <v>39</v>
          </cell>
          <cell r="C1353" t="str">
            <v>Biefmorin</v>
          </cell>
          <cell r="D1353">
            <v>76</v>
          </cell>
          <cell r="E1353">
            <v>6.9090909090909092</v>
          </cell>
          <cell r="F1353">
            <v>8.8831168831168839</v>
          </cell>
          <cell r="G1353">
            <v>15.792207792207794</v>
          </cell>
        </row>
        <row r="1354">
          <cell r="A1354">
            <v>39055</v>
          </cell>
          <cell r="B1354" t="str">
            <v>39</v>
          </cell>
          <cell r="C1354" t="str">
            <v>Billecul</v>
          </cell>
          <cell r="D1354">
            <v>39</v>
          </cell>
          <cell r="E1354">
            <v>11</v>
          </cell>
          <cell r="F1354">
            <v>5</v>
          </cell>
          <cell r="G1354">
            <v>16</v>
          </cell>
        </row>
        <row r="1355">
          <cell r="A1355">
            <v>39056</v>
          </cell>
          <cell r="B1355" t="str">
            <v>39</v>
          </cell>
          <cell r="C1355" t="str">
            <v>Bletterans</v>
          </cell>
          <cell r="D1355">
            <v>1424.0000000000052</v>
          </cell>
          <cell r="E1355">
            <v>253.58261822715491</v>
          </cell>
          <cell r="F1355">
            <v>241.98978306230262</v>
          </cell>
          <cell r="G1355">
            <v>495.5724012894575</v>
          </cell>
        </row>
        <row r="1356">
          <cell r="A1356">
            <v>39057</v>
          </cell>
          <cell r="B1356" t="str">
            <v>39</v>
          </cell>
          <cell r="C1356" t="str">
            <v>Blois-sur-Seille</v>
          </cell>
          <cell r="D1356">
            <v>115</v>
          </cell>
          <cell r="E1356">
            <v>28.749999999999879</v>
          </cell>
          <cell r="F1356">
            <v>10.2678571428571</v>
          </cell>
          <cell r="G1356">
            <v>39.017857142856982</v>
          </cell>
        </row>
        <row r="1357">
          <cell r="A1357">
            <v>39058</v>
          </cell>
          <cell r="B1357" t="str">
            <v>39</v>
          </cell>
          <cell r="C1357" t="str">
            <v>Blye</v>
          </cell>
          <cell r="D1357">
            <v>163</v>
          </cell>
          <cell r="E1357">
            <v>30</v>
          </cell>
          <cell r="F1357">
            <v>16</v>
          </cell>
          <cell r="G1357">
            <v>46</v>
          </cell>
        </row>
        <row r="1358">
          <cell r="A1358">
            <v>39059</v>
          </cell>
          <cell r="B1358" t="str">
            <v>39</v>
          </cell>
          <cell r="C1358" t="str">
            <v>Bois-d'Amont</v>
          </cell>
          <cell r="D1358">
            <v>1653</v>
          </cell>
          <cell r="E1358">
            <v>183</v>
          </cell>
          <cell r="F1358">
            <v>139</v>
          </cell>
          <cell r="G1358">
            <v>322</v>
          </cell>
        </row>
        <row r="1359">
          <cell r="A1359">
            <v>39060</v>
          </cell>
          <cell r="B1359" t="str">
            <v>39</v>
          </cell>
          <cell r="C1359" t="str">
            <v>Bois-de-Gand</v>
          </cell>
          <cell r="D1359">
            <v>58</v>
          </cell>
          <cell r="E1359">
            <v>8</v>
          </cell>
          <cell r="F1359">
            <v>9</v>
          </cell>
          <cell r="G1359">
            <v>17</v>
          </cell>
        </row>
        <row r="1360">
          <cell r="A1360">
            <v>39061</v>
          </cell>
          <cell r="B1360" t="str">
            <v>39</v>
          </cell>
          <cell r="C1360" t="str">
            <v>Boissia</v>
          </cell>
          <cell r="D1360">
            <v>129</v>
          </cell>
          <cell r="E1360">
            <v>11</v>
          </cell>
          <cell r="F1360">
            <v>12</v>
          </cell>
          <cell r="G1360">
            <v>23</v>
          </cell>
        </row>
        <row r="1361">
          <cell r="A1361">
            <v>39062</v>
          </cell>
          <cell r="B1361" t="str">
            <v>39</v>
          </cell>
          <cell r="C1361" t="str">
            <v>La Boissière</v>
          </cell>
          <cell r="D1361">
            <v>65</v>
          </cell>
          <cell r="E1361">
            <v>20</v>
          </cell>
          <cell r="F1361">
            <v>8</v>
          </cell>
          <cell r="G1361">
            <v>28</v>
          </cell>
        </row>
        <row r="1362">
          <cell r="A1362">
            <v>39063</v>
          </cell>
          <cell r="B1362" t="str">
            <v>39</v>
          </cell>
          <cell r="C1362" t="str">
            <v>Bonlieu</v>
          </cell>
          <cell r="D1362">
            <v>273</v>
          </cell>
          <cell r="E1362">
            <v>39.014462487233239</v>
          </cell>
          <cell r="F1362">
            <v>31.827587818532379</v>
          </cell>
          <cell r="G1362">
            <v>70.842050305765611</v>
          </cell>
        </row>
        <row r="1363">
          <cell r="A1363">
            <v>39064</v>
          </cell>
          <cell r="B1363" t="str">
            <v>39</v>
          </cell>
          <cell r="C1363" t="str">
            <v>Bonnaud</v>
          </cell>
          <cell r="D1363">
            <v>50.999999999999893</v>
          </cell>
          <cell r="E1363">
            <v>12.489795918367321</v>
          </cell>
          <cell r="F1363">
            <v>10.408163265306101</v>
          </cell>
          <cell r="G1363">
            <v>22.897959183673422</v>
          </cell>
        </row>
        <row r="1364">
          <cell r="A1364">
            <v>39065</v>
          </cell>
          <cell r="B1364" t="str">
            <v>39</v>
          </cell>
          <cell r="C1364" t="str">
            <v>Bonnefontaine</v>
          </cell>
          <cell r="D1364">
            <v>97</v>
          </cell>
          <cell r="E1364">
            <v>16</v>
          </cell>
          <cell r="F1364">
            <v>18</v>
          </cell>
          <cell r="G1364">
            <v>34</v>
          </cell>
        </row>
        <row r="1365">
          <cell r="A1365">
            <v>39066</v>
          </cell>
          <cell r="B1365" t="str">
            <v>39</v>
          </cell>
          <cell r="C1365" t="str">
            <v>Bornay</v>
          </cell>
          <cell r="D1365">
            <v>168</v>
          </cell>
          <cell r="E1365">
            <v>29.132947976878619</v>
          </cell>
          <cell r="F1365">
            <v>8.7398843930635852</v>
          </cell>
          <cell r="G1365">
            <v>37.872832369942202</v>
          </cell>
        </row>
        <row r="1366">
          <cell r="A1366">
            <v>39068</v>
          </cell>
          <cell r="B1366" t="str">
            <v>39</v>
          </cell>
          <cell r="C1366" t="str">
            <v>Les Bouchoux</v>
          </cell>
          <cell r="D1366">
            <v>310.99999999999943</v>
          </cell>
          <cell r="E1366">
            <v>63.200608000639257</v>
          </cell>
          <cell r="F1366">
            <v>37.084059594827281</v>
          </cell>
          <cell r="G1366">
            <v>100.28466759546654</v>
          </cell>
        </row>
        <row r="1367">
          <cell r="A1367">
            <v>39069</v>
          </cell>
          <cell r="B1367" t="str">
            <v>39</v>
          </cell>
          <cell r="C1367" t="str">
            <v>Bourcia</v>
          </cell>
          <cell r="D1367">
            <v>114</v>
          </cell>
          <cell r="E1367">
            <v>21.18584070796452</v>
          </cell>
          <cell r="F1367">
            <v>9.0796460176990799</v>
          </cell>
          <cell r="G1367">
            <v>30.2654867256636</v>
          </cell>
        </row>
        <row r="1368">
          <cell r="A1368">
            <v>39070</v>
          </cell>
          <cell r="B1368" t="str">
            <v>39</v>
          </cell>
          <cell r="C1368" t="str">
            <v>Bourg-de-Sirod</v>
          </cell>
          <cell r="D1368">
            <v>89</v>
          </cell>
          <cell r="E1368">
            <v>18</v>
          </cell>
          <cell r="F1368">
            <v>6</v>
          </cell>
          <cell r="G1368">
            <v>24</v>
          </cell>
        </row>
        <row r="1369">
          <cell r="A1369">
            <v>39072</v>
          </cell>
          <cell r="B1369" t="str">
            <v>39</v>
          </cell>
          <cell r="C1369" t="str">
            <v>Bracon</v>
          </cell>
          <cell r="D1369">
            <v>271</v>
          </cell>
          <cell r="E1369">
            <v>68.717857142857156</v>
          </cell>
          <cell r="F1369">
            <v>26.132142857142863</v>
          </cell>
          <cell r="G1369">
            <v>94.850000000000023</v>
          </cell>
        </row>
        <row r="1370">
          <cell r="A1370">
            <v>39073</v>
          </cell>
          <cell r="B1370" t="str">
            <v>39</v>
          </cell>
          <cell r="C1370" t="str">
            <v>Brainans</v>
          </cell>
          <cell r="D1370">
            <v>161</v>
          </cell>
          <cell r="E1370">
            <v>41</v>
          </cell>
          <cell r="F1370">
            <v>10</v>
          </cell>
          <cell r="G1370">
            <v>51</v>
          </cell>
        </row>
        <row r="1371">
          <cell r="A1371">
            <v>39074</v>
          </cell>
          <cell r="B1371" t="str">
            <v>39</v>
          </cell>
          <cell r="C1371" t="str">
            <v>Brans</v>
          </cell>
          <cell r="D1371">
            <v>231.00000000000077</v>
          </cell>
          <cell r="E1371">
            <v>40.040000000000127</v>
          </cell>
          <cell r="F1371">
            <v>19.506666666666728</v>
          </cell>
          <cell r="G1371">
            <v>59.546666666666852</v>
          </cell>
        </row>
        <row r="1372">
          <cell r="A1372">
            <v>39075</v>
          </cell>
          <cell r="B1372" t="str">
            <v>39</v>
          </cell>
          <cell r="C1372" t="str">
            <v>Bréry</v>
          </cell>
          <cell r="D1372">
            <v>219</v>
          </cell>
          <cell r="E1372">
            <v>51.641921397379932</v>
          </cell>
          <cell r="F1372">
            <v>20.082969432314421</v>
          </cell>
          <cell r="G1372">
            <v>71.724890829694345</v>
          </cell>
        </row>
        <row r="1373">
          <cell r="A1373">
            <v>39076</v>
          </cell>
          <cell r="B1373" t="str">
            <v>39</v>
          </cell>
          <cell r="C1373" t="str">
            <v>La Bretenière</v>
          </cell>
          <cell r="D1373">
            <v>219</v>
          </cell>
          <cell r="E1373">
            <v>20.467289719626201</v>
          </cell>
          <cell r="F1373">
            <v>13.303738317757031</v>
          </cell>
          <cell r="G1373">
            <v>33.771028037383232</v>
          </cell>
        </row>
        <row r="1374">
          <cell r="A1374">
            <v>39077</v>
          </cell>
          <cell r="B1374" t="str">
            <v>39</v>
          </cell>
          <cell r="C1374" t="str">
            <v>Bretenières</v>
          </cell>
          <cell r="D1374">
            <v>40.000000000000057</v>
          </cell>
          <cell r="E1374">
            <v>8.4210526315789593</v>
          </cell>
          <cell r="F1374">
            <v>7.3684210526315903</v>
          </cell>
          <cell r="G1374">
            <v>15.789473684210549</v>
          </cell>
        </row>
        <row r="1375">
          <cell r="A1375">
            <v>39078</v>
          </cell>
          <cell r="B1375" t="str">
            <v>39</v>
          </cell>
          <cell r="C1375" t="str">
            <v>Brevans</v>
          </cell>
          <cell r="D1375">
            <v>652</v>
          </cell>
          <cell r="E1375">
            <v>101</v>
          </cell>
          <cell r="F1375">
            <v>55</v>
          </cell>
          <cell r="G1375">
            <v>156</v>
          </cell>
        </row>
        <row r="1376">
          <cell r="A1376">
            <v>39079</v>
          </cell>
          <cell r="B1376" t="str">
            <v>39</v>
          </cell>
          <cell r="C1376" t="str">
            <v>Briod</v>
          </cell>
          <cell r="D1376">
            <v>209</v>
          </cell>
          <cell r="E1376">
            <v>42</v>
          </cell>
          <cell r="F1376">
            <v>11</v>
          </cell>
          <cell r="G1376">
            <v>53</v>
          </cell>
        </row>
        <row r="1377">
          <cell r="A1377">
            <v>39080</v>
          </cell>
          <cell r="B1377" t="str">
            <v>39</v>
          </cell>
          <cell r="C1377" t="str">
            <v>Broissia</v>
          </cell>
          <cell r="D1377">
            <v>57</v>
          </cell>
          <cell r="E1377">
            <v>7.8923076923076927</v>
          </cell>
          <cell r="F1377">
            <v>8.7692307692307701</v>
          </cell>
          <cell r="G1377">
            <v>16.661538461538463</v>
          </cell>
        </row>
        <row r="1378">
          <cell r="A1378">
            <v>39081</v>
          </cell>
          <cell r="B1378" t="str">
            <v>39</v>
          </cell>
          <cell r="C1378" t="str">
            <v>Buvilly</v>
          </cell>
          <cell r="D1378">
            <v>374</v>
          </cell>
          <cell r="E1378">
            <v>66</v>
          </cell>
          <cell r="F1378">
            <v>46</v>
          </cell>
          <cell r="G1378">
            <v>112</v>
          </cell>
        </row>
        <row r="1379">
          <cell r="A1379">
            <v>39083</v>
          </cell>
          <cell r="B1379" t="str">
            <v>39</v>
          </cell>
          <cell r="C1379" t="str">
            <v>Censeau</v>
          </cell>
          <cell r="D1379">
            <v>302.00000000000074</v>
          </cell>
          <cell r="E1379">
            <v>38.62442156579332</v>
          </cell>
          <cell r="F1379">
            <v>32.540612007315204</v>
          </cell>
          <cell r="G1379">
            <v>71.165033573108531</v>
          </cell>
        </row>
        <row r="1380">
          <cell r="A1380">
            <v>39084</v>
          </cell>
          <cell r="B1380" t="str">
            <v>39</v>
          </cell>
          <cell r="C1380" t="str">
            <v>Cernans</v>
          </cell>
          <cell r="D1380">
            <v>139</v>
          </cell>
          <cell r="E1380">
            <v>15</v>
          </cell>
          <cell r="F1380">
            <v>12</v>
          </cell>
          <cell r="G1380">
            <v>27</v>
          </cell>
        </row>
        <row r="1381">
          <cell r="A1381">
            <v>39085</v>
          </cell>
          <cell r="B1381" t="str">
            <v>39</v>
          </cell>
          <cell r="C1381" t="str">
            <v>Cerniébaud</v>
          </cell>
          <cell r="D1381">
            <v>82</v>
          </cell>
          <cell r="E1381">
            <v>16</v>
          </cell>
          <cell r="F1381">
            <v>3</v>
          </cell>
          <cell r="G1381">
            <v>19</v>
          </cell>
        </row>
        <row r="1382">
          <cell r="A1382">
            <v>39086</v>
          </cell>
          <cell r="B1382" t="str">
            <v>39</v>
          </cell>
          <cell r="C1382" t="str">
            <v>Cernon</v>
          </cell>
          <cell r="D1382">
            <v>257.99999999999886</v>
          </cell>
          <cell r="E1382">
            <v>31.20472635707911</v>
          </cell>
          <cell r="F1382">
            <v>29.191518205009491</v>
          </cell>
          <cell r="G1382">
            <v>60.396244562088597</v>
          </cell>
        </row>
        <row r="1383">
          <cell r="A1383">
            <v>39088</v>
          </cell>
          <cell r="B1383" t="str">
            <v>39</v>
          </cell>
          <cell r="C1383" t="str">
            <v>Cesancey</v>
          </cell>
          <cell r="D1383">
            <v>404</v>
          </cell>
          <cell r="E1383">
            <v>62</v>
          </cell>
          <cell r="F1383">
            <v>27</v>
          </cell>
          <cell r="G1383">
            <v>89</v>
          </cell>
        </row>
        <row r="1384">
          <cell r="A1384">
            <v>39089</v>
          </cell>
          <cell r="B1384" t="str">
            <v>39</v>
          </cell>
          <cell r="C1384" t="str">
            <v>Cézia</v>
          </cell>
          <cell r="D1384">
            <v>65</v>
          </cell>
          <cell r="E1384">
            <v>19</v>
          </cell>
          <cell r="F1384">
            <v>5</v>
          </cell>
          <cell r="G1384">
            <v>24</v>
          </cell>
        </row>
        <row r="1385">
          <cell r="A1385">
            <v>39090</v>
          </cell>
          <cell r="B1385" t="str">
            <v>39</v>
          </cell>
          <cell r="C1385" t="str">
            <v>Chaînée-des-Coupis</v>
          </cell>
          <cell r="D1385">
            <v>186.00000000000088</v>
          </cell>
          <cell r="E1385">
            <v>34.939226519337183</v>
          </cell>
          <cell r="F1385">
            <v>10.276243093922698</v>
          </cell>
          <cell r="G1385">
            <v>45.215469613259884</v>
          </cell>
        </row>
        <row r="1386">
          <cell r="A1386">
            <v>39091</v>
          </cell>
          <cell r="B1386" t="str">
            <v>39</v>
          </cell>
          <cell r="C1386" t="str">
            <v>Les Chalesmes</v>
          </cell>
          <cell r="D1386">
            <v>99.999999999999758</v>
          </cell>
          <cell r="E1386">
            <v>6.2358010314961199</v>
          </cell>
          <cell r="F1386">
            <v>14.55020240682428</v>
          </cell>
          <cell r="G1386">
            <v>20.7860034383204</v>
          </cell>
        </row>
        <row r="1387">
          <cell r="A1387">
            <v>39092</v>
          </cell>
          <cell r="B1387" t="str">
            <v>39</v>
          </cell>
          <cell r="C1387" t="str">
            <v>Chambéria</v>
          </cell>
          <cell r="D1387">
            <v>167</v>
          </cell>
          <cell r="E1387">
            <v>34</v>
          </cell>
          <cell r="F1387">
            <v>26</v>
          </cell>
          <cell r="G1387">
            <v>60</v>
          </cell>
        </row>
        <row r="1388">
          <cell r="A1388">
            <v>39093</v>
          </cell>
          <cell r="B1388" t="str">
            <v>39</v>
          </cell>
          <cell r="C1388" t="str">
            <v>Chamblay</v>
          </cell>
          <cell r="D1388">
            <v>426</v>
          </cell>
          <cell r="E1388">
            <v>68</v>
          </cell>
          <cell r="F1388">
            <v>109</v>
          </cell>
          <cell r="G1388">
            <v>177</v>
          </cell>
        </row>
        <row r="1389">
          <cell r="A1389">
            <v>39094</v>
          </cell>
          <cell r="B1389" t="str">
            <v>39</v>
          </cell>
          <cell r="C1389" t="str">
            <v>Chamole</v>
          </cell>
          <cell r="D1389">
            <v>170</v>
          </cell>
          <cell r="E1389">
            <v>16.190476190476161</v>
          </cell>
          <cell r="F1389">
            <v>22.261904761904759</v>
          </cell>
          <cell r="G1389">
            <v>38.452380952380921</v>
          </cell>
        </row>
        <row r="1390">
          <cell r="A1390">
            <v>39095</v>
          </cell>
          <cell r="B1390" t="str">
            <v>39</v>
          </cell>
          <cell r="C1390" t="str">
            <v>Champagne-sur-Loue</v>
          </cell>
          <cell r="D1390">
            <v>128</v>
          </cell>
          <cell r="E1390">
            <v>17</v>
          </cell>
          <cell r="F1390">
            <v>15</v>
          </cell>
          <cell r="G1390">
            <v>32</v>
          </cell>
        </row>
        <row r="1391">
          <cell r="A1391">
            <v>39096</v>
          </cell>
          <cell r="B1391" t="str">
            <v>39</v>
          </cell>
          <cell r="C1391" t="str">
            <v>Champagney</v>
          </cell>
          <cell r="D1391">
            <v>458</v>
          </cell>
          <cell r="E1391">
            <v>36.872881355932186</v>
          </cell>
          <cell r="F1391">
            <v>31.050847457627103</v>
          </cell>
          <cell r="G1391">
            <v>67.923728813559293</v>
          </cell>
        </row>
        <row r="1392">
          <cell r="A1392">
            <v>39097</v>
          </cell>
          <cell r="B1392" t="str">
            <v>39</v>
          </cell>
          <cell r="C1392" t="str">
            <v>Champagnole</v>
          </cell>
          <cell r="D1392">
            <v>7901</v>
          </cell>
          <cell r="E1392">
            <v>1613.9236034659368</v>
          </cell>
          <cell r="F1392">
            <v>1196.9467706420207</v>
          </cell>
          <cell r="G1392">
            <v>2810.8703741079576</v>
          </cell>
        </row>
        <row r="1393">
          <cell r="A1393">
            <v>39099</v>
          </cell>
          <cell r="B1393" t="str">
            <v>39</v>
          </cell>
          <cell r="C1393" t="str">
            <v>Champdivers</v>
          </cell>
          <cell r="D1393">
            <v>445.00000000000188</v>
          </cell>
          <cell r="E1393">
            <v>83.052995391705423</v>
          </cell>
          <cell r="F1393">
            <v>25.633640552995498</v>
          </cell>
          <cell r="G1393">
            <v>108.68663594470092</v>
          </cell>
        </row>
        <row r="1394">
          <cell r="A1394">
            <v>39100</v>
          </cell>
          <cell r="B1394" t="str">
            <v>39</v>
          </cell>
          <cell r="C1394" t="str">
            <v>Champrougier</v>
          </cell>
          <cell r="D1394">
            <v>88</v>
          </cell>
          <cell r="E1394">
            <v>12.711111111111114</v>
          </cell>
          <cell r="F1394">
            <v>12.711111111111114</v>
          </cell>
          <cell r="G1394">
            <v>25.422222222222228</v>
          </cell>
        </row>
        <row r="1395">
          <cell r="A1395">
            <v>39101</v>
          </cell>
          <cell r="B1395" t="str">
            <v>39</v>
          </cell>
          <cell r="C1395" t="str">
            <v>Champvans</v>
          </cell>
          <cell r="D1395">
            <v>1343</v>
          </cell>
          <cell r="E1395">
            <v>228.02014388489204</v>
          </cell>
          <cell r="F1395">
            <v>160.38705035971219</v>
          </cell>
          <cell r="G1395">
            <v>388.40719424460423</v>
          </cell>
        </row>
        <row r="1396">
          <cell r="A1396">
            <v>39102</v>
          </cell>
          <cell r="B1396" t="str">
            <v>39</v>
          </cell>
          <cell r="C1396" t="str">
            <v>Chancia</v>
          </cell>
          <cell r="D1396">
            <v>224</v>
          </cell>
          <cell r="E1396">
            <v>28</v>
          </cell>
          <cell r="F1396">
            <v>5</v>
          </cell>
          <cell r="G1396">
            <v>33</v>
          </cell>
        </row>
        <row r="1397">
          <cell r="A1397">
            <v>39103</v>
          </cell>
          <cell r="B1397" t="str">
            <v>39</v>
          </cell>
          <cell r="C1397" t="str">
            <v>La Chapelle-sur-Furieuse</v>
          </cell>
          <cell r="D1397">
            <v>327</v>
          </cell>
          <cell r="E1397">
            <v>49</v>
          </cell>
          <cell r="F1397">
            <v>19</v>
          </cell>
          <cell r="G1397">
            <v>68</v>
          </cell>
        </row>
        <row r="1398">
          <cell r="A1398">
            <v>39104</v>
          </cell>
          <cell r="B1398" t="str">
            <v>39</v>
          </cell>
          <cell r="C1398" t="str">
            <v>Chapelle-Voland</v>
          </cell>
          <cell r="D1398">
            <v>618</v>
          </cell>
          <cell r="E1398">
            <v>125.98073836276076</v>
          </cell>
          <cell r="F1398">
            <v>102.17335473515244</v>
          </cell>
          <cell r="G1398">
            <v>228.1540930979132</v>
          </cell>
        </row>
        <row r="1399">
          <cell r="A1399">
            <v>39105</v>
          </cell>
          <cell r="B1399" t="str">
            <v>39</v>
          </cell>
          <cell r="C1399" t="str">
            <v>Chapois</v>
          </cell>
          <cell r="D1399">
            <v>208</v>
          </cell>
          <cell r="E1399">
            <v>46.538812785388131</v>
          </cell>
          <cell r="F1399">
            <v>21.844748858447492</v>
          </cell>
          <cell r="G1399">
            <v>68.38356164383562</v>
          </cell>
        </row>
        <row r="1400">
          <cell r="A1400">
            <v>39106</v>
          </cell>
          <cell r="B1400" t="str">
            <v>39</v>
          </cell>
          <cell r="C1400" t="str">
            <v>Charchilla</v>
          </cell>
          <cell r="D1400">
            <v>267.99999999999875</v>
          </cell>
          <cell r="E1400">
            <v>52.772200772200527</v>
          </cell>
          <cell r="F1400">
            <v>23.79922779922769</v>
          </cell>
          <cell r="G1400">
            <v>76.571428571428214</v>
          </cell>
        </row>
        <row r="1401">
          <cell r="A1401">
            <v>39107</v>
          </cell>
          <cell r="B1401" t="str">
            <v>39</v>
          </cell>
          <cell r="C1401" t="str">
            <v>Charcier</v>
          </cell>
          <cell r="D1401">
            <v>118</v>
          </cell>
          <cell r="E1401">
            <v>28</v>
          </cell>
          <cell r="F1401">
            <v>14</v>
          </cell>
          <cell r="G1401">
            <v>42</v>
          </cell>
        </row>
        <row r="1402">
          <cell r="A1402">
            <v>39108</v>
          </cell>
          <cell r="B1402" t="str">
            <v>39</v>
          </cell>
          <cell r="C1402" t="str">
            <v>Charency</v>
          </cell>
          <cell r="D1402">
            <v>57</v>
          </cell>
          <cell r="E1402">
            <v>5</v>
          </cell>
          <cell r="F1402">
            <v>8</v>
          </cell>
          <cell r="G1402">
            <v>13</v>
          </cell>
        </row>
        <row r="1403">
          <cell r="A1403">
            <v>39109</v>
          </cell>
          <cell r="B1403" t="str">
            <v>39</v>
          </cell>
          <cell r="C1403" t="str">
            <v>Charézier</v>
          </cell>
          <cell r="D1403">
            <v>153.99999999999935</v>
          </cell>
          <cell r="E1403">
            <v>24.597222222222118</v>
          </cell>
          <cell r="F1403">
            <v>19.249999999999918</v>
          </cell>
          <cell r="G1403">
            <v>43.847222222222037</v>
          </cell>
        </row>
        <row r="1404">
          <cell r="A1404">
            <v>39110</v>
          </cell>
          <cell r="B1404" t="str">
            <v>39</v>
          </cell>
          <cell r="C1404" t="str">
            <v>La Charme</v>
          </cell>
          <cell r="D1404">
            <v>63</v>
          </cell>
          <cell r="E1404">
            <v>4.7727272727272751</v>
          </cell>
          <cell r="F1404">
            <v>2.8636363636363651</v>
          </cell>
          <cell r="G1404">
            <v>7.6363636363636402</v>
          </cell>
        </row>
        <row r="1405">
          <cell r="A1405">
            <v>39111</v>
          </cell>
          <cell r="B1405" t="str">
            <v>39</v>
          </cell>
          <cell r="C1405" t="str">
            <v>Charnod</v>
          </cell>
          <cell r="D1405">
            <v>42</v>
          </cell>
          <cell r="E1405">
            <v>11.268292682926839</v>
          </cell>
          <cell r="F1405">
            <v>9.2195121951219594</v>
          </cell>
          <cell r="G1405">
            <v>20.487804878048799</v>
          </cell>
        </row>
        <row r="1406">
          <cell r="A1406">
            <v>39112</v>
          </cell>
          <cell r="B1406" t="str">
            <v>39</v>
          </cell>
          <cell r="C1406" t="str">
            <v>La Chassagne</v>
          </cell>
          <cell r="D1406">
            <v>120</v>
          </cell>
          <cell r="E1406">
            <v>22</v>
          </cell>
          <cell r="F1406">
            <v>25</v>
          </cell>
          <cell r="G1406">
            <v>47</v>
          </cell>
        </row>
        <row r="1407">
          <cell r="A1407">
            <v>39113</v>
          </cell>
          <cell r="B1407" t="str">
            <v>39</v>
          </cell>
          <cell r="C1407" t="str">
            <v>Chassal</v>
          </cell>
          <cell r="D1407">
            <v>451</v>
          </cell>
          <cell r="E1407">
            <v>68</v>
          </cell>
          <cell r="F1407">
            <v>44</v>
          </cell>
          <cell r="G1407">
            <v>112</v>
          </cell>
        </row>
        <row r="1408">
          <cell r="A1408">
            <v>39114</v>
          </cell>
          <cell r="B1408" t="str">
            <v>39</v>
          </cell>
          <cell r="C1408" t="str">
            <v>Château-Chalon</v>
          </cell>
          <cell r="D1408">
            <v>154</v>
          </cell>
          <cell r="E1408">
            <v>31.20261437908502</v>
          </cell>
          <cell r="F1408">
            <v>25.1633986928105</v>
          </cell>
          <cell r="G1408">
            <v>56.366013071895523</v>
          </cell>
        </row>
        <row r="1409">
          <cell r="A1409">
            <v>39115</v>
          </cell>
          <cell r="B1409" t="str">
            <v>39</v>
          </cell>
          <cell r="C1409" t="str">
            <v>Château-des-Prés</v>
          </cell>
          <cell r="D1409">
            <v>192</v>
          </cell>
          <cell r="E1409">
            <v>25.536945812807872</v>
          </cell>
          <cell r="F1409">
            <v>13.241379310344822</v>
          </cell>
          <cell r="G1409">
            <v>38.778325123152698</v>
          </cell>
        </row>
        <row r="1410">
          <cell r="A1410">
            <v>39116</v>
          </cell>
          <cell r="B1410" t="str">
            <v>39</v>
          </cell>
          <cell r="C1410" t="str">
            <v>La Châtelaine</v>
          </cell>
          <cell r="D1410">
            <v>131</v>
          </cell>
          <cell r="E1410">
            <v>21.669172932330834</v>
          </cell>
          <cell r="F1410">
            <v>14.774436090225571</v>
          </cell>
          <cell r="G1410">
            <v>36.443609022556402</v>
          </cell>
        </row>
        <row r="1411">
          <cell r="A1411">
            <v>39117</v>
          </cell>
          <cell r="B1411" t="str">
            <v>39</v>
          </cell>
          <cell r="C1411" t="str">
            <v>Chatelay</v>
          </cell>
          <cell r="D1411">
            <v>89.999999999999758</v>
          </cell>
          <cell r="E1411">
            <v>15.340909090909051</v>
          </cell>
          <cell r="F1411">
            <v>7.1590909090908896</v>
          </cell>
          <cell r="G1411">
            <v>22.49999999999994</v>
          </cell>
        </row>
        <row r="1412">
          <cell r="A1412">
            <v>39118</v>
          </cell>
          <cell r="B1412" t="str">
            <v>39</v>
          </cell>
          <cell r="C1412" t="str">
            <v>Châtel-de-Joux</v>
          </cell>
          <cell r="D1412">
            <v>54.000000000000078</v>
          </cell>
          <cell r="E1412">
            <v>11.423076923076939</v>
          </cell>
          <cell r="F1412">
            <v>4.1538461538461604</v>
          </cell>
          <cell r="G1412">
            <v>15.5769230769231</v>
          </cell>
        </row>
        <row r="1413">
          <cell r="A1413">
            <v>39119</v>
          </cell>
          <cell r="B1413" t="str">
            <v>39</v>
          </cell>
          <cell r="C1413" t="str">
            <v>Le Chateley</v>
          </cell>
          <cell r="D1413">
            <v>89</v>
          </cell>
          <cell r="E1413">
            <v>13</v>
          </cell>
          <cell r="F1413">
            <v>15</v>
          </cell>
          <cell r="G1413">
            <v>28</v>
          </cell>
        </row>
        <row r="1414">
          <cell r="A1414">
            <v>39120</v>
          </cell>
          <cell r="B1414" t="str">
            <v>39</v>
          </cell>
          <cell r="C1414" t="str">
            <v>Châtelneuf</v>
          </cell>
          <cell r="D1414">
            <v>139</v>
          </cell>
          <cell r="E1414">
            <v>22.673758865248217</v>
          </cell>
          <cell r="F1414">
            <v>12.815602836879426</v>
          </cell>
          <cell r="G1414">
            <v>35.489361702127646</v>
          </cell>
        </row>
        <row r="1415">
          <cell r="A1415">
            <v>39121</v>
          </cell>
          <cell r="B1415" t="str">
            <v>39</v>
          </cell>
          <cell r="C1415" t="str">
            <v>Châtenois</v>
          </cell>
          <cell r="D1415">
            <v>368</v>
          </cell>
          <cell r="E1415">
            <v>63.027624309392323</v>
          </cell>
          <cell r="F1415">
            <v>12.198895027624321</v>
          </cell>
          <cell r="G1415">
            <v>75.22651933701664</v>
          </cell>
        </row>
        <row r="1416">
          <cell r="A1416">
            <v>39122</v>
          </cell>
          <cell r="B1416" t="str">
            <v>39</v>
          </cell>
          <cell r="C1416" t="str">
            <v>Châtillon</v>
          </cell>
          <cell r="D1416">
            <v>158.00000000000057</v>
          </cell>
          <cell r="E1416">
            <v>16.631578947368482</v>
          </cell>
          <cell r="F1416">
            <v>28.065789473684312</v>
          </cell>
          <cell r="G1416">
            <v>44.697368421052794</v>
          </cell>
        </row>
        <row r="1417">
          <cell r="A1417">
            <v>39123</v>
          </cell>
          <cell r="B1417" t="str">
            <v>39</v>
          </cell>
          <cell r="C1417" t="str">
            <v>Chatonnay</v>
          </cell>
          <cell r="D1417">
            <v>64.999999999999787</v>
          </cell>
          <cell r="E1417">
            <v>12.580645161290279</v>
          </cell>
          <cell r="F1417">
            <v>3.1451612903225699</v>
          </cell>
          <cell r="G1417">
            <v>15.725806451612849</v>
          </cell>
        </row>
        <row r="1418">
          <cell r="A1418">
            <v>39124</v>
          </cell>
          <cell r="B1418" t="str">
            <v>39</v>
          </cell>
          <cell r="C1418" t="str">
            <v>Chaumergy</v>
          </cell>
          <cell r="D1418">
            <v>473</v>
          </cell>
          <cell r="E1418">
            <v>101</v>
          </cell>
          <cell r="F1418">
            <v>67</v>
          </cell>
          <cell r="G1418">
            <v>168</v>
          </cell>
        </row>
        <row r="1419">
          <cell r="A1419">
            <v>39126</v>
          </cell>
          <cell r="B1419" t="str">
            <v>39</v>
          </cell>
          <cell r="C1419" t="str">
            <v>La Chaumusse</v>
          </cell>
          <cell r="D1419">
            <v>398</v>
          </cell>
          <cell r="E1419">
            <v>47</v>
          </cell>
          <cell r="F1419">
            <v>21</v>
          </cell>
          <cell r="G1419">
            <v>68</v>
          </cell>
        </row>
        <row r="1420">
          <cell r="A1420">
            <v>39127</v>
          </cell>
          <cell r="B1420" t="str">
            <v>39</v>
          </cell>
          <cell r="C1420" t="str">
            <v>Chaussenans</v>
          </cell>
          <cell r="D1420">
            <v>98</v>
          </cell>
          <cell r="E1420">
            <v>23</v>
          </cell>
          <cell r="F1420">
            <v>6</v>
          </cell>
          <cell r="G1420">
            <v>29</v>
          </cell>
        </row>
        <row r="1421">
          <cell r="A1421">
            <v>39128</v>
          </cell>
          <cell r="B1421" t="str">
            <v>39</v>
          </cell>
          <cell r="C1421" t="str">
            <v>Chaussin</v>
          </cell>
          <cell r="D1421">
            <v>1678</v>
          </cell>
          <cell r="E1421">
            <v>322</v>
          </cell>
          <cell r="F1421">
            <v>250</v>
          </cell>
          <cell r="G1421">
            <v>572</v>
          </cell>
        </row>
        <row r="1422">
          <cell r="A1422">
            <v>39129</v>
          </cell>
          <cell r="B1422" t="str">
            <v>39</v>
          </cell>
          <cell r="C1422" t="str">
            <v>Chaux-des-Crotenay</v>
          </cell>
          <cell r="D1422">
            <v>412</v>
          </cell>
          <cell r="E1422">
            <v>56</v>
          </cell>
          <cell r="F1422">
            <v>41</v>
          </cell>
          <cell r="G1422">
            <v>97</v>
          </cell>
        </row>
        <row r="1423">
          <cell r="A1423">
            <v>39130</v>
          </cell>
          <cell r="B1423" t="str">
            <v>39</v>
          </cell>
          <cell r="C1423" t="str">
            <v>Chaux-des-Prés</v>
          </cell>
          <cell r="D1423">
            <v>180</v>
          </cell>
          <cell r="E1423">
            <v>20</v>
          </cell>
          <cell r="F1423">
            <v>15</v>
          </cell>
          <cell r="G1423">
            <v>35</v>
          </cell>
        </row>
        <row r="1424">
          <cell r="A1424">
            <v>39131</v>
          </cell>
          <cell r="B1424" t="str">
            <v>39</v>
          </cell>
          <cell r="C1424" t="str">
            <v>La Chaux-du-Dombief</v>
          </cell>
          <cell r="D1424">
            <v>531</v>
          </cell>
          <cell r="E1424">
            <v>84.840225563909797</v>
          </cell>
          <cell r="F1424">
            <v>26.949248120300759</v>
          </cell>
          <cell r="G1424">
            <v>111.78947368421055</v>
          </cell>
        </row>
        <row r="1425">
          <cell r="A1425">
            <v>39132</v>
          </cell>
          <cell r="B1425" t="str">
            <v>39</v>
          </cell>
          <cell r="C1425" t="str">
            <v>La Chaux-en-Bresse</v>
          </cell>
          <cell r="D1425">
            <v>37</v>
          </cell>
          <cell r="E1425">
            <v>10</v>
          </cell>
          <cell r="F1425">
            <v>1</v>
          </cell>
          <cell r="G1425">
            <v>11</v>
          </cell>
        </row>
        <row r="1426">
          <cell r="A1426">
            <v>39133</v>
          </cell>
          <cell r="B1426" t="str">
            <v>39</v>
          </cell>
          <cell r="C1426" t="str">
            <v>Chaux-Champagny</v>
          </cell>
          <cell r="D1426">
            <v>73</v>
          </cell>
          <cell r="E1426">
            <v>11</v>
          </cell>
          <cell r="F1426">
            <v>6</v>
          </cell>
          <cell r="G1426">
            <v>17</v>
          </cell>
        </row>
        <row r="1427">
          <cell r="A1427">
            <v>39134</v>
          </cell>
          <cell r="B1427" t="str">
            <v>39</v>
          </cell>
          <cell r="C1427" t="str">
            <v>Chavéria</v>
          </cell>
          <cell r="D1427">
            <v>243</v>
          </cell>
          <cell r="E1427">
            <v>23.287500000000001</v>
          </cell>
          <cell r="F1427">
            <v>13.1625</v>
          </cell>
          <cell r="G1427">
            <v>36.450000000000003</v>
          </cell>
        </row>
        <row r="1428">
          <cell r="A1428">
            <v>39135</v>
          </cell>
          <cell r="B1428" t="str">
            <v>39</v>
          </cell>
          <cell r="C1428" t="str">
            <v>Chazelles</v>
          </cell>
          <cell r="D1428">
            <v>149</v>
          </cell>
          <cell r="E1428">
            <v>33.448979591836711</v>
          </cell>
          <cell r="F1428">
            <v>12.16326530612244</v>
          </cell>
          <cell r="G1428">
            <v>45.612244897959151</v>
          </cell>
        </row>
        <row r="1429">
          <cell r="A1429">
            <v>39136</v>
          </cell>
          <cell r="B1429" t="str">
            <v>39</v>
          </cell>
          <cell r="C1429" t="str">
            <v>Chemenot</v>
          </cell>
          <cell r="D1429">
            <v>35</v>
          </cell>
          <cell r="E1429">
            <v>11.666666666666664</v>
          </cell>
          <cell r="F1429">
            <v>4.8611111111111098</v>
          </cell>
          <cell r="G1429">
            <v>16.527777777777775</v>
          </cell>
        </row>
        <row r="1430">
          <cell r="A1430">
            <v>39137</v>
          </cell>
          <cell r="B1430" t="str">
            <v>39</v>
          </cell>
          <cell r="C1430" t="str">
            <v>Chemilla</v>
          </cell>
          <cell r="D1430">
            <v>112</v>
          </cell>
          <cell r="E1430">
            <v>12</v>
          </cell>
          <cell r="F1430">
            <v>6</v>
          </cell>
          <cell r="G1430">
            <v>18</v>
          </cell>
        </row>
        <row r="1431">
          <cell r="A1431">
            <v>39138</v>
          </cell>
          <cell r="B1431" t="str">
            <v>39</v>
          </cell>
          <cell r="C1431" t="str">
            <v>Chemin</v>
          </cell>
          <cell r="D1431">
            <v>344</v>
          </cell>
          <cell r="E1431">
            <v>59.653179190751459</v>
          </cell>
          <cell r="F1431">
            <v>31.815028901734113</v>
          </cell>
          <cell r="G1431">
            <v>91.468208092485568</v>
          </cell>
        </row>
        <row r="1432">
          <cell r="A1432">
            <v>39139</v>
          </cell>
          <cell r="B1432" t="str">
            <v>39</v>
          </cell>
          <cell r="C1432" t="str">
            <v>Chêne-Bernard</v>
          </cell>
          <cell r="D1432">
            <v>71.000000000000284</v>
          </cell>
          <cell r="E1432">
            <v>17.212121212121279</v>
          </cell>
          <cell r="F1432">
            <v>5.3787878787879002</v>
          </cell>
          <cell r="G1432">
            <v>22.590909090909179</v>
          </cell>
        </row>
        <row r="1433">
          <cell r="A1433">
            <v>39140</v>
          </cell>
          <cell r="B1433" t="str">
            <v>39</v>
          </cell>
          <cell r="C1433" t="str">
            <v>Chêne-Sec</v>
          </cell>
          <cell r="D1433">
            <v>34</v>
          </cell>
          <cell r="E1433">
            <v>8</v>
          </cell>
          <cell r="F1433">
            <v>9</v>
          </cell>
          <cell r="G1433">
            <v>17</v>
          </cell>
        </row>
        <row r="1434">
          <cell r="A1434">
            <v>39141</v>
          </cell>
          <cell r="B1434" t="str">
            <v>39</v>
          </cell>
          <cell r="C1434" t="str">
            <v>Chevigny</v>
          </cell>
          <cell r="D1434">
            <v>283</v>
          </cell>
          <cell r="E1434">
            <v>38</v>
          </cell>
          <cell r="F1434">
            <v>22</v>
          </cell>
          <cell r="G1434">
            <v>60</v>
          </cell>
        </row>
        <row r="1435">
          <cell r="A1435">
            <v>39142</v>
          </cell>
          <cell r="B1435" t="str">
            <v>39</v>
          </cell>
          <cell r="C1435" t="str">
            <v>Chevreaux</v>
          </cell>
          <cell r="D1435">
            <v>136</v>
          </cell>
          <cell r="E1435">
            <v>28.564549189907378</v>
          </cell>
          <cell r="F1435">
            <v>33.711919269583788</v>
          </cell>
          <cell r="G1435">
            <v>62.27646845949117</v>
          </cell>
        </row>
        <row r="1436">
          <cell r="A1436">
            <v>39143</v>
          </cell>
          <cell r="B1436" t="str">
            <v>39</v>
          </cell>
          <cell r="C1436" t="str">
            <v>Chevrotaine</v>
          </cell>
          <cell r="D1436">
            <v>34.999999999999922</v>
          </cell>
          <cell r="E1436">
            <v>8.2352941176470402</v>
          </cell>
          <cell r="F1436">
            <v>4.1176470588235201</v>
          </cell>
          <cell r="G1436">
            <v>12.35294117647056</v>
          </cell>
        </row>
        <row r="1437">
          <cell r="A1437">
            <v>39145</v>
          </cell>
          <cell r="B1437" t="str">
            <v>39</v>
          </cell>
          <cell r="C1437" t="str">
            <v>Chille</v>
          </cell>
          <cell r="D1437">
            <v>292</v>
          </cell>
          <cell r="E1437">
            <v>65.651006711409423</v>
          </cell>
          <cell r="F1437">
            <v>18.617449664429536</v>
          </cell>
          <cell r="G1437">
            <v>84.268456375838952</v>
          </cell>
        </row>
        <row r="1438">
          <cell r="A1438">
            <v>39146</v>
          </cell>
          <cell r="B1438" t="str">
            <v>39</v>
          </cell>
          <cell r="C1438" t="str">
            <v>Chilly-le-Vignoble</v>
          </cell>
          <cell r="D1438">
            <v>653</v>
          </cell>
          <cell r="E1438">
            <v>91.889221556886255</v>
          </cell>
          <cell r="F1438">
            <v>44.967065868263489</v>
          </cell>
          <cell r="G1438">
            <v>136.85628742514973</v>
          </cell>
        </row>
        <row r="1439">
          <cell r="A1439">
            <v>39147</v>
          </cell>
          <cell r="B1439" t="str">
            <v>39</v>
          </cell>
          <cell r="C1439" t="str">
            <v>Chilly-sur-Salins</v>
          </cell>
          <cell r="D1439">
            <v>92</v>
          </cell>
          <cell r="E1439">
            <v>15.717253359773071</v>
          </cell>
          <cell r="F1439">
            <v>6.6177908883255041</v>
          </cell>
          <cell r="G1439">
            <v>22.335044248098576</v>
          </cell>
        </row>
        <row r="1440">
          <cell r="A1440">
            <v>39148</v>
          </cell>
          <cell r="B1440" t="str">
            <v>39</v>
          </cell>
          <cell r="C1440" t="str">
            <v>Chisséria</v>
          </cell>
          <cell r="D1440">
            <v>82.000000000000085</v>
          </cell>
          <cell r="E1440">
            <v>22.7777777777778</v>
          </cell>
          <cell r="F1440">
            <v>9.1111111111111196</v>
          </cell>
          <cell r="G1440">
            <v>31.888888888888921</v>
          </cell>
        </row>
        <row r="1441">
          <cell r="A1441">
            <v>39149</v>
          </cell>
          <cell r="B1441" t="str">
            <v>39</v>
          </cell>
          <cell r="C1441" t="str">
            <v>Chissey-sur-Loue</v>
          </cell>
          <cell r="D1441">
            <v>330</v>
          </cell>
          <cell r="E1441">
            <v>56.79525222551927</v>
          </cell>
          <cell r="F1441">
            <v>39.169139465875361</v>
          </cell>
          <cell r="G1441">
            <v>95.964391691394638</v>
          </cell>
        </row>
        <row r="1442">
          <cell r="A1442">
            <v>39150</v>
          </cell>
          <cell r="B1442" t="str">
            <v>39</v>
          </cell>
          <cell r="C1442" t="str">
            <v>Choisey</v>
          </cell>
          <cell r="D1442">
            <v>1064</v>
          </cell>
          <cell r="E1442">
            <v>204.61538461538461</v>
          </cell>
          <cell r="F1442">
            <v>114.78424015009381</v>
          </cell>
          <cell r="G1442">
            <v>319.39962476547839</v>
          </cell>
        </row>
        <row r="1443">
          <cell r="A1443">
            <v>39151</v>
          </cell>
          <cell r="B1443" t="str">
            <v>39</v>
          </cell>
          <cell r="C1443" t="str">
            <v>Choux</v>
          </cell>
          <cell r="D1443">
            <v>120</v>
          </cell>
          <cell r="E1443">
            <v>22.184873949579881</v>
          </cell>
          <cell r="F1443">
            <v>15.126050420168099</v>
          </cell>
          <cell r="G1443">
            <v>37.31092436974798</v>
          </cell>
        </row>
        <row r="1444">
          <cell r="A1444">
            <v>39153</v>
          </cell>
          <cell r="B1444" t="str">
            <v>39</v>
          </cell>
          <cell r="C1444" t="str">
            <v>Cize</v>
          </cell>
          <cell r="D1444">
            <v>796</v>
          </cell>
          <cell r="E1444">
            <v>222</v>
          </cell>
          <cell r="F1444">
            <v>60</v>
          </cell>
          <cell r="G1444">
            <v>282</v>
          </cell>
        </row>
        <row r="1445">
          <cell r="A1445">
            <v>39154</v>
          </cell>
          <cell r="B1445" t="str">
            <v>39</v>
          </cell>
          <cell r="C1445" t="str">
            <v>Clairvaux-les-Lacs</v>
          </cell>
          <cell r="D1445">
            <v>1439</v>
          </cell>
          <cell r="E1445">
            <v>223.1655321404829</v>
          </cell>
          <cell r="F1445">
            <v>228.67907880709001</v>
          </cell>
          <cell r="G1445">
            <v>451.8446109475729</v>
          </cell>
        </row>
        <row r="1446">
          <cell r="A1446">
            <v>39155</v>
          </cell>
          <cell r="B1446" t="str">
            <v>39</v>
          </cell>
          <cell r="C1446" t="str">
            <v>Clucy</v>
          </cell>
          <cell r="D1446">
            <v>84</v>
          </cell>
          <cell r="E1446">
            <v>25</v>
          </cell>
          <cell r="F1446">
            <v>9</v>
          </cell>
          <cell r="G1446">
            <v>34</v>
          </cell>
        </row>
        <row r="1447">
          <cell r="A1447">
            <v>39156</v>
          </cell>
          <cell r="B1447" t="str">
            <v>39</v>
          </cell>
          <cell r="C1447" t="str">
            <v>Cogna</v>
          </cell>
          <cell r="D1447">
            <v>257.99999999999937</v>
          </cell>
          <cell r="E1447">
            <v>30.592885375493999</v>
          </cell>
          <cell r="F1447">
            <v>22.434782608695599</v>
          </cell>
          <cell r="G1447">
            <v>53.027667984189598</v>
          </cell>
        </row>
        <row r="1448">
          <cell r="A1448">
            <v>39157</v>
          </cell>
          <cell r="B1448" t="str">
            <v>39</v>
          </cell>
          <cell r="C1448" t="str">
            <v>Coiserette</v>
          </cell>
          <cell r="D1448">
            <v>52</v>
          </cell>
          <cell r="E1448">
            <v>12</v>
          </cell>
          <cell r="F1448">
            <v>3</v>
          </cell>
          <cell r="G1448">
            <v>15</v>
          </cell>
        </row>
        <row r="1449">
          <cell r="A1449">
            <v>39158</v>
          </cell>
          <cell r="B1449" t="str">
            <v>39</v>
          </cell>
          <cell r="C1449" t="str">
            <v>Coisia</v>
          </cell>
          <cell r="D1449">
            <v>182</v>
          </cell>
          <cell r="E1449">
            <v>25.627431104927691</v>
          </cell>
          <cell r="F1449">
            <v>8.5002951027681082</v>
          </cell>
          <cell r="G1449">
            <v>34.127726207695801</v>
          </cell>
        </row>
        <row r="1450">
          <cell r="A1450">
            <v>39159</v>
          </cell>
          <cell r="B1450" t="str">
            <v>39</v>
          </cell>
          <cell r="C1450" t="str">
            <v>Colonne</v>
          </cell>
          <cell r="D1450">
            <v>265</v>
          </cell>
          <cell r="E1450">
            <v>48</v>
          </cell>
          <cell r="F1450">
            <v>23</v>
          </cell>
          <cell r="G1450">
            <v>71</v>
          </cell>
        </row>
        <row r="1451">
          <cell r="A1451">
            <v>39160</v>
          </cell>
          <cell r="B1451" t="str">
            <v>39</v>
          </cell>
          <cell r="C1451" t="str">
            <v>Commenailles</v>
          </cell>
          <cell r="D1451">
            <v>827.00000000000409</v>
          </cell>
          <cell r="E1451">
            <v>120.30929095354584</v>
          </cell>
          <cell r="F1451">
            <v>78.858190709046838</v>
          </cell>
          <cell r="G1451">
            <v>199.16748166259268</v>
          </cell>
        </row>
        <row r="1452">
          <cell r="A1452">
            <v>39161</v>
          </cell>
          <cell r="B1452" t="str">
            <v>39</v>
          </cell>
          <cell r="C1452" t="str">
            <v>Communailles-en-Montagne</v>
          </cell>
          <cell r="D1452">
            <v>48</v>
          </cell>
          <cell r="E1452">
            <v>1.8823529411764699</v>
          </cell>
          <cell r="F1452">
            <v>3.7647058823529398</v>
          </cell>
          <cell r="G1452">
            <v>5.6470588235294095</v>
          </cell>
        </row>
        <row r="1453">
          <cell r="A1453">
            <v>39162</v>
          </cell>
          <cell r="B1453" t="str">
            <v>39</v>
          </cell>
          <cell r="C1453" t="str">
            <v>Condamine</v>
          </cell>
          <cell r="D1453">
            <v>271</v>
          </cell>
          <cell r="E1453">
            <v>46</v>
          </cell>
          <cell r="F1453">
            <v>18</v>
          </cell>
          <cell r="G1453">
            <v>64</v>
          </cell>
        </row>
        <row r="1454">
          <cell r="A1454">
            <v>39163</v>
          </cell>
          <cell r="B1454" t="str">
            <v>39</v>
          </cell>
          <cell r="C1454" t="str">
            <v>Condes</v>
          </cell>
          <cell r="D1454">
            <v>115</v>
          </cell>
          <cell r="E1454">
            <v>11.19469026548675</v>
          </cell>
          <cell r="F1454">
            <v>11.19469026548675</v>
          </cell>
          <cell r="G1454">
            <v>22.389380530973501</v>
          </cell>
        </row>
        <row r="1455">
          <cell r="A1455">
            <v>39164</v>
          </cell>
          <cell r="B1455" t="str">
            <v>39</v>
          </cell>
          <cell r="C1455" t="str">
            <v>Conliège</v>
          </cell>
          <cell r="D1455">
            <v>687</v>
          </cell>
          <cell r="E1455">
            <v>126</v>
          </cell>
          <cell r="F1455">
            <v>83</v>
          </cell>
          <cell r="G1455">
            <v>209</v>
          </cell>
        </row>
        <row r="1456">
          <cell r="A1456">
            <v>39165</v>
          </cell>
          <cell r="B1456" t="str">
            <v>39</v>
          </cell>
          <cell r="C1456" t="str">
            <v>Conte</v>
          </cell>
          <cell r="D1456">
            <v>62</v>
          </cell>
          <cell r="E1456">
            <v>9</v>
          </cell>
          <cell r="F1456">
            <v>10</v>
          </cell>
          <cell r="G1456">
            <v>19</v>
          </cell>
        </row>
        <row r="1457">
          <cell r="A1457">
            <v>39166</v>
          </cell>
          <cell r="B1457" t="str">
            <v>39</v>
          </cell>
          <cell r="C1457" t="str">
            <v>Cornod</v>
          </cell>
          <cell r="D1457">
            <v>231</v>
          </cell>
          <cell r="E1457">
            <v>31.2162162162162</v>
          </cell>
          <cell r="F1457">
            <v>34.337837837837817</v>
          </cell>
          <cell r="G1457">
            <v>65.554054054054021</v>
          </cell>
        </row>
        <row r="1458">
          <cell r="A1458">
            <v>39167</v>
          </cell>
          <cell r="B1458" t="str">
            <v>39</v>
          </cell>
          <cell r="C1458" t="str">
            <v>Cosges</v>
          </cell>
          <cell r="D1458">
            <v>353</v>
          </cell>
          <cell r="E1458">
            <v>63.559556786703567</v>
          </cell>
          <cell r="F1458">
            <v>26.401662049861486</v>
          </cell>
          <cell r="G1458">
            <v>89.961218836565052</v>
          </cell>
        </row>
        <row r="1459">
          <cell r="A1459">
            <v>39168</v>
          </cell>
          <cell r="B1459" t="str">
            <v>39</v>
          </cell>
          <cell r="C1459" t="str">
            <v>Courbette</v>
          </cell>
          <cell r="D1459">
            <v>46</v>
          </cell>
          <cell r="E1459">
            <v>4.6938775510204103</v>
          </cell>
          <cell r="F1459">
            <v>9.3877551020408205</v>
          </cell>
          <cell r="G1459">
            <v>14.081632653061231</v>
          </cell>
        </row>
        <row r="1460">
          <cell r="A1460">
            <v>39169</v>
          </cell>
          <cell r="B1460" t="str">
            <v>39</v>
          </cell>
          <cell r="C1460" t="str">
            <v>Courbouzon</v>
          </cell>
          <cell r="D1460">
            <v>584</v>
          </cell>
          <cell r="E1460">
            <v>130.77606837606834</v>
          </cell>
          <cell r="F1460">
            <v>49.914529914529901</v>
          </cell>
          <cell r="G1460">
            <v>180.69059829059825</v>
          </cell>
        </row>
        <row r="1461">
          <cell r="A1461">
            <v>39170</v>
          </cell>
          <cell r="B1461" t="str">
            <v>39</v>
          </cell>
          <cell r="C1461" t="str">
            <v>Courlans</v>
          </cell>
          <cell r="D1461">
            <v>954</v>
          </cell>
          <cell r="E1461">
            <v>162</v>
          </cell>
          <cell r="F1461">
            <v>56</v>
          </cell>
          <cell r="G1461">
            <v>218</v>
          </cell>
        </row>
        <row r="1462">
          <cell r="A1462">
            <v>39171</v>
          </cell>
          <cell r="B1462" t="str">
            <v>39</v>
          </cell>
          <cell r="C1462" t="str">
            <v>Courlaoux</v>
          </cell>
          <cell r="D1462">
            <v>1020</v>
          </cell>
          <cell r="E1462">
            <v>182</v>
          </cell>
          <cell r="F1462">
            <v>47</v>
          </cell>
          <cell r="G1462">
            <v>229</v>
          </cell>
        </row>
        <row r="1463">
          <cell r="A1463">
            <v>39172</v>
          </cell>
          <cell r="B1463" t="str">
            <v>39</v>
          </cell>
          <cell r="C1463" t="str">
            <v>Courtefontaine</v>
          </cell>
          <cell r="D1463">
            <v>232</v>
          </cell>
          <cell r="E1463">
            <v>32</v>
          </cell>
          <cell r="F1463">
            <v>13</v>
          </cell>
          <cell r="G1463">
            <v>45</v>
          </cell>
        </row>
        <row r="1464">
          <cell r="A1464">
            <v>39173</v>
          </cell>
          <cell r="B1464" t="str">
            <v>39</v>
          </cell>
          <cell r="C1464" t="str">
            <v>Cousance</v>
          </cell>
          <cell r="D1464">
            <v>1281.9999999999948</v>
          </cell>
          <cell r="E1464">
            <v>203.24387380858931</v>
          </cell>
          <cell r="F1464">
            <v>220.99868406231968</v>
          </cell>
          <cell r="G1464">
            <v>424.24255787090897</v>
          </cell>
        </row>
        <row r="1465">
          <cell r="A1465">
            <v>39174</v>
          </cell>
          <cell r="B1465" t="str">
            <v>39</v>
          </cell>
          <cell r="C1465" t="str">
            <v>Coyrière</v>
          </cell>
          <cell r="D1465">
            <v>65</v>
          </cell>
          <cell r="E1465">
            <v>15.75757575757576</v>
          </cell>
          <cell r="F1465">
            <v>4.9242424242424248</v>
          </cell>
          <cell r="G1465">
            <v>20.681818181818183</v>
          </cell>
        </row>
        <row r="1466">
          <cell r="A1466">
            <v>39175</v>
          </cell>
          <cell r="B1466" t="str">
            <v>39</v>
          </cell>
          <cell r="C1466" t="str">
            <v>Coyron</v>
          </cell>
          <cell r="D1466">
            <v>73</v>
          </cell>
          <cell r="E1466">
            <v>11.68</v>
          </cell>
          <cell r="F1466">
            <v>5.84</v>
          </cell>
          <cell r="G1466">
            <v>17.52</v>
          </cell>
        </row>
        <row r="1467">
          <cell r="A1467">
            <v>39176</v>
          </cell>
          <cell r="B1467" t="str">
            <v>39</v>
          </cell>
          <cell r="C1467" t="str">
            <v>Cramans</v>
          </cell>
          <cell r="D1467">
            <v>518</v>
          </cell>
          <cell r="E1467">
            <v>85</v>
          </cell>
          <cell r="F1467">
            <v>55</v>
          </cell>
          <cell r="G1467">
            <v>140</v>
          </cell>
        </row>
        <row r="1468">
          <cell r="A1468">
            <v>39177</v>
          </cell>
          <cell r="B1468" t="str">
            <v>39</v>
          </cell>
          <cell r="C1468" t="str">
            <v>Crançot</v>
          </cell>
          <cell r="D1468">
            <v>604.99999999999943</v>
          </cell>
          <cell r="E1468">
            <v>108.50022815258396</v>
          </cell>
          <cell r="F1468">
            <v>29.00022000427748</v>
          </cell>
          <cell r="G1468">
            <v>137.50044815686144</v>
          </cell>
        </row>
        <row r="1469">
          <cell r="A1469">
            <v>39178</v>
          </cell>
          <cell r="B1469" t="str">
            <v>39</v>
          </cell>
          <cell r="C1469" t="str">
            <v>Crans</v>
          </cell>
          <cell r="D1469">
            <v>66.000000000000298</v>
          </cell>
          <cell r="E1469">
            <v>16.24615384615392</v>
          </cell>
          <cell r="F1469">
            <v>8.1230769230769599</v>
          </cell>
          <cell r="G1469">
            <v>24.369230769230882</v>
          </cell>
        </row>
        <row r="1470">
          <cell r="A1470">
            <v>39179</v>
          </cell>
          <cell r="B1470" t="str">
            <v>39</v>
          </cell>
          <cell r="C1470" t="str">
            <v>Crenans</v>
          </cell>
          <cell r="D1470">
            <v>246.00000000000111</v>
          </cell>
          <cell r="E1470">
            <v>35.2868852459018</v>
          </cell>
          <cell r="F1470">
            <v>14.11475409836072</v>
          </cell>
          <cell r="G1470">
            <v>49.40163934426252</v>
          </cell>
        </row>
        <row r="1471">
          <cell r="A1471">
            <v>39180</v>
          </cell>
          <cell r="B1471" t="str">
            <v>39</v>
          </cell>
          <cell r="C1471" t="str">
            <v>Cressia</v>
          </cell>
          <cell r="D1471">
            <v>270</v>
          </cell>
          <cell r="E1471">
            <v>45</v>
          </cell>
          <cell r="F1471">
            <v>36</v>
          </cell>
          <cell r="G1471">
            <v>81</v>
          </cell>
        </row>
        <row r="1472">
          <cell r="A1472">
            <v>39182</v>
          </cell>
          <cell r="B1472" t="str">
            <v>39</v>
          </cell>
          <cell r="C1472" t="str">
            <v>Crissey</v>
          </cell>
          <cell r="D1472">
            <v>648</v>
          </cell>
          <cell r="E1472">
            <v>144</v>
          </cell>
          <cell r="F1472">
            <v>58</v>
          </cell>
          <cell r="G1472">
            <v>202</v>
          </cell>
        </row>
        <row r="1473">
          <cell r="A1473">
            <v>39183</v>
          </cell>
          <cell r="B1473" t="str">
            <v>39</v>
          </cell>
          <cell r="C1473" t="str">
            <v>Crotenay</v>
          </cell>
          <cell r="D1473">
            <v>667</v>
          </cell>
          <cell r="E1473">
            <v>108</v>
          </cell>
          <cell r="F1473">
            <v>66</v>
          </cell>
          <cell r="G1473">
            <v>174</v>
          </cell>
        </row>
        <row r="1474">
          <cell r="A1474">
            <v>39184</v>
          </cell>
          <cell r="B1474" t="str">
            <v>39</v>
          </cell>
          <cell r="C1474" t="str">
            <v>Les Crozets</v>
          </cell>
          <cell r="D1474">
            <v>211.0000000000008</v>
          </cell>
          <cell r="E1474">
            <v>39.303921568627601</v>
          </cell>
          <cell r="F1474">
            <v>35.166666666666799</v>
          </cell>
          <cell r="G1474">
            <v>74.4705882352944</v>
          </cell>
        </row>
        <row r="1475">
          <cell r="A1475">
            <v>39185</v>
          </cell>
          <cell r="B1475" t="str">
            <v>39</v>
          </cell>
          <cell r="C1475" t="str">
            <v>Cuisia</v>
          </cell>
          <cell r="D1475">
            <v>396</v>
          </cell>
          <cell r="E1475">
            <v>86.562814070351735</v>
          </cell>
          <cell r="F1475">
            <v>37.809045226130642</v>
          </cell>
          <cell r="G1475">
            <v>124.37185929648237</v>
          </cell>
        </row>
        <row r="1476">
          <cell r="A1476">
            <v>39186</v>
          </cell>
          <cell r="B1476" t="str">
            <v>39</v>
          </cell>
          <cell r="C1476" t="str">
            <v>Cuttura</v>
          </cell>
          <cell r="D1476">
            <v>329</v>
          </cell>
          <cell r="E1476">
            <v>48.441717791411037</v>
          </cell>
          <cell r="F1476">
            <v>30.276073619631902</v>
          </cell>
          <cell r="G1476">
            <v>78.717791411042938</v>
          </cell>
        </row>
        <row r="1477">
          <cell r="A1477">
            <v>39187</v>
          </cell>
          <cell r="B1477" t="str">
            <v>39</v>
          </cell>
          <cell r="C1477" t="str">
            <v>Cuvier</v>
          </cell>
          <cell r="D1477">
            <v>236</v>
          </cell>
          <cell r="E1477">
            <v>31.715415019762847</v>
          </cell>
          <cell r="F1477">
            <v>18.656126482213441</v>
          </cell>
          <cell r="G1477">
            <v>50.371541501976289</v>
          </cell>
        </row>
        <row r="1478">
          <cell r="A1478">
            <v>39188</v>
          </cell>
          <cell r="B1478" t="str">
            <v>39</v>
          </cell>
          <cell r="C1478" t="str">
            <v>Dammartin-Marpain</v>
          </cell>
          <cell r="D1478">
            <v>316.00000000000114</v>
          </cell>
          <cell r="E1478">
            <v>35.562700964630352</v>
          </cell>
          <cell r="F1478">
            <v>26.41800643086826</v>
          </cell>
          <cell r="G1478">
            <v>61.980707395498612</v>
          </cell>
        </row>
        <row r="1479">
          <cell r="A1479">
            <v>39189</v>
          </cell>
          <cell r="B1479" t="str">
            <v>39</v>
          </cell>
          <cell r="C1479" t="str">
            <v>Damparis</v>
          </cell>
          <cell r="D1479">
            <v>2745.9999999999891</v>
          </cell>
          <cell r="E1479">
            <v>389.98828696925182</v>
          </cell>
          <cell r="F1479">
            <v>283.44509516837377</v>
          </cell>
          <cell r="G1479">
            <v>673.43338213762559</v>
          </cell>
        </row>
        <row r="1480">
          <cell r="A1480">
            <v>39190</v>
          </cell>
          <cell r="B1480" t="str">
            <v>39</v>
          </cell>
          <cell r="C1480" t="str">
            <v>Dampierre</v>
          </cell>
          <cell r="D1480">
            <v>1172</v>
          </cell>
          <cell r="E1480">
            <v>169.75432187870047</v>
          </cell>
          <cell r="F1480">
            <v>102.64942145872614</v>
          </cell>
          <cell r="G1480">
            <v>272.40374333742659</v>
          </cell>
        </row>
        <row r="1481">
          <cell r="A1481">
            <v>39191</v>
          </cell>
          <cell r="B1481" t="str">
            <v>39</v>
          </cell>
          <cell r="C1481" t="str">
            <v>Darbonnay</v>
          </cell>
          <cell r="D1481">
            <v>97.999999999999844</v>
          </cell>
          <cell r="E1481">
            <v>17.723404255319121</v>
          </cell>
          <cell r="F1481">
            <v>10.4255319148936</v>
          </cell>
          <cell r="G1481">
            <v>28.148936170212721</v>
          </cell>
        </row>
        <row r="1482">
          <cell r="A1482">
            <v>39192</v>
          </cell>
          <cell r="B1482" t="str">
            <v>39</v>
          </cell>
          <cell r="C1482" t="str">
            <v>Denezières</v>
          </cell>
          <cell r="D1482">
            <v>79.000000000000185</v>
          </cell>
          <cell r="E1482">
            <v>32.027027027027103</v>
          </cell>
          <cell r="F1482">
            <v>3.2027027027027102</v>
          </cell>
          <cell r="G1482">
            <v>35.229729729729812</v>
          </cell>
        </row>
        <row r="1483">
          <cell r="A1483">
            <v>39193</v>
          </cell>
          <cell r="B1483" t="str">
            <v>39</v>
          </cell>
          <cell r="C1483" t="str">
            <v>Le Deschaux</v>
          </cell>
          <cell r="D1483">
            <v>1027</v>
          </cell>
          <cell r="E1483">
            <v>179.69990224828979</v>
          </cell>
          <cell r="F1483">
            <v>65.254154447703002</v>
          </cell>
          <cell r="G1483">
            <v>244.95405669599279</v>
          </cell>
        </row>
        <row r="1484">
          <cell r="A1484">
            <v>39194</v>
          </cell>
          <cell r="B1484" t="str">
            <v>39</v>
          </cell>
          <cell r="C1484" t="str">
            <v>Desnes</v>
          </cell>
          <cell r="D1484">
            <v>469</v>
          </cell>
          <cell r="E1484">
            <v>83.926315789473719</v>
          </cell>
          <cell r="F1484">
            <v>35.545263157894752</v>
          </cell>
          <cell r="G1484">
            <v>119.47157894736847</v>
          </cell>
        </row>
        <row r="1485">
          <cell r="A1485">
            <v>39195</v>
          </cell>
          <cell r="B1485" t="str">
            <v>39</v>
          </cell>
          <cell r="C1485" t="str">
            <v>Dessia</v>
          </cell>
          <cell r="D1485">
            <v>59</v>
          </cell>
          <cell r="E1485">
            <v>4.8360655737704903</v>
          </cell>
          <cell r="F1485">
            <v>8.7049180327868818</v>
          </cell>
          <cell r="G1485">
            <v>13.540983606557372</v>
          </cell>
        </row>
        <row r="1486">
          <cell r="A1486">
            <v>39196</v>
          </cell>
          <cell r="B1486" t="str">
            <v>39</v>
          </cell>
          <cell r="C1486" t="str">
            <v>Les Deux-Fays</v>
          </cell>
          <cell r="D1486">
            <v>100</v>
          </cell>
          <cell r="E1486">
            <v>27</v>
          </cell>
          <cell r="F1486">
            <v>22</v>
          </cell>
          <cell r="G1486">
            <v>49</v>
          </cell>
        </row>
        <row r="1487">
          <cell r="A1487">
            <v>39197</v>
          </cell>
          <cell r="B1487" t="str">
            <v>39</v>
          </cell>
          <cell r="C1487" t="str">
            <v>Digna</v>
          </cell>
          <cell r="D1487">
            <v>362.00000000000131</v>
          </cell>
          <cell r="E1487">
            <v>86.190476190476502</v>
          </cell>
          <cell r="F1487">
            <v>51.7142857142859</v>
          </cell>
          <cell r="G1487">
            <v>137.90476190476241</v>
          </cell>
        </row>
        <row r="1488">
          <cell r="A1488">
            <v>39198</v>
          </cell>
          <cell r="B1488" t="str">
            <v>39</v>
          </cell>
          <cell r="C1488" t="str">
            <v>Dole</v>
          </cell>
          <cell r="D1488">
            <v>23312</v>
          </cell>
          <cell r="E1488">
            <v>3920.5149525475149</v>
          </cell>
          <cell r="F1488">
            <v>2770.7102886148173</v>
          </cell>
          <cell r="G1488">
            <v>6691.2252411623322</v>
          </cell>
        </row>
        <row r="1489">
          <cell r="A1489">
            <v>39199</v>
          </cell>
          <cell r="B1489" t="str">
            <v>39</v>
          </cell>
          <cell r="C1489" t="str">
            <v>Domblans</v>
          </cell>
          <cell r="D1489">
            <v>920.99999999999625</v>
          </cell>
          <cell r="E1489">
            <v>145.26177437020752</v>
          </cell>
          <cell r="F1489">
            <v>84.736035049287707</v>
          </cell>
          <cell r="G1489">
            <v>229.99780941949524</v>
          </cell>
        </row>
        <row r="1490">
          <cell r="A1490">
            <v>39200</v>
          </cell>
          <cell r="B1490" t="str">
            <v>39</v>
          </cell>
          <cell r="C1490" t="str">
            <v>Dompierre-sur-Mont</v>
          </cell>
          <cell r="D1490">
            <v>243</v>
          </cell>
          <cell r="E1490">
            <v>42</v>
          </cell>
          <cell r="F1490">
            <v>13</v>
          </cell>
          <cell r="G1490">
            <v>55</v>
          </cell>
        </row>
        <row r="1491">
          <cell r="A1491">
            <v>39201</v>
          </cell>
          <cell r="B1491" t="str">
            <v>39</v>
          </cell>
          <cell r="C1491" t="str">
            <v>Doucier</v>
          </cell>
          <cell r="D1491">
            <v>300</v>
          </cell>
          <cell r="E1491">
            <v>44</v>
          </cell>
          <cell r="F1491">
            <v>17</v>
          </cell>
          <cell r="G1491">
            <v>61</v>
          </cell>
        </row>
        <row r="1492">
          <cell r="A1492">
            <v>39202</v>
          </cell>
          <cell r="B1492" t="str">
            <v>39</v>
          </cell>
          <cell r="C1492" t="str">
            <v>Dournon</v>
          </cell>
          <cell r="D1492">
            <v>128</v>
          </cell>
          <cell r="E1492">
            <v>15</v>
          </cell>
          <cell r="F1492">
            <v>13</v>
          </cell>
          <cell r="G1492">
            <v>28</v>
          </cell>
        </row>
        <row r="1493">
          <cell r="A1493">
            <v>39203</v>
          </cell>
          <cell r="B1493" t="str">
            <v>39</v>
          </cell>
          <cell r="C1493" t="str">
            <v>Doye</v>
          </cell>
          <cell r="D1493">
            <v>106</v>
          </cell>
          <cell r="E1493">
            <v>15.142857142857149</v>
          </cell>
          <cell r="F1493">
            <v>9.085714285714289</v>
          </cell>
          <cell r="G1493">
            <v>24.228571428571438</v>
          </cell>
        </row>
        <row r="1494">
          <cell r="A1494">
            <v>39204</v>
          </cell>
          <cell r="B1494" t="str">
            <v>39</v>
          </cell>
          <cell r="C1494" t="str">
            <v>Dramelay</v>
          </cell>
          <cell r="D1494">
            <v>33</v>
          </cell>
          <cell r="E1494">
            <v>4.55172413793104</v>
          </cell>
          <cell r="F1494">
            <v>3.4137931034482798</v>
          </cell>
          <cell r="G1494">
            <v>7.9655172413793203</v>
          </cell>
        </row>
        <row r="1495">
          <cell r="A1495">
            <v>39205</v>
          </cell>
          <cell r="B1495" t="str">
            <v>39</v>
          </cell>
          <cell r="C1495" t="str">
            <v>Éclans-Nenon</v>
          </cell>
          <cell r="D1495">
            <v>393.00000000000153</v>
          </cell>
          <cell r="E1495">
            <v>56.732283464567153</v>
          </cell>
          <cell r="F1495">
            <v>22.692913385826859</v>
          </cell>
          <cell r="G1495">
            <v>79.425196850394016</v>
          </cell>
        </row>
        <row r="1496">
          <cell r="A1496">
            <v>39206</v>
          </cell>
          <cell r="B1496" t="str">
            <v>39</v>
          </cell>
          <cell r="C1496" t="str">
            <v>Écleux</v>
          </cell>
          <cell r="D1496">
            <v>216.00000000000051</v>
          </cell>
          <cell r="E1496">
            <v>39.110045452987521</v>
          </cell>
          <cell r="F1496">
            <v>17.496599281599678</v>
          </cell>
          <cell r="G1496">
            <v>56.606644734587199</v>
          </cell>
        </row>
        <row r="1497">
          <cell r="A1497">
            <v>39207</v>
          </cell>
          <cell r="B1497" t="str">
            <v>39</v>
          </cell>
          <cell r="C1497" t="str">
            <v>Écrille</v>
          </cell>
          <cell r="D1497">
            <v>90.999999999999915</v>
          </cell>
          <cell r="E1497">
            <v>12.69767441860464</v>
          </cell>
          <cell r="F1497">
            <v>2.1162790697674398</v>
          </cell>
          <cell r="G1497">
            <v>14.81395348837208</v>
          </cell>
        </row>
        <row r="1498">
          <cell r="A1498">
            <v>39208</v>
          </cell>
          <cell r="B1498" t="str">
            <v>39</v>
          </cell>
          <cell r="C1498" t="str">
            <v>Entre-deux-Monts</v>
          </cell>
          <cell r="D1498">
            <v>152</v>
          </cell>
          <cell r="E1498">
            <v>18.278481012658222</v>
          </cell>
          <cell r="F1498">
            <v>16.35443037974683</v>
          </cell>
          <cell r="G1498">
            <v>34.632911392405049</v>
          </cell>
        </row>
        <row r="1499">
          <cell r="A1499">
            <v>39209</v>
          </cell>
          <cell r="B1499" t="str">
            <v>39</v>
          </cell>
          <cell r="C1499" t="str">
            <v>Val-d'Épy</v>
          </cell>
          <cell r="D1499">
            <v>150</v>
          </cell>
          <cell r="E1499">
            <v>36.24161073825492</v>
          </cell>
          <cell r="F1499">
            <v>19.127516778523432</v>
          </cell>
          <cell r="G1499">
            <v>55.369127516778349</v>
          </cell>
        </row>
        <row r="1500">
          <cell r="A1500">
            <v>39210</v>
          </cell>
          <cell r="B1500" t="str">
            <v>39</v>
          </cell>
          <cell r="C1500" t="str">
            <v>Équevillon</v>
          </cell>
          <cell r="D1500">
            <v>592</v>
          </cell>
          <cell r="E1500">
            <v>108.65300311042972</v>
          </cell>
          <cell r="F1500">
            <v>77.425294089584213</v>
          </cell>
          <cell r="G1500">
            <v>186.07829720001394</v>
          </cell>
        </row>
        <row r="1501">
          <cell r="A1501">
            <v>39211</v>
          </cell>
          <cell r="B1501" t="str">
            <v>39</v>
          </cell>
          <cell r="C1501" t="str">
            <v>Les Essards-Taignevaux</v>
          </cell>
          <cell r="D1501">
            <v>263</v>
          </cell>
          <cell r="E1501">
            <v>47</v>
          </cell>
          <cell r="F1501">
            <v>26</v>
          </cell>
          <cell r="G1501">
            <v>73</v>
          </cell>
        </row>
        <row r="1502">
          <cell r="A1502">
            <v>39213</v>
          </cell>
          <cell r="B1502" t="str">
            <v>39</v>
          </cell>
          <cell r="C1502" t="str">
            <v>Esserval-Combe</v>
          </cell>
          <cell r="D1502">
            <v>20</v>
          </cell>
          <cell r="E1502">
            <v>4.7619047619047601</v>
          </cell>
          <cell r="F1502">
            <v>3.809523809523808</v>
          </cell>
          <cell r="G1502">
            <v>8.5714285714285676</v>
          </cell>
        </row>
        <row r="1503">
          <cell r="A1503">
            <v>39214</v>
          </cell>
          <cell r="B1503" t="str">
            <v>39</v>
          </cell>
          <cell r="C1503" t="str">
            <v>Esserval-Tartre</v>
          </cell>
          <cell r="D1503">
            <v>112</v>
          </cell>
          <cell r="E1503">
            <v>19</v>
          </cell>
          <cell r="F1503">
            <v>9</v>
          </cell>
          <cell r="G1503">
            <v>28</v>
          </cell>
        </row>
        <row r="1504">
          <cell r="A1504">
            <v>39215</v>
          </cell>
          <cell r="B1504" t="str">
            <v>39</v>
          </cell>
          <cell r="C1504" t="str">
            <v>Essia</v>
          </cell>
          <cell r="D1504">
            <v>71</v>
          </cell>
          <cell r="E1504">
            <v>15.146666666666672</v>
          </cell>
          <cell r="F1504">
            <v>14.2</v>
          </cell>
          <cell r="G1504">
            <v>29.346666666666671</v>
          </cell>
        </row>
        <row r="1505">
          <cell r="A1505">
            <v>39216</v>
          </cell>
          <cell r="B1505" t="str">
            <v>39</v>
          </cell>
          <cell r="C1505" t="str">
            <v>Étival</v>
          </cell>
          <cell r="D1505">
            <v>311.99999999999909</v>
          </cell>
          <cell r="E1505">
            <v>37.480519480519369</v>
          </cell>
          <cell r="F1505">
            <v>37.480519480519369</v>
          </cell>
          <cell r="G1505">
            <v>74.961038961038739</v>
          </cell>
        </row>
        <row r="1506">
          <cell r="A1506">
            <v>39217</v>
          </cell>
          <cell r="B1506" t="str">
            <v>39</v>
          </cell>
          <cell r="C1506" t="str">
            <v>L'Étoile</v>
          </cell>
          <cell r="D1506">
            <v>566</v>
          </cell>
          <cell r="E1506">
            <v>99</v>
          </cell>
          <cell r="F1506">
            <v>40</v>
          </cell>
          <cell r="G1506">
            <v>139</v>
          </cell>
        </row>
        <row r="1507">
          <cell r="A1507">
            <v>39218</v>
          </cell>
          <cell r="B1507" t="str">
            <v>39</v>
          </cell>
          <cell r="C1507" t="str">
            <v>Étrepigney</v>
          </cell>
          <cell r="D1507">
            <v>424</v>
          </cell>
          <cell r="E1507">
            <v>58.552380952380979</v>
          </cell>
          <cell r="F1507">
            <v>28.26666666666668</v>
          </cell>
          <cell r="G1507">
            <v>86.819047619047666</v>
          </cell>
        </row>
        <row r="1508">
          <cell r="A1508">
            <v>39219</v>
          </cell>
          <cell r="B1508" t="str">
            <v>39</v>
          </cell>
          <cell r="C1508" t="str">
            <v>Évans</v>
          </cell>
          <cell r="D1508">
            <v>633</v>
          </cell>
          <cell r="E1508">
            <v>93.889952153110002</v>
          </cell>
          <cell r="F1508">
            <v>36.344497607655484</v>
          </cell>
          <cell r="G1508">
            <v>130.23444976076547</v>
          </cell>
        </row>
        <row r="1509">
          <cell r="A1509">
            <v>39220</v>
          </cell>
          <cell r="B1509" t="str">
            <v>39</v>
          </cell>
          <cell r="C1509" t="str">
            <v>Falletans</v>
          </cell>
          <cell r="D1509">
            <v>393</v>
          </cell>
          <cell r="E1509">
            <v>65</v>
          </cell>
          <cell r="F1509">
            <v>27</v>
          </cell>
          <cell r="G1509">
            <v>92</v>
          </cell>
        </row>
        <row r="1510">
          <cell r="A1510">
            <v>39221</v>
          </cell>
          <cell r="B1510" t="str">
            <v>39</v>
          </cell>
          <cell r="C1510" t="str">
            <v>La Favière</v>
          </cell>
          <cell r="D1510">
            <v>26</v>
          </cell>
          <cell r="E1510">
            <v>2</v>
          </cell>
          <cell r="F1510">
            <v>3</v>
          </cell>
          <cell r="G1510">
            <v>5</v>
          </cell>
        </row>
        <row r="1511">
          <cell r="A1511">
            <v>39222</v>
          </cell>
          <cell r="B1511" t="str">
            <v>39</v>
          </cell>
          <cell r="C1511" t="str">
            <v>Fay-en-Montagne</v>
          </cell>
          <cell r="D1511">
            <v>82</v>
          </cell>
          <cell r="E1511">
            <v>19</v>
          </cell>
          <cell r="F1511">
            <v>8</v>
          </cell>
          <cell r="G1511">
            <v>27</v>
          </cell>
        </row>
        <row r="1512">
          <cell r="A1512">
            <v>39223</v>
          </cell>
          <cell r="B1512" t="str">
            <v>39</v>
          </cell>
          <cell r="C1512" t="str">
            <v>La Ferté</v>
          </cell>
          <cell r="D1512">
            <v>189</v>
          </cell>
          <cell r="E1512">
            <v>43.078375864709066</v>
          </cell>
          <cell r="F1512">
            <v>23.497295926204945</v>
          </cell>
          <cell r="G1512">
            <v>66.575671790914015</v>
          </cell>
        </row>
        <row r="1513">
          <cell r="A1513">
            <v>39224</v>
          </cell>
          <cell r="B1513" t="str">
            <v>39</v>
          </cell>
          <cell r="C1513" t="str">
            <v>Fétigny</v>
          </cell>
          <cell r="D1513">
            <v>88</v>
          </cell>
          <cell r="E1513">
            <v>18.46913580246914</v>
          </cell>
          <cell r="F1513">
            <v>15.20987654320988</v>
          </cell>
          <cell r="G1513">
            <v>33.67901234567902</v>
          </cell>
        </row>
        <row r="1514">
          <cell r="A1514">
            <v>39225</v>
          </cell>
          <cell r="B1514" t="str">
            <v>39</v>
          </cell>
          <cell r="C1514" t="str">
            <v>Le Fied</v>
          </cell>
          <cell r="D1514">
            <v>198</v>
          </cell>
          <cell r="E1514">
            <v>34.306930693069297</v>
          </cell>
          <cell r="F1514">
            <v>13.722772277227721</v>
          </cell>
          <cell r="G1514">
            <v>48.029702970297016</v>
          </cell>
        </row>
        <row r="1515">
          <cell r="A1515">
            <v>39226</v>
          </cell>
          <cell r="B1515" t="str">
            <v>39</v>
          </cell>
          <cell r="C1515" t="str">
            <v>Florentia</v>
          </cell>
          <cell r="D1515">
            <v>31</v>
          </cell>
          <cell r="E1515">
            <v>5</v>
          </cell>
          <cell r="F1515">
            <v>4</v>
          </cell>
          <cell r="G1515">
            <v>9</v>
          </cell>
        </row>
        <row r="1516">
          <cell r="A1516">
            <v>39227</v>
          </cell>
          <cell r="B1516" t="str">
            <v>39</v>
          </cell>
          <cell r="C1516" t="str">
            <v>Foncine-le-Bas</v>
          </cell>
          <cell r="D1516">
            <v>193</v>
          </cell>
          <cell r="E1516">
            <v>36.065656565656575</v>
          </cell>
          <cell r="F1516">
            <v>17.54545454545455</v>
          </cell>
          <cell r="G1516">
            <v>53.611111111111128</v>
          </cell>
        </row>
        <row r="1517">
          <cell r="A1517">
            <v>39228</v>
          </cell>
          <cell r="B1517" t="str">
            <v>39</v>
          </cell>
          <cell r="C1517" t="str">
            <v>Foncine-le-Haut</v>
          </cell>
          <cell r="D1517">
            <v>1035</v>
          </cell>
          <cell r="E1517">
            <v>138.40707964601799</v>
          </cell>
          <cell r="F1517">
            <v>101.769911504425</v>
          </cell>
          <cell r="G1517">
            <v>240.17699115044297</v>
          </cell>
        </row>
        <row r="1518">
          <cell r="A1518">
            <v>39229</v>
          </cell>
          <cell r="B1518" t="str">
            <v>39</v>
          </cell>
          <cell r="C1518" t="str">
            <v>Fontainebrux</v>
          </cell>
          <cell r="D1518">
            <v>194</v>
          </cell>
          <cell r="E1518">
            <v>26.059701492537322</v>
          </cell>
          <cell r="F1518">
            <v>10.616915422885574</v>
          </cell>
          <cell r="G1518">
            <v>36.676616915422898</v>
          </cell>
        </row>
        <row r="1519">
          <cell r="A1519">
            <v>39230</v>
          </cell>
          <cell r="B1519" t="str">
            <v>39</v>
          </cell>
          <cell r="C1519" t="str">
            <v>Fontenu</v>
          </cell>
          <cell r="D1519">
            <v>71</v>
          </cell>
          <cell r="E1519">
            <v>15.351351351351344</v>
          </cell>
          <cell r="F1519">
            <v>1.918918918918918</v>
          </cell>
          <cell r="G1519">
            <v>17.270270270270263</v>
          </cell>
        </row>
        <row r="1520">
          <cell r="A1520">
            <v>39232</v>
          </cell>
          <cell r="B1520" t="str">
            <v>39</v>
          </cell>
          <cell r="C1520" t="str">
            <v>Fort-du-Plasne</v>
          </cell>
          <cell r="D1520">
            <v>432.00000000000131</v>
          </cell>
          <cell r="E1520">
            <v>62.433566433566618</v>
          </cell>
          <cell r="F1520">
            <v>24.167832167832241</v>
          </cell>
          <cell r="G1520">
            <v>86.601398601398856</v>
          </cell>
        </row>
        <row r="1521">
          <cell r="A1521">
            <v>39233</v>
          </cell>
          <cell r="B1521" t="str">
            <v>39</v>
          </cell>
          <cell r="C1521" t="str">
            <v>Foucherans</v>
          </cell>
          <cell r="D1521">
            <v>2032.9999999999936</v>
          </cell>
          <cell r="E1521">
            <v>273.69301376848466</v>
          </cell>
          <cell r="F1521">
            <v>190.75573686894381</v>
          </cell>
          <cell r="G1521">
            <v>464.44875063742847</v>
          </cell>
        </row>
        <row r="1522">
          <cell r="A1522">
            <v>39234</v>
          </cell>
          <cell r="B1522" t="str">
            <v>39</v>
          </cell>
          <cell r="C1522" t="str">
            <v>Foulenay</v>
          </cell>
          <cell r="D1522">
            <v>81</v>
          </cell>
          <cell r="E1522">
            <v>19.058823529411761</v>
          </cell>
          <cell r="F1522">
            <v>12.388235294117644</v>
          </cell>
          <cell r="G1522">
            <v>31.447058823529403</v>
          </cell>
        </row>
        <row r="1523">
          <cell r="A1523">
            <v>39235</v>
          </cell>
          <cell r="B1523" t="str">
            <v>39</v>
          </cell>
          <cell r="C1523" t="str">
            <v>Fraisans</v>
          </cell>
          <cell r="D1523">
            <v>1241</v>
          </cell>
          <cell r="E1523">
            <v>181</v>
          </cell>
          <cell r="F1523">
            <v>138</v>
          </cell>
          <cell r="G1523">
            <v>319</v>
          </cell>
        </row>
        <row r="1524">
          <cell r="A1524">
            <v>39236</v>
          </cell>
          <cell r="B1524" t="str">
            <v>39</v>
          </cell>
          <cell r="C1524" t="str">
            <v>Francheville</v>
          </cell>
          <cell r="D1524">
            <v>38.999999999999879</v>
          </cell>
          <cell r="E1524">
            <v>7.5833333333333099</v>
          </cell>
          <cell r="F1524">
            <v>2.1666666666666599</v>
          </cell>
          <cell r="G1524">
            <v>9.7499999999999698</v>
          </cell>
        </row>
        <row r="1525">
          <cell r="A1525">
            <v>39237</v>
          </cell>
          <cell r="B1525" t="str">
            <v>39</v>
          </cell>
          <cell r="C1525" t="str">
            <v>Fraroz</v>
          </cell>
          <cell r="D1525">
            <v>48</v>
          </cell>
          <cell r="E1525">
            <v>6.8571428571428577</v>
          </cell>
          <cell r="F1525">
            <v>4.8979591836734695</v>
          </cell>
          <cell r="G1525">
            <v>11.755102040816327</v>
          </cell>
        </row>
        <row r="1526">
          <cell r="A1526">
            <v>39238</v>
          </cell>
          <cell r="B1526" t="str">
            <v>39</v>
          </cell>
          <cell r="C1526" t="str">
            <v>Frasne-les-Meulières</v>
          </cell>
          <cell r="D1526">
            <v>118</v>
          </cell>
          <cell r="E1526">
            <v>17.26829268292683</v>
          </cell>
          <cell r="F1526">
            <v>5.7560975609756104</v>
          </cell>
          <cell r="G1526">
            <v>23.024390243902442</v>
          </cell>
        </row>
        <row r="1527">
          <cell r="A1527">
            <v>39239</v>
          </cell>
          <cell r="B1527" t="str">
            <v>39</v>
          </cell>
          <cell r="C1527" t="str">
            <v>La Frasnée</v>
          </cell>
          <cell r="D1527">
            <v>36</v>
          </cell>
          <cell r="E1527">
            <v>4.8648648648648649</v>
          </cell>
          <cell r="F1527">
            <v>4.8648648648648649</v>
          </cell>
          <cell r="G1527">
            <v>9.7297297297297298</v>
          </cell>
        </row>
        <row r="1528">
          <cell r="A1528">
            <v>39240</v>
          </cell>
          <cell r="B1528" t="str">
            <v>39</v>
          </cell>
          <cell r="C1528" t="str">
            <v>Le Frasnois</v>
          </cell>
          <cell r="D1528">
            <v>153</v>
          </cell>
          <cell r="E1528">
            <v>26</v>
          </cell>
          <cell r="F1528">
            <v>12</v>
          </cell>
          <cell r="G1528">
            <v>38</v>
          </cell>
        </row>
        <row r="1529">
          <cell r="A1529">
            <v>39241</v>
          </cell>
          <cell r="B1529" t="str">
            <v>39</v>
          </cell>
          <cell r="C1529" t="str">
            <v>Frébuans</v>
          </cell>
          <cell r="D1529">
            <v>394.00000000000131</v>
          </cell>
          <cell r="E1529">
            <v>89.306666666666956</v>
          </cell>
          <cell r="F1529">
            <v>29.418666666666759</v>
          </cell>
          <cell r="G1529">
            <v>118.72533333333371</v>
          </cell>
        </row>
        <row r="1530">
          <cell r="A1530">
            <v>39243</v>
          </cell>
          <cell r="B1530" t="str">
            <v>39</v>
          </cell>
          <cell r="C1530" t="str">
            <v>Froideville</v>
          </cell>
          <cell r="D1530">
            <v>74.00000000000027</v>
          </cell>
          <cell r="E1530">
            <v>10.1369863013699</v>
          </cell>
          <cell r="F1530">
            <v>9.1232876712329105</v>
          </cell>
          <cell r="G1530">
            <v>19.26027397260281</v>
          </cell>
        </row>
        <row r="1531">
          <cell r="A1531">
            <v>39244</v>
          </cell>
          <cell r="B1531" t="str">
            <v>39</v>
          </cell>
          <cell r="C1531" t="str">
            <v>Frontenay</v>
          </cell>
          <cell r="D1531">
            <v>172</v>
          </cell>
          <cell r="E1531">
            <v>36.36571428571429</v>
          </cell>
          <cell r="F1531">
            <v>18.674285714285716</v>
          </cell>
          <cell r="G1531">
            <v>55.040000000000006</v>
          </cell>
        </row>
        <row r="1532">
          <cell r="A1532">
            <v>39245</v>
          </cell>
          <cell r="B1532" t="str">
            <v>39</v>
          </cell>
          <cell r="C1532" t="str">
            <v>Gatey</v>
          </cell>
          <cell r="D1532">
            <v>375.00000000000091</v>
          </cell>
          <cell r="E1532">
            <v>65.526701658807355</v>
          </cell>
          <cell r="F1532">
            <v>35.269254476645884</v>
          </cell>
          <cell r="G1532">
            <v>100.79595613545324</v>
          </cell>
        </row>
        <row r="1533">
          <cell r="A1533">
            <v>39246</v>
          </cell>
          <cell r="B1533" t="str">
            <v>39</v>
          </cell>
          <cell r="C1533" t="str">
            <v>Gendrey</v>
          </cell>
          <cell r="D1533">
            <v>408</v>
          </cell>
          <cell r="E1533">
            <v>51.122891566265061</v>
          </cell>
          <cell r="F1533">
            <v>16.713253012048195</v>
          </cell>
          <cell r="G1533">
            <v>67.836144578313252</v>
          </cell>
        </row>
        <row r="1534">
          <cell r="A1534">
            <v>39247</v>
          </cell>
          <cell r="B1534" t="str">
            <v>39</v>
          </cell>
          <cell r="C1534" t="str">
            <v>Genod</v>
          </cell>
          <cell r="D1534">
            <v>68</v>
          </cell>
          <cell r="E1534">
            <v>7.7714285714285678</v>
          </cell>
          <cell r="F1534">
            <v>11.657142857142851</v>
          </cell>
          <cell r="G1534">
            <v>19.42857142857142</v>
          </cell>
        </row>
        <row r="1535">
          <cell r="A1535">
            <v>39248</v>
          </cell>
          <cell r="B1535" t="str">
            <v>39</v>
          </cell>
          <cell r="C1535" t="str">
            <v>Geraise</v>
          </cell>
          <cell r="D1535">
            <v>43.000000000000078</v>
          </cell>
          <cell r="E1535">
            <v>8.3902439024390407</v>
          </cell>
          <cell r="F1535">
            <v>4.1951219512195204</v>
          </cell>
          <cell r="G1535">
            <v>12.585365853658562</v>
          </cell>
        </row>
        <row r="1536">
          <cell r="A1536">
            <v>39249</v>
          </cell>
          <cell r="B1536" t="str">
            <v>39</v>
          </cell>
          <cell r="C1536" t="str">
            <v>Germigney</v>
          </cell>
          <cell r="D1536">
            <v>84</v>
          </cell>
          <cell r="E1536">
            <v>22</v>
          </cell>
          <cell r="F1536">
            <v>9</v>
          </cell>
          <cell r="G1536">
            <v>31</v>
          </cell>
        </row>
        <row r="1537">
          <cell r="A1537">
            <v>39250</v>
          </cell>
          <cell r="B1537" t="str">
            <v>39</v>
          </cell>
          <cell r="C1537" t="str">
            <v>Geruge</v>
          </cell>
          <cell r="D1537">
            <v>165</v>
          </cell>
          <cell r="E1537">
            <v>13.832335329341312</v>
          </cell>
          <cell r="F1537">
            <v>9.8802395209580798</v>
          </cell>
          <cell r="G1537">
            <v>23.71257485029939</v>
          </cell>
        </row>
        <row r="1538">
          <cell r="A1538">
            <v>39251</v>
          </cell>
          <cell r="B1538" t="str">
            <v>39</v>
          </cell>
          <cell r="C1538" t="str">
            <v>Gevingey</v>
          </cell>
          <cell r="D1538">
            <v>458.00000000000063</v>
          </cell>
          <cell r="E1538">
            <v>74.359786478215554</v>
          </cell>
          <cell r="F1538">
            <v>34.633325209031902</v>
          </cell>
          <cell r="G1538">
            <v>108.99311168724745</v>
          </cell>
        </row>
        <row r="1539">
          <cell r="A1539">
            <v>39252</v>
          </cell>
          <cell r="B1539" t="str">
            <v>39</v>
          </cell>
          <cell r="C1539" t="str">
            <v>Gevry</v>
          </cell>
          <cell r="D1539">
            <v>676</v>
          </cell>
          <cell r="E1539">
            <v>147.25730994152039</v>
          </cell>
          <cell r="F1539">
            <v>61.274853801169563</v>
          </cell>
          <cell r="G1539">
            <v>208.53216374268996</v>
          </cell>
        </row>
        <row r="1540">
          <cell r="A1540">
            <v>39253</v>
          </cell>
          <cell r="B1540" t="str">
            <v>39</v>
          </cell>
          <cell r="C1540" t="str">
            <v>Gigny</v>
          </cell>
          <cell r="D1540">
            <v>290</v>
          </cell>
          <cell r="E1540">
            <v>57</v>
          </cell>
          <cell r="F1540">
            <v>35</v>
          </cell>
          <cell r="G1540">
            <v>92</v>
          </cell>
        </row>
        <row r="1541">
          <cell r="A1541">
            <v>39254</v>
          </cell>
          <cell r="B1541" t="str">
            <v>39</v>
          </cell>
          <cell r="C1541" t="str">
            <v>Gillois</v>
          </cell>
          <cell r="D1541">
            <v>121</v>
          </cell>
          <cell r="E1541">
            <v>21.819672131147549</v>
          </cell>
          <cell r="F1541">
            <v>9.9180327868852505</v>
          </cell>
          <cell r="G1541">
            <v>31.737704918032797</v>
          </cell>
        </row>
        <row r="1542">
          <cell r="A1542">
            <v>39255</v>
          </cell>
          <cell r="B1542" t="str">
            <v>39</v>
          </cell>
          <cell r="C1542" t="str">
            <v>Gizia</v>
          </cell>
          <cell r="D1542">
            <v>201</v>
          </cell>
          <cell r="E1542">
            <v>47.762376237623762</v>
          </cell>
          <cell r="F1542">
            <v>29.85148514851485</v>
          </cell>
          <cell r="G1542">
            <v>77.613861386138609</v>
          </cell>
        </row>
        <row r="1543">
          <cell r="A1543">
            <v>39258</v>
          </cell>
          <cell r="B1543" t="str">
            <v>39</v>
          </cell>
          <cell r="C1543" t="str">
            <v>Grande-Rivière</v>
          </cell>
          <cell r="D1543">
            <v>434</v>
          </cell>
          <cell r="E1543">
            <v>63</v>
          </cell>
          <cell r="F1543">
            <v>38</v>
          </cell>
          <cell r="G1543">
            <v>101</v>
          </cell>
        </row>
        <row r="1544">
          <cell r="A1544">
            <v>39259</v>
          </cell>
          <cell r="B1544" t="str">
            <v>39</v>
          </cell>
          <cell r="C1544" t="str">
            <v>Grange-de-Vaivre</v>
          </cell>
          <cell r="D1544">
            <v>44</v>
          </cell>
          <cell r="E1544">
            <v>6</v>
          </cell>
          <cell r="F1544">
            <v>7</v>
          </cell>
          <cell r="G1544">
            <v>13</v>
          </cell>
        </row>
        <row r="1545">
          <cell r="A1545">
            <v>39260</v>
          </cell>
          <cell r="B1545" t="str">
            <v>39</v>
          </cell>
          <cell r="C1545" t="str">
            <v>Granges-sur-Baume</v>
          </cell>
          <cell r="D1545">
            <v>126</v>
          </cell>
          <cell r="E1545">
            <v>42</v>
          </cell>
          <cell r="F1545">
            <v>10</v>
          </cell>
          <cell r="G1545">
            <v>52</v>
          </cell>
        </row>
        <row r="1546">
          <cell r="A1546">
            <v>39261</v>
          </cell>
          <cell r="B1546" t="str">
            <v>39</v>
          </cell>
          <cell r="C1546" t="str">
            <v>Graye-et-Charnay</v>
          </cell>
          <cell r="D1546">
            <v>131</v>
          </cell>
          <cell r="E1546">
            <v>28.478260869565229</v>
          </cell>
          <cell r="F1546">
            <v>7.5942028985507282</v>
          </cell>
          <cell r="G1546">
            <v>36.072463768115959</v>
          </cell>
        </row>
        <row r="1547">
          <cell r="A1547">
            <v>39262</v>
          </cell>
          <cell r="B1547" t="str">
            <v>39</v>
          </cell>
          <cell r="C1547" t="str">
            <v>Gredisans</v>
          </cell>
          <cell r="D1547">
            <v>141.9999999999994</v>
          </cell>
          <cell r="E1547">
            <v>35.499999999999851</v>
          </cell>
          <cell r="F1547">
            <v>6.0857142857142597</v>
          </cell>
          <cell r="G1547">
            <v>41.585714285714111</v>
          </cell>
        </row>
        <row r="1548">
          <cell r="A1548">
            <v>39263</v>
          </cell>
          <cell r="B1548" t="str">
            <v>39</v>
          </cell>
          <cell r="C1548" t="str">
            <v>Grozon</v>
          </cell>
          <cell r="D1548">
            <v>444</v>
          </cell>
          <cell r="E1548">
            <v>72</v>
          </cell>
          <cell r="F1548">
            <v>39</v>
          </cell>
          <cell r="G1548">
            <v>111</v>
          </cell>
        </row>
        <row r="1549">
          <cell r="A1549">
            <v>39264</v>
          </cell>
          <cell r="B1549" t="str">
            <v>39</v>
          </cell>
          <cell r="C1549" t="str">
            <v>Grusse</v>
          </cell>
          <cell r="D1549">
            <v>186</v>
          </cell>
          <cell r="E1549">
            <v>26.71276595744682</v>
          </cell>
          <cell r="F1549">
            <v>12.86170212765958</v>
          </cell>
          <cell r="G1549">
            <v>39.574468085106403</v>
          </cell>
        </row>
        <row r="1550">
          <cell r="A1550">
            <v>39265</v>
          </cell>
          <cell r="B1550" t="str">
            <v>39</v>
          </cell>
          <cell r="C1550" t="str">
            <v>Hautecour</v>
          </cell>
          <cell r="D1550">
            <v>187</v>
          </cell>
          <cell r="E1550">
            <v>56.785340314136143</v>
          </cell>
          <cell r="F1550">
            <v>15.664921465968593</v>
          </cell>
          <cell r="G1550">
            <v>72.450261780104739</v>
          </cell>
        </row>
        <row r="1551">
          <cell r="A1551">
            <v>39266</v>
          </cell>
          <cell r="B1551" t="str">
            <v>39</v>
          </cell>
          <cell r="C1551" t="str">
            <v>Les Hays</v>
          </cell>
          <cell r="D1551">
            <v>310</v>
          </cell>
          <cell r="E1551">
            <v>64.90625</v>
          </cell>
          <cell r="F1551">
            <v>35.84375</v>
          </cell>
          <cell r="G1551">
            <v>100.75</v>
          </cell>
        </row>
        <row r="1552">
          <cell r="A1552">
            <v>39267</v>
          </cell>
          <cell r="B1552" t="str">
            <v>39</v>
          </cell>
          <cell r="C1552" t="str">
            <v>Ivory</v>
          </cell>
          <cell r="D1552">
            <v>84</v>
          </cell>
          <cell r="E1552">
            <v>17.581395348837216</v>
          </cell>
          <cell r="F1552">
            <v>7.8139534883720962</v>
          </cell>
          <cell r="G1552">
            <v>25.395348837209312</v>
          </cell>
        </row>
        <row r="1553">
          <cell r="A1553">
            <v>39268</v>
          </cell>
          <cell r="B1553" t="str">
            <v>39</v>
          </cell>
          <cell r="C1553" t="str">
            <v>Ivrey</v>
          </cell>
          <cell r="D1553">
            <v>64.000000000000256</v>
          </cell>
          <cell r="E1553">
            <v>11.17460317460322</v>
          </cell>
          <cell r="F1553">
            <v>1.01587301587302</v>
          </cell>
          <cell r="G1553">
            <v>12.19047619047624</v>
          </cell>
        </row>
        <row r="1554">
          <cell r="A1554">
            <v>39269</v>
          </cell>
          <cell r="B1554" t="str">
            <v>39</v>
          </cell>
          <cell r="C1554" t="str">
            <v>Jeurre</v>
          </cell>
          <cell r="D1554">
            <v>259</v>
          </cell>
          <cell r="E1554">
            <v>50.5859375</v>
          </cell>
          <cell r="F1554">
            <v>15.17578125</v>
          </cell>
          <cell r="G1554">
            <v>65.76171875</v>
          </cell>
        </row>
        <row r="1555">
          <cell r="A1555">
            <v>39270</v>
          </cell>
          <cell r="B1555" t="str">
            <v>39</v>
          </cell>
          <cell r="C1555" t="str">
            <v>Jouhe</v>
          </cell>
          <cell r="D1555">
            <v>581</v>
          </cell>
          <cell r="E1555">
            <v>82.253151920723965</v>
          </cell>
          <cell r="F1555">
            <v>36.08147202164244</v>
          </cell>
          <cell r="G1555">
            <v>118.33462394236641</v>
          </cell>
        </row>
        <row r="1556">
          <cell r="A1556">
            <v>39271</v>
          </cell>
          <cell r="B1556" t="str">
            <v>39</v>
          </cell>
          <cell r="C1556" t="str">
            <v>Lac-des-Rouges-Truites</v>
          </cell>
          <cell r="D1556">
            <v>398.00000000000057</v>
          </cell>
          <cell r="E1556">
            <v>48.052493438320283</v>
          </cell>
          <cell r="F1556">
            <v>29.24934383202104</v>
          </cell>
          <cell r="G1556">
            <v>77.301837270341323</v>
          </cell>
        </row>
        <row r="1557">
          <cell r="A1557">
            <v>39272</v>
          </cell>
          <cell r="B1557" t="str">
            <v>39</v>
          </cell>
          <cell r="C1557" t="str">
            <v>Ladoye-sur-Seille</v>
          </cell>
          <cell r="D1557">
            <v>59.999999999999829</v>
          </cell>
          <cell r="E1557">
            <v>12.20338983050844</v>
          </cell>
          <cell r="F1557">
            <v>6.1016949152542201</v>
          </cell>
          <cell r="G1557">
            <v>18.30508474576266</v>
          </cell>
        </row>
        <row r="1558">
          <cell r="A1558">
            <v>39273</v>
          </cell>
          <cell r="B1558" t="str">
            <v>39</v>
          </cell>
          <cell r="C1558" t="str">
            <v>Lains</v>
          </cell>
          <cell r="D1558">
            <v>83</v>
          </cell>
          <cell r="E1558">
            <v>21.787500000000001</v>
          </cell>
          <cell r="F1558">
            <v>11.4125</v>
          </cell>
          <cell r="G1558">
            <v>33.200000000000003</v>
          </cell>
        </row>
        <row r="1559">
          <cell r="A1559">
            <v>39274</v>
          </cell>
          <cell r="B1559" t="str">
            <v>39</v>
          </cell>
          <cell r="C1559" t="str">
            <v>Lajoux</v>
          </cell>
          <cell r="D1559">
            <v>252</v>
          </cell>
          <cell r="E1559">
            <v>34.135458167330682</v>
          </cell>
          <cell r="F1559">
            <v>20.079681274900402</v>
          </cell>
          <cell r="G1559">
            <v>54.215139442231084</v>
          </cell>
        </row>
        <row r="1560">
          <cell r="A1560">
            <v>39275</v>
          </cell>
          <cell r="B1560" t="str">
            <v>39</v>
          </cell>
          <cell r="C1560" t="str">
            <v>Lamoura</v>
          </cell>
          <cell r="D1560">
            <v>570</v>
          </cell>
          <cell r="E1560">
            <v>74.936432413800645</v>
          </cell>
          <cell r="F1560">
            <v>23.128528522777977</v>
          </cell>
          <cell r="G1560">
            <v>98.064960936578615</v>
          </cell>
        </row>
        <row r="1561">
          <cell r="A1561">
            <v>39277</v>
          </cell>
          <cell r="B1561" t="str">
            <v>39</v>
          </cell>
          <cell r="C1561" t="str">
            <v>Le Larderet</v>
          </cell>
          <cell r="D1561">
            <v>85.000000000000085</v>
          </cell>
          <cell r="E1561">
            <v>13.421052631578959</v>
          </cell>
          <cell r="F1561">
            <v>8.9473684210526407</v>
          </cell>
          <cell r="G1561">
            <v>22.3684210526316</v>
          </cell>
        </row>
        <row r="1562">
          <cell r="A1562">
            <v>39278</v>
          </cell>
          <cell r="B1562" t="str">
            <v>39</v>
          </cell>
          <cell r="C1562" t="str">
            <v>Largillay-Marsonnay</v>
          </cell>
          <cell r="D1562">
            <v>184</v>
          </cell>
          <cell r="E1562">
            <v>20.331491712707201</v>
          </cell>
          <cell r="F1562">
            <v>16.265193370165761</v>
          </cell>
          <cell r="G1562">
            <v>36.596685082872966</v>
          </cell>
        </row>
        <row r="1563">
          <cell r="A1563">
            <v>39279</v>
          </cell>
          <cell r="B1563" t="str">
            <v>39</v>
          </cell>
          <cell r="C1563" t="str">
            <v>Larnaud</v>
          </cell>
          <cell r="D1563">
            <v>560</v>
          </cell>
          <cell r="E1563">
            <v>100.13888888888889</v>
          </cell>
          <cell r="F1563">
            <v>41.805555555555543</v>
          </cell>
          <cell r="G1563">
            <v>141.94444444444443</v>
          </cell>
        </row>
        <row r="1564">
          <cell r="A1564">
            <v>39280</v>
          </cell>
          <cell r="B1564" t="str">
            <v>39</v>
          </cell>
          <cell r="C1564" t="str">
            <v>Larrivoire</v>
          </cell>
          <cell r="D1564">
            <v>121</v>
          </cell>
          <cell r="E1564">
            <v>16.406779661016959</v>
          </cell>
          <cell r="F1564">
            <v>7.1779661016949197</v>
          </cell>
          <cell r="G1564">
            <v>23.584745762711879</v>
          </cell>
        </row>
        <row r="1565">
          <cell r="A1565">
            <v>39281</v>
          </cell>
          <cell r="B1565" t="str">
            <v>39</v>
          </cell>
          <cell r="C1565" t="str">
            <v>Le Latet</v>
          </cell>
          <cell r="D1565">
            <v>78</v>
          </cell>
          <cell r="E1565">
            <v>8.7750000000000004</v>
          </cell>
          <cell r="F1565">
            <v>3.9</v>
          </cell>
          <cell r="G1565">
            <v>12.675000000000001</v>
          </cell>
        </row>
        <row r="1566">
          <cell r="A1566">
            <v>39282</v>
          </cell>
          <cell r="B1566" t="str">
            <v>39</v>
          </cell>
          <cell r="C1566" t="str">
            <v>La Latette</v>
          </cell>
          <cell r="D1566">
            <v>73</v>
          </cell>
          <cell r="E1566">
            <v>16.343283582089551</v>
          </cell>
          <cell r="F1566">
            <v>10.8955223880597</v>
          </cell>
          <cell r="G1566">
            <v>27.238805970149251</v>
          </cell>
        </row>
        <row r="1567">
          <cell r="A1567">
            <v>39283</v>
          </cell>
          <cell r="B1567" t="str">
            <v>39</v>
          </cell>
          <cell r="C1567" t="str">
            <v>Lavancia-Epercy</v>
          </cell>
          <cell r="D1567">
            <v>660</v>
          </cell>
          <cell r="E1567">
            <v>104</v>
          </cell>
          <cell r="F1567">
            <v>28</v>
          </cell>
          <cell r="G1567">
            <v>132</v>
          </cell>
        </row>
        <row r="1568">
          <cell r="A1568">
            <v>39284</v>
          </cell>
          <cell r="B1568" t="str">
            <v>39</v>
          </cell>
          <cell r="C1568" t="str">
            <v>Lavangeot</v>
          </cell>
          <cell r="D1568">
            <v>120</v>
          </cell>
          <cell r="E1568">
            <v>23</v>
          </cell>
          <cell r="F1568">
            <v>15</v>
          </cell>
          <cell r="G1568">
            <v>38</v>
          </cell>
        </row>
        <row r="1569">
          <cell r="A1569">
            <v>39285</v>
          </cell>
          <cell r="B1569" t="str">
            <v>39</v>
          </cell>
          <cell r="C1569" t="str">
            <v>Lavans-lès-Dole</v>
          </cell>
          <cell r="D1569">
            <v>333</v>
          </cell>
          <cell r="E1569">
            <v>42</v>
          </cell>
          <cell r="F1569">
            <v>22</v>
          </cell>
          <cell r="G1569">
            <v>64</v>
          </cell>
        </row>
        <row r="1570">
          <cell r="A1570">
            <v>39286</v>
          </cell>
          <cell r="B1570" t="str">
            <v>39</v>
          </cell>
          <cell r="C1570" t="str">
            <v>Lavans-lès-Saint-Claude</v>
          </cell>
          <cell r="D1570">
            <v>1916</v>
          </cell>
          <cell r="E1570">
            <v>294</v>
          </cell>
          <cell r="F1570">
            <v>198</v>
          </cell>
          <cell r="G1570">
            <v>492</v>
          </cell>
        </row>
        <row r="1571">
          <cell r="A1571">
            <v>39287</v>
          </cell>
          <cell r="B1571" t="str">
            <v>39</v>
          </cell>
          <cell r="C1571" t="str">
            <v>Lavans-sur-Valouse</v>
          </cell>
          <cell r="D1571">
            <v>141</v>
          </cell>
          <cell r="E1571">
            <v>24.143835616438349</v>
          </cell>
          <cell r="F1571">
            <v>9.6575342465753398</v>
          </cell>
          <cell r="G1571">
            <v>33.80136986301369</v>
          </cell>
        </row>
        <row r="1572">
          <cell r="A1572">
            <v>39288</v>
          </cell>
          <cell r="B1572" t="str">
            <v>39</v>
          </cell>
          <cell r="C1572" t="str">
            <v>Lavigny</v>
          </cell>
          <cell r="D1572">
            <v>372.99999999999903</v>
          </cell>
          <cell r="E1572">
            <v>61.534387678804293</v>
          </cell>
          <cell r="F1572">
            <v>29.254053158775811</v>
          </cell>
          <cell r="G1572">
            <v>90.788440837580112</v>
          </cell>
        </row>
        <row r="1573">
          <cell r="A1573">
            <v>39289</v>
          </cell>
          <cell r="B1573" t="str">
            <v>39</v>
          </cell>
          <cell r="C1573" t="str">
            <v>Lect</v>
          </cell>
          <cell r="D1573">
            <v>356</v>
          </cell>
          <cell r="E1573">
            <v>59</v>
          </cell>
          <cell r="F1573">
            <v>35</v>
          </cell>
          <cell r="G1573">
            <v>94</v>
          </cell>
        </row>
        <row r="1574">
          <cell r="A1574">
            <v>39290</v>
          </cell>
          <cell r="B1574" t="str">
            <v>39</v>
          </cell>
          <cell r="C1574" t="str">
            <v>Légna</v>
          </cell>
          <cell r="D1574">
            <v>203.00000000000085</v>
          </cell>
          <cell r="E1574">
            <v>44.535714285714469</v>
          </cell>
          <cell r="F1574">
            <v>18.642857142857217</v>
          </cell>
          <cell r="G1574">
            <v>63.178571428571686</v>
          </cell>
        </row>
        <row r="1575">
          <cell r="A1575">
            <v>39291</v>
          </cell>
          <cell r="B1575" t="str">
            <v>39</v>
          </cell>
          <cell r="C1575" t="str">
            <v>Lemuy</v>
          </cell>
          <cell r="D1575">
            <v>233</v>
          </cell>
          <cell r="E1575">
            <v>50.782051282051299</v>
          </cell>
          <cell r="F1575">
            <v>34.85042735042736</v>
          </cell>
          <cell r="G1575">
            <v>85.632478632478666</v>
          </cell>
        </row>
        <row r="1576">
          <cell r="A1576">
            <v>39292</v>
          </cell>
          <cell r="B1576" t="str">
            <v>39</v>
          </cell>
          <cell r="C1576" t="str">
            <v>Lent</v>
          </cell>
          <cell r="D1576">
            <v>137</v>
          </cell>
          <cell r="E1576">
            <v>28.20588235294116</v>
          </cell>
          <cell r="F1576">
            <v>5.0367647058823497</v>
          </cell>
          <cell r="G1576">
            <v>33.242647058823508</v>
          </cell>
        </row>
        <row r="1577">
          <cell r="A1577">
            <v>39293</v>
          </cell>
          <cell r="B1577" t="str">
            <v>39</v>
          </cell>
          <cell r="C1577" t="str">
            <v>Leschères</v>
          </cell>
          <cell r="D1577">
            <v>213</v>
          </cell>
          <cell r="E1577">
            <v>24.652777777777771</v>
          </cell>
          <cell r="F1577">
            <v>11.833333333333332</v>
          </cell>
          <cell r="G1577">
            <v>36.4861111111111</v>
          </cell>
        </row>
        <row r="1578">
          <cell r="A1578">
            <v>39294</v>
          </cell>
          <cell r="B1578" t="str">
            <v>39</v>
          </cell>
          <cell r="C1578" t="str">
            <v>Lézat</v>
          </cell>
          <cell r="D1578">
            <v>180</v>
          </cell>
          <cell r="E1578">
            <v>24</v>
          </cell>
          <cell r="F1578">
            <v>11</v>
          </cell>
          <cell r="G1578">
            <v>35</v>
          </cell>
        </row>
        <row r="1579">
          <cell r="A1579">
            <v>39295</v>
          </cell>
          <cell r="B1579" t="str">
            <v>39</v>
          </cell>
          <cell r="C1579" t="str">
            <v>Loisia</v>
          </cell>
          <cell r="D1579">
            <v>165</v>
          </cell>
          <cell r="E1579">
            <v>41.005917159763335</v>
          </cell>
          <cell r="F1579">
            <v>23.431952662721905</v>
          </cell>
          <cell r="G1579">
            <v>64.43786982248524</v>
          </cell>
        </row>
        <row r="1580">
          <cell r="A1580">
            <v>39296</v>
          </cell>
          <cell r="B1580" t="str">
            <v>39</v>
          </cell>
          <cell r="C1580" t="str">
            <v>Lombard</v>
          </cell>
          <cell r="D1580">
            <v>200</v>
          </cell>
          <cell r="E1580">
            <v>28.019323671497585</v>
          </cell>
          <cell r="F1580">
            <v>14.492753623188404</v>
          </cell>
          <cell r="G1580">
            <v>42.512077294685987</v>
          </cell>
        </row>
        <row r="1581">
          <cell r="A1581">
            <v>39297</v>
          </cell>
          <cell r="B1581" t="str">
            <v>39</v>
          </cell>
          <cell r="C1581" t="str">
            <v>Longchaumois</v>
          </cell>
          <cell r="D1581">
            <v>1184</v>
          </cell>
          <cell r="E1581">
            <v>167</v>
          </cell>
          <cell r="F1581">
            <v>98</v>
          </cell>
          <cell r="G1581">
            <v>265</v>
          </cell>
        </row>
        <row r="1582">
          <cell r="A1582">
            <v>39298</v>
          </cell>
          <cell r="B1582" t="str">
            <v>39</v>
          </cell>
          <cell r="C1582" t="str">
            <v>Longcochon</v>
          </cell>
          <cell r="D1582">
            <v>52</v>
          </cell>
          <cell r="E1582">
            <v>8.9655172413793096</v>
          </cell>
          <cell r="F1582">
            <v>6.2758620689655178</v>
          </cell>
          <cell r="G1582">
            <v>15.241379310344827</v>
          </cell>
        </row>
        <row r="1583">
          <cell r="A1583">
            <v>39299</v>
          </cell>
          <cell r="B1583" t="str">
            <v>39</v>
          </cell>
          <cell r="C1583" t="str">
            <v>Longwy-sur-le-Doubs</v>
          </cell>
          <cell r="D1583">
            <v>529.00000000000125</v>
          </cell>
          <cell r="E1583">
            <v>87.662857142857348</v>
          </cell>
          <cell r="F1583">
            <v>64.487619047619205</v>
          </cell>
          <cell r="G1583">
            <v>152.15047619047655</v>
          </cell>
        </row>
        <row r="1584">
          <cell r="A1584">
            <v>39300</v>
          </cell>
          <cell r="B1584" t="str">
            <v>39</v>
          </cell>
          <cell r="C1584" t="str">
            <v>Lons-le-Saunier</v>
          </cell>
          <cell r="D1584">
            <v>17063</v>
          </cell>
          <cell r="E1584">
            <v>2819.6636980491085</v>
          </cell>
          <cell r="F1584">
            <v>2592.092263193123</v>
          </cell>
          <cell r="G1584">
            <v>5411.7559612422319</v>
          </cell>
        </row>
        <row r="1585">
          <cell r="A1585">
            <v>39301</v>
          </cell>
          <cell r="B1585" t="str">
            <v>39</v>
          </cell>
          <cell r="C1585" t="str">
            <v>Loulle</v>
          </cell>
          <cell r="D1585">
            <v>174</v>
          </cell>
          <cell r="E1585">
            <v>24</v>
          </cell>
          <cell r="F1585">
            <v>19</v>
          </cell>
          <cell r="G1585">
            <v>43</v>
          </cell>
        </row>
        <row r="1586">
          <cell r="A1586">
            <v>39302</v>
          </cell>
          <cell r="B1586" t="str">
            <v>39</v>
          </cell>
          <cell r="C1586" t="str">
            <v>Louvatange</v>
          </cell>
          <cell r="D1586">
            <v>101</v>
          </cell>
          <cell r="E1586">
            <v>16</v>
          </cell>
          <cell r="F1586">
            <v>7</v>
          </cell>
          <cell r="G1586">
            <v>23</v>
          </cell>
        </row>
        <row r="1587">
          <cell r="A1587">
            <v>39303</v>
          </cell>
          <cell r="B1587" t="str">
            <v>39</v>
          </cell>
          <cell r="C1587" t="str">
            <v>Louvenne</v>
          </cell>
          <cell r="D1587">
            <v>136</v>
          </cell>
          <cell r="E1587">
            <v>27.795620437956195</v>
          </cell>
          <cell r="F1587">
            <v>9.9270072992700698</v>
          </cell>
          <cell r="G1587">
            <v>37.722627737226262</v>
          </cell>
        </row>
        <row r="1588">
          <cell r="A1588">
            <v>39304</v>
          </cell>
          <cell r="B1588" t="str">
            <v>39</v>
          </cell>
          <cell r="C1588" t="str">
            <v>Le Louverot</v>
          </cell>
          <cell r="D1588">
            <v>233.99999999999892</v>
          </cell>
          <cell r="E1588">
            <v>64.700460829492798</v>
          </cell>
          <cell r="F1588">
            <v>12.940092165898559</v>
          </cell>
          <cell r="G1588">
            <v>77.64055299539136</v>
          </cell>
        </row>
        <row r="1589">
          <cell r="A1589">
            <v>39305</v>
          </cell>
          <cell r="B1589" t="str">
            <v>39</v>
          </cell>
          <cell r="C1589" t="str">
            <v>La Loye</v>
          </cell>
          <cell r="D1589">
            <v>547</v>
          </cell>
          <cell r="E1589">
            <v>119.5628415300546</v>
          </cell>
          <cell r="F1589">
            <v>48.821493624772295</v>
          </cell>
          <cell r="G1589">
            <v>168.38433515482689</v>
          </cell>
        </row>
        <row r="1590">
          <cell r="A1590">
            <v>39306</v>
          </cell>
          <cell r="B1590" t="str">
            <v>39</v>
          </cell>
          <cell r="C1590" t="str">
            <v>Macornay</v>
          </cell>
          <cell r="D1590">
            <v>1009</v>
          </cell>
          <cell r="E1590">
            <v>160.84059405940593</v>
          </cell>
          <cell r="F1590">
            <v>84.915841584158414</v>
          </cell>
          <cell r="G1590">
            <v>245.75643564356434</v>
          </cell>
        </row>
        <row r="1591">
          <cell r="A1591">
            <v>39307</v>
          </cell>
          <cell r="B1591" t="str">
            <v>39</v>
          </cell>
          <cell r="C1591" t="str">
            <v>Maisod</v>
          </cell>
          <cell r="D1591">
            <v>336</v>
          </cell>
          <cell r="E1591">
            <v>46</v>
          </cell>
          <cell r="F1591">
            <v>20</v>
          </cell>
          <cell r="G1591">
            <v>66</v>
          </cell>
        </row>
        <row r="1592">
          <cell r="A1592">
            <v>39308</v>
          </cell>
          <cell r="B1592" t="str">
            <v>39</v>
          </cell>
          <cell r="C1592" t="str">
            <v>Malange</v>
          </cell>
          <cell r="D1592">
            <v>309</v>
          </cell>
          <cell r="E1592">
            <v>38.546174298077261</v>
          </cell>
          <cell r="F1592">
            <v>71.963394862003838</v>
          </cell>
          <cell r="G1592">
            <v>110.5095691600811</v>
          </cell>
        </row>
        <row r="1593">
          <cell r="A1593">
            <v>39309</v>
          </cell>
          <cell r="B1593" t="str">
            <v>39</v>
          </cell>
          <cell r="C1593" t="str">
            <v>Mallerey</v>
          </cell>
          <cell r="D1593">
            <v>64.999999999999787</v>
          </cell>
          <cell r="E1593">
            <v>12.580645161290279</v>
          </cell>
          <cell r="F1593">
            <v>5.2419354838709502</v>
          </cell>
          <cell r="G1593">
            <v>17.822580645161231</v>
          </cell>
        </row>
        <row r="1594">
          <cell r="A1594">
            <v>39310</v>
          </cell>
          <cell r="B1594" t="str">
            <v>39</v>
          </cell>
          <cell r="C1594" t="str">
            <v>Mantry</v>
          </cell>
          <cell r="D1594">
            <v>443.99999999999858</v>
          </cell>
          <cell r="E1594">
            <v>83.188511863654014</v>
          </cell>
          <cell r="F1594">
            <v>51.115832590919943</v>
          </cell>
          <cell r="G1594">
            <v>134.30434445457396</v>
          </cell>
        </row>
        <row r="1595">
          <cell r="A1595">
            <v>39312</v>
          </cell>
          <cell r="B1595" t="str">
            <v>39</v>
          </cell>
          <cell r="C1595" t="str">
            <v>Marigna-sur-Valouse</v>
          </cell>
          <cell r="D1595">
            <v>114</v>
          </cell>
          <cell r="E1595">
            <v>24.358974358974351</v>
          </cell>
          <cell r="F1595">
            <v>11.692307692307688</v>
          </cell>
          <cell r="G1595">
            <v>36.051282051282037</v>
          </cell>
        </row>
        <row r="1596">
          <cell r="A1596">
            <v>39313</v>
          </cell>
          <cell r="B1596" t="str">
            <v>39</v>
          </cell>
          <cell r="C1596" t="str">
            <v>Marigny</v>
          </cell>
          <cell r="D1596">
            <v>187</v>
          </cell>
          <cell r="E1596">
            <v>25.134408602150501</v>
          </cell>
          <cell r="F1596">
            <v>26.139784946236521</v>
          </cell>
          <cell r="G1596">
            <v>51.274193548387018</v>
          </cell>
        </row>
        <row r="1597">
          <cell r="A1597">
            <v>39314</v>
          </cell>
          <cell r="B1597" t="str">
            <v>39</v>
          </cell>
          <cell r="C1597" t="str">
            <v>Marnézia</v>
          </cell>
          <cell r="D1597">
            <v>93</v>
          </cell>
          <cell r="E1597">
            <v>9</v>
          </cell>
          <cell r="F1597">
            <v>10</v>
          </cell>
          <cell r="G1597">
            <v>19</v>
          </cell>
        </row>
        <row r="1598">
          <cell r="A1598">
            <v>39315</v>
          </cell>
          <cell r="B1598" t="str">
            <v>39</v>
          </cell>
          <cell r="C1598" t="str">
            <v>Marnoz</v>
          </cell>
          <cell r="D1598">
            <v>416</v>
          </cell>
          <cell r="E1598">
            <v>92</v>
          </cell>
          <cell r="F1598">
            <v>20</v>
          </cell>
          <cell r="G1598">
            <v>112</v>
          </cell>
        </row>
        <row r="1599">
          <cell r="A1599">
            <v>39317</v>
          </cell>
          <cell r="B1599" t="str">
            <v>39</v>
          </cell>
          <cell r="C1599" t="str">
            <v>La Marre</v>
          </cell>
          <cell r="D1599">
            <v>330</v>
          </cell>
          <cell r="E1599">
            <v>39.759036144578317</v>
          </cell>
          <cell r="F1599">
            <v>30.8132530120482</v>
          </cell>
          <cell r="G1599">
            <v>70.57228915662651</v>
          </cell>
        </row>
        <row r="1600">
          <cell r="A1600">
            <v>39318</v>
          </cell>
          <cell r="B1600" t="str">
            <v>39</v>
          </cell>
          <cell r="C1600" t="str">
            <v>Martigna</v>
          </cell>
          <cell r="D1600">
            <v>207.99999999999929</v>
          </cell>
          <cell r="E1600">
            <v>33.48292682926818</v>
          </cell>
          <cell r="F1600">
            <v>14.20487804878044</v>
          </cell>
          <cell r="G1600">
            <v>47.687804878048624</v>
          </cell>
        </row>
        <row r="1601">
          <cell r="A1601">
            <v>39319</v>
          </cell>
          <cell r="B1601" t="str">
            <v>39</v>
          </cell>
          <cell r="C1601" t="str">
            <v>Mathenay</v>
          </cell>
          <cell r="D1601">
            <v>140</v>
          </cell>
          <cell r="E1601">
            <v>19</v>
          </cell>
          <cell r="F1601">
            <v>2</v>
          </cell>
          <cell r="G1601">
            <v>21</v>
          </cell>
        </row>
        <row r="1602">
          <cell r="A1602">
            <v>39320</v>
          </cell>
          <cell r="B1602" t="str">
            <v>39</v>
          </cell>
          <cell r="C1602" t="str">
            <v>Maynal</v>
          </cell>
          <cell r="D1602">
            <v>348</v>
          </cell>
          <cell r="E1602">
            <v>65</v>
          </cell>
          <cell r="F1602">
            <v>36</v>
          </cell>
          <cell r="G1602">
            <v>101</v>
          </cell>
        </row>
        <row r="1603">
          <cell r="A1603">
            <v>39321</v>
          </cell>
          <cell r="B1603" t="str">
            <v>39</v>
          </cell>
          <cell r="C1603" t="str">
            <v>Menétru-le-Vignoble</v>
          </cell>
          <cell r="D1603">
            <v>154</v>
          </cell>
          <cell r="E1603">
            <v>39</v>
          </cell>
          <cell r="F1603">
            <v>7</v>
          </cell>
          <cell r="G1603">
            <v>46</v>
          </cell>
        </row>
        <row r="1604">
          <cell r="A1604">
            <v>39322</v>
          </cell>
          <cell r="B1604" t="str">
            <v>39</v>
          </cell>
          <cell r="C1604" t="str">
            <v>Menétrux-en-Joux</v>
          </cell>
          <cell r="D1604">
            <v>62.000000000000078</v>
          </cell>
          <cell r="E1604">
            <v>6.3050847457627199</v>
          </cell>
          <cell r="F1604">
            <v>12.61016949152544</v>
          </cell>
          <cell r="G1604">
            <v>18.91525423728816</v>
          </cell>
        </row>
        <row r="1605">
          <cell r="A1605">
            <v>39323</v>
          </cell>
          <cell r="B1605" t="str">
            <v>39</v>
          </cell>
          <cell r="C1605" t="str">
            <v>Menotey</v>
          </cell>
          <cell r="D1605">
            <v>279</v>
          </cell>
          <cell r="E1605">
            <v>46.832142857142834</v>
          </cell>
          <cell r="F1605">
            <v>15.942857142857141</v>
          </cell>
          <cell r="G1605">
            <v>62.774999999999977</v>
          </cell>
        </row>
        <row r="1606">
          <cell r="A1606">
            <v>39324</v>
          </cell>
          <cell r="B1606" t="str">
            <v>39</v>
          </cell>
          <cell r="C1606" t="str">
            <v>Mérona</v>
          </cell>
          <cell r="D1606">
            <v>11</v>
          </cell>
          <cell r="E1606">
            <v>4</v>
          </cell>
          <cell r="F1606">
            <v>0</v>
          </cell>
          <cell r="G1606">
            <v>4</v>
          </cell>
        </row>
        <row r="1607">
          <cell r="A1607">
            <v>39325</v>
          </cell>
          <cell r="B1607" t="str">
            <v>39</v>
          </cell>
          <cell r="C1607" t="str">
            <v>Mesnay</v>
          </cell>
          <cell r="D1607">
            <v>562.00000000000091</v>
          </cell>
          <cell r="E1607">
            <v>96.050719151731144</v>
          </cell>
          <cell r="F1607">
            <v>62.685732499024539</v>
          </cell>
          <cell r="G1607">
            <v>158.73645165075567</v>
          </cell>
        </row>
        <row r="1608">
          <cell r="A1608">
            <v>39326</v>
          </cell>
          <cell r="B1608" t="str">
            <v>39</v>
          </cell>
          <cell r="C1608" t="str">
            <v>Mesnois</v>
          </cell>
          <cell r="D1608">
            <v>197.9999999999994</v>
          </cell>
          <cell r="E1608">
            <v>47.479591836734549</v>
          </cell>
          <cell r="F1608">
            <v>17.173469387755048</v>
          </cell>
          <cell r="G1608">
            <v>64.653061224489591</v>
          </cell>
        </row>
        <row r="1609">
          <cell r="A1609">
            <v>39327</v>
          </cell>
          <cell r="B1609" t="str">
            <v>39</v>
          </cell>
          <cell r="C1609" t="str">
            <v>Messia-sur-Sorne</v>
          </cell>
          <cell r="D1609">
            <v>839.00000000000068</v>
          </cell>
          <cell r="E1609">
            <v>126.15178432396932</v>
          </cell>
          <cell r="F1609">
            <v>98.117105852383915</v>
          </cell>
          <cell r="G1609">
            <v>224.26889017635324</v>
          </cell>
        </row>
        <row r="1610">
          <cell r="A1610">
            <v>39328</v>
          </cell>
          <cell r="B1610" t="str">
            <v>39</v>
          </cell>
          <cell r="C1610" t="str">
            <v>Meussia</v>
          </cell>
          <cell r="D1610">
            <v>456.99999999999778</v>
          </cell>
          <cell r="E1610">
            <v>68.652466367712677</v>
          </cell>
          <cell r="F1610">
            <v>50.208520179371959</v>
          </cell>
          <cell r="G1610">
            <v>118.86098654708464</v>
          </cell>
        </row>
        <row r="1611">
          <cell r="A1611">
            <v>39329</v>
          </cell>
          <cell r="B1611" t="str">
            <v>39</v>
          </cell>
          <cell r="C1611" t="str">
            <v>Mièges</v>
          </cell>
          <cell r="D1611">
            <v>84</v>
          </cell>
          <cell r="E1611">
            <v>16.227272727272734</v>
          </cell>
          <cell r="F1611">
            <v>4.7727272727272751</v>
          </cell>
          <cell r="G1611">
            <v>21.000000000000007</v>
          </cell>
        </row>
        <row r="1612">
          <cell r="A1612">
            <v>39330</v>
          </cell>
          <cell r="B1612" t="str">
            <v>39</v>
          </cell>
          <cell r="C1612" t="str">
            <v>Miéry</v>
          </cell>
          <cell r="D1612">
            <v>156</v>
          </cell>
          <cell r="E1612">
            <v>14.181818181818141</v>
          </cell>
          <cell r="F1612">
            <v>11.14285714285711</v>
          </cell>
          <cell r="G1612">
            <v>25.324675324675251</v>
          </cell>
        </row>
        <row r="1613">
          <cell r="A1613">
            <v>39331</v>
          </cell>
          <cell r="B1613" t="str">
            <v>39</v>
          </cell>
          <cell r="C1613" t="str">
            <v>Mignovillard</v>
          </cell>
          <cell r="D1613">
            <v>742.99999999999898</v>
          </cell>
          <cell r="E1613">
            <v>98.171070931849655</v>
          </cell>
          <cell r="F1613">
            <v>69.236439499304495</v>
          </cell>
          <cell r="G1613">
            <v>167.40751043115415</v>
          </cell>
        </row>
        <row r="1614">
          <cell r="A1614">
            <v>39332</v>
          </cell>
          <cell r="B1614" t="str">
            <v>39</v>
          </cell>
          <cell r="C1614" t="str">
            <v>Mirebel</v>
          </cell>
          <cell r="D1614">
            <v>247</v>
          </cell>
          <cell r="E1614">
            <v>32</v>
          </cell>
          <cell r="F1614">
            <v>22</v>
          </cell>
          <cell r="G1614">
            <v>54</v>
          </cell>
        </row>
        <row r="1615">
          <cell r="A1615">
            <v>39333</v>
          </cell>
          <cell r="B1615" t="str">
            <v>39</v>
          </cell>
          <cell r="C1615" t="str">
            <v>Moirans-en-Montagne</v>
          </cell>
          <cell r="D1615">
            <v>2227.0000000000086</v>
          </cell>
          <cell r="E1615">
            <v>333.40475584354692</v>
          </cell>
          <cell r="F1615">
            <v>198.59694562900214</v>
          </cell>
          <cell r="G1615">
            <v>532.00170147254903</v>
          </cell>
        </row>
        <row r="1616">
          <cell r="A1616">
            <v>39334</v>
          </cell>
          <cell r="B1616" t="str">
            <v>39</v>
          </cell>
          <cell r="C1616" t="str">
            <v>Moiron</v>
          </cell>
          <cell r="D1616">
            <v>138</v>
          </cell>
          <cell r="E1616">
            <v>18.53731343283588</v>
          </cell>
          <cell r="F1616">
            <v>17.507462686567219</v>
          </cell>
          <cell r="G1616">
            <v>36.044776119403096</v>
          </cell>
        </row>
        <row r="1617">
          <cell r="A1617">
            <v>39335</v>
          </cell>
          <cell r="B1617" t="str">
            <v>39</v>
          </cell>
          <cell r="C1617" t="str">
            <v>Moissey</v>
          </cell>
          <cell r="D1617">
            <v>548</v>
          </cell>
          <cell r="E1617">
            <v>80.82014388489209</v>
          </cell>
          <cell r="F1617">
            <v>78.84892086330936</v>
          </cell>
          <cell r="G1617">
            <v>159.66906474820144</v>
          </cell>
        </row>
        <row r="1618">
          <cell r="A1618">
            <v>39336</v>
          </cell>
          <cell r="B1618" t="str">
            <v>39</v>
          </cell>
          <cell r="C1618" t="str">
            <v>Molain</v>
          </cell>
          <cell r="D1618">
            <v>118</v>
          </cell>
          <cell r="E1618">
            <v>24.672727272727212</v>
          </cell>
          <cell r="F1618">
            <v>8.5818181818181607</v>
          </cell>
          <cell r="G1618">
            <v>33.254545454545372</v>
          </cell>
        </row>
        <row r="1619">
          <cell r="A1619">
            <v>39337</v>
          </cell>
          <cell r="B1619" t="str">
            <v>39</v>
          </cell>
          <cell r="C1619" t="str">
            <v>Molamboz</v>
          </cell>
          <cell r="D1619">
            <v>76</v>
          </cell>
          <cell r="E1619">
            <v>15.2</v>
          </cell>
          <cell r="F1619">
            <v>13.3</v>
          </cell>
          <cell r="G1619">
            <v>28.5</v>
          </cell>
        </row>
        <row r="1620">
          <cell r="A1620">
            <v>39338</v>
          </cell>
          <cell r="B1620" t="str">
            <v>39</v>
          </cell>
          <cell r="C1620" t="str">
            <v>Molay</v>
          </cell>
          <cell r="D1620">
            <v>510</v>
          </cell>
          <cell r="E1620">
            <v>110</v>
          </cell>
          <cell r="F1620">
            <v>33</v>
          </cell>
          <cell r="G1620">
            <v>143</v>
          </cell>
        </row>
        <row r="1621">
          <cell r="A1621">
            <v>39339</v>
          </cell>
          <cell r="B1621" t="str">
            <v>39</v>
          </cell>
          <cell r="C1621" t="str">
            <v>Molinges</v>
          </cell>
          <cell r="D1621">
            <v>672</v>
          </cell>
          <cell r="E1621">
            <v>104.37869822485204</v>
          </cell>
          <cell r="F1621">
            <v>63.621301775147906</v>
          </cell>
          <cell r="G1621">
            <v>167.99999999999994</v>
          </cell>
        </row>
        <row r="1622">
          <cell r="A1622">
            <v>39340</v>
          </cell>
          <cell r="B1622" t="str">
            <v>39</v>
          </cell>
          <cell r="C1622" t="str">
            <v>Molpré</v>
          </cell>
          <cell r="D1622">
            <v>21</v>
          </cell>
          <cell r="E1622">
            <v>2.8636363636363651</v>
          </cell>
          <cell r="F1622">
            <v>1.9090909090909101</v>
          </cell>
          <cell r="G1622">
            <v>4.7727272727272751</v>
          </cell>
        </row>
        <row r="1623">
          <cell r="A1623">
            <v>39341</v>
          </cell>
          <cell r="B1623" t="str">
            <v>39</v>
          </cell>
          <cell r="C1623" t="str">
            <v>Les Molunes</v>
          </cell>
          <cell r="D1623">
            <v>151</v>
          </cell>
          <cell r="E1623">
            <v>18.391025641025639</v>
          </cell>
          <cell r="F1623">
            <v>6.7756410256410264</v>
          </cell>
          <cell r="G1623">
            <v>25.166666666666664</v>
          </cell>
        </row>
        <row r="1624">
          <cell r="A1624">
            <v>39342</v>
          </cell>
          <cell r="B1624" t="str">
            <v>39</v>
          </cell>
          <cell r="C1624" t="str">
            <v>Monay</v>
          </cell>
          <cell r="D1624">
            <v>128.00000000000051</v>
          </cell>
          <cell r="E1624">
            <v>24.380952380952479</v>
          </cell>
          <cell r="F1624">
            <v>17.26984126984134</v>
          </cell>
          <cell r="G1624">
            <v>41.650793650793815</v>
          </cell>
        </row>
        <row r="1625">
          <cell r="A1625">
            <v>39343</v>
          </cell>
          <cell r="B1625" t="str">
            <v>39</v>
          </cell>
          <cell r="C1625" t="str">
            <v>Monnetay</v>
          </cell>
          <cell r="D1625">
            <v>18.00000000000006</v>
          </cell>
          <cell r="E1625">
            <v>3.8571428571428701</v>
          </cell>
          <cell r="F1625">
            <v>0</v>
          </cell>
          <cell r="G1625">
            <v>3.8571428571428701</v>
          </cell>
        </row>
        <row r="1626">
          <cell r="A1626">
            <v>39344</v>
          </cell>
          <cell r="B1626" t="str">
            <v>39</v>
          </cell>
          <cell r="C1626" t="str">
            <v>Monnet-la-Ville</v>
          </cell>
          <cell r="D1626">
            <v>358</v>
          </cell>
          <cell r="E1626">
            <v>70.409972299168984</v>
          </cell>
          <cell r="F1626">
            <v>19.83379501385042</v>
          </cell>
          <cell r="G1626">
            <v>90.243767313019404</v>
          </cell>
        </row>
        <row r="1627">
          <cell r="A1627">
            <v>39345</v>
          </cell>
          <cell r="B1627" t="str">
            <v>39</v>
          </cell>
          <cell r="C1627" t="str">
            <v>Monnières</v>
          </cell>
          <cell r="D1627">
            <v>445.99999999999937</v>
          </cell>
          <cell r="E1627">
            <v>88.162790697674296</v>
          </cell>
          <cell r="F1627">
            <v>46.674418604651095</v>
          </cell>
          <cell r="G1627">
            <v>134.83720930232539</v>
          </cell>
        </row>
        <row r="1628">
          <cell r="A1628">
            <v>39346</v>
          </cell>
          <cell r="B1628" t="str">
            <v>39</v>
          </cell>
          <cell r="C1628" t="str">
            <v>Montagna-le-Reconduit</v>
          </cell>
          <cell r="D1628">
            <v>121</v>
          </cell>
          <cell r="E1628">
            <v>35.889830508474603</v>
          </cell>
          <cell r="F1628">
            <v>8.2033898305084794</v>
          </cell>
          <cell r="G1628">
            <v>44.09322033898308</v>
          </cell>
        </row>
        <row r="1629">
          <cell r="A1629">
            <v>39347</v>
          </cell>
          <cell r="B1629" t="str">
            <v>39</v>
          </cell>
          <cell r="C1629" t="str">
            <v>Montagna-le-Templier</v>
          </cell>
          <cell r="D1629">
            <v>103</v>
          </cell>
          <cell r="E1629">
            <v>11.660377358490564</v>
          </cell>
          <cell r="F1629">
            <v>13.603773584905658</v>
          </cell>
          <cell r="G1629">
            <v>25.264150943396224</v>
          </cell>
        </row>
        <row r="1630">
          <cell r="A1630">
            <v>39348</v>
          </cell>
          <cell r="B1630" t="str">
            <v>39</v>
          </cell>
          <cell r="C1630" t="str">
            <v>Montaigu</v>
          </cell>
          <cell r="D1630">
            <v>472</v>
          </cell>
          <cell r="E1630">
            <v>100</v>
          </cell>
          <cell r="F1630">
            <v>63</v>
          </cell>
          <cell r="G1630">
            <v>163</v>
          </cell>
        </row>
        <row r="1631">
          <cell r="A1631">
            <v>39349</v>
          </cell>
          <cell r="B1631" t="str">
            <v>39</v>
          </cell>
          <cell r="C1631" t="str">
            <v>Montain</v>
          </cell>
          <cell r="D1631">
            <v>514</v>
          </cell>
          <cell r="E1631">
            <v>102.11442686858334</v>
          </cell>
          <cell r="F1631">
            <v>89.764265473920034</v>
          </cell>
          <cell r="G1631">
            <v>191.87869234250337</v>
          </cell>
        </row>
        <row r="1632">
          <cell r="A1632">
            <v>39350</v>
          </cell>
          <cell r="B1632" t="str">
            <v>39</v>
          </cell>
          <cell r="C1632" t="str">
            <v>Montbarrey</v>
          </cell>
          <cell r="D1632">
            <v>324.99999999999943</v>
          </cell>
          <cell r="E1632">
            <v>61.904761904761799</v>
          </cell>
          <cell r="F1632">
            <v>33.015873015872963</v>
          </cell>
          <cell r="G1632">
            <v>94.920634920634768</v>
          </cell>
        </row>
        <row r="1633">
          <cell r="A1633">
            <v>39351</v>
          </cell>
          <cell r="B1633" t="str">
            <v>39</v>
          </cell>
          <cell r="C1633" t="str">
            <v>Montcusel</v>
          </cell>
          <cell r="D1633">
            <v>184</v>
          </cell>
          <cell r="E1633">
            <v>33</v>
          </cell>
          <cell r="F1633">
            <v>10</v>
          </cell>
          <cell r="G1633">
            <v>43</v>
          </cell>
        </row>
        <row r="1634">
          <cell r="A1634">
            <v>39352</v>
          </cell>
          <cell r="B1634" t="str">
            <v>39</v>
          </cell>
          <cell r="C1634" t="str">
            <v>Monteplain</v>
          </cell>
          <cell r="D1634">
            <v>133</v>
          </cell>
          <cell r="E1634">
            <v>8.0606060606060801</v>
          </cell>
          <cell r="F1634">
            <v>2.01515151515152</v>
          </cell>
          <cell r="G1634">
            <v>10.075757575757599</v>
          </cell>
        </row>
        <row r="1635">
          <cell r="A1635">
            <v>39353</v>
          </cell>
          <cell r="B1635" t="str">
            <v>39</v>
          </cell>
          <cell r="C1635" t="str">
            <v>Montfleur</v>
          </cell>
          <cell r="D1635">
            <v>177</v>
          </cell>
          <cell r="E1635">
            <v>23.213114754098356</v>
          </cell>
          <cell r="F1635">
            <v>29.016393442622942</v>
          </cell>
          <cell r="G1635">
            <v>52.229508196721298</v>
          </cell>
        </row>
        <row r="1636">
          <cell r="A1636">
            <v>39354</v>
          </cell>
          <cell r="B1636" t="str">
            <v>39</v>
          </cell>
          <cell r="C1636" t="str">
            <v>Montholier</v>
          </cell>
          <cell r="D1636">
            <v>345</v>
          </cell>
          <cell r="E1636">
            <v>52</v>
          </cell>
          <cell r="F1636">
            <v>24</v>
          </cell>
          <cell r="G1636">
            <v>76</v>
          </cell>
        </row>
        <row r="1637">
          <cell r="A1637">
            <v>39355</v>
          </cell>
          <cell r="B1637" t="str">
            <v>39</v>
          </cell>
          <cell r="C1637" t="str">
            <v>Montigny-lès-Arsures</v>
          </cell>
          <cell r="D1637">
            <v>273</v>
          </cell>
          <cell r="E1637">
            <v>68</v>
          </cell>
          <cell r="F1637">
            <v>30</v>
          </cell>
          <cell r="G1637">
            <v>98</v>
          </cell>
        </row>
        <row r="1638">
          <cell r="A1638">
            <v>39356</v>
          </cell>
          <cell r="B1638" t="str">
            <v>39</v>
          </cell>
          <cell r="C1638" t="str">
            <v>Montigny-sur-l'Ain</v>
          </cell>
          <cell r="D1638">
            <v>185</v>
          </cell>
          <cell r="E1638">
            <v>22</v>
          </cell>
          <cell r="F1638">
            <v>19</v>
          </cell>
          <cell r="G1638">
            <v>41</v>
          </cell>
        </row>
        <row r="1639">
          <cell r="A1639">
            <v>39359</v>
          </cell>
          <cell r="B1639" t="str">
            <v>39</v>
          </cell>
          <cell r="C1639" t="str">
            <v>Montmarlon</v>
          </cell>
          <cell r="D1639">
            <v>30</v>
          </cell>
          <cell r="E1639">
            <v>5</v>
          </cell>
          <cell r="F1639">
            <v>2</v>
          </cell>
          <cell r="G1639">
            <v>7</v>
          </cell>
        </row>
        <row r="1640">
          <cell r="A1640">
            <v>39360</v>
          </cell>
          <cell r="B1640" t="str">
            <v>39</v>
          </cell>
          <cell r="C1640" t="str">
            <v>Montmirey-la-Ville</v>
          </cell>
          <cell r="D1640">
            <v>179</v>
          </cell>
          <cell r="E1640">
            <v>55.520059838192189</v>
          </cell>
          <cell r="F1640">
            <v>37.268212788259952</v>
          </cell>
          <cell r="G1640">
            <v>92.788272626452141</v>
          </cell>
        </row>
        <row r="1641">
          <cell r="A1641">
            <v>39361</v>
          </cell>
          <cell r="B1641" t="str">
            <v>39</v>
          </cell>
          <cell r="C1641" t="str">
            <v>Montmirey-le-Château</v>
          </cell>
          <cell r="D1641">
            <v>170</v>
          </cell>
          <cell r="E1641">
            <v>24.157894736842103</v>
          </cell>
          <cell r="F1641">
            <v>11.631578947368419</v>
          </cell>
          <cell r="G1641">
            <v>35.78947368421052</v>
          </cell>
        </row>
        <row r="1642">
          <cell r="A1642">
            <v>39362</v>
          </cell>
          <cell r="B1642" t="str">
            <v>39</v>
          </cell>
          <cell r="C1642" t="str">
            <v>Montmorot</v>
          </cell>
          <cell r="D1642">
            <v>3022.0000000000077</v>
          </cell>
          <cell r="E1642">
            <v>568.59070199384041</v>
          </cell>
          <cell r="F1642">
            <v>424.1227092594313</v>
          </cell>
          <cell r="G1642">
            <v>992.71341125327172</v>
          </cell>
        </row>
        <row r="1643">
          <cell r="A1643">
            <v>39363</v>
          </cell>
          <cell r="B1643" t="str">
            <v>39</v>
          </cell>
          <cell r="C1643" t="str">
            <v>Montrevel</v>
          </cell>
          <cell r="D1643">
            <v>103</v>
          </cell>
          <cell r="E1643">
            <v>26.485714285714288</v>
          </cell>
          <cell r="F1643">
            <v>12.752380952380953</v>
          </cell>
          <cell r="G1643">
            <v>39.238095238095241</v>
          </cell>
        </row>
        <row r="1644">
          <cell r="A1644">
            <v>39364</v>
          </cell>
          <cell r="B1644" t="str">
            <v>39</v>
          </cell>
          <cell r="C1644" t="str">
            <v>Montrond</v>
          </cell>
          <cell r="D1644">
            <v>505.00000000000114</v>
          </cell>
          <cell r="E1644">
            <v>88.702594810379438</v>
          </cell>
          <cell r="F1644">
            <v>35.279441117764549</v>
          </cell>
          <cell r="G1644">
            <v>123.98203592814399</v>
          </cell>
        </row>
        <row r="1645">
          <cell r="A1645">
            <v>39365</v>
          </cell>
          <cell r="B1645" t="str">
            <v>39</v>
          </cell>
          <cell r="C1645" t="str">
            <v>Mont-sous-Vaudrey</v>
          </cell>
          <cell r="D1645">
            <v>1248</v>
          </cell>
          <cell r="E1645">
            <v>221.9969667800242</v>
          </cell>
          <cell r="F1645">
            <v>143.00737619554985</v>
          </cell>
          <cell r="G1645">
            <v>365.00434297557405</v>
          </cell>
        </row>
        <row r="1646">
          <cell r="A1646">
            <v>39366</v>
          </cell>
          <cell r="B1646" t="str">
            <v>39</v>
          </cell>
          <cell r="C1646" t="str">
            <v>Mont-sur-Monnet</v>
          </cell>
          <cell r="D1646">
            <v>241.0000000000008</v>
          </cell>
          <cell r="E1646">
            <v>27.248784977909558</v>
          </cell>
          <cell r="F1646">
            <v>22.008634020619262</v>
          </cell>
          <cell r="G1646">
            <v>49.25741899852882</v>
          </cell>
        </row>
        <row r="1647">
          <cell r="A1647">
            <v>39367</v>
          </cell>
          <cell r="B1647" t="str">
            <v>39</v>
          </cell>
          <cell r="C1647" t="str">
            <v>Morbier</v>
          </cell>
          <cell r="D1647">
            <v>2313</v>
          </cell>
          <cell r="E1647">
            <v>377</v>
          </cell>
          <cell r="F1647">
            <v>176</v>
          </cell>
          <cell r="G1647">
            <v>553</v>
          </cell>
        </row>
        <row r="1648">
          <cell r="A1648">
            <v>39368</v>
          </cell>
          <cell r="B1648" t="str">
            <v>39</v>
          </cell>
          <cell r="C1648" t="str">
            <v>Morez</v>
          </cell>
          <cell r="D1648">
            <v>4997.99999999999</v>
          </cell>
          <cell r="E1648">
            <v>587.98561071139181</v>
          </cell>
          <cell r="F1648">
            <v>441.57892577986911</v>
          </cell>
          <cell r="G1648">
            <v>1029.5645364912609</v>
          </cell>
        </row>
        <row r="1649">
          <cell r="A1649">
            <v>39370</v>
          </cell>
          <cell r="B1649" t="str">
            <v>39</v>
          </cell>
          <cell r="C1649" t="str">
            <v>Mouchard</v>
          </cell>
          <cell r="D1649">
            <v>1162</v>
          </cell>
          <cell r="E1649">
            <v>147.95120398753244</v>
          </cell>
          <cell r="F1649">
            <v>102.27499336050899</v>
          </cell>
          <cell r="G1649">
            <v>250.22619734804141</v>
          </cell>
        </row>
        <row r="1650">
          <cell r="A1650">
            <v>39371</v>
          </cell>
          <cell r="B1650" t="str">
            <v>39</v>
          </cell>
          <cell r="C1650" t="str">
            <v>La Mouille</v>
          </cell>
          <cell r="D1650">
            <v>343.00000000000153</v>
          </cell>
          <cell r="E1650">
            <v>44.026865671641993</v>
          </cell>
          <cell r="F1650">
            <v>21.501492537313531</v>
          </cell>
          <cell r="G1650">
            <v>65.528358208955524</v>
          </cell>
        </row>
        <row r="1651">
          <cell r="A1651">
            <v>39372</v>
          </cell>
          <cell r="B1651" t="str">
            <v>39</v>
          </cell>
          <cell r="C1651" t="str">
            <v>Mournans-Charbonny</v>
          </cell>
          <cell r="D1651">
            <v>98</v>
          </cell>
          <cell r="E1651">
            <v>20</v>
          </cell>
          <cell r="F1651">
            <v>7</v>
          </cell>
          <cell r="G1651">
            <v>27</v>
          </cell>
        </row>
        <row r="1652">
          <cell r="A1652">
            <v>39373</v>
          </cell>
          <cell r="B1652" t="str">
            <v>39</v>
          </cell>
          <cell r="C1652" t="str">
            <v>Les Moussières</v>
          </cell>
          <cell r="D1652">
            <v>179.00000000000065</v>
          </cell>
          <cell r="E1652">
            <v>36.011834319526763</v>
          </cell>
          <cell r="F1652">
            <v>19.06508875739652</v>
          </cell>
          <cell r="G1652">
            <v>55.076923076923279</v>
          </cell>
        </row>
        <row r="1653">
          <cell r="A1653">
            <v>39375</v>
          </cell>
          <cell r="B1653" t="str">
            <v>39</v>
          </cell>
          <cell r="C1653" t="str">
            <v>Moutonne</v>
          </cell>
          <cell r="D1653">
            <v>123</v>
          </cell>
          <cell r="E1653">
            <v>17</v>
          </cell>
          <cell r="F1653">
            <v>12</v>
          </cell>
          <cell r="G1653">
            <v>29</v>
          </cell>
        </row>
        <row r="1654">
          <cell r="A1654">
            <v>39376</v>
          </cell>
          <cell r="B1654" t="str">
            <v>39</v>
          </cell>
          <cell r="C1654" t="str">
            <v>Moutoux</v>
          </cell>
          <cell r="D1654">
            <v>68</v>
          </cell>
          <cell r="E1654">
            <v>11</v>
          </cell>
          <cell r="F1654">
            <v>7</v>
          </cell>
          <cell r="G1654">
            <v>18</v>
          </cell>
        </row>
        <row r="1655">
          <cell r="A1655">
            <v>39377</v>
          </cell>
          <cell r="B1655" t="str">
            <v>39</v>
          </cell>
          <cell r="C1655" t="str">
            <v>Mutigney</v>
          </cell>
          <cell r="D1655">
            <v>166</v>
          </cell>
          <cell r="E1655">
            <v>22.862275449101791</v>
          </cell>
          <cell r="F1655">
            <v>17.892215568862273</v>
          </cell>
          <cell r="G1655">
            <v>40.754491017964064</v>
          </cell>
        </row>
        <row r="1656">
          <cell r="A1656">
            <v>39378</v>
          </cell>
          <cell r="B1656" t="str">
            <v>39</v>
          </cell>
          <cell r="C1656" t="str">
            <v>Nanc-lès-Saint-Amour</v>
          </cell>
          <cell r="D1656">
            <v>309</v>
          </cell>
          <cell r="E1656">
            <v>60.608850621468612</v>
          </cell>
          <cell r="F1656">
            <v>27.864191486266805</v>
          </cell>
          <cell r="G1656">
            <v>88.473042107735409</v>
          </cell>
        </row>
        <row r="1657">
          <cell r="A1657">
            <v>39379</v>
          </cell>
          <cell r="B1657" t="str">
            <v>39</v>
          </cell>
          <cell r="C1657" t="str">
            <v>Nance</v>
          </cell>
          <cell r="D1657">
            <v>492</v>
          </cell>
          <cell r="E1657">
            <v>87.114688128772656</v>
          </cell>
          <cell r="F1657">
            <v>45.537223340040242</v>
          </cell>
          <cell r="G1657">
            <v>132.6519114688129</v>
          </cell>
        </row>
        <row r="1658">
          <cell r="A1658">
            <v>39380</v>
          </cell>
          <cell r="B1658" t="str">
            <v>39</v>
          </cell>
          <cell r="C1658" t="str">
            <v>Nancuise</v>
          </cell>
          <cell r="D1658">
            <v>37</v>
          </cell>
          <cell r="E1658">
            <v>9.25</v>
          </cell>
          <cell r="F1658">
            <v>0.92500000000000004</v>
          </cell>
          <cell r="G1658">
            <v>10.175000000000001</v>
          </cell>
        </row>
        <row r="1659">
          <cell r="A1659">
            <v>39381</v>
          </cell>
          <cell r="B1659" t="str">
            <v>39</v>
          </cell>
          <cell r="C1659" t="str">
            <v>Les Nans</v>
          </cell>
          <cell r="D1659">
            <v>90</v>
          </cell>
          <cell r="E1659">
            <v>25</v>
          </cell>
          <cell r="F1659">
            <v>12</v>
          </cell>
          <cell r="G1659">
            <v>37</v>
          </cell>
        </row>
        <row r="1660">
          <cell r="A1660">
            <v>39382</v>
          </cell>
          <cell r="B1660" t="str">
            <v>39</v>
          </cell>
          <cell r="C1660" t="str">
            <v>Nantey</v>
          </cell>
          <cell r="D1660">
            <v>64</v>
          </cell>
          <cell r="E1660">
            <v>23.384615384615369</v>
          </cell>
          <cell r="F1660">
            <v>4.9230769230769198</v>
          </cell>
          <cell r="G1660">
            <v>28.307692307692289</v>
          </cell>
        </row>
        <row r="1661">
          <cell r="A1661">
            <v>39385</v>
          </cell>
          <cell r="B1661" t="str">
            <v>39</v>
          </cell>
          <cell r="C1661" t="str">
            <v>Neublans-Abergement</v>
          </cell>
          <cell r="D1661">
            <v>530</v>
          </cell>
          <cell r="E1661">
            <v>105.99869499601284</v>
          </cell>
          <cell r="F1661">
            <v>72.998102682882376</v>
          </cell>
          <cell r="G1661">
            <v>178.99679767889523</v>
          </cell>
        </row>
        <row r="1662">
          <cell r="A1662">
            <v>39386</v>
          </cell>
          <cell r="B1662" t="str">
            <v>39</v>
          </cell>
          <cell r="C1662" t="str">
            <v>Neuvilley</v>
          </cell>
          <cell r="D1662">
            <v>82</v>
          </cell>
          <cell r="E1662">
            <v>14.35</v>
          </cell>
          <cell r="F1662">
            <v>6.15</v>
          </cell>
          <cell r="G1662">
            <v>20.5</v>
          </cell>
        </row>
        <row r="1663">
          <cell r="A1663">
            <v>39387</v>
          </cell>
          <cell r="B1663" t="str">
            <v>39</v>
          </cell>
          <cell r="C1663" t="str">
            <v>Nevy-lès-Dole</v>
          </cell>
          <cell r="D1663">
            <v>255</v>
          </cell>
          <cell r="E1663">
            <v>37.8515625</v>
          </cell>
          <cell r="F1663">
            <v>12.94921875</v>
          </cell>
          <cell r="G1663">
            <v>50.80078125</v>
          </cell>
        </row>
        <row r="1664">
          <cell r="A1664">
            <v>39388</v>
          </cell>
          <cell r="B1664" t="str">
            <v>39</v>
          </cell>
          <cell r="C1664" t="str">
            <v>Nevy-sur-Seille</v>
          </cell>
          <cell r="D1664">
            <v>218</v>
          </cell>
          <cell r="E1664">
            <v>59</v>
          </cell>
          <cell r="F1664">
            <v>21</v>
          </cell>
          <cell r="G1664">
            <v>80</v>
          </cell>
        </row>
        <row r="1665">
          <cell r="A1665">
            <v>39389</v>
          </cell>
          <cell r="B1665" t="str">
            <v>39</v>
          </cell>
          <cell r="C1665" t="str">
            <v>Ney</v>
          </cell>
          <cell r="D1665">
            <v>563</v>
          </cell>
          <cell r="E1665">
            <v>94.163732394366235</v>
          </cell>
          <cell r="F1665">
            <v>79.295774647887356</v>
          </cell>
          <cell r="G1665">
            <v>173.45950704225359</v>
          </cell>
        </row>
        <row r="1666">
          <cell r="A1666">
            <v>39390</v>
          </cell>
          <cell r="B1666" t="str">
            <v>39</v>
          </cell>
          <cell r="C1666" t="str">
            <v>Nogna</v>
          </cell>
          <cell r="D1666">
            <v>278</v>
          </cell>
          <cell r="E1666">
            <v>34.260563380281702</v>
          </cell>
          <cell r="F1666">
            <v>12.72535211267606</v>
          </cell>
          <cell r="G1666">
            <v>46.985915492957758</v>
          </cell>
        </row>
        <row r="1667">
          <cell r="A1667">
            <v>39391</v>
          </cell>
          <cell r="B1667" t="str">
            <v>39</v>
          </cell>
          <cell r="C1667" t="str">
            <v>Nozeroy</v>
          </cell>
          <cell r="D1667">
            <v>420.0000000000008</v>
          </cell>
          <cell r="E1667">
            <v>82.596626902218546</v>
          </cell>
          <cell r="F1667">
            <v>65.713001571675761</v>
          </cell>
          <cell r="G1667">
            <v>148.30962847389429</v>
          </cell>
        </row>
        <row r="1668">
          <cell r="A1668">
            <v>39392</v>
          </cell>
          <cell r="B1668" t="str">
            <v>39</v>
          </cell>
          <cell r="C1668" t="str">
            <v>Offlanges</v>
          </cell>
          <cell r="D1668">
            <v>198</v>
          </cell>
          <cell r="E1668">
            <v>28</v>
          </cell>
          <cell r="F1668">
            <v>18</v>
          </cell>
          <cell r="G1668">
            <v>46</v>
          </cell>
        </row>
        <row r="1669">
          <cell r="A1669">
            <v>39393</v>
          </cell>
          <cell r="B1669" t="str">
            <v>39</v>
          </cell>
          <cell r="C1669" t="str">
            <v>Onglières</v>
          </cell>
          <cell r="D1669">
            <v>69.999999999999844</v>
          </cell>
          <cell r="E1669">
            <v>7.2058823529411598</v>
          </cell>
          <cell r="F1669">
            <v>13.382352941176441</v>
          </cell>
          <cell r="G1669">
            <v>20.588235294117602</v>
          </cell>
        </row>
        <row r="1670">
          <cell r="A1670">
            <v>39394</v>
          </cell>
          <cell r="B1670" t="str">
            <v>39</v>
          </cell>
          <cell r="C1670" t="str">
            <v>Onoz</v>
          </cell>
          <cell r="D1670">
            <v>86.999999999999758</v>
          </cell>
          <cell r="E1670">
            <v>14.88157894736838</v>
          </cell>
          <cell r="F1670">
            <v>12.59210526315786</v>
          </cell>
          <cell r="G1670">
            <v>27.47368421052624</v>
          </cell>
        </row>
        <row r="1671">
          <cell r="A1671">
            <v>39395</v>
          </cell>
          <cell r="B1671" t="str">
            <v>39</v>
          </cell>
          <cell r="C1671" t="str">
            <v>Orbagna</v>
          </cell>
          <cell r="D1671">
            <v>214</v>
          </cell>
          <cell r="E1671">
            <v>38.460829493087545</v>
          </cell>
          <cell r="F1671">
            <v>13.806451612903222</v>
          </cell>
          <cell r="G1671">
            <v>52.267281105990769</v>
          </cell>
        </row>
        <row r="1672">
          <cell r="A1672">
            <v>39396</v>
          </cell>
          <cell r="B1672" t="str">
            <v>39</v>
          </cell>
          <cell r="C1672" t="str">
            <v>Orchamps</v>
          </cell>
          <cell r="D1672">
            <v>1044</v>
          </cell>
          <cell r="E1672">
            <v>128.11189974147933</v>
          </cell>
          <cell r="F1672">
            <v>105.34552981081281</v>
          </cell>
          <cell r="G1672">
            <v>233.45742955229213</v>
          </cell>
        </row>
        <row r="1673">
          <cell r="A1673">
            <v>39397</v>
          </cell>
          <cell r="B1673" t="str">
            <v>39</v>
          </cell>
          <cell r="C1673" t="str">
            <v>Orgelet</v>
          </cell>
          <cell r="D1673">
            <v>1584</v>
          </cell>
          <cell r="E1673">
            <v>274.43458310159338</v>
          </cell>
          <cell r="F1673">
            <v>255.84306750479965</v>
          </cell>
          <cell r="G1673">
            <v>530.27765060639308</v>
          </cell>
        </row>
        <row r="1674">
          <cell r="A1674">
            <v>39398</v>
          </cell>
          <cell r="B1674" t="str">
            <v>39</v>
          </cell>
          <cell r="C1674" t="str">
            <v>Ougney</v>
          </cell>
          <cell r="D1674">
            <v>332</v>
          </cell>
          <cell r="E1674">
            <v>36.786703601108037</v>
          </cell>
          <cell r="F1674">
            <v>14.714681440443218</v>
          </cell>
          <cell r="G1674">
            <v>51.501385041551259</v>
          </cell>
        </row>
        <row r="1675">
          <cell r="A1675">
            <v>39399</v>
          </cell>
          <cell r="B1675" t="str">
            <v>39</v>
          </cell>
          <cell r="C1675" t="str">
            <v>Ounans</v>
          </cell>
          <cell r="D1675">
            <v>379.99999999999852</v>
          </cell>
          <cell r="E1675">
            <v>59.381633667626218</v>
          </cell>
          <cell r="F1675">
            <v>29.086321283023086</v>
          </cell>
          <cell r="G1675">
            <v>88.4679549506493</v>
          </cell>
        </row>
        <row r="1676">
          <cell r="A1676">
            <v>39400</v>
          </cell>
          <cell r="B1676" t="str">
            <v>39</v>
          </cell>
          <cell r="C1676" t="str">
            <v>Our</v>
          </cell>
          <cell r="D1676">
            <v>142</v>
          </cell>
          <cell r="E1676">
            <v>14</v>
          </cell>
          <cell r="F1676">
            <v>14</v>
          </cell>
          <cell r="G1676">
            <v>28</v>
          </cell>
        </row>
        <row r="1677">
          <cell r="A1677">
            <v>39401</v>
          </cell>
          <cell r="B1677" t="str">
            <v>39</v>
          </cell>
          <cell r="C1677" t="str">
            <v>Oussières</v>
          </cell>
          <cell r="D1677">
            <v>238.00000000000065</v>
          </cell>
          <cell r="E1677">
            <v>38.982758620689758</v>
          </cell>
          <cell r="F1677">
            <v>25.646551724138</v>
          </cell>
          <cell r="G1677">
            <v>64.629310344827758</v>
          </cell>
        </row>
        <row r="1678">
          <cell r="A1678">
            <v>39402</v>
          </cell>
          <cell r="B1678" t="str">
            <v>39</v>
          </cell>
          <cell r="C1678" t="str">
            <v>Pagney</v>
          </cell>
          <cell r="D1678">
            <v>387.0000000000008</v>
          </cell>
          <cell r="E1678">
            <v>40.902439024390318</v>
          </cell>
          <cell r="F1678">
            <v>28.31707317073176</v>
          </cell>
          <cell r="G1678">
            <v>69.219512195122078</v>
          </cell>
        </row>
        <row r="1679">
          <cell r="A1679">
            <v>39403</v>
          </cell>
          <cell r="B1679" t="str">
            <v>39</v>
          </cell>
          <cell r="C1679" t="str">
            <v>Pagnoz</v>
          </cell>
          <cell r="D1679">
            <v>230</v>
          </cell>
          <cell r="E1679">
            <v>36.681034482758633</v>
          </cell>
          <cell r="F1679">
            <v>33.706896551724149</v>
          </cell>
          <cell r="G1679">
            <v>70.38793103448279</v>
          </cell>
        </row>
        <row r="1680">
          <cell r="A1680">
            <v>39404</v>
          </cell>
          <cell r="B1680" t="str">
            <v>39</v>
          </cell>
          <cell r="C1680" t="str">
            <v>Pannessières</v>
          </cell>
          <cell r="D1680">
            <v>461.00000000000193</v>
          </cell>
          <cell r="E1680">
            <v>87.858744394619194</v>
          </cell>
          <cell r="F1680">
            <v>44.44618834080736</v>
          </cell>
          <cell r="G1680">
            <v>132.30493273542655</v>
          </cell>
        </row>
        <row r="1681">
          <cell r="A1681">
            <v>39405</v>
          </cell>
          <cell r="B1681" t="str">
            <v>39</v>
          </cell>
          <cell r="C1681" t="str">
            <v>Parcey</v>
          </cell>
          <cell r="D1681">
            <v>966</v>
          </cell>
          <cell r="E1681">
            <v>174.91358024691354</v>
          </cell>
          <cell r="F1681">
            <v>81.493827160493808</v>
          </cell>
          <cell r="G1681">
            <v>256.40740740740733</v>
          </cell>
        </row>
        <row r="1682">
          <cell r="A1682">
            <v>39406</v>
          </cell>
          <cell r="B1682" t="str">
            <v>39</v>
          </cell>
          <cell r="C1682" t="str">
            <v>Le Pasquier</v>
          </cell>
          <cell r="D1682">
            <v>264.99999999999932</v>
          </cell>
          <cell r="E1682">
            <v>49.372623574144363</v>
          </cell>
          <cell r="F1682">
            <v>15.1140684410646</v>
          </cell>
          <cell r="G1682">
            <v>64.486692015208959</v>
          </cell>
        </row>
        <row r="1683">
          <cell r="A1683">
            <v>39407</v>
          </cell>
          <cell r="B1683" t="str">
            <v>39</v>
          </cell>
          <cell r="C1683" t="str">
            <v>Passenans</v>
          </cell>
          <cell r="D1683">
            <v>346</v>
          </cell>
          <cell r="E1683">
            <v>70.591954022988475</v>
          </cell>
          <cell r="F1683">
            <v>39.770114942528721</v>
          </cell>
          <cell r="G1683">
            <v>110.3620689655172</v>
          </cell>
        </row>
        <row r="1684">
          <cell r="A1684">
            <v>39408</v>
          </cell>
          <cell r="B1684" t="str">
            <v>39</v>
          </cell>
          <cell r="C1684" t="str">
            <v>Patornay</v>
          </cell>
          <cell r="D1684">
            <v>139</v>
          </cell>
          <cell r="E1684">
            <v>25.81428571428572</v>
          </cell>
          <cell r="F1684">
            <v>23.828571428571433</v>
          </cell>
          <cell r="G1684">
            <v>49.642857142857153</v>
          </cell>
        </row>
        <row r="1685">
          <cell r="A1685">
            <v>39409</v>
          </cell>
          <cell r="B1685" t="str">
            <v>39</v>
          </cell>
          <cell r="C1685" t="str">
            <v>Peintre</v>
          </cell>
          <cell r="D1685">
            <v>122</v>
          </cell>
          <cell r="E1685">
            <v>27.327999999999999</v>
          </cell>
          <cell r="F1685">
            <v>16.591999999999999</v>
          </cell>
          <cell r="G1685">
            <v>43.92</v>
          </cell>
        </row>
        <row r="1686">
          <cell r="A1686">
            <v>39411</v>
          </cell>
          <cell r="B1686" t="str">
            <v>39</v>
          </cell>
          <cell r="C1686" t="str">
            <v>Perrigny</v>
          </cell>
          <cell r="D1686">
            <v>1537</v>
          </cell>
          <cell r="E1686">
            <v>283</v>
          </cell>
          <cell r="F1686">
            <v>229</v>
          </cell>
          <cell r="G1686">
            <v>512</v>
          </cell>
        </row>
        <row r="1687">
          <cell r="A1687">
            <v>39412</v>
          </cell>
          <cell r="B1687" t="str">
            <v>39</v>
          </cell>
          <cell r="C1687" t="str">
            <v>Peseux</v>
          </cell>
          <cell r="D1687">
            <v>306</v>
          </cell>
          <cell r="E1687">
            <v>55.636363636363619</v>
          </cell>
          <cell r="F1687">
            <v>29.878787878787868</v>
          </cell>
          <cell r="G1687">
            <v>85.515151515151487</v>
          </cell>
        </row>
        <row r="1688">
          <cell r="A1688">
            <v>39413</v>
          </cell>
          <cell r="B1688" t="str">
            <v>39</v>
          </cell>
          <cell r="C1688" t="str">
            <v>La Pesse</v>
          </cell>
          <cell r="D1688">
            <v>358.00000000000136</v>
          </cell>
          <cell r="E1688">
            <v>45.924198250729042</v>
          </cell>
          <cell r="F1688">
            <v>32.355685131195457</v>
          </cell>
          <cell r="G1688">
            <v>78.279883381924492</v>
          </cell>
        </row>
        <row r="1689">
          <cell r="A1689">
            <v>39414</v>
          </cell>
          <cell r="B1689" t="str">
            <v>39</v>
          </cell>
          <cell r="C1689" t="str">
            <v>Le Petit-Mercey</v>
          </cell>
          <cell r="D1689">
            <v>107</v>
          </cell>
          <cell r="E1689">
            <v>11.42718446601941</v>
          </cell>
          <cell r="F1689">
            <v>3.1165048543689302</v>
          </cell>
          <cell r="G1689">
            <v>14.54368932038834</v>
          </cell>
        </row>
        <row r="1690">
          <cell r="A1690">
            <v>39415</v>
          </cell>
          <cell r="B1690" t="str">
            <v>39</v>
          </cell>
          <cell r="C1690" t="str">
            <v>Petit-Noir</v>
          </cell>
          <cell r="D1690">
            <v>1137</v>
          </cell>
          <cell r="E1690">
            <v>197.47894736842116</v>
          </cell>
          <cell r="F1690">
            <v>116.69210526315796</v>
          </cell>
          <cell r="G1690">
            <v>314.17105263157913</v>
          </cell>
        </row>
        <row r="1691">
          <cell r="A1691">
            <v>39417</v>
          </cell>
          <cell r="B1691" t="str">
            <v>39</v>
          </cell>
          <cell r="C1691" t="str">
            <v>Les Piards</v>
          </cell>
          <cell r="D1691">
            <v>160</v>
          </cell>
          <cell r="E1691">
            <v>37</v>
          </cell>
          <cell r="F1691">
            <v>16</v>
          </cell>
          <cell r="G1691">
            <v>53</v>
          </cell>
        </row>
        <row r="1692">
          <cell r="A1692">
            <v>39418</v>
          </cell>
          <cell r="B1692" t="str">
            <v>39</v>
          </cell>
          <cell r="C1692" t="str">
            <v>Picarreau</v>
          </cell>
          <cell r="D1692">
            <v>100</v>
          </cell>
          <cell r="E1692">
            <v>21.359223300970875</v>
          </cell>
          <cell r="F1692">
            <v>7.766990291262136</v>
          </cell>
          <cell r="G1692">
            <v>29.126213592233011</v>
          </cell>
        </row>
        <row r="1693">
          <cell r="A1693">
            <v>39419</v>
          </cell>
          <cell r="B1693" t="str">
            <v>39</v>
          </cell>
          <cell r="C1693" t="str">
            <v>Pillemoine</v>
          </cell>
          <cell r="D1693">
            <v>55</v>
          </cell>
          <cell r="E1693">
            <v>10</v>
          </cell>
          <cell r="F1693">
            <v>6</v>
          </cell>
          <cell r="G1693">
            <v>16</v>
          </cell>
        </row>
        <row r="1694">
          <cell r="A1694">
            <v>39420</v>
          </cell>
          <cell r="B1694" t="str">
            <v>39</v>
          </cell>
          <cell r="C1694" t="str">
            <v>Pimorin</v>
          </cell>
          <cell r="D1694">
            <v>191</v>
          </cell>
          <cell r="E1694">
            <v>30.838541666666679</v>
          </cell>
          <cell r="F1694">
            <v>17.906250000000007</v>
          </cell>
          <cell r="G1694">
            <v>48.744791666666686</v>
          </cell>
        </row>
        <row r="1695">
          <cell r="A1695">
            <v>39421</v>
          </cell>
          <cell r="B1695" t="str">
            <v>39</v>
          </cell>
          <cell r="C1695" t="str">
            <v>Le Pin</v>
          </cell>
          <cell r="D1695">
            <v>256.00000000000102</v>
          </cell>
          <cell r="E1695">
            <v>53.841269841270062</v>
          </cell>
          <cell r="F1695">
            <v>24.380952380952479</v>
          </cell>
          <cell r="G1695">
            <v>78.222222222222541</v>
          </cell>
        </row>
        <row r="1696">
          <cell r="A1696">
            <v>39422</v>
          </cell>
          <cell r="B1696" t="str">
            <v>39</v>
          </cell>
          <cell r="C1696" t="str">
            <v>Plainoiseau</v>
          </cell>
          <cell r="D1696">
            <v>558.0000000000025</v>
          </cell>
          <cell r="E1696">
            <v>95.513513513513956</v>
          </cell>
          <cell r="F1696">
            <v>30.1621621621623</v>
          </cell>
          <cell r="G1696">
            <v>125.67567567567626</v>
          </cell>
        </row>
        <row r="1697">
          <cell r="A1697">
            <v>39423</v>
          </cell>
          <cell r="B1697" t="str">
            <v>39</v>
          </cell>
          <cell r="C1697" t="str">
            <v>Plaisia</v>
          </cell>
          <cell r="D1697">
            <v>119</v>
          </cell>
          <cell r="E1697">
            <v>15</v>
          </cell>
          <cell r="F1697">
            <v>9</v>
          </cell>
          <cell r="G1697">
            <v>24</v>
          </cell>
        </row>
        <row r="1698">
          <cell r="A1698">
            <v>39424</v>
          </cell>
          <cell r="B1698" t="str">
            <v>39</v>
          </cell>
          <cell r="C1698" t="str">
            <v>Les Planches-en-Montagne</v>
          </cell>
          <cell r="D1698">
            <v>160</v>
          </cell>
          <cell r="E1698">
            <v>26.181818181818191</v>
          </cell>
          <cell r="F1698">
            <v>18.424242424242429</v>
          </cell>
          <cell r="G1698">
            <v>44.606060606060623</v>
          </cell>
        </row>
        <row r="1699">
          <cell r="A1699">
            <v>39425</v>
          </cell>
          <cell r="B1699" t="str">
            <v>39</v>
          </cell>
          <cell r="C1699" t="str">
            <v>Les Planches-près-Arbois</v>
          </cell>
          <cell r="D1699">
            <v>101</v>
          </cell>
          <cell r="E1699">
            <v>20</v>
          </cell>
          <cell r="F1699">
            <v>11</v>
          </cell>
          <cell r="G1699">
            <v>31</v>
          </cell>
        </row>
        <row r="1700">
          <cell r="A1700">
            <v>39426</v>
          </cell>
          <cell r="B1700" t="str">
            <v>39</v>
          </cell>
          <cell r="C1700" t="str">
            <v>Plasne</v>
          </cell>
          <cell r="D1700">
            <v>237</v>
          </cell>
          <cell r="E1700">
            <v>32.72384937238494</v>
          </cell>
          <cell r="F1700">
            <v>42.64016736401674</v>
          </cell>
          <cell r="G1700">
            <v>75.36401673640168</v>
          </cell>
        </row>
        <row r="1701">
          <cell r="A1701">
            <v>39427</v>
          </cell>
          <cell r="B1701" t="str">
            <v>39</v>
          </cell>
          <cell r="C1701" t="str">
            <v>Plénise</v>
          </cell>
          <cell r="D1701">
            <v>59</v>
          </cell>
          <cell r="E1701">
            <v>7.7377049180327839</v>
          </cell>
          <cell r="F1701">
            <v>6.770491803278686</v>
          </cell>
          <cell r="G1701">
            <v>14.508196721311471</v>
          </cell>
        </row>
        <row r="1702">
          <cell r="A1702">
            <v>39428</v>
          </cell>
          <cell r="B1702" t="str">
            <v>39</v>
          </cell>
          <cell r="C1702" t="str">
            <v>Plénisette</v>
          </cell>
          <cell r="D1702">
            <v>23</v>
          </cell>
          <cell r="E1702">
            <v>0.95833333333333304</v>
          </cell>
          <cell r="F1702">
            <v>3.8333333333333321</v>
          </cell>
          <cell r="G1702">
            <v>4.7916666666666652</v>
          </cell>
        </row>
        <row r="1703">
          <cell r="A1703">
            <v>39429</v>
          </cell>
          <cell r="B1703" t="str">
            <v>39</v>
          </cell>
          <cell r="C1703" t="str">
            <v>Pleure</v>
          </cell>
          <cell r="D1703">
            <v>441.0000000000021</v>
          </cell>
          <cell r="E1703">
            <v>80.740259311777606</v>
          </cell>
          <cell r="F1703">
            <v>36.333116690299917</v>
          </cell>
          <cell r="G1703">
            <v>117.07337600207752</v>
          </cell>
        </row>
        <row r="1704">
          <cell r="A1704">
            <v>39430</v>
          </cell>
          <cell r="B1704" t="str">
            <v>39</v>
          </cell>
          <cell r="C1704" t="str">
            <v>Plumont</v>
          </cell>
          <cell r="D1704">
            <v>88</v>
          </cell>
          <cell r="E1704">
            <v>20.817204301075272</v>
          </cell>
          <cell r="F1704">
            <v>1.89247311827957</v>
          </cell>
          <cell r="G1704">
            <v>22.70967741935484</v>
          </cell>
        </row>
        <row r="1705">
          <cell r="A1705">
            <v>39431</v>
          </cell>
          <cell r="B1705" t="str">
            <v>39</v>
          </cell>
          <cell r="C1705" t="str">
            <v>Poids-de-Fiole</v>
          </cell>
          <cell r="D1705">
            <v>317</v>
          </cell>
          <cell r="E1705">
            <v>58</v>
          </cell>
          <cell r="F1705">
            <v>18</v>
          </cell>
          <cell r="G1705">
            <v>76</v>
          </cell>
        </row>
        <row r="1706">
          <cell r="A1706">
            <v>39432</v>
          </cell>
          <cell r="B1706" t="str">
            <v>39</v>
          </cell>
          <cell r="C1706" t="str">
            <v>Pointre</v>
          </cell>
          <cell r="D1706">
            <v>122</v>
          </cell>
          <cell r="E1706">
            <v>16.591999999999999</v>
          </cell>
          <cell r="F1706">
            <v>4.88</v>
          </cell>
          <cell r="G1706">
            <v>21.471999999999998</v>
          </cell>
        </row>
        <row r="1707">
          <cell r="A1707">
            <v>39434</v>
          </cell>
          <cell r="B1707" t="str">
            <v>39</v>
          </cell>
          <cell r="C1707" t="str">
            <v>Poligny</v>
          </cell>
          <cell r="D1707">
            <v>4151.9999999999818</v>
          </cell>
          <cell r="E1707">
            <v>674.03448735452014</v>
          </cell>
          <cell r="F1707">
            <v>579.67435022002951</v>
          </cell>
          <cell r="G1707">
            <v>1253.7088375745498</v>
          </cell>
        </row>
        <row r="1708">
          <cell r="A1708">
            <v>39435</v>
          </cell>
          <cell r="B1708" t="str">
            <v>39</v>
          </cell>
          <cell r="C1708" t="str">
            <v>Pont-de-Poitte</v>
          </cell>
          <cell r="D1708">
            <v>654.99999999999898</v>
          </cell>
          <cell r="E1708">
            <v>117.61609907120724</v>
          </cell>
          <cell r="F1708">
            <v>80.10061919504632</v>
          </cell>
          <cell r="G1708">
            <v>197.71671826625357</v>
          </cell>
        </row>
        <row r="1709">
          <cell r="A1709">
            <v>39436</v>
          </cell>
          <cell r="B1709" t="str">
            <v>39</v>
          </cell>
          <cell r="C1709" t="str">
            <v>Pont-d'Héry</v>
          </cell>
          <cell r="D1709">
            <v>260.00000000000057</v>
          </cell>
          <cell r="E1709">
            <v>65.933613823831934</v>
          </cell>
          <cell r="F1709">
            <v>42.489383847122333</v>
          </cell>
          <cell r="G1709">
            <v>108.42299767095426</v>
          </cell>
        </row>
        <row r="1710">
          <cell r="A1710">
            <v>39437</v>
          </cell>
          <cell r="B1710" t="str">
            <v>39</v>
          </cell>
          <cell r="C1710" t="str">
            <v>Pont-du-Navoy</v>
          </cell>
          <cell r="D1710">
            <v>253</v>
          </cell>
          <cell r="E1710">
            <v>35.140535594252903</v>
          </cell>
          <cell r="F1710">
            <v>34.136520291559961</v>
          </cell>
          <cell r="G1710">
            <v>69.277055885812871</v>
          </cell>
        </row>
        <row r="1711">
          <cell r="A1711">
            <v>39438</v>
          </cell>
          <cell r="B1711" t="str">
            <v>39</v>
          </cell>
          <cell r="C1711" t="str">
            <v>Ponthoux</v>
          </cell>
          <cell r="D1711">
            <v>78</v>
          </cell>
          <cell r="E1711">
            <v>17</v>
          </cell>
          <cell r="F1711">
            <v>9</v>
          </cell>
          <cell r="G1711">
            <v>26</v>
          </cell>
        </row>
        <row r="1712">
          <cell r="A1712">
            <v>39439</v>
          </cell>
          <cell r="B1712" t="str">
            <v>39</v>
          </cell>
          <cell r="C1712" t="str">
            <v>Port-Lesney</v>
          </cell>
          <cell r="D1712">
            <v>549</v>
          </cell>
          <cell r="E1712">
            <v>92.593559037741315</v>
          </cell>
          <cell r="F1712">
            <v>50.23693096728519</v>
          </cell>
          <cell r="G1712">
            <v>142.83049000502649</v>
          </cell>
        </row>
        <row r="1713">
          <cell r="A1713">
            <v>39440</v>
          </cell>
          <cell r="B1713" t="str">
            <v>39</v>
          </cell>
          <cell r="C1713" t="str">
            <v>Pratz</v>
          </cell>
          <cell r="D1713">
            <v>565.99999999999898</v>
          </cell>
          <cell r="E1713">
            <v>60.3197158081704</v>
          </cell>
          <cell r="F1713">
            <v>39.207815275310764</v>
          </cell>
          <cell r="G1713">
            <v>99.527531083481165</v>
          </cell>
        </row>
        <row r="1714">
          <cell r="A1714">
            <v>39441</v>
          </cell>
          <cell r="B1714" t="str">
            <v>39</v>
          </cell>
          <cell r="C1714" t="str">
            <v>Prémanon</v>
          </cell>
          <cell r="D1714">
            <v>1151</v>
          </cell>
          <cell r="E1714">
            <v>81</v>
          </cell>
          <cell r="F1714">
            <v>44</v>
          </cell>
          <cell r="G1714">
            <v>125</v>
          </cell>
        </row>
        <row r="1715">
          <cell r="A1715">
            <v>39442</v>
          </cell>
          <cell r="B1715" t="str">
            <v>39</v>
          </cell>
          <cell r="C1715" t="str">
            <v>Prénovel</v>
          </cell>
          <cell r="D1715">
            <v>296</v>
          </cell>
          <cell r="E1715">
            <v>51.1079136690648</v>
          </cell>
          <cell r="F1715">
            <v>27.683453237410099</v>
          </cell>
          <cell r="G1715">
            <v>78.791366906474906</v>
          </cell>
        </row>
        <row r="1716">
          <cell r="A1716">
            <v>39443</v>
          </cell>
          <cell r="B1716" t="str">
            <v>39</v>
          </cell>
          <cell r="C1716" t="str">
            <v>Présilly</v>
          </cell>
          <cell r="D1716">
            <v>123</v>
          </cell>
          <cell r="E1716">
            <v>32.214285714285708</v>
          </cell>
          <cell r="F1716">
            <v>3.9047619047619042</v>
          </cell>
          <cell r="G1716">
            <v>36.119047619047613</v>
          </cell>
        </row>
        <row r="1717">
          <cell r="A1717">
            <v>39444</v>
          </cell>
          <cell r="B1717" t="str">
            <v>39</v>
          </cell>
          <cell r="C1717" t="str">
            <v>Pretin</v>
          </cell>
          <cell r="D1717">
            <v>63</v>
          </cell>
          <cell r="E1717">
            <v>10</v>
          </cell>
          <cell r="F1717">
            <v>5</v>
          </cell>
          <cell r="G1717">
            <v>15</v>
          </cell>
        </row>
        <row r="1718">
          <cell r="A1718">
            <v>39445</v>
          </cell>
          <cell r="B1718" t="str">
            <v>39</v>
          </cell>
          <cell r="C1718" t="str">
            <v>Publy</v>
          </cell>
          <cell r="D1718">
            <v>283</v>
          </cell>
          <cell r="E1718">
            <v>45.838028169014102</v>
          </cell>
          <cell r="F1718">
            <v>30.890845070422547</v>
          </cell>
          <cell r="G1718">
            <v>76.728873239436652</v>
          </cell>
        </row>
        <row r="1719">
          <cell r="A1719">
            <v>39446</v>
          </cell>
          <cell r="B1719" t="str">
            <v>39</v>
          </cell>
          <cell r="C1719" t="str">
            <v>Pupillin</v>
          </cell>
          <cell r="D1719">
            <v>245.00000000000097</v>
          </cell>
          <cell r="E1719">
            <v>48.595041322314238</v>
          </cell>
          <cell r="F1719">
            <v>27.334710743801761</v>
          </cell>
          <cell r="G1719">
            <v>75.929752066115995</v>
          </cell>
        </row>
        <row r="1720">
          <cell r="A1720">
            <v>39447</v>
          </cell>
          <cell r="B1720" t="str">
            <v>39</v>
          </cell>
          <cell r="C1720" t="str">
            <v>Quintigny</v>
          </cell>
          <cell r="D1720">
            <v>217</v>
          </cell>
          <cell r="E1720">
            <v>26.753424657534254</v>
          </cell>
          <cell r="F1720">
            <v>17.835616438356169</v>
          </cell>
          <cell r="G1720">
            <v>44.589041095890423</v>
          </cell>
        </row>
        <row r="1721">
          <cell r="A1721">
            <v>39448</v>
          </cell>
          <cell r="B1721" t="str">
            <v>39</v>
          </cell>
          <cell r="C1721" t="str">
            <v>Rahon</v>
          </cell>
          <cell r="D1721">
            <v>506</v>
          </cell>
          <cell r="E1721">
            <v>100.6023622047244</v>
          </cell>
          <cell r="F1721">
            <v>37.850393700787393</v>
          </cell>
          <cell r="G1721">
            <v>138.45275590551179</v>
          </cell>
        </row>
        <row r="1722">
          <cell r="A1722">
            <v>39449</v>
          </cell>
          <cell r="B1722" t="str">
            <v>39</v>
          </cell>
          <cell r="C1722" t="str">
            <v>Rainans</v>
          </cell>
          <cell r="D1722">
            <v>242</v>
          </cell>
          <cell r="E1722">
            <v>39.717557251908417</v>
          </cell>
          <cell r="F1722">
            <v>12.007633587786266</v>
          </cell>
          <cell r="G1722">
            <v>51.725190839694683</v>
          </cell>
        </row>
        <row r="1723">
          <cell r="A1723">
            <v>39451</v>
          </cell>
          <cell r="B1723" t="str">
            <v>39</v>
          </cell>
          <cell r="C1723" t="str">
            <v>Ranchot</v>
          </cell>
          <cell r="D1723">
            <v>483</v>
          </cell>
          <cell r="E1723">
            <v>66.449691991786466</v>
          </cell>
          <cell r="F1723">
            <v>44.630390143737181</v>
          </cell>
          <cell r="G1723">
            <v>111.08008213552364</v>
          </cell>
        </row>
        <row r="1724">
          <cell r="A1724">
            <v>39452</v>
          </cell>
          <cell r="B1724" t="str">
            <v>39</v>
          </cell>
          <cell r="C1724" t="str">
            <v>Rans</v>
          </cell>
          <cell r="D1724">
            <v>515</v>
          </cell>
          <cell r="E1724">
            <v>63.898954571057303</v>
          </cell>
          <cell r="F1724">
            <v>35.380474151289626</v>
          </cell>
          <cell r="G1724">
            <v>99.279428722346921</v>
          </cell>
        </row>
        <row r="1725">
          <cell r="A1725">
            <v>39453</v>
          </cell>
          <cell r="B1725" t="str">
            <v>39</v>
          </cell>
          <cell r="C1725" t="str">
            <v>Ravilloles</v>
          </cell>
          <cell r="D1725">
            <v>502.00000000000182</v>
          </cell>
          <cell r="E1725">
            <v>67.204868154158461</v>
          </cell>
          <cell r="F1725">
            <v>30.547667342799301</v>
          </cell>
          <cell r="G1725">
            <v>97.752535496957762</v>
          </cell>
        </row>
        <row r="1726">
          <cell r="A1726">
            <v>39454</v>
          </cell>
          <cell r="B1726" t="str">
            <v>39</v>
          </cell>
          <cell r="C1726" t="str">
            <v>Recanoz</v>
          </cell>
          <cell r="D1726">
            <v>91</v>
          </cell>
          <cell r="E1726">
            <v>19.426966292134839</v>
          </cell>
          <cell r="F1726">
            <v>10.2247191011236</v>
          </cell>
          <cell r="G1726">
            <v>29.65168539325844</v>
          </cell>
        </row>
        <row r="1727">
          <cell r="A1727">
            <v>39455</v>
          </cell>
          <cell r="B1727" t="str">
            <v>39</v>
          </cell>
          <cell r="C1727" t="str">
            <v>Reithouse</v>
          </cell>
          <cell r="D1727">
            <v>62</v>
          </cell>
          <cell r="E1727">
            <v>5</v>
          </cell>
          <cell r="F1727">
            <v>7</v>
          </cell>
          <cell r="G1727">
            <v>12</v>
          </cell>
        </row>
        <row r="1728">
          <cell r="A1728">
            <v>39456</v>
          </cell>
          <cell r="B1728" t="str">
            <v>39</v>
          </cell>
          <cell r="C1728" t="str">
            <v>Relans</v>
          </cell>
          <cell r="D1728">
            <v>346</v>
          </cell>
          <cell r="E1728">
            <v>42.87608069164267</v>
          </cell>
          <cell r="F1728">
            <v>20.939481268011541</v>
          </cell>
          <cell r="G1728">
            <v>63.815561959654211</v>
          </cell>
        </row>
        <row r="1729">
          <cell r="A1729">
            <v>39457</v>
          </cell>
          <cell r="B1729" t="str">
            <v>39</v>
          </cell>
          <cell r="C1729" t="str">
            <v>Les Repôts</v>
          </cell>
          <cell r="D1729">
            <v>53</v>
          </cell>
          <cell r="E1729">
            <v>13</v>
          </cell>
          <cell r="F1729">
            <v>4</v>
          </cell>
          <cell r="G1729">
            <v>17</v>
          </cell>
        </row>
        <row r="1730">
          <cell r="A1730">
            <v>39458</v>
          </cell>
          <cell r="B1730" t="str">
            <v>39</v>
          </cell>
          <cell r="C1730" t="str">
            <v>Revigny</v>
          </cell>
          <cell r="D1730">
            <v>256.0000000000008</v>
          </cell>
          <cell r="E1730">
            <v>51.405622489960002</v>
          </cell>
          <cell r="F1730">
            <v>19.534136546184801</v>
          </cell>
          <cell r="G1730">
            <v>70.939759036144807</v>
          </cell>
        </row>
        <row r="1731">
          <cell r="A1731">
            <v>39460</v>
          </cell>
          <cell r="B1731" t="str">
            <v>39</v>
          </cell>
          <cell r="C1731" t="str">
            <v>La Rixouse</v>
          </cell>
          <cell r="D1731">
            <v>191</v>
          </cell>
          <cell r="E1731">
            <v>28.699481865284977</v>
          </cell>
          <cell r="F1731">
            <v>13.854922279792747</v>
          </cell>
          <cell r="G1731">
            <v>42.554404145077726</v>
          </cell>
        </row>
        <row r="1732">
          <cell r="A1732">
            <v>39461</v>
          </cell>
          <cell r="B1732" t="str">
            <v>39</v>
          </cell>
          <cell r="C1732" t="str">
            <v>Rix</v>
          </cell>
          <cell r="D1732">
            <v>79.999999999999702</v>
          </cell>
          <cell r="E1732">
            <v>17.534246575342401</v>
          </cell>
          <cell r="F1732">
            <v>10.958904109589</v>
          </cell>
          <cell r="G1732">
            <v>28.4931506849314</v>
          </cell>
        </row>
        <row r="1733">
          <cell r="A1733">
            <v>39462</v>
          </cell>
          <cell r="B1733" t="str">
            <v>39</v>
          </cell>
          <cell r="C1733" t="str">
            <v>Rochefort-sur-Nenon</v>
          </cell>
          <cell r="D1733">
            <v>565</v>
          </cell>
          <cell r="E1733">
            <v>94.664902998236343</v>
          </cell>
          <cell r="F1733">
            <v>49.823633156966494</v>
          </cell>
          <cell r="G1733">
            <v>144.48853615520284</v>
          </cell>
        </row>
        <row r="1734">
          <cell r="A1734">
            <v>39463</v>
          </cell>
          <cell r="B1734" t="str">
            <v>39</v>
          </cell>
          <cell r="C1734" t="str">
            <v>Rogna</v>
          </cell>
          <cell r="D1734">
            <v>225</v>
          </cell>
          <cell r="E1734">
            <v>27</v>
          </cell>
          <cell r="F1734">
            <v>12</v>
          </cell>
          <cell r="G1734">
            <v>39</v>
          </cell>
        </row>
        <row r="1735">
          <cell r="A1735">
            <v>39464</v>
          </cell>
          <cell r="B1735" t="str">
            <v>39</v>
          </cell>
          <cell r="C1735" t="str">
            <v>Romain</v>
          </cell>
          <cell r="D1735">
            <v>206</v>
          </cell>
          <cell r="E1735">
            <v>13.86538461538461</v>
          </cell>
          <cell r="F1735">
            <v>15.84615384615384</v>
          </cell>
          <cell r="G1735">
            <v>29.711538461538449</v>
          </cell>
        </row>
        <row r="1736">
          <cell r="A1736">
            <v>39465</v>
          </cell>
          <cell r="B1736" t="str">
            <v>39</v>
          </cell>
          <cell r="C1736" t="str">
            <v>Romange</v>
          </cell>
          <cell r="D1736">
            <v>202</v>
          </cell>
          <cell r="E1736">
            <v>34.686868686868678</v>
          </cell>
          <cell r="F1736">
            <v>7.1414141414141401</v>
          </cell>
          <cell r="G1736">
            <v>41.828282828282816</v>
          </cell>
        </row>
        <row r="1737">
          <cell r="A1737">
            <v>39466</v>
          </cell>
          <cell r="B1737" t="str">
            <v>39</v>
          </cell>
          <cell r="C1737" t="str">
            <v>Rosay</v>
          </cell>
          <cell r="D1737">
            <v>126</v>
          </cell>
          <cell r="E1737">
            <v>19</v>
          </cell>
          <cell r="F1737">
            <v>18</v>
          </cell>
          <cell r="G1737">
            <v>37</v>
          </cell>
        </row>
        <row r="1738">
          <cell r="A1738">
            <v>39467</v>
          </cell>
          <cell r="B1738" t="str">
            <v>39</v>
          </cell>
          <cell r="C1738" t="str">
            <v>Rotalier</v>
          </cell>
          <cell r="D1738">
            <v>172</v>
          </cell>
          <cell r="E1738">
            <v>45</v>
          </cell>
          <cell r="F1738">
            <v>19</v>
          </cell>
          <cell r="G1738">
            <v>64</v>
          </cell>
        </row>
        <row r="1739">
          <cell r="A1739">
            <v>39468</v>
          </cell>
          <cell r="B1739" t="str">
            <v>39</v>
          </cell>
          <cell r="C1739" t="str">
            <v>Rothonay</v>
          </cell>
          <cell r="D1739">
            <v>130</v>
          </cell>
          <cell r="E1739">
            <v>17</v>
          </cell>
          <cell r="F1739">
            <v>22</v>
          </cell>
          <cell r="G1739">
            <v>39</v>
          </cell>
        </row>
        <row r="1740">
          <cell r="A1740">
            <v>39469</v>
          </cell>
          <cell r="B1740" t="str">
            <v>39</v>
          </cell>
          <cell r="C1740" t="str">
            <v>Rouffange</v>
          </cell>
          <cell r="D1740">
            <v>94</v>
          </cell>
          <cell r="E1740">
            <v>11.628865979381448</v>
          </cell>
          <cell r="F1740">
            <v>7.7525773195876324</v>
          </cell>
          <cell r="G1740">
            <v>19.381443298969081</v>
          </cell>
        </row>
        <row r="1741">
          <cell r="A1741">
            <v>39470</v>
          </cell>
          <cell r="B1741" t="str">
            <v>39</v>
          </cell>
          <cell r="C1741" t="str">
            <v>Les Rousses</v>
          </cell>
          <cell r="D1741">
            <v>3137</v>
          </cell>
          <cell r="E1741">
            <v>369.58952583925242</v>
          </cell>
          <cell r="F1741">
            <v>184.96588246764657</v>
          </cell>
          <cell r="G1741">
            <v>554.55540830689893</v>
          </cell>
        </row>
        <row r="1742">
          <cell r="A1742">
            <v>39471</v>
          </cell>
          <cell r="B1742" t="str">
            <v>39</v>
          </cell>
          <cell r="C1742" t="str">
            <v>Ruffey-sur-Seille</v>
          </cell>
          <cell r="D1742">
            <v>723</v>
          </cell>
          <cell r="E1742">
            <v>126</v>
          </cell>
          <cell r="F1742">
            <v>70</v>
          </cell>
          <cell r="G1742">
            <v>196</v>
          </cell>
        </row>
        <row r="1743">
          <cell r="A1743">
            <v>39472</v>
          </cell>
          <cell r="B1743" t="str">
            <v>39</v>
          </cell>
          <cell r="C1743" t="str">
            <v>Rye</v>
          </cell>
          <cell r="D1743">
            <v>211.99999999999935</v>
          </cell>
          <cell r="E1743">
            <v>49.398058252427042</v>
          </cell>
          <cell r="F1743">
            <v>25.728155339805749</v>
          </cell>
          <cell r="G1743">
            <v>75.126213592232787</v>
          </cell>
        </row>
        <row r="1744">
          <cell r="A1744">
            <v>39473</v>
          </cell>
          <cell r="B1744" t="str">
            <v>39</v>
          </cell>
          <cell r="C1744" t="str">
            <v>Saffloz</v>
          </cell>
          <cell r="D1744">
            <v>105</v>
          </cell>
          <cell r="E1744">
            <v>14.858490566037736</v>
          </cell>
          <cell r="F1744">
            <v>10.89622641509434</v>
          </cell>
          <cell r="G1744">
            <v>25.754716981132077</v>
          </cell>
        </row>
        <row r="1745">
          <cell r="A1745">
            <v>39474</v>
          </cell>
          <cell r="B1745" t="str">
            <v>39</v>
          </cell>
          <cell r="C1745" t="str">
            <v>Sainte-Agnès</v>
          </cell>
          <cell r="D1745">
            <v>351</v>
          </cell>
          <cell r="E1745">
            <v>39.114369501466243</v>
          </cell>
          <cell r="F1745">
            <v>24.703812316715521</v>
          </cell>
          <cell r="G1745">
            <v>63.818181818181763</v>
          </cell>
        </row>
        <row r="1746">
          <cell r="A1746">
            <v>39475</v>
          </cell>
          <cell r="B1746" t="str">
            <v>39</v>
          </cell>
          <cell r="C1746" t="str">
            <v>Saint-Amour</v>
          </cell>
          <cell r="D1746">
            <v>2362</v>
          </cell>
          <cell r="E1746">
            <v>396.38155246095971</v>
          </cell>
          <cell r="F1746">
            <v>367.33849799207354</v>
          </cell>
          <cell r="G1746">
            <v>763.72005045303331</v>
          </cell>
        </row>
        <row r="1747">
          <cell r="A1747">
            <v>39476</v>
          </cell>
          <cell r="B1747" t="str">
            <v>39</v>
          </cell>
          <cell r="C1747" t="str">
            <v>Saint-Aubin</v>
          </cell>
          <cell r="D1747">
            <v>1779</v>
          </cell>
          <cell r="E1747">
            <v>277</v>
          </cell>
          <cell r="F1747">
            <v>204</v>
          </cell>
          <cell r="G1747">
            <v>481</v>
          </cell>
        </row>
        <row r="1748">
          <cell r="A1748">
            <v>39477</v>
          </cell>
          <cell r="B1748" t="str">
            <v>39</v>
          </cell>
          <cell r="C1748" t="str">
            <v>Saint-Baraing</v>
          </cell>
          <cell r="D1748">
            <v>279</v>
          </cell>
          <cell r="E1748">
            <v>47.022471910112401</v>
          </cell>
          <cell r="F1748">
            <v>18.808988764044962</v>
          </cell>
          <cell r="G1748">
            <v>65.83146067415737</v>
          </cell>
        </row>
        <row r="1749">
          <cell r="A1749">
            <v>39478</v>
          </cell>
          <cell r="B1749" t="str">
            <v>39</v>
          </cell>
          <cell r="C1749" t="str">
            <v>Saint-Claude</v>
          </cell>
          <cell r="D1749">
            <v>10346</v>
          </cell>
          <cell r="E1749">
            <v>1576.3889291934429</v>
          </cell>
          <cell r="F1749">
            <v>1385.596865416476</v>
          </cell>
          <cell r="G1749">
            <v>2961.9857946099191</v>
          </cell>
        </row>
        <row r="1750">
          <cell r="A1750">
            <v>39479</v>
          </cell>
          <cell r="B1750" t="str">
            <v>39</v>
          </cell>
          <cell r="C1750" t="str">
            <v>Saint-Cyr-Montmalin</v>
          </cell>
          <cell r="D1750">
            <v>236</v>
          </cell>
          <cell r="E1750">
            <v>44.44843049327352</v>
          </cell>
          <cell r="F1750">
            <v>14.816143497757841</v>
          </cell>
          <cell r="G1750">
            <v>59.264573991031362</v>
          </cell>
        </row>
        <row r="1751">
          <cell r="A1751">
            <v>39480</v>
          </cell>
          <cell r="B1751" t="str">
            <v>39</v>
          </cell>
          <cell r="C1751" t="str">
            <v>Saint-Didier</v>
          </cell>
          <cell r="D1751">
            <v>298</v>
          </cell>
          <cell r="E1751">
            <v>51.141914191419119</v>
          </cell>
          <cell r="F1751">
            <v>15.735973597359727</v>
          </cell>
          <cell r="G1751">
            <v>66.87788778877885</v>
          </cell>
        </row>
        <row r="1752">
          <cell r="A1752">
            <v>39481</v>
          </cell>
          <cell r="B1752" t="str">
            <v>39</v>
          </cell>
          <cell r="C1752" t="str">
            <v>Saint-Germain-en-Montagne</v>
          </cell>
          <cell r="D1752">
            <v>451.00000000000171</v>
          </cell>
          <cell r="E1752">
            <v>71.425339366516098</v>
          </cell>
          <cell r="F1752">
            <v>26.52941176470598</v>
          </cell>
          <cell r="G1752">
            <v>97.954751131222082</v>
          </cell>
        </row>
        <row r="1753">
          <cell r="A1753">
            <v>39482</v>
          </cell>
          <cell r="B1753" t="str">
            <v>39</v>
          </cell>
          <cell r="C1753" t="str">
            <v>Saint-Germain-lès-Arlay</v>
          </cell>
          <cell r="D1753">
            <v>482</v>
          </cell>
          <cell r="E1753">
            <v>96.597137014314924</v>
          </cell>
          <cell r="F1753">
            <v>26.613496932515336</v>
          </cell>
          <cell r="G1753">
            <v>123.21063394683026</v>
          </cell>
        </row>
        <row r="1754">
          <cell r="A1754">
            <v>39483</v>
          </cell>
          <cell r="B1754" t="str">
            <v>39</v>
          </cell>
          <cell r="C1754" t="str">
            <v>Saint-Hymetière</v>
          </cell>
          <cell r="D1754">
            <v>104</v>
          </cell>
          <cell r="E1754">
            <v>14</v>
          </cell>
          <cell r="F1754">
            <v>4</v>
          </cell>
          <cell r="G1754">
            <v>18</v>
          </cell>
        </row>
        <row r="1755">
          <cell r="A1755">
            <v>39484</v>
          </cell>
          <cell r="B1755" t="str">
            <v>39</v>
          </cell>
          <cell r="C1755" t="str">
            <v>Saint-Jean-d'Étreux</v>
          </cell>
          <cell r="D1755">
            <v>159</v>
          </cell>
          <cell r="E1755">
            <v>36</v>
          </cell>
          <cell r="F1755">
            <v>21</v>
          </cell>
          <cell r="G1755">
            <v>57</v>
          </cell>
        </row>
        <row r="1756">
          <cell r="A1756">
            <v>39485</v>
          </cell>
          <cell r="B1756" t="str">
            <v>39</v>
          </cell>
          <cell r="C1756" t="str">
            <v>Saint-Julien</v>
          </cell>
          <cell r="D1756">
            <v>460.99999999999926</v>
          </cell>
          <cell r="E1756">
            <v>88.217006088039767</v>
          </cell>
          <cell r="F1756">
            <v>111.18935601623993</v>
          </cell>
          <cell r="G1756">
            <v>199.40636210427971</v>
          </cell>
        </row>
        <row r="1757">
          <cell r="A1757">
            <v>39486</v>
          </cell>
          <cell r="B1757" t="str">
            <v>39</v>
          </cell>
          <cell r="C1757" t="str">
            <v>Saint-Lamain</v>
          </cell>
          <cell r="D1757">
            <v>117</v>
          </cell>
          <cell r="E1757">
            <v>30</v>
          </cell>
          <cell r="F1757">
            <v>11</v>
          </cell>
          <cell r="G1757">
            <v>41</v>
          </cell>
        </row>
        <row r="1758">
          <cell r="A1758">
            <v>39487</v>
          </cell>
          <cell r="B1758" t="str">
            <v>39</v>
          </cell>
          <cell r="C1758" t="str">
            <v>Saint-Laurent-en-Grandvaux</v>
          </cell>
          <cell r="D1758">
            <v>1828</v>
          </cell>
          <cell r="E1758">
            <v>264.41325456973146</v>
          </cell>
          <cell r="F1758">
            <v>205.62580309691123</v>
          </cell>
          <cell r="G1758">
            <v>470.03905766664269</v>
          </cell>
        </row>
        <row r="1759">
          <cell r="A1759">
            <v>39488</v>
          </cell>
          <cell r="B1759" t="str">
            <v>39</v>
          </cell>
          <cell r="C1759" t="str">
            <v>Saint-Laurent-la-Roche</v>
          </cell>
          <cell r="D1759">
            <v>337</v>
          </cell>
          <cell r="E1759">
            <v>48</v>
          </cell>
          <cell r="F1759">
            <v>22</v>
          </cell>
          <cell r="G1759">
            <v>70</v>
          </cell>
        </row>
        <row r="1760">
          <cell r="A1760">
            <v>39489</v>
          </cell>
          <cell r="B1760" t="str">
            <v>39</v>
          </cell>
          <cell r="C1760" t="str">
            <v>Saint-Lothain</v>
          </cell>
          <cell r="D1760">
            <v>468</v>
          </cell>
          <cell r="E1760">
            <v>67.281183932346721</v>
          </cell>
          <cell r="F1760">
            <v>57.386892177589843</v>
          </cell>
          <cell r="G1760">
            <v>124.66807610993656</v>
          </cell>
        </row>
        <row r="1761">
          <cell r="A1761">
            <v>39490</v>
          </cell>
          <cell r="B1761" t="str">
            <v>39</v>
          </cell>
          <cell r="C1761" t="str">
            <v>Saint-Loup</v>
          </cell>
          <cell r="D1761">
            <v>283</v>
          </cell>
          <cell r="E1761">
            <v>57.592982456140362</v>
          </cell>
          <cell r="F1761">
            <v>20.852631578947374</v>
          </cell>
          <cell r="G1761">
            <v>78.445614035087743</v>
          </cell>
        </row>
        <row r="1762">
          <cell r="A1762">
            <v>39491</v>
          </cell>
          <cell r="B1762" t="str">
            <v>39</v>
          </cell>
          <cell r="C1762" t="str">
            <v>Saint-Lupicin</v>
          </cell>
          <cell r="D1762">
            <v>2091.0000000000077</v>
          </cell>
          <cell r="E1762">
            <v>393.40764522609777</v>
          </cell>
          <cell r="F1762">
            <v>194.44978408161842</v>
          </cell>
          <cell r="G1762">
            <v>587.85742930771619</v>
          </cell>
        </row>
        <row r="1763">
          <cell r="A1763">
            <v>39492</v>
          </cell>
          <cell r="B1763" t="str">
            <v>39</v>
          </cell>
          <cell r="C1763" t="str">
            <v>Saint-Maur</v>
          </cell>
          <cell r="D1763">
            <v>224.00000000000091</v>
          </cell>
          <cell r="E1763">
            <v>43.965940448412923</v>
          </cell>
          <cell r="F1763">
            <v>19.30198581089261</v>
          </cell>
          <cell r="G1763">
            <v>63.267926259305533</v>
          </cell>
        </row>
        <row r="1764">
          <cell r="A1764">
            <v>39493</v>
          </cell>
          <cell r="B1764" t="str">
            <v>39</v>
          </cell>
          <cell r="C1764" t="str">
            <v>Saint-Maurice-Crillat</v>
          </cell>
          <cell r="D1764">
            <v>231</v>
          </cell>
          <cell r="E1764">
            <v>28</v>
          </cell>
          <cell r="F1764">
            <v>31</v>
          </cell>
          <cell r="G1764">
            <v>59</v>
          </cell>
        </row>
        <row r="1765">
          <cell r="A1765">
            <v>39494</v>
          </cell>
          <cell r="B1765" t="str">
            <v>39</v>
          </cell>
          <cell r="C1765" t="str">
            <v>Saint-Pierre</v>
          </cell>
          <cell r="D1765">
            <v>326</v>
          </cell>
          <cell r="E1765">
            <v>39.196480938416443</v>
          </cell>
          <cell r="F1765">
            <v>22.944281524926698</v>
          </cell>
          <cell r="G1765">
            <v>62.140762463343137</v>
          </cell>
        </row>
        <row r="1766">
          <cell r="A1766">
            <v>39495</v>
          </cell>
          <cell r="B1766" t="str">
            <v>39</v>
          </cell>
          <cell r="C1766" t="str">
            <v>Saint-Thiébaud</v>
          </cell>
          <cell r="D1766">
            <v>68.999999999999901</v>
          </cell>
          <cell r="E1766">
            <v>5.56451612903225</v>
          </cell>
          <cell r="F1766">
            <v>10.01612903225805</v>
          </cell>
          <cell r="G1766">
            <v>15.580645161290299</v>
          </cell>
        </row>
        <row r="1767">
          <cell r="A1767">
            <v>39497</v>
          </cell>
          <cell r="B1767" t="str">
            <v>39</v>
          </cell>
          <cell r="C1767" t="str">
            <v>Saizenay</v>
          </cell>
          <cell r="D1767">
            <v>103</v>
          </cell>
          <cell r="E1767">
            <v>11.771428571428572</v>
          </cell>
          <cell r="F1767">
            <v>7.8476190476190482</v>
          </cell>
          <cell r="G1767">
            <v>19.61904761904762</v>
          </cell>
        </row>
        <row r="1768">
          <cell r="A1768">
            <v>39498</v>
          </cell>
          <cell r="B1768" t="str">
            <v>39</v>
          </cell>
          <cell r="C1768" t="str">
            <v>Salans</v>
          </cell>
          <cell r="D1768">
            <v>563</v>
          </cell>
          <cell r="E1768">
            <v>99.584938704028005</v>
          </cell>
          <cell r="F1768">
            <v>25.635726795096314</v>
          </cell>
          <cell r="G1768">
            <v>125.22066549912432</v>
          </cell>
        </row>
        <row r="1769">
          <cell r="A1769">
            <v>39499</v>
          </cell>
          <cell r="B1769" t="str">
            <v>39</v>
          </cell>
          <cell r="C1769" t="str">
            <v>Saligney</v>
          </cell>
          <cell r="D1769">
            <v>180</v>
          </cell>
          <cell r="E1769">
            <v>37.028571428571482</v>
          </cell>
          <cell r="F1769">
            <v>13.371428571428591</v>
          </cell>
          <cell r="G1769">
            <v>50.400000000000077</v>
          </cell>
        </row>
        <row r="1770">
          <cell r="A1770">
            <v>39500</v>
          </cell>
          <cell r="B1770" t="str">
            <v>39</v>
          </cell>
          <cell r="C1770" t="str">
            <v>Salins-les-Bains</v>
          </cell>
          <cell r="D1770">
            <v>2796</v>
          </cell>
          <cell r="E1770">
            <v>548.54276259251549</v>
          </cell>
          <cell r="F1770">
            <v>530.31525565417405</v>
          </cell>
          <cell r="G1770">
            <v>1078.8580182466894</v>
          </cell>
        </row>
        <row r="1771">
          <cell r="A1771">
            <v>39501</v>
          </cell>
          <cell r="B1771" t="str">
            <v>39</v>
          </cell>
          <cell r="C1771" t="str">
            <v>Sampans</v>
          </cell>
          <cell r="D1771">
            <v>1048</v>
          </cell>
          <cell r="E1771">
            <v>164.96296296296256</v>
          </cell>
          <cell r="F1771">
            <v>52.831275720164484</v>
          </cell>
          <cell r="G1771">
            <v>217.79423868312705</v>
          </cell>
        </row>
        <row r="1772">
          <cell r="A1772">
            <v>39502</v>
          </cell>
          <cell r="B1772" t="str">
            <v>39</v>
          </cell>
          <cell r="C1772" t="str">
            <v>Santans</v>
          </cell>
          <cell r="D1772">
            <v>314.99999999999915</v>
          </cell>
          <cell r="E1772">
            <v>55.227272727272577</v>
          </cell>
          <cell r="F1772">
            <v>27.613636363636289</v>
          </cell>
          <cell r="G1772">
            <v>82.840909090908866</v>
          </cell>
        </row>
        <row r="1773">
          <cell r="A1773">
            <v>39503</v>
          </cell>
          <cell r="B1773" t="str">
            <v>39</v>
          </cell>
          <cell r="C1773" t="str">
            <v>Sapois</v>
          </cell>
          <cell r="D1773">
            <v>348</v>
          </cell>
          <cell r="E1773">
            <v>62.915254237288131</v>
          </cell>
          <cell r="F1773">
            <v>35.389830508474574</v>
          </cell>
          <cell r="G1773">
            <v>98.305084745762713</v>
          </cell>
        </row>
        <row r="1774">
          <cell r="A1774">
            <v>39504</v>
          </cell>
          <cell r="B1774" t="str">
            <v>39</v>
          </cell>
          <cell r="C1774" t="str">
            <v>Sarrogna</v>
          </cell>
          <cell r="D1774">
            <v>229</v>
          </cell>
          <cell r="E1774">
            <v>48</v>
          </cell>
          <cell r="F1774">
            <v>21</v>
          </cell>
          <cell r="G1774">
            <v>69</v>
          </cell>
        </row>
        <row r="1775">
          <cell r="A1775">
            <v>39505</v>
          </cell>
          <cell r="B1775" t="str">
            <v>39</v>
          </cell>
          <cell r="C1775" t="str">
            <v>Saugeot</v>
          </cell>
          <cell r="D1775">
            <v>53</v>
          </cell>
          <cell r="E1775">
            <v>5.9838709677419333</v>
          </cell>
          <cell r="F1775">
            <v>7.6935483870967714</v>
          </cell>
          <cell r="G1775">
            <v>13.677419354838705</v>
          </cell>
        </row>
        <row r="1776">
          <cell r="A1776">
            <v>39506</v>
          </cell>
          <cell r="B1776" t="str">
            <v>39</v>
          </cell>
          <cell r="C1776" t="str">
            <v>Savigna</v>
          </cell>
          <cell r="D1776">
            <v>123</v>
          </cell>
          <cell r="E1776">
            <v>24.425531914893622</v>
          </cell>
          <cell r="F1776">
            <v>12.212765957446811</v>
          </cell>
          <cell r="G1776">
            <v>36.638297872340431</v>
          </cell>
        </row>
        <row r="1777">
          <cell r="A1777">
            <v>39507</v>
          </cell>
          <cell r="B1777" t="str">
            <v>39</v>
          </cell>
          <cell r="C1777" t="str">
            <v>Séligney</v>
          </cell>
          <cell r="D1777">
            <v>80.000000000000085</v>
          </cell>
          <cell r="E1777">
            <v>15.5844155844156</v>
          </cell>
          <cell r="F1777">
            <v>9.3506493506493609</v>
          </cell>
          <cell r="G1777">
            <v>24.935064935064961</v>
          </cell>
        </row>
        <row r="1778">
          <cell r="A1778">
            <v>39508</v>
          </cell>
          <cell r="B1778" t="str">
            <v>39</v>
          </cell>
          <cell r="C1778" t="str">
            <v>Sellières</v>
          </cell>
          <cell r="D1778">
            <v>763.99999999999761</v>
          </cell>
          <cell r="E1778">
            <v>158.61198009012054</v>
          </cell>
          <cell r="F1778">
            <v>114.46108159279996</v>
          </cell>
          <cell r="G1778">
            <v>273.07306168292052</v>
          </cell>
        </row>
        <row r="1779">
          <cell r="A1779">
            <v>39509</v>
          </cell>
          <cell r="B1779" t="str">
            <v>39</v>
          </cell>
          <cell r="C1779" t="str">
            <v>Senaud</v>
          </cell>
          <cell r="D1779">
            <v>50</v>
          </cell>
          <cell r="E1779">
            <v>5</v>
          </cell>
          <cell r="F1779">
            <v>3</v>
          </cell>
          <cell r="G1779">
            <v>8</v>
          </cell>
        </row>
        <row r="1780">
          <cell r="A1780">
            <v>39510</v>
          </cell>
          <cell r="B1780" t="str">
            <v>39</v>
          </cell>
          <cell r="C1780" t="str">
            <v>Septmoncel</v>
          </cell>
          <cell r="D1780">
            <v>680.00000000000057</v>
          </cell>
          <cell r="E1780">
            <v>85.213424886957554</v>
          </cell>
          <cell r="F1780">
            <v>87.516069315389871</v>
          </cell>
          <cell r="G1780">
            <v>172.72949420234744</v>
          </cell>
        </row>
        <row r="1781">
          <cell r="A1781">
            <v>39511</v>
          </cell>
          <cell r="B1781" t="str">
            <v>39</v>
          </cell>
          <cell r="C1781" t="str">
            <v>Sergenaux</v>
          </cell>
          <cell r="D1781">
            <v>75.000000000000242</v>
          </cell>
          <cell r="E1781">
            <v>16.666666666666721</v>
          </cell>
          <cell r="F1781">
            <v>4.1666666666666803</v>
          </cell>
          <cell r="G1781">
            <v>20.8333333333334</v>
          </cell>
        </row>
        <row r="1782">
          <cell r="A1782">
            <v>39512</v>
          </cell>
          <cell r="B1782" t="str">
            <v>39</v>
          </cell>
          <cell r="C1782" t="str">
            <v>Sergenon</v>
          </cell>
          <cell r="D1782">
            <v>61</v>
          </cell>
          <cell r="E1782">
            <v>16.636363636363651</v>
          </cell>
          <cell r="F1782">
            <v>3.3272727272727298</v>
          </cell>
          <cell r="G1782">
            <v>19.963636363636382</v>
          </cell>
        </row>
        <row r="1783">
          <cell r="A1783">
            <v>39513</v>
          </cell>
          <cell r="B1783" t="str">
            <v>39</v>
          </cell>
          <cell r="C1783" t="str">
            <v>Sermange</v>
          </cell>
          <cell r="D1783">
            <v>265</v>
          </cell>
          <cell r="E1783">
            <v>42</v>
          </cell>
          <cell r="F1783">
            <v>19</v>
          </cell>
          <cell r="G1783">
            <v>61</v>
          </cell>
        </row>
        <row r="1784">
          <cell r="A1784">
            <v>39514</v>
          </cell>
          <cell r="B1784" t="str">
            <v>39</v>
          </cell>
          <cell r="C1784" t="str">
            <v>Serre-les-Moulières</v>
          </cell>
          <cell r="D1784">
            <v>191</v>
          </cell>
          <cell r="E1784">
            <v>16.88397790055248</v>
          </cell>
          <cell r="F1784">
            <v>9.4972375690607702</v>
          </cell>
          <cell r="G1784">
            <v>26.381215469613252</v>
          </cell>
        </row>
        <row r="1785">
          <cell r="A1785">
            <v>39517</v>
          </cell>
          <cell r="B1785" t="str">
            <v>39</v>
          </cell>
          <cell r="C1785" t="str">
            <v>Sirod</v>
          </cell>
          <cell r="D1785">
            <v>581.99999999999795</v>
          </cell>
          <cell r="E1785">
            <v>94.650519031141542</v>
          </cell>
          <cell r="F1785">
            <v>60.415224913494605</v>
          </cell>
          <cell r="G1785">
            <v>155.06574394463615</v>
          </cell>
        </row>
        <row r="1786">
          <cell r="A1786">
            <v>39518</v>
          </cell>
          <cell r="B1786" t="str">
            <v>39</v>
          </cell>
          <cell r="C1786" t="str">
            <v>Songeson</v>
          </cell>
          <cell r="D1786">
            <v>76.999999999999844</v>
          </cell>
          <cell r="E1786">
            <v>10.1315789473684</v>
          </cell>
          <cell r="F1786">
            <v>10.1315789473684</v>
          </cell>
          <cell r="G1786">
            <v>20.2631578947368</v>
          </cell>
        </row>
        <row r="1787">
          <cell r="A1787">
            <v>39519</v>
          </cell>
          <cell r="B1787" t="str">
            <v>39</v>
          </cell>
          <cell r="C1787" t="str">
            <v>Soucia</v>
          </cell>
          <cell r="D1787">
            <v>178</v>
          </cell>
          <cell r="E1787">
            <v>25.289617486338791</v>
          </cell>
          <cell r="F1787">
            <v>15.562841530054641</v>
          </cell>
          <cell r="G1787">
            <v>40.852459016393432</v>
          </cell>
        </row>
        <row r="1788">
          <cell r="A1788">
            <v>39520</v>
          </cell>
          <cell r="B1788" t="str">
            <v>39</v>
          </cell>
          <cell r="C1788" t="str">
            <v>Souvans</v>
          </cell>
          <cell r="D1788">
            <v>510.99999999999937</v>
          </cell>
          <cell r="E1788">
            <v>71.701581027667899</v>
          </cell>
          <cell r="F1788">
            <v>50.494071146244998</v>
          </cell>
          <cell r="G1788">
            <v>122.19565217391289</v>
          </cell>
        </row>
        <row r="1789">
          <cell r="A1789">
            <v>39522</v>
          </cell>
          <cell r="B1789" t="str">
            <v>39</v>
          </cell>
          <cell r="C1789" t="str">
            <v>Supt</v>
          </cell>
          <cell r="D1789">
            <v>109</v>
          </cell>
          <cell r="E1789">
            <v>24.54954954954955</v>
          </cell>
          <cell r="F1789">
            <v>13.747747747747749</v>
          </cell>
          <cell r="G1789">
            <v>38.297297297297298</v>
          </cell>
        </row>
        <row r="1790">
          <cell r="A1790">
            <v>39523</v>
          </cell>
          <cell r="B1790" t="str">
            <v>39</v>
          </cell>
          <cell r="C1790" t="str">
            <v>Syam</v>
          </cell>
          <cell r="D1790">
            <v>194</v>
          </cell>
          <cell r="E1790">
            <v>45.706806282722397</v>
          </cell>
          <cell r="F1790">
            <v>24.376963350785278</v>
          </cell>
          <cell r="G1790">
            <v>70.083769633507671</v>
          </cell>
        </row>
        <row r="1791">
          <cell r="A1791">
            <v>39525</v>
          </cell>
          <cell r="B1791" t="str">
            <v>39</v>
          </cell>
          <cell r="C1791" t="str">
            <v>Tassenières</v>
          </cell>
          <cell r="D1791">
            <v>392</v>
          </cell>
          <cell r="E1791">
            <v>54.578775175767483</v>
          </cell>
          <cell r="F1791">
            <v>37.708971939621165</v>
          </cell>
          <cell r="G1791">
            <v>92.28774711538864</v>
          </cell>
        </row>
        <row r="1792">
          <cell r="A1792">
            <v>39526</v>
          </cell>
          <cell r="B1792" t="str">
            <v>39</v>
          </cell>
          <cell r="C1792" t="str">
            <v>Tavaux</v>
          </cell>
          <cell r="D1792">
            <v>4011.9999999999832</v>
          </cell>
          <cell r="E1792">
            <v>637.78304523830445</v>
          </cell>
          <cell r="F1792">
            <v>526.10812871198755</v>
          </cell>
          <cell r="G1792">
            <v>1163.8911739502919</v>
          </cell>
        </row>
        <row r="1793">
          <cell r="A1793">
            <v>39527</v>
          </cell>
          <cell r="B1793" t="str">
            <v>39</v>
          </cell>
          <cell r="C1793" t="str">
            <v>Taxenne</v>
          </cell>
          <cell r="D1793">
            <v>95</v>
          </cell>
          <cell r="E1793">
            <v>30</v>
          </cell>
          <cell r="F1793">
            <v>8</v>
          </cell>
          <cell r="G1793">
            <v>38</v>
          </cell>
        </row>
        <row r="1794">
          <cell r="A1794">
            <v>39528</v>
          </cell>
          <cell r="B1794" t="str">
            <v>39</v>
          </cell>
          <cell r="C1794" t="str">
            <v>Thervay</v>
          </cell>
          <cell r="D1794">
            <v>376</v>
          </cell>
          <cell r="E1794">
            <v>70.068241469816314</v>
          </cell>
          <cell r="F1794">
            <v>36.514435695538076</v>
          </cell>
          <cell r="G1794">
            <v>106.5826771653544</v>
          </cell>
        </row>
        <row r="1795">
          <cell r="A1795">
            <v>39529</v>
          </cell>
          <cell r="B1795" t="str">
            <v>39</v>
          </cell>
          <cell r="C1795" t="str">
            <v>Thésy</v>
          </cell>
          <cell r="D1795">
            <v>66</v>
          </cell>
          <cell r="E1795">
            <v>9</v>
          </cell>
          <cell r="F1795">
            <v>9</v>
          </cell>
          <cell r="G1795">
            <v>18</v>
          </cell>
        </row>
        <row r="1796">
          <cell r="A1796">
            <v>39530</v>
          </cell>
          <cell r="B1796" t="str">
            <v>39</v>
          </cell>
          <cell r="C1796" t="str">
            <v>Thoirette</v>
          </cell>
          <cell r="D1796">
            <v>694.00000000000125</v>
          </cell>
          <cell r="E1796">
            <v>102.81481481481499</v>
          </cell>
          <cell r="F1796">
            <v>69.914074074074193</v>
          </cell>
          <cell r="G1796">
            <v>172.72888888888917</v>
          </cell>
        </row>
        <row r="1797">
          <cell r="A1797">
            <v>39531</v>
          </cell>
          <cell r="B1797" t="str">
            <v>39</v>
          </cell>
          <cell r="C1797" t="str">
            <v>Thoiria</v>
          </cell>
          <cell r="D1797">
            <v>196</v>
          </cell>
          <cell r="E1797">
            <v>29</v>
          </cell>
          <cell r="F1797">
            <v>22</v>
          </cell>
          <cell r="G1797">
            <v>51</v>
          </cell>
        </row>
        <row r="1798">
          <cell r="A1798">
            <v>39532</v>
          </cell>
          <cell r="B1798" t="str">
            <v>39</v>
          </cell>
          <cell r="C1798" t="str">
            <v>Thoissia</v>
          </cell>
          <cell r="D1798">
            <v>38</v>
          </cell>
          <cell r="E1798">
            <v>11.176470588235301</v>
          </cell>
          <cell r="F1798">
            <v>5.5882352941176503</v>
          </cell>
          <cell r="G1798">
            <v>16.764705882352949</v>
          </cell>
        </row>
        <row r="1799">
          <cell r="A1799">
            <v>39533</v>
          </cell>
          <cell r="B1799" t="str">
            <v>39</v>
          </cell>
          <cell r="C1799" t="str">
            <v>Toulouse-le-Château</v>
          </cell>
          <cell r="D1799">
            <v>216</v>
          </cell>
          <cell r="E1799">
            <v>34.838709677419338</v>
          </cell>
          <cell r="F1799">
            <v>34.838709677419338</v>
          </cell>
          <cell r="G1799">
            <v>69.677419354838676</v>
          </cell>
        </row>
        <row r="1800">
          <cell r="A1800">
            <v>39534</v>
          </cell>
          <cell r="B1800" t="str">
            <v>39</v>
          </cell>
          <cell r="C1800" t="str">
            <v>La Tour-du-Meix</v>
          </cell>
          <cell r="D1800">
            <v>233.99999999999929</v>
          </cell>
          <cell r="E1800">
            <v>44.571428571428442</v>
          </cell>
          <cell r="F1800">
            <v>18.233766233766179</v>
          </cell>
          <cell r="G1800">
            <v>62.805194805194617</v>
          </cell>
        </row>
        <row r="1801">
          <cell r="A1801">
            <v>39535</v>
          </cell>
          <cell r="B1801" t="str">
            <v>39</v>
          </cell>
          <cell r="C1801" t="str">
            <v>Tourmont</v>
          </cell>
          <cell r="D1801">
            <v>469</v>
          </cell>
          <cell r="E1801">
            <v>90.421610169491515</v>
          </cell>
          <cell r="F1801">
            <v>26.82838983050847</v>
          </cell>
          <cell r="G1801">
            <v>117.24999999999999</v>
          </cell>
        </row>
        <row r="1802">
          <cell r="A1802">
            <v>39537</v>
          </cell>
          <cell r="B1802" t="str">
            <v>39</v>
          </cell>
          <cell r="C1802" t="str">
            <v>Trenal</v>
          </cell>
          <cell r="D1802">
            <v>371</v>
          </cell>
          <cell r="E1802">
            <v>49.86559139784945</v>
          </cell>
          <cell r="F1802">
            <v>32.911290322580641</v>
          </cell>
          <cell r="G1802">
            <v>82.776881720430083</v>
          </cell>
        </row>
        <row r="1803">
          <cell r="A1803">
            <v>39538</v>
          </cell>
          <cell r="B1803" t="str">
            <v>39</v>
          </cell>
          <cell r="C1803" t="str">
            <v>Uxelles</v>
          </cell>
          <cell r="D1803">
            <v>48</v>
          </cell>
          <cell r="E1803">
            <v>9.6</v>
          </cell>
          <cell r="F1803">
            <v>2.88</v>
          </cell>
          <cell r="G1803">
            <v>12.48</v>
          </cell>
        </row>
        <row r="1804">
          <cell r="A1804">
            <v>39539</v>
          </cell>
          <cell r="B1804" t="str">
            <v>39</v>
          </cell>
          <cell r="C1804" t="str">
            <v>Vadans</v>
          </cell>
          <cell r="D1804">
            <v>261</v>
          </cell>
          <cell r="E1804">
            <v>45.305660377358471</v>
          </cell>
          <cell r="F1804">
            <v>29.547169811320739</v>
          </cell>
          <cell r="G1804">
            <v>74.852830188679206</v>
          </cell>
        </row>
        <row r="1805">
          <cell r="A1805">
            <v>39540</v>
          </cell>
          <cell r="B1805" t="str">
            <v>39</v>
          </cell>
          <cell r="C1805" t="str">
            <v>Valempoulières</v>
          </cell>
          <cell r="D1805">
            <v>221</v>
          </cell>
          <cell r="E1805">
            <v>36.8333333333334</v>
          </cell>
          <cell r="F1805">
            <v>22.509259259259302</v>
          </cell>
          <cell r="G1805">
            <v>59.342592592592702</v>
          </cell>
        </row>
        <row r="1806">
          <cell r="A1806">
            <v>39542</v>
          </cell>
          <cell r="B1806" t="str">
            <v>39</v>
          </cell>
          <cell r="C1806" t="str">
            <v>Valfin-sur-Valouse</v>
          </cell>
          <cell r="D1806">
            <v>84.999999999999844</v>
          </cell>
          <cell r="E1806">
            <v>17.202380952380921</v>
          </cell>
          <cell r="F1806">
            <v>13.15476190476188</v>
          </cell>
          <cell r="G1806">
            <v>30.357142857142801</v>
          </cell>
        </row>
        <row r="1807">
          <cell r="A1807">
            <v>39543</v>
          </cell>
          <cell r="B1807" t="str">
            <v>39</v>
          </cell>
          <cell r="C1807" t="str">
            <v>Vannoz</v>
          </cell>
          <cell r="D1807">
            <v>216.99999999999949</v>
          </cell>
          <cell r="E1807">
            <v>34.836619611569695</v>
          </cell>
          <cell r="F1807">
            <v>50.04170996830743</v>
          </cell>
          <cell r="G1807">
            <v>84.878329579877118</v>
          </cell>
        </row>
        <row r="1808">
          <cell r="A1808">
            <v>39544</v>
          </cell>
          <cell r="B1808" t="str">
            <v>39</v>
          </cell>
          <cell r="C1808" t="str">
            <v>Varessia</v>
          </cell>
          <cell r="D1808">
            <v>37</v>
          </cell>
          <cell r="E1808">
            <v>7</v>
          </cell>
          <cell r="F1808">
            <v>6</v>
          </cell>
          <cell r="G1808">
            <v>13</v>
          </cell>
        </row>
        <row r="1809">
          <cell r="A1809">
            <v>39545</v>
          </cell>
          <cell r="B1809" t="str">
            <v>39</v>
          </cell>
          <cell r="C1809" t="str">
            <v>Le Vaudioux</v>
          </cell>
          <cell r="D1809">
            <v>161</v>
          </cell>
          <cell r="E1809">
            <v>29.631901840490791</v>
          </cell>
          <cell r="F1809">
            <v>15.803680981595088</v>
          </cell>
          <cell r="G1809">
            <v>45.435582822085877</v>
          </cell>
        </row>
        <row r="1810">
          <cell r="A1810">
            <v>39546</v>
          </cell>
          <cell r="B1810" t="str">
            <v>39</v>
          </cell>
          <cell r="C1810" t="str">
            <v>Vaudrey</v>
          </cell>
          <cell r="D1810">
            <v>394</v>
          </cell>
          <cell r="E1810">
            <v>52</v>
          </cell>
          <cell r="F1810">
            <v>31</v>
          </cell>
          <cell r="G1810">
            <v>83</v>
          </cell>
        </row>
        <row r="1811">
          <cell r="A1811">
            <v>39547</v>
          </cell>
          <cell r="B1811" t="str">
            <v>39</v>
          </cell>
          <cell r="C1811" t="str">
            <v>Vaux-lès-Saint-Claude</v>
          </cell>
          <cell r="D1811">
            <v>707</v>
          </cell>
          <cell r="E1811">
            <v>96</v>
          </cell>
          <cell r="F1811">
            <v>68</v>
          </cell>
          <cell r="G1811">
            <v>164</v>
          </cell>
        </row>
        <row r="1812">
          <cell r="A1812">
            <v>39548</v>
          </cell>
          <cell r="B1812" t="str">
            <v>39</v>
          </cell>
          <cell r="C1812" t="str">
            <v>Vaux-sur-Poligny</v>
          </cell>
          <cell r="D1812">
            <v>96</v>
          </cell>
          <cell r="E1812">
            <v>22</v>
          </cell>
          <cell r="F1812">
            <v>10</v>
          </cell>
          <cell r="G1812">
            <v>32</v>
          </cell>
        </row>
        <row r="1813">
          <cell r="A1813">
            <v>39549</v>
          </cell>
          <cell r="B1813" t="str">
            <v>39</v>
          </cell>
          <cell r="C1813" t="str">
            <v>Vercia</v>
          </cell>
          <cell r="D1813">
            <v>314</v>
          </cell>
          <cell r="E1813">
            <v>55.051948051948081</v>
          </cell>
          <cell r="F1813">
            <v>24.467532467532482</v>
          </cell>
          <cell r="G1813">
            <v>79.519480519480567</v>
          </cell>
        </row>
        <row r="1814">
          <cell r="A1814">
            <v>39550</v>
          </cell>
          <cell r="B1814" t="str">
            <v>39</v>
          </cell>
          <cell r="C1814" t="str">
            <v>Verges</v>
          </cell>
          <cell r="D1814">
            <v>188</v>
          </cell>
          <cell r="E1814">
            <v>37</v>
          </cell>
          <cell r="F1814">
            <v>15</v>
          </cell>
          <cell r="G1814">
            <v>52</v>
          </cell>
        </row>
        <row r="1815">
          <cell r="A1815">
            <v>39551</v>
          </cell>
          <cell r="B1815" t="str">
            <v>39</v>
          </cell>
          <cell r="C1815" t="str">
            <v>Véria</v>
          </cell>
          <cell r="D1815">
            <v>134</v>
          </cell>
          <cell r="E1815">
            <v>23.136690647482009</v>
          </cell>
          <cell r="F1815">
            <v>13.49640287769784</v>
          </cell>
          <cell r="G1815">
            <v>36.633093525179845</v>
          </cell>
        </row>
        <row r="1816">
          <cell r="A1816">
            <v>39552</v>
          </cell>
          <cell r="B1816" t="str">
            <v>39</v>
          </cell>
          <cell r="C1816" t="str">
            <v>Vernantois</v>
          </cell>
          <cell r="D1816">
            <v>341</v>
          </cell>
          <cell r="E1816">
            <v>62.269565217391289</v>
          </cell>
          <cell r="F1816">
            <v>37.559420289855062</v>
          </cell>
          <cell r="G1816">
            <v>99.828985507246358</v>
          </cell>
        </row>
        <row r="1817">
          <cell r="A1817">
            <v>39553</v>
          </cell>
          <cell r="B1817" t="str">
            <v>39</v>
          </cell>
          <cell r="C1817" t="str">
            <v>Le Vernois</v>
          </cell>
          <cell r="D1817">
            <v>296</v>
          </cell>
          <cell r="E1817">
            <v>62.111475409836096</v>
          </cell>
          <cell r="F1817">
            <v>18.439344262295094</v>
          </cell>
          <cell r="G1817">
            <v>80.550819672131183</v>
          </cell>
        </row>
        <row r="1818">
          <cell r="A1818">
            <v>39554</v>
          </cell>
          <cell r="B1818" t="str">
            <v>39</v>
          </cell>
          <cell r="C1818" t="str">
            <v>Vers-en-Montagne</v>
          </cell>
          <cell r="D1818">
            <v>234</v>
          </cell>
          <cell r="E1818">
            <v>43</v>
          </cell>
          <cell r="F1818">
            <v>15</v>
          </cell>
          <cell r="G1818">
            <v>58</v>
          </cell>
        </row>
        <row r="1819">
          <cell r="A1819">
            <v>39555</v>
          </cell>
          <cell r="B1819" t="str">
            <v>39</v>
          </cell>
          <cell r="C1819" t="str">
            <v>Vers-sous-Sellières</v>
          </cell>
          <cell r="D1819">
            <v>231.0000000000008</v>
          </cell>
          <cell r="E1819">
            <v>21.09130434782616</v>
          </cell>
          <cell r="F1819">
            <v>22.09565217391312</v>
          </cell>
          <cell r="G1819">
            <v>43.186956521739276</v>
          </cell>
        </row>
        <row r="1820">
          <cell r="A1820">
            <v>39556</v>
          </cell>
          <cell r="B1820" t="str">
            <v>39</v>
          </cell>
          <cell r="C1820" t="str">
            <v>Vertamboz</v>
          </cell>
          <cell r="D1820">
            <v>89</v>
          </cell>
          <cell r="E1820">
            <v>19.777777777777779</v>
          </cell>
          <cell r="F1820">
            <v>6.9222222222222234</v>
          </cell>
          <cell r="G1820">
            <v>26.700000000000003</v>
          </cell>
        </row>
        <row r="1821">
          <cell r="A1821">
            <v>39557</v>
          </cell>
          <cell r="B1821" t="str">
            <v>39</v>
          </cell>
          <cell r="C1821" t="str">
            <v>Vescles</v>
          </cell>
          <cell r="D1821">
            <v>211.00000000000085</v>
          </cell>
          <cell r="E1821">
            <v>29.989847715736161</v>
          </cell>
          <cell r="F1821">
            <v>32.131979695431603</v>
          </cell>
          <cell r="G1821">
            <v>62.121827411167764</v>
          </cell>
        </row>
        <row r="1822">
          <cell r="A1822">
            <v>39558</v>
          </cell>
          <cell r="B1822" t="str">
            <v>39</v>
          </cell>
          <cell r="C1822" t="str">
            <v>Vevy</v>
          </cell>
          <cell r="D1822">
            <v>251</v>
          </cell>
          <cell r="E1822">
            <v>40</v>
          </cell>
          <cell r="F1822">
            <v>19</v>
          </cell>
          <cell r="G1822">
            <v>59</v>
          </cell>
        </row>
        <row r="1823">
          <cell r="A1823">
            <v>39559</v>
          </cell>
          <cell r="B1823" t="str">
            <v>39</v>
          </cell>
          <cell r="C1823" t="str">
            <v>La Vieille-Loye</v>
          </cell>
          <cell r="D1823">
            <v>397</v>
          </cell>
          <cell r="E1823">
            <v>72.717821782178248</v>
          </cell>
          <cell r="F1823">
            <v>28.49752475247525</v>
          </cell>
          <cell r="G1823">
            <v>101.21534653465349</v>
          </cell>
        </row>
        <row r="1824">
          <cell r="A1824">
            <v>39560</v>
          </cell>
          <cell r="B1824" t="str">
            <v>39</v>
          </cell>
          <cell r="C1824" t="str">
            <v>Villard-Saint-Sauveur</v>
          </cell>
          <cell r="D1824">
            <v>606</v>
          </cell>
          <cell r="E1824">
            <v>128.24878836833608</v>
          </cell>
          <cell r="F1824">
            <v>56.781906300484678</v>
          </cell>
          <cell r="G1824">
            <v>185.03069466882076</v>
          </cell>
        </row>
        <row r="1825">
          <cell r="A1825">
            <v>39561</v>
          </cell>
          <cell r="B1825" t="str">
            <v>39</v>
          </cell>
          <cell r="C1825" t="str">
            <v>Villards-d'Héria</v>
          </cell>
          <cell r="D1825">
            <v>440</v>
          </cell>
          <cell r="E1825">
            <v>64</v>
          </cell>
          <cell r="F1825">
            <v>35</v>
          </cell>
          <cell r="G1825">
            <v>99</v>
          </cell>
        </row>
        <row r="1826">
          <cell r="A1826">
            <v>39562</v>
          </cell>
          <cell r="B1826" t="str">
            <v>39</v>
          </cell>
          <cell r="C1826" t="str">
            <v>Villard-sur-Bienne</v>
          </cell>
          <cell r="D1826">
            <v>188</v>
          </cell>
          <cell r="E1826">
            <v>24.607329842931925</v>
          </cell>
          <cell r="F1826">
            <v>3.9371727748691079</v>
          </cell>
          <cell r="G1826">
            <v>28.544502617801033</v>
          </cell>
        </row>
        <row r="1827">
          <cell r="A1827">
            <v>39564</v>
          </cell>
          <cell r="B1827" t="str">
            <v>39</v>
          </cell>
          <cell r="C1827" t="str">
            <v>Villechantria</v>
          </cell>
          <cell r="D1827">
            <v>120</v>
          </cell>
          <cell r="E1827">
            <v>30.491803278688518</v>
          </cell>
          <cell r="F1827">
            <v>15.737704918032785</v>
          </cell>
          <cell r="G1827">
            <v>46.229508196721305</v>
          </cell>
        </row>
        <row r="1828">
          <cell r="A1828">
            <v>39565</v>
          </cell>
          <cell r="B1828" t="str">
            <v>39</v>
          </cell>
          <cell r="C1828" t="str">
            <v>Villeneuve-d'Aval</v>
          </cell>
          <cell r="D1828">
            <v>96.999999999999815</v>
          </cell>
          <cell r="E1828">
            <v>8.9195402298850404</v>
          </cell>
          <cell r="F1828">
            <v>15.60919540229882</v>
          </cell>
          <cell r="G1828">
            <v>24.52873563218386</v>
          </cell>
        </row>
        <row r="1829">
          <cell r="A1829">
            <v>39566</v>
          </cell>
          <cell r="B1829" t="str">
            <v>39</v>
          </cell>
          <cell r="C1829" t="str">
            <v>Villeneuve-lès-Charnod</v>
          </cell>
          <cell r="D1829">
            <v>77</v>
          </cell>
          <cell r="E1829">
            <v>13.820512820512818</v>
          </cell>
          <cell r="F1829">
            <v>5.9230769230769216</v>
          </cell>
          <cell r="G1829">
            <v>19.743589743589737</v>
          </cell>
        </row>
        <row r="1830">
          <cell r="A1830">
            <v>39567</v>
          </cell>
          <cell r="B1830" t="str">
            <v>39</v>
          </cell>
          <cell r="C1830" t="str">
            <v>Villeneuve-sous-Pymont</v>
          </cell>
          <cell r="D1830">
            <v>277</v>
          </cell>
          <cell r="E1830">
            <v>58</v>
          </cell>
          <cell r="F1830">
            <v>25</v>
          </cell>
          <cell r="G1830">
            <v>83</v>
          </cell>
        </row>
        <row r="1831">
          <cell r="A1831">
            <v>39568</v>
          </cell>
          <cell r="B1831" t="str">
            <v>39</v>
          </cell>
          <cell r="C1831" t="str">
            <v>Villerserine</v>
          </cell>
          <cell r="D1831">
            <v>54</v>
          </cell>
          <cell r="E1831">
            <v>11</v>
          </cell>
          <cell r="F1831">
            <v>2</v>
          </cell>
          <cell r="G1831">
            <v>13</v>
          </cell>
        </row>
        <row r="1832">
          <cell r="A1832">
            <v>39569</v>
          </cell>
          <cell r="B1832" t="str">
            <v>39</v>
          </cell>
          <cell r="C1832" t="str">
            <v>Villers-Farlay</v>
          </cell>
          <cell r="D1832">
            <v>669</v>
          </cell>
          <cell r="E1832">
            <v>91.136389904159643</v>
          </cell>
          <cell r="F1832">
            <v>39.419365906107501</v>
          </cell>
          <cell r="G1832">
            <v>130.55575581026716</v>
          </cell>
        </row>
        <row r="1833">
          <cell r="A1833">
            <v>39570</v>
          </cell>
          <cell r="B1833" t="str">
            <v>39</v>
          </cell>
          <cell r="C1833" t="str">
            <v>Villers-les-Bois</v>
          </cell>
          <cell r="D1833">
            <v>203</v>
          </cell>
          <cell r="E1833">
            <v>26.867647058823518</v>
          </cell>
          <cell r="F1833">
            <v>23.882352941176464</v>
          </cell>
          <cell r="G1833">
            <v>50.749999999999986</v>
          </cell>
        </row>
        <row r="1834">
          <cell r="A1834">
            <v>39571</v>
          </cell>
          <cell r="B1834" t="str">
            <v>39</v>
          </cell>
          <cell r="C1834" t="str">
            <v>Villers-Robert</v>
          </cell>
          <cell r="D1834">
            <v>221</v>
          </cell>
          <cell r="E1834">
            <v>38.771929824561397</v>
          </cell>
          <cell r="F1834">
            <v>14.539473684210526</v>
          </cell>
          <cell r="G1834">
            <v>53.311403508771924</v>
          </cell>
        </row>
        <row r="1835">
          <cell r="A1835">
            <v>39572</v>
          </cell>
          <cell r="B1835" t="str">
            <v>39</v>
          </cell>
          <cell r="C1835" t="str">
            <v>Villette-lès-Arbois</v>
          </cell>
          <cell r="D1835">
            <v>380</v>
          </cell>
          <cell r="E1835">
            <v>73.834196891191723</v>
          </cell>
          <cell r="F1835">
            <v>37.409326424870478</v>
          </cell>
          <cell r="G1835">
            <v>111.24352331606221</v>
          </cell>
        </row>
        <row r="1836">
          <cell r="A1836">
            <v>39573</v>
          </cell>
          <cell r="B1836" t="str">
            <v>39</v>
          </cell>
          <cell r="C1836" t="str">
            <v>Villette-lès-Dole</v>
          </cell>
          <cell r="D1836">
            <v>768</v>
          </cell>
          <cell r="E1836">
            <v>145.48453608247431</v>
          </cell>
          <cell r="F1836">
            <v>65.319587628866003</v>
          </cell>
          <cell r="G1836">
            <v>210.80412371134031</v>
          </cell>
        </row>
        <row r="1837">
          <cell r="A1837">
            <v>39574</v>
          </cell>
          <cell r="B1837" t="str">
            <v>39</v>
          </cell>
          <cell r="C1837" t="str">
            <v>Villevieux</v>
          </cell>
          <cell r="D1837">
            <v>725</v>
          </cell>
          <cell r="E1837">
            <v>123</v>
          </cell>
          <cell r="F1837">
            <v>61</v>
          </cell>
          <cell r="G1837">
            <v>184</v>
          </cell>
        </row>
        <row r="1838">
          <cell r="A1838">
            <v>39575</v>
          </cell>
          <cell r="B1838" t="str">
            <v>39</v>
          </cell>
          <cell r="C1838" t="str">
            <v>Le Villey</v>
          </cell>
          <cell r="D1838">
            <v>83</v>
          </cell>
          <cell r="E1838">
            <v>20</v>
          </cell>
          <cell r="F1838">
            <v>7</v>
          </cell>
          <cell r="G1838">
            <v>27</v>
          </cell>
        </row>
        <row r="1839">
          <cell r="A1839">
            <v>39576</v>
          </cell>
          <cell r="B1839" t="str">
            <v>39</v>
          </cell>
          <cell r="C1839" t="str">
            <v>Vincelles</v>
          </cell>
          <cell r="D1839">
            <v>387</v>
          </cell>
          <cell r="E1839">
            <v>88.98930481283422</v>
          </cell>
          <cell r="F1839">
            <v>23.799465240641709</v>
          </cell>
          <cell r="G1839">
            <v>112.78877005347593</v>
          </cell>
        </row>
        <row r="1840">
          <cell r="A1840">
            <v>39577</v>
          </cell>
          <cell r="B1840" t="str">
            <v>39</v>
          </cell>
          <cell r="C1840" t="str">
            <v>Vincent</v>
          </cell>
          <cell r="D1840">
            <v>317.00000000000148</v>
          </cell>
          <cell r="E1840">
            <v>38.120253164557141</v>
          </cell>
          <cell r="F1840">
            <v>17.05379746835451</v>
          </cell>
          <cell r="G1840">
            <v>55.174050632911651</v>
          </cell>
        </row>
        <row r="1841">
          <cell r="A1841">
            <v>39579</v>
          </cell>
          <cell r="B1841" t="str">
            <v>39</v>
          </cell>
          <cell r="C1841" t="str">
            <v>Viry</v>
          </cell>
          <cell r="D1841">
            <v>926</v>
          </cell>
          <cell r="E1841">
            <v>128</v>
          </cell>
          <cell r="F1841">
            <v>67</v>
          </cell>
          <cell r="G1841">
            <v>195</v>
          </cell>
        </row>
        <row r="1842">
          <cell r="A1842">
            <v>39581</v>
          </cell>
          <cell r="B1842" t="str">
            <v>39</v>
          </cell>
          <cell r="C1842" t="str">
            <v>Vitreux</v>
          </cell>
          <cell r="D1842">
            <v>260.9999999999992</v>
          </cell>
          <cell r="E1842">
            <v>40.280150925432451</v>
          </cell>
          <cell r="F1842">
            <v>22.108908676880521</v>
          </cell>
          <cell r="G1842">
            <v>62.389059602312969</v>
          </cell>
        </row>
        <row r="1843">
          <cell r="A1843">
            <v>39582</v>
          </cell>
          <cell r="B1843" t="str">
            <v>39</v>
          </cell>
          <cell r="C1843" t="str">
            <v>Voiteur</v>
          </cell>
          <cell r="D1843">
            <v>747.99999999999943</v>
          </cell>
          <cell r="E1843">
            <v>176.41156268082233</v>
          </cell>
          <cell r="F1843">
            <v>107.34618375411368</v>
          </cell>
          <cell r="G1843">
            <v>283.757746434936</v>
          </cell>
        </row>
        <row r="1844">
          <cell r="A1844">
            <v>39583</v>
          </cell>
          <cell r="B1844" t="str">
            <v>39</v>
          </cell>
          <cell r="C1844" t="str">
            <v>Vosbles</v>
          </cell>
          <cell r="D1844">
            <v>101</v>
          </cell>
          <cell r="E1844">
            <v>19.281818181818178</v>
          </cell>
          <cell r="F1844">
            <v>14.690909090909088</v>
          </cell>
          <cell r="G1844">
            <v>33.972727272727269</v>
          </cell>
        </row>
        <row r="1845">
          <cell r="A1845">
            <v>39584</v>
          </cell>
          <cell r="B1845" t="str">
            <v>39</v>
          </cell>
          <cell r="C1845" t="str">
            <v>Vriange</v>
          </cell>
          <cell r="D1845">
            <v>137</v>
          </cell>
          <cell r="E1845">
            <v>17.587837837837846</v>
          </cell>
          <cell r="F1845">
            <v>11.108108108108112</v>
          </cell>
          <cell r="G1845">
            <v>28.695945945945958</v>
          </cell>
        </row>
        <row r="1846">
          <cell r="A1846">
            <v>39585</v>
          </cell>
          <cell r="B1846" t="str">
            <v>39</v>
          </cell>
          <cell r="C1846" t="str">
            <v>Vulvoz</v>
          </cell>
          <cell r="D1846">
            <v>15</v>
          </cell>
          <cell r="E1846">
            <v>0</v>
          </cell>
          <cell r="F1846">
            <v>1</v>
          </cell>
          <cell r="G1846">
            <v>1</v>
          </cell>
        </row>
        <row r="1847">
          <cell r="A1847">
            <v>39586</v>
          </cell>
          <cell r="B1847" t="str">
            <v>39</v>
          </cell>
          <cell r="C1847" t="str">
            <v>Aresches</v>
          </cell>
          <cell r="D1847">
            <v>38</v>
          </cell>
          <cell r="E1847">
            <v>10.717948717948714</v>
          </cell>
          <cell r="F1847">
            <v>4.8717948717948696</v>
          </cell>
          <cell r="G1847">
            <v>15.589743589743584</v>
          </cell>
        </row>
        <row r="1848">
          <cell r="A1848">
            <v>58001</v>
          </cell>
          <cell r="B1848" t="str">
            <v>58</v>
          </cell>
          <cell r="C1848" t="str">
            <v>Achun</v>
          </cell>
          <cell r="D1848">
            <v>146</v>
          </cell>
          <cell r="E1848">
            <v>25.571635691322811</v>
          </cell>
          <cell r="F1848">
            <v>42.843516342559624</v>
          </cell>
          <cell r="G1848">
            <v>68.415152033882435</v>
          </cell>
        </row>
        <row r="1849">
          <cell r="A1849">
            <v>58002</v>
          </cell>
          <cell r="B1849" t="str">
            <v>58</v>
          </cell>
          <cell r="C1849" t="str">
            <v>Alligny-Cosne</v>
          </cell>
          <cell r="D1849">
            <v>864</v>
          </cell>
          <cell r="E1849">
            <v>195.82687927107051</v>
          </cell>
          <cell r="F1849">
            <v>101.35763097949882</v>
          </cell>
          <cell r="G1849">
            <v>297.18451025056936</v>
          </cell>
        </row>
        <row r="1850">
          <cell r="A1850">
            <v>58003</v>
          </cell>
          <cell r="B1850" t="str">
            <v>58</v>
          </cell>
          <cell r="C1850" t="str">
            <v>Alligny-en-Morvan</v>
          </cell>
          <cell r="D1850">
            <v>645.00000000000114</v>
          </cell>
          <cell r="E1850">
            <v>155.37242472266271</v>
          </cell>
          <cell r="F1850">
            <v>103.24088748019035</v>
          </cell>
          <cell r="G1850">
            <v>258.61331220285308</v>
          </cell>
        </row>
        <row r="1851">
          <cell r="A1851">
            <v>58004</v>
          </cell>
          <cell r="B1851" t="str">
            <v>58</v>
          </cell>
          <cell r="C1851" t="str">
            <v>Alluy</v>
          </cell>
          <cell r="D1851">
            <v>407</v>
          </cell>
          <cell r="E1851">
            <v>82.796568627450966</v>
          </cell>
          <cell r="F1851">
            <v>65.838235294117638</v>
          </cell>
          <cell r="G1851">
            <v>148.63480392156862</v>
          </cell>
        </row>
        <row r="1852">
          <cell r="A1852">
            <v>58005</v>
          </cell>
          <cell r="B1852" t="str">
            <v>58</v>
          </cell>
          <cell r="C1852" t="str">
            <v>Amazy</v>
          </cell>
          <cell r="D1852">
            <v>234</v>
          </cell>
          <cell r="E1852">
            <v>54.533898305084769</v>
          </cell>
          <cell r="F1852">
            <v>32.720338983050858</v>
          </cell>
          <cell r="G1852">
            <v>87.254237288135627</v>
          </cell>
        </row>
        <row r="1853">
          <cell r="A1853">
            <v>58006</v>
          </cell>
          <cell r="B1853" t="str">
            <v>58</v>
          </cell>
          <cell r="C1853" t="str">
            <v>Anlezy</v>
          </cell>
          <cell r="D1853">
            <v>271</v>
          </cell>
          <cell r="E1853">
            <v>62.45703125</v>
          </cell>
          <cell r="F1853">
            <v>42.34375</v>
          </cell>
          <cell r="G1853">
            <v>104.80078125</v>
          </cell>
        </row>
        <row r="1854">
          <cell r="A1854">
            <v>58007</v>
          </cell>
          <cell r="B1854" t="str">
            <v>58</v>
          </cell>
          <cell r="C1854" t="str">
            <v>Annay</v>
          </cell>
          <cell r="D1854">
            <v>340</v>
          </cell>
          <cell r="E1854">
            <v>62</v>
          </cell>
          <cell r="F1854">
            <v>26</v>
          </cell>
          <cell r="G1854">
            <v>88</v>
          </cell>
        </row>
        <row r="1855">
          <cell r="A1855">
            <v>58008</v>
          </cell>
          <cell r="B1855" t="str">
            <v>58</v>
          </cell>
          <cell r="C1855" t="str">
            <v>Anthien</v>
          </cell>
          <cell r="D1855">
            <v>177</v>
          </cell>
          <cell r="E1855">
            <v>30.314917127071823</v>
          </cell>
          <cell r="F1855">
            <v>16.624309392265197</v>
          </cell>
          <cell r="G1855">
            <v>46.939226519337019</v>
          </cell>
        </row>
        <row r="1856">
          <cell r="A1856">
            <v>58009</v>
          </cell>
          <cell r="B1856" t="str">
            <v>58</v>
          </cell>
          <cell r="C1856" t="str">
            <v>Arbourse</v>
          </cell>
          <cell r="D1856">
            <v>121</v>
          </cell>
          <cell r="E1856">
            <v>34.713114754098378</v>
          </cell>
          <cell r="F1856">
            <v>21.819672131147552</v>
          </cell>
          <cell r="G1856">
            <v>56.532786885245926</v>
          </cell>
        </row>
        <row r="1857">
          <cell r="A1857">
            <v>58010</v>
          </cell>
          <cell r="B1857" t="str">
            <v>58</v>
          </cell>
          <cell r="C1857" t="str">
            <v>Arleuf</v>
          </cell>
          <cell r="D1857">
            <v>802.00000000000375</v>
          </cell>
          <cell r="E1857">
            <v>179.04623513870629</v>
          </cell>
          <cell r="F1857">
            <v>139.84676354029128</v>
          </cell>
          <cell r="G1857">
            <v>318.89299867899757</v>
          </cell>
        </row>
        <row r="1858">
          <cell r="A1858">
            <v>58011</v>
          </cell>
          <cell r="B1858" t="str">
            <v>58</v>
          </cell>
          <cell r="C1858" t="str">
            <v>Armes</v>
          </cell>
          <cell r="D1858">
            <v>303</v>
          </cell>
          <cell r="E1858">
            <v>58</v>
          </cell>
          <cell r="F1858">
            <v>33</v>
          </cell>
          <cell r="G1858">
            <v>91</v>
          </cell>
        </row>
        <row r="1859">
          <cell r="A1859">
            <v>58012</v>
          </cell>
          <cell r="B1859" t="str">
            <v>58</v>
          </cell>
          <cell r="C1859" t="str">
            <v>Arquian</v>
          </cell>
          <cell r="D1859">
            <v>597</v>
          </cell>
          <cell r="E1859">
            <v>116.80434782608693</v>
          </cell>
          <cell r="F1859">
            <v>67.886287625418035</v>
          </cell>
          <cell r="G1859">
            <v>184.69063545150496</v>
          </cell>
        </row>
        <row r="1860">
          <cell r="A1860">
            <v>58013</v>
          </cell>
          <cell r="B1860" t="str">
            <v>58</v>
          </cell>
          <cell r="C1860" t="str">
            <v>Arthel</v>
          </cell>
          <cell r="D1860">
            <v>98.999999999999915</v>
          </cell>
          <cell r="E1860">
            <v>32.659793814432959</v>
          </cell>
          <cell r="F1860">
            <v>12.24742268041236</v>
          </cell>
          <cell r="G1860">
            <v>44.907216494845315</v>
          </cell>
        </row>
        <row r="1861">
          <cell r="A1861">
            <v>58014</v>
          </cell>
          <cell r="B1861" t="str">
            <v>58</v>
          </cell>
          <cell r="C1861" t="str">
            <v>Arzembouy</v>
          </cell>
          <cell r="D1861">
            <v>71</v>
          </cell>
          <cell r="E1861">
            <v>16</v>
          </cell>
          <cell r="F1861">
            <v>11</v>
          </cell>
          <cell r="G1861">
            <v>27</v>
          </cell>
        </row>
        <row r="1862">
          <cell r="A1862">
            <v>58015</v>
          </cell>
          <cell r="B1862" t="str">
            <v>58</v>
          </cell>
          <cell r="C1862" t="str">
            <v>Asnan</v>
          </cell>
          <cell r="D1862">
            <v>129</v>
          </cell>
          <cell r="E1862">
            <v>29.769230769230759</v>
          </cell>
          <cell r="F1862">
            <v>25.79999999999999</v>
          </cell>
          <cell r="G1862">
            <v>55.569230769230749</v>
          </cell>
        </row>
        <row r="1863">
          <cell r="A1863">
            <v>58016</v>
          </cell>
          <cell r="B1863" t="str">
            <v>58</v>
          </cell>
          <cell r="C1863" t="str">
            <v>Asnois</v>
          </cell>
          <cell r="D1863">
            <v>158.99999999999926</v>
          </cell>
          <cell r="E1863">
            <v>29.369426751592218</v>
          </cell>
          <cell r="F1863">
            <v>27.343949044585859</v>
          </cell>
          <cell r="G1863">
            <v>56.713375796178077</v>
          </cell>
        </row>
        <row r="1864">
          <cell r="A1864">
            <v>58017</v>
          </cell>
          <cell r="B1864" t="str">
            <v>58</v>
          </cell>
          <cell r="C1864" t="str">
            <v>Aunay-en-Bazois</v>
          </cell>
          <cell r="D1864">
            <v>237</v>
          </cell>
          <cell r="E1864">
            <v>46</v>
          </cell>
          <cell r="F1864">
            <v>53</v>
          </cell>
          <cell r="G1864">
            <v>99</v>
          </cell>
        </row>
        <row r="1865">
          <cell r="A1865">
            <v>58018</v>
          </cell>
          <cell r="B1865" t="str">
            <v>58</v>
          </cell>
          <cell r="C1865" t="str">
            <v>Authiou</v>
          </cell>
          <cell r="D1865">
            <v>38</v>
          </cell>
          <cell r="E1865">
            <v>11</v>
          </cell>
          <cell r="F1865">
            <v>7</v>
          </cell>
          <cell r="G1865">
            <v>18</v>
          </cell>
        </row>
        <row r="1866">
          <cell r="A1866">
            <v>58019</v>
          </cell>
          <cell r="B1866" t="str">
            <v>58</v>
          </cell>
          <cell r="C1866" t="str">
            <v>Avrée</v>
          </cell>
          <cell r="D1866">
            <v>89.999999999999886</v>
          </cell>
          <cell r="E1866">
            <v>21.428571428571399</v>
          </cell>
          <cell r="F1866">
            <v>17.142857142857121</v>
          </cell>
          <cell r="G1866">
            <v>38.57142857142852</v>
          </cell>
        </row>
        <row r="1867">
          <cell r="A1867">
            <v>58020</v>
          </cell>
          <cell r="B1867" t="str">
            <v>58</v>
          </cell>
          <cell r="C1867" t="str">
            <v>Avril-sur-Loire</v>
          </cell>
          <cell r="D1867">
            <v>246</v>
          </cell>
          <cell r="E1867">
            <v>51.64122137404582</v>
          </cell>
          <cell r="F1867">
            <v>9.3893129770992392</v>
          </cell>
          <cell r="G1867">
            <v>61.030534351145057</v>
          </cell>
        </row>
        <row r="1868">
          <cell r="A1868">
            <v>58021</v>
          </cell>
          <cell r="B1868" t="str">
            <v>58</v>
          </cell>
          <cell r="C1868" t="str">
            <v>Azy-le-Vif</v>
          </cell>
          <cell r="D1868">
            <v>217</v>
          </cell>
          <cell r="E1868">
            <v>30</v>
          </cell>
          <cell r="F1868">
            <v>21</v>
          </cell>
          <cell r="G1868">
            <v>51</v>
          </cell>
        </row>
        <row r="1869">
          <cell r="A1869">
            <v>58022</v>
          </cell>
          <cell r="B1869" t="str">
            <v>58</v>
          </cell>
          <cell r="C1869" t="str">
            <v>Balleray</v>
          </cell>
          <cell r="D1869">
            <v>217</v>
          </cell>
          <cell r="E1869">
            <v>33</v>
          </cell>
          <cell r="F1869">
            <v>10</v>
          </cell>
          <cell r="G1869">
            <v>43</v>
          </cell>
        </row>
        <row r="1870">
          <cell r="A1870">
            <v>58023</v>
          </cell>
          <cell r="B1870" t="str">
            <v>58</v>
          </cell>
          <cell r="C1870" t="str">
            <v>Bazoches</v>
          </cell>
          <cell r="D1870">
            <v>177</v>
          </cell>
          <cell r="E1870">
            <v>32</v>
          </cell>
          <cell r="F1870">
            <v>24</v>
          </cell>
          <cell r="G1870">
            <v>56</v>
          </cell>
        </row>
        <row r="1871">
          <cell r="A1871">
            <v>58024</v>
          </cell>
          <cell r="B1871" t="str">
            <v>58</v>
          </cell>
          <cell r="C1871" t="str">
            <v>Bazolles</v>
          </cell>
          <cell r="D1871">
            <v>284</v>
          </cell>
          <cell r="E1871">
            <v>83.381774695425548</v>
          </cell>
          <cell r="F1871">
            <v>37.716558615140578</v>
          </cell>
          <cell r="G1871">
            <v>121.09833331056612</v>
          </cell>
        </row>
        <row r="1872">
          <cell r="A1872">
            <v>58025</v>
          </cell>
          <cell r="B1872" t="str">
            <v>58</v>
          </cell>
          <cell r="C1872" t="str">
            <v>Béard</v>
          </cell>
          <cell r="D1872">
            <v>167</v>
          </cell>
          <cell r="E1872">
            <v>23.302325581395358</v>
          </cell>
          <cell r="F1872">
            <v>19.418604651162799</v>
          </cell>
          <cell r="G1872">
            <v>42.72093023255816</v>
          </cell>
        </row>
        <row r="1873">
          <cell r="A1873">
            <v>58026</v>
          </cell>
          <cell r="B1873" t="str">
            <v>58</v>
          </cell>
          <cell r="C1873" t="str">
            <v>Beaulieu</v>
          </cell>
          <cell r="D1873">
            <v>31</v>
          </cell>
          <cell r="E1873">
            <v>11</v>
          </cell>
          <cell r="F1873">
            <v>6</v>
          </cell>
          <cell r="G1873">
            <v>17</v>
          </cell>
        </row>
        <row r="1874">
          <cell r="A1874">
            <v>58027</v>
          </cell>
          <cell r="B1874" t="str">
            <v>58</v>
          </cell>
          <cell r="C1874" t="str">
            <v>Beaumont-la-Ferrière</v>
          </cell>
          <cell r="D1874">
            <v>124</v>
          </cell>
          <cell r="E1874">
            <v>26.571428571428569</v>
          </cell>
          <cell r="F1874">
            <v>11.809523809523808</v>
          </cell>
          <cell r="G1874">
            <v>38.38095238095238</v>
          </cell>
        </row>
        <row r="1875">
          <cell r="A1875">
            <v>58028</v>
          </cell>
          <cell r="B1875" t="str">
            <v>58</v>
          </cell>
          <cell r="C1875" t="str">
            <v>Beaumont-Sardolles</v>
          </cell>
          <cell r="D1875">
            <v>125</v>
          </cell>
          <cell r="E1875">
            <v>24.793388429752081</v>
          </cell>
          <cell r="F1875">
            <v>12.396694214876041</v>
          </cell>
          <cell r="G1875">
            <v>37.19008264462812</v>
          </cell>
        </row>
        <row r="1876">
          <cell r="A1876">
            <v>58029</v>
          </cell>
          <cell r="B1876" t="str">
            <v>58</v>
          </cell>
          <cell r="C1876" t="str">
            <v>Beuvron</v>
          </cell>
          <cell r="D1876">
            <v>91.999999999999943</v>
          </cell>
          <cell r="E1876">
            <v>22.729411764705869</v>
          </cell>
          <cell r="F1876">
            <v>15.152941176470581</v>
          </cell>
          <cell r="G1876">
            <v>37.88235294117645</v>
          </cell>
        </row>
        <row r="1877">
          <cell r="A1877">
            <v>58030</v>
          </cell>
          <cell r="B1877" t="str">
            <v>58</v>
          </cell>
          <cell r="C1877" t="str">
            <v>Biches</v>
          </cell>
          <cell r="D1877">
            <v>314</v>
          </cell>
          <cell r="E1877">
            <v>72.768253968253987</v>
          </cell>
          <cell r="F1877">
            <v>51.83492063492065</v>
          </cell>
          <cell r="G1877">
            <v>124.60317460317464</v>
          </cell>
        </row>
        <row r="1878">
          <cell r="A1878">
            <v>58031</v>
          </cell>
          <cell r="B1878" t="str">
            <v>58</v>
          </cell>
          <cell r="C1878" t="str">
            <v>Billy-Chevannes</v>
          </cell>
          <cell r="D1878">
            <v>354.99999999999881</v>
          </cell>
          <cell r="E1878">
            <v>51.288951841359598</v>
          </cell>
          <cell r="F1878">
            <v>29.164305949008401</v>
          </cell>
          <cell r="G1878">
            <v>80.453257790367999</v>
          </cell>
        </row>
        <row r="1879">
          <cell r="A1879">
            <v>58032</v>
          </cell>
          <cell r="B1879" t="str">
            <v>58</v>
          </cell>
          <cell r="C1879" t="str">
            <v>Billy-sur-Oisy</v>
          </cell>
          <cell r="D1879">
            <v>382</v>
          </cell>
          <cell r="E1879">
            <v>78</v>
          </cell>
          <cell r="F1879">
            <v>50</v>
          </cell>
          <cell r="G1879">
            <v>128</v>
          </cell>
        </row>
        <row r="1880">
          <cell r="A1880">
            <v>58033</v>
          </cell>
          <cell r="B1880" t="str">
            <v>58</v>
          </cell>
          <cell r="C1880" t="str">
            <v>Bitry</v>
          </cell>
          <cell r="D1880">
            <v>320</v>
          </cell>
          <cell r="E1880">
            <v>71.876923076923106</v>
          </cell>
          <cell r="F1880">
            <v>38.4</v>
          </cell>
          <cell r="G1880">
            <v>110.27692307692311</v>
          </cell>
        </row>
        <row r="1881">
          <cell r="A1881">
            <v>58034</v>
          </cell>
          <cell r="B1881" t="str">
            <v>58</v>
          </cell>
          <cell r="C1881" t="str">
            <v>Blismes</v>
          </cell>
          <cell r="D1881">
            <v>174</v>
          </cell>
          <cell r="E1881">
            <v>41.056179775280881</v>
          </cell>
          <cell r="F1881">
            <v>16.617977528089881</v>
          </cell>
          <cell r="G1881">
            <v>57.674157303370762</v>
          </cell>
        </row>
        <row r="1882">
          <cell r="A1882">
            <v>58035</v>
          </cell>
          <cell r="B1882" t="str">
            <v>58</v>
          </cell>
          <cell r="C1882" t="str">
            <v>Bona</v>
          </cell>
          <cell r="D1882">
            <v>304</v>
          </cell>
          <cell r="E1882">
            <v>58.649517684887464</v>
          </cell>
          <cell r="F1882">
            <v>41.054662379421224</v>
          </cell>
          <cell r="G1882">
            <v>99.704180064308687</v>
          </cell>
        </row>
        <row r="1883">
          <cell r="A1883">
            <v>58036</v>
          </cell>
          <cell r="B1883" t="str">
            <v>58</v>
          </cell>
          <cell r="C1883" t="str">
            <v>Bouhy</v>
          </cell>
          <cell r="D1883">
            <v>446</v>
          </cell>
          <cell r="E1883">
            <v>125.4375</v>
          </cell>
          <cell r="F1883">
            <v>65.705357142857139</v>
          </cell>
          <cell r="G1883">
            <v>191.14285714285714</v>
          </cell>
        </row>
        <row r="1884">
          <cell r="A1884">
            <v>58037</v>
          </cell>
          <cell r="B1884" t="str">
            <v>58</v>
          </cell>
          <cell r="C1884" t="str">
            <v>Brassy</v>
          </cell>
          <cell r="D1884">
            <v>623</v>
          </cell>
          <cell r="E1884">
            <v>148</v>
          </cell>
          <cell r="F1884">
            <v>115</v>
          </cell>
          <cell r="G1884">
            <v>263</v>
          </cell>
        </row>
        <row r="1885">
          <cell r="A1885">
            <v>58038</v>
          </cell>
          <cell r="B1885" t="str">
            <v>58</v>
          </cell>
          <cell r="C1885" t="str">
            <v>Breugnon</v>
          </cell>
          <cell r="D1885">
            <v>177</v>
          </cell>
          <cell r="E1885">
            <v>31</v>
          </cell>
          <cell r="F1885">
            <v>9</v>
          </cell>
          <cell r="G1885">
            <v>40</v>
          </cell>
        </row>
        <row r="1886">
          <cell r="A1886">
            <v>58039</v>
          </cell>
          <cell r="B1886" t="str">
            <v>58</v>
          </cell>
          <cell r="C1886" t="str">
            <v>Brèves</v>
          </cell>
          <cell r="D1886">
            <v>282</v>
          </cell>
          <cell r="E1886">
            <v>58.954703832752642</v>
          </cell>
          <cell r="F1886">
            <v>39.303135888501764</v>
          </cell>
          <cell r="G1886">
            <v>98.257839721254413</v>
          </cell>
        </row>
        <row r="1887">
          <cell r="A1887">
            <v>58040</v>
          </cell>
          <cell r="B1887" t="str">
            <v>58</v>
          </cell>
          <cell r="C1887" t="str">
            <v>Brinay</v>
          </cell>
          <cell r="D1887">
            <v>158</v>
          </cell>
          <cell r="E1887">
            <v>39.234899328859122</v>
          </cell>
          <cell r="F1887">
            <v>25.449664429530241</v>
          </cell>
          <cell r="G1887">
            <v>64.684563758389359</v>
          </cell>
        </row>
        <row r="1888">
          <cell r="A1888">
            <v>58041</v>
          </cell>
          <cell r="B1888" t="str">
            <v>58</v>
          </cell>
          <cell r="C1888" t="str">
            <v>Brinon-sur-Beuvron</v>
          </cell>
          <cell r="D1888">
            <v>187</v>
          </cell>
          <cell r="E1888">
            <v>48</v>
          </cell>
          <cell r="F1888">
            <v>37</v>
          </cell>
          <cell r="G1888">
            <v>85</v>
          </cell>
        </row>
        <row r="1889">
          <cell r="A1889">
            <v>58042</v>
          </cell>
          <cell r="B1889" t="str">
            <v>58</v>
          </cell>
          <cell r="C1889" t="str">
            <v>Bulcy</v>
          </cell>
          <cell r="D1889">
            <v>139</v>
          </cell>
          <cell r="E1889">
            <v>38.66917293233093</v>
          </cell>
          <cell r="F1889">
            <v>24.03759398496247</v>
          </cell>
          <cell r="G1889">
            <v>62.7067669172934</v>
          </cell>
        </row>
        <row r="1890">
          <cell r="A1890">
            <v>58043</v>
          </cell>
          <cell r="B1890" t="str">
            <v>58</v>
          </cell>
          <cell r="C1890" t="str">
            <v>Bussy-la-Pesle</v>
          </cell>
          <cell r="D1890">
            <v>52</v>
          </cell>
          <cell r="E1890">
            <v>20.070175438596493</v>
          </cell>
          <cell r="F1890">
            <v>7.2982456140350882</v>
          </cell>
          <cell r="G1890">
            <v>27.368421052631582</v>
          </cell>
        </row>
        <row r="1891">
          <cell r="A1891">
            <v>58044</v>
          </cell>
          <cell r="B1891" t="str">
            <v>58</v>
          </cell>
          <cell r="C1891" t="str">
            <v>La Celle-sur-Loire</v>
          </cell>
          <cell r="D1891">
            <v>855</v>
          </cell>
          <cell r="E1891">
            <v>163.4265734265735</v>
          </cell>
          <cell r="F1891">
            <v>71.748251748251789</v>
          </cell>
          <cell r="G1891">
            <v>235.17482517482529</v>
          </cell>
        </row>
        <row r="1892">
          <cell r="A1892">
            <v>58045</v>
          </cell>
          <cell r="B1892" t="str">
            <v>58</v>
          </cell>
          <cell r="C1892" t="str">
            <v>La Celle-sur-Nièvre</v>
          </cell>
          <cell r="D1892">
            <v>162</v>
          </cell>
          <cell r="E1892">
            <v>39</v>
          </cell>
          <cell r="F1892">
            <v>26</v>
          </cell>
          <cell r="G1892">
            <v>65</v>
          </cell>
        </row>
        <row r="1893">
          <cell r="A1893">
            <v>58046</v>
          </cell>
          <cell r="B1893" t="str">
            <v>58</v>
          </cell>
          <cell r="C1893" t="str">
            <v>Cercy-la-Tour</v>
          </cell>
          <cell r="D1893">
            <v>1861</v>
          </cell>
          <cell r="E1893">
            <v>459.88651161392983</v>
          </cell>
          <cell r="F1893">
            <v>321.44851728805196</v>
          </cell>
          <cell r="G1893">
            <v>781.33502890198179</v>
          </cell>
        </row>
        <row r="1894">
          <cell r="A1894">
            <v>58047</v>
          </cell>
          <cell r="B1894" t="str">
            <v>58</v>
          </cell>
          <cell r="C1894" t="str">
            <v>Cervon</v>
          </cell>
          <cell r="D1894">
            <v>599.00000000000182</v>
          </cell>
          <cell r="E1894">
            <v>133.67166981558489</v>
          </cell>
          <cell r="F1894">
            <v>81.409062068138169</v>
          </cell>
          <cell r="G1894">
            <v>215.08073188372305</v>
          </cell>
        </row>
        <row r="1895">
          <cell r="A1895">
            <v>58048</v>
          </cell>
          <cell r="B1895" t="str">
            <v>58</v>
          </cell>
          <cell r="C1895" t="str">
            <v>Cessy-les-Bois</v>
          </cell>
          <cell r="D1895">
            <v>110</v>
          </cell>
          <cell r="E1895">
            <v>37.777777777777743</v>
          </cell>
          <cell r="F1895">
            <v>15.555555555555539</v>
          </cell>
          <cell r="G1895">
            <v>53.333333333333286</v>
          </cell>
        </row>
        <row r="1896">
          <cell r="A1896">
            <v>58049</v>
          </cell>
          <cell r="B1896" t="str">
            <v>58</v>
          </cell>
          <cell r="C1896" t="str">
            <v>Chalaux</v>
          </cell>
          <cell r="D1896">
            <v>78</v>
          </cell>
          <cell r="E1896">
            <v>21.878048780487809</v>
          </cell>
          <cell r="F1896">
            <v>14.26829268292683</v>
          </cell>
          <cell r="G1896">
            <v>36.146341463414643</v>
          </cell>
        </row>
        <row r="1897">
          <cell r="A1897">
            <v>58050</v>
          </cell>
          <cell r="B1897" t="str">
            <v>58</v>
          </cell>
          <cell r="C1897" t="str">
            <v>Challement</v>
          </cell>
          <cell r="D1897">
            <v>62</v>
          </cell>
          <cell r="E1897">
            <v>22</v>
          </cell>
          <cell r="F1897">
            <v>6</v>
          </cell>
          <cell r="G1897">
            <v>28</v>
          </cell>
        </row>
        <row r="1898">
          <cell r="A1898">
            <v>58051</v>
          </cell>
          <cell r="B1898" t="str">
            <v>58</v>
          </cell>
          <cell r="C1898" t="str">
            <v>Challuy</v>
          </cell>
          <cell r="D1898">
            <v>1521</v>
          </cell>
          <cell r="E1898">
            <v>254</v>
          </cell>
          <cell r="F1898">
            <v>148</v>
          </cell>
          <cell r="G1898">
            <v>402</v>
          </cell>
        </row>
        <row r="1899">
          <cell r="A1899">
            <v>58052</v>
          </cell>
          <cell r="B1899" t="str">
            <v>58</v>
          </cell>
          <cell r="C1899" t="str">
            <v>Champallement</v>
          </cell>
          <cell r="D1899">
            <v>47</v>
          </cell>
          <cell r="E1899">
            <v>8</v>
          </cell>
          <cell r="F1899">
            <v>3</v>
          </cell>
          <cell r="G1899">
            <v>11</v>
          </cell>
        </row>
        <row r="1900">
          <cell r="A1900">
            <v>58053</v>
          </cell>
          <cell r="B1900" t="str">
            <v>58</v>
          </cell>
          <cell r="C1900" t="str">
            <v>Champlemy</v>
          </cell>
          <cell r="D1900">
            <v>338.00000000000102</v>
          </cell>
          <cell r="E1900">
            <v>86.770149253731603</v>
          </cell>
          <cell r="F1900">
            <v>48.429850746268805</v>
          </cell>
          <cell r="G1900">
            <v>135.20000000000041</v>
          </cell>
        </row>
        <row r="1901">
          <cell r="A1901">
            <v>58054</v>
          </cell>
          <cell r="B1901" t="str">
            <v>58</v>
          </cell>
          <cell r="C1901" t="str">
            <v>Champlin</v>
          </cell>
          <cell r="D1901">
            <v>39</v>
          </cell>
          <cell r="E1901">
            <v>12</v>
          </cell>
          <cell r="F1901">
            <v>7</v>
          </cell>
          <cell r="G1901">
            <v>19</v>
          </cell>
        </row>
        <row r="1902">
          <cell r="A1902">
            <v>58055</v>
          </cell>
          <cell r="B1902" t="str">
            <v>58</v>
          </cell>
          <cell r="C1902" t="str">
            <v>Champvert</v>
          </cell>
          <cell r="D1902">
            <v>825</v>
          </cell>
          <cell r="E1902">
            <v>185.77376019511411</v>
          </cell>
          <cell r="F1902">
            <v>101.87593301022386</v>
          </cell>
          <cell r="G1902">
            <v>287.64969320533794</v>
          </cell>
        </row>
        <row r="1903">
          <cell r="A1903">
            <v>58056</v>
          </cell>
          <cell r="B1903" t="str">
            <v>58</v>
          </cell>
          <cell r="C1903" t="str">
            <v>Champvoux</v>
          </cell>
          <cell r="D1903">
            <v>310.99999999999909</v>
          </cell>
          <cell r="E1903">
            <v>62.199999999999818</v>
          </cell>
          <cell r="F1903">
            <v>26.083870967741859</v>
          </cell>
          <cell r="G1903">
            <v>88.283870967741677</v>
          </cell>
        </row>
        <row r="1904">
          <cell r="A1904">
            <v>58057</v>
          </cell>
          <cell r="B1904" t="str">
            <v>58</v>
          </cell>
          <cell r="C1904" t="str">
            <v>Chantenay-Saint-Imbert</v>
          </cell>
          <cell r="D1904">
            <v>1232</v>
          </cell>
          <cell r="E1904">
            <v>228</v>
          </cell>
          <cell r="F1904">
            <v>118</v>
          </cell>
          <cell r="G1904">
            <v>346</v>
          </cell>
        </row>
        <row r="1905">
          <cell r="A1905">
            <v>58058</v>
          </cell>
          <cell r="B1905" t="str">
            <v>58</v>
          </cell>
          <cell r="C1905" t="str">
            <v>La Chapelle-Saint-André</v>
          </cell>
          <cell r="D1905">
            <v>336</v>
          </cell>
          <cell r="E1905">
            <v>82</v>
          </cell>
          <cell r="F1905">
            <v>61</v>
          </cell>
          <cell r="G1905">
            <v>143</v>
          </cell>
        </row>
        <row r="1906">
          <cell r="A1906">
            <v>58059</v>
          </cell>
          <cell r="B1906" t="str">
            <v>58</v>
          </cell>
          <cell r="C1906" t="str">
            <v>La Charité-sur-Loire</v>
          </cell>
          <cell r="D1906">
            <v>5049.9999999999836</v>
          </cell>
          <cell r="E1906">
            <v>1057.9098146081164</v>
          </cell>
          <cell r="F1906">
            <v>1028.7029543693184</v>
          </cell>
          <cell r="G1906">
            <v>2086.6127689774348</v>
          </cell>
        </row>
        <row r="1907">
          <cell r="A1907">
            <v>58060</v>
          </cell>
          <cell r="B1907" t="str">
            <v>58</v>
          </cell>
          <cell r="C1907" t="str">
            <v>Charrin</v>
          </cell>
          <cell r="D1907">
            <v>599</v>
          </cell>
          <cell r="E1907">
            <v>131.46369636963689</v>
          </cell>
          <cell r="F1907">
            <v>76.110561056105581</v>
          </cell>
          <cell r="G1907">
            <v>207.57425742574247</v>
          </cell>
        </row>
        <row r="1908">
          <cell r="A1908">
            <v>58061</v>
          </cell>
          <cell r="B1908" t="str">
            <v>58</v>
          </cell>
          <cell r="C1908" t="str">
            <v>Chasnay</v>
          </cell>
          <cell r="D1908">
            <v>109</v>
          </cell>
          <cell r="E1908">
            <v>32.887931034482754</v>
          </cell>
          <cell r="F1908">
            <v>13.155172413793103</v>
          </cell>
          <cell r="G1908">
            <v>46.043103448275858</v>
          </cell>
        </row>
        <row r="1909">
          <cell r="A1909">
            <v>58062</v>
          </cell>
          <cell r="B1909" t="str">
            <v>58</v>
          </cell>
          <cell r="C1909" t="str">
            <v>Château-Chinon (Ville)</v>
          </cell>
          <cell r="D1909">
            <v>2086</v>
          </cell>
          <cell r="E1909">
            <v>299</v>
          </cell>
          <cell r="F1909">
            <v>432</v>
          </cell>
          <cell r="G1909">
            <v>731</v>
          </cell>
        </row>
        <row r="1910">
          <cell r="A1910">
            <v>58063</v>
          </cell>
          <cell r="B1910" t="str">
            <v>58</v>
          </cell>
          <cell r="C1910" t="str">
            <v>Château-Chinon (Campagne)</v>
          </cell>
          <cell r="D1910">
            <v>586</v>
          </cell>
          <cell r="E1910">
            <v>125.15562913907289</v>
          </cell>
          <cell r="F1910">
            <v>85.377483443708641</v>
          </cell>
          <cell r="G1910">
            <v>210.53311258278154</v>
          </cell>
        </row>
        <row r="1911">
          <cell r="A1911">
            <v>58064</v>
          </cell>
          <cell r="B1911" t="str">
            <v>58</v>
          </cell>
          <cell r="C1911" t="str">
            <v>Châteauneuf-Val-de-Bargis</v>
          </cell>
          <cell r="D1911">
            <v>560.00000000000148</v>
          </cell>
          <cell r="E1911">
            <v>141.28913443830609</v>
          </cell>
          <cell r="F1911">
            <v>79.410681399631883</v>
          </cell>
          <cell r="G1911">
            <v>220.69981583793799</v>
          </cell>
        </row>
        <row r="1912">
          <cell r="A1912">
            <v>58065</v>
          </cell>
          <cell r="B1912" t="str">
            <v>58</v>
          </cell>
          <cell r="C1912" t="str">
            <v>Châtillon-en-Bazois</v>
          </cell>
          <cell r="D1912">
            <v>937</v>
          </cell>
          <cell r="E1912">
            <v>221.55308618928223</v>
          </cell>
          <cell r="F1912">
            <v>141.1665681914011</v>
          </cell>
          <cell r="G1912">
            <v>362.71965438068332</v>
          </cell>
        </row>
        <row r="1913">
          <cell r="A1913">
            <v>58066</v>
          </cell>
          <cell r="B1913" t="str">
            <v>58</v>
          </cell>
          <cell r="C1913" t="str">
            <v>Châtin</v>
          </cell>
          <cell r="D1913">
            <v>100</v>
          </cell>
          <cell r="E1913">
            <v>26.742554824779827</v>
          </cell>
          <cell r="F1913">
            <v>6.9297583273856906</v>
          </cell>
          <cell r="G1913">
            <v>33.672313152165515</v>
          </cell>
        </row>
        <row r="1914">
          <cell r="A1914">
            <v>58067</v>
          </cell>
          <cell r="B1914" t="str">
            <v>58</v>
          </cell>
          <cell r="C1914" t="str">
            <v>Chaulgnes</v>
          </cell>
          <cell r="D1914">
            <v>1460</v>
          </cell>
          <cell r="E1914">
            <v>274.00277008310189</v>
          </cell>
          <cell r="F1914">
            <v>73.808864265927809</v>
          </cell>
          <cell r="G1914">
            <v>347.8116343490297</v>
          </cell>
        </row>
        <row r="1915">
          <cell r="A1915">
            <v>58068</v>
          </cell>
          <cell r="B1915" t="str">
            <v>58</v>
          </cell>
          <cell r="C1915" t="str">
            <v>Chaumard</v>
          </cell>
          <cell r="D1915">
            <v>209</v>
          </cell>
          <cell r="E1915">
            <v>77.628571428571405</v>
          </cell>
          <cell r="F1915">
            <v>34.833333333333329</v>
          </cell>
          <cell r="G1915">
            <v>112.46190476190473</v>
          </cell>
        </row>
        <row r="1916">
          <cell r="A1916">
            <v>58069</v>
          </cell>
          <cell r="B1916" t="str">
            <v>58</v>
          </cell>
          <cell r="C1916" t="str">
            <v>Chaumot</v>
          </cell>
          <cell r="D1916">
            <v>173</v>
          </cell>
          <cell r="E1916">
            <v>44.547649903129788</v>
          </cell>
          <cell r="F1916">
            <v>20.210377176259598</v>
          </cell>
          <cell r="G1916">
            <v>64.758027079389393</v>
          </cell>
        </row>
        <row r="1917">
          <cell r="A1917">
            <v>58070</v>
          </cell>
          <cell r="B1917" t="str">
            <v>58</v>
          </cell>
          <cell r="C1917" t="str">
            <v>Chazeuil</v>
          </cell>
          <cell r="D1917">
            <v>49</v>
          </cell>
          <cell r="E1917">
            <v>11.796296296296291</v>
          </cell>
          <cell r="F1917">
            <v>8.1666666666666625</v>
          </cell>
          <cell r="G1917">
            <v>19.962962962962955</v>
          </cell>
        </row>
        <row r="1918">
          <cell r="A1918">
            <v>58071</v>
          </cell>
          <cell r="B1918" t="str">
            <v>58</v>
          </cell>
          <cell r="C1918" t="str">
            <v>Chevannes-Changy</v>
          </cell>
          <cell r="D1918">
            <v>136</v>
          </cell>
          <cell r="E1918">
            <v>40.181818181818173</v>
          </cell>
          <cell r="F1918">
            <v>21.63636363636363</v>
          </cell>
          <cell r="G1918">
            <v>61.818181818181799</v>
          </cell>
        </row>
        <row r="1919">
          <cell r="A1919">
            <v>58072</v>
          </cell>
          <cell r="B1919" t="str">
            <v>58</v>
          </cell>
          <cell r="C1919" t="str">
            <v>Chevenon</v>
          </cell>
          <cell r="D1919">
            <v>592.00000000000216</v>
          </cell>
          <cell r="E1919">
            <v>100.356164383562</v>
          </cell>
          <cell r="F1919">
            <v>48.657534246575523</v>
          </cell>
          <cell r="G1919">
            <v>149.01369863013753</v>
          </cell>
        </row>
        <row r="1920">
          <cell r="A1920">
            <v>58073</v>
          </cell>
          <cell r="B1920" t="str">
            <v>58</v>
          </cell>
          <cell r="C1920" t="str">
            <v>Chevroches</v>
          </cell>
          <cell r="D1920">
            <v>129</v>
          </cell>
          <cell r="E1920">
            <v>17.458646616541351</v>
          </cell>
          <cell r="F1920">
            <v>10.669172932330824</v>
          </cell>
          <cell r="G1920">
            <v>28.127819548872175</v>
          </cell>
        </row>
        <row r="1921">
          <cell r="A1921">
            <v>58074</v>
          </cell>
          <cell r="B1921" t="str">
            <v>58</v>
          </cell>
          <cell r="C1921" t="str">
            <v>Chiddes</v>
          </cell>
          <cell r="D1921">
            <v>327</v>
          </cell>
          <cell r="E1921">
            <v>74.771341463414629</v>
          </cell>
          <cell r="F1921">
            <v>57.823170731707314</v>
          </cell>
          <cell r="G1921">
            <v>132.59451219512195</v>
          </cell>
        </row>
        <row r="1922">
          <cell r="A1922">
            <v>58075</v>
          </cell>
          <cell r="B1922" t="str">
            <v>58</v>
          </cell>
          <cell r="C1922" t="str">
            <v>Chitry-les-Mines</v>
          </cell>
          <cell r="D1922">
            <v>213</v>
          </cell>
          <cell r="E1922">
            <v>57</v>
          </cell>
          <cell r="F1922">
            <v>35</v>
          </cell>
          <cell r="G1922">
            <v>92</v>
          </cell>
        </row>
        <row r="1923">
          <cell r="A1923">
            <v>58076</v>
          </cell>
          <cell r="B1923" t="str">
            <v>58</v>
          </cell>
          <cell r="C1923" t="str">
            <v>Chougny</v>
          </cell>
          <cell r="D1923">
            <v>83.999999999999929</v>
          </cell>
          <cell r="E1923">
            <v>14.181818181818169</v>
          </cell>
          <cell r="F1923">
            <v>13.09090909090909</v>
          </cell>
          <cell r="G1923">
            <v>27.272727272727259</v>
          </cell>
        </row>
        <row r="1924">
          <cell r="A1924">
            <v>58077</v>
          </cell>
          <cell r="B1924" t="str">
            <v>58</v>
          </cell>
          <cell r="C1924" t="str">
            <v>Ciez</v>
          </cell>
          <cell r="D1924">
            <v>379.00000000000176</v>
          </cell>
          <cell r="E1924">
            <v>81.646276595745064</v>
          </cell>
          <cell r="F1924">
            <v>49.390957446808741</v>
          </cell>
          <cell r="G1924">
            <v>131.03723404255379</v>
          </cell>
        </row>
        <row r="1925">
          <cell r="A1925">
            <v>58078</v>
          </cell>
          <cell r="B1925" t="str">
            <v>58</v>
          </cell>
          <cell r="C1925" t="str">
            <v>Cizely</v>
          </cell>
          <cell r="D1925">
            <v>63</v>
          </cell>
          <cell r="E1925">
            <v>14.538461538461537</v>
          </cell>
          <cell r="F1925">
            <v>6.7846153846153836</v>
          </cell>
          <cell r="G1925">
            <v>21.323076923076918</v>
          </cell>
        </row>
        <row r="1926">
          <cell r="A1926">
            <v>58079</v>
          </cell>
          <cell r="B1926" t="str">
            <v>58</v>
          </cell>
          <cell r="C1926" t="str">
            <v>Clamecy</v>
          </cell>
          <cell r="D1926">
            <v>3992.9999999999841</v>
          </cell>
          <cell r="E1926">
            <v>821.34702087460494</v>
          </cell>
          <cell r="F1926">
            <v>611.07592673115278</v>
          </cell>
          <cell r="G1926">
            <v>1432.4229476057576</v>
          </cell>
        </row>
        <row r="1927">
          <cell r="A1927">
            <v>58080</v>
          </cell>
          <cell r="B1927" t="str">
            <v>58</v>
          </cell>
          <cell r="C1927" t="str">
            <v>La Collancelle</v>
          </cell>
          <cell r="D1927">
            <v>184</v>
          </cell>
          <cell r="E1927">
            <v>39.428571428571388</v>
          </cell>
          <cell r="F1927">
            <v>22.24175824175822</v>
          </cell>
          <cell r="G1927">
            <v>61.670329670329608</v>
          </cell>
        </row>
        <row r="1928">
          <cell r="A1928">
            <v>58081</v>
          </cell>
          <cell r="B1928" t="str">
            <v>58</v>
          </cell>
          <cell r="C1928" t="str">
            <v>Colméry</v>
          </cell>
          <cell r="D1928">
            <v>340</v>
          </cell>
          <cell r="E1928">
            <v>107.42028985507253</v>
          </cell>
          <cell r="F1928">
            <v>47.304347826086975</v>
          </cell>
          <cell r="G1928">
            <v>154.72463768115949</v>
          </cell>
        </row>
        <row r="1929">
          <cell r="A1929">
            <v>58082</v>
          </cell>
          <cell r="B1929" t="str">
            <v>58</v>
          </cell>
          <cell r="C1929" t="str">
            <v>Corancy</v>
          </cell>
          <cell r="D1929">
            <v>309.00000000000119</v>
          </cell>
          <cell r="E1929">
            <v>75.488599348534507</v>
          </cell>
          <cell r="F1929">
            <v>61.39739413680806</v>
          </cell>
          <cell r="G1929">
            <v>136.88599348534257</v>
          </cell>
        </row>
        <row r="1930">
          <cell r="A1930">
            <v>58083</v>
          </cell>
          <cell r="B1930" t="str">
            <v>58</v>
          </cell>
          <cell r="C1930" t="str">
            <v>Corbigny</v>
          </cell>
          <cell r="D1930">
            <v>1570</v>
          </cell>
          <cell r="E1930">
            <v>315.73583403940722</v>
          </cell>
          <cell r="F1930">
            <v>343.9935140037399</v>
          </cell>
          <cell r="G1930">
            <v>659.72934804314718</v>
          </cell>
        </row>
        <row r="1931">
          <cell r="A1931">
            <v>58084</v>
          </cell>
          <cell r="B1931" t="str">
            <v>58</v>
          </cell>
          <cell r="C1931" t="str">
            <v>Corvol-d'Embernard</v>
          </cell>
          <cell r="D1931">
            <v>97</v>
          </cell>
          <cell r="E1931">
            <v>33.613861386138602</v>
          </cell>
          <cell r="F1931">
            <v>16.326732673267319</v>
          </cell>
          <cell r="G1931">
            <v>49.940594059405925</v>
          </cell>
        </row>
        <row r="1932">
          <cell r="A1932">
            <v>58085</v>
          </cell>
          <cell r="B1932" t="str">
            <v>58</v>
          </cell>
          <cell r="C1932" t="str">
            <v>Corvol-l'Orgueilleux</v>
          </cell>
          <cell r="D1932">
            <v>765</v>
          </cell>
          <cell r="E1932">
            <v>144.35154171492556</v>
          </cell>
          <cell r="F1932">
            <v>97.14498697296537</v>
          </cell>
          <cell r="G1932">
            <v>241.49652868789093</v>
          </cell>
        </row>
        <row r="1933">
          <cell r="A1933">
            <v>58086</v>
          </cell>
          <cell r="B1933" t="str">
            <v>58</v>
          </cell>
          <cell r="C1933" t="str">
            <v>Cosne-Cours-sur-Loire</v>
          </cell>
          <cell r="D1933">
            <v>10629</v>
          </cell>
          <cell r="E1933">
            <v>2292.5288268405639</v>
          </cell>
          <cell r="F1933">
            <v>1770.5621943293547</v>
          </cell>
          <cell r="G1933">
            <v>4063.0910211699183</v>
          </cell>
        </row>
        <row r="1934">
          <cell r="A1934">
            <v>58087</v>
          </cell>
          <cell r="B1934" t="str">
            <v>58</v>
          </cell>
          <cell r="C1934" t="str">
            <v>Cossaye</v>
          </cell>
          <cell r="D1934">
            <v>777</v>
          </cell>
          <cell r="E1934">
            <v>131.16151707453611</v>
          </cell>
          <cell r="F1934">
            <v>75.513422618977302</v>
          </cell>
          <cell r="G1934">
            <v>206.67493969351341</v>
          </cell>
        </row>
        <row r="1935">
          <cell r="A1935">
            <v>58088</v>
          </cell>
          <cell r="B1935" t="str">
            <v>58</v>
          </cell>
          <cell r="C1935" t="str">
            <v>Coulanges-lès-Nevers</v>
          </cell>
          <cell r="D1935">
            <v>3585</v>
          </cell>
          <cell r="E1935">
            <v>877.61671820755771</v>
          </cell>
          <cell r="F1935">
            <v>412.35393318159436</v>
          </cell>
          <cell r="G1935">
            <v>1289.970651389152</v>
          </cell>
        </row>
        <row r="1936">
          <cell r="A1936">
            <v>58089</v>
          </cell>
          <cell r="B1936" t="str">
            <v>58</v>
          </cell>
          <cell r="C1936" t="str">
            <v>Couloutre</v>
          </cell>
          <cell r="D1936">
            <v>215</v>
          </cell>
          <cell r="E1936">
            <v>68.317757009345684</v>
          </cell>
          <cell r="F1936">
            <v>39.182242990654139</v>
          </cell>
          <cell r="G1936">
            <v>107.49999999999983</v>
          </cell>
        </row>
        <row r="1937">
          <cell r="A1937">
            <v>58090</v>
          </cell>
          <cell r="B1937" t="str">
            <v>58</v>
          </cell>
          <cell r="C1937" t="str">
            <v>Courcelles</v>
          </cell>
          <cell r="D1937">
            <v>205</v>
          </cell>
          <cell r="E1937">
            <v>36</v>
          </cell>
          <cell r="F1937">
            <v>32</v>
          </cell>
          <cell r="G1937">
            <v>68</v>
          </cell>
        </row>
        <row r="1938">
          <cell r="A1938">
            <v>58092</v>
          </cell>
          <cell r="B1938" t="str">
            <v>58</v>
          </cell>
          <cell r="C1938" t="str">
            <v>Crux-la-Ville</v>
          </cell>
          <cell r="D1938">
            <v>426.99999999999858</v>
          </cell>
          <cell r="E1938">
            <v>115.81367924528266</v>
          </cell>
          <cell r="F1938">
            <v>48.33962264150928</v>
          </cell>
          <cell r="G1938">
            <v>164.15330188679195</v>
          </cell>
        </row>
        <row r="1939">
          <cell r="A1939">
            <v>58093</v>
          </cell>
          <cell r="B1939" t="str">
            <v>58</v>
          </cell>
          <cell r="C1939" t="str">
            <v>Cuncy-lès-Varzy</v>
          </cell>
          <cell r="D1939">
            <v>137</v>
          </cell>
          <cell r="E1939">
            <v>37</v>
          </cell>
          <cell r="F1939">
            <v>10</v>
          </cell>
          <cell r="G1939">
            <v>47</v>
          </cell>
        </row>
        <row r="1940">
          <cell r="A1940">
            <v>58094</v>
          </cell>
          <cell r="B1940" t="str">
            <v>58</v>
          </cell>
          <cell r="C1940" t="str">
            <v>Dampierre-sous-Bouhy</v>
          </cell>
          <cell r="D1940">
            <v>467.99999999999858</v>
          </cell>
          <cell r="E1940">
            <v>147.89610389610343</v>
          </cell>
          <cell r="F1940">
            <v>85.090909090908838</v>
          </cell>
          <cell r="G1940">
            <v>232.98701298701226</v>
          </cell>
        </row>
        <row r="1941">
          <cell r="A1941">
            <v>58095</v>
          </cell>
          <cell r="B1941" t="str">
            <v>58</v>
          </cell>
          <cell r="C1941" t="str">
            <v>Decize</v>
          </cell>
          <cell r="D1941">
            <v>5689</v>
          </cell>
          <cell r="E1941">
            <v>1095</v>
          </cell>
          <cell r="F1941">
            <v>1065</v>
          </cell>
          <cell r="G1941">
            <v>2160</v>
          </cell>
        </row>
        <row r="1942">
          <cell r="A1942">
            <v>58096</v>
          </cell>
          <cell r="B1942" t="str">
            <v>58</v>
          </cell>
          <cell r="C1942" t="str">
            <v>Devay</v>
          </cell>
          <cell r="D1942">
            <v>512.00000000000205</v>
          </cell>
          <cell r="E1942">
            <v>88.380952380952735</v>
          </cell>
          <cell r="F1942">
            <v>49.777777777777978</v>
          </cell>
          <cell r="G1942">
            <v>138.15873015873072</v>
          </cell>
        </row>
        <row r="1943">
          <cell r="A1943">
            <v>58097</v>
          </cell>
          <cell r="B1943" t="str">
            <v>58</v>
          </cell>
          <cell r="C1943" t="str">
            <v>Diennes-Aubigny</v>
          </cell>
          <cell r="D1943">
            <v>102</v>
          </cell>
          <cell r="E1943">
            <v>15.9375</v>
          </cell>
          <cell r="F1943">
            <v>13.8125</v>
          </cell>
          <cell r="G1943">
            <v>29.75</v>
          </cell>
        </row>
        <row r="1944">
          <cell r="A1944">
            <v>58098</v>
          </cell>
          <cell r="B1944" t="str">
            <v>58</v>
          </cell>
          <cell r="C1944" t="str">
            <v>Dirol</v>
          </cell>
          <cell r="D1944">
            <v>120</v>
          </cell>
          <cell r="E1944">
            <v>17.41935483870968</v>
          </cell>
          <cell r="F1944">
            <v>21.290322580645164</v>
          </cell>
          <cell r="G1944">
            <v>38.709677419354847</v>
          </cell>
        </row>
        <row r="1945">
          <cell r="A1945">
            <v>58099</v>
          </cell>
          <cell r="B1945" t="str">
            <v>58</v>
          </cell>
          <cell r="C1945" t="str">
            <v>Dommartin</v>
          </cell>
          <cell r="D1945">
            <v>177</v>
          </cell>
          <cell r="E1945">
            <v>37.046511627906959</v>
          </cell>
          <cell r="F1945">
            <v>20.581395348837201</v>
          </cell>
          <cell r="G1945">
            <v>57.627906976744157</v>
          </cell>
        </row>
        <row r="1946">
          <cell r="A1946">
            <v>58100</v>
          </cell>
          <cell r="B1946" t="str">
            <v>58</v>
          </cell>
          <cell r="C1946" t="str">
            <v>Dompierre-sur-Héry</v>
          </cell>
          <cell r="D1946">
            <v>80</v>
          </cell>
          <cell r="E1946">
            <v>22.716049382716044</v>
          </cell>
          <cell r="F1946">
            <v>8.8888888888888857</v>
          </cell>
          <cell r="G1946">
            <v>31.604938271604929</v>
          </cell>
        </row>
        <row r="1947">
          <cell r="A1947">
            <v>58101</v>
          </cell>
          <cell r="B1947" t="str">
            <v>58</v>
          </cell>
          <cell r="C1947" t="str">
            <v>Dompierre-sur-Nièvre</v>
          </cell>
          <cell r="D1947">
            <v>195</v>
          </cell>
          <cell r="E1947">
            <v>41</v>
          </cell>
          <cell r="F1947">
            <v>21</v>
          </cell>
          <cell r="G1947">
            <v>62</v>
          </cell>
        </row>
        <row r="1948">
          <cell r="A1948">
            <v>58102</v>
          </cell>
          <cell r="B1948" t="str">
            <v>58</v>
          </cell>
          <cell r="C1948" t="str">
            <v>Donzy</v>
          </cell>
          <cell r="D1948">
            <v>1602</v>
          </cell>
          <cell r="E1948">
            <v>355.00261934199119</v>
          </cell>
          <cell r="F1948">
            <v>303.9777251034298</v>
          </cell>
          <cell r="G1948">
            <v>658.980344445421</v>
          </cell>
        </row>
        <row r="1949">
          <cell r="A1949">
            <v>58103</v>
          </cell>
          <cell r="B1949" t="str">
            <v>58</v>
          </cell>
          <cell r="C1949" t="str">
            <v>Dornecy</v>
          </cell>
          <cell r="D1949">
            <v>503</v>
          </cell>
          <cell r="E1949">
            <v>121</v>
          </cell>
          <cell r="F1949">
            <v>68</v>
          </cell>
          <cell r="G1949">
            <v>189</v>
          </cell>
        </row>
        <row r="1950">
          <cell r="A1950">
            <v>58104</v>
          </cell>
          <cell r="B1950" t="str">
            <v>58</v>
          </cell>
          <cell r="C1950" t="str">
            <v>Dornes</v>
          </cell>
          <cell r="D1950">
            <v>1380</v>
          </cell>
          <cell r="E1950">
            <v>226</v>
          </cell>
          <cell r="F1950">
            <v>174</v>
          </cell>
          <cell r="G1950">
            <v>400</v>
          </cell>
        </row>
        <row r="1951">
          <cell r="A1951">
            <v>58105</v>
          </cell>
          <cell r="B1951" t="str">
            <v>58</v>
          </cell>
          <cell r="C1951" t="str">
            <v>Druy-Parigny</v>
          </cell>
          <cell r="D1951">
            <v>359.99999999999875</v>
          </cell>
          <cell r="E1951">
            <v>47.661971830985749</v>
          </cell>
          <cell r="F1951">
            <v>17.239436619718248</v>
          </cell>
          <cell r="G1951">
            <v>64.901408450703997</v>
          </cell>
        </row>
        <row r="1952">
          <cell r="A1952">
            <v>58106</v>
          </cell>
          <cell r="B1952" t="str">
            <v>58</v>
          </cell>
          <cell r="C1952" t="str">
            <v>Dun-les-Places</v>
          </cell>
          <cell r="D1952">
            <v>348</v>
          </cell>
          <cell r="E1952">
            <v>91.937260499285287</v>
          </cell>
          <cell r="F1952">
            <v>60.302934305982824</v>
          </cell>
          <cell r="G1952">
            <v>152.24019480526812</v>
          </cell>
        </row>
        <row r="1953">
          <cell r="A1953">
            <v>58107</v>
          </cell>
          <cell r="B1953" t="str">
            <v>58</v>
          </cell>
          <cell r="C1953" t="str">
            <v>Dun-sur-Grandry</v>
          </cell>
          <cell r="D1953">
            <v>176</v>
          </cell>
          <cell r="E1953">
            <v>38</v>
          </cell>
          <cell r="F1953">
            <v>32</v>
          </cell>
          <cell r="G1953">
            <v>70</v>
          </cell>
        </row>
        <row r="1954">
          <cell r="A1954">
            <v>58108</v>
          </cell>
          <cell r="B1954" t="str">
            <v>58</v>
          </cell>
          <cell r="C1954" t="str">
            <v>Empury</v>
          </cell>
          <cell r="D1954">
            <v>78</v>
          </cell>
          <cell r="E1954">
            <v>34.125</v>
          </cell>
          <cell r="F1954">
            <v>16.574999999999999</v>
          </cell>
          <cell r="G1954">
            <v>50.7</v>
          </cell>
        </row>
        <row r="1955">
          <cell r="A1955">
            <v>58109</v>
          </cell>
          <cell r="B1955" t="str">
            <v>58</v>
          </cell>
          <cell r="C1955" t="str">
            <v>Entrains-sur-Nohain</v>
          </cell>
          <cell r="D1955">
            <v>909.99999999999795</v>
          </cell>
          <cell r="E1955">
            <v>186.95160598898781</v>
          </cell>
          <cell r="F1955">
            <v>176.3896875719949</v>
          </cell>
          <cell r="G1955">
            <v>363.34129356098271</v>
          </cell>
        </row>
        <row r="1956">
          <cell r="A1956">
            <v>58110</v>
          </cell>
          <cell r="B1956" t="str">
            <v>58</v>
          </cell>
          <cell r="C1956" t="str">
            <v>Epiry</v>
          </cell>
          <cell r="D1956">
            <v>216</v>
          </cell>
          <cell r="E1956">
            <v>50.764976958525331</v>
          </cell>
          <cell r="F1956">
            <v>19.907834101382484</v>
          </cell>
          <cell r="G1956">
            <v>70.672811059907815</v>
          </cell>
        </row>
        <row r="1957">
          <cell r="A1957">
            <v>58111</v>
          </cell>
          <cell r="B1957" t="str">
            <v>58</v>
          </cell>
          <cell r="C1957" t="str">
            <v>Fâchin</v>
          </cell>
          <cell r="D1957">
            <v>113</v>
          </cell>
          <cell r="E1957">
            <v>47.41964285714279</v>
          </cell>
          <cell r="F1957">
            <v>21.1875</v>
          </cell>
          <cell r="G1957">
            <v>68.60714285714279</v>
          </cell>
        </row>
        <row r="1958">
          <cell r="A1958">
            <v>58112</v>
          </cell>
          <cell r="B1958" t="str">
            <v>58</v>
          </cell>
          <cell r="C1958" t="str">
            <v>La Fermeté</v>
          </cell>
          <cell r="D1958">
            <v>691</v>
          </cell>
          <cell r="E1958">
            <v>138</v>
          </cell>
          <cell r="F1958">
            <v>37</v>
          </cell>
          <cell r="G1958">
            <v>175</v>
          </cell>
        </row>
        <row r="1959">
          <cell r="A1959">
            <v>58113</v>
          </cell>
          <cell r="B1959" t="str">
            <v>58</v>
          </cell>
          <cell r="C1959" t="str">
            <v>Fertrève</v>
          </cell>
          <cell r="D1959">
            <v>133</v>
          </cell>
          <cell r="E1959">
            <v>24.366412213740482</v>
          </cell>
          <cell r="F1959">
            <v>14.21374045801528</v>
          </cell>
          <cell r="G1959">
            <v>38.580152671755762</v>
          </cell>
        </row>
        <row r="1960">
          <cell r="A1960">
            <v>58114</v>
          </cell>
          <cell r="B1960" t="str">
            <v>58</v>
          </cell>
          <cell r="C1960" t="str">
            <v>Fléty</v>
          </cell>
          <cell r="D1960">
            <v>112</v>
          </cell>
          <cell r="E1960">
            <v>30.825688073394598</v>
          </cell>
          <cell r="F1960">
            <v>13.357798165137661</v>
          </cell>
          <cell r="G1960">
            <v>44.183486238532261</v>
          </cell>
        </row>
        <row r="1961">
          <cell r="A1961">
            <v>58115</v>
          </cell>
          <cell r="B1961" t="str">
            <v>58</v>
          </cell>
          <cell r="C1961" t="str">
            <v>Fleury-sur-Loire</v>
          </cell>
          <cell r="D1961">
            <v>241</v>
          </cell>
          <cell r="E1961">
            <v>42.471311475409841</v>
          </cell>
          <cell r="F1961">
            <v>19.754098360655739</v>
          </cell>
          <cell r="G1961">
            <v>62.22540983606558</v>
          </cell>
        </row>
        <row r="1962">
          <cell r="A1962">
            <v>58116</v>
          </cell>
          <cell r="B1962" t="str">
            <v>58</v>
          </cell>
          <cell r="C1962" t="str">
            <v>Flez-Cuzy</v>
          </cell>
          <cell r="D1962">
            <v>125</v>
          </cell>
          <cell r="E1962">
            <v>34.090909090909093</v>
          </cell>
          <cell r="F1962">
            <v>18.939393939393941</v>
          </cell>
          <cell r="G1962">
            <v>53.030303030303031</v>
          </cell>
        </row>
        <row r="1963">
          <cell r="A1963">
            <v>58117</v>
          </cell>
          <cell r="B1963" t="str">
            <v>58</v>
          </cell>
          <cell r="C1963" t="str">
            <v>Fourchambault</v>
          </cell>
          <cell r="D1963">
            <v>4620</v>
          </cell>
          <cell r="E1963">
            <v>690.20233481853973</v>
          </cell>
          <cell r="F1963">
            <v>661.13231792644569</v>
          </cell>
          <cell r="G1963">
            <v>1351.3346527449853</v>
          </cell>
        </row>
        <row r="1964">
          <cell r="A1964">
            <v>58118</v>
          </cell>
          <cell r="B1964" t="str">
            <v>58</v>
          </cell>
          <cell r="C1964" t="str">
            <v>Fours</v>
          </cell>
          <cell r="D1964">
            <v>685</v>
          </cell>
          <cell r="E1964">
            <v>176.17097701149433</v>
          </cell>
          <cell r="F1964">
            <v>111.21408045977017</v>
          </cell>
          <cell r="G1964">
            <v>287.38505747126453</v>
          </cell>
        </row>
        <row r="1965">
          <cell r="A1965">
            <v>58119</v>
          </cell>
          <cell r="B1965" t="str">
            <v>58</v>
          </cell>
          <cell r="C1965" t="str">
            <v>Frasnay-Reugny</v>
          </cell>
          <cell r="D1965">
            <v>80</v>
          </cell>
          <cell r="E1965">
            <v>11.428571428571423</v>
          </cell>
          <cell r="F1965">
            <v>6.6666666666666643</v>
          </cell>
          <cell r="G1965">
            <v>18.095238095238088</v>
          </cell>
        </row>
        <row r="1966">
          <cell r="A1966">
            <v>58120</v>
          </cell>
          <cell r="B1966" t="str">
            <v>58</v>
          </cell>
          <cell r="C1966" t="str">
            <v>Gâcogne</v>
          </cell>
          <cell r="D1966">
            <v>258</v>
          </cell>
          <cell r="E1966">
            <v>66.048000000000002</v>
          </cell>
          <cell r="F1966">
            <v>36.120000000000005</v>
          </cell>
          <cell r="G1966">
            <v>102.16800000000001</v>
          </cell>
        </row>
        <row r="1967">
          <cell r="A1967">
            <v>58121</v>
          </cell>
          <cell r="B1967" t="str">
            <v>58</v>
          </cell>
          <cell r="C1967" t="str">
            <v>Garchizy</v>
          </cell>
          <cell r="D1967">
            <v>3850.9999999999941</v>
          </cell>
          <cell r="E1967">
            <v>599.02346731907141</v>
          </cell>
          <cell r="F1967">
            <v>287.72371366823427</v>
          </cell>
          <cell r="G1967">
            <v>886.74718098730568</v>
          </cell>
        </row>
        <row r="1968">
          <cell r="A1968">
            <v>58122</v>
          </cell>
          <cell r="B1968" t="str">
            <v>58</v>
          </cell>
          <cell r="C1968" t="str">
            <v>Garchy</v>
          </cell>
          <cell r="D1968">
            <v>429.99999999999898</v>
          </cell>
          <cell r="E1968">
            <v>95.892018779342493</v>
          </cell>
          <cell r="F1968">
            <v>64.600938967136003</v>
          </cell>
          <cell r="G1968">
            <v>160.49295774647851</v>
          </cell>
        </row>
        <row r="1969">
          <cell r="A1969">
            <v>58123</v>
          </cell>
          <cell r="B1969" t="str">
            <v>58</v>
          </cell>
          <cell r="C1969" t="str">
            <v>Germenay</v>
          </cell>
          <cell r="D1969">
            <v>141</v>
          </cell>
          <cell r="E1969">
            <v>32</v>
          </cell>
          <cell r="F1969">
            <v>25</v>
          </cell>
          <cell r="G1969">
            <v>57</v>
          </cell>
        </row>
        <row r="1970">
          <cell r="A1970">
            <v>58124</v>
          </cell>
          <cell r="B1970" t="str">
            <v>58</v>
          </cell>
          <cell r="C1970" t="str">
            <v>Germigny-sur-Loire</v>
          </cell>
          <cell r="D1970">
            <v>765.99999999999659</v>
          </cell>
          <cell r="E1970">
            <v>115.05138339920896</v>
          </cell>
          <cell r="F1970">
            <v>38.350461133069658</v>
          </cell>
          <cell r="G1970">
            <v>153.40184453227863</v>
          </cell>
        </row>
        <row r="1971">
          <cell r="A1971">
            <v>58125</v>
          </cell>
          <cell r="B1971" t="str">
            <v>58</v>
          </cell>
          <cell r="C1971" t="str">
            <v>Gien-sur-Cure</v>
          </cell>
          <cell r="D1971">
            <v>96</v>
          </cell>
          <cell r="E1971">
            <v>16</v>
          </cell>
          <cell r="F1971">
            <v>18</v>
          </cell>
          <cell r="G1971">
            <v>34</v>
          </cell>
        </row>
        <row r="1972">
          <cell r="A1972">
            <v>58126</v>
          </cell>
          <cell r="B1972" t="str">
            <v>58</v>
          </cell>
          <cell r="C1972" t="str">
            <v>Gimouille</v>
          </cell>
          <cell r="D1972">
            <v>463.99999999999858</v>
          </cell>
          <cell r="E1972">
            <v>49.105831533477179</v>
          </cell>
          <cell r="F1972">
            <v>19.041036717062578</v>
          </cell>
          <cell r="G1972">
            <v>68.146868250539754</v>
          </cell>
        </row>
        <row r="1973">
          <cell r="A1973">
            <v>58127</v>
          </cell>
          <cell r="B1973" t="str">
            <v>58</v>
          </cell>
          <cell r="C1973" t="str">
            <v>Giry</v>
          </cell>
          <cell r="D1973">
            <v>215</v>
          </cell>
          <cell r="E1973">
            <v>58.188073394495433</v>
          </cell>
          <cell r="F1973">
            <v>31.559633027522938</v>
          </cell>
          <cell r="G1973">
            <v>89.747706422018368</v>
          </cell>
        </row>
        <row r="1974">
          <cell r="A1974">
            <v>58128</v>
          </cell>
          <cell r="B1974" t="str">
            <v>58</v>
          </cell>
          <cell r="C1974" t="str">
            <v>Glux-en-Glenne</v>
          </cell>
          <cell r="D1974">
            <v>103</v>
          </cell>
          <cell r="E1974">
            <v>21.788461538461529</v>
          </cell>
          <cell r="F1974">
            <v>21.788461538461529</v>
          </cell>
          <cell r="G1974">
            <v>43.576923076923059</v>
          </cell>
        </row>
        <row r="1975">
          <cell r="A1975">
            <v>58129</v>
          </cell>
          <cell r="B1975" t="str">
            <v>58</v>
          </cell>
          <cell r="C1975" t="str">
            <v>Gouloux</v>
          </cell>
          <cell r="D1975">
            <v>186</v>
          </cell>
          <cell r="E1975">
            <v>33.540983606557347</v>
          </cell>
          <cell r="F1975">
            <v>30.491803278688501</v>
          </cell>
          <cell r="G1975">
            <v>64.032786885245855</v>
          </cell>
        </row>
        <row r="1976">
          <cell r="A1976">
            <v>58130</v>
          </cell>
          <cell r="B1976" t="str">
            <v>58</v>
          </cell>
          <cell r="C1976" t="str">
            <v>Grenois</v>
          </cell>
          <cell r="D1976">
            <v>104</v>
          </cell>
          <cell r="E1976">
            <v>32.685714285714269</v>
          </cell>
          <cell r="F1976">
            <v>27.73333333333332</v>
          </cell>
          <cell r="G1976">
            <v>60.419047619047589</v>
          </cell>
        </row>
        <row r="1977">
          <cell r="A1977">
            <v>58131</v>
          </cell>
          <cell r="B1977" t="str">
            <v>58</v>
          </cell>
          <cell r="C1977" t="str">
            <v>Guérigny</v>
          </cell>
          <cell r="D1977">
            <v>2492</v>
          </cell>
          <cell r="E1977">
            <v>405.57351622602602</v>
          </cell>
          <cell r="F1977">
            <v>357.33286864713699</v>
          </cell>
          <cell r="G1977">
            <v>762.90638487316301</v>
          </cell>
        </row>
        <row r="1978">
          <cell r="A1978">
            <v>58132</v>
          </cell>
          <cell r="B1978" t="str">
            <v>58</v>
          </cell>
          <cell r="C1978" t="str">
            <v>Guipy</v>
          </cell>
          <cell r="D1978">
            <v>252.0000000000006</v>
          </cell>
          <cell r="E1978">
            <v>58.389441698976931</v>
          </cell>
          <cell r="F1978">
            <v>36.877542125669642</v>
          </cell>
          <cell r="G1978">
            <v>95.266983824646573</v>
          </cell>
        </row>
        <row r="1979">
          <cell r="A1979">
            <v>58133</v>
          </cell>
          <cell r="B1979" t="str">
            <v>58</v>
          </cell>
          <cell r="C1979" t="str">
            <v>Héry</v>
          </cell>
          <cell r="D1979">
            <v>66</v>
          </cell>
          <cell r="E1979">
            <v>11.916666666666671</v>
          </cell>
          <cell r="F1979">
            <v>11.000000000000004</v>
          </cell>
          <cell r="G1979">
            <v>22.916666666666675</v>
          </cell>
        </row>
        <row r="1980">
          <cell r="A1980">
            <v>58134</v>
          </cell>
          <cell r="B1980" t="str">
            <v>58</v>
          </cell>
          <cell r="C1980" t="str">
            <v>Imphy</v>
          </cell>
          <cell r="D1980">
            <v>3558.9999999999864</v>
          </cell>
          <cell r="E1980">
            <v>701.56641169458101</v>
          </cell>
          <cell r="F1980">
            <v>540.28425256358832</v>
          </cell>
          <cell r="G1980">
            <v>1241.8506642581692</v>
          </cell>
        </row>
        <row r="1981">
          <cell r="A1981">
            <v>58135</v>
          </cell>
          <cell r="B1981" t="str">
            <v>58</v>
          </cell>
          <cell r="C1981" t="str">
            <v>Isenay</v>
          </cell>
          <cell r="D1981">
            <v>107</v>
          </cell>
          <cell r="E1981">
            <v>27.82</v>
          </cell>
          <cell r="F1981">
            <v>8.56</v>
          </cell>
          <cell r="G1981">
            <v>36.380000000000003</v>
          </cell>
        </row>
        <row r="1982">
          <cell r="A1982">
            <v>58136</v>
          </cell>
          <cell r="B1982" t="str">
            <v>58</v>
          </cell>
          <cell r="C1982" t="str">
            <v>Jailly</v>
          </cell>
          <cell r="D1982">
            <v>58</v>
          </cell>
          <cell r="E1982">
            <v>16</v>
          </cell>
          <cell r="F1982">
            <v>14</v>
          </cell>
          <cell r="G1982">
            <v>30</v>
          </cell>
        </row>
        <row r="1983">
          <cell r="A1983">
            <v>58137</v>
          </cell>
          <cell r="B1983" t="str">
            <v>58</v>
          </cell>
          <cell r="C1983" t="str">
            <v>Lamenay-sur-Loire</v>
          </cell>
          <cell r="D1983">
            <v>55</v>
          </cell>
          <cell r="E1983">
            <v>6</v>
          </cell>
          <cell r="F1983">
            <v>12</v>
          </cell>
          <cell r="G1983">
            <v>18</v>
          </cell>
        </row>
        <row r="1984">
          <cell r="A1984">
            <v>58138</v>
          </cell>
          <cell r="B1984" t="str">
            <v>58</v>
          </cell>
          <cell r="C1984" t="str">
            <v>Langeron</v>
          </cell>
          <cell r="D1984">
            <v>406.99999999999869</v>
          </cell>
          <cell r="E1984">
            <v>48.962406015037438</v>
          </cell>
          <cell r="F1984">
            <v>39.781954887217921</v>
          </cell>
          <cell r="G1984">
            <v>88.744360902255352</v>
          </cell>
        </row>
        <row r="1985">
          <cell r="A1985">
            <v>58139</v>
          </cell>
          <cell r="B1985" t="str">
            <v>58</v>
          </cell>
          <cell r="C1985" t="str">
            <v>Lanty</v>
          </cell>
          <cell r="D1985">
            <v>127</v>
          </cell>
          <cell r="E1985">
            <v>38</v>
          </cell>
          <cell r="F1985">
            <v>15</v>
          </cell>
          <cell r="G1985">
            <v>53</v>
          </cell>
        </row>
        <row r="1986">
          <cell r="A1986">
            <v>58140</v>
          </cell>
          <cell r="B1986" t="str">
            <v>58</v>
          </cell>
          <cell r="C1986" t="str">
            <v>Larochemillay</v>
          </cell>
          <cell r="D1986">
            <v>251.99999999999889</v>
          </cell>
          <cell r="E1986">
            <v>66.485106382978415</v>
          </cell>
          <cell r="F1986">
            <v>50.399999999999771</v>
          </cell>
          <cell r="G1986">
            <v>116.88510638297819</v>
          </cell>
        </row>
        <row r="1987">
          <cell r="A1987">
            <v>58141</v>
          </cell>
          <cell r="B1987" t="str">
            <v>58</v>
          </cell>
          <cell r="C1987" t="str">
            <v>Lavault-de-Frétoy</v>
          </cell>
          <cell r="D1987">
            <v>63</v>
          </cell>
          <cell r="E1987">
            <v>14</v>
          </cell>
          <cell r="F1987">
            <v>13</v>
          </cell>
          <cell r="G1987">
            <v>27</v>
          </cell>
        </row>
        <row r="1988">
          <cell r="A1988">
            <v>58142</v>
          </cell>
          <cell r="B1988" t="str">
            <v>58</v>
          </cell>
          <cell r="C1988" t="str">
            <v>Limanton</v>
          </cell>
          <cell r="D1988">
            <v>232</v>
          </cell>
          <cell r="E1988">
            <v>64.33613445378154</v>
          </cell>
          <cell r="F1988">
            <v>35.092436974789933</v>
          </cell>
          <cell r="G1988">
            <v>99.428571428571473</v>
          </cell>
        </row>
        <row r="1989">
          <cell r="A1989">
            <v>58143</v>
          </cell>
          <cell r="B1989" t="str">
            <v>58</v>
          </cell>
          <cell r="C1989" t="str">
            <v>Limon</v>
          </cell>
          <cell r="D1989">
            <v>156</v>
          </cell>
          <cell r="E1989">
            <v>21</v>
          </cell>
          <cell r="F1989">
            <v>14</v>
          </cell>
          <cell r="G1989">
            <v>35</v>
          </cell>
        </row>
        <row r="1990">
          <cell r="A1990">
            <v>58144</v>
          </cell>
          <cell r="B1990" t="str">
            <v>58</v>
          </cell>
          <cell r="C1990" t="str">
            <v>Livry</v>
          </cell>
          <cell r="D1990">
            <v>685</v>
          </cell>
          <cell r="E1990">
            <v>102.70014556040756</v>
          </cell>
          <cell r="F1990">
            <v>74.781659388646275</v>
          </cell>
          <cell r="G1990">
            <v>177.48180494905384</v>
          </cell>
        </row>
        <row r="1991">
          <cell r="A1991">
            <v>58145</v>
          </cell>
          <cell r="B1991" t="str">
            <v>58</v>
          </cell>
          <cell r="C1991" t="str">
            <v>Lormes</v>
          </cell>
          <cell r="D1991">
            <v>1325</v>
          </cell>
          <cell r="E1991">
            <v>330.38293998896341</v>
          </cell>
          <cell r="F1991">
            <v>260.77331066472937</v>
          </cell>
          <cell r="G1991">
            <v>591.15625065369272</v>
          </cell>
        </row>
        <row r="1992">
          <cell r="A1992">
            <v>58146</v>
          </cell>
          <cell r="B1992" t="str">
            <v>58</v>
          </cell>
          <cell r="C1992" t="str">
            <v>Lucenay-lès-Aix</v>
          </cell>
          <cell r="D1992">
            <v>1005</v>
          </cell>
          <cell r="E1992">
            <v>167</v>
          </cell>
          <cell r="F1992">
            <v>152</v>
          </cell>
          <cell r="G1992">
            <v>319</v>
          </cell>
        </row>
        <row r="1993">
          <cell r="A1993">
            <v>58147</v>
          </cell>
          <cell r="B1993" t="str">
            <v>58</v>
          </cell>
          <cell r="C1993" t="str">
            <v>Lurcy-le-Bourg</v>
          </cell>
          <cell r="D1993">
            <v>299</v>
          </cell>
          <cell r="E1993">
            <v>77</v>
          </cell>
          <cell r="F1993">
            <v>32</v>
          </cell>
          <cell r="G1993">
            <v>109</v>
          </cell>
        </row>
        <row r="1994">
          <cell r="A1994">
            <v>58148</v>
          </cell>
          <cell r="B1994" t="str">
            <v>58</v>
          </cell>
          <cell r="C1994" t="str">
            <v>Luthenay-Uxeloup</v>
          </cell>
          <cell r="D1994">
            <v>632</v>
          </cell>
          <cell r="E1994">
            <v>104</v>
          </cell>
          <cell r="F1994">
            <v>54</v>
          </cell>
          <cell r="G1994">
            <v>158</v>
          </cell>
        </row>
        <row r="1995">
          <cell r="A1995">
            <v>58149</v>
          </cell>
          <cell r="B1995" t="str">
            <v>58</v>
          </cell>
          <cell r="C1995" t="str">
            <v>Luzy</v>
          </cell>
          <cell r="D1995">
            <v>1986.0000000000089</v>
          </cell>
          <cell r="E1995">
            <v>539.97880858699932</v>
          </cell>
          <cell r="F1995">
            <v>495.43449775314525</v>
          </cell>
          <cell r="G1995">
            <v>1035.4133063401446</v>
          </cell>
        </row>
        <row r="1996">
          <cell r="A1996">
            <v>58150</v>
          </cell>
          <cell r="B1996" t="str">
            <v>58</v>
          </cell>
          <cell r="C1996" t="str">
            <v>Lys</v>
          </cell>
          <cell r="D1996">
            <v>102</v>
          </cell>
          <cell r="E1996">
            <v>25.738317757009341</v>
          </cell>
          <cell r="F1996">
            <v>16.20560747663551</v>
          </cell>
          <cell r="G1996">
            <v>41.943925233644848</v>
          </cell>
        </row>
        <row r="1997">
          <cell r="A1997">
            <v>58151</v>
          </cell>
          <cell r="B1997" t="str">
            <v>58</v>
          </cell>
          <cell r="C1997" t="str">
            <v>La Machine</v>
          </cell>
          <cell r="D1997">
            <v>3435</v>
          </cell>
          <cell r="E1997">
            <v>811.91452847865457</v>
          </cell>
          <cell r="F1997">
            <v>549.04305064662515</v>
          </cell>
          <cell r="G1997">
            <v>1360.9575791252796</v>
          </cell>
        </row>
        <row r="1998">
          <cell r="A1998">
            <v>58152</v>
          </cell>
          <cell r="B1998" t="str">
            <v>58</v>
          </cell>
          <cell r="C1998" t="str">
            <v>Magny-Cours</v>
          </cell>
          <cell r="D1998">
            <v>1422</v>
          </cell>
          <cell r="E1998">
            <v>237</v>
          </cell>
          <cell r="F1998">
            <v>186</v>
          </cell>
          <cell r="G1998">
            <v>423</v>
          </cell>
        </row>
        <row r="1999">
          <cell r="A1999">
            <v>58153</v>
          </cell>
          <cell r="B1999" t="str">
            <v>58</v>
          </cell>
          <cell r="C1999" t="str">
            <v>Magny-Lormes</v>
          </cell>
          <cell r="D1999">
            <v>69</v>
          </cell>
          <cell r="E1999">
            <v>27.410958904109595</v>
          </cell>
          <cell r="F1999">
            <v>5.6712328767123301</v>
          </cell>
          <cell r="G1999">
            <v>33.082191780821923</v>
          </cell>
        </row>
        <row r="2000">
          <cell r="A2000">
            <v>58154</v>
          </cell>
          <cell r="B2000" t="str">
            <v>58</v>
          </cell>
          <cell r="C2000" t="str">
            <v>La Maison-Dieu</v>
          </cell>
          <cell r="D2000">
            <v>131.00000000000051</v>
          </cell>
          <cell r="E2000">
            <v>45.385826771653718</v>
          </cell>
          <cell r="F2000">
            <v>12.377952755905561</v>
          </cell>
          <cell r="G2000">
            <v>57.763779527559279</v>
          </cell>
        </row>
        <row r="2001">
          <cell r="A2001">
            <v>58155</v>
          </cell>
          <cell r="B2001" t="str">
            <v>58</v>
          </cell>
          <cell r="C2001" t="str">
            <v>La Marche</v>
          </cell>
          <cell r="D2001">
            <v>554</v>
          </cell>
          <cell r="E2001">
            <v>108.21863799283156</v>
          </cell>
          <cell r="F2001">
            <v>63.541218637992834</v>
          </cell>
          <cell r="G2001">
            <v>171.7598566308244</v>
          </cell>
        </row>
        <row r="2002">
          <cell r="A2002">
            <v>58156</v>
          </cell>
          <cell r="B2002" t="str">
            <v>58</v>
          </cell>
          <cell r="C2002" t="str">
            <v>Marcy</v>
          </cell>
          <cell r="D2002">
            <v>168</v>
          </cell>
          <cell r="E2002">
            <v>45</v>
          </cell>
          <cell r="F2002">
            <v>22</v>
          </cell>
          <cell r="G2002">
            <v>67</v>
          </cell>
        </row>
        <row r="2003">
          <cell r="A2003">
            <v>58157</v>
          </cell>
          <cell r="B2003" t="str">
            <v>58</v>
          </cell>
          <cell r="C2003" t="str">
            <v>Marigny-l'Église</v>
          </cell>
          <cell r="D2003">
            <v>309</v>
          </cell>
          <cell r="E2003">
            <v>91.062913907284781</v>
          </cell>
          <cell r="F2003">
            <v>50.135761589403977</v>
          </cell>
          <cell r="G2003">
            <v>141.19867549668876</v>
          </cell>
        </row>
        <row r="2004">
          <cell r="A2004">
            <v>58158</v>
          </cell>
          <cell r="B2004" t="str">
            <v>58</v>
          </cell>
          <cell r="C2004" t="str">
            <v>Mars-sur-Allier</v>
          </cell>
          <cell r="D2004">
            <v>287</v>
          </cell>
          <cell r="E2004">
            <v>46</v>
          </cell>
          <cell r="F2004">
            <v>29</v>
          </cell>
          <cell r="G2004">
            <v>75</v>
          </cell>
        </row>
        <row r="2005">
          <cell r="A2005">
            <v>58159</v>
          </cell>
          <cell r="B2005" t="str">
            <v>58</v>
          </cell>
          <cell r="C2005" t="str">
            <v>Marigny-sur-Yonne</v>
          </cell>
          <cell r="D2005">
            <v>206</v>
          </cell>
          <cell r="E2005">
            <v>37.218029845374197</v>
          </cell>
          <cell r="F2005">
            <v>26.983071637896295</v>
          </cell>
          <cell r="G2005">
            <v>64.201101483270492</v>
          </cell>
        </row>
        <row r="2006">
          <cell r="A2006">
            <v>58160</v>
          </cell>
          <cell r="B2006" t="str">
            <v>58</v>
          </cell>
          <cell r="C2006" t="str">
            <v>Marzy</v>
          </cell>
          <cell r="D2006">
            <v>3667.9999999999918</v>
          </cell>
          <cell r="E2006">
            <v>678.49370624417213</v>
          </cell>
          <cell r="F2006">
            <v>274.55532944930309</v>
          </cell>
          <cell r="G2006">
            <v>953.04903569347516</v>
          </cell>
        </row>
        <row r="2007">
          <cell r="A2007">
            <v>58161</v>
          </cell>
          <cell r="B2007" t="str">
            <v>58</v>
          </cell>
          <cell r="C2007" t="str">
            <v>Maux</v>
          </cell>
          <cell r="D2007">
            <v>140</v>
          </cell>
          <cell r="E2007">
            <v>35.744680851063841</v>
          </cell>
          <cell r="F2007">
            <v>18.86524822695036</v>
          </cell>
          <cell r="G2007">
            <v>54.609929078014204</v>
          </cell>
        </row>
        <row r="2008">
          <cell r="A2008">
            <v>58162</v>
          </cell>
          <cell r="B2008" t="str">
            <v>58</v>
          </cell>
          <cell r="C2008" t="str">
            <v>Menestreau</v>
          </cell>
          <cell r="D2008">
            <v>122</v>
          </cell>
          <cell r="E2008">
            <v>29.51612903225805</v>
          </cell>
          <cell r="F2008">
            <v>21.645161290322573</v>
          </cell>
          <cell r="G2008">
            <v>51.161290322580626</v>
          </cell>
        </row>
        <row r="2009">
          <cell r="A2009">
            <v>58163</v>
          </cell>
          <cell r="B2009" t="str">
            <v>58</v>
          </cell>
          <cell r="C2009" t="str">
            <v>Menou</v>
          </cell>
          <cell r="D2009">
            <v>186</v>
          </cell>
          <cell r="E2009">
            <v>74.196721311475343</v>
          </cell>
          <cell r="F2009">
            <v>20.327868852458998</v>
          </cell>
          <cell r="G2009">
            <v>94.524590163934334</v>
          </cell>
        </row>
        <row r="2010">
          <cell r="A2010">
            <v>58164</v>
          </cell>
          <cell r="B2010" t="str">
            <v>58</v>
          </cell>
          <cell r="C2010" t="str">
            <v>Mesves-sur-Loire</v>
          </cell>
          <cell r="D2010">
            <v>692</v>
          </cell>
          <cell r="E2010">
            <v>126.70869716821235</v>
          </cell>
          <cell r="F2010">
            <v>69.293818763866128</v>
          </cell>
          <cell r="G2010">
            <v>196.0025159320785</v>
          </cell>
        </row>
        <row r="2011">
          <cell r="A2011">
            <v>58165</v>
          </cell>
          <cell r="B2011" t="str">
            <v>58</v>
          </cell>
          <cell r="C2011" t="str">
            <v>Metz-le-Comte</v>
          </cell>
          <cell r="D2011">
            <v>165</v>
          </cell>
          <cell r="E2011">
            <v>33.77192982456139</v>
          </cell>
          <cell r="F2011">
            <v>28.947368421052616</v>
          </cell>
          <cell r="G2011">
            <v>62.719298245614006</v>
          </cell>
        </row>
        <row r="2012">
          <cell r="A2012">
            <v>58166</v>
          </cell>
          <cell r="B2012" t="str">
            <v>58</v>
          </cell>
          <cell r="C2012" t="str">
            <v>Mhère</v>
          </cell>
          <cell r="D2012">
            <v>241.0000000000008</v>
          </cell>
          <cell r="E2012">
            <v>87.084033613445655</v>
          </cell>
          <cell r="F2012">
            <v>56.705882352941359</v>
          </cell>
          <cell r="G2012">
            <v>143.78991596638701</v>
          </cell>
        </row>
        <row r="2013">
          <cell r="A2013">
            <v>58167</v>
          </cell>
          <cell r="B2013" t="str">
            <v>58</v>
          </cell>
          <cell r="C2013" t="str">
            <v>Michaugues</v>
          </cell>
          <cell r="D2013">
            <v>53</v>
          </cell>
          <cell r="E2013">
            <v>15.639344262295074</v>
          </cell>
          <cell r="F2013">
            <v>4.3442622950819647</v>
          </cell>
          <cell r="G2013">
            <v>19.983606557377037</v>
          </cell>
        </row>
        <row r="2014">
          <cell r="A2014">
            <v>58168</v>
          </cell>
          <cell r="B2014" t="str">
            <v>58</v>
          </cell>
          <cell r="C2014" t="str">
            <v>Millay</v>
          </cell>
          <cell r="D2014">
            <v>451</v>
          </cell>
          <cell r="E2014">
            <v>98.53671226226264</v>
          </cell>
          <cell r="F2014">
            <v>87.70808105327383</v>
          </cell>
          <cell r="G2014">
            <v>186.24479331553647</v>
          </cell>
        </row>
        <row r="2015">
          <cell r="A2015">
            <v>58169</v>
          </cell>
          <cell r="B2015" t="str">
            <v>58</v>
          </cell>
          <cell r="C2015" t="str">
            <v>Moissy-Moulinot</v>
          </cell>
          <cell r="D2015">
            <v>23.000000000000099</v>
          </cell>
          <cell r="E2015">
            <v>1.0454545454545501</v>
          </cell>
          <cell r="F2015">
            <v>5.2272727272727497</v>
          </cell>
          <cell r="G2015">
            <v>6.2727272727273</v>
          </cell>
        </row>
        <row r="2016">
          <cell r="A2016">
            <v>58170</v>
          </cell>
          <cell r="B2016" t="str">
            <v>58</v>
          </cell>
          <cell r="C2016" t="str">
            <v>Monceaux-le-Comte</v>
          </cell>
          <cell r="D2016">
            <v>129</v>
          </cell>
          <cell r="E2016">
            <v>43</v>
          </cell>
          <cell r="F2016">
            <v>11</v>
          </cell>
          <cell r="G2016">
            <v>54</v>
          </cell>
        </row>
        <row r="2017">
          <cell r="A2017">
            <v>58171</v>
          </cell>
          <cell r="B2017" t="str">
            <v>58</v>
          </cell>
          <cell r="C2017" t="str">
            <v>Montapas</v>
          </cell>
          <cell r="D2017">
            <v>285</v>
          </cell>
          <cell r="E2017">
            <v>70.260416666666643</v>
          </cell>
          <cell r="F2017">
            <v>40.57291666666665</v>
          </cell>
          <cell r="G2017">
            <v>110.83333333333329</v>
          </cell>
        </row>
        <row r="2018">
          <cell r="A2018">
            <v>58172</v>
          </cell>
          <cell r="B2018" t="str">
            <v>58</v>
          </cell>
          <cell r="C2018" t="str">
            <v>Montambert</v>
          </cell>
          <cell r="D2018">
            <v>139</v>
          </cell>
          <cell r="E2018">
            <v>41.7</v>
          </cell>
          <cell r="F2018">
            <v>20.85</v>
          </cell>
          <cell r="G2018">
            <v>62.550000000000004</v>
          </cell>
        </row>
        <row r="2019">
          <cell r="A2019">
            <v>58173</v>
          </cell>
          <cell r="B2019" t="str">
            <v>58</v>
          </cell>
          <cell r="C2019" t="str">
            <v>Montaron</v>
          </cell>
          <cell r="D2019">
            <v>163</v>
          </cell>
          <cell r="E2019">
            <v>51.956249999999997</v>
          </cell>
          <cell r="F2019">
            <v>39.731249999999996</v>
          </cell>
          <cell r="G2019">
            <v>91.6875</v>
          </cell>
        </row>
        <row r="2020">
          <cell r="A2020">
            <v>58174</v>
          </cell>
          <cell r="B2020" t="str">
            <v>58</v>
          </cell>
          <cell r="C2020" t="str">
            <v>Montenoison</v>
          </cell>
          <cell r="D2020">
            <v>122</v>
          </cell>
          <cell r="E2020">
            <v>40</v>
          </cell>
          <cell r="F2020">
            <v>14</v>
          </cell>
          <cell r="G2020">
            <v>54</v>
          </cell>
        </row>
        <row r="2021">
          <cell r="A2021">
            <v>58175</v>
          </cell>
          <cell r="B2021" t="str">
            <v>58</v>
          </cell>
          <cell r="C2021" t="str">
            <v>Mont-et-Marré</v>
          </cell>
          <cell r="D2021">
            <v>176</v>
          </cell>
          <cell r="E2021">
            <v>44.257309941520411</v>
          </cell>
          <cell r="F2021">
            <v>25.730994152046751</v>
          </cell>
          <cell r="G2021">
            <v>69.988304093567166</v>
          </cell>
        </row>
        <row r="2022">
          <cell r="A2022">
            <v>58176</v>
          </cell>
          <cell r="B2022" t="str">
            <v>58</v>
          </cell>
          <cell r="C2022" t="str">
            <v>Montigny-aux-Amognes</v>
          </cell>
          <cell r="D2022">
            <v>578</v>
          </cell>
          <cell r="E2022">
            <v>107</v>
          </cell>
          <cell r="F2022">
            <v>26</v>
          </cell>
          <cell r="G2022">
            <v>133</v>
          </cell>
        </row>
        <row r="2023">
          <cell r="A2023">
            <v>58177</v>
          </cell>
          <cell r="B2023" t="str">
            <v>58</v>
          </cell>
          <cell r="C2023" t="str">
            <v>Montigny-en-Morvan</v>
          </cell>
          <cell r="D2023">
            <v>328</v>
          </cell>
          <cell r="E2023">
            <v>96.470588235294045</v>
          </cell>
          <cell r="F2023">
            <v>75.145510835913257</v>
          </cell>
          <cell r="G2023">
            <v>171.61609907120732</v>
          </cell>
        </row>
        <row r="2024">
          <cell r="A2024">
            <v>58178</v>
          </cell>
          <cell r="B2024" t="str">
            <v>58</v>
          </cell>
          <cell r="C2024" t="str">
            <v>Montigny-sur-Canne</v>
          </cell>
          <cell r="D2024">
            <v>152</v>
          </cell>
          <cell r="E2024">
            <v>39</v>
          </cell>
          <cell r="F2024">
            <v>21</v>
          </cell>
          <cell r="G2024">
            <v>60</v>
          </cell>
        </row>
        <row r="2025">
          <cell r="A2025">
            <v>58179</v>
          </cell>
          <cell r="B2025" t="str">
            <v>58</v>
          </cell>
          <cell r="C2025" t="str">
            <v>Montreuillon</v>
          </cell>
          <cell r="D2025">
            <v>286</v>
          </cell>
          <cell r="E2025">
            <v>74.784452296819723</v>
          </cell>
          <cell r="F2025">
            <v>47.498233215547664</v>
          </cell>
          <cell r="G2025">
            <v>122.28268551236738</v>
          </cell>
        </row>
        <row r="2026">
          <cell r="A2026">
            <v>58180</v>
          </cell>
          <cell r="B2026" t="str">
            <v>58</v>
          </cell>
          <cell r="C2026" t="str">
            <v>Montsauche-les-Settons</v>
          </cell>
          <cell r="D2026">
            <v>538</v>
          </cell>
          <cell r="E2026">
            <v>153</v>
          </cell>
          <cell r="F2026">
            <v>94</v>
          </cell>
          <cell r="G2026">
            <v>247</v>
          </cell>
        </row>
        <row r="2027">
          <cell r="A2027">
            <v>58181</v>
          </cell>
          <cell r="B2027" t="str">
            <v>58</v>
          </cell>
          <cell r="C2027" t="str">
            <v>Moraches</v>
          </cell>
          <cell r="D2027">
            <v>124</v>
          </cell>
          <cell r="E2027">
            <v>28.768000000000001</v>
          </cell>
          <cell r="F2027">
            <v>20.832000000000001</v>
          </cell>
          <cell r="G2027">
            <v>49.6</v>
          </cell>
        </row>
        <row r="2028">
          <cell r="A2028">
            <v>58182</v>
          </cell>
          <cell r="B2028" t="str">
            <v>58</v>
          </cell>
          <cell r="C2028" t="str">
            <v>Moulins-Engilbert</v>
          </cell>
          <cell r="D2028">
            <v>1523</v>
          </cell>
          <cell r="E2028">
            <v>339.7734815714586</v>
          </cell>
          <cell r="F2028">
            <v>347.15538258278048</v>
          </cell>
          <cell r="G2028">
            <v>686.92886415423914</v>
          </cell>
        </row>
        <row r="2029">
          <cell r="A2029">
            <v>58183</v>
          </cell>
          <cell r="B2029" t="str">
            <v>58</v>
          </cell>
          <cell r="C2029" t="str">
            <v>Mouron-sur-Yonne</v>
          </cell>
          <cell r="D2029">
            <v>101</v>
          </cell>
          <cell r="E2029">
            <v>25.745098039215694</v>
          </cell>
          <cell r="F2029">
            <v>14.852941176470596</v>
          </cell>
          <cell r="G2029">
            <v>40.598039215686292</v>
          </cell>
        </row>
        <row r="2030">
          <cell r="A2030">
            <v>58184</v>
          </cell>
          <cell r="B2030" t="str">
            <v>58</v>
          </cell>
          <cell r="C2030" t="str">
            <v>Moussy</v>
          </cell>
          <cell r="D2030">
            <v>111</v>
          </cell>
          <cell r="E2030">
            <v>31.861111111111182</v>
          </cell>
          <cell r="F2030">
            <v>29.805555555555621</v>
          </cell>
          <cell r="G2030">
            <v>61.666666666666799</v>
          </cell>
        </row>
        <row r="2031">
          <cell r="A2031">
            <v>58185</v>
          </cell>
          <cell r="B2031" t="str">
            <v>58</v>
          </cell>
          <cell r="C2031" t="str">
            <v>Moux-en-Morvan</v>
          </cell>
          <cell r="D2031">
            <v>564</v>
          </cell>
          <cell r="E2031">
            <v>134</v>
          </cell>
          <cell r="F2031">
            <v>99</v>
          </cell>
          <cell r="G2031">
            <v>233</v>
          </cell>
        </row>
        <row r="2032">
          <cell r="A2032">
            <v>58186</v>
          </cell>
          <cell r="B2032" t="str">
            <v>58</v>
          </cell>
          <cell r="C2032" t="str">
            <v>Murlin</v>
          </cell>
          <cell r="D2032">
            <v>90</v>
          </cell>
          <cell r="E2032">
            <v>15.652173913043471</v>
          </cell>
          <cell r="F2032">
            <v>7.8260869565217357</v>
          </cell>
          <cell r="G2032">
            <v>23.478260869565208</v>
          </cell>
        </row>
        <row r="2033">
          <cell r="A2033">
            <v>58187</v>
          </cell>
          <cell r="B2033" t="str">
            <v>58</v>
          </cell>
          <cell r="C2033" t="str">
            <v>Myennes</v>
          </cell>
          <cell r="D2033">
            <v>561</v>
          </cell>
          <cell r="E2033">
            <v>118.0539130434782</v>
          </cell>
          <cell r="F2033">
            <v>70.246956521739122</v>
          </cell>
          <cell r="G2033">
            <v>188.30086956521734</v>
          </cell>
        </row>
        <row r="2034">
          <cell r="A2034">
            <v>58188</v>
          </cell>
          <cell r="B2034" t="str">
            <v>58</v>
          </cell>
          <cell r="C2034" t="str">
            <v>Nannay</v>
          </cell>
          <cell r="D2034">
            <v>104</v>
          </cell>
          <cell r="E2034">
            <v>34.372881355932208</v>
          </cell>
          <cell r="F2034">
            <v>13.22033898305085</v>
          </cell>
          <cell r="G2034">
            <v>47.593220338983059</v>
          </cell>
        </row>
        <row r="2035">
          <cell r="A2035">
            <v>58189</v>
          </cell>
          <cell r="B2035" t="str">
            <v>58</v>
          </cell>
          <cell r="C2035" t="str">
            <v>Narcy</v>
          </cell>
          <cell r="D2035">
            <v>543.00000000000125</v>
          </cell>
          <cell r="E2035">
            <v>82.762081784386794</v>
          </cell>
          <cell r="F2035">
            <v>50.464684014870002</v>
          </cell>
          <cell r="G2035">
            <v>133.22676579925678</v>
          </cell>
        </row>
        <row r="2036">
          <cell r="A2036">
            <v>58190</v>
          </cell>
          <cell r="B2036" t="str">
            <v>58</v>
          </cell>
          <cell r="C2036" t="str">
            <v>Neuffontaines</v>
          </cell>
          <cell r="D2036">
            <v>110</v>
          </cell>
          <cell r="E2036">
            <v>31</v>
          </cell>
          <cell r="F2036">
            <v>17</v>
          </cell>
          <cell r="G2036">
            <v>48</v>
          </cell>
        </row>
        <row r="2037">
          <cell r="A2037">
            <v>58191</v>
          </cell>
          <cell r="B2037" t="str">
            <v>58</v>
          </cell>
          <cell r="C2037" t="str">
            <v>Neuilly</v>
          </cell>
          <cell r="D2037">
            <v>124</v>
          </cell>
          <cell r="E2037">
            <v>36</v>
          </cell>
          <cell r="F2037">
            <v>16</v>
          </cell>
          <cell r="G2037">
            <v>52</v>
          </cell>
        </row>
        <row r="2038">
          <cell r="A2038">
            <v>58192</v>
          </cell>
          <cell r="B2038" t="str">
            <v>58</v>
          </cell>
          <cell r="C2038" t="str">
            <v>Neuville-lès-Decize</v>
          </cell>
          <cell r="D2038">
            <v>255.99999999999949</v>
          </cell>
          <cell r="E2038">
            <v>48.002611724250237</v>
          </cell>
          <cell r="F2038">
            <v>26.987539898888961</v>
          </cell>
          <cell r="G2038">
            <v>74.990151623139198</v>
          </cell>
        </row>
        <row r="2039">
          <cell r="A2039">
            <v>58193</v>
          </cell>
          <cell r="B2039" t="str">
            <v>58</v>
          </cell>
          <cell r="C2039" t="str">
            <v>Neuvy-sur-Loire</v>
          </cell>
          <cell r="D2039">
            <v>1504.9999999999941</v>
          </cell>
          <cell r="E2039">
            <v>278.77780167167037</v>
          </cell>
          <cell r="F2039">
            <v>172.72708700655303</v>
          </cell>
          <cell r="G2039">
            <v>451.50488867822344</v>
          </cell>
        </row>
        <row r="2040">
          <cell r="A2040">
            <v>58194</v>
          </cell>
          <cell r="B2040" t="str">
            <v>58</v>
          </cell>
          <cell r="C2040" t="str">
            <v>Nevers</v>
          </cell>
          <cell r="D2040">
            <v>34841</v>
          </cell>
          <cell r="E2040">
            <v>5745.8750112848011</v>
          </cell>
          <cell r="F2040">
            <v>4540.0645649932558</v>
          </cell>
          <cell r="G2040">
            <v>10285.939576278057</v>
          </cell>
        </row>
        <row r="2041">
          <cell r="A2041">
            <v>58195</v>
          </cell>
          <cell r="B2041" t="str">
            <v>58</v>
          </cell>
          <cell r="C2041" t="str">
            <v>La Nocle-Maulaix</v>
          </cell>
          <cell r="D2041">
            <v>294</v>
          </cell>
          <cell r="E2041">
            <v>100.29431438127089</v>
          </cell>
          <cell r="F2041">
            <v>50.14715719063544</v>
          </cell>
          <cell r="G2041">
            <v>150.44147157190633</v>
          </cell>
        </row>
        <row r="2042">
          <cell r="A2042">
            <v>58196</v>
          </cell>
          <cell r="B2042" t="str">
            <v>58</v>
          </cell>
          <cell r="C2042" t="str">
            <v>Nolay</v>
          </cell>
          <cell r="D2042">
            <v>365</v>
          </cell>
          <cell r="E2042">
            <v>69</v>
          </cell>
          <cell r="F2042">
            <v>43</v>
          </cell>
          <cell r="G2042">
            <v>112</v>
          </cell>
        </row>
        <row r="2043">
          <cell r="A2043">
            <v>58197</v>
          </cell>
          <cell r="B2043" t="str">
            <v>58</v>
          </cell>
          <cell r="C2043" t="str">
            <v>Nuars</v>
          </cell>
          <cell r="D2043">
            <v>151.00000000000051</v>
          </cell>
          <cell r="E2043">
            <v>39.260000000000133</v>
          </cell>
          <cell r="F2043">
            <v>21.140000000000068</v>
          </cell>
          <cell r="G2043">
            <v>60.400000000000205</v>
          </cell>
        </row>
        <row r="2044">
          <cell r="A2044">
            <v>58198</v>
          </cell>
          <cell r="B2044" t="str">
            <v>58</v>
          </cell>
          <cell r="C2044" t="str">
            <v>Oisy</v>
          </cell>
          <cell r="D2044">
            <v>335</v>
          </cell>
          <cell r="E2044">
            <v>77.556270096462967</v>
          </cell>
          <cell r="F2044">
            <v>40.93247588424434</v>
          </cell>
          <cell r="G2044">
            <v>118.48874598070731</v>
          </cell>
        </row>
        <row r="2045">
          <cell r="A2045">
            <v>58199</v>
          </cell>
          <cell r="B2045" t="str">
            <v>58</v>
          </cell>
          <cell r="C2045" t="str">
            <v>Onlay</v>
          </cell>
          <cell r="D2045">
            <v>157</v>
          </cell>
          <cell r="E2045">
            <v>46.7025316455696</v>
          </cell>
          <cell r="F2045">
            <v>27.822784810126574</v>
          </cell>
          <cell r="G2045">
            <v>74.525316455696171</v>
          </cell>
        </row>
        <row r="2046">
          <cell r="A2046">
            <v>58200</v>
          </cell>
          <cell r="B2046" t="str">
            <v>58</v>
          </cell>
          <cell r="C2046" t="str">
            <v>Ouagne</v>
          </cell>
          <cell r="D2046">
            <v>161.99999999999943</v>
          </cell>
          <cell r="E2046">
            <v>43.26708074534146</v>
          </cell>
          <cell r="F2046">
            <v>20.124223602484399</v>
          </cell>
          <cell r="G2046">
            <v>63.391304347825859</v>
          </cell>
        </row>
        <row r="2047">
          <cell r="A2047">
            <v>58201</v>
          </cell>
          <cell r="B2047" t="str">
            <v>58</v>
          </cell>
          <cell r="C2047" t="str">
            <v>Oudan</v>
          </cell>
          <cell r="D2047">
            <v>141</v>
          </cell>
          <cell r="E2047">
            <v>40.841379310344813</v>
          </cell>
          <cell r="F2047">
            <v>18.475862068965512</v>
          </cell>
          <cell r="G2047">
            <v>59.317241379310325</v>
          </cell>
        </row>
        <row r="2048">
          <cell r="A2048">
            <v>58202</v>
          </cell>
          <cell r="B2048" t="str">
            <v>58</v>
          </cell>
          <cell r="C2048" t="str">
            <v>Ougny</v>
          </cell>
          <cell r="D2048">
            <v>25</v>
          </cell>
          <cell r="E2048">
            <v>2.6785714285714288</v>
          </cell>
          <cell r="F2048">
            <v>6.2500000000000018</v>
          </cell>
          <cell r="G2048">
            <v>8.9285714285714306</v>
          </cell>
        </row>
        <row r="2049">
          <cell r="A2049">
            <v>58203</v>
          </cell>
          <cell r="B2049" t="str">
            <v>58</v>
          </cell>
          <cell r="C2049" t="str">
            <v>Oulon</v>
          </cell>
          <cell r="D2049">
            <v>70.000000000000327</v>
          </cell>
          <cell r="E2049">
            <v>20.895522388059799</v>
          </cell>
          <cell r="F2049">
            <v>10.447761194029901</v>
          </cell>
          <cell r="G2049">
            <v>31.3432835820897</v>
          </cell>
        </row>
        <row r="2050">
          <cell r="A2050">
            <v>58204</v>
          </cell>
          <cell r="B2050" t="str">
            <v>58</v>
          </cell>
          <cell r="C2050" t="str">
            <v>Ourouër</v>
          </cell>
          <cell r="D2050">
            <v>341</v>
          </cell>
          <cell r="E2050">
            <v>37.891459371692882</v>
          </cell>
          <cell r="F2050">
            <v>32.747857543795668</v>
          </cell>
          <cell r="G2050">
            <v>70.63931691548855</v>
          </cell>
        </row>
        <row r="2051">
          <cell r="A2051">
            <v>58205</v>
          </cell>
          <cell r="B2051" t="str">
            <v>58</v>
          </cell>
          <cell r="C2051" t="str">
            <v>Ouroux-en-Morvan</v>
          </cell>
          <cell r="D2051">
            <v>651</v>
          </cell>
          <cell r="E2051">
            <v>200</v>
          </cell>
          <cell r="F2051">
            <v>123</v>
          </cell>
          <cell r="G2051">
            <v>323</v>
          </cell>
        </row>
        <row r="2052">
          <cell r="A2052">
            <v>58206</v>
          </cell>
          <cell r="B2052" t="str">
            <v>58</v>
          </cell>
          <cell r="C2052" t="str">
            <v>Parigny-la-Rose</v>
          </cell>
          <cell r="D2052">
            <v>39.999999999999922</v>
          </cell>
          <cell r="E2052">
            <v>12.32525782000824</v>
          </cell>
          <cell r="F2052">
            <v>3.0813144550020599</v>
          </cell>
          <cell r="G2052">
            <v>15.4065722750103</v>
          </cell>
        </row>
        <row r="2053">
          <cell r="A2053">
            <v>58207</v>
          </cell>
          <cell r="B2053" t="str">
            <v>58</v>
          </cell>
          <cell r="C2053" t="str">
            <v>Parigny-les-Vaux</v>
          </cell>
          <cell r="D2053">
            <v>984.00000000000296</v>
          </cell>
          <cell r="E2053">
            <v>167.94973821989581</v>
          </cell>
          <cell r="F2053">
            <v>56.670157068062998</v>
          </cell>
          <cell r="G2053">
            <v>224.6198952879588</v>
          </cell>
        </row>
        <row r="2054">
          <cell r="A2054">
            <v>58208</v>
          </cell>
          <cell r="B2054" t="str">
            <v>58</v>
          </cell>
          <cell r="C2054" t="str">
            <v>Pazy</v>
          </cell>
          <cell r="D2054">
            <v>314.99999999999858</v>
          </cell>
          <cell r="E2054">
            <v>87.387096774193154</v>
          </cell>
          <cell r="F2054">
            <v>42.67741935483852</v>
          </cell>
          <cell r="G2054">
            <v>130.06451612903169</v>
          </cell>
        </row>
        <row r="2055">
          <cell r="A2055">
            <v>58209</v>
          </cell>
          <cell r="B2055" t="str">
            <v>58</v>
          </cell>
          <cell r="C2055" t="str">
            <v>Perroy</v>
          </cell>
          <cell r="D2055">
            <v>175</v>
          </cell>
          <cell r="E2055">
            <v>38</v>
          </cell>
          <cell r="F2055">
            <v>27</v>
          </cell>
          <cell r="G2055">
            <v>65</v>
          </cell>
        </row>
        <row r="2056">
          <cell r="A2056">
            <v>58210</v>
          </cell>
          <cell r="B2056" t="str">
            <v>58</v>
          </cell>
          <cell r="C2056" t="str">
            <v>Planchez</v>
          </cell>
          <cell r="D2056">
            <v>323.00000000000136</v>
          </cell>
          <cell r="E2056">
            <v>81.277777777778127</v>
          </cell>
          <cell r="F2056">
            <v>72.833333333333641</v>
          </cell>
          <cell r="G2056">
            <v>154.11111111111177</v>
          </cell>
        </row>
        <row r="2057">
          <cell r="A2057">
            <v>58211</v>
          </cell>
          <cell r="B2057" t="str">
            <v>58</v>
          </cell>
          <cell r="C2057" t="str">
            <v>Poil</v>
          </cell>
          <cell r="D2057">
            <v>149</v>
          </cell>
          <cell r="E2057">
            <v>30.42957746478881</v>
          </cell>
          <cell r="F2057">
            <v>23.084507042253581</v>
          </cell>
          <cell r="G2057">
            <v>53.514084507042391</v>
          </cell>
        </row>
        <row r="2058">
          <cell r="A2058">
            <v>58212</v>
          </cell>
          <cell r="B2058" t="str">
            <v>58</v>
          </cell>
          <cell r="C2058" t="str">
            <v>Poiseux</v>
          </cell>
          <cell r="D2058">
            <v>340</v>
          </cell>
          <cell r="E2058">
            <v>47</v>
          </cell>
          <cell r="F2058">
            <v>32</v>
          </cell>
          <cell r="G2058">
            <v>79</v>
          </cell>
        </row>
        <row r="2059">
          <cell r="A2059">
            <v>58213</v>
          </cell>
          <cell r="B2059" t="str">
            <v>58</v>
          </cell>
          <cell r="C2059" t="str">
            <v>Pougny</v>
          </cell>
          <cell r="D2059">
            <v>482.99999999999773</v>
          </cell>
          <cell r="E2059">
            <v>81.019354838709305</v>
          </cell>
          <cell r="F2059">
            <v>48.819354838709451</v>
          </cell>
          <cell r="G2059">
            <v>129.83870967741876</v>
          </cell>
        </row>
        <row r="2060">
          <cell r="A2060">
            <v>58214</v>
          </cell>
          <cell r="B2060" t="str">
            <v>58</v>
          </cell>
          <cell r="C2060" t="str">
            <v>Pougues-les-Eaux</v>
          </cell>
          <cell r="D2060">
            <v>2409.9999999999927</v>
          </cell>
          <cell r="E2060">
            <v>444.84023642317828</v>
          </cell>
          <cell r="F2060">
            <v>324.2536883791131</v>
          </cell>
          <cell r="G2060">
            <v>769.09392480229144</v>
          </cell>
        </row>
        <row r="2061">
          <cell r="A2061">
            <v>58215</v>
          </cell>
          <cell r="B2061" t="str">
            <v>58</v>
          </cell>
          <cell r="C2061" t="str">
            <v>Pouilly-sur-Loire</v>
          </cell>
          <cell r="D2061">
            <v>1694</v>
          </cell>
          <cell r="E2061">
            <v>362.34922578152748</v>
          </cell>
          <cell r="F2061">
            <v>266.52133135996655</v>
          </cell>
          <cell r="G2061">
            <v>628.87055714149403</v>
          </cell>
        </row>
        <row r="2062">
          <cell r="A2062">
            <v>58216</v>
          </cell>
          <cell r="B2062" t="str">
            <v>58</v>
          </cell>
          <cell r="C2062" t="str">
            <v>Pouques-Lormes</v>
          </cell>
          <cell r="D2062">
            <v>163</v>
          </cell>
          <cell r="E2062">
            <v>41</v>
          </cell>
          <cell r="F2062">
            <v>39</v>
          </cell>
          <cell r="G2062">
            <v>80</v>
          </cell>
        </row>
        <row r="2063">
          <cell r="A2063">
            <v>58217</v>
          </cell>
          <cell r="B2063" t="str">
            <v>58</v>
          </cell>
          <cell r="C2063" t="str">
            <v>Pousseaux</v>
          </cell>
          <cell r="D2063">
            <v>221</v>
          </cell>
          <cell r="E2063">
            <v>48.378109452736361</v>
          </cell>
          <cell r="F2063">
            <v>14.29353233830847</v>
          </cell>
          <cell r="G2063">
            <v>62.671641791044834</v>
          </cell>
        </row>
        <row r="2064">
          <cell r="A2064">
            <v>58218</v>
          </cell>
          <cell r="B2064" t="str">
            <v>58</v>
          </cell>
          <cell r="C2064" t="str">
            <v>Prémery</v>
          </cell>
          <cell r="D2064">
            <v>1909</v>
          </cell>
          <cell r="E2064">
            <v>474</v>
          </cell>
          <cell r="F2064">
            <v>360</v>
          </cell>
          <cell r="G2064">
            <v>834</v>
          </cell>
        </row>
        <row r="2065">
          <cell r="A2065">
            <v>58219</v>
          </cell>
          <cell r="B2065" t="str">
            <v>58</v>
          </cell>
          <cell r="C2065" t="str">
            <v>Préporché</v>
          </cell>
          <cell r="D2065">
            <v>200</v>
          </cell>
          <cell r="E2065">
            <v>40</v>
          </cell>
          <cell r="F2065">
            <v>36</v>
          </cell>
          <cell r="G2065">
            <v>76</v>
          </cell>
        </row>
        <row r="2066">
          <cell r="A2066">
            <v>58220</v>
          </cell>
          <cell r="B2066" t="str">
            <v>58</v>
          </cell>
          <cell r="C2066" t="str">
            <v>Raveau</v>
          </cell>
          <cell r="D2066">
            <v>708.00000000000125</v>
          </cell>
          <cell r="E2066">
            <v>148.84090909090935</v>
          </cell>
          <cell r="F2066">
            <v>65.369318181818301</v>
          </cell>
          <cell r="G2066">
            <v>214.21022727272765</v>
          </cell>
        </row>
        <row r="2067">
          <cell r="A2067">
            <v>58221</v>
          </cell>
          <cell r="B2067" t="str">
            <v>58</v>
          </cell>
          <cell r="C2067" t="str">
            <v>Rémilly</v>
          </cell>
          <cell r="D2067">
            <v>158</v>
          </cell>
          <cell r="E2067">
            <v>28.000370276950122</v>
          </cell>
          <cell r="F2067">
            <v>27.000357052773332</v>
          </cell>
          <cell r="G2067">
            <v>55.000727329723453</v>
          </cell>
        </row>
        <row r="2068">
          <cell r="A2068">
            <v>58222</v>
          </cell>
          <cell r="B2068" t="str">
            <v>58</v>
          </cell>
          <cell r="C2068" t="str">
            <v>Rix</v>
          </cell>
          <cell r="D2068">
            <v>164</v>
          </cell>
          <cell r="E2068">
            <v>52</v>
          </cell>
          <cell r="F2068">
            <v>10</v>
          </cell>
          <cell r="G2068">
            <v>62</v>
          </cell>
        </row>
        <row r="2069">
          <cell r="A2069">
            <v>58223</v>
          </cell>
          <cell r="B2069" t="str">
            <v>58</v>
          </cell>
          <cell r="C2069" t="str">
            <v>Rouy</v>
          </cell>
          <cell r="D2069">
            <v>616</v>
          </cell>
          <cell r="E2069">
            <v>116</v>
          </cell>
          <cell r="F2069">
            <v>68</v>
          </cell>
          <cell r="G2069">
            <v>184</v>
          </cell>
        </row>
        <row r="2070">
          <cell r="A2070">
            <v>58224</v>
          </cell>
          <cell r="B2070" t="str">
            <v>58</v>
          </cell>
          <cell r="C2070" t="str">
            <v>Ruages</v>
          </cell>
          <cell r="D2070">
            <v>112</v>
          </cell>
          <cell r="E2070">
            <v>24</v>
          </cell>
          <cell r="F2070">
            <v>14</v>
          </cell>
          <cell r="G2070">
            <v>38</v>
          </cell>
        </row>
        <row r="2071">
          <cell r="A2071">
            <v>58225</v>
          </cell>
          <cell r="B2071" t="str">
            <v>58</v>
          </cell>
          <cell r="C2071" t="str">
            <v>Saincaize-Meauce</v>
          </cell>
          <cell r="D2071">
            <v>406</v>
          </cell>
          <cell r="E2071">
            <v>58</v>
          </cell>
          <cell r="F2071">
            <v>43</v>
          </cell>
          <cell r="G2071">
            <v>101</v>
          </cell>
        </row>
        <row r="2072">
          <cell r="A2072">
            <v>58226</v>
          </cell>
          <cell r="B2072" t="str">
            <v>58</v>
          </cell>
          <cell r="C2072" t="str">
            <v>Saint-Agnan</v>
          </cell>
          <cell r="D2072">
            <v>155.00000000000051</v>
          </cell>
          <cell r="E2072">
            <v>38.496732026143917</v>
          </cell>
          <cell r="F2072">
            <v>32.418300653594883</v>
          </cell>
          <cell r="G2072">
            <v>70.9150326797388</v>
          </cell>
        </row>
        <row r="2073">
          <cell r="A2073">
            <v>58227</v>
          </cell>
          <cell r="B2073" t="str">
            <v>58</v>
          </cell>
          <cell r="C2073" t="str">
            <v>Saint-Amand-en-Puisaye</v>
          </cell>
          <cell r="D2073">
            <v>1278</v>
          </cell>
          <cell r="E2073">
            <v>289</v>
          </cell>
          <cell r="F2073">
            <v>248</v>
          </cell>
          <cell r="G2073">
            <v>537</v>
          </cell>
        </row>
        <row r="2074">
          <cell r="A2074">
            <v>58228</v>
          </cell>
          <cell r="B2074" t="str">
            <v>58</v>
          </cell>
          <cell r="C2074" t="str">
            <v>Saint-Andelain</v>
          </cell>
          <cell r="D2074">
            <v>513.00000000000193</v>
          </cell>
          <cell r="E2074">
            <v>128.6887804351216</v>
          </cell>
          <cell r="F2074">
            <v>67.190537974395525</v>
          </cell>
          <cell r="G2074">
            <v>195.87931840951711</v>
          </cell>
        </row>
        <row r="2075">
          <cell r="A2075">
            <v>58229</v>
          </cell>
          <cell r="B2075" t="str">
            <v>58</v>
          </cell>
          <cell r="C2075" t="str">
            <v>Saint-André-en-Morvan</v>
          </cell>
          <cell r="D2075">
            <v>286</v>
          </cell>
          <cell r="E2075">
            <v>50.585034013605465</v>
          </cell>
          <cell r="F2075">
            <v>46.693877551020428</v>
          </cell>
          <cell r="G2075">
            <v>97.278911564625901</v>
          </cell>
        </row>
        <row r="2076">
          <cell r="A2076">
            <v>58230</v>
          </cell>
          <cell r="B2076" t="str">
            <v>58</v>
          </cell>
          <cell r="C2076" t="str">
            <v>Saint-Aubin-des-Chaumes</v>
          </cell>
          <cell r="D2076">
            <v>87.000000000000355</v>
          </cell>
          <cell r="E2076">
            <v>17.607142857142929</v>
          </cell>
          <cell r="F2076">
            <v>8.2857142857143202</v>
          </cell>
          <cell r="G2076">
            <v>25.892857142857249</v>
          </cell>
        </row>
        <row r="2077">
          <cell r="A2077">
            <v>58231</v>
          </cell>
          <cell r="B2077" t="str">
            <v>58</v>
          </cell>
          <cell r="C2077" t="str">
            <v>Saint-Aubin-les-Forges</v>
          </cell>
          <cell r="D2077">
            <v>427</v>
          </cell>
          <cell r="E2077">
            <v>83.520782396087995</v>
          </cell>
          <cell r="F2077">
            <v>32.3643031784841</v>
          </cell>
          <cell r="G2077">
            <v>115.88508557457209</v>
          </cell>
        </row>
        <row r="2078">
          <cell r="A2078">
            <v>58232</v>
          </cell>
          <cell r="B2078" t="str">
            <v>58</v>
          </cell>
          <cell r="C2078" t="str">
            <v>Saint-Benin-d'Azy</v>
          </cell>
          <cell r="D2078">
            <v>1306</v>
          </cell>
          <cell r="E2078">
            <v>231.67546065470188</v>
          </cell>
          <cell r="F2078">
            <v>196.07666728122979</v>
          </cell>
          <cell r="G2078">
            <v>427.75212793593164</v>
          </cell>
        </row>
        <row r="2079">
          <cell r="A2079">
            <v>58233</v>
          </cell>
          <cell r="B2079" t="str">
            <v>58</v>
          </cell>
          <cell r="C2079" t="str">
            <v>Saint-Benin-des-Bois</v>
          </cell>
          <cell r="D2079">
            <v>173</v>
          </cell>
          <cell r="E2079">
            <v>31.893854748603346</v>
          </cell>
          <cell r="F2079">
            <v>18.363128491620106</v>
          </cell>
          <cell r="G2079">
            <v>50.256983240223448</v>
          </cell>
        </row>
        <row r="2080">
          <cell r="A2080">
            <v>58234</v>
          </cell>
          <cell r="B2080" t="str">
            <v>58</v>
          </cell>
          <cell r="C2080" t="str">
            <v>Saint-Bonnot</v>
          </cell>
          <cell r="D2080">
            <v>122</v>
          </cell>
          <cell r="E2080">
            <v>31</v>
          </cell>
          <cell r="F2080">
            <v>42</v>
          </cell>
          <cell r="G2080">
            <v>73</v>
          </cell>
        </row>
        <row r="2081">
          <cell r="A2081">
            <v>58235</v>
          </cell>
          <cell r="B2081" t="str">
            <v>58</v>
          </cell>
          <cell r="C2081" t="str">
            <v>Saint-Brisson</v>
          </cell>
          <cell r="D2081">
            <v>280.99999999999943</v>
          </cell>
          <cell r="E2081">
            <v>68.487455197132476</v>
          </cell>
          <cell r="F2081">
            <v>36.258064516128961</v>
          </cell>
          <cell r="G2081">
            <v>104.74551971326144</v>
          </cell>
        </row>
        <row r="2082">
          <cell r="A2082">
            <v>58236</v>
          </cell>
          <cell r="B2082" t="str">
            <v>58</v>
          </cell>
          <cell r="C2082" t="str">
            <v>Sainte-Colombe-des-Bois</v>
          </cell>
          <cell r="D2082">
            <v>115</v>
          </cell>
          <cell r="E2082">
            <v>28.262711864406789</v>
          </cell>
          <cell r="F2082">
            <v>17.542372881355938</v>
          </cell>
          <cell r="G2082">
            <v>45.805084745762727</v>
          </cell>
        </row>
        <row r="2083">
          <cell r="A2083">
            <v>58237</v>
          </cell>
          <cell r="B2083" t="str">
            <v>58</v>
          </cell>
          <cell r="C2083" t="str">
            <v>Saint-Didier</v>
          </cell>
          <cell r="D2083">
            <v>31</v>
          </cell>
          <cell r="E2083">
            <v>11.75862068965518</v>
          </cell>
          <cell r="F2083">
            <v>8.5517241379310391</v>
          </cell>
          <cell r="G2083">
            <v>20.310344827586221</v>
          </cell>
        </row>
        <row r="2084">
          <cell r="A2084">
            <v>58238</v>
          </cell>
          <cell r="B2084" t="str">
            <v>58</v>
          </cell>
          <cell r="C2084" t="str">
            <v>Saint-Éloi</v>
          </cell>
          <cell r="D2084">
            <v>2147</v>
          </cell>
          <cell r="E2084">
            <v>433.59403146523118</v>
          </cell>
          <cell r="F2084">
            <v>129.87890505172041</v>
          </cell>
          <cell r="G2084">
            <v>563.47293651695156</v>
          </cell>
        </row>
        <row r="2085">
          <cell r="A2085">
            <v>58239</v>
          </cell>
          <cell r="B2085" t="str">
            <v>58</v>
          </cell>
          <cell r="C2085" t="str">
            <v>Saint-Firmin</v>
          </cell>
          <cell r="D2085">
            <v>170</v>
          </cell>
          <cell r="E2085">
            <v>27.689412984823921</v>
          </cell>
          <cell r="F2085">
            <v>17.186532197476915</v>
          </cell>
          <cell r="G2085">
            <v>44.875945182300839</v>
          </cell>
        </row>
        <row r="2086">
          <cell r="A2086">
            <v>58240</v>
          </cell>
          <cell r="B2086" t="str">
            <v>58</v>
          </cell>
          <cell r="C2086" t="str">
            <v>Saint-Franchy</v>
          </cell>
          <cell r="D2086">
            <v>73</v>
          </cell>
          <cell r="E2086">
            <v>29.594594594594579</v>
          </cell>
          <cell r="F2086">
            <v>8.8783783783783736</v>
          </cell>
          <cell r="G2086">
            <v>38.472972972972954</v>
          </cell>
        </row>
        <row r="2087">
          <cell r="A2087">
            <v>58241</v>
          </cell>
          <cell r="B2087" t="str">
            <v>58</v>
          </cell>
          <cell r="C2087" t="str">
            <v>Saint-Germain-Chassenay</v>
          </cell>
          <cell r="D2087">
            <v>346.0000000000008</v>
          </cell>
          <cell r="E2087">
            <v>75.217391304347998</v>
          </cell>
          <cell r="F2087">
            <v>42.121739130434882</v>
          </cell>
          <cell r="G2087">
            <v>117.33913043478287</v>
          </cell>
        </row>
        <row r="2088">
          <cell r="A2088">
            <v>58242</v>
          </cell>
          <cell r="B2088" t="str">
            <v>58</v>
          </cell>
          <cell r="C2088" t="str">
            <v>Saint-Germain-des-Bois</v>
          </cell>
          <cell r="D2088">
            <v>110</v>
          </cell>
          <cell r="E2088">
            <v>24</v>
          </cell>
          <cell r="F2088">
            <v>18</v>
          </cell>
          <cell r="G2088">
            <v>42</v>
          </cell>
        </row>
        <row r="2089">
          <cell r="A2089">
            <v>58243</v>
          </cell>
          <cell r="B2089" t="str">
            <v>58</v>
          </cell>
          <cell r="C2089" t="str">
            <v>Saint-Gratien-Savigny</v>
          </cell>
          <cell r="D2089">
            <v>110</v>
          </cell>
          <cell r="E2089">
            <v>18.333333333333325</v>
          </cell>
          <cell r="F2089">
            <v>3.8596491228070162</v>
          </cell>
          <cell r="G2089">
            <v>22.192982456140342</v>
          </cell>
        </row>
        <row r="2090">
          <cell r="A2090">
            <v>58244</v>
          </cell>
          <cell r="B2090" t="str">
            <v>58</v>
          </cell>
          <cell r="C2090" t="str">
            <v>Saint-Hilaire-en-Morvan</v>
          </cell>
          <cell r="D2090">
            <v>211</v>
          </cell>
          <cell r="E2090">
            <v>42.401913875598062</v>
          </cell>
          <cell r="F2090">
            <v>20.1913875598086</v>
          </cell>
          <cell r="G2090">
            <v>62.593301435406659</v>
          </cell>
        </row>
        <row r="2091">
          <cell r="A2091">
            <v>58245</v>
          </cell>
          <cell r="B2091" t="str">
            <v>58</v>
          </cell>
          <cell r="C2091" t="str">
            <v>Saint-Hilaire-Fontaine</v>
          </cell>
          <cell r="D2091">
            <v>185</v>
          </cell>
          <cell r="E2091">
            <v>33</v>
          </cell>
          <cell r="F2091">
            <v>32</v>
          </cell>
          <cell r="G2091">
            <v>65</v>
          </cell>
        </row>
        <row r="2092">
          <cell r="A2092">
            <v>58246</v>
          </cell>
          <cell r="B2092" t="str">
            <v>58</v>
          </cell>
          <cell r="C2092" t="str">
            <v>Saint-Honoré-les-Bains</v>
          </cell>
          <cell r="D2092">
            <v>809</v>
          </cell>
          <cell r="E2092">
            <v>229.00264550264549</v>
          </cell>
          <cell r="F2092">
            <v>159.44576719576719</v>
          </cell>
          <cell r="G2092">
            <v>388.44841269841265</v>
          </cell>
        </row>
        <row r="2093">
          <cell r="A2093">
            <v>58247</v>
          </cell>
          <cell r="B2093" t="str">
            <v>58</v>
          </cell>
          <cell r="C2093" t="str">
            <v>Saint-Jean-aux-Amognes</v>
          </cell>
          <cell r="D2093">
            <v>515.99999999999909</v>
          </cell>
          <cell r="E2093">
            <v>73.568316831683035</v>
          </cell>
          <cell r="F2093">
            <v>23.500990099009861</v>
          </cell>
          <cell r="G2093">
            <v>97.069306930692903</v>
          </cell>
        </row>
        <row r="2094">
          <cell r="A2094">
            <v>58248</v>
          </cell>
          <cell r="B2094" t="str">
            <v>58</v>
          </cell>
          <cell r="C2094" t="str">
            <v>Saint-Laurent-l'Abbaye</v>
          </cell>
          <cell r="D2094">
            <v>229</v>
          </cell>
          <cell r="E2094">
            <v>51.472477064220172</v>
          </cell>
          <cell r="F2094">
            <v>18.908256880733941</v>
          </cell>
          <cell r="G2094">
            <v>70.380733944954116</v>
          </cell>
        </row>
        <row r="2095">
          <cell r="A2095">
            <v>58249</v>
          </cell>
          <cell r="B2095" t="str">
            <v>58</v>
          </cell>
          <cell r="C2095" t="str">
            <v>Saint-Léger-de-Fougeret</v>
          </cell>
          <cell r="D2095">
            <v>354.99999999999949</v>
          </cell>
          <cell r="E2095">
            <v>44.977119897720151</v>
          </cell>
          <cell r="F2095">
            <v>63.245658199248631</v>
          </cell>
          <cell r="G2095">
            <v>108.22277809696878</v>
          </cell>
        </row>
        <row r="2096">
          <cell r="A2096">
            <v>58250</v>
          </cell>
          <cell r="B2096" t="str">
            <v>58</v>
          </cell>
          <cell r="C2096" t="str">
            <v>Saint-Léger-des-Vignes</v>
          </cell>
          <cell r="D2096">
            <v>1989</v>
          </cell>
          <cell r="E2096">
            <v>404.65956485801632</v>
          </cell>
          <cell r="F2096">
            <v>231.06022737394557</v>
          </cell>
          <cell r="G2096">
            <v>635.71979223196195</v>
          </cell>
        </row>
        <row r="2097">
          <cell r="A2097">
            <v>58251</v>
          </cell>
          <cell r="B2097" t="str">
            <v>58</v>
          </cell>
          <cell r="C2097" t="str">
            <v>Saint-Loup</v>
          </cell>
          <cell r="D2097">
            <v>494.99999999999852</v>
          </cell>
          <cell r="E2097">
            <v>102.03061224489764</v>
          </cell>
          <cell r="F2097">
            <v>53.540816326530454</v>
          </cell>
          <cell r="G2097">
            <v>155.5714285714281</v>
          </cell>
        </row>
        <row r="2098">
          <cell r="A2098">
            <v>58252</v>
          </cell>
          <cell r="B2098" t="str">
            <v>58</v>
          </cell>
          <cell r="C2098" t="str">
            <v>Saint-Malo-en-Donziois</v>
          </cell>
          <cell r="D2098">
            <v>131</v>
          </cell>
          <cell r="E2098">
            <v>43</v>
          </cell>
          <cell r="F2098">
            <v>21</v>
          </cell>
          <cell r="G2098">
            <v>64</v>
          </cell>
        </row>
        <row r="2099">
          <cell r="A2099">
            <v>58253</v>
          </cell>
          <cell r="B2099" t="str">
            <v>58</v>
          </cell>
          <cell r="C2099" t="str">
            <v>Sainte-Marie</v>
          </cell>
          <cell r="D2099">
            <v>91</v>
          </cell>
          <cell r="E2099">
            <v>14.836956521739134</v>
          </cell>
          <cell r="F2099">
            <v>18.79347826086957</v>
          </cell>
          <cell r="G2099">
            <v>33.630434782608702</v>
          </cell>
        </row>
        <row r="2100">
          <cell r="A2100">
            <v>58254</v>
          </cell>
          <cell r="B2100" t="str">
            <v>58</v>
          </cell>
          <cell r="C2100" t="str">
            <v>Saint-Martin-d'Heuille</v>
          </cell>
          <cell r="D2100">
            <v>602</v>
          </cell>
          <cell r="E2100">
            <v>107.82089552238808</v>
          </cell>
          <cell r="F2100">
            <v>34.94195688225539</v>
          </cell>
          <cell r="G2100">
            <v>142.76285240464347</v>
          </cell>
        </row>
        <row r="2101">
          <cell r="A2101">
            <v>58255</v>
          </cell>
          <cell r="B2101" t="str">
            <v>58</v>
          </cell>
          <cell r="C2101" t="str">
            <v>Saint-Martin-du-Puy</v>
          </cell>
          <cell r="D2101">
            <v>280.00000000000074</v>
          </cell>
          <cell r="E2101">
            <v>68.736462093862997</v>
          </cell>
          <cell r="F2101">
            <v>50.5415162454875</v>
          </cell>
          <cell r="G2101">
            <v>119.2779783393505</v>
          </cell>
        </row>
        <row r="2102">
          <cell r="A2102">
            <v>58256</v>
          </cell>
          <cell r="B2102" t="str">
            <v>58</v>
          </cell>
          <cell r="C2102" t="str">
            <v>Saint-Martin-sur-Nohain</v>
          </cell>
          <cell r="D2102">
            <v>385.00000000000153</v>
          </cell>
          <cell r="E2102">
            <v>65.531914893617284</v>
          </cell>
          <cell r="F2102">
            <v>37.885638297872489</v>
          </cell>
          <cell r="G2102">
            <v>103.41755319148977</v>
          </cell>
        </row>
        <row r="2103">
          <cell r="A2103">
            <v>58257</v>
          </cell>
          <cell r="B2103" t="str">
            <v>58</v>
          </cell>
          <cell r="C2103" t="str">
            <v>Saint-Maurice</v>
          </cell>
          <cell r="D2103">
            <v>54</v>
          </cell>
          <cell r="E2103">
            <v>9.8181818181818201</v>
          </cell>
          <cell r="F2103">
            <v>7.8545454545454563</v>
          </cell>
          <cell r="G2103">
            <v>17.672727272727276</v>
          </cell>
        </row>
        <row r="2104">
          <cell r="A2104">
            <v>58258</v>
          </cell>
          <cell r="B2104" t="str">
            <v>58</v>
          </cell>
          <cell r="C2104" t="str">
            <v>Saint-Ouen-sur-Loire</v>
          </cell>
          <cell r="D2104">
            <v>558.99999999999829</v>
          </cell>
          <cell r="E2104">
            <v>75.074410163339167</v>
          </cell>
          <cell r="F2104">
            <v>32.464609800362879</v>
          </cell>
          <cell r="G2104">
            <v>107.53901996370205</v>
          </cell>
        </row>
        <row r="2105">
          <cell r="A2105">
            <v>58259</v>
          </cell>
          <cell r="B2105" t="str">
            <v>58</v>
          </cell>
          <cell r="C2105" t="str">
            <v>Saint-Parize-en-Viry</v>
          </cell>
          <cell r="D2105">
            <v>182</v>
          </cell>
          <cell r="E2105">
            <v>36.808988764044962</v>
          </cell>
          <cell r="F2105">
            <v>16.359550561797761</v>
          </cell>
          <cell r="G2105">
            <v>53.168539325842723</v>
          </cell>
        </row>
        <row r="2106">
          <cell r="A2106">
            <v>58260</v>
          </cell>
          <cell r="B2106" t="str">
            <v>58</v>
          </cell>
          <cell r="C2106" t="str">
            <v>Saint-Parize-le-Châtel</v>
          </cell>
          <cell r="D2106">
            <v>1306</v>
          </cell>
          <cell r="E2106">
            <v>240.24072672218023</v>
          </cell>
          <cell r="F2106">
            <v>85.023467070401225</v>
          </cell>
          <cell r="G2106">
            <v>325.26419379258147</v>
          </cell>
        </row>
        <row r="2107">
          <cell r="A2107">
            <v>58261</v>
          </cell>
          <cell r="B2107" t="str">
            <v>58</v>
          </cell>
          <cell r="C2107" t="str">
            <v>Saint-Père</v>
          </cell>
          <cell r="D2107">
            <v>1147</v>
          </cell>
          <cell r="E2107">
            <v>266.95663716814141</v>
          </cell>
          <cell r="F2107">
            <v>135.00088495575213</v>
          </cell>
          <cell r="G2107">
            <v>401.95752212389357</v>
          </cell>
        </row>
        <row r="2108">
          <cell r="A2108">
            <v>58262</v>
          </cell>
          <cell r="B2108" t="str">
            <v>58</v>
          </cell>
          <cell r="C2108" t="str">
            <v>Saint-Péreuse</v>
          </cell>
          <cell r="D2108">
            <v>265</v>
          </cell>
          <cell r="E2108">
            <v>59.01260504201678</v>
          </cell>
          <cell r="F2108">
            <v>32.289915966386538</v>
          </cell>
          <cell r="G2108">
            <v>91.302521008403318</v>
          </cell>
        </row>
        <row r="2109">
          <cell r="A2109">
            <v>58263</v>
          </cell>
          <cell r="B2109" t="str">
            <v>58</v>
          </cell>
          <cell r="C2109" t="str">
            <v>Saint-Pierre-du-Mont</v>
          </cell>
          <cell r="D2109">
            <v>202</v>
          </cell>
          <cell r="E2109">
            <v>38.572864321607959</v>
          </cell>
          <cell r="F2109">
            <v>21.31658291457282</v>
          </cell>
          <cell r="G2109">
            <v>59.889447236180779</v>
          </cell>
        </row>
        <row r="2110">
          <cell r="A2110">
            <v>58264</v>
          </cell>
          <cell r="B2110" t="str">
            <v>58</v>
          </cell>
          <cell r="C2110" t="str">
            <v>Saint-Pierre-le-Moûtier</v>
          </cell>
          <cell r="D2110">
            <v>2005</v>
          </cell>
          <cell r="E2110">
            <v>414.80046583260389</v>
          </cell>
          <cell r="F2110">
            <v>395.0521702085129</v>
          </cell>
          <cell r="G2110">
            <v>809.85263604111674</v>
          </cell>
        </row>
        <row r="2111">
          <cell r="A2111">
            <v>58265</v>
          </cell>
          <cell r="B2111" t="str">
            <v>58</v>
          </cell>
          <cell r="C2111" t="str">
            <v>Saint-Quentin-sur-Nohain</v>
          </cell>
          <cell r="D2111">
            <v>116</v>
          </cell>
          <cell r="E2111">
            <v>24.576271186440675</v>
          </cell>
          <cell r="F2111">
            <v>14.745762711864407</v>
          </cell>
          <cell r="G2111">
            <v>39.322033898305079</v>
          </cell>
        </row>
        <row r="2112">
          <cell r="A2112">
            <v>58266</v>
          </cell>
          <cell r="B2112" t="str">
            <v>58</v>
          </cell>
          <cell r="C2112" t="str">
            <v>Saint-Révérien</v>
          </cell>
          <cell r="D2112">
            <v>175</v>
          </cell>
          <cell r="E2112">
            <v>62.921348314606718</v>
          </cell>
          <cell r="F2112">
            <v>23.595505617977519</v>
          </cell>
          <cell r="G2112">
            <v>86.51685393258424</v>
          </cell>
        </row>
        <row r="2113">
          <cell r="A2113">
            <v>58267</v>
          </cell>
          <cell r="B2113" t="str">
            <v>58</v>
          </cell>
          <cell r="C2113" t="str">
            <v>Saint-Saulge</v>
          </cell>
          <cell r="D2113">
            <v>781</v>
          </cell>
          <cell r="E2113">
            <v>164.11526075777437</v>
          </cell>
          <cell r="F2113">
            <v>168.31913426645275</v>
          </cell>
          <cell r="G2113">
            <v>332.43439502422711</v>
          </cell>
        </row>
        <row r="2114">
          <cell r="A2114">
            <v>58268</v>
          </cell>
          <cell r="B2114" t="str">
            <v>58</v>
          </cell>
          <cell r="C2114" t="str">
            <v>Saint-Seine</v>
          </cell>
          <cell r="D2114">
            <v>224.99999999999892</v>
          </cell>
          <cell r="E2114">
            <v>57.057416267942322</v>
          </cell>
          <cell r="F2114">
            <v>35.526315789473522</v>
          </cell>
          <cell r="G2114">
            <v>92.583732057415844</v>
          </cell>
        </row>
        <row r="2115">
          <cell r="A2115">
            <v>58269</v>
          </cell>
          <cell r="B2115" t="str">
            <v>58</v>
          </cell>
          <cell r="C2115" t="str">
            <v>Saint-Sulpice</v>
          </cell>
          <cell r="D2115">
            <v>435.99999999999824</v>
          </cell>
          <cell r="E2115">
            <v>66.187951807228643</v>
          </cell>
          <cell r="F2115">
            <v>37.821686746987801</v>
          </cell>
          <cell r="G2115">
            <v>104.00963855421645</v>
          </cell>
        </row>
        <row r="2116">
          <cell r="A2116">
            <v>58270</v>
          </cell>
          <cell r="B2116" t="str">
            <v>58</v>
          </cell>
          <cell r="C2116" t="str">
            <v>Saint-Vérain</v>
          </cell>
          <cell r="D2116">
            <v>343</v>
          </cell>
          <cell r="E2116">
            <v>87.744186046511629</v>
          </cell>
          <cell r="F2116">
            <v>34.89825581395349</v>
          </cell>
          <cell r="G2116">
            <v>122.64244186046511</v>
          </cell>
        </row>
        <row r="2117">
          <cell r="A2117">
            <v>58271</v>
          </cell>
          <cell r="B2117" t="str">
            <v>58</v>
          </cell>
          <cell r="C2117" t="str">
            <v>Saizy</v>
          </cell>
          <cell r="D2117">
            <v>198</v>
          </cell>
          <cell r="E2117">
            <v>39</v>
          </cell>
          <cell r="F2117">
            <v>81</v>
          </cell>
          <cell r="G2117">
            <v>120</v>
          </cell>
        </row>
        <row r="2118">
          <cell r="A2118">
            <v>58272</v>
          </cell>
          <cell r="B2118" t="str">
            <v>58</v>
          </cell>
          <cell r="C2118" t="str">
            <v>Sardy-lès-Épiry</v>
          </cell>
          <cell r="D2118">
            <v>141</v>
          </cell>
          <cell r="E2118">
            <v>25.816901408450697</v>
          </cell>
          <cell r="F2118">
            <v>25.816901408450697</v>
          </cell>
          <cell r="G2118">
            <v>51.633802816901394</v>
          </cell>
        </row>
        <row r="2119">
          <cell r="A2119">
            <v>58273</v>
          </cell>
          <cell r="B2119" t="str">
            <v>58</v>
          </cell>
          <cell r="C2119" t="str">
            <v>Sauvigny-les-Bois</v>
          </cell>
          <cell r="D2119">
            <v>1550</v>
          </cell>
          <cell r="E2119">
            <v>290.68786502271269</v>
          </cell>
          <cell r="F2119">
            <v>144.84101232965614</v>
          </cell>
          <cell r="G2119">
            <v>435.5288773523688</v>
          </cell>
        </row>
        <row r="2120">
          <cell r="A2120">
            <v>58274</v>
          </cell>
          <cell r="B2120" t="str">
            <v>58</v>
          </cell>
          <cell r="C2120" t="str">
            <v>Savigny-Poil-Fol</v>
          </cell>
          <cell r="D2120">
            <v>131</v>
          </cell>
          <cell r="E2120">
            <v>30.465116279069701</v>
          </cell>
          <cell r="F2120">
            <v>17.26356589147283</v>
          </cell>
          <cell r="G2120">
            <v>47.728682170542527</v>
          </cell>
        </row>
        <row r="2121">
          <cell r="A2121">
            <v>58275</v>
          </cell>
          <cell r="B2121" t="str">
            <v>58</v>
          </cell>
          <cell r="C2121" t="str">
            <v>Saxi-Bourdon</v>
          </cell>
          <cell r="D2121">
            <v>312</v>
          </cell>
          <cell r="E2121">
            <v>64.445901639344186</v>
          </cell>
          <cell r="F2121">
            <v>37.849180327868808</v>
          </cell>
          <cell r="G2121">
            <v>102.29508196721299</v>
          </cell>
        </row>
        <row r="2122">
          <cell r="A2122">
            <v>58276</v>
          </cell>
          <cell r="B2122" t="str">
            <v>58</v>
          </cell>
          <cell r="C2122" t="str">
            <v>Sémelay</v>
          </cell>
          <cell r="D2122">
            <v>249</v>
          </cell>
          <cell r="E2122">
            <v>69.966942148760282</v>
          </cell>
          <cell r="F2122">
            <v>56.590909090909051</v>
          </cell>
          <cell r="G2122">
            <v>126.55785123966933</v>
          </cell>
        </row>
        <row r="2123">
          <cell r="A2123">
            <v>58277</v>
          </cell>
          <cell r="B2123" t="str">
            <v>58</v>
          </cell>
          <cell r="C2123" t="str">
            <v>Sermages</v>
          </cell>
          <cell r="D2123">
            <v>201</v>
          </cell>
          <cell r="E2123">
            <v>50.492753623188399</v>
          </cell>
          <cell r="F2123">
            <v>32.043478260869563</v>
          </cell>
          <cell r="G2123">
            <v>82.536231884057969</v>
          </cell>
        </row>
        <row r="2124">
          <cell r="A2124">
            <v>58278</v>
          </cell>
          <cell r="B2124" t="str">
            <v>58</v>
          </cell>
          <cell r="C2124" t="str">
            <v>Sermoise-sur-Loire</v>
          </cell>
          <cell r="D2124">
            <v>1586</v>
          </cell>
          <cell r="E2124">
            <v>250.68167815910169</v>
          </cell>
          <cell r="F2124">
            <v>101.87064212043174</v>
          </cell>
          <cell r="G2124">
            <v>352.55232027953343</v>
          </cell>
        </row>
        <row r="2125">
          <cell r="A2125">
            <v>58279</v>
          </cell>
          <cell r="B2125" t="str">
            <v>58</v>
          </cell>
          <cell r="C2125" t="str">
            <v>Sichamps</v>
          </cell>
          <cell r="D2125">
            <v>188</v>
          </cell>
          <cell r="E2125">
            <v>31.333333333333343</v>
          </cell>
          <cell r="F2125">
            <v>18.604166666666671</v>
          </cell>
          <cell r="G2125">
            <v>49.937500000000014</v>
          </cell>
        </row>
        <row r="2126">
          <cell r="A2126">
            <v>58280</v>
          </cell>
          <cell r="B2126" t="str">
            <v>58</v>
          </cell>
          <cell r="C2126" t="str">
            <v>Sougy-sur-Loire</v>
          </cell>
          <cell r="D2126">
            <v>658</v>
          </cell>
          <cell r="E2126">
            <v>118</v>
          </cell>
          <cell r="F2126">
            <v>49</v>
          </cell>
          <cell r="G2126">
            <v>167</v>
          </cell>
        </row>
        <row r="2127">
          <cell r="A2127">
            <v>58281</v>
          </cell>
          <cell r="B2127" t="str">
            <v>58</v>
          </cell>
          <cell r="C2127" t="str">
            <v>Suilly-la-Tour</v>
          </cell>
          <cell r="D2127">
            <v>640.00000000000239</v>
          </cell>
          <cell r="E2127">
            <v>141.51815181518205</v>
          </cell>
          <cell r="F2127">
            <v>86.60066006600691</v>
          </cell>
          <cell r="G2127">
            <v>228.11881188118895</v>
          </cell>
        </row>
        <row r="2128">
          <cell r="A2128">
            <v>58282</v>
          </cell>
          <cell r="B2128" t="str">
            <v>58</v>
          </cell>
          <cell r="C2128" t="str">
            <v>Surgy</v>
          </cell>
          <cell r="D2128">
            <v>396</v>
          </cell>
          <cell r="E2128">
            <v>104.49113650494428</v>
          </cell>
          <cell r="F2128">
            <v>70.043509085731884</v>
          </cell>
          <cell r="G2128">
            <v>174.53464559067618</v>
          </cell>
        </row>
        <row r="2129">
          <cell r="A2129">
            <v>58283</v>
          </cell>
          <cell r="B2129" t="str">
            <v>58</v>
          </cell>
          <cell r="C2129" t="str">
            <v>Taconnay</v>
          </cell>
          <cell r="D2129">
            <v>80</v>
          </cell>
          <cell r="E2129">
            <v>23</v>
          </cell>
          <cell r="F2129">
            <v>16</v>
          </cell>
          <cell r="G2129">
            <v>39</v>
          </cell>
        </row>
        <row r="2130">
          <cell r="A2130">
            <v>58284</v>
          </cell>
          <cell r="B2130" t="str">
            <v>58</v>
          </cell>
          <cell r="C2130" t="str">
            <v>Talon</v>
          </cell>
          <cell r="D2130">
            <v>45</v>
          </cell>
          <cell r="E2130">
            <v>2</v>
          </cell>
          <cell r="F2130">
            <v>11</v>
          </cell>
          <cell r="G2130">
            <v>13</v>
          </cell>
        </row>
        <row r="2131">
          <cell r="A2131">
            <v>58285</v>
          </cell>
          <cell r="B2131" t="str">
            <v>58</v>
          </cell>
          <cell r="C2131" t="str">
            <v>Tamnay-en-Bazois</v>
          </cell>
          <cell r="D2131">
            <v>183</v>
          </cell>
          <cell r="E2131">
            <v>44</v>
          </cell>
          <cell r="F2131">
            <v>32</v>
          </cell>
          <cell r="G2131">
            <v>76</v>
          </cell>
        </row>
        <row r="2132">
          <cell r="A2132">
            <v>58286</v>
          </cell>
          <cell r="B2132" t="str">
            <v>58</v>
          </cell>
          <cell r="C2132" t="str">
            <v>Tannay</v>
          </cell>
          <cell r="D2132">
            <v>596</v>
          </cell>
          <cell r="E2132">
            <v>153</v>
          </cell>
          <cell r="F2132">
            <v>89</v>
          </cell>
          <cell r="G2132">
            <v>242</v>
          </cell>
        </row>
        <row r="2133">
          <cell r="A2133">
            <v>58287</v>
          </cell>
          <cell r="B2133" t="str">
            <v>58</v>
          </cell>
          <cell r="C2133" t="str">
            <v>Tazilly</v>
          </cell>
          <cell r="D2133">
            <v>241</v>
          </cell>
          <cell r="E2133">
            <v>30.24696356275302</v>
          </cell>
          <cell r="F2133">
            <v>37.076923076923059</v>
          </cell>
          <cell r="G2133">
            <v>67.323886639676076</v>
          </cell>
        </row>
        <row r="2134">
          <cell r="A2134">
            <v>58288</v>
          </cell>
          <cell r="B2134" t="str">
            <v>58</v>
          </cell>
          <cell r="C2134" t="str">
            <v>Teigny</v>
          </cell>
          <cell r="D2134">
            <v>105</v>
          </cell>
          <cell r="E2134">
            <v>25.2403846153845</v>
          </cell>
          <cell r="F2134">
            <v>12.11538461538456</v>
          </cell>
          <cell r="G2134">
            <v>37.355769230769056</v>
          </cell>
        </row>
        <row r="2135">
          <cell r="A2135">
            <v>58289</v>
          </cell>
          <cell r="B2135" t="str">
            <v>58</v>
          </cell>
          <cell r="C2135" t="str">
            <v>Ternant</v>
          </cell>
          <cell r="D2135">
            <v>220</v>
          </cell>
          <cell r="E2135">
            <v>46.851851851851919</v>
          </cell>
          <cell r="F2135">
            <v>33.611111111111157</v>
          </cell>
          <cell r="G2135">
            <v>80.462962962963076</v>
          </cell>
        </row>
        <row r="2136">
          <cell r="A2136">
            <v>58290</v>
          </cell>
          <cell r="B2136" t="str">
            <v>58</v>
          </cell>
          <cell r="C2136" t="str">
            <v>Thaix</v>
          </cell>
          <cell r="D2136">
            <v>63</v>
          </cell>
          <cell r="E2136">
            <v>6</v>
          </cell>
          <cell r="F2136">
            <v>2</v>
          </cell>
          <cell r="G2136">
            <v>8</v>
          </cell>
        </row>
        <row r="2137">
          <cell r="A2137">
            <v>58291</v>
          </cell>
          <cell r="B2137" t="str">
            <v>58</v>
          </cell>
          <cell r="C2137" t="str">
            <v>Thianges</v>
          </cell>
          <cell r="D2137">
            <v>171</v>
          </cell>
          <cell r="E2137">
            <v>39</v>
          </cell>
          <cell r="F2137">
            <v>15</v>
          </cell>
          <cell r="G2137">
            <v>54</v>
          </cell>
        </row>
        <row r="2138">
          <cell r="A2138">
            <v>58292</v>
          </cell>
          <cell r="B2138" t="str">
            <v>58</v>
          </cell>
          <cell r="C2138" t="str">
            <v>Tintury</v>
          </cell>
          <cell r="D2138">
            <v>189</v>
          </cell>
          <cell r="E2138">
            <v>56.189189189189101</v>
          </cell>
          <cell r="F2138">
            <v>27.583783783783737</v>
          </cell>
          <cell r="G2138">
            <v>83.772972972972838</v>
          </cell>
        </row>
        <row r="2139">
          <cell r="A2139">
            <v>58293</v>
          </cell>
          <cell r="B2139" t="str">
            <v>58</v>
          </cell>
          <cell r="C2139" t="str">
            <v>Toury-Lurcy</v>
          </cell>
          <cell r="D2139">
            <v>422</v>
          </cell>
          <cell r="E2139">
            <v>92.880382775119557</v>
          </cell>
          <cell r="F2139">
            <v>36.344497607655477</v>
          </cell>
          <cell r="G2139">
            <v>129.22488038277504</v>
          </cell>
        </row>
        <row r="2140">
          <cell r="A2140">
            <v>58294</v>
          </cell>
          <cell r="B2140" t="str">
            <v>58</v>
          </cell>
          <cell r="C2140" t="str">
            <v>Toury-sur-Jour</v>
          </cell>
          <cell r="D2140">
            <v>123.00000000000055</v>
          </cell>
          <cell r="E2140">
            <v>20.163934426229599</v>
          </cell>
          <cell r="F2140">
            <v>14.11475409836072</v>
          </cell>
          <cell r="G2140">
            <v>34.278688524590322</v>
          </cell>
        </row>
        <row r="2141">
          <cell r="A2141">
            <v>58295</v>
          </cell>
          <cell r="B2141" t="str">
            <v>58</v>
          </cell>
          <cell r="C2141" t="str">
            <v>Tracy-sur-Loire</v>
          </cell>
          <cell r="D2141">
            <v>952</v>
          </cell>
          <cell r="E2141">
            <v>184</v>
          </cell>
          <cell r="F2141">
            <v>96</v>
          </cell>
          <cell r="G2141">
            <v>280</v>
          </cell>
        </row>
        <row r="2142">
          <cell r="A2142">
            <v>58296</v>
          </cell>
          <cell r="B2142" t="str">
            <v>58</v>
          </cell>
          <cell r="C2142" t="str">
            <v>Tresnay</v>
          </cell>
          <cell r="D2142">
            <v>188</v>
          </cell>
          <cell r="E2142">
            <v>29</v>
          </cell>
          <cell r="F2142">
            <v>19</v>
          </cell>
          <cell r="G2142">
            <v>48</v>
          </cell>
        </row>
        <row r="2143">
          <cell r="A2143">
            <v>58297</v>
          </cell>
          <cell r="B2143" t="str">
            <v>58</v>
          </cell>
          <cell r="C2143" t="str">
            <v>Trois-Vèvres</v>
          </cell>
          <cell r="D2143">
            <v>238</v>
          </cell>
          <cell r="E2143">
            <v>50</v>
          </cell>
          <cell r="F2143">
            <v>23</v>
          </cell>
          <cell r="G2143">
            <v>73</v>
          </cell>
        </row>
        <row r="2144">
          <cell r="A2144">
            <v>58298</v>
          </cell>
          <cell r="B2144" t="str">
            <v>58</v>
          </cell>
          <cell r="C2144" t="str">
            <v>Tronsanges</v>
          </cell>
          <cell r="D2144">
            <v>387</v>
          </cell>
          <cell r="E2144">
            <v>53.040609137055831</v>
          </cell>
          <cell r="F2144">
            <v>24.555837563451771</v>
          </cell>
          <cell r="G2144">
            <v>77.596446700507599</v>
          </cell>
        </row>
        <row r="2145">
          <cell r="A2145">
            <v>58299</v>
          </cell>
          <cell r="B2145" t="str">
            <v>58</v>
          </cell>
          <cell r="C2145" t="str">
            <v>Trucy-l'Orgueilleux</v>
          </cell>
          <cell r="D2145">
            <v>225</v>
          </cell>
          <cell r="E2145">
            <v>49.891304347826072</v>
          </cell>
          <cell r="F2145">
            <v>28.369565217391294</v>
          </cell>
          <cell r="G2145">
            <v>78.260869565217362</v>
          </cell>
        </row>
        <row r="2146">
          <cell r="A2146">
            <v>58300</v>
          </cell>
          <cell r="B2146" t="str">
            <v>58</v>
          </cell>
          <cell r="C2146" t="str">
            <v>Urzy</v>
          </cell>
          <cell r="D2146">
            <v>1839</v>
          </cell>
          <cell r="E2146">
            <v>337</v>
          </cell>
          <cell r="F2146">
            <v>98</v>
          </cell>
          <cell r="G2146">
            <v>435</v>
          </cell>
        </row>
        <row r="2147">
          <cell r="A2147">
            <v>58301</v>
          </cell>
          <cell r="B2147" t="str">
            <v>58</v>
          </cell>
          <cell r="C2147" t="str">
            <v>Vandenesse</v>
          </cell>
          <cell r="D2147">
            <v>338</v>
          </cell>
          <cell r="E2147">
            <v>81</v>
          </cell>
          <cell r="F2147">
            <v>47</v>
          </cell>
          <cell r="G2147">
            <v>128</v>
          </cell>
        </row>
        <row r="2148">
          <cell r="A2148">
            <v>58302</v>
          </cell>
          <cell r="B2148" t="str">
            <v>58</v>
          </cell>
          <cell r="C2148" t="str">
            <v>Varennes-lès-Narcy</v>
          </cell>
          <cell r="D2148">
            <v>966</v>
          </cell>
          <cell r="E2148">
            <v>167</v>
          </cell>
          <cell r="F2148">
            <v>162</v>
          </cell>
          <cell r="G2148">
            <v>329</v>
          </cell>
        </row>
        <row r="2149">
          <cell r="A2149">
            <v>58303</v>
          </cell>
          <cell r="B2149" t="str">
            <v>58</v>
          </cell>
          <cell r="C2149" t="str">
            <v>Varennes-Vauzelles</v>
          </cell>
          <cell r="D2149">
            <v>9440</v>
          </cell>
          <cell r="E2149">
            <v>1916</v>
          </cell>
          <cell r="F2149">
            <v>1416</v>
          </cell>
          <cell r="G2149">
            <v>3332</v>
          </cell>
        </row>
        <row r="2150">
          <cell r="A2150">
            <v>58304</v>
          </cell>
          <cell r="B2150" t="str">
            <v>58</v>
          </cell>
          <cell r="C2150" t="str">
            <v>Varzy</v>
          </cell>
          <cell r="D2150">
            <v>1264</v>
          </cell>
          <cell r="E2150">
            <v>307.60514004306776</v>
          </cell>
          <cell r="F2150">
            <v>224.28550240827602</v>
          </cell>
          <cell r="G2150">
            <v>531.89064245134375</v>
          </cell>
        </row>
        <row r="2151">
          <cell r="A2151">
            <v>58305</v>
          </cell>
          <cell r="B2151" t="str">
            <v>58</v>
          </cell>
          <cell r="C2151" t="str">
            <v>Vauclaix</v>
          </cell>
          <cell r="D2151">
            <v>129</v>
          </cell>
          <cell r="E2151">
            <v>20</v>
          </cell>
          <cell r="F2151">
            <v>20</v>
          </cell>
          <cell r="G2151">
            <v>40</v>
          </cell>
        </row>
        <row r="2152">
          <cell r="A2152">
            <v>58306</v>
          </cell>
          <cell r="B2152" t="str">
            <v>58</v>
          </cell>
          <cell r="C2152" t="str">
            <v>Verneuil</v>
          </cell>
          <cell r="D2152">
            <v>323.00000000000063</v>
          </cell>
          <cell r="E2152">
            <v>39.489028213166222</v>
          </cell>
          <cell r="F2152">
            <v>44.551724137931124</v>
          </cell>
          <cell r="G2152">
            <v>84.040752351097353</v>
          </cell>
        </row>
        <row r="2153">
          <cell r="A2153">
            <v>58307</v>
          </cell>
          <cell r="B2153" t="str">
            <v>58</v>
          </cell>
          <cell r="C2153" t="str">
            <v>Vielmanay</v>
          </cell>
          <cell r="D2153">
            <v>188.99999999999923</v>
          </cell>
          <cell r="E2153">
            <v>36.546961325966699</v>
          </cell>
          <cell r="F2153">
            <v>20.883977900552399</v>
          </cell>
          <cell r="G2153">
            <v>57.430939226519101</v>
          </cell>
        </row>
        <row r="2154">
          <cell r="A2154">
            <v>58308</v>
          </cell>
          <cell r="B2154" t="str">
            <v>58</v>
          </cell>
          <cell r="C2154" t="str">
            <v>Vignol</v>
          </cell>
          <cell r="D2154">
            <v>70</v>
          </cell>
          <cell r="E2154">
            <v>8.75</v>
          </cell>
          <cell r="F2154">
            <v>10.694444444444441</v>
          </cell>
          <cell r="G2154">
            <v>19.444444444444443</v>
          </cell>
        </row>
        <row r="2155">
          <cell r="A2155">
            <v>58309</v>
          </cell>
          <cell r="B2155" t="str">
            <v>58</v>
          </cell>
          <cell r="C2155" t="str">
            <v>Villapourçon</v>
          </cell>
          <cell r="D2155">
            <v>447</v>
          </cell>
          <cell r="E2155">
            <v>128.01620327645202</v>
          </cell>
          <cell r="F2155">
            <v>89.591128092107553</v>
          </cell>
          <cell r="G2155">
            <v>217.60733136855958</v>
          </cell>
        </row>
        <row r="2156">
          <cell r="A2156">
            <v>58310</v>
          </cell>
          <cell r="B2156" t="str">
            <v>58</v>
          </cell>
          <cell r="C2156" t="str">
            <v>Villiers-le-Sec</v>
          </cell>
          <cell r="D2156">
            <v>52</v>
          </cell>
          <cell r="E2156">
            <v>9</v>
          </cell>
          <cell r="F2156">
            <v>8</v>
          </cell>
          <cell r="G2156">
            <v>17</v>
          </cell>
        </row>
        <row r="2157">
          <cell r="A2157">
            <v>58311</v>
          </cell>
          <cell r="B2157" t="str">
            <v>58</v>
          </cell>
          <cell r="C2157" t="str">
            <v>Ville-Langy</v>
          </cell>
          <cell r="D2157">
            <v>292</v>
          </cell>
          <cell r="E2157">
            <v>63.349152542372863</v>
          </cell>
          <cell r="F2157">
            <v>24.745762711864398</v>
          </cell>
          <cell r="G2157">
            <v>88.094915254237264</v>
          </cell>
        </row>
        <row r="2158">
          <cell r="A2158">
            <v>58312</v>
          </cell>
          <cell r="B2158" t="str">
            <v>58</v>
          </cell>
          <cell r="C2158" t="str">
            <v>Villiers-sur-Yonne</v>
          </cell>
          <cell r="D2158">
            <v>291</v>
          </cell>
          <cell r="E2158">
            <v>71.455516014234902</v>
          </cell>
          <cell r="F2158">
            <v>32.103202846975101</v>
          </cell>
          <cell r="G2158">
            <v>103.55871886121</v>
          </cell>
        </row>
        <row r="2159">
          <cell r="A2159">
            <v>58313</v>
          </cell>
          <cell r="B2159" t="str">
            <v>58</v>
          </cell>
          <cell r="C2159" t="str">
            <v>Vitry-Laché</v>
          </cell>
          <cell r="D2159">
            <v>99</v>
          </cell>
          <cell r="E2159">
            <v>25.70192307692308</v>
          </cell>
          <cell r="F2159">
            <v>14.278846153846155</v>
          </cell>
          <cell r="G2159">
            <v>39.980769230769234</v>
          </cell>
        </row>
        <row r="2160">
          <cell r="A2160">
            <v>70001</v>
          </cell>
          <cell r="B2160" t="str">
            <v>70</v>
          </cell>
          <cell r="C2160" t="str">
            <v>Abelcourt</v>
          </cell>
          <cell r="D2160">
            <v>354.99999999999852</v>
          </cell>
          <cell r="E2160">
            <v>45.642857142856947</v>
          </cell>
          <cell r="F2160">
            <v>13.18571428571423</v>
          </cell>
          <cell r="G2160">
            <v>58.82857142857118</v>
          </cell>
        </row>
        <row r="2161">
          <cell r="A2161">
            <v>70002</v>
          </cell>
          <cell r="B2161" t="str">
            <v>70</v>
          </cell>
          <cell r="C2161" t="str">
            <v>Aboncourt-Gesincourt</v>
          </cell>
          <cell r="D2161">
            <v>215</v>
          </cell>
          <cell r="E2161">
            <v>33.076923076923087</v>
          </cell>
          <cell r="F2161">
            <v>26.266968325791865</v>
          </cell>
          <cell r="G2161">
            <v>59.343891402714952</v>
          </cell>
        </row>
        <row r="2162">
          <cell r="A2162">
            <v>70003</v>
          </cell>
          <cell r="B2162" t="str">
            <v>70</v>
          </cell>
          <cell r="C2162" t="str">
            <v>Achey</v>
          </cell>
          <cell r="D2162">
            <v>74.999999999999716</v>
          </cell>
          <cell r="E2162">
            <v>12.67605633802812</v>
          </cell>
          <cell r="F2162">
            <v>5.2816901408450496</v>
          </cell>
          <cell r="G2162">
            <v>17.957746478873169</v>
          </cell>
        </row>
        <row r="2163">
          <cell r="A2163">
            <v>70004</v>
          </cell>
          <cell r="B2163" t="str">
            <v>70</v>
          </cell>
          <cell r="C2163" t="str">
            <v>Adelans-et-le-Val-de-Bithaine</v>
          </cell>
          <cell r="D2163">
            <v>302.00000000000108</v>
          </cell>
          <cell r="E2163">
            <v>51.684563758389451</v>
          </cell>
          <cell r="F2163">
            <v>16.214765100671201</v>
          </cell>
          <cell r="G2163">
            <v>67.89932885906066</v>
          </cell>
        </row>
        <row r="2164">
          <cell r="A2164">
            <v>70005</v>
          </cell>
          <cell r="B2164" t="str">
            <v>70</v>
          </cell>
          <cell r="C2164" t="str">
            <v>Aillevans</v>
          </cell>
          <cell r="D2164">
            <v>146</v>
          </cell>
          <cell r="E2164">
            <v>25.476510067114106</v>
          </cell>
          <cell r="F2164">
            <v>13.718120805369134</v>
          </cell>
          <cell r="G2164">
            <v>39.194630872483238</v>
          </cell>
        </row>
        <row r="2165">
          <cell r="A2165">
            <v>70006</v>
          </cell>
          <cell r="B2165" t="str">
            <v>70</v>
          </cell>
          <cell r="C2165" t="str">
            <v>Aillevillers-et-Lyaumont</v>
          </cell>
          <cell r="D2165">
            <v>1616.9999999999927</v>
          </cell>
          <cell r="E2165">
            <v>309.44318918987392</v>
          </cell>
          <cell r="F2165">
            <v>140.39122259263016</v>
          </cell>
          <cell r="G2165">
            <v>449.83441178250405</v>
          </cell>
        </row>
        <row r="2166">
          <cell r="A2166">
            <v>70007</v>
          </cell>
          <cell r="B2166" t="str">
            <v>70</v>
          </cell>
          <cell r="C2166" t="str">
            <v>Ailloncourt</v>
          </cell>
          <cell r="D2166">
            <v>314.99999999999949</v>
          </cell>
          <cell r="E2166">
            <v>56.023489932885809</v>
          </cell>
          <cell r="F2166">
            <v>24.31208053691271</v>
          </cell>
          <cell r="G2166">
            <v>80.335570469798512</v>
          </cell>
        </row>
        <row r="2167">
          <cell r="A2167">
            <v>70008</v>
          </cell>
          <cell r="B2167" t="str">
            <v>70</v>
          </cell>
          <cell r="C2167" t="str">
            <v>Ainvelle</v>
          </cell>
          <cell r="D2167">
            <v>153</v>
          </cell>
          <cell r="E2167">
            <v>49.32236842105258</v>
          </cell>
          <cell r="F2167">
            <v>21.138157894736839</v>
          </cell>
          <cell r="G2167">
            <v>70.460526315789423</v>
          </cell>
        </row>
        <row r="2168">
          <cell r="A2168">
            <v>70009</v>
          </cell>
          <cell r="B2168" t="str">
            <v>70</v>
          </cell>
          <cell r="C2168" t="str">
            <v>Aisey-et-Richecourt</v>
          </cell>
          <cell r="D2168">
            <v>101</v>
          </cell>
          <cell r="E2168">
            <v>19.42307692307692</v>
          </cell>
          <cell r="F2168">
            <v>12.625</v>
          </cell>
          <cell r="G2168">
            <v>32.04807692307692</v>
          </cell>
        </row>
        <row r="2169">
          <cell r="A2169">
            <v>70010</v>
          </cell>
          <cell r="B2169" t="str">
            <v>70</v>
          </cell>
          <cell r="C2169" t="str">
            <v>Alaincourt</v>
          </cell>
          <cell r="D2169">
            <v>105</v>
          </cell>
          <cell r="E2169">
            <v>22.909090909090921</v>
          </cell>
          <cell r="F2169">
            <v>7.6363636363636402</v>
          </cell>
          <cell r="G2169">
            <v>30.545454545454561</v>
          </cell>
        </row>
        <row r="2170">
          <cell r="A2170">
            <v>70011</v>
          </cell>
          <cell r="B2170" t="str">
            <v>70</v>
          </cell>
          <cell r="C2170" t="str">
            <v>Amage</v>
          </cell>
          <cell r="D2170">
            <v>342</v>
          </cell>
          <cell r="E2170">
            <v>58.796561604584518</v>
          </cell>
          <cell r="F2170">
            <v>28.418338108882519</v>
          </cell>
          <cell r="G2170">
            <v>87.214899713467034</v>
          </cell>
        </row>
        <row r="2171">
          <cell r="A2171">
            <v>70012</v>
          </cell>
          <cell r="B2171" t="str">
            <v>70</v>
          </cell>
          <cell r="C2171" t="str">
            <v>Amance</v>
          </cell>
          <cell r="D2171">
            <v>708.99999999999795</v>
          </cell>
          <cell r="E2171">
            <v>97.274398868457993</v>
          </cell>
          <cell r="F2171">
            <v>67.189533239037999</v>
          </cell>
          <cell r="G2171">
            <v>164.46393210749599</v>
          </cell>
        </row>
        <row r="2172">
          <cell r="A2172">
            <v>70013</v>
          </cell>
          <cell r="B2172" t="str">
            <v>70</v>
          </cell>
          <cell r="C2172" t="str">
            <v>Ambiévillers</v>
          </cell>
          <cell r="D2172">
            <v>82</v>
          </cell>
          <cell r="E2172">
            <v>25</v>
          </cell>
          <cell r="F2172">
            <v>14</v>
          </cell>
          <cell r="G2172">
            <v>39</v>
          </cell>
        </row>
        <row r="2173">
          <cell r="A2173">
            <v>70014</v>
          </cell>
          <cell r="B2173" t="str">
            <v>70</v>
          </cell>
          <cell r="C2173" t="str">
            <v>Amblans-et-Velotte</v>
          </cell>
          <cell r="D2173">
            <v>378</v>
          </cell>
          <cell r="E2173">
            <v>56</v>
          </cell>
          <cell r="F2173">
            <v>26</v>
          </cell>
          <cell r="G2173">
            <v>82</v>
          </cell>
        </row>
        <row r="2174">
          <cell r="A2174">
            <v>70015</v>
          </cell>
          <cell r="B2174" t="str">
            <v>70</v>
          </cell>
          <cell r="C2174" t="str">
            <v>Amoncourt</v>
          </cell>
          <cell r="D2174">
            <v>310</v>
          </cell>
          <cell r="E2174">
            <v>43</v>
          </cell>
          <cell r="F2174">
            <v>32</v>
          </cell>
          <cell r="G2174">
            <v>75</v>
          </cell>
        </row>
        <row r="2175">
          <cell r="A2175">
            <v>70016</v>
          </cell>
          <cell r="B2175" t="str">
            <v>70</v>
          </cell>
          <cell r="C2175" t="str">
            <v>Amont-et-Effreney</v>
          </cell>
          <cell r="D2175">
            <v>167</v>
          </cell>
          <cell r="E2175">
            <v>51</v>
          </cell>
          <cell r="F2175">
            <v>24</v>
          </cell>
          <cell r="G2175">
            <v>75</v>
          </cell>
        </row>
        <row r="2176">
          <cell r="A2176">
            <v>70017</v>
          </cell>
          <cell r="B2176" t="str">
            <v>70</v>
          </cell>
          <cell r="C2176" t="str">
            <v>Anchenoncourt-et-Chazel</v>
          </cell>
          <cell r="D2176">
            <v>230</v>
          </cell>
          <cell r="E2176">
            <v>51.551724137931053</v>
          </cell>
          <cell r="F2176">
            <v>16.853448275862075</v>
          </cell>
          <cell r="G2176">
            <v>68.405172413793125</v>
          </cell>
        </row>
        <row r="2177">
          <cell r="A2177">
            <v>70018</v>
          </cell>
          <cell r="B2177" t="str">
            <v>70</v>
          </cell>
          <cell r="C2177" t="str">
            <v>Ancier</v>
          </cell>
          <cell r="D2177">
            <v>482</v>
          </cell>
          <cell r="E2177">
            <v>106.77846790890273</v>
          </cell>
          <cell r="F2177">
            <v>36.923395445134588</v>
          </cell>
          <cell r="G2177">
            <v>143.7018633540373</v>
          </cell>
        </row>
        <row r="2178">
          <cell r="A2178">
            <v>70019</v>
          </cell>
          <cell r="B2178" t="str">
            <v>70</v>
          </cell>
          <cell r="C2178" t="str">
            <v>Andelarre</v>
          </cell>
          <cell r="D2178">
            <v>124</v>
          </cell>
          <cell r="E2178">
            <v>36.470588235294152</v>
          </cell>
          <cell r="F2178">
            <v>11.462184873949591</v>
          </cell>
          <cell r="G2178">
            <v>47.93277310924374</v>
          </cell>
        </row>
        <row r="2179">
          <cell r="A2179">
            <v>70020</v>
          </cell>
          <cell r="B2179" t="str">
            <v>70</v>
          </cell>
          <cell r="C2179" t="str">
            <v>Andelarrot</v>
          </cell>
          <cell r="D2179">
            <v>227</v>
          </cell>
          <cell r="E2179">
            <v>35</v>
          </cell>
          <cell r="F2179">
            <v>9</v>
          </cell>
          <cell r="G2179">
            <v>44</v>
          </cell>
        </row>
        <row r="2180">
          <cell r="A2180">
            <v>70021</v>
          </cell>
          <cell r="B2180" t="str">
            <v>70</v>
          </cell>
          <cell r="C2180" t="str">
            <v>Andornay</v>
          </cell>
          <cell r="D2180">
            <v>203</v>
          </cell>
          <cell r="E2180">
            <v>19.425837320574161</v>
          </cell>
          <cell r="F2180">
            <v>6.7990430622009557</v>
          </cell>
          <cell r="G2180">
            <v>26.224880382775115</v>
          </cell>
        </row>
        <row r="2181">
          <cell r="A2181">
            <v>70022</v>
          </cell>
          <cell r="B2181" t="str">
            <v>70</v>
          </cell>
          <cell r="C2181" t="str">
            <v>Angirey</v>
          </cell>
          <cell r="D2181">
            <v>134</v>
          </cell>
          <cell r="E2181">
            <v>17.866666666666674</v>
          </cell>
          <cell r="F2181">
            <v>11.911111111111119</v>
          </cell>
          <cell r="G2181">
            <v>29.777777777777793</v>
          </cell>
        </row>
        <row r="2182">
          <cell r="A2182">
            <v>70023</v>
          </cell>
          <cell r="B2182" t="str">
            <v>70</v>
          </cell>
          <cell r="C2182" t="str">
            <v>Anjeux</v>
          </cell>
          <cell r="D2182">
            <v>143</v>
          </cell>
          <cell r="E2182">
            <v>20</v>
          </cell>
          <cell r="F2182">
            <v>20</v>
          </cell>
          <cell r="G2182">
            <v>40</v>
          </cell>
        </row>
        <row r="2183">
          <cell r="A2183">
            <v>70024</v>
          </cell>
          <cell r="B2183" t="str">
            <v>70</v>
          </cell>
          <cell r="C2183" t="str">
            <v>Apremont</v>
          </cell>
          <cell r="D2183">
            <v>463</v>
          </cell>
          <cell r="E2183">
            <v>54.180851063829763</v>
          </cell>
          <cell r="F2183">
            <v>43.344680851063814</v>
          </cell>
          <cell r="G2183">
            <v>97.525531914893577</v>
          </cell>
        </row>
        <row r="2184">
          <cell r="A2184">
            <v>70025</v>
          </cell>
          <cell r="B2184" t="str">
            <v>70</v>
          </cell>
          <cell r="C2184" t="str">
            <v>Arbecey</v>
          </cell>
          <cell r="D2184">
            <v>253</v>
          </cell>
          <cell r="E2184">
            <v>43.147286821705443</v>
          </cell>
          <cell r="F2184">
            <v>20.593023255813961</v>
          </cell>
          <cell r="G2184">
            <v>63.740310077519403</v>
          </cell>
        </row>
        <row r="2185">
          <cell r="A2185">
            <v>70026</v>
          </cell>
          <cell r="B2185" t="str">
            <v>70</v>
          </cell>
          <cell r="C2185" t="str">
            <v>Arc-lès-Gray</v>
          </cell>
          <cell r="D2185">
            <v>2516</v>
          </cell>
          <cell r="E2185">
            <v>505.21567817261609</v>
          </cell>
          <cell r="F2185">
            <v>312.36358558715693</v>
          </cell>
          <cell r="G2185">
            <v>817.57926375977308</v>
          </cell>
        </row>
        <row r="2186">
          <cell r="A2186">
            <v>70027</v>
          </cell>
          <cell r="B2186" t="str">
            <v>70</v>
          </cell>
          <cell r="C2186" t="str">
            <v>Argillières</v>
          </cell>
          <cell r="D2186">
            <v>78</v>
          </cell>
          <cell r="E2186">
            <v>13.65</v>
          </cell>
          <cell r="F2186">
            <v>12.674999999999999</v>
          </cell>
          <cell r="G2186">
            <v>26.324999999999999</v>
          </cell>
        </row>
        <row r="2187">
          <cell r="A2187">
            <v>70028</v>
          </cell>
          <cell r="B2187" t="str">
            <v>70</v>
          </cell>
          <cell r="C2187" t="str">
            <v>Aroz</v>
          </cell>
          <cell r="D2187">
            <v>161</v>
          </cell>
          <cell r="E2187">
            <v>35.777777777777771</v>
          </cell>
          <cell r="F2187">
            <v>10.932098765432096</v>
          </cell>
          <cell r="G2187">
            <v>46.709876543209866</v>
          </cell>
        </row>
        <row r="2188">
          <cell r="A2188">
            <v>70029</v>
          </cell>
          <cell r="B2188" t="str">
            <v>70</v>
          </cell>
          <cell r="C2188" t="str">
            <v>Arpenans</v>
          </cell>
          <cell r="D2188">
            <v>245</v>
          </cell>
          <cell r="E2188">
            <v>45.08</v>
          </cell>
          <cell r="F2188">
            <v>13.72</v>
          </cell>
          <cell r="G2188">
            <v>58.8</v>
          </cell>
        </row>
        <row r="2189">
          <cell r="A2189">
            <v>70030</v>
          </cell>
          <cell r="B2189" t="str">
            <v>70</v>
          </cell>
          <cell r="C2189" t="str">
            <v>Arsans</v>
          </cell>
          <cell r="D2189">
            <v>49.999999999999879</v>
          </cell>
          <cell r="E2189">
            <v>9.5744680851063606</v>
          </cell>
          <cell r="F2189">
            <v>5.3191489361702002</v>
          </cell>
          <cell r="G2189">
            <v>14.893617021276562</v>
          </cell>
        </row>
        <row r="2190">
          <cell r="A2190">
            <v>70031</v>
          </cell>
          <cell r="B2190" t="str">
            <v>70</v>
          </cell>
          <cell r="C2190" t="str">
            <v>Athesans-Étroitefontaine</v>
          </cell>
          <cell r="D2190">
            <v>675</v>
          </cell>
          <cell r="E2190">
            <v>114.1993957703928</v>
          </cell>
          <cell r="F2190">
            <v>66.276435045317243</v>
          </cell>
          <cell r="G2190">
            <v>180.47583081571003</v>
          </cell>
        </row>
        <row r="2191">
          <cell r="A2191">
            <v>70032</v>
          </cell>
          <cell r="B2191" t="str">
            <v>70</v>
          </cell>
          <cell r="C2191" t="str">
            <v>Attricourt</v>
          </cell>
          <cell r="D2191">
            <v>37</v>
          </cell>
          <cell r="E2191">
            <v>7.7441860465116301</v>
          </cell>
          <cell r="F2191">
            <v>2.5813953488372099</v>
          </cell>
          <cell r="G2191">
            <v>10.32558139534884</v>
          </cell>
        </row>
        <row r="2192">
          <cell r="A2192">
            <v>70035</v>
          </cell>
          <cell r="B2192" t="str">
            <v>70</v>
          </cell>
          <cell r="C2192" t="str">
            <v>Augicourt</v>
          </cell>
          <cell r="D2192">
            <v>156</v>
          </cell>
          <cell r="E2192">
            <v>22.148148148148149</v>
          </cell>
          <cell r="F2192">
            <v>17.333333333333336</v>
          </cell>
          <cell r="G2192">
            <v>39.481481481481481</v>
          </cell>
        </row>
        <row r="2193">
          <cell r="A2193">
            <v>70036</v>
          </cell>
          <cell r="B2193" t="str">
            <v>70</v>
          </cell>
          <cell r="C2193" t="str">
            <v>Aulx-lès-Cromary</v>
          </cell>
          <cell r="D2193">
            <v>146</v>
          </cell>
          <cell r="E2193">
            <v>17.337499999999999</v>
          </cell>
          <cell r="F2193">
            <v>10.95</v>
          </cell>
          <cell r="G2193">
            <v>28.287499999999998</v>
          </cell>
        </row>
        <row r="2194">
          <cell r="A2194">
            <v>70037</v>
          </cell>
          <cell r="B2194" t="str">
            <v>70</v>
          </cell>
          <cell r="C2194" t="str">
            <v>Autet</v>
          </cell>
          <cell r="D2194">
            <v>283</v>
          </cell>
          <cell r="E2194">
            <v>68.638059701492452</v>
          </cell>
          <cell r="F2194">
            <v>39.070895522388007</v>
          </cell>
          <cell r="G2194">
            <v>107.70895522388045</v>
          </cell>
        </row>
        <row r="2195">
          <cell r="A2195">
            <v>70038</v>
          </cell>
          <cell r="B2195" t="str">
            <v>70</v>
          </cell>
          <cell r="C2195" t="str">
            <v>Authoison</v>
          </cell>
          <cell r="D2195">
            <v>315</v>
          </cell>
          <cell r="E2195">
            <v>36.536050156739812</v>
          </cell>
          <cell r="F2195">
            <v>27.648902821316618</v>
          </cell>
          <cell r="G2195">
            <v>64.18495297805643</v>
          </cell>
        </row>
        <row r="2196">
          <cell r="A2196">
            <v>70039</v>
          </cell>
          <cell r="B2196" t="str">
            <v>70</v>
          </cell>
          <cell r="C2196" t="str">
            <v>Autoreille</v>
          </cell>
          <cell r="D2196">
            <v>313</v>
          </cell>
          <cell r="E2196">
            <v>35.918032786885199</v>
          </cell>
          <cell r="F2196">
            <v>16.419672131147522</v>
          </cell>
          <cell r="G2196">
            <v>52.337704918032721</v>
          </cell>
        </row>
        <row r="2197">
          <cell r="A2197">
            <v>70040</v>
          </cell>
          <cell r="B2197" t="str">
            <v>70</v>
          </cell>
          <cell r="C2197" t="str">
            <v>Autrey-lès-Cerre</v>
          </cell>
          <cell r="D2197">
            <v>228</v>
          </cell>
          <cell r="E2197">
            <v>44.224137931034477</v>
          </cell>
          <cell r="F2197">
            <v>11.793103448275859</v>
          </cell>
          <cell r="G2197">
            <v>56.017241379310335</v>
          </cell>
        </row>
        <row r="2198">
          <cell r="A2198">
            <v>70041</v>
          </cell>
          <cell r="B2198" t="str">
            <v>70</v>
          </cell>
          <cell r="C2198" t="str">
            <v>Autrey-lès-Gray</v>
          </cell>
          <cell r="D2198">
            <v>409.99999999999949</v>
          </cell>
          <cell r="E2198">
            <v>79.897435897435798</v>
          </cell>
          <cell r="F2198">
            <v>53.615384615384549</v>
          </cell>
          <cell r="G2198">
            <v>133.51282051282035</v>
          </cell>
        </row>
        <row r="2199">
          <cell r="A2199">
            <v>70042</v>
          </cell>
          <cell r="B2199" t="str">
            <v>70</v>
          </cell>
          <cell r="C2199" t="str">
            <v>Autrey-le-Vay</v>
          </cell>
          <cell r="D2199">
            <v>79.000000000000313</v>
          </cell>
          <cell r="E2199">
            <v>14.36363636363642</v>
          </cell>
          <cell r="F2199">
            <v>6.1558441558441803</v>
          </cell>
          <cell r="G2199">
            <v>20.519480519480602</v>
          </cell>
        </row>
        <row r="2200">
          <cell r="A2200">
            <v>70043</v>
          </cell>
          <cell r="B2200" t="str">
            <v>70</v>
          </cell>
          <cell r="C2200" t="str">
            <v>Auvet-et-la-Chapelotte</v>
          </cell>
          <cell r="D2200">
            <v>246</v>
          </cell>
          <cell r="E2200">
            <v>40.834008097166006</v>
          </cell>
          <cell r="F2200">
            <v>16.931174089068833</v>
          </cell>
          <cell r="G2200">
            <v>57.765182186234838</v>
          </cell>
        </row>
        <row r="2201">
          <cell r="A2201">
            <v>70044</v>
          </cell>
          <cell r="B2201" t="str">
            <v>70</v>
          </cell>
          <cell r="C2201" t="str">
            <v>Auxon</v>
          </cell>
          <cell r="D2201">
            <v>429.00000000000136</v>
          </cell>
          <cell r="E2201">
            <v>77.542253521127009</v>
          </cell>
          <cell r="F2201">
            <v>37.260563380281809</v>
          </cell>
          <cell r="G2201">
            <v>114.80281690140882</v>
          </cell>
        </row>
        <row r="2202">
          <cell r="A2202">
            <v>70045</v>
          </cell>
          <cell r="B2202" t="str">
            <v>70</v>
          </cell>
          <cell r="C2202" t="str">
            <v>Avrigney-Virey</v>
          </cell>
          <cell r="D2202">
            <v>424</v>
          </cell>
          <cell r="E2202">
            <v>63</v>
          </cell>
          <cell r="F2202">
            <v>29</v>
          </cell>
          <cell r="G2202">
            <v>92</v>
          </cell>
        </row>
        <row r="2203">
          <cell r="A2203">
            <v>70046</v>
          </cell>
          <cell r="B2203" t="str">
            <v>70</v>
          </cell>
          <cell r="C2203" t="str">
            <v>Les Aynans</v>
          </cell>
          <cell r="D2203">
            <v>347.00000000000063</v>
          </cell>
          <cell r="E2203">
            <v>54.470930232558239</v>
          </cell>
          <cell r="F2203">
            <v>33.287790697674481</v>
          </cell>
          <cell r="G2203">
            <v>87.758720930232727</v>
          </cell>
        </row>
        <row r="2204">
          <cell r="A2204">
            <v>70047</v>
          </cell>
          <cell r="B2204" t="str">
            <v>70</v>
          </cell>
          <cell r="C2204" t="str">
            <v>Baignes</v>
          </cell>
          <cell r="D2204">
            <v>80</v>
          </cell>
          <cell r="E2204">
            <v>15.15789473684211</v>
          </cell>
          <cell r="F2204">
            <v>0</v>
          </cell>
          <cell r="G2204">
            <v>15.15789473684211</v>
          </cell>
        </row>
        <row r="2205">
          <cell r="A2205">
            <v>70048</v>
          </cell>
          <cell r="B2205" t="str">
            <v>70</v>
          </cell>
          <cell r="C2205" t="str">
            <v>Bard-lès-Pesmes</v>
          </cell>
          <cell r="D2205">
            <v>132</v>
          </cell>
          <cell r="E2205">
            <v>24.75</v>
          </cell>
          <cell r="F2205">
            <v>12.833333333333339</v>
          </cell>
          <cell r="G2205">
            <v>37.583333333333343</v>
          </cell>
        </row>
        <row r="2206">
          <cell r="A2206">
            <v>70049</v>
          </cell>
          <cell r="B2206" t="str">
            <v>70</v>
          </cell>
          <cell r="C2206" t="str">
            <v>Barges</v>
          </cell>
          <cell r="D2206">
            <v>86</v>
          </cell>
          <cell r="E2206">
            <v>10.511111111111116</v>
          </cell>
          <cell r="F2206">
            <v>11.466666666666672</v>
          </cell>
          <cell r="G2206">
            <v>21.977777777777789</v>
          </cell>
        </row>
        <row r="2207">
          <cell r="A2207">
            <v>70050</v>
          </cell>
          <cell r="B2207" t="str">
            <v>70</v>
          </cell>
          <cell r="C2207" t="str">
            <v>La Barre</v>
          </cell>
          <cell r="D2207">
            <v>107</v>
          </cell>
          <cell r="E2207">
            <v>10.094339622641501</v>
          </cell>
          <cell r="F2207">
            <v>11.10377358490565</v>
          </cell>
          <cell r="G2207">
            <v>21.198113207547152</v>
          </cell>
        </row>
        <row r="2208">
          <cell r="A2208">
            <v>70051</v>
          </cell>
          <cell r="B2208" t="str">
            <v>70</v>
          </cell>
          <cell r="C2208" t="str">
            <v>La Basse-Vaivre</v>
          </cell>
          <cell r="D2208">
            <v>45</v>
          </cell>
          <cell r="E2208">
            <v>13</v>
          </cell>
          <cell r="F2208">
            <v>4</v>
          </cell>
          <cell r="G2208">
            <v>17</v>
          </cell>
        </row>
        <row r="2209">
          <cell r="A2209">
            <v>70052</v>
          </cell>
          <cell r="B2209" t="str">
            <v>70</v>
          </cell>
          <cell r="C2209" t="str">
            <v>Bassigney</v>
          </cell>
          <cell r="D2209">
            <v>134</v>
          </cell>
          <cell r="E2209">
            <v>25</v>
          </cell>
          <cell r="F2209">
            <v>12</v>
          </cell>
          <cell r="G2209">
            <v>37</v>
          </cell>
        </row>
        <row r="2210">
          <cell r="A2210">
            <v>70053</v>
          </cell>
          <cell r="B2210" t="str">
            <v>70</v>
          </cell>
          <cell r="C2210" t="str">
            <v>Les Bâties</v>
          </cell>
          <cell r="D2210">
            <v>78</v>
          </cell>
          <cell r="E2210">
            <v>14.625</v>
          </cell>
          <cell r="F2210">
            <v>12.674999999999999</v>
          </cell>
          <cell r="G2210">
            <v>27.299999999999997</v>
          </cell>
        </row>
        <row r="2211">
          <cell r="A2211">
            <v>70054</v>
          </cell>
          <cell r="B2211" t="str">
            <v>70</v>
          </cell>
          <cell r="C2211" t="str">
            <v>Battrans</v>
          </cell>
          <cell r="D2211">
            <v>221</v>
          </cell>
          <cell r="E2211">
            <v>30.314159292035392</v>
          </cell>
          <cell r="F2211">
            <v>11.73451327433628</v>
          </cell>
          <cell r="G2211">
            <v>42.048672566371671</v>
          </cell>
        </row>
        <row r="2212">
          <cell r="A2212">
            <v>70055</v>
          </cell>
          <cell r="B2212" t="str">
            <v>70</v>
          </cell>
          <cell r="C2212" t="str">
            <v>Baudoncourt</v>
          </cell>
          <cell r="D2212">
            <v>549</v>
          </cell>
          <cell r="E2212">
            <v>92.494565217391283</v>
          </cell>
          <cell r="F2212">
            <v>51.717391304347814</v>
          </cell>
          <cell r="G2212">
            <v>144.2119565217391</v>
          </cell>
        </row>
        <row r="2213">
          <cell r="A2213">
            <v>70056</v>
          </cell>
          <cell r="B2213" t="str">
            <v>70</v>
          </cell>
          <cell r="C2213" t="str">
            <v>Baulay</v>
          </cell>
          <cell r="D2213">
            <v>323.00000000000119</v>
          </cell>
          <cell r="E2213">
            <v>62.894389438944131</v>
          </cell>
          <cell r="F2213">
            <v>35.178217821782312</v>
          </cell>
          <cell r="G2213">
            <v>98.072607260726443</v>
          </cell>
        </row>
        <row r="2214">
          <cell r="A2214">
            <v>70057</v>
          </cell>
          <cell r="B2214" t="str">
            <v>70</v>
          </cell>
          <cell r="C2214" t="str">
            <v>Bay</v>
          </cell>
          <cell r="D2214">
            <v>127</v>
          </cell>
          <cell r="E2214">
            <v>10.503759398496245</v>
          </cell>
          <cell r="F2214">
            <v>5.7293233082706783</v>
          </cell>
          <cell r="G2214">
            <v>16.233082706766922</v>
          </cell>
        </row>
        <row r="2215">
          <cell r="A2215">
            <v>70058</v>
          </cell>
          <cell r="B2215" t="str">
            <v>70</v>
          </cell>
          <cell r="C2215" t="str">
            <v>Beaujeu-Saint-Vallier-Pierrejux-et-Quitteur</v>
          </cell>
          <cell r="D2215">
            <v>946</v>
          </cell>
          <cell r="E2215">
            <v>145</v>
          </cell>
          <cell r="F2215">
            <v>143</v>
          </cell>
          <cell r="G2215">
            <v>288</v>
          </cell>
        </row>
        <row r="2216">
          <cell r="A2216">
            <v>70059</v>
          </cell>
          <cell r="B2216" t="str">
            <v>70</v>
          </cell>
          <cell r="C2216" t="str">
            <v>Beaumotte-Aubertans</v>
          </cell>
          <cell r="D2216">
            <v>442</v>
          </cell>
          <cell r="E2216">
            <v>82</v>
          </cell>
          <cell r="F2216">
            <v>22</v>
          </cell>
          <cell r="G2216">
            <v>104</v>
          </cell>
        </row>
        <row r="2217">
          <cell r="A2217">
            <v>70060</v>
          </cell>
          <cell r="B2217" t="str">
            <v>70</v>
          </cell>
          <cell r="C2217" t="str">
            <v>Beaumotte-lès-Pin</v>
          </cell>
          <cell r="D2217">
            <v>291</v>
          </cell>
          <cell r="E2217">
            <v>69.607973421926928</v>
          </cell>
          <cell r="F2217">
            <v>16.435215946843858</v>
          </cell>
          <cell r="G2217">
            <v>86.043189368770783</v>
          </cell>
        </row>
        <row r="2218">
          <cell r="A2218">
            <v>70061</v>
          </cell>
          <cell r="B2218" t="str">
            <v>70</v>
          </cell>
          <cell r="C2218" t="str">
            <v>Belfahy</v>
          </cell>
          <cell r="D2218">
            <v>79</v>
          </cell>
          <cell r="E2218">
            <v>19</v>
          </cell>
          <cell r="F2218">
            <v>12</v>
          </cell>
          <cell r="G2218">
            <v>31</v>
          </cell>
        </row>
        <row r="2219">
          <cell r="A2219">
            <v>70062</v>
          </cell>
          <cell r="B2219" t="str">
            <v>70</v>
          </cell>
          <cell r="C2219" t="str">
            <v>Belmont</v>
          </cell>
          <cell r="D2219">
            <v>122</v>
          </cell>
          <cell r="E2219">
            <v>26.881355932203501</v>
          </cell>
          <cell r="F2219">
            <v>10.338983050847499</v>
          </cell>
          <cell r="G2219">
            <v>37.220338983051001</v>
          </cell>
        </row>
        <row r="2220">
          <cell r="A2220">
            <v>70063</v>
          </cell>
          <cell r="B2220" t="str">
            <v>70</v>
          </cell>
          <cell r="C2220" t="str">
            <v>Belonchamp</v>
          </cell>
          <cell r="D2220">
            <v>222</v>
          </cell>
          <cell r="E2220">
            <v>40.083333333333421</v>
          </cell>
          <cell r="F2220">
            <v>32.888888888888957</v>
          </cell>
          <cell r="G2220">
            <v>72.972222222222371</v>
          </cell>
        </row>
        <row r="2221">
          <cell r="A2221">
            <v>70064</v>
          </cell>
          <cell r="B2221" t="str">
            <v>70</v>
          </cell>
          <cell r="C2221" t="str">
            <v>Belverne</v>
          </cell>
          <cell r="D2221">
            <v>142</v>
          </cell>
          <cell r="E2221">
            <v>20.729927007299199</v>
          </cell>
          <cell r="F2221">
            <v>14.510948905109441</v>
          </cell>
          <cell r="G2221">
            <v>35.24087591240864</v>
          </cell>
        </row>
        <row r="2222">
          <cell r="A2222">
            <v>70065</v>
          </cell>
          <cell r="B2222" t="str">
            <v>70</v>
          </cell>
          <cell r="C2222" t="str">
            <v>Besnans</v>
          </cell>
          <cell r="D2222">
            <v>77</v>
          </cell>
          <cell r="E2222">
            <v>12.670886075949362</v>
          </cell>
          <cell r="F2222">
            <v>4.8734177215189849</v>
          </cell>
          <cell r="G2222">
            <v>17.544303797468345</v>
          </cell>
        </row>
        <row r="2223">
          <cell r="A2223">
            <v>70066</v>
          </cell>
          <cell r="B2223" t="str">
            <v>70</v>
          </cell>
          <cell r="C2223" t="str">
            <v>Betaucourt</v>
          </cell>
          <cell r="D2223">
            <v>156</v>
          </cell>
          <cell r="E2223">
            <v>32.027759770398177</v>
          </cell>
          <cell r="F2223">
            <v>32.891707002869531</v>
          </cell>
          <cell r="G2223">
            <v>64.919466773267715</v>
          </cell>
        </row>
        <row r="2224">
          <cell r="A2224">
            <v>70067</v>
          </cell>
          <cell r="B2224" t="str">
            <v>70</v>
          </cell>
          <cell r="C2224" t="str">
            <v>Betoncourt-lès-Brotte</v>
          </cell>
          <cell r="D2224">
            <v>116</v>
          </cell>
          <cell r="E2224">
            <v>8.4363636363636001</v>
          </cell>
          <cell r="F2224">
            <v>4.2181818181818</v>
          </cell>
          <cell r="G2224">
            <v>12.654545454545399</v>
          </cell>
        </row>
        <row r="2225">
          <cell r="A2225">
            <v>70069</v>
          </cell>
          <cell r="B2225" t="str">
            <v>70</v>
          </cell>
          <cell r="C2225" t="str">
            <v>Betoncourt-Saint-Pancras</v>
          </cell>
          <cell r="D2225">
            <v>52</v>
          </cell>
          <cell r="E2225">
            <v>6.24</v>
          </cell>
          <cell r="F2225">
            <v>8.32</v>
          </cell>
          <cell r="G2225">
            <v>14.56</v>
          </cell>
        </row>
        <row r="2226">
          <cell r="A2226">
            <v>70070</v>
          </cell>
          <cell r="B2226" t="str">
            <v>70</v>
          </cell>
          <cell r="C2226" t="str">
            <v>Betoncourt-sur-Mance</v>
          </cell>
          <cell r="D2226">
            <v>40</v>
          </cell>
          <cell r="E2226">
            <v>14.634146341463415</v>
          </cell>
          <cell r="F2226">
            <v>8.7804878048780495</v>
          </cell>
          <cell r="G2226">
            <v>23.414634146341463</v>
          </cell>
        </row>
        <row r="2227">
          <cell r="A2227">
            <v>70071</v>
          </cell>
          <cell r="B2227" t="str">
            <v>70</v>
          </cell>
          <cell r="C2227" t="str">
            <v>Beulotte-Saint-Laurent</v>
          </cell>
          <cell r="D2227">
            <v>74.00000000000027</v>
          </cell>
          <cell r="E2227">
            <v>15.205479452054851</v>
          </cell>
          <cell r="F2227">
            <v>19.26027397260281</v>
          </cell>
          <cell r="G2227">
            <v>34.465753424657663</v>
          </cell>
        </row>
        <row r="2228">
          <cell r="A2228">
            <v>70072</v>
          </cell>
          <cell r="B2228" t="str">
            <v>70</v>
          </cell>
          <cell r="C2228" t="str">
            <v>Beveuge</v>
          </cell>
          <cell r="D2228">
            <v>79</v>
          </cell>
          <cell r="E2228">
            <v>19.987951807228924</v>
          </cell>
          <cell r="F2228">
            <v>8.5662650602409673</v>
          </cell>
          <cell r="G2228">
            <v>28.55421686746989</v>
          </cell>
        </row>
        <row r="2229">
          <cell r="A2229">
            <v>70074</v>
          </cell>
          <cell r="B2229" t="str">
            <v>70</v>
          </cell>
          <cell r="C2229" t="str">
            <v>Blondefontaine</v>
          </cell>
          <cell r="D2229">
            <v>269</v>
          </cell>
          <cell r="E2229">
            <v>55.353790613718402</v>
          </cell>
          <cell r="F2229">
            <v>30.104693140794215</v>
          </cell>
          <cell r="G2229">
            <v>85.458483754512613</v>
          </cell>
        </row>
        <row r="2230">
          <cell r="A2230">
            <v>70075</v>
          </cell>
          <cell r="B2230" t="str">
            <v>70</v>
          </cell>
          <cell r="C2230" t="str">
            <v>Bonboillon</v>
          </cell>
          <cell r="D2230">
            <v>198</v>
          </cell>
          <cell r="E2230">
            <v>20.1015228426396</v>
          </cell>
          <cell r="F2230">
            <v>4.0203045685279202</v>
          </cell>
          <cell r="G2230">
            <v>24.121827411167519</v>
          </cell>
        </row>
        <row r="2231">
          <cell r="A2231">
            <v>70076</v>
          </cell>
          <cell r="B2231" t="str">
            <v>70</v>
          </cell>
          <cell r="C2231" t="str">
            <v>Bonnevent-Velloreille</v>
          </cell>
          <cell r="D2231">
            <v>342.00000000000063</v>
          </cell>
          <cell r="E2231">
            <v>49.143695014662853</v>
          </cell>
          <cell r="F2231">
            <v>25.073313782991249</v>
          </cell>
          <cell r="G2231">
            <v>74.217008797654103</v>
          </cell>
        </row>
        <row r="2232">
          <cell r="A2232">
            <v>70077</v>
          </cell>
          <cell r="B2232" t="str">
            <v>70</v>
          </cell>
          <cell r="C2232" t="str">
            <v>Borey</v>
          </cell>
          <cell r="D2232">
            <v>236</v>
          </cell>
          <cell r="E2232">
            <v>44.621848739495789</v>
          </cell>
          <cell r="F2232">
            <v>33.714285714285708</v>
          </cell>
          <cell r="G2232">
            <v>78.336134453781497</v>
          </cell>
        </row>
        <row r="2233">
          <cell r="A2233">
            <v>70078</v>
          </cell>
          <cell r="B2233" t="str">
            <v>70</v>
          </cell>
          <cell r="C2233" t="str">
            <v>Bougey</v>
          </cell>
          <cell r="D2233">
            <v>95</v>
          </cell>
          <cell r="E2233">
            <v>11</v>
          </cell>
          <cell r="F2233">
            <v>12</v>
          </cell>
          <cell r="G2233">
            <v>23</v>
          </cell>
        </row>
        <row r="2234">
          <cell r="A2234">
            <v>70079</v>
          </cell>
          <cell r="B2234" t="str">
            <v>70</v>
          </cell>
          <cell r="C2234" t="str">
            <v>Bougnon</v>
          </cell>
          <cell r="D2234">
            <v>521</v>
          </cell>
          <cell r="E2234">
            <v>90.524953789279081</v>
          </cell>
          <cell r="F2234">
            <v>30.817005545286495</v>
          </cell>
          <cell r="G2234">
            <v>121.34195933456557</v>
          </cell>
        </row>
        <row r="2235">
          <cell r="A2235">
            <v>70080</v>
          </cell>
          <cell r="B2235" t="str">
            <v>70</v>
          </cell>
          <cell r="C2235" t="str">
            <v>Bouhans-et-Feurg</v>
          </cell>
          <cell r="D2235">
            <v>281.99999999999903</v>
          </cell>
          <cell r="E2235">
            <v>55.731225296442503</v>
          </cell>
          <cell r="F2235">
            <v>30.094861660078948</v>
          </cell>
          <cell r="G2235">
            <v>85.826086956521451</v>
          </cell>
        </row>
        <row r="2236">
          <cell r="A2236">
            <v>70081</v>
          </cell>
          <cell r="B2236" t="str">
            <v>70</v>
          </cell>
          <cell r="C2236" t="str">
            <v>Bouhans-lès-Lure</v>
          </cell>
          <cell r="D2236">
            <v>328.99999999999915</v>
          </cell>
          <cell r="E2236">
            <v>44.956521739130316</v>
          </cell>
          <cell r="F2236">
            <v>24.521739130434717</v>
          </cell>
          <cell r="G2236">
            <v>69.478260869565034</v>
          </cell>
        </row>
        <row r="2237">
          <cell r="A2237">
            <v>70082</v>
          </cell>
          <cell r="B2237" t="str">
            <v>70</v>
          </cell>
          <cell r="C2237" t="str">
            <v>Bouhans-lès-Montbozon</v>
          </cell>
          <cell r="D2237">
            <v>124</v>
          </cell>
          <cell r="E2237">
            <v>18.235294117647062</v>
          </cell>
          <cell r="F2237">
            <v>8.2058823529411775</v>
          </cell>
          <cell r="G2237">
            <v>26.441176470588239</v>
          </cell>
        </row>
        <row r="2238">
          <cell r="A2238">
            <v>70083</v>
          </cell>
          <cell r="B2238" t="str">
            <v>70</v>
          </cell>
          <cell r="C2238" t="str">
            <v>Bouligney</v>
          </cell>
          <cell r="D2238">
            <v>428</v>
          </cell>
          <cell r="E2238">
            <v>75.822843822843851</v>
          </cell>
          <cell r="F2238">
            <v>41.902097902097921</v>
          </cell>
          <cell r="G2238">
            <v>117.72494172494177</v>
          </cell>
        </row>
        <row r="2239">
          <cell r="A2239">
            <v>70084</v>
          </cell>
          <cell r="B2239" t="str">
            <v>70</v>
          </cell>
          <cell r="C2239" t="str">
            <v>Boulot</v>
          </cell>
          <cell r="D2239">
            <v>646</v>
          </cell>
          <cell r="E2239">
            <v>100.27462686567164</v>
          </cell>
          <cell r="F2239">
            <v>42.423880597014929</v>
          </cell>
          <cell r="G2239">
            <v>142.69850746268656</v>
          </cell>
        </row>
        <row r="2240">
          <cell r="A2240">
            <v>70085</v>
          </cell>
          <cell r="B2240" t="str">
            <v>70</v>
          </cell>
          <cell r="C2240" t="str">
            <v>Boult</v>
          </cell>
          <cell r="D2240">
            <v>574</v>
          </cell>
          <cell r="E2240">
            <v>66.447623510625334</v>
          </cell>
          <cell r="F2240">
            <v>41.835173481040783</v>
          </cell>
          <cell r="G2240">
            <v>108.28279699166612</v>
          </cell>
        </row>
        <row r="2241">
          <cell r="A2241">
            <v>70086</v>
          </cell>
          <cell r="B2241" t="str">
            <v>70</v>
          </cell>
          <cell r="C2241" t="str">
            <v>Bourbévelle</v>
          </cell>
          <cell r="D2241">
            <v>85</v>
          </cell>
          <cell r="E2241">
            <v>16</v>
          </cell>
          <cell r="F2241">
            <v>10</v>
          </cell>
          <cell r="G2241">
            <v>26</v>
          </cell>
        </row>
        <row r="2242">
          <cell r="A2242">
            <v>70087</v>
          </cell>
          <cell r="B2242" t="str">
            <v>70</v>
          </cell>
          <cell r="C2242" t="str">
            <v>Bourguignon-lès-Conflans</v>
          </cell>
          <cell r="D2242">
            <v>134.99999999999943</v>
          </cell>
          <cell r="E2242">
            <v>12.08955223880592</v>
          </cell>
          <cell r="F2242">
            <v>16.119402985074561</v>
          </cell>
          <cell r="G2242">
            <v>28.20895522388048</v>
          </cell>
        </row>
        <row r="2243">
          <cell r="A2243">
            <v>70088</v>
          </cell>
          <cell r="B2243" t="str">
            <v>70</v>
          </cell>
          <cell r="C2243" t="str">
            <v>Bourguignon-lès-la-Charité</v>
          </cell>
          <cell r="D2243">
            <v>129</v>
          </cell>
          <cell r="E2243">
            <v>22.171875</v>
          </cell>
          <cell r="F2243">
            <v>12.09375</v>
          </cell>
          <cell r="G2243">
            <v>34.265625</v>
          </cell>
        </row>
        <row r="2244">
          <cell r="A2244">
            <v>70089</v>
          </cell>
          <cell r="B2244" t="str">
            <v>70</v>
          </cell>
          <cell r="C2244" t="str">
            <v>Bourguignon-lès-Morey</v>
          </cell>
          <cell r="D2244">
            <v>51</v>
          </cell>
          <cell r="E2244">
            <v>10.625</v>
          </cell>
          <cell r="F2244">
            <v>17</v>
          </cell>
          <cell r="G2244">
            <v>27.625</v>
          </cell>
        </row>
        <row r="2245">
          <cell r="A2245">
            <v>70090</v>
          </cell>
          <cell r="B2245" t="str">
            <v>70</v>
          </cell>
          <cell r="C2245" t="str">
            <v>Boursières</v>
          </cell>
          <cell r="D2245">
            <v>62</v>
          </cell>
          <cell r="E2245">
            <v>1.0689655172413799</v>
          </cell>
          <cell r="F2245">
            <v>0</v>
          </cell>
          <cell r="G2245">
            <v>1.0689655172413799</v>
          </cell>
        </row>
        <row r="2246">
          <cell r="A2246">
            <v>70091</v>
          </cell>
          <cell r="B2246" t="str">
            <v>70</v>
          </cell>
          <cell r="C2246" t="str">
            <v>Bousseraucourt</v>
          </cell>
          <cell r="D2246">
            <v>52</v>
          </cell>
          <cell r="E2246">
            <v>15.6</v>
          </cell>
          <cell r="F2246">
            <v>11.440000000000001</v>
          </cell>
          <cell r="G2246">
            <v>27.04</v>
          </cell>
        </row>
        <row r="2247">
          <cell r="A2247">
            <v>70092</v>
          </cell>
          <cell r="B2247" t="str">
            <v>70</v>
          </cell>
          <cell r="C2247" t="str">
            <v>Bresilley</v>
          </cell>
          <cell r="D2247">
            <v>188</v>
          </cell>
          <cell r="E2247">
            <v>32.509841445573144</v>
          </cell>
          <cell r="F2247">
            <v>19.676850737416601</v>
          </cell>
          <cell r="G2247">
            <v>52.186692182989745</v>
          </cell>
        </row>
        <row r="2248">
          <cell r="A2248">
            <v>70093</v>
          </cell>
          <cell r="B2248" t="str">
            <v>70</v>
          </cell>
          <cell r="C2248" t="str">
            <v>Breuches</v>
          </cell>
          <cell r="D2248">
            <v>713.00000000000193</v>
          </cell>
          <cell r="E2248">
            <v>125.95705172688196</v>
          </cell>
          <cell r="F2248">
            <v>72.120569940392087</v>
          </cell>
          <cell r="G2248">
            <v>198.07762166727406</v>
          </cell>
        </row>
        <row r="2249">
          <cell r="A2249">
            <v>70094</v>
          </cell>
          <cell r="B2249" t="str">
            <v>70</v>
          </cell>
          <cell r="C2249" t="str">
            <v>Breuchotte</v>
          </cell>
          <cell r="D2249">
            <v>310.00000000000102</v>
          </cell>
          <cell r="E2249">
            <v>57.745098039215883</v>
          </cell>
          <cell r="F2249">
            <v>39.509803921568754</v>
          </cell>
          <cell r="G2249">
            <v>97.254901960784636</v>
          </cell>
        </row>
        <row r="2250">
          <cell r="A2250">
            <v>70095</v>
          </cell>
          <cell r="B2250" t="str">
            <v>70</v>
          </cell>
          <cell r="C2250" t="str">
            <v>Breurey-lès-Faverney</v>
          </cell>
          <cell r="D2250">
            <v>585.00000000000102</v>
          </cell>
          <cell r="E2250">
            <v>71.735751295336925</v>
          </cell>
          <cell r="F2250">
            <v>29.30051813471508</v>
          </cell>
          <cell r="G2250">
            <v>101.036269430052</v>
          </cell>
        </row>
        <row r="2251">
          <cell r="A2251">
            <v>70096</v>
          </cell>
          <cell r="B2251" t="str">
            <v>70</v>
          </cell>
          <cell r="C2251" t="str">
            <v>Brevilliers</v>
          </cell>
          <cell r="D2251">
            <v>617</v>
          </cell>
          <cell r="E2251">
            <v>118.23349436392915</v>
          </cell>
          <cell r="F2251">
            <v>71.536231884057983</v>
          </cell>
          <cell r="G2251">
            <v>189.76972624798714</v>
          </cell>
        </row>
        <row r="2252">
          <cell r="A2252">
            <v>70097</v>
          </cell>
          <cell r="B2252" t="str">
            <v>70</v>
          </cell>
          <cell r="C2252" t="str">
            <v>Briaucourt</v>
          </cell>
          <cell r="D2252">
            <v>249</v>
          </cell>
          <cell r="E2252">
            <v>55.670731707317103</v>
          </cell>
          <cell r="F2252">
            <v>31.37804878048782</v>
          </cell>
          <cell r="G2252">
            <v>87.048780487804919</v>
          </cell>
        </row>
        <row r="2253">
          <cell r="A2253">
            <v>70098</v>
          </cell>
          <cell r="B2253" t="str">
            <v>70</v>
          </cell>
          <cell r="C2253" t="str">
            <v>Brotte-lès-Luxeuil</v>
          </cell>
          <cell r="D2253">
            <v>208</v>
          </cell>
          <cell r="E2253">
            <v>28.888888888888889</v>
          </cell>
          <cell r="F2253">
            <v>16.37037037037037</v>
          </cell>
          <cell r="G2253">
            <v>45.25925925925926</v>
          </cell>
        </row>
        <row r="2254">
          <cell r="A2254">
            <v>70099</v>
          </cell>
          <cell r="B2254" t="str">
            <v>70</v>
          </cell>
          <cell r="C2254" t="str">
            <v>Brotte-lès-Ray</v>
          </cell>
          <cell r="D2254">
            <v>73</v>
          </cell>
          <cell r="E2254">
            <v>16.770270270270263</v>
          </cell>
          <cell r="F2254">
            <v>8.8783783783783736</v>
          </cell>
          <cell r="G2254">
            <v>25.648648648648638</v>
          </cell>
        </row>
        <row r="2255">
          <cell r="A2255">
            <v>70100</v>
          </cell>
          <cell r="B2255" t="str">
            <v>70</v>
          </cell>
          <cell r="C2255" t="str">
            <v>Broye-les-Loups-et-Verfontaine</v>
          </cell>
          <cell r="D2255">
            <v>108</v>
          </cell>
          <cell r="E2255">
            <v>9.2571428571428704</v>
          </cell>
          <cell r="F2255">
            <v>8.2285714285714402</v>
          </cell>
          <cell r="G2255">
            <v>17.485714285714309</v>
          </cell>
        </row>
        <row r="2256">
          <cell r="A2256">
            <v>70101</v>
          </cell>
          <cell r="B2256" t="str">
            <v>70</v>
          </cell>
          <cell r="C2256" t="str">
            <v>Broye-Aubigney-Montseugny</v>
          </cell>
          <cell r="D2256">
            <v>448</v>
          </cell>
          <cell r="E2256">
            <v>97.385421793932807</v>
          </cell>
          <cell r="F2256">
            <v>55.509690422541695</v>
          </cell>
          <cell r="G2256">
            <v>152.8951122164745</v>
          </cell>
        </row>
        <row r="2257">
          <cell r="A2257">
            <v>70102</v>
          </cell>
          <cell r="B2257" t="str">
            <v>70</v>
          </cell>
          <cell r="C2257" t="str">
            <v>Brussey</v>
          </cell>
          <cell r="D2257">
            <v>275.99999999999898</v>
          </cell>
          <cell r="E2257">
            <v>36.130909090908958</v>
          </cell>
          <cell r="F2257">
            <v>29.105454545454442</v>
          </cell>
          <cell r="G2257">
            <v>65.236363636363393</v>
          </cell>
        </row>
        <row r="2258">
          <cell r="A2258">
            <v>70103</v>
          </cell>
          <cell r="B2258" t="str">
            <v>70</v>
          </cell>
          <cell r="C2258" t="str">
            <v>La Bruyère</v>
          </cell>
          <cell r="D2258">
            <v>204</v>
          </cell>
          <cell r="E2258">
            <v>32.679611650485427</v>
          </cell>
          <cell r="F2258">
            <v>20.796116504854361</v>
          </cell>
          <cell r="G2258">
            <v>53.475728155339787</v>
          </cell>
        </row>
        <row r="2259">
          <cell r="A2259">
            <v>70104</v>
          </cell>
          <cell r="B2259" t="str">
            <v>70</v>
          </cell>
          <cell r="C2259" t="str">
            <v>Bucey-lès-Gy</v>
          </cell>
          <cell r="D2259">
            <v>628</v>
          </cell>
          <cell r="E2259">
            <v>104.82956277572519</v>
          </cell>
          <cell r="F2259">
            <v>51.425823248468973</v>
          </cell>
          <cell r="G2259">
            <v>156.25538602419417</v>
          </cell>
        </row>
        <row r="2260">
          <cell r="A2260">
            <v>70105</v>
          </cell>
          <cell r="B2260" t="str">
            <v>70</v>
          </cell>
          <cell r="C2260" t="str">
            <v>Bucey-lès-Traves</v>
          </cell>
          <cell r="D2260">
            <v>113</v>
          </cell>
          <cell r="E2260">
            <v>22.213675213675216</v>
          </cell>
          <cell r="F2260">
            <v>9.6581196581196593</v>
          </cell>
          <cell r="G2260">
            <v>31.871794871794876</v>
          </cell>
        </row>
        <row r="2261">
          <cell r="A2261">
            <v>70106</v>
          </cell>
          <cell r="B2261" t="str">
            <v>70</v>
          </cell>
          <cell r="C2261" t="str">
            <v>Buffignécourt</v>
          </cell>
          <cell r="D2261">
            <v>124</v>
          </cell>
          <cell r="E2261">
            <v>11</v>
          </cell>
          <cell r="F2261">
            <v>10</v>
          </cell>
          <cell r="G2261">
            <v>21</v>
          </cell>
        </row>
        <row r="2262">
          <cell r="A2262">
            <v>70107</v>
          </cell>
          <cell r="B2262" t="str">
            <v>70</v>
          </cell>
          <cell r="C2262" t="str">
            <v>Bussières</v>
          </cell>
          <cell r="D2262">
            <v>380</v>
          </cell>
          <cell r="E2262">
            <v>56.666666666666607</v>
          </cell>
          <cell r="F2262">
            <v>26.666666666666639</v>
          </cell>
          <cell r="G2262">
            <v>83.333333333333243</v>
          </cell>
        </row>
        <row r="2263">
          <cell r="A2263">
            <v>70109</v>
          </cell>
          <cell r="B2263" t="str">
            <v>70</v>
          </cell>
          <cell r="C2263" t="str">
            <v>Buthiers</v>
          </cell>
          <cell r="D2263">
            <v>303</v>
          </cell>
          <cell r="E2263">
            <v>51.490196078431403</v>
          </cell>
          <cell r="F2263">
            <v>14.852941176470596</v>
          </cell>
          <cell r="G2263">
            <v>66.343137254902004</v>
          </cell>
        </row>
        <row r="2264">
          <cell r="A2264">
            <v>70111</v>
          </cell>
          <cell r="B2264" t="str">
            <v>70</v>
          </cell>
          <cell r="C2264" t="str">
            <v>Calmoutier</v>
          </cell>
          <cell r="D2264">
            <v>250</v>
          </cell>
          <cell r="E2264">
            <v>37.148594377510108</v>
          </cell>
          <cell r="F2264">
            <v>18.072289156626539</v>
          </cell>
          <cell r="G2264">
            <v>55.220883534136647</v>
          </cell>
        </row>
        <row r="2265">
          <cell r="A2265">
            <v>70112</v>
          </cell>
          <cell r="B2265" t="str">
            <v>70</v>
          </cell>
          <cell r="C2265" t="str">
            <v>Cemboing</v>
          </cell>
          <cell r="D2265">
            <v>205</v>
          </cell>
          <cell r="E2265">
            <v>41.191837305626613</v>
          </cell>
          <cell r="F2265">
            <v>22.557434714986002</v>
          </cell>
          <cell r="G2265">
            <v>63.749272020612615</v>
          </cell>
        </row>
        <row r="2266">
          <cell r="A2266">
            <v>70113</v>
          </cell>
          <cell r="B2266" t="str">
            <v>70</v>
          </cell>
          <cell r="C2266" t="str">
            <v>Cenans</v>
          </cell>
          <cell r="D2266">
            <v>125</v>
          </cell>
          <cell r="E2266">
            <v>25.40650406504075</v>
          </cell>
          <cell r="F2266">
            <v>13.211382113821189</v>
          </cell>
          <cell r="G2266">
            <v>38.617886178861937</v>
          </cell>
        </row>
        <row r="2267">
          <cell r="A2267">
            <v>70114</v>
          </cell>
          <cell r="B2267" t="str">
            <v>70</v>
          </cell>
          <cell r="C2267" t="str">
            <v>Cendrecourt</v>
          </cell>
          <cell r="D2267">
            <v>223.00000000000105</v>
          </cell>
          <cell r="E2267">
            <v>56.271028037383438</v>
          </cell>
          <cell r="F2267">
            <v>27.093457943925362</v>
          </cell>
          <cell r="G2267">
            <v>83.364485981308803</v>
          </cell>
        </row>
        <row r="2268">
          <cell r="A2268">
            <v>70115</v>
          </cell>
          <cell r="B2268" t="str">
            <v>70</v>
          </cell>
          <cell r="C2268" t="str">
            <v>Cerre-lès-Noroy</v>
          </cell>
          <cell r="D2268">
            <v>224</v>
          </cell>
          <cell r="E2268">
            <v>31.563636363636419</v>
          </cell>
          <cell r="F2268">
            <v>8.1454545454545606</v>
          </cell>
          <cell r="G2268">
            <v>39.709090909090982</v>
          </cell>
        </row>
        <row r="2269">
          <cell r="A2269">
            <v>70116</v>
          </cell>
          <cell r="B2269" t="str">
            <v>70</v>
          </cell>
          <cell r="C2269" t="str">
            <v>Chagey</v>
          </cell>
          <cell r="D2269">
            <v>651</v>
          </cell>
          <cell r="E2269">
            <v>129</v>
          </cell>
          <cell r="F2269">
            <v>60</v>
          </cell>
          <cell r="G2269">
            <v>189</v>
          </cell>
        </row>
        <row r="2270">
          <cell r="A2270">
            <v>70117</v>
          </cell>
          <cell r="B2270" t="str">
            <v>70</v>
          </cell>
          <cell r="C2270" t="str">
            <v>Châlonvillars</v>
          </cell>
          <cell r="D2270">
            <v>1260</v>
          </cell>
          <cell r="E2270">
            <v>215</v>
          </cell>
          <cell r="F2270">
            <v>96</v>
          </cell>
          <cell r="G2270">
            <v>311</v>
          </cell>
        </row>
        <row r="2271">
          <cell r="A2271">
            <v>70118</v>
          </cell>
          <cell r="B2271" t="str">
            <v>70</v>
          </cell>
          <cell r="C2271" t="str">
            <v>Chambornay-lès-Bellevaux</v>
          </cell>
          <cell r="D2271">
            <v>176</v>
          </cell>
          <cell r="E2271">
            <v>39.67630057803477</v>
          </cell>
          <cell r="F2271">
            <v>11.190751445086731</v>
          </cell>
          <cell r="G2271">
            <v>50.867052023121502</v>
          </cell>
        </row>
        <row r="2272">
          <cell r="A2272">
            <v>70119</v>
          </cell>
          <cell r="B2272" t="str">
            <v>70</v>
          </cell>
          <cell r="C2272" t="str">
            <v>Chambornay-lès-Pin</v>
          </cell>
          <cell r="D2272">
            <v>335</v>
          </cell>
          <cell r="E2272">
            <v>67.595349387827525</v>
          </cell>
          <cell r="F2272">
            <v>17.892886602660226</v>
          </cell>
          <cell r="G2272">
            <v>85.488235990487752</v>
          </cell>
        </row>
        <row r="2273">
          <cell r="A2273">
            <v>70120</v>
          </cell>
          <cell r="B2273" t="str">
            <v>70</v>
          </cell>
          <cell r="C2273" t="str">
            <v>Champagney</v>
          </cell>
          <cell r="D2273">
            <v>3799.0000000000159</v>
          </cell>
          <cell r="E2273">
            <v>646.33997887061378</v>
          </cell>
          <cell r="F2273">
            <v>323.17020904175183</v>
          </cell>
          <cell r="G2273">
            <v>969.51018791236561</v>
          </cell>
        </row>
        <row r="2274">
          <cell r="A2274">
            <v>70121</v>
          </cell>
          <cell r="B2274" t="str">
            <v>70</v>
          </cell>
          <cell r="C2274" t="str">
            <v>Champey</v>
          </cell>
          <cell r="D2274">
            <v>884.00000000000159</v>
          </cell>
          <cell r="E2274">
            <v>130.96296296296319</v>
          </cell>
          <cell r="F2274">
            <v>70.597222222222342</v>
          </cell>
          <cell r="G2274">
            <v>201.56018518518553</v>
          </cell>
        </row>
        <row r="2275">
          <cell r="A2275">
            <v>70122</v>
          </cell>
          <cell r="B2275" t="str">
            <v>70</v>
          </cell>
          <cell r="C2275" t="str">
            <v>Champlitte</v>
          </cell>
          <cell r="D2275">
            <v>1759</v>
          </cell>
          <cell r="E2275">
            <v>338.63410380055524</v>
          </cell>
          <cell r="F2275">
            <v>252.47606209228593</v>
          </cell>
          <cell r="G2275">
            <v>591.11016589284122</v>
          </cell>
        </row>
        <row r="2276">
          <cell r="A2276">
            <v>70124</v>
          </cell>
          <cell r="B2276" t="str">
            <v>70</v>
          </cell>
          <cell r="C2276" t="str">
            <v>Champtonnay</v>
          </cell>
          <cell r="D2276">
            <v>86</v>
          </cell>
          <cell r="E2276">
            <v>7.0927835051546397</v>
          </cell>
          <cell r="F2276">
            <v>4.4329896907216497</v>
          </cell>
          <cell r="G2276">
            <v>11.52577319587629</v>
          </cell>
        </row>
        <row r="2277">
          <cell r="A2277">
            <v>70125</v>
          </cell>
          <cell r="B2277" t="str">
            <v>70</v>
          </cell>
          <cell r="C2277" t="str">
            <v>Champvans</v>
          </cell>
          <cell r="D2277">
            <v>211</v>
          </cell>
          <cell r="E2277">
            <v>41.218604651162778</v>
          </cell>
          <cell r="F2277">
            <v>25.516279069767435</v>
          </cell>
          <cell r="G2277">
            <v>66.734883720930213</v>
          </cell>
        </row>
        <row r="2278">
          <cell r="A2278">
            <v>70126</v>
          </cell>
          <cell r="B2278" t="str">
            <v>70</v>
          </cell>
          <cell r="C2278" t="str">
            <v>Chancey</v>
          </cell>
          <cell r="D2278">
            <v>184</v>
          </cell>
          <cell r="E2278">
            <v>13.347150259067352</v>
          </cell>
          <cell r="F2278">
            <v>15.253886010362688</v>
          </cell>
          <cell r="G2278">
            <v>28.60103626943004</v>
          </cell>
        </row>
        <row r="2279">
          <cell r="A2279">
            <v>70127</v>
          </cell>
          <cell r="B2279" t="str">
            <v>70</v>
          </cell>
          <cell r="C2279" t="str">
            <v>Chantes</v>
          </cell>
          <cell r="D2279">
            <v>125</v>
          </cell>
          <cell r="E2279">
            <v>17.561983471074392</v>
          </cell>
          <cell r="F2279">
            <v>20.6611570247934</v>
          </cell>
          <cell r="G2279">
            <v>38.223140495867796</v>
          </cell>
        </row>
        <row r="2280">
          <cell r="A2280">
            <v>70128</v>
          </cell>
          <cell r="B2280" t="str">
            <v>70</v>
          </cell>
          <cell r="C2280" t="str">
            <v>La Chapelle-lès-Luxeuil</v>
          </cell>
          <cell r="D2280">
            <v>419.0000000000008</v>
          </cell>
          <cell r="E2280">
            <v>76.475578406169817</v>
          </cell>
          <cell r="F2280">
            <v>43.084832904884401</v>
          </cell>
          <cell r="G2280">
            <v>119.56041131105422</v>
          </cell>
        </row>
        <row r="2281">
          <cell r="A2281">
            <v>70129</v>
          </cell>
          <cell r="B2281" t="str">
            <v>70</v>
          </cell>
          <cell r="C2281" t="str">
            <v>La Chapelle-Saint-Quillain</v>
          </cell>
          <cell r="D2281">
            <v>135</v>
          </cell>
          <cell r="E2281">
            <v>16.875</v>
          </cell>
          <cell r="F2281">
            <v>11.91176470588235</v>
          </cell>
          <cell r="G2281">
            <v>28.786764705882348</v>
          </cell>
        </row>
        <row r="2282">
          <cell r="A2282">
            <v>70130</v>
          </cell>
          <cell r="B2282" t="str">
            <v>70</v>
          </cell>
          <cell r="C2282" t="str">
            <v>Charcenne</v>
          </cell>
          <cell r="D2282">
            <v>330</v>
          </cell>
          <cell r="E2282">
            <v>41.612903225806456</v>
          </cell>
          <cell r="F2282">
            <v>29.032258064516132</v>
          </cell>
          <cell r="G2282">
            <v>70.645161290322591</v>
          </cell>
        </row>
        <row r="2283">
          <cell r="A2283">
            <v>70132</v>
          </cell>
          <cell r="B2283" t="str">
            <v>70</v>
          </cell>
          <cell r="C2283" t="str">
            <v>Chargey-lès-Gray</v>
          </cell>
          <cell r="D2283">
            <v>772.99999999999784</v>
          </cell>
          <cell r="E2283">
            <v>116.16369352664648</v>
          </cell>
          <cell r="F2283">
            <v>52.073379856772561</v>
          </cell>
          <cell r="G2283">
            <v>168.23707338341904</v>
          </cell>
        </row>
        <row r="2284">
          <cell r="A2284">
            <v>70133</v>
          </cell>
          <cell r="B2284" t="str">
            <v>70</v>
          </cell>
          <cell r="C2284" t="str">
            <v>Chargey-lès-Port</v>
          </cell>
          <cell r="D2284">
            <v>238</v>
          </cell>
          <cell r="E2284">
            <v>31.86610878661088</v>
          </cell>
          <cell r="F2284">
            <v>20.91213389121339</v>
          </cell>
          <cell r="G2284">
            <v>52.778242677824267</v>
          </cell>
        </row>
        <row r="2285">
          <cell r="A2285">
            <v>70134</v>
          </cell>
          <cell r="B2285" t="str">
            <v>70</v>
          </cell>
          <cell r="C2285" t="str">
            <v>Chariez</v>
          </cell>
          <cell r="D2285">
            <v>226.0000000000008</v>
          </cell>
          <cell r="E2285">
            <v>31.417040358744512</v>
          </cell>
          <cell r="F2285">
            <v>17.228699551569569</v>
          </cell>
          <cell r="G2285">
            <v>48.645739910314077</v>
          </cell>
        </row>
        <row r="2286">
          <cell r="A2286">
            <v>70135</v>
          </cell>
          <cell r="B2286" t="str">
            <v>70</v>
          </cell>
          <cell r="C2286" t="str">
            <v>Charmes-Saint-Valbert</v>
          </cell>
          <cell r="D2286">
            <v>50.999999999999893</v>
          </cell>
          <cell r="E2286">
            <v>14.571428571428539</v>
          </cell>
          <cell r="F2286">
            <v>7.2857142857142705</v>
          </cell>
          <cell r="G2286">
            <v>21.857142857142811</v>
          </cell>
        </row>
        <row r="2287">
          <cell r="A2287">
            <v>70136</v>
          </cell>
          <cell r="B2287" t="str">
            <v>70</v>
          </cell>
          <cell r="C2287" t="str">
            <v>Charmoille</v>
          </cell>
          <cell r="D2287">
            <v>470</v>
          </cell>
          <cell r="E2287">
            <v>78</v>
          </cell>
          <cell r="F2287">
            <v>21</v>
          </cell>
          <cell r="G2287">
            <v>99</v>
          </cell>
        </row>
        <row r="2288">
          <cell r="A2288">
            <v>70137</v>
          </cell>
          <cell r="B2288" t="str">
            <v>70</v>
          </cell>
          <cell r="C2288" t="str">
            <v>Chassey-lès-Montbozon</v>
          </cell>
          <cell r="D2288">
            <v>218</v>
          </cell>
          <cell r="E2288">
            <v>41</v>
          </cell>
          <cell r="F2288">
            <v>17</v>
          </cell>
          <cell r="G2288">
            <v>58</v>
          </cell>
        </row>
        <row r="2289">
          <cell r="A2289">
            <v>70138</v>
          </cell>
          <cell r="B2289" t="str">
            <v>70</v>
          </cell>
          <cell r="C2289" t="str">
            <v>Chassey-lès-Scey</v>
          </cell>
          <cell r="D2289">
            <v>122</v>
          </cell>
          <cell r="E2289">
            <v>18.251968503937015</v>
          </cell>
          <cell r="F2289">
            <v>6.7244094488189017</v>
          </cell>
          <cell r="G2289">
            <v>24.976377952755918</v>
          </cell>
        </row>
        <row r="2290">
          <cell r="A2290">
            <v>70140</v>
          </cell>
          <cell r="B2290" t="str">
            <v>70</v>
          </cell>
          <cell r="C2290" t="str">
            <v>Châteney</v>
          </cell>
          <cell r="D2290">
            <v>48.000000000000149</v>
          </cell>
          <cell r="E2290">
            <v>9.6000000000000298</v>
          </cell>
          <cell r="F2290">
            <v>4.2666666666666799</v>
          </cell>
          <cell r="G2290">
            <v>13.86666666666671</v>
          </cell>
        </row>
        <row r="2291">
          <cell r="A2291">
            <v>70141</v>
          </cell>
          <cell r="B2291" t="str">
            <v>70</v>
          </cell>
          <cell r="C2291" t="str">
            <v>Châtenois</v>
          </cell>
          <cell r="D2291">
            <v>121</v>
          </cell>
          <cell r="E2291">
            <v>29.241666666666571</v>
          </cell>
          <cell r="F2291">
            <v>8.0666666666666398</v>
          </cell>
          <cell r="G2291">
            <v>37.308333333333209</v>
          </cell>
        </row>
        <row r="2292">
          <cell r="A2292">
            <v>70142</v>
          </cell>
          <cell r="B2292" t="str">
            <v>70</v>
          </cell>
          <cell r="C2292" t="str">
            <v>Chaumercenne</v>
          </cell>
          <cell r="D2292">
            <v>158</v>
          </cell>
          <cell r="E2292">
            <v>28.149425287356319</v>
          </cell>
          <cell r="F2292">
            <v>23.609195402298845</v>
          </cell>
          <cell r="G2292">
            <v>51.75862068965516</v>
          </cell>
        </row>
        <row r="2293">
          <cell r="A2293">
            <v>70143</v>
          </cell>
          <cell r="B2293" t="str">
            <v>70</v>
          </cell>
          <cell r="C2293" t="str">
            <v>Chauvirey-le-Châtel</v>
          </cell>
          <cell r="D2293">
            <v>117</v>
          </cell>
          <cell r="E2293">
            <v>21.813559322033907</v>
          </cell>
          <cell r="F2293">
            <v>19.830508474576281</v>
          </cell>
          <cell r="G2293">
            <v>41.644067796610187</v>
          </cell>
        </row>
        <row r="2294">
          <cell r="A2294">
            <v>70144</v>
          </cell>
          <cell r="B2294" t="str">
            <v>70</v>
          </cell>
          <cell r="C2294" t="str">
            <v>Chauvirey-le-Vieil</v>
          </cell>
          <cell r="D2294">
            <v>33</v>
          </cell>
          <cell r="E2294">
            <v>6</v>
          </cell>
          <cell r="F2294">
            <v>6</v>
          </cell>
          <cell r="G2294">
            <v>12</v>
          </cell>
        </row>
        <row r="2295">
          <cell r="A2295">
            <v>70145</v>
          </cell>
          <cell r="B2295" t="str">
            <v>70</v>
          </cell>
          <cell r="C2295" t="str">
            <v>Chaux-la-Lotière</v>
          </cell>
          <cell r="D2295">
            <v>397</v>
          </cell>
          <cell r="E2295">
            <v>68.344303797468314</v>
          </cell>
          <cell r="F2295">
            <v>18.091139240506322</v>
          </cell>
          <cell r="G2295">
            <v>86.435443037974636</v>
          </cell>
        </row>
        <row r="2296">
          <cell r="A2296">
            <v>70146</v>
          </cell>
          <cell r="B2296" t="str">
            <v>70</v>
          </cell>
          <cell r="C2296" t="str">
            <v>Chaux-lès-Port</v>
          </cell>
          <cell r="D2296">
            <v>138</v>
          </cell>
          <cell r="E2296">
            <v>16.638297872340424</v>
          </cell>
          <cell r="F2296">
            <v>11.744680851063828</v>
          </cell>
          <cell r="G2296">
            <v>28.38297872340425</v>
          </cell>
        </row>
        <row r="2297">
          <cell r="A2297">
            <v>70147</v>
          </cell>
          <cell r="B2297" t="str">
            <v>70</v>
          </cell>
          <cell r="C2297" t="str">
            <v>Chavanne</v>
          </cell>
          <cell r="D2297">
            <v>248</v>
          </cell>
          <cell r="E2297">
            <v>34.974358974358978</v>
          </cell>
          <cell r="F2297">
            <v>20.13675213675214</v>
          </cell>
          <cell r="G2297">
            <v>55.111111111111114</v>
          </cell>
        </row>
        <row r="2298">
          <cell r="A2298">
            <v>70148</v>
          </cell>
          <cell r="B2298" t="str">
            <v>70</v>
          </cell>
          <cell r="C2298" t="str">
            <v>Chemilly</v>
          </cell>
          <cell r="D2298">
            <v>89</v>
          </cell>
          <cell r="E2298">
            <v>13.844444444444449</v>
          </cell>
          <cell r="F2298">
            <v>11.866666666666667</v>
          </cell>
          <cell r="G2298">
            <v>25.711111111111116</v>
          </cell>
        </row>
        <row r="2299">
          <cell r="A2299">
            <v>70149</v>
          </cell>
          <cell r="B2299" t="str">
            <v>70</v>
          </cell>
          <cell r="C2299" t="str">
            <v>Chenebier</v>
          </cell>
          <cell r="D2299">
            <v>724</v>
          </cell>
          <cell r="E2299">
            <v>100.44505494505501</v>
          </cell>
          <cell r="F2299">
            <v>39.780219780219809</v>
          </cell>
          <cell r="G2299">
            <v>140.2252747252748</v>
          </cell>
        </row>
        <row r="2300">
          <cell r="A2300">
            <v>70150</v>
          </cell>
          <cell r="B2300" t="str">
            <v>70</v>
          </cell>
          <cell r="C2300" t="str">
            <v>Chenevrey-et-Morogne</v>
          </cell>
          <cell r="D2300">
            <v>294</v>
          </cell>
          <cell r="E2300">
            <v>40</v>
          </cell>
          <cell r="F2300">
            <v>16</v>
          </cell>
          <cell r="G2300">
            <v>56</v>
          </cell>
        </row>
        <row r="2301">
          <cell r="A2301">
            <v>70151</v>
          </cell>
          <cell r="B2301" t="str">
            <v>70</v>
          </cell>
          <cell r="C2301" t="str">
            <v>Chevigney</v>
          </cell>
          <cell r="D2301">
            <v>36</v>
          </cell>
          <cell r="E2301">
            <v>10.702702702702704</v>
          </cell>
          <cell r="F2301">
            <v>7.7837837837837842</v>
          </cell>
          <cell r="G2301">
            <v>18.486486486486488</v>
          </cell>
        </row>
        <row r="2302">
          <cell r="A2302">
            <v>70152</v>
          </cell>
          <cell r="B2302" t="str">
            <v>70</v>
          </cell>
          <cell r="C2302" t="str">
            <v>Choye</v>
          </cell>
          <cell r="D2302">
            <v>428.99999999999841</v>
          </cell>
          <cell r="E2302">
            <v>70.621621621621344</v>
          </cell>
          <cell r="F2302">
            <v>35.837837837837696</v>
          </cell>
          <cell r="G2302">
            <v>106.45945945945904</v>
          </cell>
        </row>
        <row r="2303">
          <cell r="A2303">
            <v>70153</v>
          </cell>
          <cell r="B2303" t="str">
            <v>70</v>
          </cell>
          <cell r="C2303" t="str">
            <v>Cintrey</v>
          </cell>
          <cell r="D2303">
            <v>111</v>
          </cell>
          <cell r="E2303">
            <v>43.484536082474357</v>
          </cell>
          <cell r="F2303">
            <v>13.731958762886642</v>
          </cell>
          <cell r="G2303">
            <v>57.216494845360998</v>
          </cell>
        </row>
        <row r="2304">
          <cell r="A2304">
            <v>70154</v>
          </cell>
          <cell r="B2304" t="str">
            <v>70</v>
          </cell>
          <cell r="C2304" t="str">
            <v>Cirey</v>
          </cell>
          <cell r="D2304">
            <v>353</v>
          </cell>
          <cell r="E2304">
            <v>43</v>
          </cell>
          <cell r="F2304">
            <v>47</v>
          </cell>
          <cell r="G2304">
            <v>90</v>
          </cell>
        </row>
        <row r="2305">
          <cell r="A2305">
            <v>70155</v>
          </cell>
          <cell r="B2305" t="str">
            <v>70</v>
          </cell>
          <cell r="C2305" t="str">
            <v>Citers</v>
          </cell>
          <cell r="D2305">
            <v>808</v>
          </cell>
          <cell r="E2305">
            <v>124.62199747155506</v>
          </cell>
          <cell r="F2305">
            <v>59.246523388116337</v>
          </cell>
          <cell r="G2305">
            <v>183.86852085967141</v>
          </cell>
        </row>
        <row r="2306">
          <cell r="A2306">
            <v>70156</v>
          </cell>
          <cell r="B2306" t="str">
            <v>70</v>
          </cell>
          <cell r="C2306" t="str">
            <v>Citey</v>
          </cell>
          <cell r="D2306">
            <v>99</v>
          </cell>
          <cell r="E2306">
            <v>14</v>
          </cell>
          <cell r="F2306">
            <v>8</v>
          </cell>
          <cell r="G2306">
            <v>22</v>
          </cell>
        </row>
        <row r="2307">
          <cell r="A2307">
            <v>70157</v>
          </cell>
          <cell r="B2307" t="str">
            <v>70</v>
          </cell>
          <cell r="C2307" t="str">
            <v>Clairegoutte</v>
          </cell>
          <cell r="D2307">
            <v>394.00000000000142</v>
          </cell>
          <cell r="E2307">
            <v>68.388601036269677</v>
          </cell>
          <cell r="F2307">
            <v>30.6217616580312</v>
          </cell>
          <cell r="G2307">
            <v>99.010362694300881</v>
          </cell>
        </row>
        <row r="2308">
          <cell r="A2308">
            <v>70158</v>
          </cell>
          <cell r="B2308" t="str">
            <v>70</v>
          </cell>
          <cell r="C2308" t="str">
            <v>Clans</v>
          </cell>
          <cell r="D2308">
            <v>112</v>
          </cell>
          <cell r="E2308">
            <v>14</v>
          </cell>
          <cell r="F2308">
            <v>10</v>
          </cell>
          <cell r="G2308">
            <v>24</v>
          </cell>
        </row>
        <row r="2309">
          <cell r="A2309">
            <v>70159</v>
          </cell>
          <cell r="B2309" t="str">
            <v>70</v>
          </cell>
          <cell r="C2309" t="str">
            <v>Cognières</v>
          </cell>
          <cell r="D2309">
            <v>93</v>
          </cell>
          <cell r="E2309">
            <v>19.578947368421058</v>
          </cell>
          <cell r="F2309">
            <v>10.768421052631584</v>
          </cell>
          <cell r="G2309">
            <v>30.347368421052643</v>
          </cell>
        </row>
        <row r="2310">
          <cell r="A2310">
            <v>70160</v>
          </cell>
          <cell r="B2310" t="str">
            <v>70</v>
          </cell>
          <cell r="C2310" t="str">
            <v>Coisevaux</v>
          </cell>
          <cell r="D2310">
            <v>343</v>
          </cell>
          <cell r="E2310">
            <v>45.866279069767437</v>
          </cell>
          <cell r="F2310">
            <v>15.953488372093027</v>
          </cell>
          <cell r="G2310">
            <v>61.819767441860463</v>
          </cell>
        </row>
        <row r="2311">
          <cell r="A2311">
            <v>70162</v>
          </cell>
          <cell r="B2311" t="str">
            <v>70</v>
          </cell>
          <cell r="C2311" t="str">
            <v>Colombe-lès-Vesoul</v>
          </cell>
          <cell r="D2311">
            <v>487</v>
          </cell>
          <cell r="E2311">
            <v>79.302713987473865</v>
          </cell>
          <cell r="F2311">
            <v>31.517745302713969</v>
          </cell>
          <cell r="G2311">
            <v>110.82045929018784</v>
          </cell>
        </row>
        <row r="2312">
          <cell r="A2312">
            <v>70163</v>
          </cell>
          <cell r="B2312" t="str">
            <v>70</v>
          </cell>
          <cell r="C2312" t="str">
            <v>Colombier</v>
          </cell>
          <cell r="D2312">
            <v>439</v>
          </cell>
          <cell r="E2312">
            <v>64.117255745267727</v>
          </cell>
          <cell r="F2312">
            <v>28.606160255580985</v>
          </cell>
          <cell r="G2312">
            <v>92.723416000848715</v>
          </cell>
        </row>
        <row r="2313">
          <cell r="A2313">
            <v>70164</v>
          </cell>
          <cell r="B2313" t="str">
            <v>70</v>
          </cell>
          <cell r="C2313" t="str">
            <v>Colombotte</v>
          </cell>
          <cell r="D2313">
            <v>72.000000000000298</v>
          </cell>
          <cell r="E2313">
            <v>9.2903225806451992</v>
          </cell>
          <cell r="F2313">
            <v>3.4838709677419502</v>
          </cell>
          <cell r="G2313">
            <v>12.774193548387149</v>
          </cell>
        </row>
        <row r="2314">
          <cell r="A2314">
            <v>70165</v>
          </cell>
          <cell r="B2314" t="str">
            <v>70</v>
          </cell>
          <cell r="C2314" t="str">
            <v>Combeaufontaine</v>
          </cell>
          <cell r="D2314">
            <v>546</v>
          </cell>
          <cell r="E2314">
            <v>83</v>
          </cell>
          <cell r="F2314">
            <v>39</v>
          </cell>
          <cell r="G2314">
            <v>122</v>
          </cell>
        </row>
        <row r="2315">
          <cell r="A2315">
            <v>70166</v>
          </cell>
          <cell r="B2315" t="str">
            <v>70</v>
          </cell>
          <cell r="C2315" t="str">
            <v>Comberjon</v>
          </cell>
          <cell r="D2315">
            <v>177</v>
          </cell>
          <cell r="E2315">
            <v>32.81460674157303</v>
          </cell>
          <cell r="F2315">
            <v>14.915730337078651</v>
          </cell>
          <cell r="G2315">
            <v>47.730337078651679</v>
          </cell>
        </row>
        <row r="2316">
          <cell r="A2316">
            <v>70167</v>
          </cell>
          <cell r="B2316" t="str">
            <v>70</v>
          </cell>
          <cell r="C2316" t="str">
            <v>Conflandey</v>
          </cell>
          <cell r="D2316">
            <v>377</v>
          </cell>
          <cell r="E2316">
            <v>66.934725848563943</v>
          </cell>
          <cell r="F2316">
            <v>32.483028720626614</v>
          </cell>
          <cell r="G2316">
            <v>99.417754569190549</v>
          </cell>
        </row>
        <row r="2317">
          <cell r="A2317">
            <v>70168</v>
          </cell>
          <cell r="B2317" t="str">
            <v>70</v>
          </cell>
          <cell r="C2317" t="str">
            <v>Conflans-sur-Lanterne</v>
          </cell>
          <cell r="D2317">
            <v>640</v>
          </cell>
          <cell r="E2317">
            <v>93.682588597842795</v>
          </cell>
          <cell r="F2317">
            <v>77.904468412942961</v>
          </cell>
          <cell r="G2317">
            <v>171.58705701078577</v>
          </cell>
        </row>
        <row r="2318">
          <cell r="A2318">
            <v>70169</v>
          </cell>
          <cell r="B2318" t="str">
            <v>70</v>
          </cell>
          <cell r="C2318" t="str">
            <v>Confracourt</v>
          </cell>
          <cell r="D2318">
            <v>213</v>
          </cell>
          <cell r="E2318">
            <v>37</v>
          </cell>
          <cell r="F2318">
            <v>18</v>
          </cell>
          <cell r="G2318">
            <v>55</v>
          </cell>
        </row>
        <row r="2319">
          <cell r="A2319">
            <v>70170</v>
          </cell>
          <cell r="B2319" t="str">
            <v>70</v>
          </cell>
          <cell r="C2319" t="str">
            <v>Contréglise</v>
          </cell>
          <cell r="D2319">
            <v>126</v>
          </cell>
          <cell r="E2319">
            <v>24.15</v>
          </cell>
          <cell r="F2319">
            <v>8.4</v>
          </cell>
          <cell r="G2319">
            <v>32.549999999999997</v>
          </cell>
        </row>
        <row r="2320">
          <cell r="A2320">
            <v>70171</v>
          </cell>
          <cell r="B2320" t="str">
            <v>70</v>
          </cell>
          <cell r="C2320" t="str">
            <v>Corbenay</v>
          </cell>
          <cell r="D2320">
            <v>1300</v>
          </cell>
          <cell r="E2320">
            <v>232</v>
          </cell>
          <cell r="F2320">
            <v>92</v>
          </cell>
          <cell r="G2320">
            <v>324</v>
          </cell>
        </row>
        <row r="2321">
          <cell r="A2321">
            <v>70172</v>
          </cell>
          <cell r="B2321" t="str">
            <v>70</v>
          </cell>
          <cell r="C2321" t="str">
            <v>La Corbière</v>
          </cell>
          <cell r="D2321">
            <v>95</v>
          </cell>
          <cell r="E2321">
            <v>10.663265306122453</v>
          </cell>
          <cell r="F2321">
            <v>9.6938775510204103</v>
          </cell>
          <cell r="G2321">
            <v>20.357142857142861</v>
          </cell>
        </row>
        <row r="2322">
          <cell r="A2322">
            <v>70174</v>
          </cell>
          <cell r="B2322" t="str">
            <v>70</v>
          </cell>
          <cell r="C2322" t="str">
            <v>Cordonnet</v>
          </cell>
          <cell r="D2322">
            <v>134</v>
          </cell>
          <cell r="E2322">
            <v>24</v>
          </cell>
          <cell r="F2322">
            <v>11</v>
          </cell>
          <cell r="G2322">
            <v>35</v>
          </cell>
        </row>
        <row r="2323">
          <cell r="A2323">
            <v>70175</v>
          </cell>
          <cell r="B2323" t="str">
            <v>70</v>
          </cell>
          <cell r="C2323" t="str">
            <v>Cornot</v>
          </cell>
          <cell r="D2323">
            <v>143</v>
          </cell>
          <cell r="E2323">
            <v>16.112676056338081</v>
          </cell>
          <cell r="F2323">
            <v>30.2112676056339</v>
          </cell>
          <cell r="G2323">
            <v>46.323943661971981</v>
          </cell>
        </row>
        <row r="2324">
          <cell r="A2324">
            <v>70176</v>
          </cell>
          <cell r="B2324" t="str">
            <v>70</v>
          </cell>
          <cell r="C2324" t="str">
            <v>Corravillers</v>
          </cell>
          <cell r="D2324">
            <v>195</v>
          </cell>
          <cell r="E2324">
            <v>40.34482758620689</v>
          </cell>
          <cell r="F2324">
            <v>37.463054187192121</v>
          </cell>
          <cell r="G2324">
            <v>77.807881773399004</v>
          </cell>
        </row>
        <row r="2325">
          <cell r="A2325">
            <v>70177</v>
          </cell>
          <cell r="B2325" t="str">
            <v>70</v>
          </cell>
          <cell r="C2325" t="str">
            <v>Corre</v>
          </cell>
          <cell r="D2325">
            <v>575</v>
          </cell>
          <cell r="E2325">
            <v>128</v>
          </cell>
          <cell r="F2325">
            <v>68</v>
          </cell>
          <cell r="G2325">
            <v>196</v>
          </cell>
        </row>
        <row r="2326">
          <cell r="A2326">
            <v>70178</v>
          </cell>
          <cell r="B2326" t="str">
            <v>70</v>
          </cell>
          <cell r="C2326" t="str">
            <v>La Côte</v>
          </cell>
          <cell r="D2326">
            <v>510</v>
          </cell>
          <cell r="E2326">
            <v>85.6488549618321</v>
          </cell>
          <cell r="F2326">
            <v>49.63740458015269</v>
          </cell>
          <cell r="G2326">
            <v>135.2862595419848</v>
          </cell>
        </row>
        <row r="2327">
          <cell r="A2327">
            <v>70179</v>
          </cell>
          <cell r="B2327" t="str">
            <v>70</v>
          </cell>
          <cell r="C2327" t="str">
            <v>Coulevon</v>
          </cell>
          <cell r="D2327">
            <v>199</v>
          </cell>
          <cell r="E2327">
            <v>37.758974358974342</v>
          </cell>
          <cell r="F2327">
            <v>22.451282051282039</v>
          </cell>
          <cell r="G2327">
            <v>60.210256410256378</v>
          </cell>
        </row>
        <row r="2328">
          <cell r="A2328">
            <v>70180</v>
          </cell>
          <cell r="B2328" t="str">
            <v>70</v>
          </cell>
          <cell r="C2328" t="str">
            <v>Courchaton</v>
          </cell>
          <cell r="D2328">
            <v>455</v>
          </cell>
          <cell r="E2328">
            <v>84.259259259259267</v>
          </cell>
          <cell r="F2328">
            <v>45.599128540305017</v>
          </cell>
          <cell r="G2328">
            <v>129.8583877995643</v>
          </cell>
        </row>
        <row r="2329">
          <cell r="A2329">
            <v>70181</v>
          </cell>
          <cell r="B2329" t="str">
            <v>70</v>
          </cell>
          <cell r="C2329" t="str">
            <v>Courcuire</v>
          </cell>
          <cell r="D2329">
            <v>137</v>
          </cell>
          <cell r="E2329">
            <v>17.125</v>
          </cell>
          <cell r="F2329">
            <v>9.0661764705882284</v>
          </cell>
          <cell r="G2329">
            <v>26.191176470588228</v>
          </cell>
        </row>
        <row r="2330">
          <cell r="A2330">
            <v>70182</v>
          </cell>
          <cell r="B2330" t="str">
            <v>70</v>
          </cell>
          <cell r="C2330" t="str">
            <v>Courmont</v>
          </cell>
          <cell r="D2330">
            <v>99</v>
          </cell>
          <cell r="E2330">
            <v>20.584158415841578</v>
          </cell>
          <cell r="F2330">
            <v>3.9207920792079198</v>
          </cell>
          <cell r="G2330">
            <v>24.504950495049499</v>
          </cell>
        </row>
        <row r="2331">
          <cell r="A2331">
            <v>70183</v>
          </cell>
          <cell r="B2331" t="str">
            <v>70</v>
          </cell>
          <cell r="C2331" t="str">
            <v>Courtesoult-et-Gatey</v>
          </cell>
          <cell r="D2331">
            <v>62</v>
          </cell>
          <cell r="E2331">
            <v>10.492307692307694</v>
          </cell>
          <cell r="F2331">
            <v>14.30769230769231</v>
          </cell>
          <cell r="G2331">
            <v>24.800000000000004</v>
          </cell>
        </row>
        <row r="2332">
          <cell r="A2332">
            <v>70184</v>
          </cell>
          <cell r="B2332" t="str">
            <v>70</v>
          </cell>
          <cell r="C2332" t="str">
            <v>Couthenans</v>
          </cell>
          <cell r="D2332">
            <v>761.00000000000091</v>
          </cell>
          <cell r="E2332">
            <v>115.949072480033</v>
          </cell>
          <cell r="F2332">
            <v>95.553149245028962</v>
          </cell>
          <cell r="G2332">
            <v>211.50222172506196</v>
          </cell>
        </row>
        <row r="2333">
          <cell r="A2333">
            <v>70185</v>
          </cell>
          <cell r="B2333" t="str">
            <v>70</v>
          </cell>
          <cell r="C2333" t="str">
            <v>Cresancey</v>
          </cell>
          <cell r="D2333">
            <v>195.99999999999932</v>
          </cell>
          <cell r="E2333">
            <v>25.52083333333325</v>
          </cell>
          <cell r="F2333">
            <v>23.47916666666659</v>
          </cell>
          <cell r="G2333">
            <v>48.999999999999844</v>
          </cell>
        </row>
        <row r="2334">
          <cell r="A2334">
            <v>70186</v>
          </cell>
          <cell r="B2334" t="str">
            <v>70</v>
          </cell>
          <cell r="C2334" t="str">
            <v>La Creuse</v>
          </cell>
          <cell r="D2334">
            <v>78</v>
          </cell>
          <cell r="E2334">
            <v>11</v>
          </cell>
          <cell r="F2334">
            <v>2</v>
          </cell>
          <cell r="G2334">
            <v>13</v>
          </cell>
        </row>
        <row r="2335">
          <cell r="A2335">
            <v>70187</v>
          </cell>
          <cell r="B2335" t="str">
            <v>70</v>
          </cell>
          <cell r="C2335" t="str">
            <v>Crevans-et-la-Chapelle-lès-Granges</v>
          </cell>
          <cell r="D2335">
            <v>238</v>
          </cell>
          <cell r="E2335">
            <v>44.137311585933865</v>
          </cell>
          <cell r="F2335">
            <v>15.352108377716128</v>
          </cell>
          <cell r="G2335">
            <v>59.489419963649993</v>
          </cell>
        </row>
        <row r="2336">
          <cell r="A2336">
            <v>70188</v>
          </cell>
          <cell r="B2336" t="str">
            <v>70</v>
          </cell>
          <cell r="C2336" t="str">
            <v>Creveney</v>
          </cell>
          <cell r="D2336">
            <v>59.999999999999808</v>
          </cell>
          <cell r="E2336">
            <v>6.1114481904474598</v>
          </cell>
          <cell r="F2336">
            <v>10.185746984079101</v>
          </cell>
          <cell r="G2336">
            <v>16.297195174526561</v>
          </cell>
        </row>
        <row r="2337">
          <cell r="A2337">
            <v>70189</v>
          </cell>
          <cell r="B2337" t="str">
            <v>70</v>
          </cell>
          <cell r="C2337" t="str">
            <v>Cromary</v>
          </cell>
          <cell r="D2337">
            <v>240</v>
          </cell>
          <cell r="E2337">
            <v>47</v>
          </cell>
          <cell r="F2337">
            <v>13</v>
          </cell>
          <cell r="G2337">
            <v>60</v>
          </cell>
        </row>
        <row r="2338">
          <cell r="A2338">
            <v>70190</v>
          </cell>
          <cell r="B2338" t="str">
            <v>70</v>
          </cell>
          <cell r="C2338" t="str">
            <v>Cubry-lès-Faverney</v>
          </cell>
          <cell r="D2338">
            <v>159</v>
          </cell>
          <cell r="E2338">
            <v>19.041916167664681</v>
          </cell>
          <cell r="F2338">
            <v>8.5688622754491064</v>
          </cell>
          <cell r="G2338">
            <v>27.610778443113787</v>
          </cell>
        </row>
        <row r="2339">
          <cell r="A2339">
            <v>70192</v>
          </cell>
          <cell r="B2339" t="str">
            <v>70</v>
          </cell>
          <cell r="C2339" t="str">
            <v>Cugney</v>
          </cell>
          <cell r="D2339">
            <v>188</v>
          </cell>
          <cell r="E2339">
            <v>22.117647058823579</v>
          </cell>
          <cell r="F2339">
            <v>14.074866310160459</v>
          </cell>
          <cell r="G2339">
            <v>36.192513368984038</v>
          </cell>
        </row>
        <row r="2340">
          <cell r="A2340">
            <v>70193</v>
          </cell>
          <cell r="B2340" t="str">
            <v>70</v>
          </cell>
          <cell r="C2340" t="str">
            <v>Cult</v>
          </cell>
          <cell r="D2340">
            <v>228.99999999999943</v>
          </cell>
          <cell r="E2340">
            <v>27.726457399103069</v>
          </cell>
          <cell r="F2340">
            <v>13.34977578475333</v>
          </cell>
          <cell r="G2340">
            <v>41.076233183856402</v>
          </cell>
        </row>
        <row r="2341">
          <cell r="A2341">
            <v>70194</v>
          </cell>
          <cell r="B2341" t="str">
            <v>70</v>
          </cell>
          <cell r="C2341" t="str">
            <v>Cuve</v>
          </cell>
          <cell r="D2341">
            <v>167</v>
          </cell>
          <cell r="E2341">
            <v>17.102409638554182</v>
          </cell>
          <cell r="F2341">
            <v>12.07228915662648</v>
          </cell>
          <cell r="G2341">
            <v>29.17469879518066</v>
          </cell>
        </row>
        <row r="2342">
          <cell r="A2342">
            <v>70195</v>
          </cell>
          <cell r="B2342" t="str">
            <v>70</v>
          </cell>
          <cell r="C2342" t="str">
            <v>Dambenoît-lès-Colombe</v>
          </cell>
          <cell r="D2342">
            <v>283</v>
          </cell>
          <cell r="E2342">
            <v>49.823943661971853</v>
          </cell>
          <cell r="F2342">
            <v>13.950704225352117</v>
          </cell>
          <cell r="G2342">
            <v>63.774647887323972</v>
          </cell>
        </row>
        <row r="2343">
          <cell r="A2343">
            <v>70196</v>
          </cell>
          <cell r="B2343" t="str">
            <v>70</v>
          </cell>
          <cell r="C2343" t="str">
            <v>Dampierre-lès-Conflans</v>
          </cell>
          <cell r="D2343">
            <v>276.00000000000085</v>
          </cell>
          <cell r="E2343">
            <v>39.134328358209082</v>
          </cell>
          <cell r="F2343">
            <v>15.4477611940299</v>
          </cell>
          <cell r="G2343">
            <v>54.582089552238983</v>
          </cell>
        </row>
        <row r="2344">
          <cell r="A2344">
            <v>70197</v>
          </cell>
          <cell r="B2344" t="str">
            <v>70</v>
          </cell>
          <cell r="C2344" t="str">
            <v>Dampierre-sur-Linotte</v>
          </cell>
          <cell r="D2344">
            <v>810</v>
          </cell>
          <cell r="E2344">
            <v>109.35</v>
          </cell>
          <cell r="F2344">
            <v>59.737500000000004</v>
          </cell>
          <cell r="G2344">
            <v>169.08750000000001</v>
          </cell>
        </row>
        <row r="2345">
          <cell r="A2345">
            <v>70198</v>
          </cell>
          <cell r="B2345" t="str">
            <v>70</v>
          </cell>
          <cell r="C2345" t="str">
            <v>Dampierre-sur-Salon</v>
          </cell>
          <cell r="D2345">
            <v>1294</v>
          </cell>
          <cell r="E2345">
            <v>245.26416745230441</v>
          </cell>
          <cell r="F2345">
            <v>195.43353122893984</v>
          </cell>
          <cell r="G2345">
            <v>440.69769868124422</v>
          </cell>
        </row>
        <row r="2346">
          <cell r="A2346">
            <v>70199</v>
          </cell>
          <cell r="B2346" t="str">
            <v>70</v>
          </cell>
          <cell r="C2346" t="str">
            <v>Dampvalley-lès-Colombe</v>
          </cell>
          <cell r="D2346">
            <v>102</v>
          </cell>
          <cell r="E2346">
            <v>17</v>
          </cell>
          <cell r="F2346">
            <v>7</v>
          </cell>
          <cell r="G2346">
            <v>24</v>
          </cell>
        </row>
        <row r="2347">
          <cell r="A2347">
            <v>70200</v>
          </cell>
          <cell r="B2347" t="str">
            <v>70</v>
          </cell>
          <cell r="C2347" t="str">
            <v>Dampvalley-Saint-Pancras</v>
          </cell>
          <cell r="D2347">
            <v>46.000000000000078</v>
          </cell>
          <cell r="E2347">
            <v>7.6666666666666803</v>
          </cell>
          <cell r="F2347">
            <v>7.6666666666666803</v>
          </cell>
          <cell r="G2347">
            <v>15.333333333333361</v>
          </cell>
        </row>
        <row r="2348">
          <cell r="A2348">
            <v>70201</v>
          </cell>
          <cell r="B2348" t="str">
            <v>70</v>
          </cell>
          <cell r="C2348" t="str">
            <v>Delain</v>
          </cell>
          <cell r="D2348">
            <v>232</v>
          </cell>
          <cell r="E2348">
            <v>44.806866952789711</v>
          </cell>
          <cell r="F2348">
            <v>13.93991416309013</v>
          </cell>
          <cell r="G2348">
            <v>58.746781115879841</v>
          </cell>
        </row>
        <row r="2349">
          <cell r="A2349">
            <v>70202</v>
          </cell>
          <cell r="B2349" t="str">
            <v>70</v>
          </cell>
          <cell r="C2349" t="str">
            <v>Demangevelle</v>
          </cell>
          <cell r="D2349">
            <v>316</v>
          </cell>
          <cell r="E2349">
            <v>61.610062893081739</v>
          </cell>
          <cell r="F2349">
            <v>45.71069182389936</v>
          </cell>
          <cell r="G2349">
            <v>107.3207547169811</v>
          </cell>
        </row>
        <row r="2350">
          <cell r="A2350">
            <v>70203</v>
          </cell>
          <cell r="B2350" t="str">
            <v>70</v>
          </cell>
          <cell r="C2350" t="str">
            <v>La Demie</v>
          </cell>
          <cell r="D2350">
            <v>152</v>
          </cell>
          <cell r="E2350">
            <v>22.90410958904112</v>
          </cell>
          <cell r="F2350">
            <v>7.2876712328767201</v>
          </cell>
          <cell r="G2350">
            <v>30.191780821917838</v>
          </cell>
        </row>
        <row r="2351">
          <cell r="A2351">
            <v>70204</v>
          </cell>
          <cell r="B2351" t="str">
            <v>70</v>
          </cell>
          <cell r="C2351" t="str">
            <v>Denèvre</v>
          </cell>
          <cell r="D2351">
            <v>184</v>
          </cell>
          <cell r="E2351">
            <v>26.854054054054064</v>
          </cell>
          <cell r="F2351">
            <v>6.9621621621621648</v>
          </cell>
          <cell r="G2351">
            <v>33.816216216216226</v>
          </cell>
        </row>
        <row r="2352">
          <cell r="A2352">
            <v>70205</v>
          </cell>
          <cell r="B2352" t="str">
            <v>70</v>
          </cell>
          <cell r="C2352" t="str">
            <v>Échavanne</v>
          </cell>
          <cell r="D2352">
            <v>207.00000000000065</v>
          </cell>
          <cell r="E2352">
            <v>34.669950738916363</v>
          </cell>
          <cell r="F2352">
            <v>19.37438423645326</v>
          </cell>
          <cell r="G2352">
            <v>54.044334975369622</v>
          </cell>
        </row>
        <row r="2353">
          <cell r="A2353">
            <v>70206</v>
          </cell>
          <cell r="B2353" t="str">
            <v>70</v>
          </cell>
          <cell r="C2353" t="str">
            <v>Échenans-sous-Mont-Vaudois</v>
          </cell>
          <cell r="D2353">
            <v>493.99999999999937</v>
          </cell>
          <cell r="E2353">
            <v>80.488798370672001</v>
          </cell>
          <cell r="F2353">
            <v>45.274949083503003</v>
          </cell>
          <cell r="G2353">
            <v>125.763747454175</v>
          </cell>
        </row>
        <row r="2354">
          <cell r="A2354">
            <v>70207</v>
          </cell>
          <cell r="B2354" t="str">
            <v>70</v>
          </cell>
          <cell r="C2354" t="str">
            <v>Échenoz-la-Méline</v>
          </cell>
          <cell r="D2354">
            <v>3176</v>
          </cell>
          <cell r="E2354">
            <v>485</v>
          </cell>
          <cell r="F2354">
            <v>233</v>
          </cell>
          <cell r="G2354">
            <v>718</v>
          </cell>
        </row>
        <row r="2355">
          <cell r="A2355">
            <v>70208</v>
          </cell>
          <cell r="B2355" t="str">
            <v>70</v>
          </cell>
          <cell r="C2355" t="str">
            <v>Échenoz-le-Sec</v>
          </cell>
          <cell r="D2355">
            <v>306</v>
          </cell>
          <cell r="E2355">
            <v>41.863192182410423</v>
          </cell>
          <cell r="F2355">
            <v>16.944625407166122</v>
          </cell>
          <cell r="G2355">
            <v>58.807817589576544</v>
          </cell>
        </row>
        <row r="2356">
          <cell r="A2356">
            <v>70210</v>
          </cell>
          <cell r="B2356" t="str">
            <v>70</v>
          </cell>
          <cell r="C2356" t="str">
            <v>Écromagny</v>
          </cell>
          <cell r="D2356">
            <v>152</v>
          </cell>
          <cell r="E2356">
            <v>26.6</v>
          </cell>
          <cell r="F2356">
            <v>15.2</v>
          </cell>
          <cell r="G2356">
            <v>41.8</v>
          </cell>
        </row>
        <row r="2357">
          <cell r="A2357">
            <v>70211</v>
          </cell>
          <cell r="B2357" t="str">
            <v>70</v>
          </cell>
          <cell r="C2357" t="str">
            <v>Écuelle</v>
          </cell>
          <cell r="D2357">
            <v>81</v>
          </cell>
          <cell r="E2357">
            <v>14</v>
          </cell>
          <cell r="F2357">
            <v>8</v>
          </cell>
          <cell r="G2357">
            <v>22</v>
          </cell>
        </row>
        <row r="2358">
          <cell r="A2358">
            <v>70213</v>
          </cell>
          <cell r="B2358" t="str">
            <v>70</v>
          </cell>
          <cell r="C2358" t="str">
            <v>Éhuns</v>
          </cell>
          <cell r="D2358">
            <v>252</v>
          </cell>
          <cell r="E2358">
            <v>30</v>
          </cell>
          <cell r="F2358">
            <v>13</v>
          </cell>
          <cell r="G2358">
            <v>43</v>
          </cell>
        </row>
        <row r="2359">
          <cell r="A2359">
            <v>70214</v>
          </cell>
          <cell r="B2359" t="str">
            <v>70</v>
          </cell>
          <cell r="C2359" t="str">
            <v>Équevilley</v>
          </cell>
          <cell r="D2359">
            <v>130</v>
          </cell>
          <cell r="E2359">
            <v>15.87786259541984</v>
          </cell>
          <cell r="F2359">
            <v>25.801526717557241</v>
          </cell>
          <cell r="G2359">
            <v>41.679389312977079</v>
          </cell>
        </row>
        <row r="2360">
          <cell r="A2360">
            <v>70215</v>
          </cell>
          <cell r="B2360" t="str">
            <v>70</v>
          </cell>
          <cell r="C2360" t="str">
            <v>Errevet</v>
          </cell>
          <cell r="D2360">
            <v>254</v>
          </cell>
          <cell r="E2360">
            <v>60</v>
          </cell>
          <cell r="F2360">
            <v>10</v>
          </cell>
          <cell r="G2360">
            <v>70</v>
          </cell>
        </row>
        <row r="2361">
          <cell r="A2361">
            <v>70216</v>
          </cell>
          <cell r="B2361" t="str">
            <v>70</v>
          </cell>
          <cell r="C2361" t="str">
            <v>Esboz-Brest</v>
          </cell>
          <cell r="D2361">
            <v>485.0000000000021</v>
          </cell>
          <cell r="E2361">
            <v>76.636568848758799</v>
          </cell>
          <cell r="F2361">
            <v>26.275395033860161</v>
          </cell>
          <cell r="G2361">
            <v>102.91196388261896</v>
          </cell>
        </row>
        <row r="2362">
          <cell r="A2362">
            <v>70217</v>
          </cell>
          <cell r="B2362" t="str">
            <v>70</v>
          </cell>
          <cell r="C2362" t="str">
            <v>Esmoulières</v>
          </cell>
          <cell r="D2362">
            <v>99</v>
          </cell>
          <cell r="E2362">
            <v>30</v>
          </cell>
          <cell r="F2362">
            <v>7</v>
          </cell>
          <cell r="G2362">
            <v>37</v>
          </cell>
        </row>
        <row r="2363">
          <cell r="A2363">
            <v>70218</v>
          </cell>
          <cell r="B2363" t="str">
            <v>70</v>
          </cell>
          <cell r="C2363" t="str">
            <v>Esmoulins</v>
          </cell>
          <cell r="D2363">
            <v>152</v>
          </cell>
          <cell r="E2363">
            <v>38.974358974358957</v>
          </cell>
          <cell r="F2363">
            <v>2.923076923076922</v>
          </cell>
          <cell r="G2363">
            <v>41.897435897435876</v>
          </cell>
        </row>
        <row r="2364">
          <cell r="A2364">
            <v>70219</v>
          </cell>
          <cell r="B2364" t="str">
            <v>70</v>
          </cell>
          <cell r="C2364" t="str">
            <v>Esprels</v>
          </cell>
          <cell r="D2364">
            <v>712.0000000000008</v>
          </cell>
          <cell r="E2364">
            <v>102.00008157572604</v>
          </cell>
          <cell r="F2364">
            <v>64.000051184769276</v>
          </cell>
          <cell r="G2364">
            <v>166.00013276049532</v>
          </cell>
        </row>
        <row r="2365">
          <cell r="A2365">
            <v>70220</v>
          </cell>
          <cell r="B2365" t="str">
            <v>70</v>
          </cell>
          <cell r="C2365" t="str">
            <v>Essertenne-et-Cecey</v>
          </cell>
          <cell r="D2365">
            <v>411</v>
          </cell>
          <cell r="E2365">
            <v>65</v>
          </cell>
          <cell r="F2365">
            <v>35</v>
          </cell>
          <cell r="G2365">
            <v>100</v>
          </cell>
        </row>
        <row r="2366">
          <cell r="A2366">
            <v>70221</v>
          </cell>
          <cell r="B2366" t="str">
            <v>70</v>
          </cell>
          <cell r="C2366" t="str">
            <v>Étobon</v>
          </cell>
          <cell r="D2366">
            <v>305.00000000000119</v>
          </cell>
          <cell r="E2366">
            <v>47.08053691275186</v>
          </cell>
          <cell r="F2366">
            <v>26.61073825503366</v>
          </cell>
          <cell r="G2366">
            <v>73.69127516778552</v>
          </cell>
        </row>
        <row r="2367">
          <cell r="A2367">
            <v>70222</v>
          </cell>
          <cell r="B2367" t="str">
            <v>70</v>
          </cell>
          <cell r="C2367" t="str">
            <v>Étrelles-et-la-Montbleuse</v>
          </cell>
          <cell r="D2367">
            <v>87</v>
          </cell>
          <cell r="E2367">
            <v>16.806818181818187</v>
          </cell>
          <cell r="F2367">
            <v>12.852272727272732</v>
          </cell>
          <cell r="G2367">
            <v>29.659090909090921</v>
          </cell>
        </row>
        <row r="2368">
          <cell r="A2368">
            <v>70224</v>
          </cell>
          <cell r="B2368" t="str">
            <v>70</v>
          </cell>
          <cell r="C2368" t="str">
            <v>Étuz</v>
          </cell>
          <cell r="D2368">
            <v>668</v>
          </cell>
          <cell r="E2368">
            <v>108</v>
          </cell>
          <cell r="F2368">
            <v>35</v>
          </cell>
          <cell r="G2368">
            <v>143</v>
          </cell>
        </row>
        <row r="2369">
          <cell r="A2369">
            <v>70225</v>
          </cell>
          <cell r="B2369" t="str">
            <v>70</v>
          </cell>
          <cell r="C2369" t="str">
            <v>Fahy-lès-Autrey</v>
          </cell>
          <cell r="D2369">
            <v>110</v>
          </cell>
          <cell r="E2369">
            <v>11.379310344827593</v>
          </cell>
          <cell r="F2369">
            <v>10.431034482758626</v>
          </cell>
          <cell r="G2369">
            <v>21.810344827586221</v>
          </cell>
        </row>
        <row r="2370">
          <cell r="A2370">
            <v>70226</v>
          </cell>
          <cell r="B2370" t="str">
            <v>70</v>
          </cell>
          <cell r="C2370" t="str">
            <v>Fallon</v>
          </cell>
          <cell r="D2370">
            <v>294</v>
          </cell>
          <cell r="E2370">
            <v>67.920792079207899</v>
          </cell>
          <cell r="F2370">
            <v>19.405940594059398</v>
          </cell>
          <cell r="G2370">
            <v>87.326732673267301</v>
          </cell>
        </row>
        <row r="2371">
          <cell r="A2371">
            <v>70227</v>
          </cell>
          <cell r="B2371" t="str">
            <v>70</v>
          </cell>
          <cell r="C2371" t="str">
            <v>Faucogney-et-la-Mer</v>
          </cell>
          <cell r="D2371">
            <v>567.99999999999932</v>
          </cell>
          <cell r="E2371">
            <v>107.32263814616742</v>
          </cell>
          <cell r="F2371">
            <v>64.798573975044476</v>
          </cell>
          <cell r="G2371">
            <v>172.1212121212119</v>
          </cell>
        </row>
        <row r="2372">
          <cell r="A2372">
            <v>70228</v>
          </cell>
          <cell r="B2372" t="str">
            <v>70</v>
          </cell>
          <cell r="C2372" t="str">
            <v>Faverney</v>
          </cell>
          <cell r="D2372">
            <v>918</v>
          </cell>
          <cell r="E2372">
            <v>142.18290467345312</v>
          </cell>
          <cell r="F2372">
            <v>97.723001317345378</v>
          </cell>
          <cell r="G2372">
            <v>239.90590599079849</v>
          </cell>
        </row>
        <row r="2373">
          <cell r="A2373">
            <v>70229</v>
          </cell>
          <cell r="B2373" t="str">
            <v>70</v>
          </cell>
          <cell r="C2373" t="str">
            <v>Faymont</v>
          </cell>
          <cell r="D2373">
            <v>252</v>
          </cell>
          <cell r="E2373">
            <v>52.13793103448274</v>
          </cell>
          <cell r="F2373">
            <v>27.999999999999989</v>
          </cell>
          <cell r="G2373">
            <v>80.137931034482733</v>
          </cell>
        </row>
        <row r="2374">
          <cell r="A2374">
            <v>70230</v>
          </cell>
          <cell r="B2374" t="str">
            <v>70</v>
          </cell>
          <cell r="C2374" t="str">
            <v>Fédry</v>
          </cell>
          <cell r="D2374">
            <v>100</v>
          </cell>
          <cell r="E2374">
            <v>28.865979381443399</v>
          </cell>
          <cell r="F2374">
            <v>15.463917525773249</v>
          </cell>
          <cell r="G2374">
            <v>44.32989690721665</v>
          </cell>
        </row>
        <row r="2375">
          <cell r="A2375">
            <v>70231</v>
          </cell>
          <cell r="B2375" t="str">
            <v>70</v>
          </cell>
          <cell r="C2375" t="str">
            <v>Ferrières-lès-Ray</v>
          </cell>
          <cell r="D2375">
            <v>36.00000000000005</v>
          </cell>
          <cell r="E2375">
            <v>6.1714285714285797</v>
          </cell>
          <cell r="F2375">
            <v>12.342857142857159</v>
          </cell>
          <cell r="G2375">
            <v>18.514285714285741</v>
          </cell>
        </row>
        <row r="2376">
          <cell r="A2376">
            <v>70232</v>
          </cell>
          <cell r="B2376" t="str">
            <v>70</v>
          </cell>
          <cell r="C2376" t="str">
            <v>Ferrières-lès-Scey</v>
          </cell>
          <cell r="D2376">
            <v>135</v>
          </cell>
          <cell r="E2376">
            <v>20.39568345323741</v>
          </cell>
          <cell r="F2376">
            <v>11.654676258992808</v>
          </cell>
          <cell r="G2376">
            <v>32.050359712230218</v>
          </cell>
        </row>
        <row r="2377">
          <cell r="A2377">
            <v>70233</v>
          </cell>
          <cell r="B2377" t="str">
            <v>70</v>
          </cell>
          <cell r="C2377" t="str">
            <v>Les Fessey</v>
          </cell>
          <cell r="D2377">
            <v>143</v>
          </cell>
          <cell r="E2377">
            <v>26</v>
          </cell>
          <cell r="F2377">
            <v>11</v>
          </cell>
          <cell r="G2377">
            <v>37</v>
          </cell>
        </row>
        <row r="2378">
          <cell r="A2378">
            <v>70234</v>
          </cell>
          <cell r="B2378" t="str">
            <v>70</v>
          </cell>
          <cell r="C2378" t="str">
            <v>Filain</v>
          </cell>
          <cell r="D2378">
            <v>224</v>
          </cell>
          <cell r="E2378">
            <v>34.60944206008584</v>
          </cell>
          <cell r="F2378">
            <v>15.38197424892704</v>
          </cell>
          <cell r="G2378">
            <v>49.991416309012877</v>
          </cell>
        </row>
        <row r="2379">
          <cell r="A2379">
            <v>70235</v>
          </cell>
          <cell r="B2379" t="str">
            <v>70</v>
          </cell>
          <cell r="C2379" t="str">
            <v>Flagy</v>
          </cell>
          <cell r="D2379">
            <v>154</v>
          </cell>
          <cell r="E2379">
            <v>35</v>
          </cell>
          <cell r="F2379">
            <v>13</v>
          </cell>
          <cell r="G2379">
            <v>48</v>
          </cell>
        </row>
        <row r="2380">
          <cell r="A2380">
            <v>70236</v>
          </cell>
          <cell r="B2380" t="str">
            <v>70</v>
          </cell>
          <cell r="C2380" t="str">
            <v>Fleurey-lès-Faverney</v>
          </cell>
          <cell r="D2380">
            <v>434.9999999999992</v>
          </cell>
          <cell r="E2380">
            <v>70.569007263922387</v>
          </cell>
          <cell r="F2380">
            <v>34.757869249394609</v>
          </cell>
          <cell r="G2380">
            <v>105.32687651331699</v>
          </cell>
        </row>
        <row r="2381">
          <cell r="A2381">
            <v>70237</v>
          </cell>
          <cell r="B2381" t="str">
            <v>70</v>
          </cell>
          <cell r="C2381" t="str">
            <v>Fleurey-lès-Lavoncourt</v>
          </cell>
          <cell r="D2381">
            <v>99</v>
          </cell>
          <cell r="E2381">
            <v>32.679611650485427</v>
          </cell>
          <cell r="F2381">
            <v>15.378640776699026</v>
          </cell>
          <cell r="G2381">
            <v>48.058252427184456</v>
          </cell>
        </row>
        <row r="2382">
          <cell r="A2382">
            <v>70238</v>
          </cell>
          <cell r="B2382" t="str">
            <v>70</v>
          </cell>
          <cell r="C2382" t="str">
            <v>Fleurey-lès-Saint-Loup</v>
          </cell>
          <cell r="D2382">
            <v>133</v>
          </cell>
          <cell r="E2382">
            <v>21.20289855072464</v>
          </cell>
          <cell r="F2382">
            <v>9.6376811594202909</v>
          </cell>
          <cell r="G2382">
            <v>30.840579710144929</v>
          </cell>
        </row>
        <row r="2383">
          <cell r="A2383">
            <v>70239</v>
          </cell>
          <cell r="B2383" t="str">
            <v>70</v>
          </cell>
          <cell r="C2383" t="str">
            <v>Fondremand</v>
          </cell>
          <cell r="D2383">
            <v>184</v>
          </cell>
          <cell r="E2383">
            <v>36.602150537634408</v>
          </cell>
          <cell r="F2383">
            <v>16.817204301075268</v>
          </cell>
          <cell r="G2383">
            <v>53.41935483870968</v>
          </cell>
        </row>
        <row r="2384">
          <cell r="A2384">
            <v>70240</v>
          </cell>
          <cell r="B2384" t="str">
            <v>70</v>
          </cell>
          <cell r="C2384" t="str">
            <v>Fontaine-lès-Luxeuil</v>
          </cell>
          <cell r="D2384">
            <v>1425</v>
          </cell>
          <cell r="E2384">
            <v>227.2884882108184</v>
          </cell>
          <cell r="F2384">
            <v>109.69140083217756</v>
          </cell>
          <cell r="G2384">
            <v>336.97988904299598</v>
          </cell>
        </row>
        <row r="2385">
          <cell r="A2385">
            <v>70242</v>
          </cell>
          <cell r="B2385" t="str">
            <v>70</v>
          </cell>
          <cell r="C2385" t="str">
            <v>Fontenois-la-Ville</v>
          </cell>
          <cell r="D2385">
            <v>136</v>
          </cell>
          <cell r="E2385">
            <v>23</v>
          </cell>
          <cell r="F2385">
            <v>15</v>
          </cell>
          <cell r="G2385">
            <v>38</v>
          </cell>
        </row>
        <row r="2386">
          <cell r="A2386">
            <v>70243</v>
          </cell>
          <cell r="B2386" t="str">
            <v>70</v>
          </cell>
          <cell r="C2386" t="str">
            <v>Fontenois-lès-Montbozon</v>
          </cell>
          <cell r="D2386">
            <v>307.99999999999937</v>
          </cell>
          <cell r="E2386">
            <v>27.355263157894679</v>
          </cell>
          <cell r="F2386">
            <v>34.447368421052559</v>
          </cell>
          <cell r="G2386">
            <v>61.802631578947242</v>
          </cell>
        </row>
        <row r="2387">
          <cell r="A2387">
            <v>70244</v>
          </cell>
          <cell r="B2387" t="str">
            <v>70</v>
          </cell>
          <cell r="C2387" t="str">
            <v>Fouchécourt</v>
          </cell>
          <cell r="D2387">
            <v>115</v>
          </cell>
          <cell r="E2387">
            <v>9.8290598290598297</v>
          </cell>
          <cell r="F2387">
            <v>18.67521367521368</v>
          </cell>
          <cell r="G2387">
            <v>28.50427350427351</v>
          </cell>
        </row>
        <row r="2388">
          <cell r="A2388">
            <v>70245</v>
          </cell>
          <cell r="B2388" t="str">
            <v>70</v>
          </cell>
          <cell r="C2388" t="str">
            <v>Fougerolles</v>
          </cell>
          <cell r="D2388">
            <v>3742.0000000000073</v>
          </cell>
          <cell r="E2388">
            <v>638.28103594413255</v>
          </cell>
          <cell r="F2388">
            <v>441.20089258482972</v>
          </cell>
          <cell r="G2388">
            <v>1079.4819285289623</v>
          </cell>
        </row>
        <row r="2389">
          <cell r="A2389">
            <v>70247</v>
          </cell>
          <cell r="B2389" t="str">
            <v>70</v>
          </cell>
          <cell r="C2389" t="str">
            <v>Fouvent-Saint-Andoche</v>
          </cell>
          <cell r="D2389">
            <v>233</v>
          </cell>
          <cell r="E2389">
            <v>65.161016949152526</v>
          </cell>
          <cell r="F2389">
            <v>39.491525423728802</v>
          </cell>
          <cell r="G2389">
            <v>104.65254237288133</v>
          </cell>
        </row>
        <row r="2390">
          <cell r="A2390">
            <v>70248</v>
          </cell>
          <cell r="B2390" t="str">
            <v>70</v>
          </cell>
          <cell r="C2390" t="str">
            <v>Frahier-et-Chatebier</v>
          </cell>
          <cell r="D2390">
            <v>1326</v>
          </cell>
          <cell r="E2390">
            <v>227.17500000000001</v>
          </cell>
          <cell r="F2390">
            <v>100.425</v>
          </cell>
          <cell r="G2390">
            <v>327.60000000000002</v>
          </cell>
        </row>
        <row r="2391">
          <cell r="A2391">
            <v>70249</v>
          </cell>
          <cell r="B2391" t="str">
            <v>70</v>
          </cell>
          <cell r="C2391" t="str">
            <v>Francalmont</v>
          </cell>
          <cell r="D2391">
            <v>117</v>
          </cell>
          <cell r="E2391">
            <v>18.155172413793061</v>
          </cell>
          <cell r="F2391">
            <v>16.137931034482719</v>
          </cell>
          <cell r="G2391">
            <v>34.293103448275779</v>
          </cell>
        </row>
        <row r="2392">
          <cell r="A2392">
            <v>70250</v>
          </cell>
          <cell r="B2392" t="str">
            <v>70</v>
          </cell>
          <cell r="C2392" t="str">
            <v>Franchevelle</v>
          </cell>
          <cell r="D2392">
            <v>420.00000000000176</v>
          </cell>
          <cell r="E2392">
            <v>60.856981401581841</v>
          </cell>
          <cell r="F2392">
            <v>30.435849033764399</v>
          </cell>
          <cell r="G2392">
            <v>91.292830435346247</v>
          </cell>
        </row>
        <row r="2393">
          <cell r="A2393">
            <v>70251</v>
          </cell>
          <cell r="B2393" t="str">
            <v>70</v>
          </cell>
          <cell r="C2393" t="str">
            <v>Francourt</v>
          </cell>
          <cell r="D2393">
            <v>110</v>
          </cell>
          <cell r="E2393">
            <v>19.35185185185188</v>
          </cell>
          <cell r="F2393">
            <v>13.24074074074076</v>
          </cell>
          <cell r="G2393">
            <v>32.592592592592638</v>
          </cell>
        </row>
        <row r="2394">
          <cell r="A2394">
            <v>70252</v>
          </cell>
          <cell r="B2394" t="str">
            <v>70</v>
          </cell>
          <cell r="C2394" t="str">
            <v>Framont</v>
          </cell>
          <cell r="D2394">
            <v>183</v>
          </cell>
          <cell r="E2394">
            <v>22.87500000000006</v>
          </cell>
          <cell r="F2394">
            <v>31.193181818181898</v>
          </cell>
          <cell r="G2394">
            <v>54.068181818181955</v>
          </cell>
        </row>
        <row r="2395">
          <cell r="A2395">
            <v>70253</v>
          </cell>
          <cell r="B2395" t="str">
            <v>70</v>
          </cell>
          <cell r="C2395" t="str">
            <v>Frasne-le-Château</v>
          </cell>
          <cell r="D2395">
            <v>286</v>
          </cell>
          <cell r="E2395">
            <v>31.627023587422411</v>
          </cell>
          <cell r="F2395">
            <v>24.55883697908137</v>
          </cell>
          <cell r="G2395">
            <v>56.185860566503777</v>
          </cell>
        </row>
        <row r="2396">
          <cell r="A2396">
            <v>70254</v>
          </cell>
          <cell r="B2396" t="str">
            <v>70</v>
          </cell>
          <cell r="C2396" t="str">
            <v>Frédéric-Fontaine</v>
          </cell>
          <cell r="D2396">
            <v>259</v>
          </cell>
          <cell r="E2396">
            <v>29.43181818181818</v>
          </cell>
          <cell r="F2396">
            <v>21.583333333333332</v>
          </cell>
          <cell r="G2396">
            <v>51.015151515151516</v>
          </cell>
        </row>
        <row r="2397">
          <cell r="A2397">
            <v>70255</v>
          </cell>
          <cell r="B2397" t="str">
            <v>70</v>
          </cell>
          <cell r="C2397" t="str">
            <v>Fresne-Saint-Mamès</v>
          </cell>
          <cell r="D2397">
            <v>517.00000000000216</v>
          </cell>
          <cell r="E2397">
            <v>75.584795321637756</v>
          </cell>
          <cell r="F2397">
            <v>49.382066276803329</v>
          </cell>
          <cell r="G2397">
            <v>124.96686159844108</v>
          </cell>
        </row>
        <row r="2398">
          <cell r="A2398">
            <v>70256</v>
          </cell>
          <cell r="B2398" t="str">
            <v>70</v>
          </cell>
          <cell r="C2398" t="str">
            <v>Fresse</v>
          </cell>
          <cell r="D2398">
            <v>744</v>
          </cell>
          <cell r="E2398">
            <v>136</v>
          </cell>
          <cell r="F2398">
            <v>77</v>
          </cell>
          <cell r="G2398">
            <v>213</v>
          </cell>
        </row>
        <row r="2399">
          <cell r="A2399">
            <v>70257</v>
          </cell>
          <cell r="B2399" t="str">
            <v>70</v>
          </cell>
          <cell r="C2399" t="str">
            <v>Fretigney-et-Velloreille</v>
          </cell>
          <cell r="D2399">
            <v>709</v>
          </cell>
          <cell r="E2399">
            <v>93.815226260286835</v>
          </cell>
          <cell r="F2399">
            <v>61.89870598616865</v>
          </cell>
          <cell r="G2399">
            <v>155.7139322464555</v>
          </cell>
        </row>
        <row r="2400">
          <cell r="A2400">
            <v>70258</v>
          </cell>
          <cell r="B2400" t="str">
            <v>70</v>
          </cell>
          <cell r="C2400" t="str">
            <v>Froideconche</v>
          </cell>
          <cell r="D2400">
            <v>1987</v>
          </cell>
          <cell r="E2400">
            <v>381.1918429003025</v>
          </cell>
          <cell r="F2400">
            <v>191.0961732124876</v>
          </cell>
          <cell r="G2400">
            <v>572.28801611279005</v>
          </cell>
        </row>
        <row r="2401">
          <cell r="A2401">
            <v>70259</v>
          </cell>
          <cell r="B2401" t="str">
            <v>70</v>
          </cell>
          <cell r="C2401" t="str">
            <v>Froideterre</v>
          </cell>
          <cell r="D2401">
            <v>344</v>
          </cell>
          <cell r="E2401">
            <v>72.174386920980965</v>
          </cell>
          <cell r="F2401">
            <v>20.621253405994558</v>
          </cell>
          <cell r="G2401">
            <v>92.79564032697553</v>
          </cell>
        </row>
        <row r="2402">
          <cell r="A2402">
            <v>70260</v>
          </cell>
          <cell r="B2402" t="str">
            <v>70</v>
          </cell>
          <cell r="C2402" t="str">
            <v>Frotey-lès-Lure</v>
          </cell>
          <cell r="D2402">
            <v>688</v>
          </cell>
          <cell r="E2402">
            <v>100</v>
          </cell>
          <cell r="F2402">
            <v>40</v>
          </cell>
          <cell r="G2402">
            <v>140</v>
          </cell>
        </row>
        <row r="2403">
          <cell r="A2403">
            <v>70261</v>
          </cell>
          <cell r="B2403" t="str">
            <v>70</v>
          </cell>
          <cell r="C2403" t="str">
            <v>Frotey-lès-Vesoul</v>
          </cell>
          <cell r="D2403">
            <v>1417</v>
          </cell>
          <cell r="E2403">
            <v>258.8398577717457</v>
          </cell>
          <cell r="F2403">
            <v>143.79954531550388</v>
          </cell>
          <cell r="G2403">
            <v>402.63940308724955</v>
          </cell>
        </row>
        <row r="2404">
          <cell r="A2404">
            <v>70262</v>
          </cell>
          <cell r="B2404" t="str">
            <v>70</v>
          </cell>
          <cell r="C2404" t="str">
            <v>Genevreuille</v>
          </cell>
          <cell r="D2404">
            <v>177</v>
          </cell>
          <cell r="E2404">
            <v>27.687150837988824</v>
          </cell>
          <cell r="F2404">
            <v>12.854748603351954</v>
          </cell>
          <cell r="G2404">
            <v>40.541899441340775</v>
          </cell>
        </row>
        <row r="2405">
          <cell r="A2405">
            <v>70263</v>
          </cell>
          <cell r="B2405" t="str">
            <v>70</v>
          </cell>
          <cell r="C2405" t="str">
            <v>Genevrey</v>
          </cell>
          <cell r="D2405">
            <v>242</v>
          </cell>
          <cell r="E2405">
            <v>33.447154471544714</v>
          </cell>
          <cell r="F2405">
            <v>20.658536585365852</v>
          </cell>
          <cell r="G2405">
            <v>54.105691056910565</v>
          </cell>
        </row>
        <row r="2406">
          <cell r="A2406">
            <v>70264</v>
          </cell>
          <cell r="B2406" t="str">
            <v>70</v>
          </cell>
          <cell r="C2406" t="str">
            <v>Georfans</v>
          </cell>
          <cell r="D2406">
            <v>60</v>
          </cell>
          <cell r="E2406">
            <v>20</v>
          </cell>
          <cell r="F2406">
            <v>5</v>
          </cell>
          <cell r="G2406">
            <v>25</v>
          </cell>
        </row>
        <row r="2407">
          <cell r="A2407">
            <v>70265</v>
          </cell>
          <cell r="B2407" t="str">
            <v>70</v>
          </cell>
          <cell r="C2407" t="str">
            <v>Germigney</v>
          </cell>
          <cell r="D2407">
            <v>172</v>
          </cell>
          <cell r="E2407">
            <v>28.497041420118322</v>
          </cell>
          <cell r="F2407">
            <v>19.337278106508862</v>
          </cell>
          <cell r="G2407">
            <v>47.834319526627183</v>
          </cell>
        </row>
        <row r="2408">
          <cell r="A2408">
            <v>70267</v>
          </cell>
          <cell r="B2408" t="str">
            <v>70</v>
          </cell>
          <cell r="C2408" t="str">
            <v>Gevigney-et-Mercey</v>
          </cell>
          <cell r="D2408">
            <v>462.99999999999841</v>
          </cell>
          <cell r="E2408">
            <v>92.493003119261274</v>
          </cell>
          <cell r="F2408">
            <v>45.738298245788549</v>
          </cell>
          <cell r="G2408">
            <v>138.23130136504983</v>
          </cell>
        </row>
        <row r="2409">
          <cell r="A2409">
            <v>70268</v>
          </cell>
          <cell r="B2409" t="str">
            <v>70</v>
          </cell>
          <cell r="C2409" t="str">
            <v>Gézier-et-Fontenelay</v>
          </cell>
          <cell r="D2409">
            <v>190</v>
          </cell>
          <cell r="E2409">
            <v>35.920398009950247</v>
          </cell>
          <cell r="F2409">
            <v>7.5621890547263684</v>
          </cell>
          <cell r="G2409">
            <v>43.482587064676615</v>
          </cell>
        </row>
        <row r="2410">
          <cell r="A2410">
            <v>70269</v>
          </cell>
          <cell r="B2410" t="str">
            <v>70</v>
          </cell>
          <cell r="C2410" t="str">
            <v>Girefontaine</v>
          </cell>
          <cell r="D2410">
            <v>44.000000000000071</v>
          </cell>
          <cell r="E2410">
            <v>2.2564102564102599</v>
          </cell>
          <cell r="F2410">
            <v>10.153846153846171</v>
          </cell>
          <cell r="G2410">
            <v>12.41025641025643</v>
          </cell>
        </row>
        <row r="2411">
          <cell r="A2411">
            <v>70271</v>
          </cell>
          <cell r="B2411" t="str">
            <v>70</v>
          </cell>
          <cell r="C2411" t="str">
            <v>Gouhenans</v>
          </cell>
          <cell r="D2411">
            <v>421.99999999999818</v>
          </cell>
          <cell r="E2411">
            <v>87.129353233830471</v>
          </cell>
          <cell r="F2411">
            <v>40.940298507462515</v>
          </cell>
          <cell r="G2411">
            <v>128.069651741293</v>
          </cell>
        </row>
        <row r="2412">
          <cell r="A2412">
            <v>70272</v>
          </cell>
          <cell r="B2412" t="str">
            <v>70</v>
          </cell>
          <cell r="C2412" t="str">
            <v>Gourgeon</v>
          </cell>
          <cell r="D2412">
            <v>230</v>
          </cell>
          <cell r="E2412">
            <v>25</v>
          </cell>
          <cell r="F2412">
            <v>32</v>
          </cell>
          <cell r="G2412">
            <v>57</v>
          </cell>
        </row>
        <row r="2413">
          <cell r="A2413">
            <v>70273</v>
          </cell>
          <cell r="B2413" t="str">
            <v>70</v>
          </cell>
          <cell r="C2413" t="str">
            <v>Grammont</v>
          </cell>
          <cell r="D2413">
            <v>62</v>
          </cell>
          <cell r="E2413">
            <v>14.30769230769231</v>
          </cell>
          <cell r="F2413">
            <v>8.5846153846153861</v>
          </cell>
          <cell r="G2413">
            <v>22.892307692307696</v>
          </cell>
        </row>
        <row r="2414">
          <cell r="A2414">
            <v>70274</v>
          </cell>
          <cell r="B2414" t="str">
            <v>70</v>
          </cell>
          <cell r="C2414" t="str">
            <v>Grandecourt</v>
          </cell>
          <cell r="D2414">
            <v>35</v>
          </cell>
          <cell r="E2414">
            <v>6.8055555555555536</v>
          </cell>
          <cell r="F2414">
            <v>0.97222222222222199</v>
          </cell>
          <cell r="G2414">
            <v>7.7777777777777759</v>
          </cell>
        </row>
        <row r="2415">
          <cell r="A2415">
            <v>70275</v>
          </cell>
          <cell r="B2415" t="str">
            <v>70</v>
          </cell>
          <cell r="C2415" t="str">
            <v>Grandvelle-et-le-Perrenot</v>
          </cell>
          <cell r="D2415">
            <v>339</v>
          </cell>
          <cell r="E2415">
            <v>36.782991202346047</v>
          </cell>
          <cell r="F2415">
            <v>23.859237536656892</v>
          </cell>
          <cell r="G2415">
            <v>60.642228739002938</v>
          </cell>
        </row>
        <row r="2416">
          <cell r="A2416">
            <v>70276</v>
          </cell>
          <cell r="B2416" t="str">
            <v>70</v>
          </cell>
          <cell r="C2416" t="str">
            <v>Granges-la-Ville</v>
          </cell>
          <cell r="D2416">
            <v>202</v>
          </cell>
          <cell r="E2416">
            <v>38.807881773399032</v>
          </cell>
          <cell r="F2416">
            <v>11.940886699507391</v>
          </cell>
          <cell r="G2416">
            <v>50.74876847290642</v>
          </cell>
        </row>
        <row r="2417">
          <cell r="A2417">
            <v>70277</v>
          </cell>
          <cell r="B2417" t="str">
            <v>70</v>
          </cell>
          <cell r="C2417" t="str">
            <v>Granges-le-Bourg</v>
          </cell>
          <cell r="D2417">
            <v>390</v>
          </cell>
          <cell r="E2417">
            <v>71.379310344827616</v>
          </cell>
          <cell r="F2417">
            <v>21.724137931034491</v>
          </cell>
          <cell r="G2417">
            <v>93.103448275862107</v>
          </cell>
        </row>
        <row r="2418">
          <cell r="A2418">
            <v>70278</v>
          </cell>
          <cell r="B2418" t="str">
            <v>70</v>
          </cell>
          <cell r="C2418" t="str">
            <v>Grattery</v>
          </cell>
          <cell r="D2418">
            <v>200</v>
          </cell>
          <cell r="E2418">
            <v>37</v>
          </cell>
          <cell r="F2418">
            <v>13</v>
          </cell>
          <cell r="G2418">
            <v>50</v>
          </cell>
        </row>
        <row r="2419">
          <cell r="A2419">
            <v>70279</v>
          </cell>
          <cell r="B2419" t="str">
            <v>70</v>
          </cell>
          <cell r="C2419" t="str">
            <v>Gray</v>
          </cell>
          <cell r="D2419">
            <v>5555</v>
          </cell>
          <cell r="E2419">
            <v>825</v>
          </cell>
          <cell r="F2419">
            <v>923</v>
          </cell>
          <cell r="G2419">
            <v>1748</v>
          </cell>
        </row>
        <row r="2420">
          <cell r="A2420">
            <v>70280</v>
          </cell>
          <cell r="B2420" t="str">
            <v>70</v>
          </cell>
          <cell r="C2420" t="str">
            <v>Gray-la-Ville</v>
          </cell>
          <cell r="D2420">
            <v>976</v>
          </cell>
          <cell r="E2420">
            <v>217.6619144602852</v>
          </cell>
          <cell r="F2420">
            <v>126.22403258655807</v>
          </cell>
          <cell r="G2420">
            <v>343.88594704684328</v>
          </cell>
        </row>
        <row r="2421">
          <cell r="A2421">
            <v>70281</v>
          </cell>
          <cell r="B2421" t="str">
            <v>70</v>
          </cell>
          <cell r="C2421" t="str">
            <v>Greucourt</v>
          </cell>
          <cell r="D2421">
            <v>76.999999999999673</v>
          </cell>
          <cell r="E2421">
            <v>7.4861111111110796</v>
          </cell>
          <cell r="F2421">
            <v>10.694444444444398</v>
          </cell>
          <cell r="G2421">
            <v>18.180555555555479</v>
          </cell>
        </row>
        <row r="2422">
          <cell r="A2422">
            <v>70282</v>
          </cell>
          <cell r="B2422" t="str">
            <v>70</v>
          </cell>
          <cell r="C2422" t="str">
            <v>Gy</v>
          </cell>
          <cell r="D2422">
            <v>1088</v>
          </cell>
          <cell r="E2422">
            <v>193</v>
          </cell>
          <cell r="F2422">
            <v>129</v>
          </cell>
          <cell r="G2422">
            <v>322</v>
          </cell>
        </row>
        <row r="2423">
          <cell r="A2423">
            <v>70283</v>
          </cell>
          <cell r="B2423" t="str">
            <v>70</v>
          </cell>
          <cell r="C2423" t="str">
            <v>Haut-du-Them-Château-Lambert</v>
          </cell>
          <cell r="D2423">
            <v>436</v>
          </cell>
          <cell r="E2423">
            <v>107.50684931506852</v>
          </cell>
          <cell r="F2423">
            <v>57.735159817351601</v>
          </cell>
          <cell r="G2423">
            <v>165.24200913242012</v>
          </cell>
        </row>
        <row r="2424">
          <cell r="A2424">
            <v>70284</v>
          </cell>
          <cell r="B2424" t="str">
            <v>70</v>
          </cell>
          <cell r="C2424" t="str">
            <v>Hautevelle</v>
          </cell>
          <cell r="D2424">
            <v>262.0000000000008</v>
          </cell>
          <cell r="E2424">
            <v>38.015686274509918</v>
          </cell>
          <cell r="F2424">
            <v>34.933333333333444</v>
          </cell>
          <cell r="G2424">
            <v>72.949019607843354</v>
          </cell>
        </row>
        <row r="2425">
          <cell r="A2425">
            <v>70285</v>
          </cell>
          <cell r="B2425" t="str">
            <v>70</v>
          </cell>
          <cell r="C2425" t="str">
            <v>Héricourt</v>
          </cell>
          <cell r="D2425">
            <v>9896</v>
          </cell>
          <cell r="E2425">
            <v>1809.478721190588</v>
          </cell>
          <cell r="F2425">
            <v>911.56306537405931</v>
          </cell>
          <cell r="G2425">
            <v>2721.0417865646473</v>
          </cell>
        </row>
        <row r="2426">
          <cell r="A2426">
            <v>70286</v>
          </cell>
          <cell r="B2426" t="str">
            <v>70</v>
          </cell>
          <cell r="C2426" t="str">
            <v>Hugier</v>
          </cell>
          <cell r="D2426">
            <v>149</v>
          </cell>
          <cell r="E2426">
            <v>16.907801418439679</v>
          </cell>
          <cell r="F2426">
            <v>6.3404255319148799</v>
          </cell>
          <cell r="G2426">
            <v>23.248226950354557</v>
          </cell>
        </row>
        <row r="2427">
          <cell r="A2427">
            <v>70287</v>
          </cell>
          <cell r="B2427" t="str">
            <v>70</v>
          </cell>
          <cell r="C2427" t="str">
            <v>Hurecourt</v>
          </cell>
          <cell r="D2427">
            <v>50.999999999999822</v>
          </cell>
          <cell r="E2427">
            <v>13.35714285714281</v>
          </cell>
          <cell r="F2427">
            <v>6.0714285714285499</v>
          </cell>
          <cell r="G2427">
            <v>19.42857142857136</v>
          </cell>
        </row>
        <row r="2428">
          <cell r="A2428">
            <v>70288</v>
          </cell>
          <cell r="B2428" t="str">
            <v>70</v>
          </cell>
          <cell r="C2428" t="str">
            <v>Hyet</v>
          </cell>
          <cell r="D2428">
            <v>107</v>
          </cell>
          <cell r="E2428">
            <v>16.941666666666674</v>
          </cell>
          <cell r="F2428">
            <v>8.0250000000000004</v>
          </cell>
          <cell r="G2428">
            <v>24.966666666666676</v>
          </cell>
        </row>
        <row r="2429">
          <cell r="A2429">
            <v>70289</v>
          </cell>
          <cell r="B2429" t="str">
            <v>70</v>
          </cell>
          <cell r="C2429" t="str">
            <v>Igny</v>
          </cell>
          <cell r="D2429">
            <v>184</v>
          </cell>
          <cell r="E2429">
            <v>35</v>
          </cell>
          <cell r="F2429">
            <v>14</v>
          </cell>
          <cell r="G2429">
            <v>49</v>
          </cell>
        </row>
        <row r="2430">
          <cell r="A2430">
            <v>70290</v>
          </cell>
          <cell r="B2430" t="str">
            <v>70</v>
          </cell>
          <cell r="C2430" t="str">
            <v>Jasney</v>
          </cell>
          <cell r="D2430">
            <v>246.99999999999923</v>
          </cell>
          <cell r="E2430">
            <v>42.516393442622821</v>
          </cell>
          <cell r="F2430">
            <v>24.29508196721304</v>
          </cell>
          <cell r="G2430">
            <v>66.811475409835865</v>
          </cell>
        </row>
        <row r="2431">
          <cell r="A2431">
            <v>70291</v>
          </cell>
          <cell r="B2431" t="str">
            <v>70</v>
          </cell>
          <cell r="C2431" t="str">
            <v>Jonvelle</v>
          </cell>
          <cell r="D2431">
            <v>137</v>
          </cell>
          <cell r="E2431">
            <v>41.1</v>
          </cell>
          <cell r="F2431">
            <v>21.528571428571439</v>
          </cell>
          <cell r="G2431">
            <v>62.628571428571441</v>
          </cell>
        </row>
        <row r="2432">
          <cell r="A2432">
            <v>70292</v>
          </cell>
          <cell r="B2432" t="str">
            <v>70</v>
          </cell>
          <cell r="C2432" t="str">
            <v>Jussey</v>
          </cell>
          <cell r="D2432">
            <v>1683.0000000000068</v>
          </cell>
          <cell r="E2432">
            <v>357.19912442545052</v>
          </cell>
          <cell r="F2432">
            <v>282.18430836613345</v>
          </cell>
          <cell r="G2432">
            <v>639.38343279158403</v>
          </cell>
        </row>
        <row r="2433">
          <cell r="A2433">
            <v>70293</v>
          </cell>
          <cell r="B2433" t="str">
            <v>70</v>
          </cell>
          <cell r="C2433" t="str">
            <v>Lambrey</v>
          </cell>
          <cell r="D2433">
            <v>88</v>
          </cell>
          <cell r="E2433">
            <v>11</v>
          </cell>
          <cell r="F2433">
            <v>12</v>
          </cell>
          <cell r="G2433">
            <v>23</v>
          </cell>
        </row>
        <row r="2434">
          <cell r="A2434">
            <v>70294</v>
          </cell>
          <cell r="B2434" t="str">
            <v>70</v>
          </cell>
          <cell r="C2434" t="str">
            <v>Lantenot</v>
          </cell>
          <cell r="D2434">
            <v>367</v>
          </cell>
          <cell r="E2434">
            <v>39</v>
          </cell>
          <cell r="F2434">
            <v>19</v>
          </cell>
          <cell r="G2434">
            <v>58</v>
          </cell>
        </row>
        <row r="2435">
          <cell r="A2435">
            <v>70295</v>
          </cell>
          <cell r="B2435" t="str">
            <v>70</v>
          </cell>
          <cell r="C2435" t="str">
            <v>La Lanterne-et-les-Armonts</v>
          </cell>
          <cell r="D2435">
            <v>195.99999999999903</v>
          </cell>
          <cell r="E2435">
            <v>27.28395572134653</v>
          </cell>
          <cell r="F2435">
            <v>27.28395572134653</v>
          </cell>
          <cell r="G2435">
            <v>54.56791144269306</v>
          </cell>
        </row>
        <row r="2436">
          <cell r="A2436">
            <v>70296</v>
          </cell>
          <cell r="B2436" t="str">
            <v>70</v>
          </cell>
          <cell r="C2436" t="str">
            <v>Larians-et-Munans</v>
          </cell>
          <cell r="D2436">
            <v>237</v>
          </cell>
          <cell r="E2436">
            <v>44</v>
          </cell>
          <cell r="F2436">
            <v>7</v>
          </cell>
          <cell r="G2436">
            <v>51</v>
          </cell>
        </row>
        <row r="2437">
          <cell r="A2437">
            <v>70297</v>
          </cell>
          <cell r="B2437" t="str">
            <v>70</v>
          </cell>
          <cell r="C2437" t="str">
            <v>Larret</v>
          </cell>
          <cell r="D2437">
            <v>56</v>
          </cell>
          <cell r="E2437">
            <v>13.754385964912275</v>
          </cell>
          <cell r="F2437">
            <v>5.8947368421052619</v>
          </cell>
          <cell r="G2437">
            <v>19.649122807017537</v>
          </cell>
        </row>
        <row r="2438">
          <cell r="A2438">
            <v>70298</v>
          </cell>
          <cell r="B2438" t="str">
            <v>70</v>
          </cell>
          <cell r="C2438" t="str">
            <v>Lavigney</v>
          </cell>
          <cell r="D2438">
            <v>125</v>
          </cell>
          <cell r="E2438">
            <v>12.896825396825395</v>
          </cell>
          <cell r="F2438">
            <v>24.801587301587297</v>
          </cell>
          <cell r="G2438">
            <v>37.698412698412696</v>
          </cell>
        </row>
        <row r="2439">
          <cell r="A2439">
            <v>70299</v>
          </cell>
          <cell r="B2439" t="str">
            <v>70</v>
          </cell>
          <cell r="C2439" t="str">
            <v>Lavoncourt</v>
          </cell>
          <cell r="D2439">
            <v>352</v>
          </cell>
          <cell r="E2439">
            <v>59.870967741935537</v>
          </cell>
          <cell r="F2439">
            <v>50.580645161290377</v>
          </cell>
          <cell r="G2439">
            <v>110.45161290322591</v>
          </cell>
        </row>
        <row r="2440">
          <cell r="A2440">
            <v>70301</v>
          </cell>
          <cell r="B2440" t="str">
            <v>70</v>
          </cell>
          <cell r="C2440" t="str">
            <v>Lieffrans</v>
          </cell>
          <cell r="D2440">
            <v>63</v>
          </cell>
          <cell r="E2440">
            <v>9.4499999999999993</v>
          </cell>
          <cell r="F2440">
            <v>2.1</v>
          </cell>
          <cell r="G2440">
            <v>11.549999999999999</v>
          </cell>
        </row>
        <row r="2441">
          <cell r="A2441">
            <v>70302</v>
          </cell>
          <cell r="B2441" t="str">
            <v>70</v>
          </cell>
          <cell r="C2441" t="str">
            <v>Lieucourt</v>
          </cell>
          <cell r="D2441">
            <v>77.999999999999673</v>
          </cell>
          <cell r="E2441">
            <v>8.2105263157894406</v>
          </cell>
          <cell r="F2441">
            <v>5.1315789473683999</v>
          </cell>
          <cell r="G2441">
            <v>13.342105263157841</v>
          </cell>
        </row>
        <row r="2442">
          <cell r="A2442">
            <v>70303</v>
          </cell>
          <cell r="B2442" t="str">
            <v>70</v>
          </cell>
          <cell r="C2442" t="str">
            <v>Liévans</v>
          </cell>
          <cell r="D2442">
            <v>145</v>
          </cell>
          <cell r="E2442">
            <v>11</v>
          </cell>
          <cell r="F2442">
            <v>8</v>
          </cell>
          <cell r="G2442">
            <v>19</v>
          </cell>
        </row>
        <row r="2443">
          <cell r="A2443">
            <v>70304</v>
          </cell>
          <cell r="B2443" t="str">
            <v>70</v>
          </cell>
          <cell r="C2443" t="str">
            <v>Linexert</v>
          </cell>
          <cell r="D2443">
            <v>137</v>
          </cell>
          <cell r="E2443">
            <v>31.227941176470569</v>
          </cell>
          <cell r="F2443">
            <v>12.08823529411764</v>
          </cell>
          <cell r="G2443">
            <v>43.316176470588211</v>
          </cell>
        </row>
        <row r="2444">
          <cell r="A2444">
            <v>70305</v>
          </cell>
          <cell r="B2444" t="str">
            <v>70</v>
          </cell>
          <cell r="C2444" t="str">
            <v>Loeuilley</v>
          </cell>
          <cell r="D2444">
            <v>112</v>
          </cell>
          <cell r="E2444">
            <v>22</v>
          </cell>
          <cell r="F2444">
            <v>12</v>
          </cell>
          <cell r="G2444">
            <v>34</v>
          </cell>
        </row>
        <row r="2445">
          <cell r="A2445">
            <v>70306</v>
          </cell>
          <cell r="B2445" t="str">
            <v>70</v>
          </cell>
          <cell r="C2445" t="str">
            <v>Lomont</v>
          </cell>
          <cell r="D2445">
            <v>405</v>
          </cell>
          <cell r="E2445">
            <v>77.098623853210981</v>
          </cell>
          <cell r="F2445">
            <v>47.373853211009163</v>
          </cell>
          <cell r="G2445">
            <v>124.47247706422014</v>
          </cell>
        </row>
        <row r="2446">
          <cell r="A2446">
            <v>70307</v>
          </cell>
          <cell r="B2446" t="str">
            <v>70</v>
          </cell>
          <cell r="C2446" t="str">
            <v>Longevelle</v>
          </cell>
          <cell r="D2446">
            <v>127</v>
          </cell>
          <cell r="E2446">
            <v>20</v>
          </cell>
          <cell r="F2446">
            <v>14</v>
          </cell>
          <cell r="G2446">
            <v>34</v>
          </cell>
        </row>
        <row r="2447">
          <cell r="A2447">
            <v>70308</v>
          </cell>
          <cell r="B2447" t="str">
            <v>70</v>
          </cell>
          <cell r="C2447" t="str">
            <v>La Longine</v>
          </cell>
          <cell r="D2447">
            <v>237</v>
          </cell>
          <cell r="E2447">
            <v>45.424999999999997</v>
          </cell>
          <cell r="F2447">
            <v>55.3</v>
          </cell>
          <cell r="G2447">
            <v>100.72499999999999</v>
          </cell>
        </row>
        <row r="2448">
          <cell r="A2448">
            <v>70309</v>
          </cell>
          <cell r="B2448" t="str">
            <v>70</v>
          </cell>
          <cell r="C2448" t="str">
            <v>Loulans-Verchamp</v>
          </cell>
          <cell r="D2448">
            <v>485.99999999999778</v>
          </cell>
          <cell r="E2448">
            <v>72.899999999999665</v>
          </cell>
          <cell r="F2448">
            <v>43.31739130434763</v>
          </cell>
          <cell r="G2448">
            <v>116.2173913043473</v>
          </cell>
        </row>
        <row r="2449">
          <cell r="A2449">
            <v>70310</v>
          </cell>
          <cell r="B2449" t="str">
            <v>70</v>
          </cell>
          <cell r="C2449" t="str">
            <v>Lure</v>
          </cell>
          <cell r="D2449">
            <v>8394.0000000000164</v>
          </cell>
          <cell r="E2449">
            <v>1388.1346385383824</v>
          </cell>
          <cell r="F2449">
            <v>911.8706473956571</v>
          </cell>
          <cell r="G2449">
            <v>2300.0052859340394</v>
          </cell>
        </row>
        <row r="2450">
          <cell r="A2450">
            <v>70311</v>
          </cell>
          <cell r="B2450" t="str">
            <v>70</v>
          </cell>
          <cell r="C2450" t="str">
            <v>Luxeuil-les-Bains</v>
          </cell>
          <cell r="D2450">
            <v>7025.9999999999836</v>
          </cell>
          <cell r="E2450">
            <v>1087.6619542859487</v>
          </cell>
          <cell r="F2450">
            <v>920.90911785309834</v>
          </cell>
          <cell r="G2450">
            <v>2008.5710721390469</v>
          </cell>
        </row>
        <row r="2451">
          <cell r="A2451">
            <v>70312</v>
          </cell>
          <cell r="B2451" t="str">
            <v>70</v>
          </cell>
          <cell r="C2451" t="str">
            <v>Luze</v>
          </cell>
          <cell r="D2451">
            <v>728.99999999999818</v>
          </cell>
          <cell r="E2451">
            <v>146.6202531645566</v>
          </cell>
          <cell r="F2451">
            <v>60.493670886075805</v>
          </cell>
          <cell r="G2451">
            <v>207.11392405063242</v>
          </cell>
        </row>
        <row r="2452">
          <cell r="A2452">
            <v>70313</v>
          </cell>
          <cell r="B2452" t="str">
            <v>70</v>
          </cell>
          <cell r="C2452" t="str">
            <v>Lyoffans</v>
          </cell>
          <cell r="D2452">
            <v>390</v>
          </cell>
          <cell r="E2452">
            <v>46.451612903225808</v>
          </cell>
          <cell r="F2452">
            <v>33.870967741935488</v>
          </cell>
          <cell r="G2452">
            <v>80.322580645161295</v>
          </cell>
        </row>
        <row r="2453">
          <cell r="A2453">
            <v>70314</v>
          </cell>
          <cell r="B2453" t="str">
            <v>70</v>
          </cell>
          <cell r="C2453" t="str">
            <v>Magnivray</v>
          </cell>
          <cell r="D2453">
            <v>167.99999999999929</v>
          </cell>
          <cell r="E2453">
            <v>31.373493975903479</v>
          </cell>
          <cell r="F2453">
            <v>14.168674698795121</v>
          </cell>
          <cell r="G2453">
            <v>45.542168674698601</v>
          </cell>
        </row>
        <row r="2454">
          <cell r="A2454">
            <v>70315</v>
          </cell>
          <cell r="B2454" t="str">
            <v>70</v>
          </cell>
          <cell r="C2454" t="str">
            <v>Magnoncourt</v>
          </cell>
          <cell r="D2454">
            <v>432</v>
          </cell>
          <cell r="E2454">
            <v>79</v>
          </cell>
          <cell r="F2454">
            <v>43</v>
          </cell>
          <cell r="G2454">
            <v>122</v>
          </cell>
        </row>
        <row r="2455">
          <cell r="A2455">
            <v>70316</v>
          </cell>
          <cell r="B2455" t="str">
            <v>70</v>
          </cell>
          <cell r="C2455" t="str">
            <v>Le Magnoray</v>
          </cell>
          <cell r="D2455">
            <v>100</v>
          </cell>
          <cell r="E2455">
            <v>7</v>
          </cell>
          <cell r="F2455">
            <v>3</v>
          </cell>
          <cell r="G2455">
            <v>10</v>
          </cell>
        </row>
        <row r="2456">
          <cell r="A2456">
            <v>70317</v>
          </cell>
          <cell r="B2456" t="str">
            <v>70</v>
          </cell>
          <cell r="C2456" t="str">
            <v>Les Magny</v>
          </cell>
          <cell r="D2456">
            <v>137</v>
          </cell>
          <cell r="E2456">
            <v>30.3357142857143</v>
          </cell>
          <cell r="F2456">
            <v>13.7</v>
          </cell>
          <cell r="G2456">
            <v>44.035714285714299</v>
          </cell>
        </row>
        <row r="2457">
          <cell r="A2457">
            <v>70318</v>
          </cell>
          <cell r="B2457" t="str">
            <v>70</v>
          </cell>
          <cell r="C2457" t="str">
            <v>Magny-Danigon</v>
          </cell>
          <cell r="D2457">
            <v>459</v>
          </cell>
          <cell r="E2457">
            <v>51</v>
          </cell>
          <cell r="F2457">
            <v>35</v>
          </cell>
          <cell r="G2457">
            <v>86</v>
          </cell>
        </row>
        <row r="2458">
          <cell r="A2458">
            <v>70319</v>
          </cell>
          <cell r="B2458" t="str">
            <v>70</v>
          </cell>
          <cell r="C2458" t="str">
            <v>Magny-Jobert</v>
          </cell>
          <cell r="D2458">
            <v>104</v>
          </cell>
          <cell r="E2458">
            <v>19.4392523364486</v>
          </cell>
          <cell r="F2458">
            <v>3.8878504672897201</v>
          </cell>
          <cell r="G2458">
            <v>23.32710280373832</v>
          </cell>
        </row>
        <row r="2459">
          <cell r="A2459">
            <v>70320</v>
          </cell>
          <cell r="B2459" t="str">
            <v>70</v>
          </cell>
          <cell r="C2459" t="str">
            <v>Magny-lès-Jussey</v>
          </cell>
          <cell r="D2459">
            <v>115</v>
          </cell>
          <cell r="E2459">
            <v>21.904761904762001</v>
          </cell>
          <cell r="F2459">
            <v>19.714285714285801</v>
          </cell>
          <cell r="G2459">
            <v>41.619047619047805</v>
          </cell>
        </row>
        <row r="2460">
          <cell r="A2460">
            <v>70321</v>
          </cell>
          <cell r="B2460" t="str">
            <v>70</v>
          </cell>
          <cell r="C2460" t="str">
            <v>Magny-Vernois</v>
          </cell>
          <cell r="D2460">
            <v>1345</v>
          </cell>
          <cell r="E2460">
            <v>237.42442394181791</v>
          </cell>
          <cell r="F2460">
            <v>83.500962657503763</v>
          </cell>
          <cell r="G2460">
            <v>320.92538659932166</v>
          </cell>
        </row>
        <row r="2461">
          <cell r="A2461">
            <v>70322</v>
          </cell>
          <cell r="B2461" t="str">
            <v>70</v>
          </cell>
          <cell r="C2461" t="str">
            <v>Mailleroncourt-Charette</v>
          </cell>
          <cell r="D2461">
            <v>283</v>
          </cell>
          <cell r="E2461">
            <v>60</v>
          </cell>
          <cell r="F2461">
            <v>18</v>
          </cell>
          <cell r="G2461">
            <v>78</v>
          </cell>
        </row>
        <row r="2462">
          <cell r="A2462">
            <v>70323</v>
          </cell>
          <cell r="B2462" t="str">
            <v>70</v>
          </cell>
          <cell r="C2462" t="str">
            <v>Mailleroncourt-Saint-Pancras</v>
          </cell>
          <cell r="D2462">
            <v>195</v>
          </cell>
          <cell r="E2462">
            <v>32</v>
          </cell>
          <cell r="F2462">
            <v>20</v>
          </cell>
          <cell r="G2462">
            <v>52</v>
          </cell>
        </row>
        <row r="2463">
          <cell r="A2463">
            <v>70324</v>
          </cell>
          <cell r="B2463" t="str">
            <v>70</v>
          </cell>
          <cell r="C2463" t="str">
            <v>Mailley-et-Chazelot</v>
          </cell>
          <cell r="D2463">
            <v>634</v>
          </cell>
          <cell r="E2463">
            <v>99.511326860841379</v>
          </cell>
          <cell r="F2463">
            <v>43.087378640776684</v>
          </cell>
          <cell r="G2463">
            <v>142.59870550161807</v>
          </cell>
        </row>
        <row r="2464">
          <cell r="A2464">
            <v>70325</v>
          </cell>
          <cell r="B2464" t="str">
            <v>70</v>
          </cell>
          <cell r="C2464" t="str">
            <v>Maizières</v>
          </cell>
          <cell r="D2464">
            <v>309</v>
          </cell>
          <cell r="E2464">
            <v>47.635887542124891</v>
          </cell>
          <cell r="F2464">
            <v>22.297649487803142</v>
          </cell>
          <cell r="G2464">
            <v>69.933537029928033</v>
          </cell>
        </row>
        <row r="2465">
          <cell r="A2465">
            <v>70326</v>
          </cell>
          <cell r="B2465" t="str">
            <v>70</v>
          </cell>
          <cell r="C2465" t="str">
            <v>La Malachère</v>
          </cell>
          <cell r="D2465">
            <v>297</v>
          </cell>
          <cell r="E2465">
            <v>33</v>
          </cell>
          <cell r="F2465">
            <v>19</v>
          </cell>
          <cell r="G2465">
            <v>52</v>
          </cell>
        </row>
        <row r="2466">
          <cell r="A2466">
            <v>70327</v>
          </cell>
          <cell r="B2466" t="str">
            <v>70</v>
          </cell>
          <cell r="C2466" t="str">
            <v>Malans</v>
          </cell>
          <cell r="D2466">
            <v>132</v>
          </cell>
          <cell r="E2466">
            <v>36</v>
          </cell>
          <cell r="F2466">
            <v>19</v>
          </cell>
          <cell r="G2466">
            <v>55</v>
          </cell>
        </row>
        <row r="2467">
          <cell r="A2467">
            <v>70328</v>
          </cell>
          <cell r="B2467" t="str">
            <v>70</v>
          </cell>
          <cell r="C2467" t="str">
            <v>Malbouhans</v>
          </cell>
          <cell r="D2467">
            <v>371</v>
          </cell>
          <cell r="E2467">
            <v>51.721179624664877</v>
          </cell>
          <cell r="F2467">
            <v>47.742627345844504</v>
          </cell>
          <cell r="G2467">
            <v>99.463806970509381</v>
          </cell>
        </row>
        <row r="2468">
          <cell r="A2468">
            <v>70329</v>
          </cell>
          <cell r="B2468" t="str">
            <v>70</v>
          </cell>
          <cell r="C2468" t="str">
            <v>Malvillers</v>
          </cell>
          <cell r="D2468">
            <v>68</v>
          </cell>
          <cell r="E2468">
            <v>14.155306742414597</v>
          </cell>
          <cell r="F2468">
            <v>12.267932510092649</v>
          </cell>
          <cell r="G2468">
            <v>26.423239252507244</v>
          </cell>
        </row>
        <row r="2469">
          <cell r="A2469">
            <v>70330</v>
          </cell>
          <cell r="B2469" t="str">
            <v>70</v>
          </cell>
          <cell r="C2469" t="str">
            <v>Mandrevillars</v>
          </cell>
          <cell r="D2469">
            <v>227</v>
          </cell>
          <cell r="E2469">
            <v>32.012820512820511</v>
          </cell>
          <cell r="F2469">
            <v>9.7008547008547001</v>
          </cell>
          <cell r="G2469">
            <v>41.713675213675209</v>
          </cell>
        </row>
        <row r="2470">
          <cell r="A2470">
            <v>70331</v>
          </cell>
          <cell r="B2470" t="str">
            <v>70</v>
          </cell>
          <cell r="C2470" t="str">
            <v>Mantoche</v>
          </cell>
          <cell r="D2470">
            <v>470</v>
          </cell>
          <cell r="E2470">
            <v>82.29957805907172</v>
          </cell>
          <cell r="F2470">
            <v>68.417721518987335</v>
          </cell>
          <cell r="G2470">
            <v>150.71729957805906</v>
          </cell>
        </row>
        <row r="2471">
          <cell r="A2471">
            <v>70332</v>
          </cell>
          <cell r="B2471" t="str">
            <v>70</v>
          </cell>
          <cell r="C2471" t="str">
            <v>Marast</v>
          </cell>
          <cell r="D2471">
            <v>44.000000000000071</v>
          </cell>
          <cell r="E2471">
            <v>6.1395348837209403</v>
          </cell>
          <cell r="F2471">
            <v>5.1162790697674501</v>
          </cell>
          <cell r="G2471">
            <v>11.25581395348839</v>
          </cell>
        </row>
        <row r="2472">
          <cell r="A2472">
            <v>70334</v>
          </cell>
          <cell r="B2472" t="str">
            <v>70</v>
          </cell>
          <cell r="C2472" t="str">
            <v>Marnay</v>
          </cell>
          <cell r="D2472">
            <v>1416</v>
          </cell>
          <cell r="E2472">
            <v>235.12724907096947</v>
          </cell>
          <cell r="F2472">
            <v>147.47397723439897</v>
          </cell>
          <cell r="G2472">
            <v>382.60122630536841</v>
          </cell>
        </row>
        <row r="2473">
          <cell r="A2473">
            <v>70335</v>
          </cell>
          <cell r="B2473" t="str">
            <v>70</v>
          </cell>
          <cell r="C2473" t="str">
            <v>Maussans</v>
          </cell>
          <cell r="D2473">
            <v>66</v>
          </cell>
          <cell r="E2473">
            <v>14.77611940298508</v>
          </cell>
          <cell r="F2473">
            <v>7.8805970149253763</v>
          </cell>
          <cell r="G2473">
            <v>22.656716417910456</v>
          </cell>
        </row>
        <row r="2474">
          <cell r="A2474">
            <v>70336</v>
          </cell>
          <cell r="B2474" t="str">
            <v>70</v>
          </cell>
          <cell r="C2474" t="str">
            <v>Mélecey</v>
          </cell>
          <cell r="D2474">
            <v>154</v>
          </cell>
          <cell r="E2474">
            <v>35</v>
          </cell>
          <cell r="F2474">
            <v>12</v>
          </cell>
          <cell r="G2474">
            <v>47</v>
          </cell>
        </row>
        <row r="2475">
          <cell r="A2475">
            <v>70337</v>
          </cell>
          <cell r="B2475" t="str">
            <v>70</v>
          </cell>
          <cell r="C2475" t="str">
            <v>Melin</v>
          </cell>
          <cell r="D2475">
            <v>58</v>
          </cell>
          <cell r="E2475">
            <v>13</v>
          </cell>
          <cell r="F2475">
            <v>7</v>
          </cell>
          <cell r="G2475">
            <v>20</v>
          </cell>
        </row>
        <row r="2476">
          <cell r="A2476">
            <v>70338</v>
          </cell>
          <cell r="B2476" t="str">
            <v>70</v>
          </cell>
          <cell r="C2476" t="str">
            <v>Melincourt</v>
          </cell>
          <cell r="D2476">
            <v>241.0000000000008</v>
          </cell>
          <cell r="E2476">
            <v>40.504201680672402</v>
          </cell>
          <cell r="F2476">
            <v>34.428571428571537</v>
          </cell>
          <cell r="G2476">
            <v>74.932773109243939</v>
          </cell>
        </row>
        <row r="2477">
          <cell r="A2477">
            <v>70339</v>
          </cell>
          <cell r="B2477" t="str">
            <v>70</v>
          </cell>
          <cell r="C2477" t="str">
            <v>Mélisey</v>
          </cell>
          <cell r="D2477">
            <v>1676</v>
          </cell>
          <cell r="E2477">
            <v>317.65500436349924</v>
          </cell>
          <cell r="F2477">
            <v>216.81214583540424</v>
          </cell>
          <cell r="G2477">
            <v>534.46715019890348</v>
          </cell>
        </row>
        <row r="2478">
          <cell r="A2478">
            <v>70340</v>
          </cell>
          <cell r="B2478" t="str">
            <v>70</v>
          </cell>
          <cell r="C2478" t="str">
            <v>Membrey</v>
          </cell>
          <cell r="D2478">
            <v>221</v>
          </cell>
          <cell r="E2478">
            <v>47.259855308201843</v>
          </cell>
          <cell r="F2478">
            <v>26.143749744962719</v>
          </cell>
          <cell r="G2478">
            <v>73.403605053164569</v>
          </cell>
        </row>
        <row r="2479">
          <cell r="A2479">
            <v>70341</v>
          </cell>
          <cell r="B2479" t="str">
            <v>70</v>
          </cell>
          <cell r="C2479" t="str">
            <v>Menoux</v>
          </cell>
          <cell r="D2479">
            <v>298</v>
          </cell>
          <cell r="E2479">
            <v>39.66883116883119</v>
          </cell>
          <cell r="F2479">
            <v>29.993506493506509</v>
          </cell>
          <cell r="G2479">
            <v>69.662337662337706</v>
          </cell>
        </row>
        <row r="2480">
          <cell r="A2480">
            <v>70342</v>
          </cell>
          <cell r="B2480" t="str">
            <v>70</v>
          </cell>
          <cell r="C2480" t="str">
            <v>Mercey-sur-Saône</v>
          </cell>
          <cell r="D2480">
            <v>134</v>
          </cell>
          <cell r="E2480">
            <v>36.189781021897815</v>
          </cell>
          <cell r="F2480">
            <v>13.693430656934307</v>
          </cell>
          <cell r="G2480">
            <v>49.883211678832126</v>
          </cell>
        </row>
        <row r="2481">
          <cell r="A2481">
            <v>70343</v>
          </cell>
          <cell r="B2481" t="str">
            <v>70</v>
          </cell>
          <cell r="C2481" t="str">
            <v>Mersuay</v>
          </cell>
          <cell r="D2481">
            <v>291</v>
          </cell>
          <cell r="E2481">
            <v>50.778523489932887</v>
          </cell>
          <cell r="F2481">
            <v>26.365771812080538</v>
          </cell>
          <cell r="G2481">
            <v>77.144295302013433</v>
          </cell>
        </row>
        <row r="2482">
          <cell r="A2482">
            <v>70344</v>
          </cell>
          <cell r="B2482" t="str">
            <v>70</v>
          </cell>
          <cell r="C2482" t="str">
            <v>Meurcourt</v>
          </cell>
          <cell r="D2482">
            <v>314</v>
          </cell>
          <cell r="E2482">
            <v>47</v>
          </cell>
          <cell r="F2482">
            <v>20</v>
          </cell>
          <cell r="G2482">
            <v>67</v>
          </cell>
        </row>
        <row r="2483">
          <cell r="A2483">
            <v>70345</v>
          </cell>
          <cell r="B2483" t="str">
            <v>70</v>
          </cell>
          <cell r="C2483" t="str">
            <v>Miellin</v>
          </cell>
          <cell r="D2483">
            <v>74.00000000000027</v>
          </cell>
          <cell r="E2483">
            <v>20.2739726027398</v>
          </cell>
          <cell r="F2483">
            <v>11.150684931506889</v>
          </cell>
          <cell r="G2483">
            <v>31.424657534246691</v>
          </cell>
        </row>
        <row r="2484">
          <cell r="A2484">
            <v>70347</v>
          </cell>
          <cell r="B2484" t="str">
            <v>70</v>
          </cell>
          <cell r="C2484" t="str">
            <v>Mignavillers</v>
          </cell>
          <cell r="D2484">
            <v>358.9999999999992</v>
          </cell>
          <cell r="E2484">
            <v>55.394658753709081</v>
          </cell>
          <cell r="F2484">
            <v>31.9584569732937</v>
          </cell>
          <cell r="G2484">
            <v>87.353115727002773</v>
          </cell>
        </row>
        <row r="2485">
          <cell r="A2485">
            <v>70348</v>
          </cell>
          <cell r="B2485" t="str">
            <v>70</v>
          </cell>
          <cell r="C2485" t="str">
            <v>Moffans-et-Vacheresse</v>
          </cell>
          <cell r="D2485">
            <v>628</v>
          </cell>
          <cell r="E2485">
            <v>114.81717011128777</v>
          </cell>
          <cell r="F2485">
            <v>54.912559618441961</v>
          </cell>
          <cell r="G2485">
            <v>169.72972972972974</v>
          </cell>
        </row>
        <row r="2486">
          <cell r="A2486">
            <v>70349</v>
          </cell>
          <cell r="B2486" t="str">
            <v>70</v>
          </cell>
          <cell r="C2486" t="str">
            <v>Moimay</v>
          </cell>
          <cell r="D2486">
            <v>225</v>
          </cell>
          <cell r="E2486">
            <v>32.318521312511358</v>
          </cell>
          <cell r="F2486">
            <v>15.1493068652397</v>
          </cell>
          <cell r="G2486">
            <v>47.467828177751059</v>
          </cell>
        </row>
        <row r="2487">
          <cell r="A2487">
            <v>70350</v>
          </cell>
          <cell r="B2487" t="str">
            <v>70</v>
          </cell>
          <cell r="C2487" t="str">
            <v>Molay</v>
          </cell>
          <cell r="D2487">
            <v>69.000000000000213</v>
          </cell>
          <cell r="E2487">
            <v>17.507462686567219</v>
          </cell>
          <cell r="F2487">
            <v>6.1791044776119595</v>
          </cell>
          <cell r="G2487">
            <v>23.686567164179181</v>
          </cell>
        </row>
        <row r="2488">
          <cell r="A2488">
            <v>70351</v>
          </cell>
          <cell r="B2488" t="str">
            <v>70</v>
          </cell>
          <cell r="C2488" t="str">
            <v>Mollans</v>
          </cell>
          <cell r="D2488">
            <v>249</v>
          </cell>
          <cell r="E2488">
            <v>36</v>
          </cell>
          <cell r="F2488">
            <v>24</v>
          </cell>
          <cell r="G2488">
            <v>60</v>
          </cell>
        </row>
        <row r="2489">
          <cell r="A2489">
            <v>70352</v>
          </cell>
          <cell r="B2489" t="str">
            <v>70</v>
          </cell>
          <cell r="C2489" t="str">
            <v>La Montagne</v>
          </cell>
          <cell r="D2489">
            <v>40</v>
          </cell>
          <cell r="E2489">
            <v>5</v>
          </cell>
          <cell r="F2489">
            <v>1</v>
          </cell>
          <cell r="G2489">
            <v>6</v>
          </cell>
        </row>
        <row r="2490">
          <cell r="A2490">
            <v>70353</v>
          </cell>
          <cell r="B2490" t="str">
            <v>70</v>
          </cell>
          <cell r="C2490" t="str">
            <v>Montagney</v>
          </cell>
          <cell r="D2490">
            <v>514</v>
          </cell>
          <cell r="E2490">
            <v>65.492837977816066</v>
          </cell>
          <cell r="F2490">
            <v>103.74811760112424</v>
          </cell>
          <cell r="G2490">
            <v>169.24095557894032</v>
          </cell>
        </row>
        <row r="2491">
          <cell r="A2491">
            <v>70355</v>
          </cell>
          <cell r="B2491" t="str">
            <v>70</v>
          </cell>
          <cell r="C2491" t="str">
            <v>Montarlot-lès-Rioz</v>
          </cell>
          <cell r="D2491">
            <v>290.00000000000131</v>
          </cell>
          <cell r="E2491">
            <v>30.742049469964801</v>
          </cell>
          <cell r="F2491">
            <v>13.32155477031808</v>
          </cell>
          <cell r="G2491">
            <v>44.063604240282885</v>
          </cell>
        </row>
        <row r="2492">
          <cell r="A2492">
            <v>70356</v>
          </cell>
          <cell r="B2492" t="str">
            <v>70</v>
          </cell>
          <cell r="C2492" t="str">
            <v>Montboillon</v>
          </cell>
          <cell r="D2492">
            <v>250</v>
          </cell>
          <cell r="E2492">
            <v>33</v>
          </cell>
          <cell r="F2492">
            <v>17</v>
          </cell>
          <cell r="G2492">
            <v>50</v>
          </cell>
        </row>
        <row r="2493">
          <cell r="A2493">
            <v>70357</v>
          </cell>
          <cell r="B2493" t="str">
            <v>70</v>
          </cell>
          <cell r="C2493" t="str">
            <v>Montbozon</v>
          </cell>
          <cell r="D2493">
            <v>581</v>
          </cell>
          <cell r="E2493">
            <v>86.441399127683425</v>
          </cell>
          <cell r="F2493">
            <v>56.972740334154977</v>
          </cell>
          <cell r="G2493">
            <v>143.4141394618384</v>
          </cell>
        </row>
        <row r="2494">
          <cell r="A2494">
            <v>70358</v>
          </cell>
          <cell r="B2494" t="str">
            <v>70</v>
          </cell>
          <cell r="C2494" t="str">
            <v>Montcey</v>
          </cell>
          <cell r="D2494">
            <v>254</v>
          </cell>
          <cell r="E2494">
            <v>34.936802973977684</v>
          </cell>
          <cell r="F2494">
            <v>16.996282527881036</v>
          </cell>
          <cell r="G2494">
            <v>51.93308550185872</v>
          </cell>
        </row>
        <row r="2495">
          <cell r="A2495">
            <v>70359</v>
          </cell>
          <cell r="B2495" t="str">
            <v>70</v>
          </cell>
          <cell r="C2495" t="str">
            <v>Montcourt</v>
          </cell>
          <cell r="D2495">
            <v>65</v>
          </cell>
          <cell r="E2495">
            <v>11.171875</v>
          </cell>
          <cell r="F2495">
            <v>8.125</v>
          </cell>
          <cell r="G2495">
            <v>19.296875</v>
          </cell>
        </row>
        <row r="2496">
          <cell r="A2496">
            <v>70360</v>
          </cell>
          <cell r="B2496" t="str">
            <v>70</v>
          </cell>
          <cell r="C2496" t="str">
            <v>Montdoré</v>
          </cell>
          <cell r="D2496">
            <v>62</v>
          </cell>
          <cell r="E2496">
            <v>16.46875</v>
          </cell>
          <cell r="F2496">
            <v>13.5625</v>
          </cell>
          <cell r="G2496">
            <v>30.03125</v>
          </cell>
        </row>
        <row r="2497">
          <cell r="A2497">
            <v>70361</v>
          </cell>
          <cell r="B2497" t="str">
            <v>70</v>
          </cell>
          <cell r="C2497" t="str">
            <v>Montessaux</v>
          </cell>
          <cell r="D2497">
            <v>170</v>
          </cell>
          <cell r="E2497">
            <v>33.028571428571411</v>
          </cell>
          <cell r="F2497">
            <v>7.7714285714285678</v>
          </cell>
          <cell r="G2497">
            <v>40.799999999999976</v>
          </cell>
        </row>
        <row r="2498">
          <cell r="A2498">
            <v>70362</v>
          </cell>
          <cell r="B2498" t="str">
            <v>70</v>
          </cell>
          <cell r="C2498" t="str">
            <v>Montigny-lès-Cherlieu</v>
          </cell>
          <cell r="D2498">
            <v>181.00000000000051</v>
          </cell>
          <cell r="E2498">
            <v>53.03184713375812</v>
          </cell>
          <cell r="F2498">
            <v>21.90445859872618</v>
          </cell>
          <cell r="G2498">
            <v>74.9363057324843</v>
          </cell>
        </row>
        <row r="2499">
          <cell r="A2499">
            <v>70363</v>
          </cell>
          <cell r="B2499" t="str">
            <v>70</v>
          </cell>
          <cell r="C2499" t="str">
            <v>Montigny-lès-Vesoul</v>
          </cell>
          <cell r="D2499">
            <v>666.0000000000025</v>
          </cell>
          <cell r="E2499">
            <v>123.1849624060155</v>
          </cell>
          <cell r="F2499">
            <v>37.055639097744496</v>
          </cell>
          <cell r="G2499">
            <v>160.24060150375999</v>
          </cell>
        </row>
        <row r="2500">
          <cell r="A2500">
            <v>70364</v>
          </cell>
          <cell r="B2500" t="str">
            <v>70</v>
          </cell>
          <cell r="C2500" t="str">
            <v>Montjustin-et-Velotte</v>
          </cell>
          <cell r="D2500">
            <v>128</v>
          </cell>
          <cell r="E2500">
            <v>17</v>
          </cell>
          <cell r="F2500">
            <v>20</v>
          </cell>
          <cell r="G2500">
            <v>37</v>
          </cell>
        </row>
        <row r="2501">
          <cell r="A2501">
            <v>70366</v>
          </cell>
          <cell r="B2501" t="str">
            <v>70</v>
          </cell>
          <cell r="C2501" t="str">
            <v>Villers-Chemin-et-Mont-lès-Étrelles</v>
          </cell>
          <cell r="D2501">
            <v>124</v>
          </cell>
          <cell r="E2501">
            <v>21.480314960629933</v>
          </cell>
          <cell r="F2501">
            <v>10.740157480314966</v>
          </cell>
          <cell r="G2501">
            <v>32.220472440944903</v>
          </cell>
        </row>
        <row r="2502">
          <cell r="A2502">
            <v>70367</v>
          </cell>
          <cell r="B2502" t="str">
            <v>70</v>
          </cell>
          <cell r="C2502" t="str">
            <v>Mont-le-Vernois</v>
          </cell>
          <cell r="D2502">
            <v>163</v>
          </cell>
          <cell r="E2502">
            <v>27.829268292682919</v>
          </cell>
          <cell r="F2502">
            <v>9.9390243902438993</v>
          </cell>
          <cell r="G2502">
            <v>37.76829268292682</v>
          </cell>
        </row>
        <row r="2503">
          <cell r="A2503">
            <v>70368</v>
          </cell>
          <cell r="B2503" t="str">
            <v>70</v>
          </cell>
          <cell r="C2503" t="str">
            <v>Montot</v>
          </cell>
          <cell r="D2503">
            <v>141</v>
          </cell>
          <cell r="E2503">
            <v>26.955882352941099</v>
          </cell>
          <cell r="F2503">
            <v>21.772058823529353</v>
          </cell>
          <cell r="G2503">
            <v>48.727941176470452</v>
          </cell>
        </row>
        <row r="2504">
          <cell r="A2504">
            <v>70369</v>
          </cell>
          <cell r="B2504" t="str">
            <v>70</v>
          </cell>
          <cell r="C2504" t="str">
            <v>Mont-Saint-Léger</v>
          </cell>
          <cell r="D2504">
            <v>62</v>
          </cell>
          <cell r="E2504">
            <v>10.825396825396824</v>
          </cell>
          <cell r="F2504">
            <v>5.9047619047619042</v>
          </cell>
          <cell r="G2504">
            <v>16.730158730158728</v>
          </cell>
        </row>
        <row r="2505">
          <cell r="A2505">
            <v>70371</v>
          </cell>
          <cell r="B2505" t="str">
            <v>70</v>
          </cell>
          <cell r="C2505" t="str">
            <v>Montureux-et-Prantigny</v>
          </cell>
          <cell r="D2505">
            <v>199</v>
          </cell>
          <cell r="E2505">
            <v>29.65865384615384</v>
          </cell>
          <cell r="F2505">
            <v>23.918269230769226</v>
          </cell>
          <cell r="G2505">
            <v>53.576923076923066</v>
          </cell>
        </row>
        <row r="2506">
          <cell r="A2506">
            <v>70372</v>
          </cell>
          <cell r="B2506" t="str">
            <v>70</v>
          </cell>
          <cell r="C2506" t="str">
            <v>Montureux-lès-Baulay</v>
          </cell>
          <cell r="D2506">
            <v>154</v>
          </cell>
          <cell r="E2506">
            <v>37.08073062576392</v>
          </cell>
          <cell r="F2506">
            <v>14.614908671779499</v>
          </cell>
          <cell r="G2506">
            <v>51.695639297543423</v>
          </cell>
        </row>
        <row r="2507">
          <cell r="A2507">
            <v>70373</v>
          </cell>
          <cell r="B2507" t="str">
            <v>70</v>
          </cell>
          <cell r="C2507" t="str">
            <v>La Roche-Morey</v>
          </cell>
          <cell r="D2507">
            <v>265</v>
          </cell>
          <cell r="E2507">
            <v>58.455882352941181</v>
          </cell>
          <cell r="F2507">
            <v>51.63602941176471</v>
          </cell>
          <cell r="G2507">
            <v>110.09191176470588</v>
          </cell>
        </row>
        <row r="2508">
          <cell r="A2508">
            <v>70374</v>
          </cell>
          <cell r="B2508" t="str">
            <v>70</v>
          </cell>
          <cell r="C2508" t="str">
            <v>Motey-Besuche</v>
          </cell>
          <cell r="D2508">
            <v>112</v>
          </cell>
          <cell r="E2508">
            <v>12</v>
          </cell>
          <cell r="F2508">
            <v>12</v>
          </cell>
          <cell r="G2508">
            <v>24</v>
          </cell>
        </row>
        <row r="2509">
          <cell r="A2509">
            <v>70375</v>
          </cell>
          <cell r="B2509" t="str">
            <v>70</v>
          </cell>
          <cell r="C2509" t="str">
            <v>Motey-sur-Saône</v>
          </cell>
          <cell r="D2509">
            <v>26</v>
          </cell>
          <cell r="E2509">
            <v>5.2</v>
          </cell>
          <cell r="F2509">
            <v>4.16</v>
          </cell>
          <cell r="G2509">
            <v>9.36</v>
          </cell>
        </row>
        <row r="2510">
          <cell r="A2510">
            <v>70376</v>
          </cell>
          <cell r="B2510" t="str">
            <v>70</v>
          </cell>
          <cell r="C2510" t="str">
            <v>Nantilly</v>
          </cell>
          <cell r="D2510">
            <v>501.99999999999807</v>
          </cell>
          <cell r="E2510">
            <v>92.581967213114396</v>
          </cell>
          <cell r="F2510">
            <v>37.032786885245756</v>
          </cell>
          <cell r="G2510">
            <v>129.61475409836015</v>
          </cell>
        </row>
        <row r="2511">
          <cell r="A2511">
            <v>70378</v>
          </cell>
          <cell r="B2511" t="str">
            <v>70</v>
          </cell>
          <cell r="C2511" t="str">
            <v>Navenne</v>
          </cell>
          <cell r="D2511">
            <v>1710</v>
          </cell>
          <cell r="E2511">
            <v>324.86169675211198</v>
          </cell>
          <cell r="F2511">
            <v>201.81292898921501</v>
          </cell>
          <cell r="G2511">
            <v>526.67462574132696</v>
          </cell>
        </row>
        <row r="2512">
          <cell r="A2512">
            <v>70380</v>
          </cell>
          <cell r="B2512" t="str">
            <v>70</v>
          </cell>
          <cell r="C2512" t="str">
            <v>Neurey-en-Vaux</v>
          </cell>
          <cell r="D2512">
            <v>160</v>
          </cell>
          <cell r="E2512">
            <v>29.090909090909101</v>
          </cell>
          <cell r="F2512">
            <v>11.63636363636364</v>
          </cell>
          <cell r="G2512">
            <v>40.727272727272741</v>
          </cell>
        </row>
        <row r="2513">
          <cell r="A2513">
            <v>70381</v>
          </cell>
          <cell r="B2513" t="str">
            <v>70</v>
          </cell>
          <cell r="C2513" t="str">
            <v>Neurey-lès-la-Demie</v>
          </cell>
          <cell r="D2513">
            <v>340</v>
          </cell>
          <cell r="E2513">
            <v>47.095038962630447</v>
          </cell>
          <cell r="F2513">
            <v>139.36758338978052</v>
          </cell>
          <cell r="G2513">
            <v>186.46262235241096</v>
          </cell>
        </row>
        <row r="2514">
          <cell r="A2514">
            <v>70383</v>
          </cell>
          <cell r="B2514" t="str">
            <v>70</v>
          </cell>
          <cell r="C2514" t="str">
            <v>Neuvelle-lès-Cromary</v>
          </cell>
          <cell r="D2514">
            <v>350.9999999999992</v>
          </cell>
          <cell r="E2514">
            <v>29.590116279069701</v>
          </cell>
          <cell r="F2514">
            <v>20.406976744186</v>
          </cell>
          <cell r="G2514">
            <v>49.997093023255701</v>
          </cell>
        </row>
        <row r="2515">
          <cell r="A2515">
            <v>70384</v>
          </cell>
          <cell r="B2515" t="str">
            <v>70</v>
          </cell>
          <cell r="C2515" t="str">
            <v>Neuvelle-lès-la-Charité</v>
          </cell>
          <cell r="D2515">
            <v>230.99999999999943</v>
          </cell>
          <cell r="E2515">
            <v>45.941829824063362</v>
          </cell>
          <cell r="F2515">
            <v>22.970914912031681</v>
          </cell>
          <cell r="G2515">
            <v>68.91274473609505</v>
          </cell>
        </row>
        <row r="2516">
          <cell r="A2516">
            <v>70385</v>
          </cell>
          <cell r="B2516" t="str">
            <v>70</v>
          </cell>
          <cell r="C2516" t="str">
            <v>La Neuvelle-lès-Lure</v>
          </cell>
          <cell r="D2516">
            <v>335</v>
          </cell>
          <cell r="E2516">
            <v>62.8125</v>
          </cell>
          <cell r="F2516">
            <v>31.904761904761919</v>
          </cell>
          <cell r="G2516">
            <v>94.717261904761926</v>
          </cell>
        </row>
        <row r="2517">
          <cell r="A2517">
            <v>70386</v>
          </cell>
          <cell r="B2517" t="str">
            <v>70</v>
          </cell>
          <cell r="C2517" t="str">
            <v>La Neuvelle-lès-Scey</v>
          </cell>
          <cell r="D2517">
            <v>177</v>
          </cell>
          <cell r="E2517">
            <v>22.491712707182323</v>
          </cell>
          <cell r="F2517">
            <v>15.646408839779008</v>
          </cell>
          <cell r="G2517">
            <v>38.138121546961329</v>
          </cell>
        </row>
        <row r="2518">
          <cell r="A2518">
            <v>70387</v>
          </cell>
          <cell r="B2518" t="str">
            <v>70</v>
          </cell>
          <cell r="C2518" t="str">
            <v>Noidans-le-Ferroux</v>
          </cell>
          <cell r="D2518">
            <v>655</v>
          </cell>
          <cell r="E2518">
            <v>90.378338278931807</v>
          </cell>
          <cell r="F2518">
            <v>46.646884272997056</v>
          </cell>
          <cell r="G2518">
            <v>137.02522255192886</v>
          </cell>
        </row>
        <row r="2519">
          <cell r="A2519">
            <v>70388</v>
          </cell>
          <cell r="B2519" t="str">
            <v>70</v>
          </cell>
          <cell r="C2519" t="str">
            <v>Noidans-lès-Vesoul</v>
          </cell>
          <cell r="D2519">
            <v>2025</v>
          </cell>
          <cell r="E2519">
            <v>339</v>
          </cell>
          <cell r="F2519">
            <v>159</v>
          </cell>
          <cell r="G2519">
            <v>498</v>
          </cell>
        </row>
        <row r="2520">
          <cell r="A2520">
            <v>70389</v>
          </cell>
          <cell r="B2520" t="str">
            <v>70</v>
          </cell>
          <cell r="C2520" t="str">
            <v>Noiron</v>
          </cell>
          <cell r="D2520">
            <v>53</v>
          </cell>
          <cell r="E2520">
            <v>5.4827586206896557</v>
          </cell>
          <cell r="F2520">
            <v>7.3103448275862082</v>
          </cell>
          <cell r="G2520">
            <v>12.793103448275865</v>
          </cell>
        </row>
        <row r="2521">
          <cell r="A2521">
            <v>70390</v>
          </cell>
          <cell r="B2521" t="str">
            <v>70</v>
          </cell>
          <cell r="C2521" t="str">
            <v>Noroy-le-Bourg</v>
          </cell>
          <cell r="D2521">
            <v>481</v>
          </cell>
          <cell r="E2521">
            <v>82</v>
          </cell>
          <cell r="F2521">
            <v>43</v>
          </cell>
          <cell r="G2521">
            <v>125</v>
          </cell>
        </row>
        <row r="2522">
          <cell r="A2522">
            <v>70392</v>
          </cell>
          <cell r="B2522" t="str">
            <v>70</v>
          </cell>
          <cell r="C2522" t="str">
            <v>Oigney</v>
          </cell>
          <cell r="D2522">
            <v>52</v>
          </cell>
          <cell r="E2522">
            <v>11</v>
          </cell>
          <cell r="F2522">
            <v>10</v>
          </cell>
          <cell r="G2522">
            <v>21</v>
          </cell>
        </row>
        <row r="2523">
          <cell r="A2523">
            <v>70393</v>
          </cell>
          <cell r="B2523" t="str">
            <v>70</v>
          </cell>
          <cell r="C2523" t="str">
            <v>Oiselay-et-Grachaux</v>
          </cell>
          <cell r="D2523">
            <v>421.0000000000008</v>
          </cell>
          <cell r="E2523">
            <v>55.005025125628237</v>
          </cell>
          <cell r="F2523">
            <v>34.907035175879457</v>
          </cell>
          <cell r="G2523">
            <v>89.912060301507694</v>
          </cell>
        </row>
        <row r="2524">
          <cell r="A2524">
            <v>70394</v>
          </cell>
          <cell r="B2524" t="str">
            <v>70</v>
          </cell>
          <cell r="C2524" t="str">
            <v>Onay</v>
          </cell>
          <cell r="D2524">
            <v>71</v>
          </cell>
          <cell r="E2524">
            <v>15.777777777777777</v>
          </cell>
          <cell r="F2524">
            <v>6.9027777777777768</v>
          </cell>
          <cell r="G2524">
            <v>22.680555555555554</v>
          </cell>
        </row>
        <row r="2525">
          <cell r="A2525">
            <v>70395</v>
          </cell>
          <cell r="B2525" t="str">
            <v>70</v>
          </cell>
          <cell r="C2525" t="str">
            <v>Oppenans</v>
          </cell>
          <cell r="D2525">
            <v>62</v>
          </cell>
          <cell r="E2525">
            <v>13</v>
          </cell>
          <cell r="F2525">
            <v>5</v>
          </cell>
          <cell r="G2525">
            <v>18</v>
          </cell>
        </row>
        <row r="2526">
          <cell r="A2526">
            <v>70396</v>
          </cell>
          <cell r="B2526" t="str">
            <v>70</v>
          </cell>
          <cell r="C2526" t="str">
            <v>Oricourt</v>
          </cell>
          <cell r="D2526">
            <v>38</v>
          </cell>
          <cell r="E2526">
            <v>11</v>
          </cell>
          <cell r="F2526">
            <v>5</v>
          </cell>
          <cell r="G2526">
            <v>16</v>
          </cell>
        </row>
        <row r="2527">
          <cell r="A2527">
            <v>70397</v>
          </cell>
          <cell r="B2527" t="str">
            <v>70</v>
          </cell>
          <cell r="C2527" t="str">
            <v>Ormenans</v>
          </cell>
          <cell r="D2527">
            <v>64</v>
          </cell>
          <cell r="E2527">
            <v>14</v>
          </cell>
          <cell r="F2527">
            <v>10</v>
          </cell>
          <cell r="G2527">
            <v>24</v>
          </cell>
        </row>
        <row r="2528">
          <cell r="A2528">
            <v>70398</v>
          </cell>
          <cell r="B2528" t="str">
            <v>70</v>
          </cell>
          <cell r="C2528" t="str">
            <v>Ormoiche</v>
          </cell>
          <cell r="D2528">
            <v>68.000000000000114</v>
          </cell>
          <cell r="E2528">
            <v>11.164179104477631</v>
          </cell>
          <cell r="F2528">
            <v>5.0746268656716502</v>
          </cell>
          <cell r="G2528">
            <v>16.238805970149279</v>
          </cell>
        </row>
        <row r="2529">
          <cell r="A2529">
            <v>70399</v>
          </cell>
          <cell r="B2529" t="str">
            <v>70</v>
          </cell>
          <cell r="C2529" t="str">
            <v>Ormoy</v>
          </cell>
          <cell r="D2529">
            <v>224</v>
          </cell>
          <cell r="E2529">
            <v>48</v>
          </cell>
          <cell r="F2529">
            <v>32</v>
          </cell>
          <cell r="G2529">
            <v>80</v>
          </cell>
        </row>
        <row r="2530">
          <cell r="A2530">
            <v>70400</v>
          </cell>
          <cell r="B2530" t="str">
            <v>70</v>
          </cell>
          <cell r="C2530" t="str">
            <v>Ouge</v>
          </cell>
          <cell r="D2530">
            <v>119</v>
          </cell>
          <cell r="E2530">
            <v>22.242990654205599</v>
          </cell>
          <cell r="F2530">
            <v>26.691588785046719</v>
          </cell>
          <cell r="G2530">
            <v>48.934579439252317</v>
          </cell>
        </row>
        <row r="2531">
          <cell r="A2531">
            <v>70401</v>
          </cell>
          <cell r="B2531" t="str">
            <v>70</v>
          </cell>
          <cell r="C2531" t="str">
            <v>Ovanches</v>
          </cell>
          <cell r="D2531">
            <v>130</v>
          </cell>
          <cell r="E2531">
            <v>26.82539682539678</v>
          </cell>
          <cell r="F2531">
            <v>12.38095238095236</v>
          </cell>
          <cell r="G2531">
            <v>39.206349206349138</v>
          </cell>
        </row>
        <row r="2532">
          <cell r="A2532">
            <v>70402</v>
          </cell>
          <cell r="B2532" t="str">
            <v>70</v>
          </cell>
          <cell r="C2532" t="str">
            <v>Oyrières</v>
          </cell>
          <cell r="D2532">
            <v>403</v>
          </cell>
          <cell r="E2532">
            <v>67.882463725022362</v>
          </cell>
          <cell r="F2532">
            <v>48.939693502670096</v>
          </cell>
          <cell r="G2532">
            <v>116.82215722769246</v>
          </cell>
        </row>
        <row r="2533">
          <cell r="A2533">
            <v>70403</v>
          </cell>
          <cell r="B2533" t="str">
            <v>70</v>
          </cell>
          <cell r="C2533" t="str">
            <v>Palante</v>
          </cell>
          <cell r="D2533">
            <v>213</v>
          </cell>
          <cell r="E2533">
            <v>29.072844103334319</v>
          </cell>
          <cell r="F2533">
            <v>10.64841428875433</v>
          </cell>
          <cell r="G2533">
            <v>39.72125839208865</v>
          </cell>
        </row>
        <row r="2534">
          <cell r="A2534">
            <v>70404</v>
          </cell>
          <cell r="B2534" t="str">
            <v>70</v>
          </cell>
          <cell r="C2534" t="str">
            <v>Passavant-la-Rochère</v>
          </cell>
          <cell r="D2534">
            <v>650.00000000000296</v>
          </cell>
          <cell r="E2534">
            <v>118.18181818181873</v>
          </cell>
          <cell r="F2534">
            <v>91.801948051948472</v>
          </cell>
          <cell r="G2534">
            <v>209.9837662337672</v>
          </cell>
        </row>
        <row r="2535">
          <cell r="A2535">
            <v>70405</v>
          </cell>
          <cell r="B2535" t="str">
            <v>70</v>
          </cell>
          <cell r="C2535" t="str">
            <v>Pennesières</v>
          </cell>
          <cell r="D2535">
            <v>184</v>
          </cell>
          <cell r="E2535">
            <v>26.87640449438204</v>
          </cell>
          <cell r="F2535">
            <v>11.37078651685394</v>
          </cell>
          <cell r="G2535">
            <v>38.247191011235984</v>
          </cell>
        </row>
        <row r="2536">
          <cell r="A2536">
            <v>70406</v>
          </cell>
          <cell r="B2536" t="str">
            <v>70</v>
          </cell>
          <cell r="C2536" t="str">
            <v>Percey-le-Grand</v>
          </cell>
          <cell r="D2536">
            <v>91</v>
          </cell>
          <cell r="E2536">
            <v>21</v>
          </cell>
          <cell r="F2536">
            <v>16</v>
          </cell>
          <cell r="G2536">
            <v>37</v>
          </cell>
        </row>
        <row r="2537">
          <cell r="A2537">
            <v>70407</v>
          </cell>
          <cell r="B2537" t="str">
            <v>70</v>
          </cell>
          <cell r="C2537" t="str">
            <v>Perrouse</v>
          </cell>
          <cell r="D2537">
            <v>252</v>
          </cell>
          <cell r="E2537">
            <v>47.310344827586192</v>
          </cell>
          <cell r="F2537">
            <v>16.41379310344827</v>
          </cell>
          <cell r="G2537">
            <v>63.724137931034463</v>
          </cell>
        </row>
        <row r="2538">
          <cell r="A2538">
            <v>70408</v>
          </cell>
          <cell r="B2538" t="str">
            <v>70</v>
          </cell>
          <cell r="C2538" t="str">
            <v>Pesmes</v>
          </cell>
          <cell r="D2538">
            <v>1104</v>
          </cell>
          <cell r="E2538">
            <v>219.97069244353531</v>
          </cell>
          <cell r="F2538">
            <v>157.85102942706717</v>
          </cell>
          <cell r="G2538">
            <v>377.82172187060246</v>
          </cell>
        </row>
        <row r="2539">
          <cell r="A2539">
            <v>70409</v>
          </cell>
          <cell r="B2539" t="str">
            <v>70</v>
          </cell>
          <cell r="C2539" t="str">
            <v>Pierrecourt</v>
          </cell>
          <cell r="D2539">
            <v>105</v>
          </cell>
          <cell r="E2539">
            <v>21.588785046728965</v>
          </cell>
          <cell r="F2539">
            <v>12.75700934579439</v>
          </cell>
          <cell r="G2539">
            <v>34.345794392523359</v>
          </cell>
        </row>
        <row r="2540">
          <cell r="A2540">
            <v>70410</v>
          </cell>
          <cell r="B2540" t="str">
            <v>70</v>
          </cell>
          <cell r="C2540" t="str">
            <v>Pin</v>
          </cell>
          <cell r="D2540">
            <v>681</v>
          </cell>
          <cell r="E2540">
            <v>92.187772925764236</v>
          </cell>
          <cell r="F2540">
            <v>38.659388646288228</v>
          </cell>
          <cell r="G2540">
            <v>130.84716157205247</v>
          </cell>
        </row>
        <row r="2541">
          <cell r="A2541">
            <v>70411</v>
          </cell>
          <cell r="B2541" t="str">
            <v>70</v>
          </cell>
          <cell r="C2541" t="str">
            <v>La Pisseure</v>
          </cell>
          <cell r="D2541">
            <v>40</v>
          </cell>
          <cell r="E2541">
            <v>2.2222222222222201</v>
          </cell>
          <cell r="F2541">
            <v>5.55555555555555</v>
          </cell>
          <cell r="G2541">
            <v>7.7777777777777697</v>
          </cell>
        </row>
        <row r="2542">
          <cell r="A2542">
            <v>70412</v>
          </cell>
          <cell r="B2542" t="str">
            <v>70</v>
          </cell>
          <cell r="C2542" t="str">
            <v>Plainemont</v>
          </cell>
          <cell r="D2542">
            <v>70.000000000000327</v>
          </cell>
          <cell r="E2542">
            <v>9.4029850746269101</v>
          </cell>
          <cell r="F2542">
            <v>2.0895522388059802</v>
          </cell>
          <cell r="G2542">
            <v>11.492537313432891</v>
          </cell>
        </row>
        <row r="2543">
          <cell r="A2543">
            <v>70413</v>
          </cell>
          <cell r="B2543" t="str">
            <v>70</v>
          </cell>
          <cell r="C2543" t="str">
            <v>Plancher-Bas</v>
          </cell>
          <cell r="D2543">
            <v>1968.9999999999927</v>
          </cell>
          <cell r="E2543">
            <v>329.00254712175121</v>
          </cell>
          <cell r="F2543">
            <v>131.40040753947991</v>
          </cell>
          <cell r="G2543">
            <v>460.40295466123109</v>
          </cell>
        </row>
        <row r="2544">
          <cell r="A2544">
            <v>70414</v>
          </cell>
          <cell r="B2544" t="str">
            <v>70</v>
          </cell>
          <cell r="C2544" t="str">
            <v>Plancher-les-Mines</v>
          </cell>
          <cell r="D2544">
            <v>1013</v>
          </cell>
          <cell r="E2544">
            <v>156</v>
          </cell>
          <cell r="F2544">
            <v>112</v>
          </cell>
          <cell r="G2544">
            <v>268</v>
          </cell>
        </row>
        <row r="2545">
          <cell r="A2545">
            <v>70415</v>
          </cell>
          <cell r="B2545" t="str">
            <v>70</v>
          </cell>
          <cell r="C2545" t="str">
            <v>Polaincourt-et-Clairefontaine</v>
          </cell>
          <cell r="D2545">
            <v>781.9999999999992</v>
          </cell>
          <cell r="E2545">
            <v>171.39763057708021</v>
          </cell>
          <cell r="F2545">
            <v>93.277492386501066</v>
          </cell>
          <cell r="G2545">
            <v>264.67512296358126</v>
          </cell>
        </row>
        <row r="2546">
          <cell r="A2546">
            <v>70416</v>
          </cell>
          <cell r="B2546" t="str">
            <v>70</v>
          </cell>
          <cell r="C2546" t="str">
            <v>Pomoy</v>
          </cell>
          <cell r="D2546">
            <v>201</v>
          </cell>
          <cell r="E2546">
            <v>35.414285714285711</v>
          </cell>
          <cell r="F2546">
            <v>12.442857142857141</v>
          </cell>
          <cell r="G2546">
            <v>47.857142857142854</v>
          </cell>
        </row>
        <row r="2547">
          <cell r="A2547">
            <v>70417</v>
          </cell>
          <cell r="B2547" t="str">
            <v>70</v>
          </cell>
          <cell r="C2547" t="str">
            <v>Pontcey</v>
          </cell>
          <cell r="D2547">
            <v>288</v>
          </cell>
          <cell r="E2547">
            <v>40.727272727272741</v>
          </cell>
          <cell r="F2547">
            <v>16.484848484848488</v>
          </cell>
          <cell r="G2547">
            <v>57.212121212121232</v>
          </cell>
        </row>
        <row r="2548">
          <cell r="A2548">
            <v>70418</v>
          </cell>
          <cell r="B2548" t="str">
            <v>70</v>
          </cell>
          <cell r="C2548" t="str">
            <v>Le Pont-de-Planches</v>
          </cell>
          <cell r="D2548">
            <v>202</v>
          </cell>
          <cell r="E2548">
            <v>28.028708133971296</v>
          </cell>
          <cell r="F2548">
            <v>19.330143540669859</v>
          </cell>
          <cell r="G2548">
            <v>47.358851674641159</v>
          </cell>
        </row>
        <row r="2549">
          <cell r="A2549">
            <v>70419</v>
          </cell>
          <cell r="B2549" t="str">
            <v>70</v>
          </cell>
          <cell r="C2549" t="str">
            <v>Pont-du-Bois</v>
          </cell>
          <cell r="D2549">
            <v>111</v>
          </cell>
          <cell r="E2549">
            <v>22.592920353982297</v>
          </cell>
          <cell r="F2549">
            <v>11.787610619469024</v>
          </cell>
          <cell r="G2549">
            <v>34.380530973451322</v>
          </cell>
        </row>
        <row r="2550">
          <cell r="A2550">
            <v>70420</v>
          </cell>
          <cell r="B2550" t="str">
            <v>70</v>
          </cell>
          <cell r="C2550" t="str">
            <v>Pont-sur-l'Ognon</v>
          </cell>
          <cell r="D2550">
            <v>60</v>
          </cell>
          <cell r="E2550">
            <v>9.67741935483871</v>
          </cell>
          <cell r="F2550">
            <v>5.806451612903226</v>
          </cell>
          <cell r="G2550">
            <v>15.483870967741936</v>
          </cell>
        </row>
        <row r="2551">
          <cell r="A2551">
            <v>70421</v>
          </cell>
          <cell r="B2551" t="str">
            <v>70</v>
          </cell>
          <cell r="C2551" t="str">
            <v>Port-sur-Saône</v>
          </cell>
          <cell r="D2551">
            <v>3041</v>
          </cell>
          <cell r="E2551">
            <v>434</v>
          </cell>
          <cell r="F2551">
            <v>253</v>
          </cell>
          <cell r="G2551">
            <v>687</v>
          </cell>
        </row>
        <row r="2552">
          <cell r="A2552">
            <v>70422</v>
          </cell>
          <cell r="B2552" t="str">
            <v>70</v>
          </cell>
          <cell r="C2552" t="str">
            <v>Poyans</v>
          </cell>
          <cell r="D2552">
            <v>139</v>
          </cell>
          <cell r="E2552">
            <v>25.631205673758853</v>
          </cell>
          <cell r="F2552">
            <v>7.8865248226950317</v>
          </cell>
          <cell r="G2552">
            <v>33.517730496453886</v>
          </cell>
        </row>
        <row r="2553">
          <cell r="A2553">
            <v>70423</v>
          </cell>
          <cell r="B2553" t="str">
            <v>70</v>
          </cell>
          <cell r="C2553" t="str">
            <v>Preigney</v>
          </cell>
          <cell r="D2553">
            <v>113</v>
          </cell>
          <cell r="E2553">
            <v>30.064220183486182</v>
          </cell>
          <cell r="F2553">
            <v>19.69724770642198</v>
          </cell>
          <cell r="G2553">
            <v>49.761467889908161</v>
          </cell>
        </row>
        <row r="2554">
          <cell r="A2554">
            <v>70425</v>
          </cell>
          <cell r="B2554" t="str">
            <v>70</v>
          </cell>
          <cell r="C2554" t="str">
            <v>La Proiselière-et-Langle</v>
          </cell>
          <cell r="D2554">
            <v>155.9999999999994</v>
          </cell>
          <cell r="E2554">
            <v>27.4054054054053</v>
          </cell>
          <cell r="F2554">
            <v>12.648648648648599</v>
          </cell>
          <cell r="G2554">
            <v>40.0540540540539</v>
          </cell>
        </row>
        <row r="2555">
          <cell r="A2555">
            <v>70426</v>
          </cell>
          <cell r="B2555" t="str">
            <v>70</v>
          </cell>
          <cell r="C2555" t="str">
            <v>Provenchère</v>
          </cell>
          <cell r="D2555">
            <v>273</v>
          </cell>
          <cell r="E2555">
            <v>40</v>
          </cell>
          <cell r="F2555">
            <v>16</v>
          </cell>
          <cell r="G2555">
            <v>56</v>
          </cell>
        </row>
        <row r="2556">
          <cell r="A2556">
            <v>70427</v>
          </cell>
          <cell r="B2556" t="str">
            <v>70</v>
          </cell>
          <cell r="C2556" t="str">
            <v>Purgerot</v>
          </cell>
          <cell r="D2556">
            <v>356.99999999999841</v>
          </cell>
          <cell r="E2556">
            <v>69.959654178674043</v>
          </cell>
          <cell r="F2556">
            <v>46.296829971181353</v>
          </cell>
          <cell r="G2556">
            <v>116.2564841498554</v>
          </cell>
        </row>
        <row r="2557">
          <cell r="A2557">
            <v>70428</v>
          </cell>
          <cell r="B2557" t="str">
            <v>70</v>
          </cell>
          <cell r="C2557" t="str">
            <v>Pusey</v>
          </cell>
          <cell r="D2557">
            <v>1506</v>
          </cell>
          <cell r="E2557">
            <v>239</v>
          </cell>
          <cell r="F2557">
            <v>81</v>
          </cell>
          <cell r="G2557">
            <v>320</v>
          </cell>
        </row>
        <row r="2558">
          <cell r="A2558">
            <v>70429</v>
          </cell>
          <cell r="B2558" t="str">
            <v>70</v>
          </cell>
          <cell r="C2558" t="str">
            <v>Pusy-et-Épenoux</v>
          </cell>
          <cell r="D2558">
            <v>550.00000000000091</v>
          </cell>
          <cell r="E2558">
            <v>111.60877513711171</v>
          </cell>
          <cell r="F2558">
            <v>37.2029250457039</v>
          </cell>
          <cell r="G2558">
            <v>148.8117001828156</v>
          </cell>
        </row>
        <row r="2559">
          <cell r="A2559">
            <v>70430</v>
          </cell>
          <cell r="B2559" t="str">
            <v>70</v>
          </cell>
          <cell r="C2559" t="str">
            <v>La Quarte</v>
          </cell>
          <cell r="D2559">
            <v>57</v>
          </cell>
          <cell r="E2559">
            <v>9.6461538461538474</v>
          </cell>
          <cell r="F2559">
            <v>8.7692307692307701</v>
          </cell>
          <cell r="G2559">
            <v>18.415384615384617</v>
          </cell>
        </row>
        <row r="2560">
          <cell r="A2560">
            <v>70431</v>
          </cell>
          <cell r="B2560" t="str">
            <v>70</v>
          </cell>
          <cell r="C2560" t="str">
            <v>Quenoche</v>
          </cell>
          <cell r="D2560">
            <v>243</v>
          </cell>
          <cell r="E2560">
            <v>23</v>
          </cell>
          <cell r="F2560">
            <v>13</v>
          </cell>
          <cell r="G2560">
            <v>36</v>
          </cell>
        </row>
        <row r="2561">
          <cell r="A2561">
            <v>70432</v>
          </cell>
          <cell r="B2561" t="str">
            <v>70</v>
          </cell>
          <cell r="C2561" t="str">
            <v>Quers</v>
          </cell>
          <cell r="D2561">
            <v>372</v>
          </cell>
          <cell r="E2561">
            <v>50</v>
          </cell>
          <cell r="F2561">
            <v>22</v>
          </cell>
          <cell r="G2561">
            <v>72</v>
          </cell>
        </row>
        <row r="2562">
          <cell r="A2562">
            <v>70433</v>
          </cell>
          <cell r="B2562" t="str">
            <v>70</v>
          </cell>
          <cell r="C2562" t="str">
            <v>Quincey</v>
          </cell>
          <cell r="D2562">
            <v>1392</v>
          </cell>
          <cell r="E2562">
            <v>281.11909676142108</v>
          </cell>
          <cell r="F2562">
            <v>87.208478922338657</v>
          </cell>
          <cell r="G2562">
            <v>368.32757568375973</v>
          </cell>
        </row>
        <row r="2563">
          <cell r="A2563">
            <v>70435</v>
          </cell>
          <cell r="B2563" t="str">
            <v>70</v>
          </cell>
          <cell r="C2563" t="str">
            <v>Raddon-et-Chapendu</v>
          </cell>
          <cell r="D2563">
            <v>954</v>
          </cell>
          <cell r="E2563">
            <v>135.27619047619055</v>
          </cell>
          <cell r="F2563">
            <v>92.87619047619053</v>
          </cell>
          <cell r="G2563">
            <v>228.15238095238107</v>
          </cell>
        </row>
        <row r="2564">
          <cell r="A2564">
            <v>70436</v>
          </cell>
          <cell r="B2564" t="str">
            <v>70</v>
          </cell>
          <cell r="C2564" t="str">
            <v>Raincourt</v>
          </cell>
          <cell r="D2564">
            <v>125</v>
          </cell>
          <cell r="E2564">
            <v>16.260162601626082</v>
          </cell>
          <cell r="F2564">
            <v>16.260162601626082</v>
          </cell>
          <cell r="G2564">
            <v>32.520325203252163</v>
          </cell>
        </row>
        <row r="2565">
          <cell r="A2565">
            <v>70437</v>
          </cell>
          <cell r="B2565" t="str">
            <v>70</v>
          </cell>
          <cell r="C2565" t="str">
            <v>Ranzevelle</v>
          </cell>
          <cell r="D2565">
            <v>23.99999999999994</v>
          </cell>
          <cell r="E2565">
            <v>7.9999999999999796</v>
          </cell>
          <cell r="F2565">
            <v>1.3333333333333299</v>
          </cell>
          <cell r="G2565">
            <v>9.3333333333333091</v>
          </cell>
        </row>
        <row r="2566">
          <cell r="A2566">
            <v>70438</v>
          </cell>
          <cell r="B2566" t="str">
            <v>70</v>
          </cell>
          <cell r="C2566" t="str">
            <v>Ray-sur-Saône</v>
          </cell>
          <cell r="D2566">
            <v>207</v>
          </cell>
          <cell r="E2566">
            <v>49.517877016265153</v>
          </cell>
          <cell r="F2566">
            <v>23.768580967807271</v>
          </cell>
          <cell r="G2566">
            <v>73.286457984072428</v>
          </cell>
        </row>
        <row r="2567">
          <cell r="A2567">
            <v>70439</v>
          </cell>
          <cell r="B2567" t="str">
            <v>70</v>
          </cell>
          <cell r="C2567" t="str">
            <v>Raze</v>
          </cell>
          <cell r="D2567">
            <v>341.00000000000063</v>
          </cell>
          <cell r="E2567">
            <v>52.152941176470677</v>
          </cell>
          <cell r="F2567">
            <v>24.07058823529416</v>
          </cell>
          <cell r="G2567">
            <v>76.223529411764844</v>
          </cell>
        </row>
        <row r="2568">
          <cell r="A2568">
            <v>70440</v>
          </cell>
          <cell r="B2568" t="str">
            <v>70</v>
          </cell>
          <cell r="C2568" t="str">
            <v>Recologne</v>
          </cell>
          <cell r="D2568">
            <v>33</v>
          </cell>
          <cell r="E2568">
            <v>8</v>
          </cell>
          <cell r="F2568">
            <v>2</v>
          </cell>
          <cell r="G2568">
            <v>10</v>
          </cell>
        </row>
        <row r="2569">
          <cell r="A2569">
            <v>70441</v>
          </cell>
          <cell r="B2569" t="str">
            <v>70</v>
          </cell>
          <cell r="C2569" t="str">
            <v>Recologne-lès-Rioz</v>
          </cell>
          <cell r="D2569">
            <v>247</v>
          </cell>
          <cell r="E2569">
            <v>18</v>
          </cell>
          <cell r="F2569">
            <v>13</v>
          </cell>
          <cell r="G2569">
            <v>31</v>
          </cell>
        </row>
        <row r="2570">
          <cell r="A2570">
            <v>70442</v>
          </cell>
          <cell r="B2570" t="str">
            <v>70</v>
          </cell>
          <cell r="C2570" t="str">
            <v>Renaucourt</v>
          </cell>
          <cell r="D2570">
            <v>103</v>
          </cell>
          <cell r="E2570">
            <v>15.401869158878512</v>
          </cell>
          <cell r="F2570">
            <v>16.36448598130842</v>
          </cell>
          <cell r="G2570">
            <v>31.766355140186931</v>
          </cell>
        </row>
        <row r="2571">
          <cell r="A2571">
            <v>70443</v>
          </cell>
          <cell r="B2571" t="str">
            <v>70</v>
          </cell>
          <cell r="C2571" t="str">
            <v>La Grande-Résie</v>
          </cell>
          <cell r="D2571">
            <v>82</v>
          </cell>
          <cell r="E2571">
            <v>13</v>
          </cell>
          <cell r="F2571">
            <v>14</v>
          </cell>
          <cell r="G2571">
            <v>27</v>
          </cell>
        </row>
        <row r="2572">
          <cell r="A2572">
            <v>70444</v>
          </cell>
          <cell r="B2572" t="str">
            <v>70</v>
          </cell>
          <cell r="C2572" t="str">
            <v>La Résie-Saint-Martin</v>
          </cell>
          <cell r="D2572">
            <v>155.99999999999935</v>
          </cell>
          <cell r="E2572">
            <v>20.5263157894736</v>
          </cell>
          <cell r="F2572">
            <v>20.5263157894736</v>
          </cell>
          <cell r="G2572">
            <v>41.052631578947199</v>
          </cell>
        </row>
        <row r="2573">
          <cell r="A2573">
            <v>70445</v>
          </cell>
          <cell r="B2573" t="str">
            <v>70</v>
          </cell>
          <cell r="C2573" t="str">
            <v>Rignovelle</v>
          </cell>
          <cell r="D2573">
            <v>104</v>
          </cell>
          <cell r="E2573">
            <v>20.03669724770641</v>
          </cell>
          <cell r="F2573">
            <v>2.8623853211009158</v>
          </cell>
          <cell r="G2573">
            <v>22.899082568807327</v>
          </cell>
        </row>
        <row r="2574">
          <cell r="A2574">
            <v>70446</v>
          </cell>
          <cell r="B2574" t="str">
            <v>70</v>
          </cell>
          <cell r="C2574" t="str">
            <v>Rigny</v>
          </cell>
          <cell r="D2574">
            <v>602.00000000000057</v>
          </cell>
          <cell r="E2574">
            <v>135.67612687813036</v>
          </cell>
          <cell r="F2574">
            <v>78.390651085141982</v>
          </cell>
          <cell r="G2574">
            <v>214.06677796327233</v>
          </cell>
        </row>
        <row r="2575">
          <cell r="A2575">
            <v>70447</v>
          </cell>
          <cell r="B2575" t="str">
            <v>70</v>
          </cell>
          <cell r="C2575" t="str">
            <v>Rioz</v>
          </cell>
          <cell r="D2575">
            <v>2089</v>
          </cell>
          <cell r="E2575">
            <v>211.32610511331967</v>
          </cell>
          <cell r="F2575">
            <v>104.05715946118926</v>
          </cell>
          <cell r="G2575">
            <v>315.38326457450893</v>
          </cell>
        </row>
        <row r="2576">
          <cell r="A2576">
            <v>70448</v>
          </cell>
          <cell r="B2576" t="str">
            <v>70</v>
          </cell>
          <cell r="C2576" t="str">
            <v>Roche-et-Raucourt</v>
          </cell>
          <cell r="D2576">
            <v>157</v>
          </cell>
          <cell r="E2576">
            <v>23.403726708074544</v>
          </cell>
          <cell r="F2576">
            <v>27.304347826086971</v>
          </cell>
          <cell r="G2576">
            <v>50.708074534161511</v>
          </cell>
        </row>
        <row r="2577">
          <cell r="A2577">
            <v>70449</v>
          </cell>
          <cell r="B2577" t="str">
            <v>70</v>
          </cell>
          <cell r="C2577" t="str">
            <v>Roche-sur-Linotte-et-Sorans-les-Cordiers</v>
          </cell>
          <cell r="D2577">
            <v>74</v>
          </cell>
          <cell r="E2577">
            <v>11.424270985737159</v>
          </cell>
          <cell r="F2577">
            <v>9.4811710627670998</v>
          </cell>
          <cell r="G2577">
            <v>20.905442048504259</v>
          </cell>
        </row>
        <row r="2578">
          <cell r="A2578">
            <v>70450</v>
          </cell>
          <cell r="B2578" t="str">
            <v>70</v>
          </cell>
          <cell r="C2578" t="str">
            <v>La Rochelle</v>
          </cell>
          <cell r="D2578">
            <v>39</v>
          </cell>
          <cell r="E2578">
            <v>7.4285714285714324</v>
          </cell>
          <cell r="F2578">
            <v>10.214285714285719</v>
          </cell>
          <cell r="G2578">
            <v>17.642857142857153</v>
          </cell>
        </row>
        <row r="2579">
          <cell r="A2579">
            <v>70451</v>
          </cell>
          <cell r="B2579" t="str">
            <v>70</v>
          </cell>
          <cell r="C2579" t="str">
            <v>Ronchamp</v>
          </cell>
          <cell r="D2579">
            <v>2885</v>
          </cell>
          <cell r="E2579">
            <v>501.19426739378827</v>
          </cell>
          <cell r="F2579">
            <v>286.24037540849065</v>
          </cell>
          <cell r="G2579">
            <v>787.43464280227886</v>
          </cell>
        </row>
        <row r="2580">
          <cell r="A2580">
            <v>70452</v>
          </cell>
          <cell r="B2580" t="str">
            <v>70</v>
          </cell>
          <cell r="C2580" t="str">
            <v>Rosey</v>
          </cell>
          <cell r="D2580">
            <v>268</v>
          </cell>
          <cell r="E2580">
            <v>42.681481481481498</v>
          </cell>
          <cell r="F2580">
            <v>16.874074074074084</v>
          </cell>
          <cell r="G2580">
            <v>59.555555555555586</v>
          </cell>
        </row>
        <row r="2581">
          <cell r="A2581">
            <v>70453</v>
          </cell>
          <cell r="B2581" t="str">
            <v>70</v>
          </cell>
          <cell r="C2581" t="str">
            <v>La Rosière</v>
          </cell>
          <cell r="D2581">
            <v>80</v>
          </cell>
          <cell r="E2581">
            <v>15.802469135802465</v>
          </cell>
          <cell r="F2581">
            <v>11.851851851851849</v>
          </cell>
          <cell r="G2581">
            <v>27.654320987654316</v>
          </cell>
        </row>
        <row r="2582">
          <cell r="A2582">
            <v>70454</v>
          </cell>
          <cell r="B2582" t="str">
            <v>70</v>
          </cell>
          <cell r="C2582" t="str">
            <v>Rosières-sur-Mance</v>
          </cell>
          <cell r="D2582">
            <v>77</v>
          </cell>
          <cell r="E2582">
            <v>13.527027027027019</v>
          </cell>
          <cell r="F2582">
            <v>18.729729729729719</v>
          </cell>
          <cell r="G2582">
            <v>32.256756756756737</v>
          </cell>
        </row>
        <row r="2583">
          <cell r="A2583">
            <v>70455</v>
          </cell>
          <cell r="B2583" t="str">
            <v>70</v>
          </cell>
          <cell r="C2583" t="str">
            <v>Roye</v>
          </cell>
          <cell r="D2583">
            <v>1465</v>
          </cell>
          <cell r="E2583">
            <v>228.11843235602396</v>
          </cell>
          <cell r="F2583">
            <v>121.27331714650599</v>
          </cell>
          <cell r="G2583">
            <v>349.39174950252993</v>
          </cell>
        </row>
        <row r="2584">
          <cell r="A2584">
            <v>70456</v>
          </cell>
          <cell r="B2584" t="str">
            <v>70</v>
          </cell>
          <cell r="C2584" t="str">
            <v>Ruhans</v>
          </cell>
          <cell r="D2584">
            <v>158</v>
          </cell>
          <cell r="E2584">
            <v>24.534161490683225</v>
          </cell>
          <cell r="F2584">
            <v>5.8881987577639734</v>
          </cell>
          <cell r="G2584">
            <v>30.422360248447198</v>
          </cell>
        </row>
        <row r="2585">
          <cell r="A2585">
            <v>70457</v>
          </cell>
          <cell r="B2585" t="str">
            <v>70</v>
          </cell>
          <cell r="C2585" t="str">
            <v>Rupt-sur-Saône</v>
          </cell>
          <cell r="D2585">
            <v>117</v>
          </cell>
          <cell r="E2585">
            <v>31.267241379310271</v>
          </cell>
          <cell r="F2585">
            <v>17.14655172413789</v>
          </cell>
          <cell r="G2585">
            <v>48.413793103448157</v>
          </cell>
        </row>
        <row r="2586">
          <cell r="A2586">
            <v>70459</v>
          </cell>
          <cell r="B2586" t="str">
            <v>70</v>
          </cell>
          <cell r="C2586" t="str">
            <v>Saint-Barthélemy</v>
          </cell>
          <cell r="D2586">
            <v>1164</v>
          </cell>
          <cell r="E2586">
            <v>176.57890148212746</v>
          </cell>
          <cell r="F2586">
            <v>87.274629468177949</v>
          </cell>
          <cell r="G2586">
            <v>263.85353095030541</v>
          </cell>
        </row>
        <row r="2587">
          <cell r="A2587">
            <v>70460</v>
          </cell>
          <cell r="B2587" t="str">
            <v>70</v>
          </cell>
          <cell r="C2587" t="str">
            <v>Saint-Bresson</v>
          </cell>
          <cell r="D2587">
            <v>475</v>
          </cell>
          <cell r="E2587">
            <v>90.71888412017168</v>
          </cell>
          <cell r="F2587">
            <v>66.25536480686695</v>
          </cell>
          <cell r="G2587">
            <v>156.97424892703862</v>
          </cell>
        </row>
        <row r="2588">
          <cell r="A2588">
            <v>70461</v>
          </cell>
          <cell r="B2588" t="str">
            <v>70</v>
          </cell>
          <cell r="C2588" t="str">
            <v>Saint-Broing</v>
          </cell>
          <cell r="D2588">
            <v>115</v>
          </cell>
          <cell r="E2588">
            <v>31</v>
          </cell>
          <cell r="F2588">
            <v>10</v>
          </cell>
          <cell r="G2588">
            <v>41</v>
          </cell>
        </row>
        <row r="2589">
          <cell r="A2589">
            <v>70462</v>
          </cell>
          <cell r="B2589" t="str">
            <v>70</v>
          </cell>
          <cell r="C2589" t="str">
            <v>Saint-Ferjeux</v>
          </cell>
          <cell r="D2589">
            <v>77.999999999999773</v>
          </cell>
          <cell r="E2589">
            <v>15.19480519480515</v>
          </cell>
          <cell r="F2589">
            <v>6.07792207792206</v>
          </cell>
          <cell r="G2589">
            <v>21.272727272727209</v>
          </cell>
        </row>
        <row r="2590">
          <cell r="A2590">
            <v>70463</v>
          </cell>
          <cell r="B2590" t="str">
            <v>70</v>
          </cell>
          <cell r="C2590" t="str">
            <v>Saint-Gand</v>
          </cell>
          <cell r="D2590">
            <v>134</v>
          </cell>
          <cell r="E2590">
            <v>13.29770992366414</v>
          </cell>
          <cell r="F2590">
            <v>7.1603053435114603</v>
          </cell>
          <cell r="G2590">
            <v>20.4580152671756</v>
          </cell>
        </row>
        <row r="2591">
          <cell r="A2591">
            <v>70464</v>
          </cell>
          <cell r="B2591" t="str">
            <v>70</v>
          </cell>
          <cell r="C2591" t="str">
            <v>Saint-Germain</v>
          </cell>
          <cell r="D2591">
            <v>1352</v>
          </cell>
          <cell r="E2591">
            <v>237</v>
          </cell>
          <cell r="F2591">
            <v>121</v>
          </cell>
          <cell r="G2591">
            <v>358</v>
          </cell>
        </row>
        <row r="2592">
          <cell r="A2592">
            <v>70466</v>
          </cell>
          <cell r="B2592" t="str">
            <v>70</v>
          </cell>
          <cell r="C2592" t="str">
            <v>Saint-Loup-Nantouard</v>
          </cell>
          <cell r="D2592">
            <v>103</v>
          </cell>
          <cell r="E2592">
            <v>24.065420560747675</v>
          </cell>
          <cell r="F2592">
            <v>8.6635514018691637</v>
          </cell>
          <cell r="G2592">
            <v>32.728971962616839</v>
          </cell>
        </row>
        <row r="2593">
          <cell r="A2593">
            <v>70467</v>
          </cell>
          <cell r="B2593" t="str">
            <v>70</v>
          </cell>
          <cell r="C2593" t="str">
            <v>Saint-Loup-sur-Semouse</v>
          </cell>
          <cell r="D2593">
            <v>3269</v>
          </cell>
          <cell r="E2593">
            <v>715.51520523728823</v>
          </cell>
          <cell r="F2593">
            <v>384.58191028334312</v>
          </cell>
          <cell r="G2593">
            <v>1100.0971155206314</v>
          </cell>
        </row>
        <row r="2594">
          <cell r="A2594">
            <v>70468</v>
          </cell>
          <cell r="B2594" t="str">
            <v>70</v>
          </cell>
          <cell r="C2594" t="str">
            <v>Saint-Marcel</v>
          </cell>
          <cell r="D2594">
            <v>101</v>
          </cell>
          <cell r="E2594">
            <v>22</v>
          </cell>
          <cell r="F2594">
            <v>12</v>
          </cell>
          <cell r="G2594">
            <v>34</v>
          </cell>
        </row>
        <row r="2595">
          <cell r="A2595">
            <v>70469</v>
          </cell>
          <cell r="B2595" t="str">
            <v>70</v>
          </cell>
          <cell r="C2595" t="str">
            <v>Sainte-Marie-en-Chanois</v>
          </cell>
          <cell r="D2595">
            <v>220.00000000000097</v>
          </cell>
          <cell r="E2595">
            <v>36.330275229357959</v>
          </cell>
          <cell r="F2595">
            <v>27.247706422018467</v>
          </cell>
          <cell r="G2595">
            <v>63.577981651376426</v>
          </cell>
        </row>
        <row r="2596">
          <cell r="A2596">
            <v>70470</v>
          </cell>
          <cell r="B2596" t="str">
            <v>70</v>
          </cell>
          <cell r="C2596" t="str">
            <v>Sainte-Marie-en-Chaux</v>
          </cell>
          <cell r="D2596">
            <v>171</v>
          </cell>
          <cell r="E2596">
            <v>21.872093023255811</v>
          </cell>
          <cell r="F2596">
            <v>10.936046511627907</v>
          </cell>
          <cell r="G2596">
            <v>32.808139534883722</v>
          </cell>
        </row>
        <row r="2597">
          <cell r="A2597">
            <v>70471</v>
          </cell>
          <cell r="B2597" t="str">
            <v>70</v>
          </cell>
          <cell r="C2597" t="str">
            <v>Sainte-Reine</v>
          </cell>
          <cell r="D2597">
            <v>34</v>
          </cell>
          <cell r="E2597">
            <v>3.0909090909090899</v>
          </cell>
          <cell r="F2597">
            <v>4.1212121212121202</v>
          </cell>
          <cell r="G2597">
            <v>7.2121212121212102</v>
          </cell>
        </row>
        <row r="2598">
          <cell r="A2598">
            <v>70472</v>
          </cell>
          <cell r="B2598" t="str">
            <v>70</v>
          </cell>
          <cell r="C2598" t="str">
            <v>Saint-Remy</v>
          </cell>
          <cell r="D2598">
            <v>601</v>
          </cell>
          <cell r="E2598">
            <v>162.7868805916635</v>
          </cell>
          <cell r="F2598">
            <v>108.98553172525359</v>
          </cell>
          <cell r="G2598">
            <v>271.7724123169171</v>
          </cell>
        </row>
        <row r="2599">
          <cell r="A2599">
            <v>70473</v>
          </cell>
          <cell r="B2599" t="str">
            <v>70</v>
          </cell>
          <cell r="C2599" t="str">
            <v>Saint-Sauveur</v>
          </cell>
          <cell r="D2599">
            <v>2023.9999999999943</v>
          </cell>
          <cell r="E2599">
            <v>340.3587313416125</v>
          </cell>
          <cell r="F2599">
            <v>172.20531050022061</v>
          </cell>
          <cell r="G2599">
            <v>512.56404184183316</v>
          </cell>
        </row>
        <row r="2600">
          <cell r="A2600">
            <v>70474</v>
          </cell>
          <cell r="B2600" t="str">
            <v>70</v>
          </cell>
          <cell r="C2600" t="str">
            <v>Saint-Sulpice</v>
          </cell>
          <cell r="D2600">
            <v>138</v>
          </cell>
          <cell r="E2600">
            <v>30.6666666666666</v>
          </cell>
          <cell r="F2600">
            <v>13.288888888888861</v>
          </cell>
          <cell r="G2600">
            <v>43.955555555555463</v>
          </cell>
        </row>
        <row r="2601">
          <cell r="A2601">
            <v>70475</v>
          </cell>
          <cell r="B2601" t="str">
            <v>70</v>
          </cell>
          <cell r="C2601" t="str">
            <v>Saint-Valbert</v>
          </cell>
          <cell r="D2601">
            <v>242.99999999999889</v>
          </cell>
          <cell r="E2601">
            <v>40.840336134453601</v>
          </cell>
          <cell r="F2601">
            <v>21.44117647058814</v>
          </cell>
          <cell r="G2601">
            <v>62.28151260504174</v>
          </cell>
        </row>
        <row r="2602">
          <cell r="A2602">
            <v>70476</v>
          </cell>
          <cell r="B2602" t="str">
            <v>70</v>
          </cell>
          <cell r="C2602" t="str">
            <v>Saponcourt</v>
          </cell>
          <cell r="D2602">
            <v>62</v>
          </cell>
          <cell r="E2602">
            <v>12.793650793650793</v>
          </cell>
          <cell r="F2602">
            <v>7.8730158730158717</v>
          </cell>
          <cell r="G2602">
            <v>20.666666666666664</v>
          </cell>
        </row>
        <row r="2603">
          <cell r="A2603">
            <v>70477</v>
          </cell>
          <cell r="B2603" t="str">
            <v>70</v>
          </cell>
          <cell r="C2603" t="str">
            <v>Saulnot</v>
          </cell>
          <cell r="D2603">
            <v>778.00000000000273</v>
          </cell>
          <cell r="E2603">
            <v>151.70487483531016</v>
          </cell>
          <cell r="F2603">
            <v>55.351778656126676</v>
          </cell>
          <cell r="G2603">
            <v>207.05665349143683</v>
          </cell>
        </row>
        <row r="2604">
          <cell r="A2604">
            <v>70478</v>
          </cell>
          <cell r="B2604" t="str">
            <v>70</v>
          </cell>
          <cell r="C2604" t="str">
            <v>Saulx</v>
          </cell>
          <cell r="D2604">
            <v>896</v>
          </cell>
          <cell r="E2604">
            <v>104</v>
          </cell>
          <cell r="F2604">
            <v>123</v>
          </cell>
          <cell r="G2604">
            <v>227</v>
          </cell>
        </row>
        <row r="2605">
          <cell r="A2605">
            <v>70479</v>
          </cell>
          <cell r="B2605" t="str">
            <v>70</v>
          </cell>
          <cell r="C2605" t="str">
            <v>Sauvigney-lès-Gray</v>
          </cell>
          <cell r="D2605">
            <v>107</v>
          </cell>
          <cell r="E2605">
            <v>23</v>
          </cell>
          <cell r="F2605">
            <v>9</v>
          </cell>
          <cell r="G2605">
            <v>32</v>
          </cell>
        </row>
        <row r="2606">
          <cell r="A2606">
            <v>70480</v>
          </cell>
          <cell r="B2606" t="str">
            <v>70</v>
          </cell>
          <cell r="C2606" t="str">
            <v>Sauvigney-lès-Pesmes</v>
          </cell>
          <cell r="D2606">
            <v>167</v>
          </cell>
          <cell r="E2606">
            <v>19.418604651162799</v>
          </cell>
          <cell r="F2606">
            <v>19.418604651162799</v>
          </cell>
          <cell r="G2606">
            <v>38.837209302325597</v>
          </cell>
        </row>
        <row r="2607">
          <cell r="A2607">
            <v>70481</v>
          </cell>
          <cell r="B2607" t="str">
            <v>70</v>
          </cell>
          <cell r="C2607" t="str">
            <v>Savoyeux</v>
          </cell>
          <cell r="D2607">
            <v>222</v>
          </cell>
          <cell r="E2607">
            <v>47.066321383859638</v>
          </cell>
          <cell r="F2607">
            <v>23.544955101231192</v>
          </cell>
          <cell r="G2607">
            <v>70.611276485090826</v>
          </cell>
        </row>
        <row r="2608">
          <cell r="A2608">
            <v>70482</v>
          </cell>
          <cell r="B2608" t="str">
            <v>70</v>
          </cell>
          <cell r="C2608" t="str">
            <v>Scey-sur-Saône-et-Saint-Albin</v>
          </cell>
          <cell r="D2608">
            <v>1569</v>
          </cell>
          <cell r="E2608">
            <v>262</v>
          </cell>
          <cell r="F2608">
            <v>220</v>
          </cell>
          <cell r="G2608">
            <v>482</v>
          </cell>
        </row>
        <row r="2609">
          <cell r="A2609">
            <v>70483</v>
          </cell>
          <cell r="B2609" t="str">
            <v>70</v>
          </cell>
          <cell r="C2609" t="str">
            <v>Scye</v>
          </cell>
          <cell r="D2609">
            <v>128</v>
          </cell>
          <cell r="E2609">
            <v>20</v>
          </cell>
          <cell r="F2609">
            <v>11</v>
          </cell>
          <cell r="G2609">
            <v>31</v>
          </cell>
        </row>
        <row r="2610">
          <cell r="A2610">
            <v>70484</v>
          </cell>
          <cell r="B2610" t="str">
            <v>70</v>
          </cell>
          <cell r="C2610" t="str">
            <v>Secenans</v>
          </cell>
          <cell r="D2610">
            <v>170</v>
          </cell>
          <cell r="E2610">
            <v>31.085714285714271</v>
          </cell>
          <cell r="F2610">
            <v>13.6</v>
          </cell>
          <cell r="G2610">
            <v>44.685714285714269</v>
          </cell>
        </row>
        <row r="2611">
          <cell r="A2611">
            <v>70485</v>
          </cell>
          <cell r="B2611" t="str">
            <v>70</v>
          </cell>
          <cell r="C2611" t="str">
            <v>Selles</v>
          </cell>
          <cell r="D2611">
            <v>230</v>
          </cell>
          <cell r="E2611">
            <v>47.586206896551744</v>
          </cell>
          <cell r="F2611">
            <v>39.655172413793117</v>
          </cell>
          <cell r="G2611">
            <v>87.241379310344854</v>
          </cell>
        </row>
        <row r="2612">
          <cell r="A2612">
            <v>70486</v>
          </cell>
          <cell r="B2612" t="str">
            <v>70</v>
          </cell>
          <cell r="C2612" t="str">
            <v>Semmadon</v>
          </cell>
          <cell r="D2612">
            <v>124</v>
          </cell>
          <cell r="E2612">
            <v>23</v>
          </cell>
          <cell r="F2612">
            <v>15</v>
          </cell>
          <cell r="G2612">
            <v>38</v>
          </cell>
        </row>
        <row r="2613">
          <cell r="A2613">
            <v>70487</v>
          </cell>
          <cell r="B2613" t="str">
            <v>70</v>
          </cell>
          <cell r="C2613" t="str">
            <v>Senargent-Mignafans</v>
          </cell>
          <cell r="D2613">
            <v>291</v>
          </cell>
          <cell r="E2613">
            <v>63.473154362416111</v>
          </cell>
          <cell r="F2613">
            <v>23.436241610738254</v>
          </cell>
          <cell r="G2613">
            <v>86.909395973154361</v>
          </cell>
        </row>
        <row r="2614">
          <cell r="A2614">
            <v>70488</v>
          </cell>
          <cell r="B2614" t="str">
            <v>70</v>
          </cell>
          <cell r="C2614" t="str">
            <v>Senoncourt</v>
          </cell>
          <cell r="D2614">
            <v>224.99999999999923</v>
          </cell>
          <cell r="E2614">
            <v>37.499999999999872</v>
          </cell>
          <cell r="F2614">
            <v>21.283783783783708</v>
          </cell>
          <cell r="G2614">
            <v>58.783783783783576</v>
          </cell>
        </row>
        <row r="2615">
          <cell r="A2615">
            <v>70489</v>
          </cell>
          <cell r="B2615" t="str">
            <v>70</v>
          </cell>
          <cell r="C2615" t="str">
            <v>Servance</v>
          </cell>
          <cell r="D2615">
            <v>792.9999999999992</v>
          </cell>
          <cell r="E2615">
            <v>217.60422163588368</v>
          </cell>
          <cell r="F2615">
            <v>149.60290237467004</v>
          </cell>
          <cell r="G2615">
            <v>367.20712401055368</v>
          </cell>
        </row>
        <row r="2616">
          <cell r="A2616">
            <v>70490</v>
          </cell>
          <cell r="B2616" t="str">
            <v>70</v>
          </cell>
          <cell r="C2616" t="str">
            <v>Servigney</v>
          </cell>
          <cell r="D2616">
            <v>114</v>
          </cell>
          <cell r="E2616">
            <v>15.179718829389888</v>
          </cell>
          <cell r="F2616">
            <v>10.436056695205547</v>
          </cell>
          <cell r="G2616">
            <v>25.615775524595435</v>
          </cell>
        </row>
        <row r="2617">
          <cell r="A2617">
            <v>70491</v>
          </cell>
          <cell r="B2617" t="str">
            <v>70</v>
          </cell>
          <cell r="C2617" t="str">
            <v>Seveux</v>
          </cell>
          <cell r="D2617">
            <v>464.99999999999852</v>
          </cell>
          <cell r="E2617">
            <v>96.099999999999696</v>
          </cell>
          <cell r="F2617">
            <v>41.333333333333201</v>
          </cell>
          <cell r="G2617">
            <v>137.43333333333288</v>
          </cell>
        </row>
        <row r="2618">
          <cell r="A2618">
            <v>70492</v>
          </cell>
          <cell r="B2618" t="str">
            <v>70</v>
          </cell>
          <cell r="C2618" t="str">
            <v>Soing-Cubry-Charentenay</v>
          </cell>
          <cell r="D2618">
            <v>521.00000000000159</v>
          </cell>
          <cell r="E2618">
            <v>89.402366863905598</v>
          </cell>
          <cell r="F2618">
            <v>76.043392504931205</v>
          </cell>
          <cell r="G2618">
            <v>165.4457593688368</v>
          </cell>
        </row>
        <row r="2619">
          <cell r="A2619">
            <v>70493</v>
          </cell>
          <cell r="B2619" t="str">
            <v>70</v>
          </cell>
          <cell r="C2619" t="str">
            <v>Sorans-lès-Breurey</v>
          </cell>
          <cell r="D2619">
            <v>423.00000000000119</v>
          </cell>
          <cell r="E2619">
            <v>60.428571428571601</v>
          </cell>
          <cell r="F2619">
            <v>18.12857142857148</v>
          </cell>
          <cell r="G2619">
            <v>78.557142857143077</v>
          </cell>
        </row>
        <row r="2620">
          <cell r="A2620">
            <v>70494</v>
          </cell>
          <cell r="B2620" t="str">
            <v>70</v>
          </cell>
          <cell r="C2620" t="str">
            <v>Sornay</v>
          </cell>
          <cell r="D2620">
            <v>310.99999999999937</v>
          </cell>
          <cell r="E2620">
            <v>38.495114006514576</v>
          </cell>
          <cell r="F2620">
            <v>30.390879478827301</v>
          </cell>
          <cell r="G2620">
            <v>68.885993485341885</v>
          </cell>
        </row>
        <row r="2621">
          <cell r="A2621">
            <v>70496</v>
          </cell>
          <cell r="B2621" t="str">
            <v>70</v>
          </cell>
          <cell r="C2621" t="str">
            <v>Tartécourt</v>
          </cell>
          <cell r="D2621">
            <v>33</v>
          </cell>
          <cell r="E2621">
            <v>6.794117647058826</v>
          </cell>
          <cell r="F2621">
            <v>2.9117647058823541</v>
          </cell>
          <cell r="G2621">
            <v>9.7058823529411811</v>
          </cell>
        </row>
        <row r="2622">
          <cell r="A2622">
            <v>70497</v>
          </cell>
          <cell r="B2622" t="str">
            <v>70</v>
          </cell>
          <cell r="C2622" t="str">
            <v>Tavey</v>
          </cell>
          <cell r="D2622">
            <v>496</v>
          </cell>
          <cell r="E2622">
            <v>79.278688524590095</v>
          </cell>
          <cell r="F2622">
            <v>32.524590163934398</v>
          </cell>
          <cell r="G2622">
            <v>111.8032786885245</v>
          </cell>
        </row>
        <row r="2623">
          <cell r="A2623">
            <v>70498</v>
          </cell>
          <cell r="B2623" t="str">
            <v>70</v>
          </cell>
          <cell r="C2623" t="str">
            <v>Ternuay-Melay-et-Saint-Hilaire</v>
          </cell>
          <cell r="D2623">
            <v>522</v>
          </cell>
          <cell r="E2623">
            <v>96</v>
          </cell>
          <cell r="F2623">
            <v>59</v>
          </cell>
          <cell r="G2623">
            <v>155</v>
          </cell>
        </row>
        <row r="2624">
          <cell r="A2624">
            <v>70499</v>
          </cell>
          <cell r="B2624" t="str">
            <v>70</v>
          </cell>
          <cell r="C2624" t="str">
            <v>Theuley</v>
          </cell>
          <cell r="D2624">
            <v>109</v>
          </cell>
          <cell r="E2624">
            <v>19.551390326487461</v>
          </cell>
          <cell r="F2624">
            <v>8.2321643479947202</v>
          </cell>
          <cell r="G2624">
            <v>27.783554674482183</v>
          </cell>
        </row>
        <row r="2625">
          <cell r="A2625">
            <v>70500</v>
          </cell>
          <cell r="B2625" t="str">
            <v>70</v>
          </cell>
          <cell r="C2625" t="str">
            <v>Thieffrans</v>
          </cell>
          <cell r="D2625">
            <v>177.99999999999923</v>
          </cell>
          <cell r="E2625">
            <v>34.192090395480079</v>
          </cell>
          <cell r="F2625">
            <v>22.124293785310641</v>
          </cell>
          <cell r="G2625">
            <v>56.31638418079072</v>
          </cell>
        </row>
        <row r="2626">
          <cell r="A2626">
            <v>70501</v>
          </cell>
          <cell r="B2626" t="str">
            <v>70</v>
          </cell>
          <cell r="C2626" t="str">
            <v>Thiénans</v>
          </cell>
          <cell r="D2626">
            <v>92.000000000000341</v>
          </cell>
          <cell r="E2626">
            <v>13.747126436781659</v>
          </cell>
          <cell r="F2626">
            <v>12.68965517241384</v>
          </cell>
          <cell r="G2626">
            <v>26.436781609195499</v>
          </cell>
        </row>
        <row r="2627">
          <cell r="A2627">
            <v>70502</v>
          </cell>
          <cell r="B2627" t="str">
            <v>70</v>
          </cell>
          <cell r="C2627" t="str">
            <v>Tincey-et-Pontrebeau</v>
          </cell>
          <cell r="D2627">
            <v>85</v>
          </cell>
          <cell r="E2627">
            <v>21</v>
          </cell>
          <cell r="F2627">
            <v>12</v>
          </cell>
          <cell r="G2627">
            <v>33</v>
          </cell>
        </row>
        <row r="2628">
          <cell r="A2628">
            <v>70503</v>
          </cell>
          <cell r="B2628" t="str">
            <v>70</v>
          </cell>
          <cell r="C2628" t="str">
            <v>Traitiéfontaine</v>
          </cell>
          <cell r="D2628">
            <v>158</v>
          </cell>
          <cell r="E2628">
            <v>23</v>
          </cell>
          <cell r="F2628">
            <v>11</v>
          </cell>
          <cell r="G2628">
            <v>34</v>
          </cell>
        </row>
        <row r="2629">
          <cell r="A2629">
            <v>70504</v>
          </cell>
          <cell r="B2629" t="str">
            <v>70</v>
          </cell>
          <cell r="C2629" t="str">
            <v>Traves</v>
          </cell>
          <cell r="D2629">
            <v>355</v>
          </cell>
          <cell r="E2629">
            <v>50.431754874651816</v>
          </cell>
          <cell r="F2629">
            <v>28.676880222841227</v>
          </cell>
          <cell r="G2629">
            <v>79.10863509749305</v>
          </cell>
        </row>
        <row r="2630">
          <cell r="A2630">
            <v>70505</v>
          </cell>
          <cell r="B2630" t="str">
            <v>70</v>
          </cell>
          <cell r="C2630" t="str">
            <v>Le Tremblois</v>
          </cell>
          <cell r="D2630">
            <v>187.99999999999943</v>
          </cell>
          <cell r="E2630">
            <v>24.258064516128961</v>
          </cell>
          <cell r="F2630">
            <v>13.139784946236521</v>
          </cell>
          <cell r="G2630">
            <v>37.397849462365485</v>
          </cell>
        </row>
        <row r="2631">
          <cell r="A2631">
            <v>70506</v>
          </cell>
          <cell r="B2631" t="str">
            <v>70</v>
          </cell>
          <cell r="C2631" t="str">
            <v>Trémoins</v>
          </cell>
          <cell r="D2631">
            <v>373.9999999999992</v>
          </cell>
          <cell r="E2631">
            <v>66.533692722371825</v>
          </cell>
          <cell r="F2631">
            <v>24.194070080862481</v>
          </cell>
          <cell r="G2631">
            <v>90.727762803234299</v>
          </cell>
        </row>
        <row r="2632">
          <cell r="A2632">
            <v>70507</v>
          </cell>
          <cell r="B2632" t="str">
            <v>70</v>
          </cell>
          <cell r="C2632" t="str">
            <v>Trésilley</v>
          </cell>
          <cell r="D2632">
            <v>225</v>
          </cell>
          <cell r="E2632">
            <v>38.318777292576414</v>
          </cell>
          <cell r="F2632">
            <v>12.772925764192138</v>
          </cell>
          <cell r="G2632">
            <v>51.091703056768552</v>
          </cell>
        </row>
        <row r="2633">
          <cell r="A2633">
            <v>70509</v>
          </cell>
          <cell r="B2633" t="str">
            <v>70</v>
          </cell>
          <cell r="C2633" t="str">
            <v>Tromarey</v>
          </cell>
          <cell r="D2633">
            <v>100</v>
          </cell>
          <cell r="E2633">
            <v>13.54166666666671</v>
          </cell>
          <cell r="F2633">
            <v>9.3750000000000302</v>
          </cell>
          <cell r="G2633">
            <v>22.916666666666742</v>
          </cell>
        </row>
        <row r="2634">
          <cell r="A2634">
            <v>70510</v>
          </cell>
          <cell r="B2634" t="str">
            <v>70</v>
          </cell>
          <cell r="C2634" t="str">
            <v>Vadans</v>
          </cell>
          <cell r="D2634">
            <v>139</v>
          </cell>
          <cell r="E2634">
            <v>18.864285714285721</v>
          </cell>
          <cell r="F2634">
            <v>16.87857142857143</v>
          </cell>
          <cell r="G2634">
            <v>35.742857142857147</v>
          </cell>
        </row>
        <row r="2635">
          <cell r="A2635">
            <v>70511</v>
          </cell>
          <cell r="B2635" t="str">
            <v>70</v>
          </cell>
          <cell r="C2635" t="str">
            <v>Vaite</v>
          </cell>
          <cell r="D2635">
            <v>216</v>
          </cell>
          <cell r="E2635">
            <v>31</v>
          </cell>
          <cell r="F2635">
            <v>21</v>
          </cell>
          <cell r="G2635">
            <v>52</v>
          </cell>
        </row>
        <row r="2636">
          <cell r="A2636">
            <v>70512</v>
          </cell>
          <cell r="B2636" t="str">
            <v>70</v>
          </cell>
          <cell r="C2636" t="str">
            <v>La Vaivre</v>
          </cell>
          <cell r="D2636">
            <v>210</v>
          </cell>
          <cell r="E2636">
            <v>37</v>
          </cell>
          <cell r="F2636">
            <v>26</v>
          </cell>
          <cell r="G2636">
            <v>63</v>
          </cell>
        </row>
        <row r="2637">
          <cell r="A2637">
            <v>70513</v>
          </cell>
          <cell r="B2637" t="str">
            <v>70</v>
          </cell>
          <cell r="C2637" t="str">
            <v>Vaivre-et-Montoille</v>
          </cell>
          <cell r="D2637">
            <v>2358</v>
          </cell>
          <cell r="E2637">
            <v>516.4421091585757</v>
          </cell>
          <cell r="F2637">
            <v>195.26325062783692</v>
          </cell>
          <cell r="G2637">
            <v>711.7053597864126</v>
          </cell>
        </row>
        <row r="2638">
          <cell r="A2638">
            <v>70514</v>
          </cell>
          <cell r="B2638" t="str">
            <v>70</v>
          </cell>
          <cell r="C2638" t="str">
            <v>Valay</v>
          </cell>
          <cell r="D2638">
            <v>684</v>
          </cell>
          <cell r="E2638">
            <v>84.977779674767532</v>
          </cell>
          <cell r="F2638">
            <v>36.276251114891878</v>
          </cell>
          <cell r="G2638">
            <v>121.25403078965941</v>
          </cell>
        </row>
        <row r="2639">
          <cell r="A2639">
            <v>70515</v>
          </cell>
          <cell r="B2639" t="str">
            <v>70</v>
          </cell>
          <cell r="C2639" t="str">
            <v>Le Val-de-Gouhenans</v>
          </cell>
          <cell r="D2639">
            <v>65</v>
          </cell>
          <cell r="E2639">
            <v>18</v>
          </cell>
          <cell r="F2639">
            <v>5</v>
          </cell>
          <cell r="G2639">
            <v>23</v>
          </cell>
        </row>
        <row r="2640">
          <cell r="A2640">
            <v>70516</v>
          </cell>
          <cell r="B2640" t="str">
            <v>70</v>
          </cell>
          <cell r="C2640" t="str">
            <v>Vallerois-le-Bois</v>
          </cell>
          <cell r="D2640">
            <v>261</v>
          </cell>
          <cell r="E2640">
            <v>46.715953307392979</v>
          </cell>
          <cell r="F2640">
            <v>27.420233463035011</v>
          </cell>
          <cell r="G2640">
            <v>74.136186770427997</v>
          </cell>
        </row>
        <row r="2641">
          <cell r="A2641">
            <v>70517</v>
          </cell>
          <cell r="B2641" t="str">
            <v>70</v>
          </cell>
          <cell r="C2641" t="str">
            <v>Vallerois-Lorioz</v>
          </cell>
          <cell r="D2641">
            <v>387</v>
          </cell>
          <cell r="E2641">
            <v>32.868493150684941</v>
          </cell>
          <cell r="F2641">
            <v>19.084931506849319</v>
          </cell>
          <cell r="G2641">
            <v>51.953424657534256</v>
          </cell>
        </row>
        <row r="2642">
          <cell r="A2642">
            <v>70518</v>
          </cell>
          <cell r="B2642" t="str">
            <v>70</v>
          </cell>
          <cell r="C2642" t="str">
            <v>Le Val-Saint-Éloi</v>
          </cell>
          <cell r="D2642">
            <v>102</v>
          </cell>
          <cell r="E2642">
            <v>29.142857142857132</v>
          </cell>
          <cell r="F2642">
            <v>5.8285714285714256</v>
          </cell>
          <cell r="G2642">
            <v>34.971428571428561</v>
          </cell>
        </row>
        <row r="2643">
          <cell r="A2643">
            <v>70519</v>
          </cell>
          <cell r="B2643" t="str">
            <v>70</v>
          </cell>
          <cell r="C2643" t="str">
            <v>Vandelans</v>
          </cell>
          <cell r="D2643">
            <v>117</v>
          </cell>
          <cell r="E2643">
            <v>17</v>
          </cell>
          <cell r="F2643">
            <v>7</v>
          </cell>
          <cell r="G2643">
            <v>24</v>
          </cell>
        </row>
        <row r="2644">
          <cell r="A2644">
            <v>70520</v>
          </cell>
          <cell r="B2644" t="str">
            <v>70</v>
          </cell>
          <cell r="C2644" t="str">
            <v>Vanne</v>
          </cell>
          <cell r="D2644">
            <v>93</v>
          </cell>
          <cell r="E2644">
            <v>13.85106382978724</v>
          </cell>
          <cell r="F2644">
            <v>21.765957446808521</v>
          </cell>
          <cell r="G2644">
            <v>35.617021276595764</v>
          </cell>
        </row>
        <row r="2645">
          <cell r="A2645">
            <v>70521</v>
          </cell>
          <cell r="B2645" t="str">
            <v>70</v>
          </cell>
          <cell r="C2645" t="str">
            <v>Vantoux-et-Longevelle</v>
          </cell>
          <cell r="D2645">
            <v>168</v>
          </cell>
          <cell r="E2645">
            <v>24.769230769230841</v>
          </cell>
          <cell r="F2645">
            <v>12.923076923076961</v>
          </cell>
          <cell r="G2645">
            <v>37.6923076923078</v>
          </cell>
        </row>
        <row r="2646">
          <cell r="A2646">
            <v>70522</v>
          </cell>
          <cell r="B2646" t="str">
            <v>70</v>
          </cell>
          <cell r="C2646" t="str">
            <v>Varogne</v>
          </cell>
          <cell r="D2646">
            <v>140</v>
          </cell>
          <cell r="E2646">
            <v>27</v>
          </cell>
          <cell r="F2646">
            <v>13</v>
          </cell>
          <cell r="G2646">
            <v>40</v>
          </cell>
        </row>
        <row r="2647">
          <cell r="A2647">
            <v>70523</v>
          </cell>
          <cell r="B2647" t="str">
            <v>70</v>
          </cell>
          <cell r="C2647" t="str">
            <v>Vars</v>
          </cell>
          <cell r="D2647">
            <v>196</v>
          </cell>
          <cell r="E2647">
            <v>30</v>
          </cell>
          <cell r="F2647">
            <v>20</v>
          </cell>
          <cell r="G2647">
            <v>50</v>
          </cell>
        </row>
        <row r="2648">
          <cell r="A2648">
            <v>70524</v>
          </cell>
          <cell r="B2648" t="str">
            <v>70</v>
          </cell>
          <cell r="C2648" t="str">
            <v>Vauchoux</v>
          </cell>
          <cell r="D2648">
            <v>125</v>
          </cell>
          <cell r="E2648">
            <v>17.857142857142858</v>
          </cell>
          <cell r="F2648">
            <v>16.865079365079364</v>
          </cell>
          <cell r="G2648">
            <v>34.722222222222221</v>
          </cell>
        </row>
        <row r="2649">
          <cell r="A2649">
            <v>70525</v>
          </cell>
          <cell r="B2649" t="str">
            <v>70</v>
          </cell>
          <cell r="C2649" t="str">
            <v>Vauconcourt-Nervezain</v>
          </cell>
          <cell r="D2649">
            <v>227</v>
          </cell>
          <cell r="E2649">
            <v>51.099567099567118</v>
          </cell>
          <cell r="F2649">
            <v>26.532467532467543</v>
          </cell>
          <cell r="G2649">
            <v>77.63203463203466</v>
          </cell>
        </row>
        <row r="2650">
          <cell r="A2650">
            <v>70526</v>
          </cell>
          <cell r="B2650" t="str">
            <v>70</v>
          </cell>
          <cell r="C2650" t="str">
            <v>Vauvillers</v>
          </cell>
          <cell r="D2650">
            <v>670</v>
          </cell>
          <cell r="E2650">
            <v>110.6696428571429</v>
          </cell>
          <cell r="F2650">
            <v>66.800595238095269</v>
          </cell>
          <cell r="G2650">
            <v>177.47023809523819</v>
          </cell>
        </row>
        <row r="2651">
          <cell r="A2651">
            <v>70527</v>
          </cell>
          <cell r="B2651" t="str">
            <v>70</v>
          </cell>
          <cell r="C2651" t="str">
            <v>Vaux-le-Moncelot</v>
          </cell>
          <cell r="D2651">
            <v>77</v>
          </cell>
          <cell r="E2651">
            <v>13.527027027027019</v>
          </cell>
          <cell r="F2651">
            <v>4.1621621621621596</v>
          </cell>
          <cell r="G2651">
            <v>17.689189189189179</v>
          </cell>
        </row>
        <row r="2652">
          <cell r="A2652">
            <v>70528</v>
          </cell>
          <cell r="B2652" t="str">
            <v>70</v>
          </cell>
          <cell r="C2652" t="str">
            <v>Velesmes-Échevanne</v>
          </cell>
          <cell r="D2652">
            <v>510.0000000000021</v>
          </cell>
          <cell r="E2652">
            <v>73.001988071570878</v>
          </cell>
          <cell r="F2652">
            <v>45.626242544731795</v>
          </cell>
          <cell r="G2652">
            <v>118.62823061630267</v>
          </cell>
        </row>
        <row r="2653">
          <cell r="A2653">
            <v>70529</v>
          </cell>
          <cell r="B2653" t="str">
            <v>70</v>
          </cell>
          <cell r="C2653" t="str">
            <v>Velet</v>
          </cell>
          <cell r="D2653">
            <v>371</v>
          </cell>
          <cell r="E2653">
            <v>68.41818181818185</v>
          </cell>
          <cell r="F2653">
            <v>52.036363636363653</v>
          </cell>
          <cell r="G2653">
            <v>120.4545454545455</v>
          </cell>
        </row>
        <row r="2654">
          <cell r="A2654">
            <v>70530</v>
          </cell>
          <cell r="B2654" t="str">
            <v>70</v>
          </cell>
          <cell r="C2654" t="str">
            <v>Vellechevreux-et-Courbenans</v>
          </cell>
          <cell r="D2654">
            <v>140</v>
          </cell>
          <cell r="E2654">
            <v>31.3399507215764</v>
          </cell>
          <cell r="F2654">
            <v>11.765242226172056</v>
          </cell>
          <cell r="G2654">
            <v>43.105192947748456</v>
          </cell>
        </row>
        <row r="2655">
          <cell r="A2655">
            <v>70531</v>
          </cell>
          <cell r="B2655" t="str">
            <v>70</v>
          </cell>
          <cell r="C2655" t="str">
            <v>Velleclaire</v>
          </cell>
          <cell r="D2655">
            <v>111</v>
          </cell>
          <cell r="E2655">
            <v>8.2222222222222392</v>
          </cell>
          <cell r="F2655">
            <v>11.30555555555558</v>
          </cell>
          <cell r="G2655">
            <v>19.527777777777821</v>
          </cell>
        </row>
        <row r="2656">
          <cell r="A2656">
            <v>70532</v>
          </cell>
          <cell r="B2656" t="str">
            <v>70</v>
          </cell>
          <cell r="C2656" t="str">
            <v>Vellefaux</v>
          </cell>
          <cell r="D2656">
            <v>482</v>
          </cell>
          <cell r="E2656">
            <v>105</v>
          </cell>
          <cell r="F2656">
            <v>37</v>
          </cell>
          <cell r="G2656">
            <v>142</v>
          </cell>
        </row>
        <row r="2657">
          <cell r="A2657">
            <v>70533</v>
          </cell>
          <cell r="B2657" t="str">
            <v>70</v>
          </cell>
          <cell r="C2657" t="str">
            <v>Vellefrey-et-Vellefrange</v>
          </cell>
          <cell r="D2657">
            <v>117.99999999999945</v>
          </cell>
          <cell r="E2657">
            <v>7.12068965517238</v>
          </cell>
          <cell r="F2657">
            <v>13.22413793103442</v>
          </cell>
          <cell r="G2657">
            <v>20.344827586206801</v>
          </cell>
        </row>
        <row r="2658">
          <cell r="A2658">
            <v>70534</v>
          </cell>
          <cell r="B2658" t="str">
            <v>70</v>
          </cell>
          <cell r="C2658" t="str">
            <v>Vellefrie</v>
          </cell>
          <cell r="D2658">
            <v>138.99999999999943</v>
          </cell>
          <cell r="E2658">
            <v>15.10869565217385</v>
          </cell>
          <cell r="F2658">
            <v>7.0507246376811299</v>
          </cell>
          <cell r="G2658">
            <v>22.159420289854978</v>
          </cell>
        </row>
        <row r="2659">
          <cell r="A2659">
            <v>70535</v>
          </cell>
          <cell r="B2659" t="str">
            <v>70</v>
          </cell>
          <cell r="C2659" t="str">
            <v>Velleguindry-et-Levrecey</v>
          </cell>
          <cell r="D2659">
            <v>162</v>
          </cell>
          <cell r="E2659">
            <v>29</v>
          </cell>
          <cell r="F2659">
            <v>9</v>
          </cell>
          <cell r="G2659">
            <v>38</v>
          </cell>
        </row>
        <row r="2660">
          <cell r="A2660">
            <v>70536</v>
          </cell>
          <cell r="B2660" t="str">
            <v>70</v>
          </cell>
          <cell r="C2660" t="str">
            <v>Velle-le-Châtel</v>
          </cell>
          <cell r="D2660">
            <v>148</v>
          </cell>
          <cell r="E2660">
            <v>22.61111111111116</v>
          </cell>
          <cell r="F2660">
            <v>14.388888888888919</v>
          </cell>
          <cell r="G2660">
            <v>37.000000000000078</v>
          </cell>
        </row>
        <row r="2661">
          <cell r="A2661">
            <v>70537</v>
          </cell>
          <cell r="B2661" t="str">
            <v>70</v>
          </cell>
          <cell r="C2661" t="str">
            <v>Velleminfroy</v>
          </cell>
          <cell r="D2661">
            <v>300.99999999999898</v>
          </cell>
          <cell r="E2661">
            <v>36.484848484848357</v>
          </cell>
          <cell r="F2661">
            <v>19.255892255892189</v>
          </cell>
          <cell r="G2661">
            <v>55.740740740740549</v>
          </cell>
        </row>
        <row r="2662">
          <cell r="A2662">
            <v>70538</v>
          </cell>
          <cell r="B2662" t="str">
            <v>70</v>
          </cell>
          <cell r="C2662" t="str">
            <v>Vellemoz</v>
          </cell>
          <cell r="D2662">
            <v>79</v>
          </cell>
          <cell r="E2662">
            <v>12.679012345679016</v>
          </cell>
          <cell r="F2662">
            <v>11.703703703703708</v>
          </cell>
          <cell r="G2662">
            <v>24.382716049382722</v>
          </cell>
        </row>
        <row r="2663">
          <cell r="A2663">
            <v>70539</v>
          </cell>
          <cell r="B2663" t="str">
            <v>70</v>
          </cell>
          <cell r="C2663" t="str">
            <v>Vellexon-Queutrey-et-Vaudey</v>
          </cell>
          <cell r="D2663">
            <v>481</v>
          </cell>
          <cell r="E2663">
            <v>76.681159420289887</v>
          </cell>
          <cell r="F2663">
            <v>68.714285714285737</v>
          </cell>
          <cell r="G2663">
            <v>145.39544513457562</v>
          </cell>
        </row>
        <row r="2664">
          <cell r="A2664">
            <v>70540</v>
          </cell>
          <cell r="B2664" t="str">
            <v>70</v>
          </cell>
          <cell r="C2664" t="str">
            <v>Velloreille-lès-Choye</v>
          </cell>
          <cell r="D2664">
            <v>80.000000000000085</v>
          </cell>
          <cell r="E2664">
            <v>7.2727272727272796</v>
          </cell>
          <cell r="F2664">
            <v>5.1948051948052001</v>
          </cell>
          <cell r="G2664">
            <v>12.467532467532479</v>
          </cell>
        </row>
        <row r="2665">
          <cell r="A2665">
            <v>70541</v>
          </cell>
          <cell r="B2665" t="str">
            <v>70</v>
          </cell>
          <cell r="C2665" t="str">
            <v>Velorcey</v>
          </cell>
          <cell r="D2665">
            <v>225.99999999999901</v>
          </cell>
          <cell r="E2665">
            <v>24.106666666666559</v>
          </cell>
          <cell r="F2665">
            <v>5.0222222222221999</v>
          </cell>
          <cell r="G2665">
            <v>29.12888888888876</v>
          </cell>
        </row>
        <row r="2666">
          <cell r="A2666">
            <v>70542</v>
          </cell>
          <cell r="B2666" t="str">
            <v>70</v>
          </cell>
          <cell r="C2666" t="str">
            <v>Venère</v>
          </cell>
          <cell r="D2666">
            <v>215</v>
          </cell>
          <cell r="E2666">
            <v>24.543378995433802</v>
          </cell>
          <cell r="F2666">
            <v>11.780821917808225</v>
          </cell>
          <cell r="G2666">
            <v>36.324200913242024</v>
          </cell>
        </row>
        <row r="2667">
          <cell r="A2667">
            <v>70544</v>
          </cell>
          <cell r="B2667" t="str">
            <v>70</v>
          </cell>
          <cell r="C2667" t="str">
            <v>La Vergenne</v>
          </cell>
          <cell r="D2667">
            <v>127</v>
          </cell>
          <cell r="E2667">
            <v>17.842975206611499</v>
          </cell>
          <cell r="F2667">
            <v>7.3471074380164998</v>
          </cell>
          <cell r="G2667">
            <v>25.190082644627999</v>
          </cell>
        </row>
        <row r="2668">
          <cell r="A2668">
            <v>70545</v>
          </cell>
          <cell r="B2668" t="str">
            <v>70</v>
          </cell>
          <cell r="C2668" t="str">
            <v>Venisey</v>
          </cell>
          <cell r="D2668">
            <v>163</v>
          </cell>
          <cell r="E2668">
            <v>23.437908496731961</v>
          </cell>
          <cell r="F2668">
            <v>11.71895424836598</v>
          </cell>
          <cell r="G2668">
            <v>35.156862745097939</v>
          </cell>
        </row>
        <row r="2669">
          <cell r="A2669">
            <v>70546</v>
          </cell>
          <cell r="B2669" t="str">
            <v>70</v>
          </cell>
          <cell r="C2669" t="str">
            <v>Vereux</v>
          </cell>
          <cell r="D2669">
            <v>241.00000000000051</v>
          </cell>
          <cell r="E2669">
            <v>35.167381974248997</v>
          </cell>
          <cell r="F2669">
            <v>29.995708154506499</v>
          </cell>
          <cell r="G2669">
            <v>65.163090128755499</v>
          </cell>
        </row>
        <row r="2670">
          <cell r="A2670">
            <v>70547</v>
          </cell>
          <cell r="B2670" t="str">
            <v>70</v>
          </cell>
          <cell r="C2670" t="str">
            <v>Verlans</v>
          </cell>
          <cell r="D2670">
            <v>198</v>
          </cell>
          <cell r="E2670">
            <v>24.616216216216209</v>
          </cell>
          <cell r="F2670">
            <v>9.6324324324324309</v>
          </cell>
          <cell r="G2670">
            <v>34.24864864864864</v>
          </cell>
        </row>
        <row r="2671">
          <cell r="A2671">
            <v>70548</v>
          </cell>
          <cell r="B2671" t="str">
            <v>70</v>
          </cell>
          <cell r="C2671" t="str">
            <v>Vernois-sur-Mance</v>
          </cell>
          <cell r="D2671">
            <v>155</v>
          </cell>
          <cell r="E2671">
            <v>44.73154362416112</v>
          </cell>
          <cell r="F2671">
            <v>23.926174496644322</v>
          </cell>
          <cell r="G2671">
            <v>68.657718120805441</v>
          </cell>
        </row>
        <row r="2672">
          <cell r="A2672">
            <v>70549</v>
          </cell>
          <cell r="B2672" t="str">
            <v>70</v>
          </cell>
          <cell r="C2672" t="str">
            <v>La Vernotte</v>
          </cell>
          <cell r="D2672">
            <v>69</v>
          </cell>
          <cell r="E2672">
            <v>8.8714285714285737</v>
          </cell>
          <cell r="F2672">
            <v>5.9142857142857164</v>
          </cell>
          <cell r="G2672">
            <v>14.78571428571429</v>
          </cell>
        </row>
        <row r="2673">
          <cell r="A2673">
            <v>70550</v>
          </cell>
          <cell r="B2673" t="str">
            <v>70</v>
          </cell>
          <cell r="C2673" t="str">
            <v>Vesoul</v>
          </cell>
          <cell r="D2673">
            <v>15473</v>
          </cell>
          <cell r="E2673">
            <v>2475.4936875307862</v>
          </cell>
          <cell r="F2673">
            <v>1691.8623511941057</v>
          </cell>
          <cell r="G2673">
            <v>4167.3560387248917</v>
          </cell>
        </row>
        <row r="2674">
          <cell r="A2674">
            <v>70551</v>
          </cell>
          <cell r="B2674" t="str">
            <v>70</v>
          </cell>
          <cell r="C2674" t="str">
            <v>Vezet</v>
          </cell>
          <cell r="D2674">
            <v>188</v>
          </cell>
          <cell r="E2674">
            <v>23</v>
          </cell>
          <cell r="F2674">
            <v>25</v>
          </cell>
          <cell r="G2674">
            <v>48</v>
          </cell>
        </row>
        <row r="2675">
          <cell r="A2675">
            <v>70552</v>
          </cell>
          <cell r="B2675" t="str">
            <v>70</v>
          </cell>
          <cell r="C2675" t="str">
            <v>Villafans</v>
          </cell>
          <cell r="D2675">
            <v>205</v>
          </cell>
          <cell r="E2675">
            <v>38.897435897435848</v>
          </cell>
          <cell r="F2675">
            <v>16.8205128205128</v>
          </cell>
          <cell r="G2675">
            <v>55.717948717948644</v>
          </cell>
        </row>
        <row r="2676">
          <cell r="A2676">
            <v>70553</v>
          </cell>
          <cell r="B2676" t="str">
            <v>70</v>
          </cell>
          <cell r="C2676" t="str">
            <v>Villargent</v>
          </cell>
          <cell r="D2676">
            <v>123</v>
          </cell>
          <cell r="E2676">
            <v>20</v>
          </cell>
          <cell r="F2676">
            <v>6</v>
          </cell>
          <cell r="G2676">
            <v>26</v>
          </cell>
        </row>
        <row r="2677">
          <cell r="A2677">
            <v>70554</v>
          </cell>
          <cell r="B2677" t="str">
            <v>70</v>
          </cell>
          <cell r="C2677" t="str">
            <v>Villars-le-Pautel</v>
          </cell>
          <cell r="D2677">
            <v>187</v>
          </cell>
          <cell r="E2677">
            <v>36.38918918918916</v>
          </cell>
          <cell r="F2677">
            <v>29.313513513513492</v>
          </cell>
          <cell r="G2677">
            <v>65.702702702702652</v>
          </cell>
        </row>
        <row r="2678">
          <cell r="A2678">
            <v>70555</v>
          </cell>
          <cell r="B2678" t="str">
            <v>70</v>
          </cell>
          <cell r="C2678" t="str">
            <v>La Villedieu-en-Fontenette</v>
          </cell>
          <cell r="D2678">
            <v>184.0000000000008</v>
          </cell>
          <cell r="E2678">
            <v>29.272727272727401</v>
          </cell>
          <cell r="F2678">
            <v>14.636363636363701</v>
          </cell>
          <cell r="G2678">
            <v>43.909090909091105</v>
          </cell>
        </row>
        <row r="2679">
          <cell r="A2679">
            <v>70557</v>
          </cell>
          <cell r="B2679" t="str">
            <v>70</v>
          </cell>
          <cell r="C2679" t="str">
            <v>Villefrancon</v>
          </cell>
          <cell r="D2679">
            <v>136</v>
          </cell>
          <cell r="E2679">
            <v>14.782608695652179</v>
          </cell>
          <cell r="F2679">
            <v>7.8840579710144958</v>
          </cell>
          <cell r="G2679">
            <v>22.666666666666675</v>
          </cell>
        </row>
        <row r="2680">
          <cell r="A2680">
            <v>70558</v>
          </cell>
          <cell r="B2680" t="str">
            <v>70</v>
          </cell>
          <cell r="C2680" t="str">
            <v>La Villeneuve-Bellenoye-et-la-Maize</v>
          </cell>
          <cell r="D2680">
            <v>135</v>
          </cell>
          <cell r="E2680">
            <v>23</v>
          </cell>
          <cell r="F2680">
            <v>11</v>
          </cell>
          <cell r="G2680">
            <v>34</v>
          </cell>
        </row>
        <row r="2681">
          <cell r="A2681">
            <v>70559</v>
          </cell>
          <cell r="B2681" t="str">
            <v>70</v>
          </cell>
          <cell r="C2681" t="str">
            <v>Villeparois</v>
          </cell>
          <cell r="D2681">
            <v>215</v>
          </cell>
          <cell r="E2681">
            <v>37.824074074074062</v>
          </cell>
          <cell r="F2681">
            <v>3.9814814814814801</v>
          </cell>
          <cell r="G2681">
            <v>41.805555555555543</v>
          </cell>
        </row>
        <row r="2682">
          <cell r="A2682">
            <v>70560</v>
          </cell>
          <cell r="B2682" t="str">
            <v>70</v>
          </cell>
          <cell r="C2682" t="str">
            <v>Villers-Bouton</v>
          </cell>
          <cell r="D2682">
            <v>166</v>
          </cell>
          <cell r="E2682">
            <v>15</v>
          </cell>
          <cell r="F2682">
            <v>14</v>
          </cell>
          <cell r="G2682">
            <v>29</v>
          </cell>
        </row>
        <row r="2683">
          <cell r="A2683">
            <v>70561</v>
          </cell>
          <cell r="B2683" t="str">
            <v>70</v>
          </cell>
          <cell r="C2683" t="str">
            <v>Villersexel</v>
          </cell>
          <cell r="D2683">
            <v>1455</v>
          </cell>
          <cell r="E2683">
            <v>237.82208809990257</v>
          </cell>
          <cell r="F2683">
            <v>273.92695775912381</v>
          </cell>
          <cell r="G2683">
            <v>511.74904585902641</v>
          </cell>
        </row>
        <row r="2684">
          <cell r="A2684">
            <v>70562</v>
          </cell>
          <cell r="B2684" t="str">
            <v>70</v>
          </cell>
          <cell r="C2684" t="str">
            <v>Villers-la-Ville</v>
          </cell>
          <cell r="D2684">
            <v>150</v>
          </cell>
          <cell r="E2684">
            <v>25.174825174825202</v>
          </cell>
          <cell r="F2684">
            <v>10.489510489510501</v>
          </cell>
          <cell r="G2684">
            <v>35.664335664335702</v>
          </cell>
        </row>
        <row r="2685">
          <cell r="A2685">
            <v>70563</v>
          </cell>
          <cell r="B2685" t="str">
            <v>70</v>
          </cell>
          <cell r="C2685" t="str">
            <v>Villers-le-Sec</v>
          </cell>
          <cell r="D2685">
            <v>526</v>
          </cell>
          <cell r="E2685">
            <v>88.984962406015015</v>
          </cell>
          <cell r="F2685">
            <v>29.661654135338338</v>
          </cell>
          <cell r="G2685">
            <v>118.64661654135335</v>
          </cell>
        </row>
        <row r="2686">
          <cell r="A2686">
            <v>70564</v>
          </cell>
          <cell r="B2686" t="str">
            <v>70</v>
          </cell>
          <cell r="C2686" t="str">
            <v>Villers-lès-Luxeuil</v>
          </cell>
          <cell r="D2686">
            <v>333</v>
          </cell>
          <cell r="E2686">
            <v>44.062051852316721</v>
          </cell>
          <cell r="F2686">
            <v>25.716370910890241</v>
          </cell>
          <cell r="G2686">
            <v>69.778422763206962</v>
          </cell>
        </row>
        <row r="2687">
          <cell r="A2687">
            <v>70565</v>
          </cell>
          <cell r="B2687" t="str">
            <v>70</v>
          </cell>
          <cell r="C2687" t="str">
            <v>Villers-Pater</v>
          </cell>
          <cell r="D2687">
            <v>46</v>
          </cell>
          <cell r="E2687">
            <v>10</v>
          </cell>
          <cell r="F2687">
            <v>4</v>
          </cell>
          <cell r="G2687">
            <v>14</v>
          </cell>
        </row>
        <row r="2688">
          <cell r="A2688">
            <v>70566</v>
          </cell>
          <cell r="B2688" t="str">
            <v>70</v>
          </cell>
          <cell r="C2688" t="str">
            <v>Villers-sur-Port</v>
          </cell>
          <cell r="D2688">
            <v>222</v>
          </cell>
          <cell r="E2688">
            <v>17</v>
          </cell>
          <cell r="F2688">
            <v>12</v>
          </cell>
          <cell r="G2688">
            <v>29</v>
          </cell>
        </row>
        <row r="2689">
          <cell r="A2689">
            <v>70567</v>
          </cell>
          <cell r="B2689" t="str">
            <v>70</v>
          </cell>
          <cell r="C2689" t="str">
            <v>Villers-sur-Saulnot</v>
          </cell>
          <cell r="D2689">
            <v>149</v>
          </cell>
          <cell r="E2689">
            <v>25.19852941176476</v>
          </cell>
          <cell r="F2689">
            <v>13.14705882352944</v>
          </cell>
          <cell r="G2689">
            <v>38.345588235294201</v>
          </cell>
        </row>
        <row r="2690">
          <cell r="A2690">
            <v>70568</v>
          </cell>
          <cell r="B2690" t="str">
            <v>70</v>
          </cell>
          <cell r="C2690" t="str">
            <v>Villers-Vaudey</v>
          </cell>
          <cell r="D2690">
            <v>64.999999999999886</v>
          </cell>
          <cell r="E2690">
            <v>15.47619047619045</v>
          </cell>
          <cell r="F2690">
            <v>8.2539682539682406</v>
          </cell>
          <cell r="G2690">
            <v>23.730158730158692</v>
          </cell>
        </row>
        <row r="2691">
          <cell r="A2691">
            <v>70569</v>
          </cell>
          <cell r="B2691" t="str">
            <v>70</v>
          </cell>
          <cell r="C2691" t="str">
            <v>Vilory</v>
          </cell>
          <cell r="D2691">
            <v>81</v>
          </cell>
          <cell r="E2691">
            <v>8.5764705882352921</v>
          </cell>
          <cell r="F2691">
            <v>4.7647058823529402</v>
          </cell>
          <cell r="G2691">
            <v>13.341176470588232</v>
          </cell>
        </row>
        <row r="2692">
          <cell r="A2692">
            <v>70571</v>
          </cell>
          <cell r="B2692" t="str">
            <v>70</v>
          </cell>
          <cell r="C2692" t="str">
            <v>Visoncourt</v>
          </cell>
          <cell r="D2692">
            <v>36</v>
          </cell>
          <cell r="E2692">
            <v>4</v>
          </cell>
          <cell r="F2692">
            <v>2</v>
          </cell>
          <cell r="G2692">
            <v>6</v>
          </cell>
        </row>
        <row r="2693">
          <cell r="A2693">
            <v>70572</v>
          </cell>
          <cell r="B2693" t="str">
            <v>70</v>
          </cell>
          <cell r="C2693" t="str">
            <v>Vitrey-sur-Mance</v>
          </cell>
          <cell r="D2693">
            <v>277.00000000000097</v>
          </cell>
          <cell r="E2693">
            <v>78.415441176470864</v>
          </cell>
          <cell r="F2693">
            <v>48.882352941176634</v>
          </cell>
          <cell r="G2693">
            <v>127.2977941176475</v>
          </cell>
        </row>
        <row r="2694">
          <cell r="A2694">
            <v>70573</v>
          </cell>
          <cell r="B2694" t="str">
            <v>70</v>
          </cell>
          <cell r="C2694" t="str">
            <v>La Voivre</v>
          </cell>
          <cell r="D2694">
            <v>142</v>
          </cell>
          <cell r="E2694">
            <v>32</v>
          </cell>
          <cell r="F2694">
            <v>14</v>
          </cell>
          <cell r="G2694">
            <v>46</v>
          </cell>
        </row>
        <row r="2695">
          <cell r="A2695">
            <v>70574</v>
          </cell>
          <cell r="B2695" t="str">
            <v>70</v>
          </cell>
          <cell r="C2695" t="str">
            <v>Volon</v>
          </cell>
          <cell r="D2695">
            <v>66</v>
          </cell>
          <cell r="E2695">
            <v>13</v>
          </cell>
          <cell r="F2695">
            <v>7</v>
          </cell>
          <cell r="G2695">
            <v>20</v>
          </cell>
        </row>
        <row r="2696">
          <cell r="A2696">
            <v>70575</v>
          </cell>
          <cell r="B2696" t="str">
            <v>70</v>
          </cell>
          <cell r="C2696" t="str">
            <v>Voray-sur-l'Ognon</v>
          </cell>
          <cell r="D2696">
            <v>805</v>
          </cell>
          <cell r="E2696">
            <v>138.31273176761431</v>
          </cell>
          <cell r="F2696">
            <v>46.767614338689739</v>
          </cell>
          <cell r="G2696">
            <v>185.08034610630403</v>
          </cell>
        </row>
        <row r="2697">
          <cell r="A2697">
            <v>70576</v>
          </cell>
          <cell r="B2697" t="str">
            <v>70</v>
          </cell>
          <cell r="C2697" t="str">
            <v>Vougécourt</v>
          </cell>
          <cell r="D2697">
            <v>152</v>
          </cell>
          <cell r="E2697">
            <v>40</v>
          </cell>
          <cell r="F2697">
            <v>10</v>
          </cell>
          <cell r="G2697">
            <v>50</v>
          </cell>
        </row>
        <row r="2698">
          <cell r="A2698">
            <v>70577</v>
          </cell>
          <cell r="B2698" t="str">
            <v>70</v>
          </cell>
          <cell r="C2698" t="str">
            <v>Vouhenans</v>
          </cell>
          <cell r="D2698">
            <v>374</v>
          </cell>
          <cell r="E2698">
            <v>54</v>
          </cell>
          <cell r="F2698">
            <v>31</v>
          </cell>
          <cell r="G2698">
            <v>85</v>
          </cell>
        </row>
        <row r="2699">
          <cell r="A2699">
            <v>70578</v>
          </cell>
          <cell r="B2699" t="str">
            <v>70</v>
          </cell>
          <cell r="C2699" t="str">
            <v>Vregille</v>
          </cell>
          <cell r="D2699">
            <v>171</v>
          </cell>
          <cell r="E2699">
            <v>25.551724137931028</v>
          </cell>
          <cell r="F2699">
            <v>15.72413793103448</v>
          </cell>
          <cell r="G2699">
            <v>41.275862068965509</v>
          </cell>
        </row>
        <row r="2700">
          <cell r="A2700">
            <v>70579</v>
          </cell>
          <cell r="B2700" t="str">
            <v>70</v>
          </cell>
          <cell r="C2700" t="str">
            <v>Vyans-le-Val</v>
          </cell>
          <cell r="D2700">
            <v>442</v>
          </cell>
          <cell r="E2700">
            <v>101.63123644251633</v>
          </cell>
          <cell r="F2700">
            <v>35.475054229934941</v>
          </cell>
          <cell r="G2700">
            <v>137.10629067245128</v>
          </cell>
        </row>
        <row r="2701">
          <cell r="A2701">
            <v>70580</v>
          </cell>
          <cell r="B2701" t="str">
            <v>70</v>
          </cell>
          <cell r="C2701" t="str">
            <v>Vy-le-Ferroux</v>
          </cell>
          <cell r="D2701">
            <v>157</v>
          </cell>
          <cell r="E2701">
            <v>25</v>
          </cell>
          <cell r="F2701">
            <v>12</v>
          </cell>
          <cell r="G2701">
            <v>37</v>
          </cell>
        </row>
        <row r="2702">
          <cell r="A2702">
            <v>70581</v>
          </cell>
          <cell r="B2702" t="str">
            <v>70</v>
          </cell>
          <cell r="C2702" t="str">
            <v>Vy-lès-Lure</v>
          </cell>
          <cell r="D2702">
            <v>673.00000000000182</v>
          </cell>
          <cell r="E2702">
            <v>112.6696562032888</v>
          </cell>
          <cell r="F2702">
            <v>45.269058295964243</v>
          </cell>
          <cell r="G2702">
            <v>157.93871449925302</v>
          </cell>
        </row>
        <row r="2703">
          <cell r="A2703">
            <v>70582</v>
          </cell>
          <cell r="B2703" t="str">
            <v>70</v>
          </cell>
          <cell r="C2703" t="str">
            <v>Vy-lès-Rupt</v>
          </cell>
          <cell r="D2703">
            <v>101</v>
          </cell>
          <cell r="E2703">
            <v>23</v>
          </cell>
          <cell r="F2703">
            <v>8</v>
          </cell>
          <cell r="G2703">
            <v>31</v>
          </cell>
        </row>
        <row r="2704">
          <cell r="A2704">
            <v>70583</v>
          </cell>
          <cell r="B2704" t="str">
            <v>70</v>
          </cell>
          <cell r="C2704" t="str">
            <v>Vy-lès-Filain</v>
          </cell>
          <cell r="D2704">
            <v>115</v>
          </cell>
          <cell r="E2704">
            <v>18.64864864864872</v>
          </cell>
          <cell r="F2704">
            <v>2.0720720720720802</v>
          </cell>
          <cell r="G2704">
            <v>20.720720720720799</v>
          </cell>
        </row>
        <row r="2705">
          <cell r="A2705">
            <v>71001</v>
          </cell>
          <cell r="B2705" t="str">
            <v>71</v>
          </cell>
          <cell r="C2705" t="str">
            <v>L'Abergement-de-Cuisery</v>
          </cell>
          <cell r="D2705">
            <v>750</v>
          </cell>
          <cell r="E2705">
            <v>138.44621513944222</v>
          </cell>
          <cell r="F2705">
            <v>64.741035856573703</v>
          </cell>
          <cell r="G2705">
            <v>203.18725099601591</v>
          </cell>
        </row>
        <row r="2706">
          <cell r="A2706">
            <v>71002</v>
          </cell>
          <cell r="B2706" t="str">
            <v>71</v>
          </cell>
          <cell r="C2706" t="str">
            <v>L'Abergement-Sainte-Colombe</v>
          </cell>
          <cell r="D2706">
            <v>1182</v>
          </cell>
          <cell r="E2706">
            <v>145.19377162629775</v>
          </cell>
          <cell r="F2706">
            <v>57.259515570934326</v>
          </cell>
          <cell r="G2706">
            <v>202.45328719723207</v>
          </cell>
        </row>
        <row r="2707">
          <cell r="A2707">
            <v>71003</v>
          </cell>
          <cell r="B2707" t="str">
            <v>71</v>
          </cell>
          <cell r="C2707" t="str">
            <v>Allerey-sur-Saône</v>
          </cell>
          <cell r="D2707">
            <v>814.00000000000296</v>
          </cell>
          <cell r="E2707">
            <v>124.9962546816484</v>
          </cell>
          <cell r="F2707">
            <v>70.119850187266167</v>
          </cell>
          <cell r="G2707">
            <v>195.11610486891456</v>
          </cell>
        </row>
        <row r="2708">
          <cell r="A2708">
            <v>71004</v>
          </cell>
          <cell r="B2708" t="str">
            <v>71</v>
          </cell>
          <cell r="C2708" t="str">
            <v>Allériot</v>
          </cell>
          <cell r="D2708">
            <v>1046</v>
          </cell>
          <cell r="E2708">
            <v>172.06018054162473</v>
          </cell>
          <cell r="F2708">
            <v>50.359077231695039</v>
          </cell>
          <cell r="G2708">
            <v>222.41925777331977</v>
          </cell>
        </row>
        <row r="2709">
          <cell r="A2709">
            <v>71005</v>
          </cell>
          <cell r="B2709" t="str">
            <v>71</v>
          </cell>
          <cell r="C2709" t="str">
            <v>Aluze</v>
          </cell>
          <cell r="D2709">
            <v>247</v>
          </cell>
          <cell r="E2709">
            <v>53.695652173913032</v>
          </cell>
          <cell r="F2709">
            <v>14.644268774703557</v>
          </cell>
          <cell r="G2709">
            <v>68.339920948616594</v>
          </cell>
        </row>
        <row r="2710">
          <cell r="A2710">
            <v>71006</v>
          </cell>
          <cell r="B2710" t="str">
            <v>71</v>
          </cell>
          <cell r="C2710" t="str">
            <v>Amanzé</v>
          </cell>
          <cell r="D2710">
            <v>171</v>
          </cell>
          <cell r="E2710">
            <v>49.55113636363636</v>
          </cell>
          <cell r="F2710">
            <v>19.43181818181818</v>
          </cell>
          <cell r="G2710">
            <v>68.982954545454533</v>
          </cell>
        </row>
        <row r="2711">
          <cell r="A2711">
            <v>71007</v>
          </cell>
          <cell r="B2711" t="str">
            <v>71</v>
          </cell>
          <cell r="C2711" t="str">
            <v>Ameugny</v>
          </cell>
          <cell r="D2711">
            <v>160</v>
          </cell>
          <cell r="E2711">
            <v>23.006535947712461</v>
          </cell>
          <cell r="F2711">
            <v>10.457516339869299</v>
          </cell>
          <cell r="G2711">
            <v>33.464052287581758</v>
          </cell>
        </row>
        <row r="2712">
          <cell r="A2712">
            <v>71008</v>
          </cell>
          <cell r="B2712" t="str">
            <v>71</v>
          </cell>
          <cell r="C2712" t="str">
            <v>Anglure-sous-Dun</v>
          </cell>
          <cell r="D2712">
            <v>173.99999999999929</v>
          </cell>
          <cell r="E2712">
            <v>26.302325581395241</v>
          </cell>
          <cell r="F2712">
            <v>17.197674418604581</v>
          </cell>
          <cell r="G2712">
            <v>43.499999999999822</v>
          </cell>
        </row>
        <row r="2713">
          <cell r="A2713">
            <v>71009</v>
          </cell>
          <cell r="B2713" t="str">
            <v>71</v>
          </cell>
          <cell r="C2713" t="str">
            <v>Anost</v>
          </cell>
          <cell r="D2713">
            <v>712</v>
          </cell>
          <cell r="E2713">
            <v>217.03724137931027</v>
          </cell>
          <cell r="F2713">
            <v>124.7227586206896</v>
          </cell>
          <cell r="G2713">
            <v>341.75999999999988</v>
          </cell>
        </row>
        <row r="2714">
          <cell r="A2714">
            <v>71010</v>
          </cell>
          <cell r="B2714" t="str">
            <v>71</v>
          </cell>
          <cell r="C2714" t="str">
            <v>Antully</v>
          </cell>
          <cell r="D2714">
            <v>825.99999999999898</v>
          </cell>
          <cell r="E2714">
            <v>132.16</v>
          </cell>
          <cell r="F2714">
            <v>73.088484848484754</v>
          </cell>
          <cell r="G2714">
            <v>205.24848484848474</v>
          </cell>
        </row>
        <row r="2715">
          <cell r="A2715">
            <v>71011</v>
          </cell>
          <cell r="B2715" t="str">
            <v>71</v>
          </cell>
          <cell r="C2715" t="str">
            <v>Anzy-le-Duc</v>
          </cell>
          <cell r="D2715">
            <v>448</v>
          </cell>
          <cell r="E2715">
            <v>93.249115293833</v>
          </cell>
          <cell r="F2715">
            <v>47.576079231547446</v>
          </cell>
          <cell r="G2715">
            <v>140.82519452538045</v>
          </cell>
        </row>
        <row r="2716">
          <cell r="A2716">
            <v>71012</v>
          </cell>
          <cell r="B2716" t="str">
            <v>71</v>
          </cell>
          <cell r="C2716" t="str">
            <v>Artaix</v>
          </cell>
          <cell r="D2716">
            <v>339</v>
          </cell>
          <cell r="E2716">
            <v>61</v>
          </cell>
          <cell r="F2716">
            <v>47</v>
          </cell>
          <cell r="G2716">
            <v>108</v>
          </cell>
        </row>
        <row r="2717">
          <cell r="A2717">
            <v>71013</v>
          </cell>
          <cell r="B2717" t="str">
            <v>71</v>
          </cell>
          <cell r="C2717" t="str">
            <v>Authumes</v>
          </cell>
          <cell r="D2717">
            <v>259.99999999999875</v>
          </cell>
          <cell r="E2717">
            <v>55.058823529411498</v>
          </cell>
          <cell r="F2717">
            <v>39.76470588235275</v>
          </cell>
          <cell r="G2717">
            <v>94.823529411764241</v>
          </cell>
        </row>
        <row r="2718">
          <cell r="A2718">
            <v>71014</v>
          </cell>
          <cell r="B2718" t="str">
            <v>71</v>
          </cell>
          <cell r="C2718" t="str">
            <v>Autun</v>
          </cell>
          <cell r="D2718">
            <v>13863</v>
          </cell>
          <cell r="E2718">
            <v>2551.9740967569714</v>
          </cell>
          <cell r="F2718">
            <v>2369.4081381966689</v>
          </cell>
          <cell r="G2718">
            <v>4921.3822349536404</v>
          </cell>
        </row>
        <row r="2719">
          <cell r="A2719">
            <v>71015</v>
          </cell>
          <cell r="B2719" t="str">
            <v>71</v>
          </cell>
          <cell r="C2719" t="str">
            <v>Auxy</v>
          </cell>
          <cell r="D2719">
            <v>981</v>
          </cell>
          <cell r="E2719">
            <v>154.84215885947049</v>
          </cell>
          <cell r="F2719">
            <v>55.9429735234216</v>
          </cell>
          <cell r="G2719">
            <v>210.78513238289207</v>
          </cell>
        </row>
        <row r="2720">
          <cell r="A2720">
            <v>71016</v>
          </cell>
          <cell r="B2720" t="str">
            <v>71</v>
          </cell>
          <cell r="C2720" t="str">
            <v>Azé</v>
          </cell>
          <cell r="D2720">
            <v>1030</v>
          </cell>
          <cell r="E2720">
            <v>161.44805111489956</v>
          </cell>
          <cell r="F2720">
            <v>96.462672049782753</v>
          </cell>
          <cell r="G2720">
            <v>257.91072316468228</v>
          </cell>
        </row>
        <row r="2721">
          <cell r="A2721">
            <v>71017</v>
          </cell>
          <cell r="B2721" t="str">
            <v>71</v>
          </cell>
          <cell r="C2721" t="str">
            <v>Ballore</v>
          </cell>
          <cell r="D2721">
            <v>85</v>
          </cell>
          <cell r="E2721">
            <v>19</v>
          </cell>
          <cell r="F2721">
            <v>13</v>
          </cell>
          <cell r="G2721">
            <v>32</v>
          </cell>
        </row>
        <row r="2722">
          <cell r="A2722">
            <v>71018</v>
          </cell>
          <cell r="B2722" t="str">
            <v>71</v>
          </cell>
          <cell r="C2722" t="str">
            <v>Bantanges</v>
          </cell>
          <cell r="D2722">
            <v>552</v>
          </cell>
          <cell r="E2722">
            <v>98.464864864864921</v>
          </cell>
          <cell r="F2722">
            <v>58.681081081081103</v>
          </cell>
          <cell r="G2722">
            <v>157.14594594594604</v>
          </cell>
        </row>
        <row r="2723">
          <cell r="A2723">
            <v>71019</v>
          </cell>
          <cell r="B2723" t="str">
            <v>71</v>
          </cell>
          <cell r="C2723" t="str">
            <v>Barizey</v>
          </cell>
          <cell r="D2723">
            <v>130</v>
          </cell>
          <cell r="E2723">
            <v>21.666666666666671</v>
          </cell>
          <cell r="F2723">
            <v>5.9090909090909101</v>
          </cell>
          <cell r="G2723">
            <v>27.575757575757581</v>
          </cell>
        </row>
        <row r="2724">
          <cell r="A2724">
            <v>71020</v>
          </cell>
          <cell r="B2724" t="str">
            <v>71</v>
          </cell>
          <cell r="C2724" t="str">
            <v>Barnay</v>
          </cell>
          <cell r="D2724">
            <v>120</v>
          </cell>
          <cell r="E2724">
            <v>17.288135593220289</v>
          </cell>
          <cell r="F2724">
            <v>23.38983050847451</v>
          </cell>
          <cell r="G2724">
            <v>40.6779661016948</v>
          </cell>
        </row>
        <row r="2725">
          <cell r="A2725">
            <v>71021</v>
          </cell>
          <cell r="B2725" t="str">
            <v>71</v>
          </cell>
          <cell r="C2725" t="str">
            <v>Baron</v>
          </cell>
          <cell r="D2725">
            <v>288</v>
          </cell>
          <cell r="E2725">
            <v>30.162162162162161</v>
          </cell>
          <cell r="F2725">
            <v>9.7297297297297298</v>
          </cell>
          <cell r="G2725">
            <v>39.891891891891888</v>
          </cell>
        </row>
        <row r="2726">
          <cell r="A2726">
            <v>71022</v>
          </cell>
          <cell r="B2726" t="str">
            <v>71</v>
          </cell>
          <cell r="C2726" t="str">
            <v>Baudemont</v>
          </cell>
          <cell r="D2726">
            <v>657.99999999999807</v>
          </cell>
          <cell r="E2726">
            <v>159.69892473118233</v>
          </cell>
          <cell r="F2726">
            <v>71.763440860214828</v>
          </cell>
          <cell r="G2726">
            <v>231.46236559139714</v>
          </cell>
        </row>
        <row r="2727">
          <cell r="A2727">
            <v>71023</v>
          </cell>
          <cell r="B2727" t="str">
            <v>71</v>
          </cell>
          <cell r="C2727" t="str">
            <v>Baudrières</v>
          </cell>
          <cell r="D2727">
            <v>932</v>
          </cell>
          <cell r="E2727">
            <v>148</v>
          </cell>
          <cell r="F2727">
            <v>68</v>
          </cell>
          <cell r="G2727">
            <v>216</v>
          </cell>
        </row>
        <row r="2728">
          <cell r="A2728">
            <v>71024</v>
          </cell>
          <cell r="B2728" t="str">
            <v>71</v>
          </cell>
          <cell r="C2728" t="str">
            <v>Baugy</v>
          </cell>
          <cell r="D2728">
            <v>511</v>
          </cell>
          <cell r="E2728">
            <v>75.92</v>
          </cell>
          <cell r="F2728">
            <v>43.79999999999999</v>
          </cell>
          <cell r="G2728">
            <v>119.72</v>
          </cell>
        </row>
        <row r="2729">
          <cell r="A2729">
            <v>71025</v>
          </cell>
          <cell r="B2729" t="str">
            <v>71</v>
          </cell>
          <cell r="C2729" t="str">
            <v>Beaubery</v>
          </cell>
          <cell r="D2729">
            <v>370.99999999999869</v>
          </cell>
          <cell r="E2729">
            <v>85.692934782608404</v>
          </cell>
          <cell r="F2729">
            <v>46.374999999999837</v>
          </cell>
          <cell r="G2729">
            <v>132.06793478260823</v>
          </cell>
        </row>
        <row r="2730">
          <cell r="A2730">
            <v>71026</v>
          </cell>
          <cell r="B2730" t="str">
            <v>71</v>
          </cell>
          <cell r="C2730" t="str">
            <v>Beaumont-sur-Grosne</v>
          </cell>
          <cell r="D2730">
            <v>340</v>
          </cell>
          <cell r="E2730">
            <v>49.827586206896576</v>
          </cell>
          <cell r="F2730">
            <v>29.310344827586214</v>
          </cell>
          <cell r="G2730">
            <v>79.13793103448279</v>
          </cell>
        </row>
        <row r="2731">
          <cell r="A2731">
            <v>71027</v>
          </cell>
          <cell r="B2731" t="str">
            <v>71</v>
          </cell>
          <cell r="C2731" t="str">
            <v>Beaurepaire-en-Bresse</v>
          </cell>
          <cell r="D2731">
            <v>626</v>
          </cell>
          <cell r="E2731">
            <v>111</v>
          </cell>
          <cell r="F2731">
            <v>53</v>
          </cell>
          <cell r="G2731">
            <v>164</v>
          </cell>
        </row>
        <row r="2732">
          <cell r="A2732">
            <v>71028</v>
          </cell>
          <cell r="B2732" t="str">
            <v>71</v>
          </cell>
          <cell r="C2732" t="str">
            <v>Beauvernois</v>
          </cell>
          <cell r="D2732">
            <v>116</v>
          </cell>
          <cell r="E2732">
            <v>22</v>
          </cell>
          <cell r="F2732">
            <v>13</v>
          </cell>
          <cell r="G2732">
            <v>35</v>
          </cell>
        </row>
        <row r="2733">
          <cell r="A2733">
            <v>71029</v>
          </cell>
          <cell r="B2733" t="str">
            <v>71</v>
          </cell>
          <cell r="C2733" t="str">
            <v>Bellevesvre</v>
          </cell>
          <cell r="D2733">
            <v>273</v>
          </cell>
          <cell r="E2733">
            <v>67</v>
          </cell>
          <cell r="F2733">
            <v>48</v>
          </cell>
          <cell r="G2733">
            <v>115</v>
          </cell>
        </row>
        <row r="2734">
          <cell r="A2734">
            <v>71030</v>
          </cell>
          <cell r="B2734" t="str">
            <v>71</v>
          </cell>
          <cell r="C2734" t="str">
            <v>Bergesserin</v>
          </cell>
          <cell r="D2734">
            <v>210</v>
          </cell>
          <cell r="E2734">
            <v>38</v>
          </cell>
          <cell r="F2734">
            <v>10</v>
          </cell>
          <cell r="G2734">
            <v>48</v>
          </cell>
        </row>
        <row r="2735">
          <cell r="A2735">
            <v>71031</v>
          </cell>
          <cell r="B2735" t="str">
            <v>71</v>
          </cell>
          <cell r="C2735" t="str">
            <v>Berzé-le-Châtel</v>
          </cell>
          <cell r="D2735">
            <v>55</v>
          </cell>
          <cell r="E2735">
            <v>5.5932203389830484</v>
          </cell>
          <cell r="F2735">
            <v>5.5932203389830484</v>
          </cell>
          <cell r="G2735">
            <v>11.186440677966097</v>
          </cell>
        </row>
        <row r="2736">
          <cell r="A2736">
            <v>71032</v>
          </cell>
          <cell r="B2736" t="str">
            <v>71</v>
          </cell>
          <cell r="C2736" t="str">
            <v>Berzé-la-Ville</v>
          </cell>
          <cell r="D2736">
            <v>588</v>
          </cell>
          <cell r="E2736">
            <v>108.2922374429224</v>
          </cell>
          <cell r="F2736">
            <v>50.118721461187242</v>
          </cell>
          <cell r="G2736">
            <v>158.41095890410963</v>
          </cell>
        </row>
        <row r="2737">
          <cell r="A2737">
            <v>71033</v>
          </cell>
          <cell r="B2737" t="str">
            <v>71</v>
          </cell>
          <cell r="C2737" t="str">
            <v>Bey</v>
          </cell>
          <cell r="D2737">
            <v>795</v>
          </cell>
          <cell r="E2737">
            <v>142.38805970149258</v>
          </cell>
          <cell r="F2737">
            <v>32.630597014925385</v>
          </cell>
          <cell r="G2737">
            <v>175.01865671641798</v>
          </cell>
        </row>
        <row r="2738">
          <cell r="A2738">
            <v>71034</v>
          </cell>
          <cell r="B2738" t="str">
            <v>71</v>
          </cell>
          <cell r="C2738" t="str">
            <v>Bissey-sous-Cruchaud</v>
          </cell>
          <cell r="D2738">
            <v>339.99999999999881</v>
          </cell>
          <cell r="E2738">
            <v>46.27218934911226</v>
          </cell>
          <cell r="F2738">
            <v>20.118343195266199</v>
          </cell>
          <cell r="G2738">
            <v>66.390532544378459</v>
          </cell>
        </row>
        <row r="2739">
          <cell r="A2739">
            <v>71035</v>
          </cell>
          <cell r="B2739" t="str">
            <v>71</v>
          </cell>
          <cell r="C2739" t="str">
            <v>Bissy-la-Mâconnaise</v>
          </cell>
          <cell r="D2739">
            <v>209</v>
          </cell>
          <cell r="E2739">
            <v>24.11538461538456</v>
          </cell>
          <cell r="F2739">
            <v>17.081730769230731</v>
          </cell>
          <cell r="G2739">
            <v>41.197115384615287</v>
          </cell>
        </row>
        <row r="2740">
          <cell r="A2740">
            <v>71036</v>
          </cell>
          <cell r="B2740" t="str">
            <v>71</v>
          </cell>
          <cell r="C2740" t="str">
            <v>Bissy-sous-Uxelles</v>
          </cell>
          <cell r="D2740">
            <v>70.999999999999702</v>
          </cell>
          <cell r="E2740">
            <v>15.21428571428565</v>
          </cell>
          <cell r="F2740">
            <v>6.0857142857142597</v>
          </cell>
          <cell r="G2740">
            <v>21.299999999999908</v>
          </cell>
        </row>
        <row r="2741">
          <cell r="A2741">
            <v>71037</v>
          </cell>
          <cell r="B2741" t="str">
            <v>71</v>
          </cell>
          <cell r="C2741" t="str">
            <v>Bissy-sur-Fley</v>
          </cell>
          <cell r="D2741">
            <v>96.000000000000085</v>
          </cell>
          <cell r="E2741">
            <v>21.67741935483873</v>
          </cell>
          <cell r="F2741">
            <v>7.2258064516129101</v>
          </cell>
          <cell r="G2741">
            <v>28.903225806451641</v>
          </cell>
        </row>
        <row r="2742">
          <cell r="A2742">
            <v>71038</v>
          </cell>
          <cell r="B2742" t="str">
            <v>71</v>
          </cell>
          <cell r="C2742" t="str">
            <v>Les Bizots</v>
          </cell>
          <cell r="D2742">
            <v>469.00000000000131</v>
          </cell>
          <cell r="E2742">
            <v>87.561104244638102</v>
          </cell>
          <cell r="F2742">
            <v>24.154787377831202</v>
          </cell>
          <cell r="G2742">
            <v>111.7158916224693</v>
          </cell>
        </row>
        <row r="2743">
          <cell r="A2743">
            <v>71039</v>
          </cell>
          <cell r="B2743" t="str">
            <v>71</v>
          </cell>
          <cell r="C2743" t="str">
            <v>Blanot</v>
          </cell>
          <cell r="D2743">
            <v>153</v>
          </cell>
          <cell r="E2743">
            <v>23.538461538461544</v>
          </cell>
          <cell r="F2743">
            <v>13.730769230769234</v>
          </cell>
          <cell r="G2743">
            <v>37.269230769230774</v>
          </cell>
        </row>
        <row r="2744">
          <cell r="A2744">
            <v>71040</v>
          </cell>
          <cell r="B2744" t="str">
            <v>71</v>
          </cell>
          <cell r="C2744" t="str">
            <v>Blanzy</v>
          </cell>
          <cell r="D2744">
            <v>6515</v>
          </cell>
          <cell r="E2744">
            <v>1382.7471414288243</v>
          </cell>
          <cell r="F2744">
            <v>619.64761631000511</v>
          </cell>
          <cell r="G2744">
            <v>2002.3947577388294</v>
          </cell>
        </row>
        <row r="2745">
          <cell r="A2745">
            <v>71041</v>
          </cell>
          <cell r="B2745" t="str">
            <v>71</v>
          </cell>
          <cell r="C2745" t="str">
            <v>Bois-Sainte-Marie</v>
          </cell>
          <cell r="D2745">
            <v>199</v>
          </cell>
          <cell r="E2745">
            <v>34.655157724833138</v>
          </cell>
          <cell r="F2745">
            <v>107.08598162935435</v>
          </cell>
          <cell r="G2745">
            <v>141.74113935418748</v>
          </cell>
        </row>
        <row r="2746">
          <cell r="A2746">
            <v>71042</v>
          </cell>
          <cell r="B2746" t="str">
            <v>71</v>
          </cell>
          <cell r="C2746" t="str">
            <v>Bonnay</v>
          </cell>
          <cell r="D2746">
            <v>328</v>
          </cell>
          <cell r="E2746">
            <v>62.17603327030664</v>
          </cell>
          <cell r="F2746">
            <v>68.841306332730511</v>
          </cell>
          <cell r="G2746">
            <v>131.01733960303716</v>
          </cell>
        </row>
        <row r="2747">
          <cell r="A2747">
            <v>71043</v>
          </cell>
          <cell r="B2747" t="str">
            <v>71</v>
          </cell>
          <cell r="C2747" t="str">
            <v>Les Bordes</v>
          </cell>
          <cell r="D2747">
            <v>88</v>
          </cell>
          <cell r="E2747">
            <v>19</v>
          </cell>
          <cell r="F2747">
            <v>14</v>
          </cell>
          <cell r="G2747">
            <v>33</v>
          </cell>
        </row>
        <row r="2748">
          <cell r="A2748">
            <v>71044</v>
          </cell>
          <cell r="B2748" t="str">
            <v>71</v>
          </cell>
          <cell r="C2748" t="str">
            <v>Bosjean</v>
          </cell>
          <cell r="D2748">
            <v>321.99999999999937</v>
          </cell>
          <cell r="E2748">
            <v>77.483047349946702</v>
          </cell>
          <cell r="F2748">
            <v>25.156833555177499</v>
          </cell>
          <cell r="G2748">
            <v>102.6398809051242</v>
          </cell>
        </row>
        <row r="2749">
          <cell r="A2749">
            <v>71045</v>
          </cell>
          <cell r="B2749" t="str">
            <v>71</v>
          </cell>
          <cell r="C2749" t="str">
            <v>Bouhans</v>
          </cell>
          <cell r="D2749">
            <v>149</v>
          </cell>
          <cell r="E2749">
            <v>29.8</v>
          </cell>
          <cell r="F2749">
            <v>19.866666666666664</v>
          </cell>
          <cell r="G2749">
            <v>49.666666666666664</v>
          </cell>
        </row>
        <row r="2750">
          <cell r="A2750">
            <v>71046</v>
          </cell>
          <cell r="B2750" t="str">
            <v>71</v>
          </cell>
          <cell r="C2750" t="str">
            <v>La Boulaye</v>
          </cell>
          <cell r="D2750">
            <v>105</v>
          </cell>
          <cell r="E2750">
            <v>34</v>
          </cell>
          <cell r="F2750">
            <v>10</v>
          </cell>
          <cell r="G2750">
            <v>44</v>
          </cell>
        </row>
        <row r="2751">
          <cell r="A2751">
            <v>71047</v>
          </cell>
          <cell r="B2751" t="str">
            <v>71</v>
          </cell>
          <cell r="C2751" t="str">
            <v>Bourbon-Lancy</v>
          </cell>
          <cell r="D2751">
            <v>5128</v>
          </cell>
          <cell r="E2751">
            <v>1103.1039370249134</v>
          </cell>
          <cell r="F2751">
            <v>946.96110953554114</v>
          </cell>
          <cell r="G2751">
            <v>2050.0650465604544</v>
          </cell>
        </row>
        <row r="2752">
          <cell r="A2752">
            <v>71048</v>
          </cell>
          <cell r="B2752" t="str">
            <v>71</v>
          </cell>
          <cell r="C2752" t="str">
            <v>Bourg-le-Comte</v>
          </cell>
          <cell r="D2752">
            <v>193.99999999999929</v>
          </cell>
          <cell r="E2752">
            <v>43.572192513368819</v>
          </cell>
          <cell r="F2752">
            <v>18.673796791443777</v>
          </cell>
          <cell r="G2752">
            <v>62.245989304812596</v>
          </cell>
        </row>
        <row r="2753">
          <cell r="A2753">
            <v>71050</v>
          </cell>
          <cell r="B2753" t="str">
            <v>71</v>
          </cell>
          <cell r="C2753" t="str">
            <v>Bourgvilain</v>
          </cell>
          <cell r="D2753">
            <v>326.99999999999915</v>
          </cell>
          <cell r="E2753">
            <v>49.002903712605232</v>
          </cell>
          <cell r="F2753">
            <v>56.979231017745718</v>
          </cell>
          <cell r="G2753">
            <v>105.98213473035095</v>
          </cell>
        </row>
        <row r="2754">
          <cell r="A2754">
            <v>71051</v>
          </cell>
          <cell r="B2754" t="str">
            <v>71</v>
          </cell>
          <cell r="C2754" t="str">
            <v>Bouzeron</v>
          </cell>
          <cell r="D2754">
            <v>145</v>
          </cell>
          <cell r="E2754">
            <v>27</v>
          </cell>
          <cell r="F2754">
            <v>15</v>
          </cell>
          <cell r="G2754">
            <v>42</v>
          </cell>
        </row>
        <row r="2755">
          <cell r="A2755">
            <v>71052</v>
          </cell>
          <cell r="B2755" t="str">
            <v>71</v>
          </cell>
          <cell r="C2755" t="str">
            <v>Boyer</v>
          </cell>
          <cell r="D2755">
            <v>690.99999999999898</v>
          </cell>
          <cell r="E2755">
            <v>123.76241699509541</v>
          </cell>
          <cell r="F2755">
            <v>78.043887423303772</v>
          </cell>
          <cell r="G2755">
            <v>201.80630441839918</v>
          </cell>
        </row>
        <row r="2756">
          <cell r="A2756">
            <v>71054</v>
          </cell>
          <cell r="B2756" t="str">
            <v>71</v>
          </cell>
          <cell r="C2756" t="str">
            <v>Bragny-sur-Saône</v>
          </cell>
          <cell r="D2756">
            <v>581</v>
          </cell>
          <cell r="E2756">
            <v>121.95051194539251</v>
          </cell>
          <cell r="F2756">
            <v>63.453924914675774</v>
          </cell>
          <cell r="G2756">
            <v>185.40443686006827</v>
          </cell>
        </row>
        <row r="2757">
          <cell r="A2757">
            <v>71055</v>
          </cell>
          <cell r="B2757" t="str">
            <v>71</v>
          </cell>
          <cell r="C2757" t="str">
            <v>Brandon</v>
          </cell>
          <cell r="D2757">
            <v>287</v>
          </cell>
          <cell r="E2757">
            <v>47</v>
          </cell>
          <cell r="F2757">
            <v>26</v>
          </cell>
          <cell r="G2757">
            <v>73</v>
          </cell>
        </row>
        <row r="2758">
          <cell r="A2758">
            <v>71056</v>
          </cell>
          <cell r="B2758" t="str">
            <v>71</v>
          </cell>
          <cell r="C2758" t="str">
            <v>Branges</v>
          </cell>
          <cell r="D2758">
            <v>2398.00000000001</v>
          </cell>
          <cell r="E2758">
            <v>519.3412162162183</v>
          </cell>
          <cell r="F2758">
            <v>290.43243243243359</v>
          </cell>
          <cell r="G2758">
            <v>809.77364864865194</v>
          </cell>
        </row>
        <row r="2759">
          <cell r="A2759">
            <v>71057</v>
          </cell>
          <cell r="B2759" t="str">
            <v>71</v>
          </cell>
          <cell r="C2759" t="str">
            <v>Bray</v>
          </cell>
          <cell r="D2759">
            <v>124</v>
          </cell>
          <cell r="E2759">
            <v>39.410852713178279</v>
          </cell>
          <cell r="F2759">
            <v>12.496124031007747</v>
          </cell>
          <cell r="G2759">
            <v>51.906976744186025</v>
          </cell>
        </row>
        <row r="2760">
          <cell r="A2760">
            <v>71058</v>
          </cell>
          <cell r="B2760" t="str">
            <v>71</v>
          </cell>
          <cell r="C2760" t="str">
            <v>Bresse-sur-Grosne</v>
          </cell>
          <cell r="D2760">
            <v>189</v>
          </cell>
          <cell r="E2760">
            <v>45</v>
          </cell>
          <cell r="F2760">
            <v>18</v>
          </cell>
          <cell r="G2760">
            <v>63</v>
          </cell>
        </row>
        <row r="2761">
          <cell r="A2761">
            <v>71059</v>
          </cell>
          <cell r="B2761" t="str">
            <v>71</v>
          </cell>
          <cell r="C2761" t="str">
            <v>Le Breuil</v>
          </cell>
          <cell r="D2761">
            <v>3579.9999999999927</v>
          </cell>
          <cell r="E2761">
            <v>845.4489271774944</v>
          </cell>
          <cell r="F2761">
            <v>425.81779206859522</v>
          </cell>
          <cell r="G2761">
            <v>1271.2667192460897</v>
          </cell>
        </row>
        <row r="2762">
          <cell r="A2762">
            <v>71060</v>
          </cell>
          <cell r="B2762" t="str">
            <v>71</v>
          </cell>
          <cell r="C2762" t="str">
            <v>Briant</v>
          </cell>
          <cell r="D2762">
            <v>225.00000000000097</v>
          </cell>
          <cell r="E2762">
            <v>68.303571428571715</v>
          </cell>
          <cell r="F2762">
            <v>32.142857142857281</v>
          </cell>
          <cell r="G2762">
            <v>100.446428571429</v>
          </cell>
        </row>
        <row r="2763">
          <cell r="A2763">
            <v>71061</v>
          </cell>
          <cell r="B2763" t="str">
            <v>71</v>
          </cell>
          <cell r="C2763" t="str">
            <v>Brienne</v>
          </cell>
          <cell r="D2763">
            <v>485.00000000000102</v>
          </cell>
          <cell r="E2763">
            <v>79.129966044652505</v>
          </cell>
          <cell r="F2763">
            <v>28.486787776074902</v>
          </cell>
          <cell r="G2763">
            <v>107.61675382072741</v>
          </cell>
        </row>
        <row r="2764">
          <cell r="A2764">
            <v>71062</v>
          </cell>
          <cell r="B2764" t="str">
            <v>71</v>
          </cell>
          <cell r="C2764" t="str">
            <v>Brion</v>
          </cell>
          <cell r="D2764">
            <v>315</v>
          </cell>
          <cell r="E2764">
            <v>79</v>
          </cell>
          <cell r="F2764">
            <v>43</v>
          </cell>
          <cell r="G2764">
            <v>122</v>
          </cell>
        </row>
        <row r="2765">
          <cell r="A2765">
            <v>71063</v>
          </cell>
          <cell r="B2765" t="str">
            <v>71</v>
          </cell>
          <cell r="C2765" t="str">
            <v>Broye</v>
          </cell>
          <cell r="D2765">
            <v>745</v>
          </cell>
          <cell r="E2765">
            <v>132.64390896921017</v>
          </cell>
          <cell r="F2765">
            <v>93.748326639892909</v>
          </cell>
          <cell r="G2765">
            <v>226.39223560910307</v>
          </cell>
        </row>
        <row r="2766">
          <cell r="A2766">
            <v>71064</v>
          </cell>
          <cell r="B2766" t="str">
            <v>71</v>
          </cell>
          <cell r="C2766" t="str">
            <v>Bruailles</v>
          </cell>
          <cell r="D2766">
            <v>957</v>
          </cell>
          <cell r="E2766">
            <v>199.08554393604771</v>
          </cell>
          <cell r="F2766">
            <v>118.48017736681865</v>
          </cell>
          <cell r="G2766">
            <v>317.56572130286634</v>
          </cell>
        </row>
        <row r="2767">
          <cell r="A2767">
            <v>71065</v>
          </cell>
          <cell r="B2767" t="str">
            <v>71</v>
          </cell>
          <cell r="C2767" t="str">
            <v>Buffières</v>
          </cell>
          <cell r="D2767">
            <v>259.99999999999898</v>
          </cell>
          <cell r="E2767">
            <v>58.223938223937999</v>
          </cell>
          <cell r="F2767">
            <v>25.096525096524999</v>
          </cell>
          <cell r="G2767">
            <v>83.320463320463006</v>
          </cell>
        </row>
        <row r="2768">
          <cell r="A2768">
            <v>71066</v>
          </cell>
          <cell r="B2768" t="str">
            <v>71</v>
          </cell>
          <cell r="C2768" t="str">
            <v>Burgy</v>
          </cell>
          <cell r="D2768">
            <v>113</v>
          </cell>
          <cell r="E2768">
            <v>22.213675213675216</v>
          </cell>
          <cell r="F2768">
            <v>10.623931623931623</v>
          </cell>
          <cell r="G2768">
            <v>32.837606837606842</v>
          </cell>
        </row>
        <row r="2769">
          <cell r="A2769">
            <v>71067</v>
          </cell>
          <cell r="B2769" t="str">
            <v>71</v>
          </cell>
          <cell r="C2769" t="str">
            <v>Burnand</v>
          </cell>
          <cell r="D2769">
            <v>125</v>
          </cell>
          <cell r="E2769">
            <v>27.777777777777771</v>
          </cell>
          <cell r="F2769">
            <v>18.849206349206348</v>
          </cell>
          <cell r="G2769">
            <v>46.626984126984119</v>
          </cell>
        </row>
        <row r="2770">
          <cell r="A2770">
            <v>71068</v>
          </cell>
          <cell r="B2770" t="str">
            <v>71</v>
          </cell>
          <cell r="C2770" t="str">
            <v>Burzy</v>
          </cell>
          <cell r="D2770">
            <v>72.999999999999744</v>
          </cell>
          <cell r="E2770">
            <v>12.695652173913</v>
          </cell>
          <cell r="F2770">
            <v>9.5217391304347494</v>
          </cell>
          <cell r="G2770">
            <v>22.21739130434775</v>
          </cell>
        </row>
        <row r="2771">
          <cell r="A2771">
            <v>71069</v>
          </cell>
          <cell r="B2771" t="str">
            <v>71</v>
          </cell>
          <cell r="C2771" t="str">
            <v>Bussières</v>
          </cell>
          <cell r="D2771">
            <v>577.99999999999773</v>
          </cell>
          <cell r="E2771">
            <v>115.80316344463924</v>
          </cell>
          <cell r="F2771">
            <v>36.569420035149243</v>
          </cell>
          <cell r="G2771">
            <v>152.37258347978849</v>
          </cell>
        </row>
        <row r="2772">
          <cell r="A2772">
            <v>71070</v>
          </cell>
          <cell r="B2772" t="str">
            <v>71</v>
          </cell>
          <cell r="C2772" t="str">
            <v>Buxy</v>
          </cell>
          <cell r="D2772">
            <v>2172</v>
          </cell>
          <cell r="E2772">
            <v>344.72548428288525</v>
          </cell>
          <cell r="F2772">
            <v>286.74668323028976</v>
          </cell>
          <cell r="G2772">
            <v>631.47216751317501</v>
          </cell>
        </row>
        <row r="2773">
          <cell r="A2773">
            <v>71071</v>
          </cell>
          <cell r="B2773" t="str">
            <v>71</v>
          </cell>
          <cell r="C2773" t="str">
            <v>Céron</v>
          </cell>
          <cell r="D2773">
            <v>281</v>
          </cell>
          <cell r="E2773">
            <v>66.607407407407365</v>
          </cell>
          <cell r="F2773">
            <v>44.751851851851818</v>
          </cell>
          <cell r="G2773">
            <v>111.35925925925918</v>
          </cell>
        </row>
        <row r="2774">
          <cell r="A2774">
            <v>71072</v>
          </cell>
          <cell r="B2774" t="str">
            <v>71</v>
          </cell>
          <cell r="C2774" t="str">
            <v>Cersot</v>
          </cell>
          <cell r="D2774">
            <v>130</v>
          </cell>
          <cell r="E2774">
            <v>13</v>
          </cell>
          <cell r="F2774">
            <v>17</v>
          </cell>
          <cell r="G2774">
            <v>30</v>
          </cell>
        </row>
        <row r="2775">
          <cell r="A2775">
            <v>71073</v>
          </cell>
          <cell r="B2775" t="str">
            <v>71</v>
          </cell>
          <cell r="C2775" t="str">
            <v>Chagny</v>
          </cell>
          <cell r="D2775">
            <v>5668.9999999999945</v>
          </cell>
          <cell r="E2775">
            <v>842.83927109843057</v>
          </cell>
          <cell r="F2775">
            <v>654.55464355977199</v>
          </cell>
          <cell r="G2775">
            <v>1497.3939146582024</v>
          </cell>
        </row>
        <row r="2776">
          <cell r="A2776">
            <v>71074</v>
          </cell>
          <cell r="B2776" t="str">
            <v>71</v>
          </cell>
          <cell r="C2776" t="str">
            <v>Chaintré</v>
          </cell>
          <cell r="D2776">
            <v>545</v>
          </cell>
          <cell r="E2776">
            <v>104.54836771343858</v>
          </cell>
          <cell r="F2776">
            <v>44.516322865614079</v>
          </cell>
          <cell r="G2776">
            <v>149.06469057905267</v>
          </cell>
        </row>
        <row r="2777">
          <cell r="A2777">
            <v>71075</v>
          </cell>
          <cell r="B2777" t="str">
            <v>71</v>
          </cell>
          <cell r="C2777" t="str">
            <v>Chalmoux</v>
          </cell>
          <cell r="D2777">
            <v>691</v>
          </cell>
          <cell r="E2777">
            <v>124.28057553956836</v>
          </cell>
          <cell r="F2777">
            <v>95.447482014388498</v>
          </cell>
          <cell r="G2777">
            <v>219.72805755395686</v>
          </cell>
        </row>
        <row r="2778">
          <cell r="A2778">
            <v>71076</v>
          </cell>
          <cell r="B2778" t="str">
            <v>71</v>
          </cell>
          <cell r="C2778" t="str">
            <v>Chalon-sur-Saône</v>
          </cell>
          <cell r="D2778">
            <v>45166</v>
          </cell>
          <cell r="E2778">
            <v>6843.3142444117502</v>
          </cell>
          <cell r="F2778">
            <v>5431.9017974531771</v>
          </cell>
          <cell r="G2778">
            <v>12275.216041864927</v>
          </cell>
        </row>
        <row r="2779">
          <cell r="A2779">
            <v>71077</v>
          </cell>
          <cell r="B2779" t="str">
            <v>71</v>
          </cell>
          <cell r="C2779" t="str">
            <v>Chambilly</v>
          </cell>
          <cell r="D2779">
            <v>502</v>
          </cell>
          <cell r="E2779">
            <v>102.18577075098814</v>
          </cell>
          <cell r="F2779">
            <v>64.48616600790514</v>
          </cell>
          <cell r="G2779">
            <v>166.67193675889328</v>
          </cell>
        </row>
        <row r="2780">
          <cell r="A2780">
            <v>71078</v>
          </cell>
          <cell r="B2780" t="str">
            <v>71</v>
          </cell>
          <cell r="C2780" t="str">
            <v>Chamilly</v>
          </cell>
          <cell r="D2780">
            <v>137</v>
          </cell>
          <cell r="E2780">
            <v>28.467532467532479</v>
          </cell>
          <cell r="F2780">
            <v>5.3376623376623398</v>
          </cell>
          <cell r="G2780">
            <v>33.805194805194816</v>
          </cell>
        </row>
        <row r="2781">
          <cell r="A2781">
            <v>71079</v>
          </cell>
          <cell r="B2781" t="str">
            <v>71</v>
          </cell>
          <cell r="C2781" t="str">
            <v>Champagnat</v>
          </cell>
          <cell r="D2781">
            <v>483.00000000000051</v>
          </cell>
          <cell r="E2781">
            <v>102.13215859030848</v>
          </cell>
          <cell r="F2781">
            <v>59.577092511013284</v>
          </cell>
          <cell r="G2781">
            <v>161.70925110132177</v>
          </cell>
        </row>
        <row r="2782">
          <cell r="A2782">
            <v>71080</v>
          </cell>
          <cell r="B2782" t="str">
            <v>71</v>
          </cell>
          <cell r="C2782" t="str">
            <v>Champagny-sous-Uxelles</v>
          </cell>
          <cell r="D2782">
            <v>87.000000000000355</v>
          </cell>
          <cell r="E2782">
            <v>18.642857142857221</v>
          </cell>
          <cell r="F2782">
            <v>7.2500000000000302</v>
          </cell>
          <cell r="G2782">
            <v>25.892857142857252</v>
          </cell>
        </row>
        <row r="2783">
          <cell r="A2783">
            <v>71081</v>
          </cell>
          <cell r="B2783" t="str">
            <v>71</v>
          </cell>
          <cell r="C2783" t="str">
            <v>Champforgeuil</v>
          </cell>
          <cell r="D2783">
            <v>2395.0000000000077</v>
          </cell>
          <cell r="E2783">
            <v>426.36518695635868</v>
          </cell>
          <cell r="F2783">
            <v>194.39599638739659</v>
          </cell>
          <cell r="G2783">
            <v>620.76118334375531</v>
          </cell>
        </row>
        <row r="2784">
          <cell r="A2784">
            <v>71082</v>
          </cell>
          <cell r="B2784" t="str">
            <v>71</v>
          </cell>
          <cell r="C2784" t="str">
            <v>Champlecy</v>
          </cell>
          <cell r="D2784">
            <v>219</v>
          </cell>
          <cell r="E2784">
            <v>49.420353982300867</v>
          </cell>
          <cell r="F2784">
            <v>21.318584070796451</v>
          </cell>
          <cell r="G2784">
            <v>70.738938053097314</v>
          </cell>
        </row>
        <row r="2785">
          <cell r="A2785">
            <v>71084</v>
          </cell>
          <cell r="B2785" t="str">
            <v>71</v>
          </cell>
          <cell r="C2785" t="str">
            <v>Chânes</v>
          </cell>
          <cell r="D2785">
            <v>586.00000000000182</v>
          </cell>
          <cell r="E2785">
            <v>118.85361552028256</v>
          </cell>
          <cell r="F2785">
            <v>47.541446208113022</v>
          </cell>
          <cell r="G2785">
            <v>166.39506172839558</v>
          </cell>
        </row>
        <row r="2786">
          <cell r="A2786">
            <v>71085</v>
          </cell>
          <cell r="B2786" t="str">
            <v>71</v>
          </cell>
          <cell r="C2786" t="str">
            <v>Change</v>
          </cell>
          <cell r="D2786">
            <v>234.9999999999994</v>
          </cell>
          <cell r="E2786">
            <v>45.723981900452372</v>
          </cell>
          <cell r="F2786">
            <v>21.266968325791797</v>
          </cell>
          <cell r="G2786">
            <v>66.990950226244166</v>
          </cell>
        </row>
        <row r="2787">
          <cell r="A2787">
            <v>71086</v>
          </cell>
          <cell r="B2787" t="str">
            <v>71</v>
          </cell>
          <cell r="C2787" t="str">
            <v>Changy</v>
          </cell>
          <cell r="D2787">
            <v>449.00000000000057</v>
          </cell>
          <cell r="E2787">
            <v>80.357941834452006</v>
          </cell>
          <cell r="F2787">
            <v>33.147651006711449</v>
          </cell>
          <cell r="G2787">
            <v>113.50559284116346</v>
          </cell>
        </row>
        <row r="2788">
          <cell r="A2788">
            <v>71087</v>
          </cell>
          <cell r="B2788" t="str">
            <v>71</v>
          </cell>
          <cell r="C2788" t="str">
            <v>Chapaize</v>
          </cell>
          <cell r="D2788">
            <v>142</v>
          </cell>
          <cell r="E2788">
            <v>35.5</v>
          </cell>
          <cell r="F2788">
            <v>23.027027027027017</v>
          </cell>
          <cell r="G2788">
            <v>58.527027027027017</v>
          </cell>
        </row>
        <row r="2789">
          <cell r="A2789">
            <v>71088</v>
          </cell>
          <cell r="B2789" t="str">
            <v>71</v>
          </cell>
          <cell r="C2789" t="str">
            <v>La Chapelle-au-Mans</v>
          </cell>
          <cell r="D2789">
            <v>227</v>
          </cell>
          <cell r="E2789">
            <v>45</v>
          </cell>
          <cell r="F2789">
            <v>32</v>
          </cell>
          <cell r="G2789">
            <v>77</v>
          </cell>
        </row>
        <row r="2790">
          <cell r="A2790">
            <v>71089</v>
          </cell>
          <cell r="B2790" t="str">
            <v>71</v>
          </cell>
          <cell r="C2790" t="str">
            <v>La Chapelle-de-Bragny</v>
          </cell>
          <cell r="D2790">
            <v>251</v>
          </cell>
          <cell r="E2790">
            <v>50.984375</v>
          </cell>
          <cell r="F2790">
            <v>24.51171875</v>
          </cell>
          <cell r="G2790">
            <v>75.49609375</v>
          </cell>
        </row>
        <row r="2791">
          <cell r="A2791">
            <v>71090</v>
          </cell>
          <cell r="B2791" t="str">
            <v>71</v>
          </cell>
          <cell r="C2791" t="str">
            <v>La Chapelle-de-Guinchay</v>
          </cell>
          <cell r="D2791">
            <v>3943.0000000000095</v>
          </cell>
          <cell r="E2791">
            <v>428.18648172966311</v>
          </cell>
          <cell r="F2791">
            <v>295.40308519087023</v>
          </cell>
          <cell r="G2791">
            <v>723.58956692053334</v>
          </cell>
        </row>
        <row r="2792">
          <cell r="A2792">
            <v>71091</v>
          </cell>
          <cell r="B2792" t="str">
            <v>71</v>
          </cell>
          <cell r="C2792" t="str">
            <v>La Chapelle-du-Mont-de-France</v>
          </cell>
          <cell r="D2792">
            <v>186.00000000000088</v>
          </cell>
          <cell r="E2792">
            <v>30.828729281768101</v>
          </cell>
          <cell r="F2792">
            <v>19.52486187845313</v>
          </cell>
          <cell r="G2792">
            <v>50.353591160221228</v>
          </cell>
        </row>
        <row r="2793">
          <cell r="A2793">
            <v>71092</v>
          </cell>
          <cell r="B2793" t="str">
            <v>71</v>
          </cell>
          <cell r="C2793" t="str">
            <v>La Chapelle-Naude</v>
          </cell>
          <cell r="D2793">
            <v>559</v>
          </cell>
          <cell r="E2793">
            <v>109</v>
          </cell>
          <cell r="F2793">
            <v>53</v>
          </cell>
          <cell r="G2793">
            <v>162</v>
          </cell>
        </row>
        <row r="2794">
          <cell r="A2794">
            <v>71093</v>
          </cell>
          <cell r="B2794" t="str">
            <v>71</v>
          </cell>
          <cell r="C2794" t="str">
            <v>La Chapelle-Saint-Sauveur</v>
          </cell>
          <cell r="D2794">
            <v>669</v>
          </cell>
          <cell r="E2794">
            <v>151.35942094192455</v>
          </cell>
          <cell r="F2794">
            <v>101.8878041436929</v>
          </cell>
          <cell r="G2794">
            <v>253.24722508561746</v>
          </cell>
        </row>
        <row r="2795">
          <cell r="A2795">
            <v>71094</v>
          </cell>
          <cell r="B2795" t="str">
            <v>71</v>
          </cell>
          <cell r="C2795" t="str">
            <v>La Chapelle-sous-Brancion</v>
          </cell>
          <cell r="D2795">
            <v>129</v>
          </cell>
          <cell r="E2795">
            <v>39</v>
          </cell>
          <cell r="F2795">
            <v>16</v>
          </cell>
          <cell r="G2795">
            <v>55</v>
          </cell>
        </row>
        <row r="2796">
          <cell r="A2796">
            <v>71095</v>
          </cell>
          <cell r="B2796" t="str">
            <v>71</v>
          </cell>
          <cell r="C2796" t="str">
            <v>La Chapelle-sous-Dun</v>
          </cell>
          <cell r="D2796">
            <v>401</v>
          </cell>
          <cell r="E2796">
            <v>93.255813953488399</v>
          </cell>
          <cell r="F2796">
            <v>61.548837209302341</v>
          </cell>
          <cell r="G2796">
            <v>154.80465116279075</v>
          </cell>
        </row>
        <row r="2797">
          <cell r="A2797">
            <v>71096</v>
          </cell>
          <cell r="B2797" t="str">
            <v>71</v>
          </cell>
          <cell r="C2797" t="str">
            <v>La Chapelle-sous-Uchon</v>
          </cell>
          <cell r="D2797">
            <v>181</v>
          </cell>
          <cell r="E2797">
            <v>37</v>
          </cell>
          <cell r="F2797">
            <v>14</v>
          </cell>
          <cell r="G2797">
            <v>51</v>
          </cell>
        </row>
        <row r="2798">
          <cell r="A2798">
            <v>71097</v>
          </cell>
          <cell r="B2798" t="str">
            <v>71</v>
          </cell>
          <cell r="C2798" t="str">
            <v>La Chapelle-Thècle</v>
          </cell>
          <cell r="D2798">
            <v>458</v>
          </cell>
          <cell r="E2798">
            <v>126</v>
          </cell>
          <cell r="F2798">
            <v>75</v>
          </cell>
          <cell r="G2798">
            <v>201</v>
          </cell>
        </row>
        <row r="2799">
          <cell r="A2799">
            <v>71098</v>
          </cell>
          <cell r="B2799" t="str">
            <v>71</v>
          </cell>
          <cell r="C2799" t="str">
            <v>Charbonnat</v>
          </cell>
          <cell r="D2799">
            <v>255</v>
          </cell>
          <cell r="E2799">
            <v>56.892430278884483</v>
          </cell>
          <cell r="F2799">
            <v>39.621513944223125</v>
          </cell>
          <cell r="G2799">
            <v>96.513944223107615</v>
          </cell>
        </row>
        <row r="2800">
          <cell r="A2800">
            <v>71099</v>
          </cell>
          <cell r="B2800" t="str">
            <v>71</v>
          </cell>
          <cell r="C2800" t="str">
            <v>Charbonnières</v>
          </cell>
          <cell r="D2800">
            <v>358</v>
          </cell>
          <cell r="E2800">
            <v>65.36516853932585</v>
          </cell>
          <cell r="F2800">
            <v>23.129213483146071</v>
          </cell>
          <cell r="G2800">
            <v>88.494382022471925</v>
          </cell>
        </row>
        <row r="2801">
          <cell r="A2801">
            <v>71100</v>
          </cell>
          <cell r="B2801" t="str">
            <v>71</v>
          </cell>
          <cell r="C2801" t="str">
            <v>Chardonnay</v>
          </cell>
          <cell r="D2801">
            <v>199</v>
          </cell>
          <cell r="E2801">
            <v>42.426395939086319</v>
          </cell>
          <cell r="F2801">
            <v>28.284263959390881</v>
          </cell>
          <cell r="G2801">
            <v>70.710659898477203</v>
          </cell>
        </row>
        <row r="2802">
          <cell r="A2802">
            <v>71101</v>
          </cell>
          <cell r="B2802" t="str">
            <v>71</v>
          </cell>
          <cell r="C2802" t="str">
            <v>Charette-Varennes</v>
          </cell>
          <cell r="D2802">
            <v>444.0000000000021</v>
          </cell>
          <cell r="E2802">
            <v>70.151038119773503</v>
          </cell>
          <cell r="F2802">
            <v>83.190483281069348</v>
          </cell>
          <cell r="G2802">
            <v>153.34152140084285</v>
          </cell>
        </row>
        <row r="2803">
          <cell r="A2803">
            <v>71102</v>
          </cell>
          <cell r="B2803" t="str">
            <v>71</v>
          </cell>
          <cell r="C2803" t="str">
            <v>La Charmée</v>
          </cell>
          <cell r="D2803">
            <v>692</v>
          </cell>
          <cell r="E2803">
            <v>147</v>
          </cell>
          <cell r="F2803">
            <v>28</v>
          </cell>
          <cell r="G2803">
            <v>175</v>
          </cell>
        </row>
        <row r="2804">
          <cell r="A2804">
            <v>71103</v>
          </cell>
          <cell r="B2804" t="str">
            <v>71</v>
          </cell>
          <cell r="C2804" t="str">
            <v>Charmoy</v>
          </cell>
          <cell r="D2804">
            <v>259.99999999999875</v>
          </cell>
          <cell r="E2804">
            <v>42.823529411764497</v>
          </cell>
          <cell r="F2804">
            <v>29.568627450980248</v>
          </cell>
          <cell r="G2804">
            <v>72.392156862744741</v>
          </cell>
        </row>
        <row r="2805">
          <cell r="A2805">
            <v>71104</v>
          </cell>
          <cell r="B2805" t="str">
            <v>71</v>
          </cell>
          <cell r="C2805" t="str">
            <v>Charnay-lès-Chalon</v>
          </cell>
          <cell r="D2805">
            <v>186</v>
          </cell>
          <cell r="E2805">
            <v>51</v>
          </cell>
          <cell r="F2805">
            <v>30</v>
          </cell>
          <cell r="G2805">
            <v>81</v>
          </cell>
        </row>
        <row r="2806">
          <cell r="A2806">
            <v>71105</v>
          </cell>
          <cell r="B2806" t="str">
            <v>71</v>
          </cell>
          <cell r="C2806" t="str">
            <v>Charnay-lès-Mâcon</v>
          </cell>
          <cell r="D2806">
            <v>6919</v>
          </cell>
          <cell r="E2806">
            <v>1259.7734849730871</v>
          </cell>
          <cell r="F2806">
            <v>962.81204346345157</v>
          </cell>
          <cell r="G2806">
            <v>2222.5855284365389</v>
          </cell>
        </row>
        <row r="2807">
          <cell r="A2807">
            <v>71106</v>
          </cell>
          <cell r="B2807" t="str">
            <v>71</v>
          </cell>
          <cell r="C2807" t="str">
            <v>Charolles</v>
          </cell>
          <cell r="D2807">
            <v>2757</v>
          </cell>
          <cell r="E2807">
            <v>505.52823689787789</v>
          </cell>
          <cell r="F2807">
            <v>481.7381845275379</v>
          </cell>
          <cell r="G2807">
            <v>987.26642142541573</v>
          </cell>
        </row>
        <row r="2808">
          <cell r="A2808">
            <v>71107</v>
          </cell>
          <cell r="B2808" t="str">
            <v>71</v>
          </cell>
          <cell r="C2808" t="str">
            <v>Charrecey</v>
          </cell>
          <cell r="D2808">
            <v>308</v>
          </cell>
          <cell r="E2808">
            <v>50</v>
          </cell>
          <cell r="F2808">
            <v>21</v>
          </cell>
          <cell r="G2808">
            <v>71</v>
          </cell>
        </row>
        <row r="2809">
          <cell r="A2809">
            <v>71108</v>
          </cell>
          <cell r="B2809" t="str">
            <v>71</v>
          </cell>
          <cell r="C2809" t="str">
            <v>Chasselas</v>
          </cell>
          <cell r="D2809">
            <v>179</v>
          </cell>
          <cell r="E2809">
            <v>30</v>
          </cell>
          <cell r="F2809">
            <v>11</v>
          </cell>
          <cell r="G2809">
            <v>41</v>
          </cell>
        </row>
        <row r="2810">
          <cell r="A2810">
            <v>71109</v>
          </cell>
          <cell r="B2810" t="str">
            <v>71</v>
          </cell>
          <cell r="C2810" t="str">
            <v>Chassey-le-Camp</v>
          </cell>
          <cell r="D2810">
            <v>332.00000000000063</v>
          </cell>
          <cell r="E2810">
            <v>45.366459627329277</v>
          </cell>
          <cell r="F2810">
            <v>28.869565217391358</v>
          </cell>
          <cell r="G2810">
            <v>74.236024844720632</v>
          </cell>
        </row>
        <row r="2811">
          <cell r="A2811">
            <v>71110</v>
          </cell>
          <cell r="B2811" t="str">
            <v>71</v>
          </cell>
          <cell r="C2811" t="str">
            <v>Chassigny-sous-Dun</v>
          </cell>
          <cell r="D2811">
            <v>574</v>
          </cell>
          <cell r="E2811">
            <v>115</v>
          </cell>
          <cell r="F2811">
            <v>64</v>
          </cell>
          <cell r="G2811">
            <v>179</v>
          </cell>
        </row>
        <row r="2812">
          <cell r="A2812">
            <v>71111</v>
          </cell>
          <cell r="B2812" t="str">
            <v>71</v>
          </cell>
          <cell r="C2812" t="str">
            <v>Chassy</v>
          </cell>
          <cell r="D2812">
            <v>327</v>
          </cell>
          <cell r="E2812">
            <v>42.225225225225223</v>
          </cell>
          <cell r="F2812">
            <v>31.423423423423422</v>
          </cell>
          <cell r="G2812">
            <v>73.648648648648646</v>
          </cell>
        </row>
        <row r="2813">
          <cell r="A2813">
            <v>71112</v>
          </cell>
          <cell r="B2813" t="str">
            <v>71</v>
          </cell>
          <cell r="C2813" t="str">
            <v>Château</v>
          </cell>
          <cell r="D2813">
            <v>261.99999999999903</v>
          </cell>
          <cell r="E2813">
            <v>37.428571428571288</v>
          </cell>
          <cell r="F2813">
            <v>29.489177489177379</v>
          </cell>
          <cell r="G2813">
            <v>66.917748917748668</v>
          </cell>
        </row>
        <row r="2814">
          <cell r="A2814">
            <v>71113</v>
          </cell>
          <cell r="B2814" t="str">
            <v>71</v>
          </cell>
          <cell r="C2814" t="str">
            <v>Châteauneuf</v>
          </cell>
          <cell r="D2814">
            <v>116</v>
          </cell>
          <cell r="E2814">
            <v>16.8727272727272</v>
          </cell>
          <cell r="F2814">
            <v>8.4363636363636001</v>
          </cell>
          <cell r="G2814">
            <v>25.309090909090799</v>
          </cell>
        </row>
        <row r="2815">
          <cell r="A2815">
            <v>71115</v>
          </cell>
          <cell r="B2815" t="str">
            <v>71</v>
          </cell>
          <cell r="C2815" t="str">
            <v>Châtel-Moron</v>
          </cell>
          <cell r="D2815">
            <v>90</v>
          </cell>
          <cell r="E2815">
            <v>10.421052631578952</v>
          </cell>
          <cell r="F2815">
            <v>3.7894736842105279</v>
          </cell>
          <cell r="G2815">
            <v>14.21052631578948</v>
          </cell>
        </row>
        <row r="2816">
          <cell r="A2816">
            <v>71116</v>
          </cell>
          <cell r="B2816" t="str">
            <v>71</v>
          </cell>
          <cell r="C2816" t="str">
            <v>Châtenay</v>
          </cell>
          <cell r="D2816">
            <v>161</v>
          </cell>
          <cell r="E2816">
            <v>26.833333333333329</v>
          </cell>
          <cell r="F2816">
            <v>22.858024691358022</v>
          </cell>
          <cell r="G2816">
            <v>49.691358024691354</v>
          </cell>
        </row>
        <row r="2817">
          <cell r="A2817">
            <v>71117</v>
          </cell>
          <cell r="B2817" t="str">
            <v>71</v>
          </cell>
          <cell r="C2817" t="str">
            <v>Châtenoy-en-Bresse</v>
          </cell>
          <cell r="D2817">
            <v>1057</v>
          </cell>
          <cell r="E2817">
            <v>156.23021900730285</v>
          </cell>
          <cell r="F2817">
            <v>67.926182177088194</v>
          </cell>
          <cell r="G2817">
            <v>224.15640118439103</v>
          </cell>
        </row>
        <row r="2818">
          <cell r="A2818">
            <v>71118</v>
          </cell>
          <cell r="B2818" t="str">
            <v>71</v>
          </cell>
          <cell r="C2818" t="str">
            <v>Châtenoy-le-Royal</v>
          </cell>
          <cell r="D2818">
            <v>6152</v>
          </cell>
          <cell r="E2818">
            <v>1181</v>
          </cell>
          <cell r="F2818">
            <v>924</v>
          </cell>
          <cell r="G2818">
            <v>2105</v>
          </cell>
        </row>
        <row r="2819">
          <cell r="A2819">
            <v>71119</v>
          </cell>
          <cell r="B2819" t="str">
            <v>71</v>
          </cell>
          <cell r="C2819" t="str">
            <v>Chaudenay</v>
          </cell>
          <cell r="D2819">
            <v>1087</v>
          </cell>
          <cell r="E2819">
            <v>154</v>
          </cell>
          <cell r="F2819">
            <v>67</v>
          </cell>
          <cell r="G2819">
            <v>221</v>
          </cell>
        </row>
        <row r="2820">
          <cell r="A2820">
            <v>71120</v>
          </cell>
          <cell r="B2820" t="str">
            <v>71</v>
          </cell>
          <cell r="C2820" t="str">
            <v>Chauffailles</v>
          </cell>
          <cell r="D2820">
            <v>3768</v>
          </cell>
          <cell r="E2820">
            <v>856</v>
          </cell>
          <cell r="F2820">
            <v>681</v>
          </cell>
          <cell r="G2820">
            <v>1537</v>
          </cell>
        </row>
        <row r="2821">
          <cell r="A2821">
            <v>71121</v>
          </cell>
          <cell r="B2821" t="str">
            <v>71</v>
          </cell>
          <cell r="C2821" t="str">
            <v>La Chaux</v>
          </cell>
          <cell r="D2821">
            <v>305</v>
          </cell>
          <cell r="E2821">
            <v>54.641693811074923</v>
          </cell>
          <cell r="F2821">
            <v>26.824104234527688</v>
          </cell>
          <cell r="G2821">
            <v>81.465798045602611</v>
          </cell>
        </row>
        <row r="2822">
          <cell r="A2822">
            <v>71122</v>
          </cell>
          <cell r="B2822" t="str">
            <v>71</v>
          </cell>
          <cell r="C2822" t="str">
            <v>Cheilly-lès-Maranges</v>
          </cell>
          <cell r="D2822">
            <v>534</v>
          </cell>
          <cell r="E2822">
            <v>63</v>
          </cell>
          <cell r="F2822">
            <v>48</v>
          </cell>
          <cell r="G2822">
            <v>111</v>
          </cell>
        </row>
        <row r="2823">
          <cell r="A2823">
            <v>71123</v>
          </cell>
          <cell r="B2823" t="str">
            <v>71</v>
          </cell>
          <cell r="C2823" t="str">
            <v>Chenay-le-Châtel</v>
          </cell>
          <cell r="D2823">
            <v>404</v>
          </cell>
          <cell r="E2823">
            <v>71.353233830845809</v>
          </cell>
          <cell r="F2823">
            <v>54.268656716417937</v>
          </cell>
          <cell r="G2823">
            <v>125.62189054726375</v>
          </cell>
        </row>
        <row r="2824">
          <cell r="A2824">
            <v>71124</v>
          </cell>
          <cell r="B2824" t="str">
            <v>71</v>
          </cell>
          <cell r="C2824" t="str">
            <v>Chenôves</v>
          </cell>
          <cell r="D2824">
            <v>206</v>
          </cell>
          <cell r="E2824">
            <v>40.219047619047622</v>
          </cell>
          <cell r="F2824">
            <v>20.6</v>
          </cell>
          <cell r="G2824">
            <v>60.819047619047623</v>
          </cell>
        </row>
        <row r="2825">
          <cell r="A2825">
            <v>71125</v>
          </cell>
          <cell r="B2825" t="str">
            <v>71</v>
          </cell>
          <cell r="C2825" t="str">
            <v>Chérizet</v>
          </cell>
          <cell r="D2825">
            <v>29.999999999999918</v>
          </cell>
          <cell r="E2825">
            <v>4.0909090909090802</v>
          </cell>
          <cell r="F2825">
            <v>5.4545454545454399</v>
          </cell>
          <cell r="G2825">
            <v>9.5454545454545201</v>
          </cell>
        </row>
        <row r="2826">
          <cell r="A2826">
            <v>71126</v>
          </cell>
          <cell r="B2826" t="str">
            <v>71</v>
          </cell>
          <cell r="C2826" t="str">
            <v>Chevagny-les-Chevrières</v>
          </cell>
          <cell r="D2826">
            <v>595</v>
          </cell>
          <cell r="E2826">
            <v>105.4605937960727</v>
          </cell>
          <cell r="F2826">
            <v>34.821894177948536</v>
          </cell>
          <cell r="G2826">
            <v>140.28248797402125</v>
          </cell>
        </row>
        <row r="2827">
          <cell r="A2827">
            <v>71127</v>
          </cell>
          <cell r="B2827" t="str">
            <v>71</v>
          </cell>
          <cell r="C2827" t="str">
            <v>Chevagny-sur-Guye</v>
          </cell>
          <cell r="D2827">
            <v>77.000000000000256</v>
          </cell>
          <cell r="E2827">
            <v>15.40000000000005</v>
          </cell>
          <cell r="F2827">
            <v>16.426666666666719</v>
          </cell>
          <cell r="G2827">
            <v>31.826666666666767</v>
          </cell>
        </row>
        <row r="2828">
          <cell r="A2828">
            <v>71128</v>
          </cell>
          <cell r="B2828" t="str">
            <v>71</v>
          </cell>
          <cell r="C2828" t="str">
            <v>Chiddes</v>
          </cell>
          <cell r="D2828">
            <v>86</v>
          </cell>
          <cell r="E2828">
            <v>15.460674157303377</v>
          </cell>
          <cell r="F2828">
            <v>12.561797752808992</v>
          </cell>
          <cell r="G2828">
            <v>28.022471910112369</v>
          </cell>
        </row>
        <row r="2829">
          <cell r="A2829">
            <v>71129</v>
          </cell>
          <cell r="B2829" t="str">
            <v>71</v>
          </cell>
          <cell r="C2829" t="str">
            <v>Chissey-en-Morvan</v>
          </cell>
          <cell r="D2829">
            <v>288</v>
          </cell>
          <cell r="E2829">
            <v>73.743944636678179</v>
          </cell>
          <cell r="F2829">
            <v>56.802768166089947</v>
          </cell>
          <cell r="G2829">
            <v>130.54671280276813</v>
          </cell>
        </row>
        <row r="2830">
          <cell r="A2830">
            <v>71130</v>
          </cell>
          <cell r="B2830" t="str">
            <v>71</v>
          </cell>
          <cell r="C2830" t="str">
            <v>Chissey-lès-Mâcon</v>
          </cell>
          <cell r="D2830">
            <v>245</v>
          </cell>
          <cell r="E2830">
            <v>68.682008368200826</v>
          </cell>
          <cell r="F2830">
            <v>33.828451882845179</v>
          </cell>
          <cell r="G2830">
            <v>102.510460251046</v>
          </cell>
        </row>
        <row r="2831">
          <cell r="A2831">
            <v>71131</v>
          </cell>
          <cell r="B2831" t="str">
            <v>71</v>
          </cell>
          <cell r="C2831" t="str">
            <v>Ciel</v>
          </cell>
          <cell r="D2831">
            <v>814.0000000000033</v>
          </cell>
          <cell r="E2831">
            <v>95.591075672601605</v>
          </cell>
          <cell r="F2831">
            <v>69.3297911471616</v>
          </cell>
          <cell r="G2831">
            <v>164.92086681976321</v>
          </cell>
        </row>
        <row r="2832">
          <cell r="A2832">
            <v>71132</v>
          </cell>
          <cell r="B2832" t="str">
            <v>71</v>
          </cell>
          <cell r="C2832" t="str">
            <v>Ciry-le-Noble</v>
          </cell>
          <cell r="D2832">
            <v>2332</v>
          </cell>
          <cell r="E2832">
            <v>458</v>
          </cell>
          <cell r="F2832">
            <v>255</v>
          </cell>
          <cell r="G2832">
            <v>713</v>
          </cell>
        </row>
        <row r="2833">
          <cell r="A2833">
            <v>71133</v>
          </cell>
          <cell r="B2833" t="str">
            <v>71</v>
          </cell>
          <cell r="C2833" t="str">
            <v>La Clayette</v>
          </cell>
          <cell r="D2833">
            <v>1741</v>
          </cell>
          <cell r="E2833">
            <v>378</v>
          </cell>
          <cell r="F2833">
            <v>384</v>
          </cell>
          <cell r="G2833">
            <v>762</v>
          </cell>
        </row>
        <row r="2834">
          <cell r="A2834">
            <v>71134</v>
          </cell>
          <cell r="B2834" t="str">
            <v>71</v>
          </cell>
          <cell r="C2834" t="str">
            <v>Clermain</v>
          </cell>
          <cell r="D2834">
            <v>235.00000000000057</v>
          </cell>
          <cell r="E2834">
            <v>27.03539823008856</v>
          </cell>
          <cell r="F2834">
            <v>28.07522123893812</v>
          </cell>
          <cell r="G2834">
            <v>55.11061946902668</v>
          </cell>
        </row>
        <row r="2835">
          <cell r="A2835">
            <v>71135</v>
          </cell>
          <cell r="B2835" t="str">
            <v>71</v>
          </cell>
          <cell r="C2835" t="str">
            <v>Clessé</v>
          </cell>
          <cell r="D2835">
            <v>819</v>
          </cell>
          <cell r="E2835">
            <v>140.1180722891566</v>
          </cell>
          <cell r="F2835">
            <v>49.337349397590344</v>
          </cell>
          <cell r="G2835">
            <v>189.45542168674694</v>
          </cell>
        </row>
        <row r="2836">
          <cell r="A2836">
            <v>71136</v>
          </cell>
          <cell r="B2836" t="str">
            <v>71</v>
          </cell>
          <cell r="C2836" t="str">
            <v>Clessy</v>
          </cell>
          <cell r="D2836">
            <v>254.0000000000008</v>
          </cell>
          <cell r="E2836">
            <v>53.258064516129203</v>
          </cell>
          <cell r="F2836">
            <v>22.532258064516199</v>
          </cell>
          <cell r="G2836">
            <v>75.790322580645409</v>
          </cell>
        </row>
        <row r="2837">
          <cell r="A2837">
            <v>71137</v>
          </cell>
          <cell r="B2837" t="str">
            <v>71</v>
          </cell>
          <cell r="C2837" t="str">
            <v>Cluny</v>
          </cell>
          <cell r="D2837">
            <v>4743</v>
          </cell>
          <cell r="E2837">
            <v>793.50007574119013</v>
          </cell>
          <cell r="F2837">
            <v>644.52516390028416</v>
          </cell>
          <cell r="G2837">
            <v>1438.0252396414744</v>
          </cell>
        </row>
        <row r="2838">
          <cell r="A2838">
            <v>71139</v>
          </cell>
          <cell r="B2838" t="str">
            <v>71</v>
          </cell>
          <cell r="C2838" t="str">
            <v>Collonge-en-Charollais</v>
          </cell>
          <cell r="D2838">
            <v>144</v>
          </cell>
          <cell r="E2838">
            <v>32.115107913668979</v>
          </cell>
          <cell r="F2838">
            <v>9.3237410071942204</v>
          </cell>
          <cell r="G2838">
            <v>41.438848920863201</v>
          </cell>
        </row>
        <row r="2839">
          <cell r="A2839">
            <v>71140</v>
          </cell>
          <cell r="B2839" t="str">
            <v>71</v>
          </cell>
          <cell r="C2839" t="str">
            <v>Collonge-la-Madeleine</v>
          </cell>
          <cell r="D2839">
            <v>36</v>
          </cell>
          <cell r="E2839">
            <v>8.5263157894736885</v>
          </cell>
          <cell r="F2839">
            <v>4.7368421052631602</v>
          </cell>
          <cell r="G2839">
            <v>13.26315789473685</v>
          </cell>
        </row>
        <row r="2840">
          <cell r="A2840">
            <v>71141</v>
          </cell>
          <cell r="B2840" t="str">
            <v>71</v>
          </cell>
          <cell r="C2840" t="str">
            <v>Colombier-en-Brionnais</v>
          </cell>
          <cell r="D2840">
            <v>308</v>
          </cell>
          <cell r="E2840">
            <v>60</v>
          </cell>
          <cell r="F2840">
            <v>31</v>
          </cell>
          <cell r="G2840">
            <v>91</v>
          </cell>
        </row>
        <row r="2841">
          <cell r="A2841">
            <v>71142</v>
          </cell>
          <cell r="B2841" t="str">
            <v>71</v>
          </cell>
          <cell r="C2841" t="str">
            <v>La Comelle</v>
          </cell>
          <cell r="D2841">
            <v>194</v>
          </cell>
          <cell r="E2841">
            <v>40.604651162790702</v>
          </cell>
          <cell r="F2841">
            <v>10.827906976744188</v>
          </cell>
          <cell r="G2841">
            <v>51.432558139534891</v>
          </cell>
        </row>
        <row r="2842">
          <cell r="A2842">
            <v>71143</v>
          </cell>
          <cell r="B2842" t="str">
            <v>71</v>
          </cell>
          <cell r="C2842" t="str">
            <v>Condal</v>
          </cell>
          <cell r="D2842">
            <v>427</v>
          </cell>
          <cell r="E2842">
            <v>81.050925925925938</v>
          </cell>
          <cell r="F2842">
            <v>46.456018518518526</v>
          </cell>
          <cell r="G2842">
            <v>127.50694444444446</v>
          </cell>
        </row>
        <row r="2843">
          <cell r="A2843">
            <v>71144</v>
          </cell>
          <cell r="B2843" t="str">
            <v>71</v>
          </cell>
          <cell r="C2843" t="str">
            <v>Cordesse</v>
          </cell>
          <cell r="D2843">
            <v>185</v>
          </cell>
          <cell r="E2843">
            <v>24.732620320855624</v>
          </cell>
          <cell r="F2843">
            <v>12.860962566844924</v>
          </cell>
          <cell r="G2843">
            <v>37.593582887700549</v>
          </cell>
        </row>
        <row r="2844">
          <cell r="A2844">
            <v>71145</v>
          </cell>
          <cell r="B2844" t="str">
            <v>71</v>
          </cell>
          <cell r="C2844" t="str">
            <v>Cormatin</v>
          </cell>
          <cell r="D2844">
            <v>562</v>
          </cell>
          <cell r="E2844">
            <v>130.30310529609176</v>
          </cell>
          <cell r="F2844">
            <v>96.483978730693892</v>
          </cell>
          <cell r="G2844">
            <v>226.78708402678564</v>
          </cell>
        </row>
        <row r="2845">
          <cell r="A2845">
            <v>71146</v>
          </cell>
          <cell r="B2845" t="str">
            <v>71</v>
          </cell>
          <cell r="C2845" t="str">
            <v>Cortambert</v>
          </cell>
          <cell r="D2845">
            <v>222.9999999999992</v>
          </cell>
          <cell r="E2845">
            <v>40.917431192660402</v>
          </cell>
          <cell r="F2845">
            <v>18.41284403669718</v>
          </cell>
          <cell r="G2845">
            <v>59.330275229357582</v>
          </cell>
        </row>
        <row r="2846">
          <cell r="A2846">
            <v>71147</v>
          </cell>
          <cell r="B2846" t="str">
            <v>71</v>
          </cell>
          <cell r="C2846" t="str">
            <v>Cortevaix</v>
          </cell>
          <cell r="D2846">
            <v>255</v>
          </cell>
          <cell r="E2846">
            <v>57</v>
          </cell>
          <cell r="F2846">
            <v>32</v>
          </cell>
          <cell r="G2846">
            <v>89</v>
          </cell>
        </row>
        <row r="2847">
          <cell r="A2847">
            <v>71148</v>
          </cell>
          <cell r="B2847" t="str">
            <v>71</v>
          </cell>
          <cell r="C2847" t="str">
            <v>Coublanc</v>
          </cell>
          <cell r="D2847">
            <v>879.00000000000114</v>
          </cell>
          <cell r="E2847">
            <v>188.21393777754625</v>
          </cell>
          <cell r="F2847">
            <v>110.44442650958931</v>
          </cell>
          <cell r="G2847">
            <v>298.65836428713556</v>
          </cell>
        </row>
        <row r="2848">
          <cell r="A2848">
            <v>71149</v>
          </cell>
          <cell r="B2848" t="str">
            <v>71</v>
          </cell>
          <cell r="C2848" t="str">
            <v>Couches</v>
          </cell>
          <cell r="D2848">
            <v>1471</v>
          </cell>
          <cell r="E2848">
            <v>272.94466242238525</v>
          </cell>
          <cell r="F2848">
            <v>254.25120872057414</v>
          </cell>
          <cell r="G2848">
            <v>527.19587114295939</v>
          </cell>
        </row>
        <row r="2849">
          <cell r="A2849">
            <v>71150</v>
          </cell>
          <cell r="B2849" t="str">
            <v>71</v>
          </cell>
          <cell r="C2849" t="str">
            <v>Crêches-sur-Saône</v>
          </cell>
          <cell r="D2849">
            <v>2907</v>
          </cell>
          <cell r="E2849">
            <v>535.83060916885233</v>
          </cell>
          <cell r="F2849">
            <v>312.40004110715211</v>
          </cell>
          <cell r="G2849">
            <v>848.23065027600444</v>
          </cell>
        </row>
        <row r="2850">
          <cell r="A2850">
            <v>71151</v>
          </cell>
          <cell r="B2850" t="str">
            <v>71</v>
          </cell>
          <cell r="C2850" t="str">
            <v>Créot</v>
          </cell>
          <cell r="D2850">
            <v>80.999999999999801</v>
          </cell>
          <cell r="E2850">
            <v>10.253164556962</v>
          </cell>
          <cell r="F2850">
            <v>9.2278481012657991</v>
          </cell>
          <cell r="G2850">
            <v>19.481012658227797</v>
          </cell>
        </row>
        <row r="2851">
          <cell r="A2851">
            <v>71152</v>
          </cell>
          <cell r="B2851" t="str">
            <v>71</v>
          </cell>
          <cell r="C2851" t="str">
            <v>Cressy-sur-Somme</v>
          </cell>
          <cell r="D2851">
            <v>195</v>
          </cell>
          <cell r="E2851">
            <v>45</v>
          </cell>
          <cell r="F2851">
            <v>20</v>
          </cell>
          <cell r="G2851">
            <v>65</v>
          </cell>
        </row>
        <row r="2852">
          <cell r="A2852">
            <v>71153</v>
          </cell>
          <cell r="B2852" t="str">
            <v>71</v>
          </cell>
          <cell r="C2852" t="str">
            <v>Le Creusot</v>
          </cell>
          <cell r="D2852">
            <v>22308</v>
          </cell>
          <cell r="E2852">
            <v>4036.388241897856</v>
          </cell>
          <cell r="F2852">
            <v>3696.0076503517193</v>
          </cell>
          <cell r="G2852">
            <v>7732.3958922495749</v>
          </cell>
        </row>
        <row r="2853">
          <cell r="A2853">
            <v>71154</v>
          </cell>
          <cell r="B2853" t="str">
            <v>71</v>
          </cell>
          <cell r="C2853" t="str">
            <v>Crissey</v>
          </cell>
          <cell r="D2853">
            <v>2497</v>
          </cell>
          <cell r="E2853">
            <v>416.83146536746477</v>
          </cell>
          <cell r="F2853">
            <v>156.56009403794548</v>
          </cell>
          <cell r="G2853">
            <v>573.39155940541025</v>
          </cell>
        </row>
        <row r="2854">
          <cell r="A2854">
            <v>71155</v>
          </cell>
          <cell r="B2854" t="str">
            <v>71</v>
          </cell>
          <cell r="C2854" t="str">
            <v>Cronat</v>
          </cell>
          <cell r="D2854">
            <v>560</v>
          </cell>
          <cell r="E2854">
            <v>123</v>
          </cell>
          <cell r="F2854">
            <v>75</v>
          </cell>
          <cell r="G2854">
            <v>198</v>
          </cell>
        </row>
        <row r="2855">
          <cell r="A2855">
            <v>71156</v>
          </cell>
          <cell r="B2855" t="str">
            <v>71</v>
          </cell>
          <cell r="C2855" t="str">
            <v>Cruzille</v>
          </cell>
          <cell r="D2855">
            <v>256</v>
          </cell>
          <cell r="E2855">
            <v>51.604743083003882</v>
          </cell>
          <cell r="F2855">
            <v>16.18972332015808</v>
          </cell>
          <cell r="G2855">
            <v>67.794466403161962</v>
          </cell>
        </row>
        <row r="2856">
          <cell r="A2856">
            <v>71157</v>
          </cell>
          <cell r="B2856" t="str">
            <v>71</v>
          </cell>
          <cell r="C2856" t="str">
            <v>Cuiseaux</v>
          </cell>
          <cell r="D2856">
            <v>1880</v>
          </cell>
          <cell r="E2856">
            <v>345.70170473179184</v>
          </cell>
          <cell r="F2856">
            <v>293.9622744611541</v>
          </cell>
          <cell r="G2856">
            <v>639.66397919294593</v>
          </cell>
        </row>
        <row r="2857">
          <cell r="A2857">
            <v>71158</v>
          </cell>
          <cell r="B2857" t="str">
            <v>71</v>
          </cell>
          <cell r="C2857" t="str">
            <v>Cuisery</v>
          </cell>
          <cell r="D2857">
            <v>1639</v>
          </cell>
          <cell r="E2857">
            <v>324.1267462924182</v>
          </cell>
          <cell r="F2857">
            <v>319.06195744350435</v>
          </cell>
          <cell r="G2857">
            <v>643.18870373592256</v>
          </cell>
        </row>
        <row r="2858">
          <cell r="A2858">
            <v>71159</v>
          </cell>
          <cell r="B2858" t="str">
            <v>71</v>
          </cell>
          <cell r="C2858" t="str">
            <v>Culles-les-Roches</v>
          </cell>
          <cell r="D2858">
            <v>201</v>
          </cell>
          <cell r="E2858">
            <v>43.292307692307659</v>
          </cell>
          <cell r="F2858">
            <v>20.615384615384599</v>
          </cell>
          <cell r="G2858">
            <v>63.907692307692258</v>
          </cell>
        </row>
        <row r="2859">
          <cell r="A2859">
            <v>71160</v>
          </cell>
          <cell r="B2859" t="str">
            <v>71</v>
          </cell>
          <cell r="C2859" t="str">
            <v>Curbigny</v>
          </cell>
          <cell r="D2859">
            <v>314</v>
          </cell>
          <cell r="E2859">
            <v>69.777777777777786</v>
          </cell>
          <cell r="F2859">
            <v>27.911111111111119</v>
          </cell>
          <cell r="G2859">
            <v>97.688888888888897</v>
          </cell>
        </row>
        <row r="2860">
          <cell r="A2860">
            <v>71161</v>
          </cell>
          <cell r="B2860" t="str">
            <v>71</v>
          </cell>
          <cell r="C2860" t="str">
            <v>Curdin</v>
          </cell>
          <cell r="D2860">
            <v>324</v>
          </cell>
          <cell r="E2860">
            <v>64</v>
          </cell>
          <cell r="F2860">
            <v>18</v>
          </cell>
          <cell r="G2860">
            <v>82</v>
          </cell>
        </row>
        <row r="2861">
          <cell r="A2861">
            <v>71162</v>
          </cell>
          <cell r="B2861" t="str">
            <v>71</v>
          </cell>
          <cell r="C2861" t="str">
            <v>Curgy</v>
          </cell>
          <cell r="D2861">
            <v>1094</v>
          </cell>
          <cell r="E2861">
            <v>202.62956204379569</v>
          </cell>
          <cell r="F2861">
            <v>95.824817518248182</v>
          </cell>
          <cell r="G2861">
            <v>298.45437956204387</v>
          </cell>
        </row>
        <row r="2862">
          <cell r="A2862">
            <v>71163</v>
          </cell>
          <cell r="B2862" t="str">
            <v>71</v>
          </cell>
          <cell r="C2862" t="str">
            <v>Curtil-sous-Buffières</v>
          </cell>
          <cell r="D2862">
            <v>82.000000000000355</v>
          </cell>
          <cell r="E2862">
            <v>14.172839506172901</v>
          </cell>
          <cell r="F2862">
            <v>6.0740740740741002</v>
          </cell>
          <cell r="G2862">
            <v>20.246913580247</v>
          </cell>
        </row>
        <row r="2863">
          <cell r="A2863">
            <v>71164</v>
          </cell>
          <cell r="B2863" t="str">
            <v>71</v>
          </cell>
          <cell r="C2863" t="str">
            <v>Curtil-sous-Burnand</v>
          </cell>
          <cell r="D2863">
            <v>133</v>
          </cell>
          <cell r="E2863">
            <v>27.22834645669294</v>
          </cell>
          <cell r="F2863">
            <v>10.472440944881901</v>
          </cell>
          <cell r="G2863">
            <v>37.700787401574843</v>
          </cell>
        </row>
        <row r="2864">
          <cell r="A2864">
            <v>71165</v>
          </cell>
          <cell r="B2864" t="str">
            <v>71</v>
          </cell>
          <cell r="C2864" t="str">
            <v>Cussy-en-Morvan</v>
          </cell>
          <cell r="D2864">
            <v>454</v>
          </cell>
          <cell r="E2864">
            <v>131.70989010989013</v>
          </cell>
          <cell r="F2864">
            <v>59.868131868131876</v>
          </cell>
          <cell r="G2864">
            <v>191.57802197802201</v>
          </cell>
        </row>
        <row r="2865">
          <cell r="A2865">
            <v>71166</v>
          </cell>
          <cell r="B2865" t="str">
            <v>71</v>
          </cell>
          <cell r="C2865" t="str">
            <v>Cuzy</v>
          </cell>
          <cell r="D2865">
            <v>138.0000000000006</v>
          </cell>
          <cell r="E2865">
            <v>19.388429752066202</v>
          </cell>
          <cell r="F2865">
            <v>15.966942148760399</v>
          </cell>
          <cell r="G2865">
            <v>35.355371900826597</v>
          </cell>
        </row>
        <row r="2866">
          <cell r="A2866">
            <v>71167</v>
          </cell>
          <cell r="B2866" t="str">
            <v>71</v>
          </cell>
          <cell r="C2866" t="str">
            <v>Damerey</v>
          </cell>
          <cell r="D2866">
            <v>568.00000000000125</v>
          </cell>
          <cell r="E2866">
            <v>78.520646319569295</v>
          </cell>
          <cell r="F2866">
            <v>44.868940754039599</v>
          </cell>
          <cell r="G2866">
            <v>123.38958707360889</v>
          </cell>
        </row>
        <row r="2867">
          <cell r="A2867">
            <v>71168</v>
          </cell>
          <cell r="B2867" t="str">
            <v>71</v>
          </cell>
          <cell r="C2867" t="str">
            <v>Dampierre-en-Bresse</v>
          </cell>
          <cell r="D2867">
            <v>175</v>
          </cell>
          <cell r="E2867">
            <v>52.299649420474282</v>
          </cell>
          <cell r="F2867">
            <v>24.1401865989864</v>
          </cell>
          <cell r="G2867">
            <v>76.439836019460685</v>
          </cell>
        </row>
        <row r="2868">
          <cell r="A2868">
            <v>71169</v>
          </cell>
          <cell r="B2868" t="str">
            <v>71</v>
          </cell>
          <cell r="C2868" t="str">
            <v>Davayé</v>
          </cell>
          <cell r="D2868">
            <v>671</v>
          </cell>
          <cell r="E2868">
            <v>119.89646034340262</v>
          </cell>
          <cell r="F2868">
            <v>53.507511227634225</v>
          </cell>
          <cell r="G2868">
            <v>173.40397157103683</v>
          </cell>
        </row>
        <row r="2869">
          <cell r="A2869">
            <v>71170</v>
          </cell>
          <cell r="B2869" t="str">
            <v>71</v>
          </cell>
          <cell r="C2869" t="str">
            <v>Demigny</v>
          </cell>
          <cell r="D2869">
            <v>1762</v>
          </cell>
          <cell r="E2869">
            <v>251.00282645562476</v>
          </cell>
          <cell r="F2869">
            <v>91.63595251554554</v>
          </cell>
          <cell r="G2869">
            <v>342.63877897117027</v>
          </cell>
        </row>
        <row r="2870">
          <cell r="A2870">
            <v>71171</v>
          </cell>
          <cell r="B2870" t="str">
            <v>71</v>
          </cell>
          <cell r="C2870" t="str">
            <v>Dennevy</v>
          </cell>
          <cell r="D2870">
            <v>310.99999999999909</v>
          </cell>
          <cell r="E2870">
            <v>67.216129032257868</v>
          </cell>
          <cell r="F2870">
            <v>25.080645161290249</v>
          </cell>
          <cell r="G2870">
            <v>92.296774193548117</v>
          </cell>
        </row>
        <row r="2871">
          <cell r="A2871">
            <v>71172</v>
          </cell>
          <cell r="B2871" t="str">
            <v>71</v>
          </cell>
          <cell r="C2871" t="str">
            <v>Dettey</v>
          </cell>
          <cell r="D2871">
            <v>88</v>
          </cell>
          <cell r="E2871">
            <v>29.7</v>
          </cell>
          <cell r="F2871">
            <v>11</v>
          </cell>
          <cell r="G2871">
            <v>40.700000000000003</v>
          </cell>
        </row>
        <row r="2872">
          <cell r="A2872">
            <v>71173</v>
          </cell>
          <cell r="B2872" t="str">
            <v>71</v>
          </cell>
          <cell r="C2872" t="str">
            <v>Devrouze</v>
          </cell>
          <cell r="D2872">
            <v>320.99999999999898</v>
          </cell>
          <cell r="E2872">
            <v>64.40445859872591</v>
          </cell>
          <cell r="F2872">
            <v>23.512738853503109</v>
          </cell>
          <cell r="G2872">
            <v>87.917197452229018</v>
          </cell>
        </row>
        <row r="2873">
          <cell r="A2873">
            <v>71174</v>
          </cell>
          <cell r="B2873" t="str">
            <v>71</v>
          </cell>
          <cell r="C2873" t="str">
            <v>Dezize-lès-Maranges</v>
          </cell>
          <cell r="D2873">
            <v>192</v>
          </cell>
          <cell r="E2873">
            <v>38</v>
          </cell>
          <cell r="F2873">
            <v>16</v>
          </cell>
          <cell r="G2873">
            <v>54</v>
          </cell>
        </row>
        <row r="2874">
          <cell r="A2874">
            <v>71175</v>
          </cell>
          <cell r="B2874" t="str">
            <v>71</v>
          </cell>
          <cell r="C2874" t="str">
            <v>Diconne</v>
          </cell>
          <cell r="D2874">
            <v>368.00000000000057</v>
          </cell>
          <cell r="E2874">
            <v>60.809116809116901</v>
          </cell>
          <cell r="F2874">
            <v>35.6467236467237</v>
          </cell>
          <cell r="G2874">
            <v>96.455840455840601</v>
          </cell>
        </row>
        <row r="2875">
          <cell r="A2875">
            <v>71176</v>
          </cell>
          <cell r="B2875" t="str">
            <v>71</v>
          </cell>
          <cell r="C2875" t="str">
            <v>Digoin</v>
          </cell>
          <cell r="D2875">
            <v>8117</v>
          </cell>
          <cell r="E2875">
            <v>1591.2322382828895</v>
          </cell>
          <cell r="F2875">
            <v>1224.0843640585945</v>
          </cell>
          <cell r="G2875">
            <v>2815.3166023414842</v>
          </cell>
        </row>
        <row r="2876">
          <cell r="A2876">
            <v>71177</v>
          </cell>
          <cell r="B2876" t="str">
            <v>71</v>
          </cell>
          <cell r="C2876" t="str">
            <v>Dommartin-lès-Cuiseaux</v>
          </cell>
          <cell r="D2876">
            <v>794</v>
          </cell>
          <cell r="E2876">
            <v>133.67341772151892</v>
          </cell>
          <cell r="F2876">
            <v>96.486075949367034</v>
          </cell>
          <cell r="G2876">
            <v>230.15949367088595</v>
          </cell>
        </row>
        <row r="2877">
          <cell r="A2877">
            <v>71178</v>
          </cell>
          <cell r="B2877" t="str">
            <v>71</v>
          </cell>
          <cell r="C2877" t="str">
            <v>Dompierre-les-Ormes</v>
          </cell>
          <cell r="D2877">
            <v>933.00000000000102</v>
          </cell>
          <cell r="E2877">
            <v>187.00433369447475</v>
          </cell>
          <cell r="F2877">
            <v>108.15926327193945</v>
          </cell>
          <cell r="G2877">
            <v>295.16359696641422</v>
          </cell>
        </row>
        <row r="2878">
          <cell r="A2878">
            <v>71179</v>
          </cell>
          <cell r="B2878" t="str">
            <v>71</v>
          </cell>
          <cell r="C2878" t="str">
            <v>Dompierre-sous-Sanvignes</v>
          </cell>
          <cell r="D2878">
            <v>74</v>
          </cell>
          <cell r="E2878">
            <v>6</v>
          </cell>
          <cell r="F2878">
            <v>10</v>
          </cell>
          <cell r="G2878">
            <v>16</v>
          </cell>
        </row>
        <row r="2879">
          <cell r="A2879">
            <v>71180</v>
          </cell>
          <cell r="B2879" t="str">
            <v>71</v>
          </cell>
          <cell r="C2879" t="str">
            <v>Donzy-le-National</v>
          </cell>
          <cell r="D2879">
            <v>199</v>
          </cell>
          <cell r="E2879">
            <v>41</v>
          </cell>
          <cell r="F2879">
            <v>24</v>
          </cell>
          <cell r="G2879">
            <v>65</v>
          </cell>
        </row>
        <row r="2880">
          <cell r="A2880">
            <v>71181</v>
          </cell>
          <cell r="B2880" t="str">
            <v>71</v>
          </cell>
          <cell r="C2880" t="str">
            <v>Donzy-le-Pertuis</v>
          </cell>
          <cell r="D2880">
            <v>155.99999999999926</v>
          </cell>
          <cell r="E2880">
            <v>19.372549019607749</v>
          </cell>
          <cell r="F2880">
            <v>17.33333333333325</v>
          </cell>
          <cell r="G2880">
            <v>36.705882352941003</v>
          </cell>
        </row>
        <row r="2881">
          <cell r="A2881">
            <v>71182</v>
          </cell>
          <cell r="B2881" t="str">
            <v>71</v>
          </cell>
          <cell r="C2881" t="str">
            <v>Dracy-le-Fort</v>
          </cell>
          <cell r="D2881">
            <v>1293</v>
          </cell>
          <cell r="E2881">
            <v>327.51805688217604</v>
          </cell>
          <cell r="F2881">
            <v>146.72399466768803</v>
          </cell>
          <cell r="G2881">
            <v>474.24205154986407</v>
          </cell>
        </row>
        <row r="2882">
          <cell r="A2882">
            <v>71183</v>
          </cell>
          <cell r="B2882" t="str">
            <v>71</v>
          </cell>
          <cell r="C2882" t="str">
            <v>Dracy-lès-Couches</v>
          </cell>
          <cell r="D2882">
            <v>154</v>
          </cell>
          <cell r="E2882">
            <v>35</v>
          </cell>
          <cell r="F2882">
            <v>20</v>
          </cell>
          <cell r="G2882">
            <v>55</v>
          </cell>
        </row>
        <row r="2883">
          <cell r="A2883">
            <v>71184</v>
          </cell>
          <cell r="B2883" t="str">
            <v>71</v>
          </cell>
          <cell r="C2883" t="str">
            <v>Dracy-Saint-Loup</v>
          </cell>
          <cell r="D2883">
            <v>600.0000000000025</v>
          </cell>
          <cell r="E2883">
            <v>131.63016316846517</v>
          </cell>
          <cell r="F2883">
            <v>46.640608996700244</v>
          </cell>
          <cell r="G2883">
            <v>178.27077216516543</v>
          </cell>
        </row>
        <row r="2884">
          <cell r="A2884">
            <v>71185</v>
          </cell>
          <cell r="B2884" t="str">
            <v>71</v>
          </cell>
          <cell r="C2884" t="str">
            <v>Dyo</v>
          </cell>
          <cell r="D2884">
            <v>347</v>
          </cell>
          <cell r="E2884">
            <v>61</v>
          </cell>
          <cell r="F2884">
            <v>37</v>
          </cell>
          <cell r="G2884">
            <v>98</v>
          </cell>
        </row>
        <row r="2885">
          <cell r="A2885">
            <v>71186</v>
          </cell>
          <cell r="B2885" t="str">
            <v>71</v>
          </cell>
          <cell r="C2885" t="str">
            <v>Écuelles</v>
          </cell>
          <cell r="D2885">
            <v>244</v>
          </cell>
          <cell r="E2885">
            <v>34.458015267175568</v>
          </cell>
          <cell r="F2885">
            <v>26.076335877862594</v>
          </cell>
          <cell r="G2885">
            <v>60.534351145038158</v>
          </cell>
        </row>
        <row r="2886">
          <cell r="A2886">
            <v>71187</v>
          </cell>
          <cell r="B2886" t="str">
            <v>71</v>
          </cell>
          <cell r="C2886" t="str">
            <v>Écuisses</v>
          </cell>
          <cell r="D2886">
            <v>1705.9999999999932</v>
          </cell>
          <cell r="E2886">
            <v>230.81779915814701</v>
          </cell>
          <cell r="F2886">
            <v>127.20625375826768</v>
          </cell>
          <cell r="G2886">
            <v>358.02405291641469</v>
          </cell>
        </row>
        <row r="2887">
          <cell r="A2887">
            <v>71188</v>
          </cell>
          <cell r="B2887" t="str">
            <v>71</v>
          </cell>
          <cell r="C2887" t="str">
            <v>Épertully</v>
          </cell>
          <cell r="D2887">
            <v>64.999999999999801</v>
          </cell>
          <cell r="E2887">
            <v>10.655737704918</v>
          </cell>
          <cell r="F2887">
            <v>5.3278688524589999</v>
          </cell>
          <cell r="G2887">
            <v>15.983606557377</v>
          </cell>
        </row>
        <row r="2888">
          <cell r="A2888">
            <v>71189</v>
          </cell>
          <cell r="B2888" t="str">
            <v>71</v>
          </cell>
          <cell r="C2888" t="str">
            <v>Épervans</v>
          </cell>
          <cell r="D2888">
            <v>1601</v>
          </cell>
          <cell r="E2888">
            <v>255</v>
          </cell>
          <cell r="F2888">
            <v>96</v>
          </cell>
          <cell r="G2888">
            <v>351</v>
          </cell>
        </row>
        <row r="2889">
          <cell r="A2889">
            <v>71190</v>
          </cell>
          <cell r="B2889" t="str">
            <v>71</v>
          </cell>
          <cell r="C2889" t="str">
            <v>Épinac</v>
          </cell>
          <cell r="D2889">
            <v>2295.0000000000086</v>
          </cell>
          <cell r="E2889">
            <v>440.82273944738409</v>
          </cell>
          <cell r="F2889">
            <v>382.96091166189166</v>
          </cell>
          <cell r="G2889">
            <v>823.78365110927575</v>
          </cell>
        </row>
        <row r="2890">
          <cell r="A2890">
            <v>71191</v>
          </cell>
          <cell r="B2890" t="str">
            <v>71</v>
          </cell>
          <cell r="C2890" t="str">
            <v>Essertenne</v>
          </cell>
          <cell r="D2890">
            <v>452</v>
          </cell>
          <cell r="E2890">
            <v>69</v>
          </cell>
          <cell r="F2890">
            <v>31</v>
          </cell>
          <cell r="G2890">
            <v>100</v>
          </cell>
        </row>
        <row r="2891">
          <cell r="A2891">
            <v>71192</v>
          </cell>
          <cell r="B2891" t="str">
            <v>71</v>
          </cell>
          <cell r="C2891" t="str">
            <v>Étang-sur-Arroux</v>
          </cell>
          <cell r="D2891">
            <v>1929</v>
          </cell>
          <cell r="E2891">
            <v>320.46821735274801</v>
          </cell>
          <cell r="F2891">
            <v>381.37647842351106</v>
          </cell>
          <cell r="G2891">
            <v>701.84469577625907</v>
          </cell>
        </row>
        <row r="2892">
          <cell r="A2892">
            <v>71193</v>
          </cell>
          <cell r="B2892" t="str">
            <v>71</v>
          </cell>
          <cell r="C2892" t="str">
            <v>Étrigny</v>
          </cell>
          <cell r="D2892">
            <v>451.9999999999979</v>
          </cell>
          <cell r="E2892">
            <v>75.501113585745756</v>
          </cell>
          <cell r="F2892">
            <v>40.267260579064406</v>
          </cell>
          <cell r="G2892">
            <v>115.76837416481015</v>
          </cell>
        </row>
        <row r="2893">
          <cell r="A2893">
            <v>71194</v>
          </cell>
          <cell r="B2893" t="str">
            <v>71</v>
          </cell>
          <cell r="C2893" t="str">
            <v>Farges-lès-Chalon</v>
          </cell>
          <cell r="D2893">
            <v>708</v>
          </cell>
          <cell r="E2893">
            <v>135.65874125874123</v>
          </cell>
          <cell r="F2893">
            <v>27.725874125874121</v>
          </cell>
          <cell r="G2893">
            <v>163.38461538461536</v>
          </cell>
        </row>
        <row r="2894">
          <cell r="A2894">
            <v>71195</v>
          </cell>
          <cell r="B2894" t="str">
            <v>71</v>
          </cell>
          <cell r="C2894" t="str">
            <v>Farges-lès-Mâcon</v>
          </cell>
          <cell r="D2894">
            <v>218</v>
          </cell>
          <cell r="E2894">
            <v>35.324074074074097</v>
          </cell>
          <cell r="F2894">
            <v>22.20370370370372</v>
          </cell>
          <cell r="G2894">
            <v>57.527777777777814</v>
          </cell>
        </row>
        <row r="2895">
          <cell r="A2895">
            <v>71196</v>
          </cell>
          <cell r="B2895" t="str">
            <v>71</v>
          </cell>
          <cell r="C2895" t="str">
            <v>Le Fay</v>
          </cell>
          <cell r="D2895">
            <v>641</v>
          </cell>
          <cell r="E2895">
            <v>128</v>
          </cell>
          <cell r="F2895">
            <v>59</v>
          </cell>
          <cell r="G2895">
            <v>187</v>
          </cell>
        </row>
        <row r="2896">
          <cell r="A2896">
            <v>71198</v>
          </cell>
          <cell r="B2896" t="str">
            <v>71</v>
          </cell>
          <cell r="C2896" t="str">
            <v>Flacey-en-Bresse</v>
          </cell>
          <cell r="D2896">
            <v>350</v>
          </cell>
          <cell r="E2896">
            <v>69.806094182825476</v>
          </cell>
          <cell r="F2896">
            <v>56.232686980609408</v>
          </cell>
          <cell r="G2896">
            <v>126.03878116343489</v>
          </cell>
        </row>
        <row r="2897">
          <cell r="A2897">
            <v>71199</v>
          </cell>
          <cell r="B2897" t="str">
            <v>71</v>
          </cell>
          <cell r="C2897" t="str">
            <v>Flagy</v>
          </cell>
          <cell r="D2897">
            <v>176</v>
          </cell>
          <cell r="E2897">
            <v>23.534883720930271</v>
          </cell>
          <cell r="F2897">
            <v>24.558139534883761</v>
          </cell>
          <cell r="G2897">
            <v>48.093023255814032</v>
          </cell>
        </row>
        <row r="2898">
          <cell r="A2898">
            <v>71200</v>
          </cell>
          <cell r="B2898" t="str">
            <v>71</v>
          </cell>
          <cell r="C2898" t="str">
            <v>Fleury-la-Montagne</v>
          </cell>
          <cell r="D2898">
            <v>663</v>
          </cell>
          <cell r="E2898">
            <v>123</v>
          </cell>
          <cell r="F2898">
            <v>51</v>
          </cell>
          <cell r="G2898">
            <v>174</v>
          </cell>
        </row>
        <row r="2899">
          <cell r="A2899">
            <v>71201</v>
          </cell>
          <cell r="B2899" t="str">
            <v>71</v>
          </cell>
          <cell r="C2899" t="str">
            <v>Fley</v>
          </cell>
          <cell r="D2899">
            <v>230</v>
          </cell>
          <cell r="E2899">
            <v>40</v>
          </cell>
          <cell r="F2899">
            <v>31</v>
          </cell>
          <cell r="G2899">
            <v>71</v>
          </cell>
        </row>
        <row r="2900">
          <cell r="A2900">
            <v>71202</v>
          </cell>
          <cell r="B2900" t="str">
            <v>71</v>
          </cell>
          <cell r="C2900" t="str">
            <v>Fontaines</v>
          </cell>
          <cell r="D2900">
            <v>1941</v>
          </cell>
          <cell r="E2900">
            <v>357.49682366985144</v>
          </cell>
          <cell r="F2900">
            <v>190.81338085300041</v>
          </cell>
          <cell r="G2900">
            <v>548.31020452285179</v>
          </cell>
        </row>
        <row r="2901">
          <cell r="A2901">
            <v>71203</v>
          </cell>
          <cell r="B2901" t="str">
            <v>71</v>
          </cell>
          <cell r="C2901" t="str">
            <v>Fontenay</v>
          </cell>
          <cell r="D2901">
            <v>41</v>
          </cell>
          <cell r="E2901">
            <v>7.3589743589743497</v>
          </cell>
          <cell r="F2901">
            <v>4.2051282051282</v>
          </cell>
          <cell r="G2901">
            <v>11.56410256410255</v>
          </cell>
        </row>
        <row r="2902">
          <cell r="A2902">
            <v>71204</v>
          </cell>
          <cell r="B2902" t="str">
            <v>71</v>
          </cell>
          <cell r="C2902" t="str">
            <v>Fragnes</v>
          </cell>
          <cell r="D2902">
            <v>1024</v>
          </cell>
          <cell r="E2902">
            <v>186.46277665995891</v>
          </cell>
          <cell r="F2902">
            <v>36.056338028168852</v>
          </cell>
          <cell r="G2902">
            <v>222.51911468812776</v>
          </cell>
        </row>
        <row r="2903">
          <cell r="A2903">
            <v>71205</v>
          </cell>
          <cell r="B2903" t="str">
            <v>71</v>
          </cell>
          <cell r="C2903" t="str">
            <v>Frangy-en-Bresse</v>
          </cell>
          <cell r="D2903">
            <v>637.99999999999875</v>
          </cell>
          <cell r="E2903">
            <v>138.96025437201882</v>
          </cell>
          <cell r="F2903">
            <v>114.61685214626368</v>
          </cell>
          <cell r="G2903">
            <v>253.57710651828251</v>
          </cell>
        </row>
        <row r="2904">
          <cell r="A2904">
            <v>71206</v>
          </cell>
          <cell r="B2904" t="str">
            <v>71</v>
          </cell>
          <cell r="C2904" t="str">
            <v>La Frette</v>
          </cell>
          <cell r="D2904">
            <v>240</v>
          </cell>
          <cell r="E2904">
            <v>58.755186721991699</v>
          </cell>
          <cell r="F2904">
            <v>25.892116182572614</v>
          </cell>
          <cell r="G2904">
            <v>84.647302904564313</v>
          </cell>
        </row>
        <row r="2905">
          <cell r="A2905">
            <v>71207</v>
          </cell>
          <cell r="B2905" t="str">
            <v>71</v>
          </cell>
          <cell r="C2905" t="str">
            <v>Fretterans</v>
          </cell>
          <cell r="D2905">
            <v>288.99999999999937</v>
          </cell>
          <cell r="E2905">
            <v>55.190972222222101</v>
          </cell>
          <cell r="F2905">
            <v>41.142361111111022</v>
          </cell>
          <cell r="G2905">
            <v>96.333333333333115</v>
          </cell>
        </row>
        <row r="2906">
          <cell r="A2906">
            <v>71208</v>
          </cell>
          <cell r="B2906" t="str">
            <v>71</v>
          </cell>
          <cell r="C2906" t="str">
            <v>Frontenard</v>
          </cell>
          <cell r="D2906">
            <v>230</v>
          </cell>
          <cell r="E2906">
            <v>49.429824561403443</v>
          </cell>
          <cell r="F2906">
            <v>30.2631578947368</v>
          </cell>
          <cell r="G2906">
            <v>79.692982456140243</v>
          </cell>
        </row>
        <row r="2907">
          <cell r="A2907">
            <v>71209</v>
          </cell>
          <cell r="B2907" t="str">
            <v>71</v>
          </cell>
          <cell r="C2907" t="str">
            <v>Frontenaud</v>
          </cell>
          <cell r="D2907">
            <v>746.99999999999829</v>
          </cell>
          <cell r="E2907">
            <v>138.43925054671632</v>
          </cell>
          <cell r="F2907">
            <v>146.71377067230833</v>
          </cell>
          <cell r="G2907">
            <v>285.15302121902465</v>
          </cell>
        </row>
        <row r="2908">
          <cell r="A2908">
            <v>71210</v>
          </cell>
          <cell r="B2908" t="str">
            <v>71</v>
          </cell>
          <cell r="C2908" t="str">
            <v>Fuissé</v>
          </cell>
          <cell r="D2908">
            <v>387</v>
          </cell>
          <cell r="E2908">
            <v>48.375</v>
          </cell>
          <cell r="F2908">
            <v>29.2265625</v>
          </cell>
          <cell r="G2908">
            <v>77.6015625</v>
          </cell>
        </row>
        <row r="2909">
          <cell r="A2909">
            <v>71212</v>
          </cell>
          <cell r="B2909" t="str">
            <v>71</v>
          </cell>
          <cell r="C2909" t="str">
            <v>Génelard</v>
          </cell>
          <cell r="D2909">
            <v>1380.0000000000068</v>
          </cell>
          <cell r="E2909">
            <v>293.2564001584642</v>
          </cell>
          <cell r="F2909">
            <v>201.93087761776599</v>
          </cell>
          <cell r="G2909">
            <v>495.18727777623019</v>
          </cell>
        </row>
        <row r="2910">
          <cell r="A2910">
            <v>71213</v>
          </cell>
          <cell r="B2910" t="str">
            <v>71</v>
          </cell>
          <cell r="C2910" t="str">
            <v>La Genête</v>
          </cell>
          <cell r="D2910">
            <v>547</v>
          </cell>
          <cell r="E2910">
            <v>105.71453900709224</v>
          </cell>
          <cell r="F2910">
            <v>50.432624113475185</v>
          </cell>
          <cell r="G2910">
            <v>156.14716312056743</v>
          </cell>
        </row>
        <row r="2911">
          <cell r="A2911">
            <v>71214</v>
          </cell>
          <cell r="B2911" t="str">
            <v>71</v>
          </cell>
          <cell r="C2911" t="str">
            <v>Genouilly</v>
          </cell>
          <cell r="D2911">
            <v>422</v>
          </cell>
          <cell r="E2911">
            <v>77.71095571095573</v>
          </cell>
          <cell r="F2911">
            <v>60.988344988345006</v>
          </cell>
          <cell r="G2911">
            <v>138.69930069930075</v>
          </cell>
        </row>
        <row r="2912">
          <cell r="A2912">
            <v>71215</v>
          </cell>
          <cell r="B2912" t="str">
            <v>71</v>
          </cell>
          <cell r="C2912" t="str">
            <v>Gergy</v>
          </cell>
          <cell r="D2912">
            <v>2557</v>
          </cell>
          <cell r="E2912">
            <v>416.62323046600972</v>
          </cell>
          <cell r="F2912">
            <v>205.80584912013668</v>
          </cell>
          <cell r="G2912">
            <v>622.42907958614637</v>
          </cell>
        </row>
        <row r="2913">
          <cell r="A2913">
            <v>71216</v>
          </cell>
          <cell r="B2913" t="str">
            <v>71</v>
          </cell>
          <cell r="C2913" t="str">
            <v>Germagny</v>
          </cell>
          <cell r="D2913">
            <v>210</v>
          </cell>
          <cell r="E2913">
            <v>45.652173913043548</v>
          </cell>
          <cell r="F2913">
            <v>23.333333333333371</v>
          </cell>
          <cell r="G2913">
            <v>68.985507246376926</v>
          </cell>
        </row>
        <row r="2914">
          <cell r="A2914">
            <v>71217</v>
          </cell>
          <cell r="B2914" t="str">
            <v>71</v>
          </cell>
          <cell r="C2914" t="str">
            <v>Germolles-sur-Grosne</v>
          </cell>
          <cell r="D2914">
            <v>134</v>
          </cell>
          <cell r="E2914">
            <v>24</v>
          </cell>
          <cell r="F2914">
            <v>7</v>
          </cell>
          <cell r="G2914">
            <v>31</v>
          </cell>
        </row>
        <row r="2915">
          <cell r="A2915">
            <v>71218</v>
          </cell>
          <cell r="B2915" t="str">
            <v>71</v>
          </cell>
          <cell r="C2915" t="str">
            <v>Gibles</v>
          </cell>
          <cell r="D2915">
            <v>610.00000000000205</v>
          </cell>
          <cell r="E2915">
            <v>108.71287128712908</v>
          </cell>
          <cell r="F2915">
            <v>92.607260726072923</v>
          </cell>
          <cell r="G2915">
            <v>201.320132013202</v>
          </cell>
        </row>
        <row r="2916">
          <cell r="A2916">
            <v>71219</v>
          </cell>
          <cell r="B2916" t="str">
            <v>71</v>
          </cell>
          <cell r="C2916" t="str">
            <v>Gigny-sur-Saône</v>
          </cell>
          <cell r="D2916">
            <v>557</v>
          </cell>
          <cell r="E2916">
            <v>73.411642645611437</v>
          </cell>
          <cell r="F2916">
            <v>85.337944585672716</v>
          </cell>
          <cell r="G2916">
            <v>158.74958723128415</v>
          </cell>
        </row>
        <row r="2917">
          <cell r="A2917">
            <v>71220</v>
          </cell>
          <cell r="B2917" t="str">
            <v>71</v>
          </cell>
          <cell r="C2917" t="str">
            <v>Gilly-sur-Loire</v>
          </cell>
          <cell r="D2917">
            <v>504</v>
          </cell>
          <cell r="E2917">
            <v>93</v>
          </cell>
          <cell r="F2917">
            <v>56</v>
          </cell>
          <cell r="G2917">
            <v>149</v>
          </cell>
        </row>
        <row r="2918">
          <cell r="A2918">
            <v>71221</v>
          </cell>
          <cell r="B2918" t="str">
            <v>71</v>
          </cell>
          <cell r="C2918" t="str">
            <v>Givry</v>
          </cell>
          <cell r="D2918">
            <v>3660.9999999999932</v>
          </cell>
          <cell r="E2918">
            <v>708.41116588069292</v>
          </cell>
          <cell r="F2918">
            <v>407.73187144883224</v>
          </cell>
          <cell r="G2918">
            <v>1116.1430373295252</v>
          </cell>
        </row>
        <row r="2919">
          <cell r="A2919">
            <v>71222</v>
          </cell>
          <cell r="B2919" t="str">
            <v>71</v>
          </cell>
          <cell r="C2919" t="str">
            <v>Gourdon</v>
          </cell>
          <cell r="D2919">
            <v>899</v>
          </cell>
          <cell r="E2919">
            <v>181</v>
          </cell>
          <cell r="F2919">
            <v>86</v>
          </cell>
          <cell r="G2919">
            <v>267</v>
          </cell>
        </row>
        <row r="2920">
          <cell r="A2920">
            <v>71223</v>
          </cell>
          <cell r="B2920" t="str">
            <v>71</v>
          </cell>
          <cell r="C2920" t="str">
            <v>La Grande-Verrière</v>
          </cell>
          <cell r="D2920">
            <v>528</v>
          </cell>
          <cell r="E2920">
            <v>126.7992495309568</v>
          </cell>
          <cell r="F2920">
            <v>67.362101313320807</v>
          </cell>
          <cell r="G2920">
            <v>194.16135084427759</v>
          </cell>
        </row>
        <row r="2921">
          <cell r="A2921">
            <v>71224</v>
          </cell>
          <cell r="B2921" t="str">
            <v>71</v>
          </cell>
          <cell r="C2921" t="str">
            <v>Grandvaux</v>
          </cell>
          <cell r="D2921">
            <v>77.999999999999773</v>
          </cell>
          <cell r="E2921">
            <v>21.272727272727209</v>
          </cell>
          <cell r="F2921">
            <v>5.0649350649350495</v>
          </cell>
          <cell r="G2921">
            <v>26.337662337662259</v>
          </cell>
        </row>
        <row r="2922">
          <cell r="A2922">
            <v>71225</v>
          </cell>
          <cell r="B2922" t="str">
            <v>71</v>
          </cell>
          <cell r="C2922" t="str">
            <v>Granges</v>
          </cell>
          <cell r="D2922">
            <v>523</v>
          </cell>
          <cell r="E2922">
            <v>88</v>
          </cell>
          <cell r="F2922">
            <v>12</v>
          </cell>
          <cell r="G2922">
            <v>100</v>
          </cell>
        </row>
        <row r="2923">
          <cell r="A2923">
            <v>71226</v>
          </cell>
          <cell r="B2923" t="str">
            <v>71</v>
          </cell>
          <cell r="C2923" t="str">
            <v>Grevilly</v>
          </cell>
          <cell r="D2923">
            <v>34</v>
          </cell>
          <cell r="E2923">
            <v>11.657142857142851</v>
          </cell>
          <cell r="F2923">
            <v>1.9428571428571419</v>
          </cell>
          <cell r="G2923">
            <v>13.599999999999993</v>
          </cell>
        </row>
        <row r="2924">
          <cell r="A2924">
            <v>71227</v>
          </cell>
          <cell r="B2924" t="str">
            <v>71</v>
          </cell>
          <cell r="C2924" t="str">
            <v>Grury</v>
          </cell>
          <cell r="D2924">
            <v>537.99999999999807</v>
          </cell>
          <cell r="E2924">
            <v>120.2234636871504</v>
          </cell>
          <cell r="F2924">
            <v>90.167597765362814</v>
          </cell>
          <cell r="G2924">
            <v>210.39106145251321</v>
          </cell>
        </row>
        <row r="2925">
          <cell r="A2925">
            <v>71228</v>
          </cell>
          <cell r="B2925" t="str">
            <v>71</v>
          </cell>
          <cell r="C2925" t="str">
            <v>Guerfand</v>
          </cell>
          <cell r="D2925">
            <v>204.99999999999949</v>
          </cell>
          <cell r="E2925">
            <v>31.289473684210449</v>
          </cell>
          <cell r="F2925">
            <v>11.86842105263155</v>
          </cell>
          <cell r="G2925">
            <v>43.157894736841996</v>
          </cell>
        </row>
        <row r="2926">
          <cell r="A2926">
            <v>71229</v>
          </cell>
          <cell r="B2926" t="str">
            <v>71</v>
          </cell>
          <cell r="C2926" t="str">
            <v>Les Guerreaux</v>
          </cell>
          <cell r="D2926">
            <v>246</v>
          </cell>
          <cell r="E2926">
            <v>32.866396761133615</v>
          </cell>
          <cell r="F2926">
            <v>28.882591093117423</v>
          </cell>
          <cell r="G2926">
            <v>61.748987854251041</v>
          </cell>
        </row>
        <row r="2927">
          <cell r="A2927">
            <v>71230</v>
          </cell>
          <cell r="B2927" t="str">
            <v>71</v>
          </cell>
          <cell r="C2927" t="str">
            <v>Gueugnon</v>
          </cell>
          <cell r="D2927">
            <v>7367</v>
          </cell>
          <cell r="E2927">
            <v>1617.9414689617304</v>
          </cell>
          <cell r="F2927">
            <v>1187.9506635755645</v>
          </cell>
          <cell r="G2927">
            <v>2805.8921325372949</v>
          </cell>
        </row>
        <row r="2928">
          <cell r="A2928">
            <v>71231</v>
          </cell>
          <cell r="B2928" t="str">
            <v>71</v>
          </cell>
          <cell r="C2928" t="str">
            <v>La Guiche</v>
          </cell>
          <cell r="D2928">
            <v>609.99999999999875</v>
          </cell>
          <cell r="E2928">
            <v>109.19691610091915</v>
          </cell>
          <cell r="F2928">
            <v>197.2187689505806</v>
          </cell>
          <cell r="G2928">
            <v>306.41568505149974</v>
          </cell>
        </row>
        <row r="2929">
          <cell r="A2929">
            <v>71232</v>
          </cell>
          <cell r="B2929" t="str">
            <v>71</v>
          </cell>
          <cell r="C2929" t="str">
            <v>Hautefond</v>
          </cell>
          <cell r="D2929">
            <v>210</v>
          </cell>
          <cell r="E2929">
            <v>35</v>
          </cell>
          <cell r="F2929">
            <v>13</v>
          </cell>
          <cell r="G2929">
            <v>48</v>
          </cell>
        </row>
        <row r="2930">
          <cell r="A2930">
            <v>71233</v>
          </cell>
          <cell r="B2930" t="str">
            <v>71</v>
          </cell>
          <cell r="C2930" t="str">
            <v>L'Hôpital-le-Mercier</v>
          </cell>
          <cell r="D2930">
            <v>300.99999999999932</v>
          </cell>
          <cell r="E2930">
            <v>51.341137123745703</v>
          </cell>
          <cell r="F2930">
            <v>28.1872909698996</v>
          </cell>
          <cell r="G2930">
            <v>79.528428093645303</v>
          </cell>
        </row>
        <row r="2931">
          <cell r="A2931">
            <v>71234</v>
          </cell>
          <cell r="B2931" t="str">
            <v>71</v>
          </cell>
          <cell r="C2931" t="str">
            <v>Huilly-sur-Seille</v>
          </cell>
          <cell r="D2931">
            <v>323</v>
          </cell>
          <cell r="E2931">
            <v>45</v>
          </cell>
          <cell r="F2931">
            <v>44</v>
          </cell>
          <cell r="G2931">
            <v>89</v>
          </cell>
        </row>
        <row r="2932">
          <cell r="A2932">
            <v>71235</v>
          </cell>
          <cell r="B2932" t="str">
            <v>71</v>
          </cell>
          <cell r="C2932" t="str">
            <v>Hurigny</v>
          </cell>
          <cell r="D2932">
            <v>1949</v>
          </cell>
          <cell r="E2932">
            <v>360.92148538649963</v>
          </cell>
          <cell r="F2932">
            <v>164.71121455864662</v>
          </cell>
          <cell r="G2932">
            <v>525.63269994514621</v>
          </cell>
        </row>
        <row r="2933">
          <cell r="A2933">
            <v>71236</v>
          </cell>
          <cell r="B2933" t="str">
            <v>71</v>
          </cell>
          <cell r="C2933" t="str">
            <v>Igé</v>
          </cell>
          <cell r="D2933">
            <v>860</v>
          </cell>
          <cell r="E2933">
            <v>129.05041031652993</v>
          </cell>
          <cell r="F2933">
            <v>61.500586166471287</v>
          </cell>
          <cell r="G2933">
            <v>190.55099648300123</v>
          </cell>
        </row>
        <row r="2934">
          <cell r="A2934">
            <v>71237</v>
          </cell>
          <cell r="B2934" t="str">
            <v>71</v>
          </cell>
          <cell r="C2934" t="str">
            <v>Igornay</v>
          </cell>
          <cell r="D2934">
            <v>545</v>
          </cell>
          <cell r="E2934">
            <v>90</v>
          </cell>
          <cell r="F2934">
            <v>63</v>
          </cell>
          <cell r="G2934">
            <v>153</v>
          </cell>
        </row>
        <row r="2935">
          <cell r="A2935">
            <v>71238</v>
          </cell>
          <cell r="B2935" t="str">
            <v>71</v>
          </cell>
          <cell r="C2935" t="str">
            <v>Iguerande</v>
          </cell>
          <cell r="D2935">
            <v>1005</v>
          </cell>
          <cell r="E2935">
            <v>155.69016881827204</v>
          </cell>
          <cell r="F2935">
            <v>93.813306852035723</v>
          </cell>
          <cell r="G2935">
            <v>249.50347567030775</v>
          </cell>
        </row>
        <row r="2936">
          <cell r="A2936">
            <v>71239</v>
          </cell>
          <cell r="B2936" t="str">
            <v>71</v>
          </cell>
          <cell r="C2936" t="str">
            <v>Issy-l'Évêque</v>
          </cell>
          <cell r="D2936">
            <v>781</v>
          </cell>
          <cell r="E2936">
            <v>165.87571532109155</v>
          </cell>
          <cell r="F2936">
            <v>160.21938656321018</v>
          </cell>
          <cell r="G2936">
            <v>326.0951018843017</v>
          </cell>
        </row>
        <row r="2937">
          <cell r="A2937">
            <v>71240</v>
          </cell>
          <cell r="B2937" t="str">
            <v>71</v>
          </cell>
          <cell r="C2937" t="str">
            <v>Jalogny</v>
          </cell>
          <cell r="D2937">
            <v>344</v>
          </cell>
          <cell r="E2937">
            <v>55.704545454545439</v>
          </cell>
          <cell r="F2937">
            <v>31.272727272727263</v>
          </cell>
          <cell r="G2937">
            <v>86.977272727272705</v>
          </cell>
        </row>
        <row r="2938">
          <cell r="A2938">
            <v>71241</v>
          </cell>
          <cell r="B2938" t="str">
            <v>71</v>
          </cell>
          <cell r="C2938" t="str">
            <v>Jambles</v>
          </cell>
          <cell r="D2938">
            <v>494.00000000000199</v>
          </cell>
          <cell r="E2938">
            <v>82.166933281637895</v>
          </cell>
          <cell r="F2938">
            <v>65.110362167273678</v>
          </cell>
          <cell r="G2938">
            <v>147.27729544891156</v>
          </cell>
        </row>
        <row r="2939">
          <cell r="A2939">
            <v>71242</v>
          </cell>
          <cell r="B2939" t="str">
            <v>71</v>
          </cell>
          <cell r="C2939" t="str">
            <v>Joncy</v>
          </cell>
          <cell r="D2939">
            <v>534.99999999999943</v>
          </cell>
          <cell r="E2939">
            <v>103.37561154226675</v>
          </cell>
          <cell r="F2939">
            <v>69.542265276201718</v>
          </cell>
          <cell r="G2939">
            <v>172.91787681846847</v>
          </cell>
        </row>
        <row r="2940">
          <cell r="A2940">
            <v>71243</v>
          </cell>
          <cell r="B2940" t="str">
            <v>71</v>
          </cell>
          <cell r="C2940" t="str">
            <v>Joudes</v>
          </cell>
          <cell r="D2940">
            <v>394</v>
          </cell>
          <cell r="E2940">
            <v>91</v>
          </cell>
          <cell r="F2940">
            <v>42</v>
          </cell>
          <cell r="G2940">
            <v>133</v>
          </cell>
        </row>
        <row r="2941">
          <cell r="A2941">
            <v>71244</v>
          </cell>
          <cell r="B2941" t="str">
            <v>71</v>
          </cell>
          <cell r="C2941" t="str">
            <v>Jouvençon</v>
          </cell>
          <cell r="D2941">
            <v>422</v>
          </cell>
          <cell r="E2941">
            <v>88</v>
          </cell>
          <cell r="F2941">
            <v>48</v>
          </cell>
          <cell r="G2941">
            <v>136</v>
          </cell>
        </row>
        <row r="2942">
          <cell r="A2942">
            <v>71245</v>
          </cell>
          <cell r="B2942" t="str">
            <v>71</v>
          </cell>
          <cell r="C2942" t="str">
            <v>Jugy</v>
          </cell>
          <cell r="D2942">
            <v>325</v>
          </cell>
          <cell r="E2942">
            <v>39</v>
          </cell>
          <cell r="F2942">
            <v>29</v>
          </cell>
          <cell r="G2942">
            <v>68</v>
          </cell>
        </row>
        <row r="2943">
          <cell r="A2943">
            <v>71246</v>
          </cell>
          <cell r="B2943" t="str">
            <v>71</v>
          </cell>
          <cell r="C2943" t="str">
            <v>Juif</v>
          </cell>
          <cell r="D2943">
            <v>252</v>
          </cell>
          <cell r="E2943">
            <v>48.046692607003891</v>
          </cell>
          <cell r="F2943">
            <v>30.396887159533073</v>
          </cell>
          <cell r="G2943">
            <v>78.443579766536971</v>
          </cell>
        </row>
        <row r="2944">
          <cell r="A2944">
            <v>71247</v>
          </cell>
          <cell r="B2944" t="str">
            <v>71</v>
          </cell>
          <cell r="C2944" t="str">
            <v>Jully-lès-Buxy</v>
          </cell>
          <cell r="D2944">
            <v>351</v>
          </cell>
          <cell r="E2944">
            <v>55</v>
          </cell>
          <cell r="F2944">
            <v>48</v>
          </cell>
          <cell r="G2944">
            <v>103</v>
          </cell>
        </row>
        <row r="2945">
          <cell r="A2945">
            <v>71248</v>
          </cell>
          <cell r="B2945" t="str">
            <v>71</v>
          </cell>
          <cell r="C2945" t="str">
            <v>Lacrost</v>
          </cell>
          <cell r="D2945">
            <v>707</v>
          </cell>
          <cell r="E2945">
            <v>146.68049792531116</v>
          </cell>
          <cell r="F2945">
            <v>88.008298755186686</v>
          </cell>
          <cell r="G2945">
            <v>234.68879668049783</v>
          </cell>
        </row>
        <row r="2946">
          <cell r="A2946">
            <v>71249</v>
          </cell>
          <cell r="B2946" t="str">
            <v>71</v>
          </cell>
          <cell r="C2946" t="str">
            <v>Laives</v>
          </cell>
          <cell r="D2946">
            <v>1012</v>
          </cell>
          <cell r="E2946">
            <v>150.65977026735766</v>
          </cell>
          <cell r="F2946">
            <v>89.201285312450494</v>
          </cell>
          <cell r="G2946">
            <v>239.86105557980815</v>
          </cell>
        </row>
        <row r="2947">
          <cell r="A2947">
            <v>71250</v>
          </cell>
          <cell r="B2947" t="str">
            <v>71</v>
          </cell>
          <cell r="C2947" t="str">
            <v>Laizé</v>
          </cell>
          <cell r="D2947">
            <v>1088</v>
          </cell>
          <cell r="E2947">
            <v>173</v>
          </cell>
          <cell r="F2947">
            <v>51</v>
          </cell>
          <cell r="G2947">
            <v>224</v>
          </cell>
        </row>
        <row r="2948">
          <cell r="A2948">
            <v>71251</v>
          </cell>
          <cell r="B2948" t="str">
            <v>71</v>
          </cell>
          <cell r="C2948" t="str">
            <v>Laizy</v>
          </cell>
          <cell r="D2948">
            <v>609</v>
          </cell>
          <cell r="E2948">
            <v>127.77156578230924</v>
          </cell>
          <cell r="F2948">
            <v>61.7748184376808</v>
          </cell>
          <cell r="G2948">
            <v>189.54638421999005</v>
          </cell>
        </row>
        <row r="2949">
          <cell r="A2949">
            <v>71252</v>
          </cell>
          <cell r="B2949" t="str">
            <v>71</v>
          </cell>
          <cell r="C2949" t="str">
            <v>Lalheue</v>
          </cell>
          <cell r="D2949">
            <v>390</v>
          </cell>
          <cell r="E2949">
            <v>68.939393939393952</v>
          </cell>
          <cell r="F2949">
            <v>22.651515151515156</v>
          </cell>
          <cell r="G2949">
            <v>91.590909090909108</v>
          </cell>
        </row>
        <row r="2950">
          <cell r="A2950">
            <v>71253</v>
          </cell>
          <cell r="B2950" t="str">
            <v>71</v>
          </cell>
          <cell r="C2950" t="str">
            <v>Lans</v>
          </cell>
          <cell r="D2950">
            <v>920.00000000000284</v>
          </cell>
          <cell r="E2950">
            <v>131.72259507830017</v>
          </cell>
          <cell r="F2950">
            <v>46.308724832214899</v>
          </cell>
          <cell r="G2950">
            <v>178.03131991051507</v>
          </cell>
        </row>
        <row r="2951">
          <cell r="A2951">
            <v>71254</v>
          </cell>
          <cell r="B2951" t="str">
            <v>71</v>
          </cell>
          <cell r="C2951" t="str">
            <v>Lays-sur-le-Doubs</v>
          </cell>
          <cell r="D2951">
            <v>136</v>
          </cell>
          <cell r="E2951">
            <v>46.312402776791146</v>
          </cell>
          <cell r="F2951">
            <v>17.937519444641779</v>
          </cell>
          <cell r="G2951">
            <v>64.249922221432925</v>
          </cell>
        </row>
        <row r="2952">
          <cell r="A2952">
            <v>71255</v>
          </cell>
          <cell r="B2952" t="str">
            <v>71</v>
          </cell>
          <cell r="C2952" t="str">
            <v>Lesme</v>
          </cell>
          <cell r="D2952">
            <v>189</v>
          </cell>
          <cell r="E2952">
            <v>28.696335078534023</v>
          </cell>
          <cell r="F2952">
            <v>13.853403141361252</v>
          </cell>
          <cell r="G2952">
            <v>42.549738219895275</v>
          </cell>
        </row>
        <row r="2953">
          <cell r="A2953">
            <v>71256</v>
          </cell>
          <cell r="B2953" t="str">
            <v>71</v>
          </cell>
          <cell r="C2953" t="str">
            <v>Lessard-en-Bresse</v>
          </cell>
          <cell r="D2953">
            <v>569.99999999999898</v>
          </cell>
          <cell r="E2953">
            <v>58.163265306122348</v>
          </cell>
          <cell r="F2953">
            <v>49.703153988868188</v>
          </cell>
          <cell r="G2953">
            <v>107.86641929499054</v>
          </cell>
        </row>
        <row r="2954">
          <cell r="A2954">
            <v>71257</v>
          </cell>
          <cell r="B2954" t="str">
            <v>71</v>
          </cell>
          <cell r="C2954" t="str">
            <v>Lessard-le-National</v>
          </cell>
          <cell r="D2954">
            <v>597</v>
          </cell>
          <cell r="E2954">
            <v>118.227495908347</v>
          </cell>
          <cell r="F2954">
            <v>26.381342062193131</v>
          </cell>
          <cell r="G2954">
            <v>144.60883797054012</v>
          </cell>
        </row>
        <row r="2955">
          <cell r="A2955">
            <v>71258</v>
          </cell>
          <cell r="B2955" t="str">
            <v>71</v>
          </cell>
          <cell r="C2955" t="str">
            <v>Leynes</v>
          </cell>
          <cell r="D2955">
            <v>509</v>
          </cell>
          <cell r="E2955">
            <v>83</v>
          </cell>
          <cell r="F2955">
            <v>34</v>
          </cell>
          <cell r="G2955">
            <v>117</v>
          </cell>
        </row>
        <row r="2956">
          <cell r="A2956">
            <v>71259</v>
          </cell>
          <cell r="B2956" t="str">
            <v>71</v>
          </cell>
          <cell r="C2956" t="str">
            <v>Ligny-en-Brionnais</v>
          </cell>
          <cell r="D2956">
            <v>340.00000000000085</v>
          </cell>
          <cell r="E2956">
            <v>67.185628742515135</v>
          </cell>
          <cell r="F2956">
            <v>30.538922155688702</v>
          </cell>
          <cell r="G2956">
            <v>97.72455089820383</v>
          </cell>
        </row>
        <row r="2957">
          <cell r="A2957">
            <v>71261</v>
          </cell>
          <cell r="B2957" t="str">
            <v>71</v>
          </cell>
          <cell r="C2957" t="str">
            <v>Loisy</v>
          </cell>
          <cell r="D2957">
            <v>621.99999999999943</v>
          </cell>
          <cell r="E2957">
            <v>94.829508196721221</v>
          </cell>
          <cell r="F2957">
            <v>73.416393442622876</v>
          </cell>
          <cell r="G2957">
            <v>168.24590163934408</v>
          </cell>
        </row>
        <row r="2958">
          <cell r="A2958">
            <v>71262</v>
          </cell>
          <cell r="B2958" t="str">
            <v>71</v>
          </cell>
          <cell r="C2958" t="str">
            <v>Longepierre</v>
          </cell>
          <cell r="D2958">
            <v>180</v>
          </cell>
          <cell r="E2958">
            <v>40.841904641656527</v>
          </cell>
          <cell r="F2958">
            <v>30.145215330746485</v>
          </cell>
          <cell r="G2958">
            <v>70.987119972403008</v>
          </cell>
        </row>
        <row r="2959">
          <cell r="A2959">
            <v>71263</v>
          </cell>
          <cell r="B2959" t="str">
            <v>71</v>
          </cell>
          <cell r="C2959" t="str">
            <v>Louhans</v>
          </cell>
          <cell r="D2959">
            <v>6405</v>
          </cell>
          <cell r="E2959">
            <v>1309.792399084726</v>
          </cell>
          <cell r="F2959">
            <v>1201.6213066109954</v>
          </cell>
          <cell r="G2959">
            <v>2511.4137056957215</v>
          </cell>
        </row>
        <row r="2960">
          <cell r="A2960">
            <v>71264</v>
          </cell>
          <cell r="B2960" t="str">
            <v>71</v>
          </cell>
          <cell r="C2960" t="str">
            <v>Lournand</v>
          </cell>
          <cell r="D2960">
            <v>318</v>
          </cell>
          <cell r="E2960">
            <v>45.567073170731696</v>
          </cell>
          <cell r="F2960">
            <v>31.993902439024382</v>
          </cell>
          <cell r="G2960">
            <v>77.560975609756071</v>
          </cell>
        </row>
        <row r="2961">
          <cell r="A2961">
            <v>71265</v>
          </cell>
          <cell r="B2961" t="str">
            <v>71</v>
          </cell>
          <cell r="C2961" t="str">
            <v>La Loyère</v>
          </cell>
          <cell r="D2961">
            <v>436</v>
          </cell>
          <cell r="E2961">
            <v>45</v>
          </cell>
          <cell r="F2961">
            <v>10</v>
          </cell>
          <cell r="G2961">
            <v>55</v>
          </cell>
        </row>
        <row r="2962">
          <cell r="A2962">
            <v>71266</v>
          </cell>
          <cell r="B2962" t="str">
            <v>71</v>
          </cell>
          <cell r="C2962" t="str">
            <v>Lucenay-l'Évêque</v>
          </cell>
          <cell r="D2962">
            <v>355</v>
          </cell>
          <cell r="E2962">
            <v>63.463687150838012</v>
          </cell>
          <cell r="F2962">
            <v>61.480446927374331</v>
          </cell>
          <cell r="G2962">
            <v>124.94413407821234</v>
          </cell>
        </row>
        <row r="2963">
          <cell r="A2963">
            <v>71267</v>
          </cell>
          <cell r="B2963" t="str">
            <v>71</v>
          </cell>
          <cell r="C2963" t="str">
            <v>Lugny</v>
          </cell>
          <cell r="D2963">
            <v>894</v>
          </cell>
          <cell r="E2963">
            <v>151</v>
          </cell>
          <cell r="F2963">
            <v>85</v>
          </cell>
          <cell r="G2963">
            <v>236</v>
          </cell>
        </row>
        <row r="2964">
          <cell r="A2964">
            <v>71268</v>
          </cell>
          <cell r="B2964" t="str">
            <v>71</v>
          </cell>
          <cell r="C2964" t="str">
            <v>Lugny-lès-Charolles</v>
          </cell>
          <cell r="D2964">
            <v>343.99999999999852</v>
          </cell>
          <cell r="E2964">
            <v>41.239766081871167</v>
          </cell>
          <cell r="F2964">
            <v>28.16374269005836</v>
          </cell>
          <cell r="G2964">
            <v>69.403508771929523</v>
          </cell>
        </row>
        <row r="2965">
          <cell r="A2965">
            <v>71269</v>
          </cell>
          <cell r="B2965" t="str">
            <v>71</v>
          </cell>
          <cell r="C2965" t="str">
            <v>Lux</v>
          </cell>
          <cell r="D2965">
            <v>1852</v>
          </cell>
          <cell r="E2965">
            <v>293.49055052526319</v>
          </cell>
          <cell r="F2965">
            <v>133.13975305285115</v>
          </cell>
          <cell r="G2965">
            <v>426.63030357811431</v>
          </cell>
        </row>
        <row r="2966">
          <cell r="A2966">
            <v>71270</v>
          </cell>
          <cell r="B2966" t="str">
            <v>71</v>
          </cell>
          <cell r="C2966" t="str">
            <v>Mâcon</v>
          </cell>
          <cell r="D2966">
            <v>33350</v>
          </cell>
          <cell r="E2966">
            <v>5317.7794639079639</v>
          </cell>
          <cell r="F2966">
            <v>3764.5828460323692</v>
          </cell>
          <cell r="G2966">
            <v>9082.3623099403339</v>
          </cell>
        </row>
        <row r="2967">
          <cell r="A2967">
            <v>71271</v>
          </cell>
          <cell r="B2967" t="str">
            <v>71</v>
          </cell>
          <cell r="C2967" t="str">
            <v>Mailly</v>
          </cell>
          <cell r="D2967">
            <v>149</v>
          </cell>
          <cell r="E2967">
            <v>44.891025641025642</v>
          </cell>
          <cell r="F2967">
            <v>17.192307692307693</v>
          </cell>
          <cell r="G2967">
            <v>62.083333333333336</v>
          </cell>
        </row>
        <row r="2968">
          <cell r="A2968">
            <v>71272</v>
          </cell>
          <cell r="B2968" t="str">
            <v>71</v>
          </cell>
          <cell r="C2968" t="str">
            <v>Malay</v>
          </cell>
          <cell r="D2968">
            <v>237</v>
          </cell>
          <cell r="E2968">
            <v>49</v>
          </cell>
          <cell r="F2968">
            <v>38</v>
          </cell>
          <cell r="G2968">
            <v>87</v>
          </cell>
        </row>
        <row r="2969">
          <cell r="A2969">
            <v>71273</v>
          </cell>
          <cell r="B2969" t="str">
            <v>71</v>
          </cell>
          <cell r="C2969" t="str">
            <v>Maltat</v>
          </cell>
          <cell r="D2969">
            <v>290</v>
          </cell>
          <cell r="E2969">
            <v>61.156462585033999</v>
          </cell>
          <cell r="F2969">
            <v>25.646258503401349</v>
          </cell>
          <cell r="G2969">
            <v>86.802721088435348</v>
          </cell>
        </row>
        <row r="2970">
          <cell r="A2970">
            <v>71274</v>
          </cell>
          <cell r="B2970" t="str">
            <v>71</v>
          </cell>
          <cell r="C2970" t="str">
            <v>Mancey</v>
          </cell>
          <cell r="D2970">
            <v>389.00000000000051</v>
          </cell>
          <cell r="E2970">
            <v>67.520725388601136</v>
          </cell>
          <cell r="F2970">
            <v>49.380829015544109</v>
          </cell>
          <cell r="G2970">
            <v>116.90155440414524</v>
          </cell>
        </row>
        <row r="2971">
          <cell r="A2971">
            <v>71275</v>
          </cell>
          <cell r="B2971" t="str">
            <v>71</v>
          </cell>
          <cell r="C2971" t="str">
            <v>Marcigny</v>
          </cell>
          <cell r="D2971">
            <v>1841.0000000000059</v>
          </cell>
          <cell r="E2971">
            <v>423.92581962785431</v>
          </cell>
          <cell r="F2971">
            <v>470.93304256615107</v>
          </cell>
          <cell r="G2971">
            <v>894.85886219400538</v>
          </cell>
        </row>
        <row r="2972">
          <cell r="A2972">
            <v>71276</v>
          </cell>
          <cell r="B2972" t="str">
            <v>71</v>
          </cell>
          <cell r="C2972" t="str">
            <v>Marcilly-la-Gueurce</v>
          </cell>
          <cell r="D2972">
            <v>117</v>
          </cell>
          <cell r="E2972">
            <v>32</v>
          </cell>
          <cell r="F2972">
            <v>15</v>
          </cell>
          <cell r="G2972">
            <v>47</v>
          </cell>
        </row>
        <row r="2973">
          <cell r="A2973">
            <v>71277</v>
          </cell>
          <cell r="B2973" t="str">
            <v>71</v>
          </cell>
          <cell r="C2973" t="str">
            <v>Marcilly-lès-Buxy</v>
          </cell>
          <cell r="D2973">
            <v>680</v>
          </cell>
          <cell r="E2973">
            <v>84.143884892086305</v>
          </cell>
          <cell r="F2973">
            <v>63.597122302158247</v>
          </cell>
          <cell r="G2973">
            <v>147.74100719424456</v>
          </cell>
        </row>
        <row r="2974">
          <cell r="A2974">
            <v>71278</v>
          </cell>
          <cell r="B2974" t="str">
            <v>71</v>
          </cell>
          <cell r="C2974" t="str">
            <v>Marigny</v>
          </cell>
          <cell r="D2974">
            <v>149</v>
          </cell>
          <cell r="E2974">
            <v>28</v>
          </cell>
          <cell r="F2974">
            <v>9</v>
          </cell>
          <cell r="G2974">
            <v>37</v>
          </cell>
        </row>
        <row r="2975">
          <cell r="A2975">
            <v>71279</v>
          </cell>
          <cell r="B2975" t="str">
            <v>71</v>
          </cell>
          <cell r="C2975" t="str">
            <v>Marizy</v>
          </cell>
          <cell r="D2975">
            <v>451</v>
          </cell>
          <cell r="E2975">
            <v>92</v>
          </cell>
          <cell r="F2975">
            <v>63</v>
          </cell>
          <cell r="G2975">
            <v>155</v>
          </cell>
        </row>
        <row r="2976">
          <cell r="A2976">
            <v>71280</v>
          </cell>
          <cell r="B2976" t="str">
            <v>71</v>
          </cell>
          <cell r="C2976" t="str">
            <v>Marly-sous-Issy</v>
          </cell>
          <cell r="D2976">
            <v>85</v>
          </cell>
          <cell r="E2976">
            <v>23</v>
          </cell>
          <cell r="F2976">
            <v>8</v>
          </cell>
          <cell r="G2976">
            <v>31</v>
          </cell>
        </row>
        <row r="2977">
          <cell r="A2977">
            <v>71281</v>
          </cell>
          <cell r="B2977" t="str">
            <v>71</v>
          </cell>
          <cell r="C2977" t="str">
            <v>Marly-sur-Arroux</v>
          </cell>
          <cell r="D2977">
            <v>334</v>
          </cell>
          <cell r="E2977">
            <v>65.412462908011889</v>
          </cell>
          <cell r="F2977">
            <v>40.635014836795271</v>
          </cell>
          <cell r="G2977">
            <v>106.04747774480717</v>
          </cell>
        </row>
        <row r="2978">
          <cell r="A2978">
            <v>71282</v>
          </cell>
          <cell r="B2978" t="str">
            <v>71</v>
          </cell>
          <cell r="C2978" t="str">
            <v>Marmagne</v>
          </cell>
          <cell r="D2978">
            <v>1237</v>
          </cell>
          <cell r="E2978">
            <v>220.21559146346792</v>
          </cell>
          <cell r="F2978">
            <v>123.00330333995507</v>
          </cell>
          <cell r="G2978">
            <v>343.21889480342298</v>
          </cell>
        </row>
        <row r="2979">
          <cell r="A2979">
            <v>71283</v>
          </cell>
          <cell r="B2979" t="str">
            <v>71</v>
          </cell>
          <cell r="C2979" t="str">
            <v>Marnay</v>
          </cell>
          <cell r="D2979">
            <v>521</v>
          </cell>
          <cell r="E2979">
            <v>95.32789855072464</v>
          </cell>
          <cell r="F2979">
            <v>55.686594202898554</v>
          </cell>
          <cell r="G2979">
            <v>151.01449275362319</v>
          </cell>
        </row>
        <row r="2980">
          <cell r="A2980">
            <v>71284</v>
          </cell>
          <cell r="B2980" t="str">
            <v>71</v>
          </cell>
          <cell r="C2980" t="str">
            <v>Martailly-lès-Brancion</v>
          </cell>
          <cell r="D2980">
            <v>120</v>
          </cell>
          <cell r="E2980">
            <v>28.52459016393442</v>
          </cell>
          <cell r="F2980">
            <v>10.81967213114754</v>
          </cell>
          <cell r="G2980">
            <v>39.344262295081961</v>
          </cell>
        </row>
        <row r="2981">
          <cell r="A2981">
            <v>71285</v>
          </cell>
          <cell r="B2981" t="str">
            <v>71</v>
          </cell>
          <cell r="C2981" t="str">
            <v>Martigny-le-Comte</v>
          </cell>
          <cell r="D2981">
            <v>425</v>
          </cell>
          <cell r="E2981">
            <v>98</v>
          </cell>
          <cell r="F2981">
            <v>42</v>
          </cell>
          <cell r="G2981">
            <v>140</v>
          </cell>
        </row>
        <row r="2982">
          <cell r="A2982">
            <v>71286</v>
          </cell>
          <cell r="B2982" t="str">
            <v>71</v>
          </cell>
          <cell r="C2982" t="str">
            <v>Mary</v>
          </cell>
          <cell r="D2982">
            <v>233</v>
          </cell>
          <cell r="E2982">
            <v>55.476190476190553</v>
          </cell>
          <cell r="F2982">
            <v>17.147186147186169</v>
          </cell>
          <cell r="G2982">
            <v>72.623376623376714</v>
          </cell>
        </row>
        <row r="2983">
          <cell r="A2983">
            <v>71287</v>
          </cell>
          <cell r="B2983" t="str">
            <v>71</v>
          </cell>
          <cell r="C2983" t="str">
            <v>Massilly</v>
          </cell>
          <cell r="D2983">
            <v>364</v>
          </cell>
          <cell r="E2983">
            <v>93.772853185595636</v>
          </cell>
          <cell r="F2983">
            <v>29.240997229916921</v>
          </cell>
          <cell r="G2983">
            <v>123.01385041551256</v>
          </cell>
        </row>
        <row r="2984">
          <cell r="A2984">
            <v>71288</v>
          </cell>
          <cell r="B2984" t="str">
            <v>71</v>
          </cell>
          <cell r="C2984" t="str">
            <v>Massy</v>
          </cell>
          <cell r="D2984">
            <v>65</v>
          </cell>
          <cell r="E2984">
            <v>9</v>
          </cell>
          <cell r="F2984">
            <v>6</v>
          </cell>
          <cell r="G2984">
            <v>15</v>
          </cell>
        </row>
        <row r="2985">
          <cell r="A2985">
            <v>71289</v>
          </cell>
          <cell r="B2985" t="str">
            <v>71</v>
          </cell>
          <cell r="C2985" t="str">
            <v>Matour</v>
          </cell>
          <cell r="D2985">
            <v>1048</v>
          </cell>
          <cell r="E2985">
            <v>190.91083413231129</v>
          </cell>
          <cell r="F2985">
            <v>123.58964525407519</v>
          </cell>
          <cell r="G2985">
            <v>314.50047938638647</v>
          </cell>
        </row>
        <row r="2986">
          <cell r="A2986">
            <v>71290</v>
          </cell>
          <cell r="B2986" t="str">
            <v>71</v>
          </cell>
          <cell r="C2986" t="str">
            <v>Mazille</v>
          </cell>
          <cell r="D2986">
            <v>392</v>
          </cell>
          <cell r="E2986">
            <v>77.746796686570349</v>
          </cell>
          <cell r="F2986">
            <v>83.27992183016876</v>
          </cell>
          <cell r="G2986">
            <v>161.02671851673909</v>
          </cell>
        </row>
        <row r="2987">
          <cell r="A2987">
            <v>71291</v>
          </cell>
          <cell r="B2987" t="str">
            <v>71</v>
          </cell>
          <cell r="C2987" t="str">
            <v>Melay</v>
          </cell>
          <cell r="D2987">
            <v>975</v>
          </cell>
          <cell r="E2987">
            <v>138.00023648043231</v>
          </cell>
          <cell r="F2987">
            <v>117.00067403246229</v>
          </cell>
          <cell r="G2987">
            <v>255.00091051289459</v>
          </cell>
        </row>
        <row r="2988">
          <cell r="A2988">
            <v>71292</v>
          </cell>
          <cell r="B2988" t="str">
            <v>71</v>
          </cell>
          <cell r="C2988" t="str">
            <v>Mellecey</v>
          </cell>
          <cell r="D2988">
            <v>1270</v>
          </cell>
          <cell r="E2988">
            <v>232.90350472320495</v>
          </cell>
          <cell r="F2988">
            <v>117.32502747159563</v>
          </cell>
          <cell r="G2988">
            <v>350.22853219480055</v>
          </cell>
        </row>
        <row r="2989">
          <cell r="A2989">
            <v>71293</v>
          </cell>
          <cell r="B2989" t="str">
            <v>71</v>
          </cell>
          <cell r="C2989" t="str">
            <v>Ménetreuil</v>
          </cell>
          <cell r="D2989">
            <v>409.00000000000091</v>
          </cell>
          <cell r="E2989">
            <v>85.864088896920805</v>
          </cell>
          <cell r="F2989">
            <v>38.386298565682239</v>
          </cell>
          <cell r="G2989">
            <v>124.25038746260304</v>
          </cell>
        </row>
        <row r="2990">
          <cell r="A2990">
            <v>71294</v>
          </cell>
          <cell r="B2990" t="str">
            <v>71</v>
          </cell>
          <cell r="C2990" t="str">
            <v>Mercurey</v>
          </cell>
          <cell r="D2990">
            <v>1252</v>
          </cell>
          <cell r="E2990">
            <v>179.11430877302453</v>
          </cell>
          <cell r="F2990">
            <v>110.22419001416894</v>
          </cell>
          <cell r="G2990">
            <v>289.33849878719349</v>
          </cell>
        </row>
        <row r="2991">
          <cell r="A2991">
            <v>71295</v>
          </cell>
          <cell r="B2991" t="str">
            <v>71</v>
          </cell>
          <cell r="C2991" t="str">
            <v>Mervans</v>
          </cell>
          <cell r="D2991">
            <v>1467</v>
          </cell>
          <cell r="E2991">
            <v>283.24179681888143</v>
          </cell>
          <cell r="F2991">
            <v>262.43142131405665</v>
          </cell>
          <cell r="G2991">
            <v>545.67321813293802</v>
          </cell>
        </row>
        <row r="2992">
          <cell r="A2992">
            <v>71296</v>
          </cell>
          <cell r="B2992" t="str">
            <v>71</v>
          </cell>
          <cell r="C2992" t="str">
            <v>Messey-sur-Grosne</v>
          </cell>
          <cell r="D2992">
            <v>736</v>
          </cell>
          <cell r="E2992">
            <v>101.72357723577235</v>
          </cell>
          <cell r="F2992">
            <v>41.886178861788615</v>
          </cell>
          <cell r="G2992">
            <v>143.60975609756096</v>
          </cell>
        </row>
        <row r="2993">
          <cell r="A2993">
            <v>71297</v>
          </cell>
          <cell r="B2993" t="str">
            <v>71</v>
          </cell>
          <cell r="C2993" t="str">
            <v>Mesvres</v>
          </cell>
          <cell r="D2993">
            <v>768.9999999999992</v>
          </cell>
          <cell r="E2993">
            <v>174.13219895287941</v>
          </cell>
          <cell r="F2993">
            <v>115.75261780104699</v>
          </cell>
          <cell r="G2993">
            <v>289.88481675392643</v>
          </cell>
        </row>
        <row r="2994">
          <cell r="A2994">
            <v>71299</v>
          </cell>
          <cell r="B2994" t="str">
            <v>71</v>
          </cell>
          <cell r="C2994" t="str">
            <v>Milly-Lamartine</v>
          </cell>
          <cell r="D2994">
            <v>359</v>
          </cell>
          <cell r="E2994">
            <v>48.485632183908102</v>
          </cell>
          <cell r="F2994">
            <v>33.011494252873597</v>
          </cell>
          <cell r="G2994">
            <v>81.497126436781699</v>
          </cell>
        </row>
        <row r="2995">
          <cell r="A2995">
            <v>71300</v>
          </cell>
          <cell r="B2995" t="str">
            <v>71</v>
          </cell>
          <cell r="C2995" t="str">
            <v>Le Miroir</v>
          </cell>
          <cell r="D2995">
            <v>577</v>
          </cell>
          <cell r="E2995">
            <v>91.682210708117438</v>
          </cell>
          <cell r="F2995">
            <v>61.785837651122634</v>
          </cell>
          <cell r="G2995">
            <v>153.46804835924007</v>
          </cell>
        </row>
        <row r="2996">
          <cell r="A2996">
            <v>71301</v>
          </cell>
          <cell r="B2996" t="str">
            <v>71</v>
          </cell>
          <cell r="C2996" t="str">
            <v>Mont</v>
          </cell>
          <cell r="D2996">
            <v>211</v>
          </cell>
          <cell r="E2996">
            <v>33</v>
          </cell>
          <cell r="F2996">
            <v>15</v>
          </cell>
          <cell r="G2996">
            <v>48</v>
          </cell>
        </row>
        <row r="2997">
          <cell r="A2997">
            <v>71302</v>
          </cell>
          <cell r="B2997" t="str">
            <v>71</v>
          </cell>
          <cell r="C2997" t="str">
            <v>Montagny-lès-Buxy</v>
          </cell>
          <cell r="D2997">
            <v>222</v>
          </cell>
          <cell r="E2997">
            <v>33</v>
          </cell>
          <cell r="F2997">
            <v>18</v>
          </cell>
          <cell r="G2997">
            <v>51</v>
          </cell>
        </row>
        <row r="2998">
          <cell r="A2998">
            <v>71303</v>
          </cell>
          <cell r="B2998" t="str">
            <v>71</v>
          </cell>
          <cell r="C2998" t="str">
            <v>Montagny-près-Louhans</v>
          </cell>
          <cell r="D2998">
            <v>461.99999999999818</v>
          </cell>
          <cell r="E2998">
            <v>82.612782998964988</v>
          </cell>
          <cell r="F2998">
            <v>39.776525147649814</v>
          </cell>
          <cell r="G2998">
            <v>122.38930814661481</v>
          </cell>
        </row>
        <row r="2999">
          <cell r="A2999">
            <v>71304</v>
          </cell>
          <cell r="B2999" t="str">
            <v>71</v>
          </cell>
          <cell r="C2999" t="str">
            <v>Montagny-sur-Grosne</v>
          </cell>
          <cell r="D2999">
            <v>113</v>
          </cell>
          <cell r="E2999">
            <v>22</v>
          </cell>
          <cell r="F2999">
            <v>2</v>
          </cell>
          <cell r="G2999">
            <v>24</v>
          </cell>
        </row>
        <row r="3000">
          <cell r="A3000">
            <v>71305</v>
          </cell>
          <cell r="B3000" t="str">
            <v>71</v>
          </cell>
          <cell r="C3000" t="str">
            <v>Montbellet</v>
          </cell>
          <cell r="D3000">
            <v>805.99999999999739</v>
          </cell>
          <cell r="E3000">
            <v>140.87390761548019</v>
          </cell>
          <cell r="F3000">
            <v>79.493133583020978</v>
          </cell>
          <cell r="G3000">
            <v>220.36704119850117</v>
          </cell>
        </row>
        <row r="3001">
          <cell r="A3001">
            <v>71306</v>
          </cell>
          <cell r="B3001" t="str">
            <v>71</v>
          </cell>
          <cell r="C3001" t="str">
            <v>Montceau-les-Mines</v>
          </cell>
          <cell r="D3001">
            <v>18969</v>
          </cell>
          <cell r="E3001">
            <v>3477.0916306010208</v>
          </cell>
          <cell r="F3001">
            <v>2939.0145711652704</v>
          </cell>
          <cell r="G3001">
            <v>6416.1062017662916</v>
          </cell>
        </row>
        <row r="3002">
          <cell r="A3002">
            <v>71307</v>
          </cell>
          <cell r="B3002" t="str">
            <v>71</v>
          </cell>
          <cell r="C3002" t="str">
            <v>Montceaux-l'Étoile</v>
          </cell>
          <cell r="D3002">
            <v>302.00000000000097</v>
          </cell>
          <cell r="E3002">
            <v>48.808080808080959</v>
          </cell>
          <cell r="F3002">
            <v>24.404040404040479</v>
          </cell>
          <cell r="G3002">
            <v>73.212121212121446</v>
          </cell>
        </row>
        <row r="3003">
          <cell r="A3003">
            <v>71308</v>
          </cell>
          <cell r="B3003" t="str">
            <v>71</v>
          </cell>
          <cell r="C3003" t="str">
            <v>Montceaux-Ragny</v>
          </cell>
          <cell r="D3003">
            <v>33</v>
          </cell>
          <cell r="E3003">
            <v>7.21875</v>
          </cell>
          <cell r="F3003">
            <v>7.21875</v>
          </cell>
          <cell r="G3003">
            <v>14.4375</v>
          </cell>
        </row>
        <row r="3004">
          <cell r="A3004">
            <v>71309</v>
          </cell>
          <cell r="B3004" t="str">
            <v>71</v>
          </cell>
          <cell r="C3004" t="str">
            <v>Montcenis</v>
          </cell>
          <cell r="D3004">
            <v>2194.9999999999909</v>
          </cell>
          <cell r="E3004">
            <v>493.09247134892883</v>
          </cell>
          <cell r="F3004">
            <v>360.60725742344965</v>
          </cell>
          <cell r="G3004">
            <v>853.69972877237842</v>
          </cell>
        </row>
        <row r="3005">
          <cell r="A3005">
            <v>71310</v>
          </cell>
          <cell r="B3005" t="str">
            <v>71</v>
          </cell>
          <cell r="C3005" t="str">
            <v>Montchanin</v>
          </cell>
          <cell r="D3005">
            <v>5226</v>
          </cell>
          <cell r="E3005">
            <v>909</v>
          </cell>
          <cell r="F3005">
            <v>746</v>
          </cell>
          <cell r="G3005">
            <v>1655</v>
          </cell>
        </row>
        <row r="3006">
          <cell r="A3006">
            <v>71311</v>
          </cell>
          <cell r="B3006" t="str">
            <v>71</v>
          </cell>
          <cell r="C3006" t="str">
            <v>Montcony</v>
          </cell>
          <cell r="D3006">
            <v>295.00000000000068</v>
          </cell>
          <cell r="E3006">
            <v>61.207482993197416</v>
          </cell>
          <cell r="F3006">
            <v>32.108843537415041</v>
          </cell>
          <cell r="G3006">
            <v>93.316326530612457</v>
          </cell>
        </row>
        <row r="3007">
          <cell r="A3007">
            <v>71312</v>
          </cell>
          <cell r="B3007" t="str">
            <v>71</v>
          </cell>
          <cell r="C3007" t="str">
            <v>Montcoy</v>
          </cell>
          <cell r="D3007">
            <v>254</v>
          </cell>
          <cell r="E3007">
            <v>26.684824902723729</v>
          </cell>
          <cell r="F3007">
            <v>12.848249027237351</v>
          </cell>
          <cell r="G3007">
            <v>39.533073929961077</v>
          </cell>
        </row>
        <row r="3008">
          <cell r="A3008">
            <v>71313</v>
          </cell>
          <cell r="B3008" t="str">
            <v>71</v>
          </cell>
          <cell r="C3008" t="str">
            <v>Monthelon</v>
          </cell>
          <cell r="D3008">
            <v>390</v>
          </cell>
          <cell r="E3008">
            <v>61</v>
          </cell>
          <cell r="F3008">
            <v>24</v>
          </cell>
          <cell r="G3008">
            <v>85</v>
          </cell>
        </row>
        <row r="3009">
          <cell r="A3009">
            <v>71314</v>
          </cell>
          <cell r="B3009" t="str">
            <v>71</v>
          </cell>
          <cell r="C3009" t="str">
            <v>Montjay</v>
          </cell>
          <cell r="D3009">
            <v>197</v>
          </cell>
          <cell r="E3009">
            <v>48.265000000000001</v>
          </cell>
          <cell r="F3009">
            <v>30.535</v>
          </cell>
          <cell r="G3009">
            <v>78.8</v>
          </cell>
        </row>
        <row r="3010">
          <cell r="A3010">
            <v>71315</v>
          </cell>
          <cell r="B3010" t="str">
            <v>71</v>
          </cell>
          <cell r="C3010" t="str">
            <v>Mont-lès-Seurre</v>
          </cell>
          <cell r="D3010">
            <v>174</v>
          </cell>
          <cell r="E3010">
            <v>31</v>
          </cell>
          <cell r="F3010">
            <v>15</v>
          </cell>
          <cell r="G3010">
            <v>46</v>
          </cell>
        </row>
        <row r="3011">
          <cell r="A3011">
            <v>71316</v>
          </cell>
          <cell r="B3011" t="str">
            <v>71</v>
          </cell>
          <cell r="C3011" t="str">
            <v>Montmelard</v>
          </cell>
          <cell r="D3011">
            <v>339.00000000000108</v>
          </cell>
          <cell r="E3011">
            <v>61.180473372781258</v>
          </cell>
          <cell r="F3011">
            <v>47.139053254438018</v>
          </cell>
          <cell r="G3011">
            <v>108.31952662721928</v>
          </cell>
        </row>
        <row r="3012">
          <cell r="A3012">
            <v>71317</v>
          </cell>
          <cell r="B3012" t="str">
            <v>71</v>
          </cell>
          <cell r="C3012" t="str">
            <v>Montmort</v>
          </cell>
          <cell r="D3012">
            <v>203.0000000000008</v>
          </cell>
          <cell r="E3012">
            <v>40.381720430107691</v>
          </cell>
          <cell r="F3012">
            <v>12.00537634408607</v>
          </cell>
          <cell r="G3012">
            <v>52.387096774193765</v>
          </cell>
        </row>
        <row r="3013">
          <cell r="A3013">
            <v>71318</v>
          </cell>
          <cell r="B3013" t="str">
            <v>71</v>
          </cell>
          <cell r="C3013" t="str">
            <v>Montpont-en-Bresse</v>
          </cell>
          <cell r="D3013">
            <v>1115</v>
          </cell>
          <cell r="E3013">
            <v>278.54273205004984</v>
          </cell>
          <cell r="F3013">
            <v>155.20602840055878</v>
          </cell>
          <cell r="G3013">
            <v>433.74876045060864</v>
          </cell>
        </row>
        <row r="3014">
          <cell r="A3014">
            <v>71319</v>
          </cell>
          <cell r="B3014" t="str">
            <v>71</v>
          </cell>
          <cell r="C3014" t="str">
            <v>Montret</v>
          </cell>
          <cell r="D3014">
            <v>795</v>
          </cell>
          <cell r="E3014">
            <v>120.38340567794801</v>
          </cell>
          <cell r="F3014">
            <v>68.648388361805047</v>
          </cell>
          <cell r="G3014">
            <v>189.03179403975304</v>
          </cell>
        </row>
        <row r="3015">
          <cell r="A3015">
            <v>71320</v>
          </cell>
          <cell r="B3015" t="str">
            <v>71</v>
          </cell>
          <cell r="C3015" t="str">
            <v>Mont-Saint-Vincent</v>
          </cell>
          <cell r="D3015">
            <v>336</v>
          </cell>
          <cell r="E3015">
            <v>75.929693508409301</v>
          </cell>
          <cell r="F3015">
            <v>80.317907614149249</v>
          </cell>
          <cell r="G3015">
            <v>156.24760112255854</v>
          </cell>
        </row>
        <row r="3016">
          <cell r="A3016">
            <v>71321</v>
          </cell>
          <cell r="B3016" t="str">
            <v>71</v>
          </cell>
          <cell r="C3016" t="str">
            <v>Morey</v>
          </cell>
          <cell r="D3016">
            <v>217</v>
          </cell>
          <cell r="E3016">
            <v>35.471153846153818</v>
          </cell>
          <cell r="F3016">
            <v>20.865384615384599</v>
          </cell>
          <cell r="G3016">
            <v>56.336538461538417</v>
          </cell>
        </row>
        <row r="3017">
          <cell r="A3017">
            <v>71322</v>
          </cell>
          <cell r="B3017" t="str">
            <v>71</v>
          </cell>
          <cell r="C3017" t="str">
            <v>Morlet</v>
          </cell>
          <cell r="D3017">
            <v>74</v>
          </cell>
          <cell r="E3017">
            <v>15</v>
          </cell>
          <cell r="F3017">
            <v>7</v>
          </cell>
          <cell r="G3017">
            <v>22</v>
          </cell>
        </row>
        <row r="3018">
          <cell r="A3018">
            <v>71323</v>
          </cell>
          <cell r="B3018" t="str">
            <v>71</v>
          </cell>
          <cell r="C3018" t="str">
            <v>Mornay</v>
          </cell>
          <cell r="D3018">
            <v>126</v>
          </cell>
          <cell r="E3018">
            <v>40</v>
          </cell>
          <cell r="F3018">
            <v>17</v>
          </cell>
          <cell r="G3018">
            <v>57</v>
          </cell>
        </row>
        <row r="3019">
          <cell r="A3019">
            <v>71324</v>
          </cell>
          <cell r="B3019" t="str">
            <v>71</v>
          </cell>
          <cell r="C3019" t="str">
            <v>Moroges</v>
          </cell>
          <cell r="D3019">
            <v>572</v>
          </cell>
          <cell r="E3019">
            <v>119.95147313691504</v>
          </cell>
          <cell r="F3019">
            <v>43.618717504332743</v>
          </cell>
          <cell r="G3019">
            <v>163.57019064124779</v>
          </cell>
        </row>
        <row r="3020">
          <cell r="A3020">
            <v>71325</v>
          </cell>
          <cell r="B3020" t="str">
            <v>71</v>
          </cell>
          <cell r="C3020" t="str">
            <v>La Motte-Saint-Jean</v>
          </cell>
          <cell r="D3020">
            <v>1222</v>
          </cell>
          <cell r="E3020">
            <v>226</v>
          </cell>
          <cell r="F3020">
            <v>100</v>
          </cell>
          <cell r="G3020">
            <v>326</v>
          </cell>
        </row>
        <row r="3021">
          <cell r="A3021">
            <v>71326</v>
          </cell>
          <cell r="B3021" t="str">
            <v>71</v>
          </cell>
          <cell r="C3021" t="str">
            <v>Mouthier-en-Bresse</v>
          </cell>
          <cell r="D3021">
            <v>433</v>
          </cell>
          <cell r="E3021">
            <v>97</v>
          </cell>
          <cell r="F3021">
            <v>68</v>
          </cell>
          <cell r="G3021">
            <v>165</v>
          </cell>
        </row>
        <row r="3022">
          <cell r="A3022">
            <v>71327</v>
          </cell>
          <cell r="B3022" t="str">
            <v>71</v>
          </cell>
          <cell r="C3022" t="str">
            <v>Mussy-sous-Dun</v>
          </cell>
          <cell r="D3022">
            <v>347</v>
          </cell>
          <cell r="E3022">
            <v>57</v>
          </cell>
          <cell r="F3022">
            <v>31</v>
          </cell>
          <cell r="G3022">
            <v>88</v>
          </cell>
        </row>
        <row r="3023">
          <cell r="A3023">
            <v>71328</v>
          </cell>
          <cell r="B3023" t="str">
            <v>71</v>
          </cell>
          <cell r="C3023" t="str">
            <v>Nanton</v>
          </cell>
          <cell r="D3023">
            <v>629</v>
          </cell>
          <cell r="E3023">
            <v>80.512</v>
          </cell>
          <cell r="F3023">
            <v>54.345599999999997</v>
          </cell>
          <cell r="G3023">
            <v>134.85759999999999</v>
          </cell>
        </row>
        <row r="3024">
          <cell r="A3024">
            <v>71329</v>
          </cell>
          <cell r="B3024" t="str">
            <v>71</v>
          </cell>
          <cell r="C3024" t="str">
            <v>Navilly</v>
          </cell>
          <cell r="D3024">
            <v>428</v>
          </cell>
          <cell r="E3024">
            <v>74.949308755760342</v>
          </cell>
          <cell r="F3024">
            <v>49.308755760368655</v>
          </cell>
          <cell r="G3024">
            <v>124.258064516129</v>
          </cell>
        </row>
        <row r="3025">
          <cell r="A3025">
            <v>71330</v>
          </cell>
          <cell r="B3025" t="str">
            <v>71</v>
          </cell>
          <cell r="C3025" t="str">
            <v>Neuvy-Grandchamp</v>
          </cell>
          <cell r="D3025">
            <v>768.00000000000159</v>
          </cell>
          <cell r="E3025">
            <v>153.19947848761441</v>
          </cell>
          <cell r="F3025">
            <v>86.112125162972802</v>
          </cell>
          <cell r="G3025">
            <v>239.31160365058722</v>
          </cell>
        </row>
        <row r="3026">
          <cell r="A3026">
            <v>71331</v>
          </cell>
          <cell r="B3026" t="str">
            <v>71</v>
          </cell>
          <cell r="C3026" t="str">
            <v>Nochize</v>
          </cell>
          <cell r="D3026">
            <v>93.999999999999716</v>
          </cell>
          <cell r="E3026">
            <v>24.258064516128961</v>
          </cell>
          <cell r="F3026">
            <v>3.0322580645161201</v>
          </cell>
          <cell r="G3026">
            <v>27.290322580645082</v>
          </cell>
        </row>
        <row r="3027">
          <cell r="A3027">
            <v>71332</v>
          </cell>
          <cell r="B3027" t="str">
            <v>71</v>
          </cell>
          <cell r="C3027" t="str">
            <v>Ormes</v>
          </cell>
          <cell r="D3027">
            <v>526</v>
          </cell>
          <cell r="E3027">
            <v>88.319359429729047</v>
          </cell>
          <cell r="F3027">
            <v>36.717037066291851</v>
          </cell>
          <cell r="G3027">
            <v>125.0363964960209</v>
          </cell>
        </row>
        <row r="3028">
          <cell r="A3028">
            <v>71333</v>
          </cell>
          <cell r="B3028" t="str">
            <v>71</v>
          </cell>
          <cell r="C3028" t="str">
            <v>Oslon</v>
          </cell>
          <cell r="D3028">
            <v>1251</v>
          </cell>
          <cell r="E3028">
            <v>200</v>
          </cell>
          <cell r="F3028">
            <v>80</v>
          </cell>
          <cell r="G3028">
            <v>280</v>
          </cell>
        </row>
        <row r="3029">
          <cell r="A3029">
            <v>71334</v>
          </cell>
          <cell r="B3029" t="str">
            <v>71</v>
          </cell>
          <cell r="C3029" t="str">
            <v>Oudry</v>
          </cell>
          <cell r="D3029">
            <v>401</v>
          </cell>
          <cell r="E3029">
            <v>51.513853904282129</v>
          </cell>
          <cell r="F3029">
            <v>23.231738035264492</v>
          </cell>
          <cell r="G3029">
            <v>74.745591939546614</v>
          </cell>
        </row>
        <row r="3030">
          <cell r="A3030">
            <v>71335</v>
          </cell>
          <cell r="B3030" t="str">
            <v>71</v>
          </cell>
          <cell r="C3030" t="str">
            <v>Ouroux-sous-le-Bois-Sainte-Marie</v>
          </cell>
          <cell r="D3030">
            <v>66</v>
          </cell>
          <cell r="E3030">
            <v>10</v>
          </cell>
          <cell r="F3030">
            <v>8</v>
          </cell>
          <cell r="G3030">
            <v>18</v>
          </cell>
        </row>
        <row r="3031">
          <cell r="A3031">
            <v>71336</v>
          </cell>
          <cell r="B3031" t="str">
            <v>71</v>
          </cell>
          <cell r="C3031" t="str">
            <v>Ouroux-sur-Saône</v>
          </cell>
          <cell r="D3031">
            <v>3041</v>
          </cell>
          <cell r="E3031">
            <v>463</v>
          </cell>
          <cell r="F3031">
            <v>222</v>
          </cell>
          <cell r="G3031">
            <v>685</v>
          </cell>
        </row>
        <row r="3032">
          <cell r="A3032">
            <v>71337</v>
          </cell>
          <cell r="B3032" t="str">
            <v>71</v>
          </cell>
          <cell r="C3032" t="str">
            <v>Oyé</v>
          </cell>
          <cell r="D3032">
            <v>308</v>
          </cell>
          <cell r="E3032">
            <v>69</v>
          </cell>
          <cell r="F3032">
            <v>32</v>
          </cell>
          <cell r="G3032">
            <v>101</v>
          </cell>
        </row>
        <row r="3033">
          <cell r="A3033">
            <v>71338</v>
          </cell>
          <cell r="B3033" t="str">
            <v>71</v>
          </cell>
          <cell r="C3033" t="str">
            <v>Ozenay</v>
          </cell>
          <cell r="D3033">
            <v>235</v>
          </cell>
          <cell r="E3033">
            <v>37.268722466960398</v>
          </cell>
          <cell r="F3033">
            <v>36.233480176211501</v>
          </cell>
          <cell r="G3033">
            <v>73.502202643171898</v>
          </cell>
        </row>
        <row r="3034">
          <cell r="A3034">
            <v>71339</v>
          </cell>
          <cell r="B3034" t="str">
            <v>71</v>
          </cell>
          <cell r="C3034" t="str">
            <v>Ozolles</v>
          </cell>
          <cell r="D3034">
            <v>428</v>
          </cell>
          <cell r="E3034">
            <v>95</v>
          </cell>
          <cell r="F3034">
            <v>49</v>
          </cell>
          <cell r="G3034">
            <v>144</v>
          </cell>
        </row>
        <row r="3035">
          <cell r="A3035">
            <v>71340</v>
          </cell>
          <cell r="B3035" t="str">
            <v>71</v>
          </cell>
          <cell r="C3035" t="str">
            <v>Palinges</v>
          </cell>
          <cell r="D3035">
            <v>1528</v>
          </cell>
          <cell r="E3035">
            <v>259.95057268404827</v>
          </cell>
          <cell r="F3035">
            <v>167.67804115879449</v>
          </cell>
          <cell r="G3035">
            <v>427.62861384284275</v>
          </cell>
        </row>
        <row r="3036">
          <cell r="A3036">
            <v>71341</v>
          </cell>
          <cell r="B3036" t="str">
            <v>71</v>
          </cell>
          <cell r="C3036" t="str">
            <v>Palleau</v>
          </cell>
          <cell r="D3036">
            <v>219</v>
          </cell>
          <cell r="E3036">
            <v>33.304147465437751</v>
          </cell>
          <cell r="F3036">
            <v>11.101382488479249</v>
          </cell>
          <cell r="G3036">
            <v>44.405529953916997</v>
          </cell>
        </row>
        <row r="3037">
          <cell r="A3037">
            <v>71342</v>
          </cell>
          <cell r="B3037" t="str">
            <v>71</v>
          </cell>
          <cell r="C3037" t="str">
            <v>Paray-le-Monial</v>
          </cell>
          <cell r="D3037">
            <v>9064</v>
          </cell>
          <cell r="E3037">
            <v>1885.0386492973169</v>
          </cell>
          <cell r="F3037">
            <v>1775.8163891523855</v>
          </cell>
          <cell r="G3037">
            <v>3660.8550384497021</v>
          </cell>
        </row>
        <row r="3038">
          <cell r="A3038">
            <v>71343</v>
          </cell>
          <cell r="B3038" t="str">
            <v>71</v>
          </cell>
          <cell r="C3038" t="str">
            <v>Paris-l'Hôpital</v>
          </cell>
          <cell r="D3038">
            <v>291.00000000000057</v>
          </cell>
          <cell r="E3038">
            <v>48.854014598540239</v>
          </cell>
          <cell r="F3038">
            <v>30.799270072992758</v>
          </cell>
          <cell r="G3038">
            <v>79.653284671533001</v>
          </cell>
        </row>
        <row r="3039">
          <cell r="A3039">
            <v>71344</v>
          </cell>
          <cell r="B3039" t="str">
            <v>71</v>
          </cell>
          <cell r="C3039" t="str">
            <v>Passy</v>
          </cell>
          <cell r="D3039">
            <v>58.000000000000242</v>
          </cell>
          <cell r="E3039">
            <v>12.42857142857148</v>
          </cell>
          <cell r="F3039">
            <v>10.3571428571429</v>
          </cell>
          <cell r="G3039">
            <v>22.785714285714381</v>
          </cell>
        </row>
        <row r="3040">
          <cell r="A3040">
            <v>71345</v>
          </cell>
          <cell r="B3040" t="str">
            <v>71</v>
          </cell>
          <cell r="C3040" t="str">
            <v>Péronne</v>
          </cell>
          <cell r="D3040">
            <v>659</v>
          </cell>
          <cell r="E3040">
            <v>84.789902280130264</v>
          </cell>
          <cell r="F3040">
            <v>48.298045602605853</v>
          </cell>
          <cell r="G3040">
            <v>133.0879478827361</v>
          </cell>
        </row>
        <row r="3041">
          <cell r="A3041">
            <v>71346</v>
          </cell>
          <cell r="B3041" t="str">
            <v>71</v>
          </cell>
          <cell r="C3041" t="str">
            <v>Perrecy-les-Forges</v>
          </cell>
          <cell r="D3041">
            <v>1689.0000000000052</v>
          </cell>
          <cell r="E3041">
            <v>368.07105193345029</v>
          </cell>
          <cell r="F3041">
            <v>207.29276276471791</v>
          </cell>
          <cell r="G3041">
            <v>575.3638146981682</v>
          </cell>
        </row>
        <row r="3042">
          <cell r="A3042">
            <v>71347</v>
          </cell>
          <cell r="B3042" t="str">
            <v>71</v>
          </cell>
          <cell r="C3042" t="str">
            <v>Perreuil</v>
          </cell>
          <cell r="D3042">
            <v>532</v>
          </cell>
          <cell r="E3042">
            <v>66.453490790971898</v>
          </cell>
          <cell r="F3042">
            <v>33.722666968552907</v>
          </cell>
          <cell r="G3042">
            <v>100.17615775952481</v>
          </cell>
        </row>
        <row r="3043">
          <cell r="A3043">
            <v>71348</v>
          </cell>
          <cell r="B3043" t="str">
            <v>71</v>
          </cell>
          <cell r="C3043" t="str">
            <v>Perrigny-sur-Loire</v>
          </cell>
          <cell r="D3043">
            <v>144</v>
          </cell>
          <cell r="E3043">
            <v>35.751724137931035</v>
          </cell>
          <cell r="F3043">
            <v>16.882758620689653</v>
          </cell>
          <cell r="G3043">
            <v>52.634482758620692</v>
          </cell>
        </row>
        <row r="3044">
          <cell r="A3044">
            <v>71349</v>
          </cell>
          <cell r="B3044" t="str">
            <v>71</v>
          </cell>
          <cell r="C3044" t="str">
            <v>La Petite-Verrière</v>
          </cell>
          <cell r="D3044">
            <v>52</v>
          </cell>
          <cell r="E3044">
            <v>9</v>
          </cell>
          <cell r="F3044">
            <v>8</v>
          </cell>
          <cell r="G3044">
            <v>17</v>
          </cell>
        </row>
        <row r="3045">
          <cell r="A3045">
            <v>71350</v>
          </cell>
          <cell r="B3045" t="str">
            <v>71</v>
          </cell>
          <cell r="C3045" t="str">
            <v>Pierreclos</v>
          </cell>
          <cell r="D3045">
            <v>909.00000000000443</v>
          </cell>
          <cell r="E3045">
            <v>139.92358803986778</v>
          </cell>
          <cell r="F3045">
            <v>73.485049833887402</v>
          </cell>
          <cell r="G3045">
            <v>213.4086378737552</v>
          </cell>
        </row>
        <row r="3046">
          <cell r="A3046">
            <v>71351</v>
          </cell>
          <cell r="B3046" t="str">
            <v>71</v>
          </cell>
          <cell r="C3046" t="str">
            <v>Pierre-de-Bresse</v>
          </cell>
          <cell r="D3046">
            <v>1978</v>
          </cell>
          <cell r="E3046">
            <v>406</v>
          </cell>
          <cell r="F3046">
            <v>363</v>
          </cell>
          <cell r="G3046">
            <v>769</v>
          </cell>
        </row>
        <row r="3047">
          <cell r="A3047">
            <v>71352</v>
          </cell>
          <cell r="B3047" t="str">
            <v>71</v>
          </cell>
          <cell r="C3047" t="str">
            <v>Le Planois</v>
          </cell>
          <cell r="D3047">
            <v>95</v>
          </cell>
          <cell r="E3047">
            <v>23</v>
          </cell>
          <cell r="F3047">
            <v>11</v>
          </cell>
          <cell r="G3047">
            <v>34</v>
          </cell>
        </row>
        <row r="3048">
          <cell r="A3048">
            <v>71353</v>
          </cell>
          <cell r="B3048" t="str">
            <v>71</v>
          </cell>
          <cell r="C3048" t="str">
            <v>Plottes</v>
          </cell>
          <cell r="D3048">
            <v>592.99999999999818</v>
          </cell>
          <cell r="E3048">
            <v>93.314720812182443</v>
          </cell>
          <cell r="F3048">
            <v>67.22673434856155</v>
          </cell>
          <cell r="G3048">
            <v>160.54145516074399</v>
          </cell>
        </row>
        <row r="3049">
          <cell r="A3049">
            <v>71354</v>
          </cell>
          <cell r="B3049" t="str">
            <v>71</v>
          </cell>
          <cell r="C3049" t="str">
            <v>Poisson</v>
          </cell>
          <cell r="D3049">
            <v>582.00000000000148</v>
          </cell>
          <cell r="E3049">
            <v>108.87062937062964</v>
          </cell>
          <cell r="F3049">
            <v>59.013986013986163</v>
          </cell>
          <cell r="G3049">
            <v>167.88461538461581</v>
          </cell>
        </row>
        <row r="3050">
          <cell r="A3050">
            <v>71355</v>
          </cell>
          <cell r="B3050" t="str">
            <v>71</v>
          </cell>
          <cell r="C3050" t="str">
            <v>Pontoux</v>
          </cell>
          <cell r="D3050">
            <v>266</v>
          </cell>
          <cell r="E3050">
            <v>43</v>
          </cell>
          <cell r="F3050">
            <v>23</v>
          </cell>
          <cell r="G3050">
            <v>66</v>
          </cell>
        </row>
        <row r="3051">
          <cell r="A3051">
            <v>71356</v>
          </cell>
          <cell r="B3051" t="str">
            <v>71</v>
          </cell>
          <cell r="C3051" t="str">
            <v>Pouilloux</v>
          </cell>
          <cell r="D3051">
            <v>1005</v>
          </cell>
          <cell r="E3051">
            <v>150</v>
          </cell>
          <cell r="F3051">
            <v>50</v>
          </cell>
          <cell r="G3051">
            <v>200</v>
          </cell>
        </row>
        <row r="3052">
          <cell r="A3052">
            <v>71357</v>
          </cell>
          <cell r="B3052" t="str">
            <v>71</v>
          </cell>
          <cell r="C3052" t="str">
            <v>Pourlans</v>
          </cell>
          <cell r="D3052">
            <v>200</v>
          </cell>
          <cell r="E3052">
            <v>40.607522502214117</v>
          </cell>
          <cell r="F3052">
            <v>18.810292375515115</v>
          </cell>
          <cell r="G3052">
            <v>59.417814877729228</v>
          </cell>
        </row>
        <row r="3053">
          <cell r="A3053">
            <v>71358</v>
          </cell>
          <cell r="B3053" t="str">
            <v>71</v>
          </cell>
          <cell r="C3053" t="str">
            <v>Pressy-sous-Dondin</v>
          </cell>
          <cell r="D3053">
            <v>96</v>
          </cell>
          <cell r="E3053">
            <v>20</v>
          </cell>
          <cell r="F3053">
            <v>15</v>
          </cell>
          <cell r="G3053">
            <v>35</v>
          </cell>
        </row>
        <row r="3054">
          <cell r="A3054">
            <v>71359</v>
          </cell>
          <cell r="B3054" t="str">
            <v>71</v>
          </cell>
          <cell r="C3054" t="str">
            <v>Préty</v>
          </cell>
          <cell r="D3054">
            <v>570</v>
          </cell>
          <cell r="E3054">
            <v>136.25912408759126</v>
          </cell>
          <cell r="F3054">
            <v>70.729927007299281</v>
          </cell>
          <cell r="G3054">
            <v>206.98905109489056</v>
          </cell>
        </row>
        <row r="3055">
          <cell r="A3055">
            <v>71360</v>
          </cell>
          <cell r="B3055" t="str">
            <v>71</v>
          </cell>
          <cell r="C3055" t="str">
            <v>Prissé</v>
          </cell>
          <cell r="D3055">
            <v>1937</v>
          </cell>
          <cell r="E3055">
            <v>269.2167586552934</v>
          </cell>
          <cell r="F3055">
            <v>173.97039638735566</v>
          </cell>
          <cell r="G3055">
            <v>443.18715504264907</v>
          </cell>
        </row>
        <row r="3056">
          <cell r="A3056">
            <v>71361</v>
          </cell>
          <cell r="B3056" t="str">
            <v>71</v>
          </cell>
          <cell r="C3056" t="str">
            <v>Prizy</v>
          </cell>
          <cell r="D3056">
            <v>69</v>
          </cell>
          <cell r="E3056">
            <v>11</v>
          </cell>
          <cell r="F3056">
            <v>11</v>
          </cell>
          <cell r="G3056">
            <v>22</v>
          </cell>
        </row>
        <row r="3057">
          <cell r="A3057">
            <v>71362</v>
          </cell>
          <cell r="B3057" t="str">
            <v>71</v>
          </cell>
          <cell r="C3057" t="str">
            <v>Pruzilly</v>
          </cell>
          <cell r="D3057">
            <v>297.99999999999892</v>
          </cell>
          <cell r="E3057">
            <v>36.366101694915123</v>
          </cell>
          <cell r="F3057">
            <v>15.1525423728813</v>
          </cell>
          <cell r="G3057">
            <v>51.518644067796423</v>
          </cell>
        </row>
        <row r="3058">
          <cell r="A3058">
            <v>71363</v>
          </cell>
          <cell r="B3058" t="str">
            <v>71</v>
          </cell>
          <cell r="C3058" t="str">
            <v>Le Puley</v>
          </cell>
          <cell r="D3058">
            <v>86</v>
          </cell>
          <cell r="E3058">
            <v>17.2</v>
          </cell>
          <cell r="F3058">
            <v>9.0526315789473699</v>
          </cell>
          <cell r="G3058">
            <v>26.252631578947369</v>
          </cell>
        </row>
        <row r="3059">
          <cell r="A3059">
            <v>71364</v>
          </cell>
          <cell r="B3059" t="str">
            <v>71</v>
          </cell>
          <cell r="C3059" t="str">
            <v>La Racineuse</v>
          </cell>
          <cell r="D3059">
            <v>169</v>
          </cell>
          <cell r="E3059">
            <v>32.236994219653177</v>
          </cell>
          <cell r="F3059">
            <v>18.560693641618496</v>
          </cell>
          <cell r="G3059">
            <v>50.797687861271669</v>
          </cell>
        </row>
        <row r="3060">
          <cell r="A3060">
            <v>71365</v>
          </cell>
          <cell r="B3060" t="str">
            <v>71</v>
          </cell>
          <cell r="C3060" t="str">
            <v>Rancy</v>
          </cell>
          <cell r="D3060">
            <v>529</v>
          </cell>
          <cell r="E3060">
            <v>98</v>
          </cell>
          <cell r="F3060">
            <v>74</v>
          </cell>
          <cell r="G3060">
            <v>172</v>
          </cell>
        </row>
        <row r="3061">
          <cell r="A3061">
            <v>71366</v>
          </cell>
          <cell r="B3061" t="str">
            <v>71</v>
          </cell>
          <cell r="C3061" t="str">
            <v>Ratenelle</v>
          </cell>
          <cell r="D3061">
            <v>386</v>
          </cell>
          <cell r="E3061">
            <v>71.079283887468051</v>
          </cell>
          <cell r="F3061">
            <v>39.48849104859336</v>
          </cell>
          <cell r="G3061">
            <v>110.56777493606141</v>
          </cell>
        </row>
        <row r="3062">
          <cell r="A3062">
            <v>71367</v>
          </cell>
          <cell r="B3062" t="str">
            <v>71</v>
          </cell>
          <cell r="C3062" t="str">
            <v>Ratte</v>
          </cell>
          <cell r="D3062">
            <v>379</v>
          </cell>
          <cell r="E3062">
            <v>83.195121951219505</v>
          </cell>
          <cell r="F3062">
            <v>51.355013550135503</v>
          </cell>
          <cell r="G3062">
            <v>134.55013550135502</v>
          </cell>
        </row>
        <row r="3063">
          <cell r="A3063">
            <v>71368</v>
          </cell>
          <cell r="B3063" t="str">
            <v>71</v>
          </cell>
          <cell r="C3063" t="str">
            <v>Reclesne</v>
          </cell>
          <cell r="D3063">
            <v>315</v>
          </cell>
          <cell r="E3063">
            <v>59.24521530228936</v>
          </cell>
          <cell r="F3063">
            <v>30.610027906182836</v>
          </cell>
          <cell r="G3063">
            <v>89.855243208472189</v>
          </cell>
        </row>
        <row r="3064">
          <cell r="A3064">
            <v>71369</v>
          </cell>
          <cell r="B3064" t="str">
            <v>71</v>
          </cell>
          <cell r="C3064" t="str">
            <v>Remigny</v>
          </cell>
          <cell r="D3064">
            <v>449.99999999999903</v>
          </cell>
          <cell r="E3064">
            <v>79.411764705882177</v>
          </cell>
          <cell r="F3064">
            <v>42.760180995475018</v>
          </cell>
          <cell r="G3064">
            <v>122.1719457013572</v>
          </cell>
        </row>
        <row r="3065">
          <cell r="A3065">
            <v>71370</v>
          </cell>
          <cell r="B3065" t="str">
            <v>71</v>
          </cell>
          <cell r="C3065" t="str">
            <v>Rigny-sur-Arroux</v>
          </cell>
          <cell r="D3065">
            <v>690.00000000000159</v>
          </cell>
          <cell r="E3065">
            <v>103.0917159763316</v>
          </cell>
          <cell r="F3065">
            <v>73.491124260355193</v>
          </cell>
          <cell r="G3065">
            <v>176.58284023668679</v>
          </cell>
        </row>
        <row r="3066">
          <cell r="A3066">
            <v>71371</v>
          </cell>
          <cell r="B3066" t="str">
            <v>71</v>
          </cell>
          <cell r="C3066" t="str">
            <v>La Roche-Vineuse</v>
          </cell>
          <cell r="D3066">
            <v>1499</v>
          </cell>
          <cell r="E3066">
            <v>299.18940936863538</v>
          </cell>
          <cell r="F3066">
            <v>179.10658520027152</v>
          </cell>
          <cell r="G3066">
            <v>478.29599456890691</v>
          </cell>
        </row>
        <row r="3067">
          <cell r="A3067">
            <v>71372</v>
          </cell>
          <cell r="B3067" t="str">
            <v>71</v>
          </cell>
          <cell r="C3067" t="str">
            <v>Romanèche-Thorins</v>
          </cell>
          <cell r="D3067">
            <v>1950</v>
          </cell>
          <cell r="E3067">
            <v>276.5580685761999</v>
          </cell>
          <cell r="F3067">
            <v>209.60326335050715</v>
          </cell>
          <cell r="G3067">
            <v>486.16133192670702</v>
          </cell>
        </row>
        <row r="3068">
          <cell r="A3068">
            <v>71373</v>
          </cell>
          <cell r="B3068" t="str">
            <v>71</v>
          </cell>
          <cell r="C3068" t="str">
            <v>Romenay</v>
          </cell>
          <cell r="D3068">
            <v>1663</v>
          </cell>
          <cell r="E3068">
            <v>379.0488082268497</v>
          </cell>
          <cell r="F3068">
            <v>289.26989429669675</v>
          </cell>
          <cell r="G3068">
            <v>668.31870252354645</v>
          </cell>
        </row>
        <row r="3069">
          <cell r="A3069">
            <v>71374</v>
          </cell>
          <cell r="B3069" t="str">
            <v>71</v>
          </cell>
          <cell r="C3069" t="str">
            <v>Rosey</v>
          </cell>
          <cell r="D3069">
            <v>163.99999999999946</v>
          </cell>
          <cell r="E3069">
            <v>34.208588957055099</v>
          </cell>
          <cell r="F3069">
            <v>13.07975460122695</v>
          </cell>
          <cell r="G3069">
            <v>47.288343558282051</v>
          </cell>
        </row>
        <row r="3070">
          <cell r="A3070">
            <v>71375</v>
          </cell>
          <cell r="B3070" t="str">
            <v>71</v>
          </cell>
          <cell r="C3070" t="str">
            <v>Le Rousset</v>
          </cell>
          <cell r="D3070">
            <v>250</v>
          </cell>
          <cell r="E3070">
            <v>44.176706827309317</v>
          </cell>
          <cell r="F3070">
            <v>38.152610441767138</v>
          </cell>
          <cell r="G3070">
            <v>82.329317269076455</v>
          </cell>
        </row>
        <row r="3071">
          <cell r="A3071">
            <v>71376</v>
          </cell>
          <cell r="B3071" t="str">
            <v>71</v>
          </cell>
          <cell r="C3071" t="str">
            <v>Roussillon-en-Morvan</v>
          </cell>
          <cell r="D3071">
            <v>267</v>
          </cell>
          <cell r="E3071">
            <v>71.922509225092256</v>
          </cell>
          <cell r="F3071">
            <v>44.335793357933575</v>
          </cell>
          <cell r="G3071">
            <v>116.25830258302582</v>
          </cell>
        </row>
        <row r="3072">
          <cell r="A3072">
            <v>71377</v>
          </cell>
          <cell r="B3072" t="str">
            <v>71</v>
          </cell>
          <cell r="C3072" t="str">
            <v>Royer</v>
          </cell>
          <cell r="D3072">
            <v>128</v>
          </cell>
          <cell r="E3072">
            <v>21.829457364341089</v>
          </cell>
          <cell r="F3072">
            <v>15.875968992248064</v>
          </cell>
          <cell r="G3072">
            <v>37.70542635658915</v>
          </cell>
        </row>
        <row r="3073">
          <cell r="A3073">
            <v>71378</v>
          </cell>
          <cell r="B3073" t="str">
            <v>71</v>
          </cell>
          <cell r="C3073" t="str">
            <v>Rully</v>
          </cell>
          <cell r="D3073">
            <v>1580</v>
          </cell>
          <cell r="E3073">
            <v>310</v>
          </cell>
          <cell r="F3073">
            <v>115</v>
          </cell>
          <cell r="G3073">
            <v>425</v>
          </cell>
        </row>
        <row r="3074">
          <cell r="A3074">
            <v>71379</v>
          </cell>
          <cell r="B3074" t="str">
            <v>71</v>
          </cell>
          <cell r="C3074" t="str">
            <v>Sagy</v>
          </cell>
          <cell r="D3074">
            <v>1249</v>
          </cell>
          <cell r="E3074">
            <v>262.49007772612907</v>
          </cell>
          <cell r="F3074">
            <v>149.11887684052468</v>
          </cell>
          <cell r="G3074">
            <v>411.60895456665378</v>
          </cell>
        </row>
        <row r="3075">
          <cell r="A3075">
            <v>71380</v>
          </cell>
          <cell r="B3075" t="str">
            <v>71</v>
          </cell>
          <cell r="C3075" t="str">
            <v>Saillenard</v>
          </cell>
          <cell r="D3075">
            <v>763</v>
          </cell>
          <cell r="E3075">
            <v>144</v>
          </cell>
          <cell r="F3075">
            <v>85</v>
          </cell>
          <cell r="G3075">
            <v>229</v>
          </cell>
        </row>
        <row r="3076">
          <cell r="A3076">
            <v>71381</v>
          </cell>
          <cell r="B3076" t="str">
            <v>71</v>
          </cell>
          <cell r="C3076" t="str">
            <v>Sailly</v>
          </cell>
          <cell r="D3076">
            <v>84</v>
          </cell>
          <cell r="E3076">
            <v>17.181818181818191</v>
          </cell>
          <cell r="F3076">
            <v>10.500000000000005</v>
          </cell>
          <cell r="G3076">
            <v>27.681818181818194</v>
          </cell>
        </row>
        <row r="3077">
          <cell r="A3077">
            <v>71382</v>
          </cell>
          <cell r="B3077" t="str">
            <v>71</v>
          </cell>
          <cell r="C3077" t="str">
            <v>Saint-Agnan</v>
          </cell>
          <cell r="D3077">
            <v>719.99999999999932</v>
          </cell>
          <cell r="E3077">
            <v>116.64804469273732</v>
          </cell>
          <cell r="F3077">
            <v>97.541899441340689</v>
          </cell>
          <cell r="G3077">
            <v>214.18994413407802</v>
          </cell>
        </row>
        <row r="3078">
          <cell r="A3078">
            <v>71383</v>
          </cell>
          <cell r="B3078" t="str">
            <v>71</v>
          </cell>
          <cell r="C3078" t="str">
            <v>Saint-Albain</v>
          </cell>
          <cell r="D3078">
            <v>515</v>
          </cell>
          <cell r="E3078">
            <v>62.207920792079221</v>
          </cell>
          <cell r="F3078">
            <v>34.673267326732685</v>
          </cell>
          <cell r="G3078">
            <v>96.881188118811906</v>
          </cell>
        </row>
        <row r="3079">
          <cell r="A3079">
            <v>71384</v>
          </cell>
          <cell r="B3079" t="str">
            <v>71</v>
          </cell>
          <cell r="C3079" t="str">
            <v>Saint-Ambreuil</v>
          </cell>
          <cell r="D3079">
            <v>538.00000000000148</v>
          </cell>
          <cell r="E3079">
            <v>78.837399025975799</v>
          </cell>
          <cell r="F3079">
            <v>72.311775335364018</v>
          </cell>
          <cell r="G3079">
            <v>151.14917436133982</v>
          </cell>
        </row>
        <row r="3080">
          <cell r="A3080">
            <v>71385</v>
          </cell>
          <cell r="B3080" t="str">
            <v>71</v>
          </cell>
          <cell r="C3080" t="str">
            <v>Saint-Amour-Bellevue</v>
          </cell>
          <cell r="D3080">
            <v>542</v>
          </cell>
          <cell r="E3080">
            <v>87</v>
          </cell>
          <cell r="F3080">
            <v>57</v>
          </cell>
          <cell r="G3080">
            <v>144</v>
          </cell>
        </row>
        <row r="3081">
          <cell r="A3081">
            <v>71386</v>
          </cell>
          <cell r="B3081" t="str">
            <v>71</v>
          </cell>
          <cell r="C3081" t="str">
            <v>Saint-André-en-Bresse</v>
          </cell>
          <cell r="D3081">
            <v>110</v>
          </cell>
          <cell r="E3081">
            <v>27.747747747747749</v>
          </cell>
          <cell r="F3081">
            <v>4.954954954954955</v>
          </cell>
          <cell r="G3081">
            <v>32.702702702702702</v>
          </cell>
        </row>
        <row r="3082">
          <cell r="A3082">
            <v>71387</v>
          </cell>
          <cell r="B3082" t="str">
            <v>71</v>
          </cell>
          <cell r="C3082" t="str">
            <v>Saint-André-le-Désert</v>
          </cell>
          <cell r="D3082">
            <v>264.00000000000119</v>
          </cell>
          <cell r="E3082">
            <v>63.652173913043768</v>
          </cell>
          <cell r="F3082">
            <v>35.478260869565382</v>
          </cell>
          <cell r="G3082">
            <v>99.130434782609143</v>
          </cell>
        </row>
        <row r="3083">
          <cell r="A3083">
            <v>71388</v>
          </cell>
          <cell r="B3083" t="str">
            <v>71</v>
          </cell>
          <cell r="C3083" t="str">
            <v>Saint-Aubin-en-Charollais</v>
          </cell>
          <cell r="D3083">
            <v>488.99999999999829</v>
          </cell>
          <cell r="E3083">
            <v>64.929460580912647</v>
          </cell>
          <cell r="F3083">
            <v>36.522821576763363</v>
          </cell>
          <cell r="G3083">
            <v>101.45228215767601</v>
          </cell>
        </row>
        <row r="3084">
          <cell r="A3084">
            <v>71389</v>
          </cell>
          <cell r="B3084" t="str">
            <v>71</v>
          </cell>
          <cell r="C3084" t="str">
            <v>Saint-Aubin-sur-Loire</v>
          </cell>
          <cell r="D3084">
            <v>310</v>
          </cell>
          <cell r="E3084">
            <v>62</v>
          </cell>
          <cell r="F3084">
            <v>44</v>
          </cell>
          <cell r="G3084">
            <v>106</v>
          </cell>
        </row>
        <row r="3085">
          <cell r="A3085">
            <v>71390</v>
          </cell>
          <cell r="B3085" t="str">
            <v>71</v>
          </cell>
          <cell r="C3085" t="str">
            <v>Saint-Berain-sous-Sanvignes</v>
          </cell>
          <cell r="D3085">
            <v>1068</v>
          </cell>
          <cell r="E3085">
            <v>179.14838709677417</v>
          </cell>
          <cell r="F3085">
            <v>119.10414746543778</v>
          </cell>
          <cell r="G3085">
            <v>298.25253456221196</v>
          </cell>
        </row>
        <row r="3086">
          <cell r="A3086">
            <v>71391</v>
          </cell>
          <cell r="B3086" t="str">
            <v>71</v>
          </cell>
          <cell r="C3086" t="str">
            <v>Saint-Bérain-sur-Dheune</v>
          </cell>
          <cell r="D3086">
            <v>563.99999999999829</v>
          </cell>
          <cell r="E3086">
            <v>93.999999999999716</v>
          </cell>
          <cell r="F3086">
            <v>45.483870967741801</v>
          </cell>
          <cell r="G3086">
            <v>139.48387096774152</v>
          </cell>
        </row>
        <row r="3087">
          <cell r="A3087">
            <v>71392</v>
          </cell>
          <cell r="B3087" t="str">
            <v>71</v>
          </cell>
          <cell r="C3087" t="str">
            <v>Saint-Boil</v>
          </cell>
          <cell r="D3087">
            <v>476</v>
          </cell>
          <cell r="E3087">
            <v>81</v>
          </cell>
          <cell r="F3087">
            <v>46</v>
          </cell>
          <cell r="G3087">
            <v>127</v>
          </cell>
        </row>
        <row r="3088">
          <cell r="A3088">
            <v>71393</v>
          </cell>
          <cell r="B3088" t="str">
            <v>71</v>
          </cell>
          <cell r="C3088" t="str">
            <v>Saint-Bonnet-de-Cray</v>
          </cell>
          <cell r="D3088">
            <v>472</v>
          </cell>
          <cell r="E3088">
            <v>84.84297520661157</v>
          </cell>
          <cell r="F3088">
            <v>27.305785123966938</v>
          </cell>
          <cell r="G3088">
            <v>112.14876033057851</v>
          </cell>
        </row>
        <row r="3089">
          <cell r="A3089">
            <v>71394</v>
          </cell>
          <cell r="B3089" t="str">
            <v>71</v>
          </cell>
          <cell r="C3089" t="str">
            <v>Saint-Bonnet-de-Joux</v>
          </cell>
          <cell r="D3089">
            <v>760</v>
          </cell>
          <cell r="E3089">
            <v>163</v>
          </cell>
          <cell r="F3089">
            <v>163</v>
          </cell>
          <cell r="G3089">
            <v>326</v>
          </cell>
        </row>
        <row r="3090">
          <cell r="A3090">
            <v>71395</v>
          </cell>
          <cell r="B3090" t="str">
            <v>71</v>
          </cell>
          <cell r="C3090" t="str">
            <v>Saint-Bonnet-de-Vieille-Vigne</v>
          </cell>
          <cell r="D3090">
            <v>199.00000000000097</v>
          </cell>
          <cell r="E3090">
            <v>44.222222222222442</v>
          </cell>
          <cell r="F3090">
            <v>21.106060606060709</v>
          </cell>
          <cell r="G3090">
            <v>65.32828282828315</v>
          </cell>
        </row>
        <row r="3091">
          <cell r="A3091">
            <v>71396</v>
          </cell>
          <cell r="B3091" t="str">
            <v>71</v>
          </cell>
          <cell r="C3091" t="str">
            <v>Saint-Bonnet-en-Bresse</v>
          </cell>
          <cell r="D3091">
            <v>475</v>
          </cell>
          <cell r="E3091">
            <v>106</v>
          </cell>
          <cell r="F3091">
            <v>79</v>
          </cell>
          <cell r="G3091">
            <v>185</v>
          </cell>
        </row>
        <row r="3092">
          <cell r="A3092">
            <v>71397</v>
          </cell>
          <cell r="B3092" t="str">
            <v>71</v>
          </cell>
          <cell r="C3092" t="str">
            <v>Sainte-Cécile</v>
          </cell>
          <cell r="D3092">
            <v>287</v>
          </cell>
          <cell r="E3092">
            <v>42.70242214532874</v>
          </cell>
          <cell r="F3092">
            <v>23.833910034602088</v>
          </cell>
          <cell r="G3092">
            <v>66.536332179930824</v>
          </cell>
        </row>
        <row r="3093">
          <cell r="A3093">
            <v>71398</v>
          </cell>
          <cell r="B3093" t="str">
            <v>71</v>
          </cell>
          <cell r="C3093" t="str">
            <v>Saint-Christophe-en-Bresse</v>
          </cell>
          <cell r="D3093">
            <v>1070</v>
          </cell>
          <cell r="E3093">
            <v>138.98759791778119</v>
          </cell>
          <cell r="F3093">
            <v>63.641862486515748</v>
          </cell>
          <cell r="G3093">
            <v>202.62946040429694</v>
          </cell>
        </row>
        <row r="3094">
          <cell r="A3094">
            <v>71399</v>
          </cell>
          <cell r="B3094" t="str">
            <v>71</v>
          </cell>
          <cell r="C3094" t="str">
            <v>Saint-Christophe-en-Brionnais</v>
          </cell>
          <cell r="D3094">
            <v>518.00000000000148</v>
          </cell>
          <cell r="E3094">
            <v>95.662082514735033</v>
          </cell>
          <cell r="F3094">
            <v>91.591355599214396</v>
          </cell>
          <cell r="G3094">
            <v>187.25343811394941</v>
          </cell>
        </row>
        <row r="3095">
          <cell r="A3095">
            <v>71400</v>
          </cell>
          <cell r="B3095" t="str">
            <v>71</v>
          </cell>
          <cell r="C3095" t="str">
            <v>Saint-Clément-sur-Guye</v>
          </cell>
          <cell r="D3095">
            <v>134.99999999999943</v>
          </cell>
          <cell r="E3095">
            <v>26.194029850746158</v>
          </cell>
          <cell r="F3095">
            <v>16.119402985074561</v>
          </cell>
          <cell r="G3095">
            <v>42.31343283582072</v>
          </cell>
        </row>
        <row r="3096">
          <cell r="A3096">
            <v>71401</v>
          </cell>
          <cell r="B3096" t="str">
            <v>71</v>
          </cell>
          <cell r="C3096" t="str">
            <v>Sainte-Croix</v>
          </cell>
          <cell r="D3096">
            <v>623.00000000000284</v>
          </cell>
          <cell r="E3096">
            <v>129.01080618685788</v>
          </cell>
          <cell r="F3096">
            <v>68.625956670541271</v>
          </cell>
          <cell r="G3096">
            <v>197.63676285739916</v>
          </cell>
        </row>
        <row r="3097">
          <cell r="A3097">
            <v>71402</v>
          </cell>
          <cell r="B3097" t="str">
            <v>71</v>
          </cell>
          <cell r="C3097" t="str">
            <v>Saint-Cyr</v>
          </cell>
          <cell r="D3097">
            <v>754.99999999999841</v>
          </cell>
          <cell r="E3097">
            <v>130.81173260572959</v>
          </cell>
          <cell r="F3097">
            <v>40.170532060027199</v>
          </cell>
          <cell r="G3097">
            <v>170.98226466575679</v>
          </cell>
        </row>
        <row r="3098">
          <cell r="A3098">
            <v>71403</v>
          </cell>
          <cell r="B3098" t="str">
            <v>71</v>
          </cell>
          <cell r="C3098" t="str">
            <v>Saint-Denis-de-Vaux</v>
          </cell>
          <cell r="D3098">
            <v>285.99999999999869</v>
          </cell>
          <cell r="E3098">
            <v>31.108771929824421</v>
          </cell>
          <cell r="F3098">
            <v>21.073684210526221</v>
          </cell>
          <cell r="G3098">
            <v>52.182456140350638</v>
          </cell>
        </row>
        <row r="3099">
          <cell r="A3099">
            <v>71404</v>
          </cell>
          <cell r="B3099" t="str">
            <v>71</v>
          </cell>
          <cell r="C3099" t="str">
            <v>Saint-Désert</v>
          </cell>
          <cell r="D3099">
            <v>902.99999999999682</v>
          </cell>
          <cell r="E3099">
            <v>181.61911055088493</v>
          </cell>
          <cell r="F3099">
            <v>83.544425778022017</v>
          </cell>
          <cell r="G3099">
            <v>265.16353632890696</v>
          </cell>
        </row>
        <row r="3100">
          <cell r="A3100">
            <v>71405</v>
          </cell>
          <cell r="B3100" t="str">
            <v>71</v>
          </cell>
          <cell r="C3100" t="str">
            <v>Saint-Didier-en-Bresse</v>
          </cell>
          <cell r="D3100">
            <v>152</v>
          </cell>
          <cell r="E3100">
            <v>22.126582278481006</v>
          </cell>
          <cell r="F3100">
            <v>15.392405063291136</v>
          </cell>
          <cell r="G3100">
            <v>37.518987341772146</v>
          </cell>
        </row>
        <row r="3101">
          <cell r="A3101">
            <v>71406</v>
          </cell>
          <cell r="B3101" t="str">
            <v>71</v>
          </cell>
          <cell r="C3101" t="str">
            <v>Saint-Didier-en-Brionnais</v>
          </cell>
          <cell r="D3101">
            <v>158.00000000000065</v>
          </cell>
          <cell r="E3101">
            <v>35.909090909091049</v>
          </cell>
          <cell r="F3101">
            <v>27.701298701298811</v>
          </cell>
          <cell r="G3101">
            <v>63.610389610389859</v>
          </cell>
        </row>
        <row r="3102">
          <cell r="A3102">
            <v>71407</v>
          </cell>
          <cell r="B3102" t="str">
            <v>71</v>
          </cell>
          <cell r="C3102" t="str">
            <v>Saint-Didier-sur-Arroux</v>
          </cell>
          <cell r="D3102">
            <v>241</v>
          </cell>
          <cell r="E3102">
            <v>58</v>
          </cell>
          <cell r="F3102">
            <v>29</v>
          </cell>
          <cell r="G3102">
            <v>87</v>
          </cell>
        </row>
        <row r="3103">
          <cell r="A3103">
            <v>71408</v>
          </cell>
          <cell r="B3103" t="str">
            <v>71</v>
          </cell>
          <cell r="C3103" t="str">
            <v>Saint-Edmond</v>
          </cell>
          <cell r="D3103">
            <v>367</v>
          </cell>
          <cell r="E3103">
            <v>63</v>
          </cell>
          <cell r="F3103">
            <v>27</v>
          </cell>
          <cell r="G3103">
            <v>90</v>
          </cell>
        </row>
        <row r="3104">
          <cell r="A3104">
            <v>71409</v>
          </cell>
          <cell r="B3104" t="str">
            <v>71</v>
          </cell>
          <cell r="C3104" t="str">
            <v>Saint-Émiland</v>
          </cell>
          <cell r="D3104">
            <v>335</v>
          </cell>
          <cell r="E3104">
            <v>55.833333333333329</v>
          </cell>
          <cell r="F3104">
            <v>35.263157894736842</v>
          </cell>
          <cell r="G3104">
            <v>91.096491228070164</v>
          </cell>
        </row>
        <row r="3105">
          <cell r="A3105">
            <v>71410</v>
          </cell>
          <cell r="B3105" t="str">
            <v>71</v>
          </cell>
          <cell r="C3105" t="str">
            <v>Saint-Étienne-en-Bresse</v>
          </cell>
          <cell r="D3105">
            <v>819</v>
          </cell>
          <cell r="E3105">
            <v>113</v>
          </cell>
          <cell r="F3105">
            <v>66</v>
          </cell>
          <cell r="G3105">
            <v>179</v>
          </cell>
        </row>
        <row r="3106">
          <cell r="A3106">
            <v>71411</v>
          </cell>
          <cell r="B3106" t="str">
            <v>71</v>
          </cell>
          <cell r="C3106" t="str">
            <v>Saint-Eugène</v>
          </cell>
          <cell r="D3106">
            <v>148</v>
          </cell>
          <cell r="E3106">
            <v>32</v>
          </cell>
          <cell r="F3106">
            <v>5</v>
          </cell>
          <cell r="G3106">
            <v>37</v>
          </cell>
        </row>
        <row r="3107">
          <cell r="A3107">
            <v>71412</v>
          </cell>
          <cell r="B3107" t="str">
            <v>71</v>
          </cell>
          <cell r="C3107" t="str">
            <v>Saint-Eusèbe</v>
          </cell>
          <cell r="D3107">
            <v>1141</v>
          </cell>
          <cell r="E3107">
            <v>227</v>
          </cell>
          <cell r="F3107">
            <v>80</v>
          </cell>
          <cell r="G3107">
            <v>307</v>
          </cell>
        </row>
        <row r="3108">
          <cell r="A3108">
            <v>71413</v>
          </cell>
          <cell r="B3108" t="str">
            <v>71</v>
          </cell>
          <cell r="C3108" t="str">
            <v>Saint-Firmin</v>
          </cell>
          <cell r="D3108">
            <v>833</v>
          </cell>
          <cell r="E3108">
            <v>179.1807780320367</v>
          </cell>
          <cell r="F3108">
            <v>56.232265446224282</v>
          </cell>
          <cell r="G3108">
            <v>235.41304347826099</v>
          </cell>
        </row>
        <row r="3109">
          <cell r="A3109">
            <v>71414</v>
          </cell>
          <cell r="B3109" t="str">
            <v>71</v>
          </cell>
          <cell r="C3109" t="str">
            <v>Saint-Forgeot</v>
          </cell>
          <cell r="D3109">
            <v>491.00000000000171</v>
          </cell>
          <cell r="E3109">
            <v>116.71311475409875</v>
          </cell>
          <cell r="F3109">
            <v>42.25819672131162</v>
          </cell>
          <cell r="G3109">
            <v>158.97131147541037</v>
          </cell>
        </row>
        <row r="3110">
          <cell r="A3110">
            <v>71415</v>
          </cell>
          <cell r="B3110" t="str">
            <v>71</v>
          </cell>
          <cell r="C3110" t="str">
            <v>Sainte-Foy</v>
          </cell>
          <cell r="D3110">
            <v>120</v>
          </cell>
          <cell r="E3110">
            <v>27</v>
          </cell>
          <cell r="F3110">
            <v>13</v>
          </cell>
          <cell r="G3110">
            <v>40</v>
          </cell>
        </row>
        <row r="3111">
          <cell r="A3111">
            <v>71416</v>
          </cell>
          <cell r="B3111" t="str">
            <v>71</v>
          </cell>
          <cell r="C3111" t="str">
            <v>Saint-Gengoux-de-Scissé</v>
          </cell>
          <cell r="D3111">
            <v>602</v>
          </cell>
          <cell r="E3111">
            <v>113.36363636363632</v>
          </cell>
          <cell r="F3111">
            <v>65.477272727272705</v>
          </cell>
          <cell r="G3111">
            <v>178.84090909090901</v>
          </cell>
        </row>
        <row r="3112">
          <cell r="A3112">
            <v>71417</v>
          </cell>
          <cell r="B3112" t="str">
            <v>71</v>
          </cell>
          <cell r="C3112" t="str">
            <v>Saint-Gengoux-le-National</v>
          </cell>
          <cell r="D3112">
            <v>1041</v>
          </cell>
          <cell r="E3112">
            <v>226</v>
          </cell>
          <cell r="F3112">
            <v>204</v>
          </cell>
          <cell r="G3112">
            <v>430</v>
          </cell>
        </row>
        <row r="3113">
          <cell r="A3113">
            <v>71419</v>
          </cell>
          <cell r="B3113" t="str">
            <v>71</v>
          </cell>
          <cell r="C3113" t="str">
            <v>Saint-Germain-du-Bois</v>
          </cell>
          <cell r="D3113">
            <v>1931</v>
          </cell>
          <cell r="E3113">
            <v>402.49905766176829</v>
          </cell>
          <cell r="F3113">
            <v>432.39871525474473</v>
          </cell>
          <cell r="G3113">
            <v>834.89777291651308</v>
          </cell>
        </row>
        <row r="3114">
          <cell r="A3114">
            <v>71420</v>
          </cell>
          <cell r="B3114" t="str">
            <v>71</v>
          </cell>
          <cell r="C3114" t="str">
            <v>Saint-Germain-du-Plain</v>
          </cell>
          <cell r="D3114">
            <v>2205</v>
          </cell>
          <cell r="E3114">
            <v>345.56623319851002</v>
          </cell>
          <cell r="F3114">
            <v>231.3175714184795</v>
          </cell>
          <cell r="G3114">
            <v>576.88380461698955</v>
          </cell>
        </row>
        <row r="3115">
          <cell r="A3115">
            <v>71421</v>
          </cell>
          <cell r="B3115" t="str">
            <v>71</v>
          </cell>
          <cell r="C3115" t="str">
            <v>Saint-Germain-en-Brionnais</v>
          </cell>
          <cell r="D3115">
            <v>197</v>
          </cell>
          <cell r="E3115">
            <v>39.4</v>
          </cell>
          <cell r="F3115">
            <v>17.17435897435897</v>
          </cell>
          <cell r="G3115">
            <v>56.574358974358972</v>
          </cell>
        </row>
        <row r="3116">
          <cell r="A3116">
            <v>71422</v>
          </cell>
          <cell r="B3116" t="str">
            <v>71</v>
          </cell>
          <cell r="C3116" t="str">
            <v>Saint-Germain-lès-Buxy</v>
          </cell>
          <cell r="D3116">
            <v>291.00000000000074</v>
          </cell>
          <cell r="E3116">
            <v>39.920577617328618</v>
          </cell>
          <cell r="F3116">
            <v>10.5054151624549</v>
          </cell>
          <cell r="G3116">
            <v>50.42599277978352</v>
          </cell>
        </row>
        <row r="3117">
          <cell r="A3117">
            <v>71423</v>
          </cell>
          <cell r="B3117" t="str">
            <v>71</v>
          </cell>
          <cell r="C3117" t="str">
            <v>Saint-Gervais-en-Vallière</v>
          </cell>
          <cell r="D3117">
            <v>440.99999999999858</v>
          </cell>
          <cell r="E3117">
            <v>64.438356164383364</v>
          </cell>
          <cell r="F3117">
            <v>44.301369863013562</v>
          </cell>
          <cell r="G3117">
            <v>108.73972602739693</v>
          </cell>
        </row>
        <row r="3118">
          <cell r="A3118">
            <v>71424</v>
          </cell>
          <cell r="B3118" t="str">
            <v>71</v>
          </cell>
          <cell r="C3118" t="str">
            <v>Saint-Gervais-sur-Couches</v>
          </cell>
          <cell r="D3118">
            <v>206</v>
          </cell>
          <cell r="E3118">
            <v>42.831683168316843</v>
          </cell>
          <cell r="F3118">
            <v>15.297029702970299</v>
          </cell>
          <cell r="G3118">
            <v>58.128712871287142</v>
          </cell>
        </row>
        <row r="3119">
          <cell r="A3119">
            <v>71425</v>
          </cell>
          <cell r="B3119" t="str">
            <v>71</v>
          </cell>
          <cell r="C3119" t="str">
            <v>Saint-Gilles</v>
          </cell>
          <cell r="D3119">
            <v>276</v>
          </cell>
          <cell r="E3119">
            <v>52</v>
          </cell>
          <cell r="F3119">
            <v>27</v>
          </cell>
          <cell r="G3119">
            <v>79</v>
          </cell>
        </row>
        <row r="3120">
          <cell r="A3120">
            <v>71426</v>
          </cell>
          <cell r="B3120" t="str">
            <v>71</v>
          </cell>
          <cell r="C3120" t="str">
            <v>Sainte-Hélène</v>
          </cell>
          <cell r="D3120">
            <v>479.00000000000119</v>
          </cell>
          <cell r="E3120">
            <v>64.787400939961927</v>
          </cell>
          <cell r="F3120">
            <v>61.029193010657849</v>
          </cell>
          <cell r="G3120">
            <v>125.81659395061978</v>
          </cell>
        </row>
        <row r="3121">
          <cell r="A3121">
            <v>71427</v>
          </cell>
          <cell r="B3121" t="str">
            <v>71</v>
          </cell>
          <cell r="C3121" t="str">
            <v>Saint-Huruge</v>
          </cell>
          <cell r="D3121">
            <v>57</v>
          </cell>
          <cell r="E3121">
            <v>17</v>
          </cell>
          <cell r="F3121">
            <v>14</v>
          </cell>
          <cell r="G3121">
            <v>31</v>
          </cell>
        </row>
        <row r="3122">
          <cell r="A3122">
            <v>71428</v>
          </cell>
          <cell r="B3122" t="str">
            <v>71</v>
          </cell>
          <cell r="C3122" t="str">
            <v>Saint-Igny-de-Roche</v>
          </cell>
          <cell r="D3122">
            <v>744</v>
          </cell>
          <cell r="E3122">
            <v>85.081561940621128</v>
          </cell>
          <cell r="F3122">
            <v>66.284472674669942</v>
          </cell>
          <cell r="G3122">
            <v>151.36603461529108</v>
          </cell>
        </row>
        <row r="3123">
          <cell r="A3123">
            <v>71430</v>
          </cell>
          <cell r="B3123" t="str">
            <v>71</v>
          </cell>
          <cell r="C3123" t="str">
            <v>Saint-Jean-de-Vaux</v>
          </cell>
          <cell r="D3123">
            <v>408.00000000000068</v>
          </cell>
          <cell r="E3123">
            <v>59.88059701492547</v>
          </cell>
          <cell r="F3123">
            <v>31.46268656716423</v>
          </cell>
          <cell r="G3123">
            <v>91.343283582089697</v>
          </cell>
        </row>
        <row r="3124">
          <cell r="A3124">
            <v>71431</v>
          </cell>
          <cell r="B3124" t="str">
            <v>71</v>
          </cell>
          <cell r="C3124" t="str">
            <v>Saint-Jean-de-Trézy</v>
          </cell>
          <cell r="D3124">
            <v>348</v>
          </cell>
          <cell r="E3124">
            <v>39</v>
          </cell>
          <cell r="F3124">
            <v>35</v>
          </cell>
          <cell r="G3124">
            <v>74</v>
          </cell>
        </row>
        <row r="3125">
          <cell r="A3125">
            <v>71433</v>
          </cell>
          <cell r="B3125" t="str">
            <v>71</v>
          </cell>
          <cell r="C3125" t="str">
            <v>Saint-Julien-de-Civry</v>
          </cell>
          <cell r="D3125">
            <v>497</v>
          </cell>
          <cell r="E3125">
            <v>87.590099009900982</v>
          </cell>
          <cell r="F3125">
            <v>71.843564356435621</v>
          </cell>
          <cell r="G3125">
            <v>159.43366336633659</v>
          </cell>
        </row>
        <row r="3126">
          <cell r="A3126">
            <v>71434</v>
          </cell>
          <cell r="B3126" t="str">
            <v>71</v>
          </cell>
          <cell r="C3126" t="str">
            <v>Saint-Julien-de-Jonzy</v>
          </cell>
          <cell r="D3126">
            <v>296</v>
          </cell>
          <cell r="E3126">
            <v>62.16</v>
          </cell>
          <cell r="F3126">
            <v>29.600000000000012</v>
          </cell>
          <cell r="G3126">
            <v>91.76</v>
          </cell>
        </row>
        <row r="3127">
          <cell r="A3127">
            <v>71435</v>
          </cell>
          <cell r="B3127" t="str">
            <v>71</v>
          </cell>
          <cell r="C3127" t="str">
            <v>Saint-Julien-sur-Dheune</v>
          </cell>
          <cell r="D3127">
            <v>246</v>
          </cell>
          <cell r="E3127">
            <v>42.200836820083673</v>
          </cell>
          <cell r="F3127">
            <v>19.55648535564853</v>
          </cell>
          <cell r="G3127">
            <v>61.757322175732199</v>
          </cell>
        </row>
        <row r="3128">
          <cell r="A3128">
            <v>71436</v>
          </cell>
          <cell r="B3128" t="str">
            <v>71</v>
          </cell>
          <cell r="C3128" t="str">
            <v>Saint-Laurent-d'Andenay</v>
          </cell>
          <cell r="D3128">
            <v>1053</v>
          </cell>
          <cell r="E3128">
            <v>156.72081712062257</v>
          </cell>
          <cell r="F3128">
            <v>99.358949416342412</v>
          </cell>
          <cell r="G3128">
            <v>256.079766536965</v>
          </cell>
        </row>
        <row r="3129">
          <cell r="A3129">
            <v>71437</v>
          </cell>
          <cell r="B3129" t="str">
            <v>71</v>
          </cell>
          <cell r="C3129" t="str">
            <v>Saint-Laurent-en-Brionnais</v>
          </cell>
          <cell r="D3129">
            <v>342.99999999999943</v>
          </cell>
          <cell r="E3129">
            <v>72.458986477726626</v>
          </cell>
          <cell r="F3129">
            <v>36.805883600141279</v>
          </cell>
          <cell r="G3129">
            <v>109.2648700778679</v>
          </cell>
        </row>
        <row r="3130">
          <cell r="A3130">
            <v>71438</v>
          </cell>
          <cell r="B3130" t="str">
            <v>71</v>
          </cell>
          <cell r="C3130" t="str">
            <v>Saint-Léger-du-Bois</v>
          </cell>
          <cell r="D3130">
            <v>549.0000000000025</v>
          </cell>
          <cell r="E3130">
            <v>109.8</v>
          </cell>
          <cell r="F3130">
            <v>56.439252336448853</v>
          </cell>
          <cell r="G3130">
            <v>166.23925233644886</v>
          </cell>
        </row>
        <row r="3131">
          <cell r="A3131">
            <v>71439</v>
          </cell>
          <cell r="B3131" t="str">
            <v>71</v>
          </cell>
          <cell r="C3131" t="str">
            <v>Saint-Léger-lès-Paray</v>
          </cell>
          <cell r="D3131">
            <v>679.00000000000296</v>
          </cell>
          <cell r="E3131">
            <v>137.82686567164239</v>
          </cell>
          <cell r="F3131">
            <v>33.443283582089698</v>
          </cell>
          <cell r="G3131">
            <v>171.27014925373209</v>
          </cell>
        </row>
        <row r="3132">
          <cell r="A3132">
            <v>71440</v>
          </cell>
          <cell r="B3132" t="str">
            <v>71</v>
          </cell>
          <cell r="C3132" t="str">
            <v>Saint-Léger-sous-Beuvray</v>
          </cell>
          <cell r="D3132">
            <v>403</v>
          </cell>
          <cell r="E3132">
            <v>91</v>
          </cell>
          <cell r="F3132">
            <v>54</v>
          </cell>
          <cell r="G3132">
            <v>145</v>
          </cell>
        </row>
        <row r="3133">
          <cell r="A3133">
            <v>71441</v>
          </cell>
          <cell r="B3133" t="str">
            <v>71</v>
          </cell>
          <cell r="C3133" t="str">
            <v>Saint-Léger-sous-la-Bussière</v>
          </cell>
          <cell r="D3133">
            <v>245</v>
          </cell>
          <cell r="E3133">
            <v>40.833333333333314</v>
          </cell>
          <cell r="F3133">
            <v>27.886178861788608</v>
          </cell>
          <cell r="G3133">
            <v>68.719512195121922</v>
          </cell>
        </row>
        <row r="3134">
          <cell r="A3134">
            <v>71442</v>
          </cell>
          <cell r="B3134" t="str">
            <v>71</v>
          </cell>
          <cell r="C3134" t="str">
            <v>Saint-Léger-sur-Dheune</v>
          </cell>
          <cell r="D3134">
            <v>1570</v>
          </cell>
          <cell r="E3134">
            <v>228.17079839598048</v>
          </cell>
          <cell r="F3134">
            <v>193.8602401543219</v>
          </cell>
          <cell r="G3134">
            <v>422.03103855030236</v>
          </cell>
        </row>
        <row r="3135">
          <cell r="A3135">
            <v>71443</v>
          </cell>
          <cell r="B3135" t="str">
            <v>71</v>
          </cell>
          <cell r="C3135" t="str">
            <v>Saint-Loup-Géanges</v>
          </cell>
          <cell r="D3135">
            <v>1614</v>
          </cell>
          <cell r="E3135">
            <v>230.8586268135823</v>
          </cell>
          <cell r="F3135">
            <v>95.525610667050046</v>
          </cell>
          <cell r="G3135">
            <v>326.38423748063235</v>
          </cell>
        </row>
        <row r="3136">
          <cell r="A3136">
            <v>71444</v>
          </cell>
          <cell r="B3136" t="str">
            <v>71</v>
          </cell>
          <cell r="C3136" t="str">
            <v>Saint-Loup-de-Varennes</v>
          </cell>
          <cell r="D3136">
            <v>1125</v>
          </cell>
          <cell r="E3136">
            <v>160.00935006379595</v>
          </cell>
          <cell r="F3136">
            <v>82.486327440478775</v>
          </cell>
          <cell r="G3136">
            <v>242.49567750427474</v>
          </cell>
        </row>
        <row r="3137">
          <cell r="A3137">
            <v>71445</v>
          </cell>
          <cell r="B3137" t="str">
            <v>71</v>
          </cell>
          <cell r="C3137" t="str">
            <v>Saint-Marcel</v>
          </cell>
          <cell r="D3137">
            <v>5962</v>
          </cell>
          <cell r="E3137">
            <v>839.54530788277179</v>
          </cell>
          <cell r="F3137">
            <v>647.53869951452123</v>
          </cell>
          <cell r="G3137">
            <v>1487.0840073972931</v>
          </cell>
        </row>
        <row r="3138">
          <cell r="A3138">
            <v>71446</v>
          </cell>
          <cell r="B3138" t="str">
            <v>71</v>
          </cell>
          <cell r="C3138" t="str">
            <v>Saint-Marcelin-de-Cray</v>
          </cell>
          <cell r="D3138">
            <v>185</v>
          </cell>
          <cell r="E3138">
            <v>43</v>
          </cell>
          <cell r="F3138">
            <v>26</v>
          </cell>
          <cell r="G3138">
            <v>69</v>
          </cell>
        </row>
        <row r="3139">
          <cell r="A3139">
            <v>71447</v>
          </cell>
          <cell r="B3139" t="str">
            <v>71</v>
          </cell>
          <cell r="C3139" t="str">
            <v>Saint-Mard-de-Vaux</v>
          </cell>
          <cell r="D3139">
            <v>280</v>
          </cell>
          <cell r="E3139">
            <v>65</v>
          </cell>
          <cell r="F3139">
            <v>15</v>
          </cell>
          <cell r="G3139">
            <v>80</v>
          </cell>
        </row>
        <row r="3140">
          <cell r="A3140">
            <v>71448</v>
          </cell>
          <cell r="B3140" t="str">
            <v>71</v>
          </cell>
          <cell r="C3140" t="str">
            <v>Saint-Martin-Belle-Roche</v>
          </cell>
          <cell r="D3140">
            <v>1336</v>
          </cell>
          <cell r="E3140">
            <v>245.58683523797072</v>
          </cell>
          <cell r="F3140">
            <v>119.65227522255424</v>
          </cell>
          <cell r="G3140">
            <v>365.23911046052496</v>
          </cell>
        </row>
        <row r="3141">
          <cell r="A3141">
            <v>71449</v>
          </cell>
          <cell r="B3141" t="str">
            <v>71</v>
          </cell>
          <cell r="C3141" t="str">
            <v>Saint-Martin-d'Auxy</v>
          </cell>
          <cell r="D3141">
            <v>95</v>
          </cell>
          <cell r="E3141">
            <v>16</v>
          </cell>
          <cell r="F3141">
            <v>4</v>
          </cell>
          <cell r="G3141">
            <v>20</v>
          </cell>
        </row>
        <row r="3142">
          <cell r="A3142">
            <v>71450</v>
          </cell>
          <cell r="B3142" t="str">
            <v>71</v>
          </cell>
          <cell r="C3142" t="str">
            <v>Saint-Martin-de-Commune</v>
          </cell>
          <cell r="D3142">
            <v>123.00000000000055</v>
          </cell>
          <cell r="E3142">
            <v>16.13114754098368</v>
          </cell>
          <cell r="F3142">
            <v>10.081967213114799</v>
          </cell>
          <cell r="G3142">
            <v>26.213114754098477</v>
          </cell>
        </row>
        <row r="3143">
          <cell r="A3143">
            <v>71451</v>
          </cell>
          <cell r="B3143" t="str">
            <v>71</v>
          </cell>
          <cell r="C3143" t="str">
            <v>Saint-Martin-de-Lixy</v>
          </cell>
          <cell r="D3143">
            <v>88</v>
          </cell>
          <cell r="E3143">
            <v>13</v>
          </cell>
          <cell r="F3143">
            <v>9</v>
          </cell>
          <cell r="G3143">
            <v>22</v>
          </cell>
        </row>
        <row r="3144">
          <cell r="A3144">
            <v>71452</v>
          </cell>
          <cell r="B3144" t="str">
            <v>71</v>
          </cell>
          <cell r="C3144" t="str">
            <v>Saint-Martin-de-Salencey</v>
          </cell>
          <cell r="D3144">
            <v>111</v>
          </cell>
          <cell r="E3144">
            <v>21.801359972734438</v>
          </cell>
          <cell r="F3144">
            <v>13.496079983121319</v>
          </cell>
          <cell r="G3144">
            <v>35.297439955855758</v>
          </cell>
        </row>
        <row r="3145">
          <cell r="A3145">
            <v>71453</v>
          </cell>
          <cell r="B3145" t="str">
            <v>71</v>
          </cell>
          <cell r="C3145" t="str">
            <v>Saint-Martin-du-Lac</v>
          </cell>
          <cell r="D3145">
            <v>250</v>
          </cell>
          <cell r="E3145">
            <v>57</v>
          </cell>
          <cell r="F3145">
            <v>25</v>
          </cell>
          <cell r="G3145">
            <v>82</v>
          </cell>
        </row>
        <row r="3146">
          <cell r="A3146">
            <v>71454</v>
          </cell>
          <cell r="B3146" t="str">
            <v>71</v>
          </cell>
          <cell r="C3146" t="str">
            <v>Saint-Martin-du-Mont</v>
          </cell>
          <cell r="D3146">
            <v>222.99999999999909</v>
          </cell>
          <cell r="E3146">
            <v>37.344497607655349</v>
          </cell>
          <cell r="F3146">
            <v>20.272727272727192</v>
          </cell>
          <cell r="G3146">
            <v>57.617224880382537</v>
          </cell>
        </row>
        <row r="3147">
          <cell r="A3147">
            <v>71455</v>
          </cell>
          <cell r="B3147" t="str">
            <v>71</v>
          </cell>
          <cell r="C3147" t="str">
            <v>Saint-Martin-du-Tartre</v>
          </cell>
          <cell r="D3147">
            <v>149</v>
          </cell>
          <cell r="E3147">
            <v>28.058441558441569</v>
          </cell>
          <cell r="F3147">
            <v>20.318181818181827</v>
          </cell>
          <cell r="G3147">
            <v>48.3766233766234</v>
          </cell>
        </row>
        <row r="3148">
          <cell r="A3148">
            <v>71456</v>
          </cell>
          <cell r="B3148" t="str">
            <v>71</v>
          </cell>
          <cell r="C3148" t="str">
            <v>Saint-Martin-en-Bresse</v>
          </cell>
          <cell r="D3148">
            <v>1919</v>
          </cell>
          <cell r="E3148">
            <v>292.37154313626075</v>
          </cell>
          <cell r="F3148">
            <v>190.02262850491957</v>
          </cell>
          <cell r="G3148">
            <v>482.39417164118032</v>
          </cell>
        </row>
        <row r="3149">
          <cell r="A3149">
            <v>71457</v>
          </cell>
          <cell r="B3149" t="str">
            <v>71</v>
          </cell>
          <cell r="C3149" t="str">
            <v>Saint-Martin-en-Gâtinois</v>
          </cell>
          <cell r="D3149">
            <v>117</v>
          </cell>
          <cell r="E3149">
            <v>18.221311475409841</v>
          </cell>
          <cell r="F3149">
            <v>22.057377049180328</v>
          </cell>
          <cell r="G3149">
            <v>40.278688524590166</v>
          </cell>
        </row>
        <row r="3150">
          <cell r="A3150">
            <v>71458</v>
          </cell>
          <cell r="B3150" t="str">
            <v>71</v>
          </cell>
          <cell r="C3150" t="str">
            <v>Saint-Martin-la-Patrouille</v>
          </cell>
          <cell r="D3150">
            <v>63</v>
          </cell>
          <cell r="E3150">
            <v>9</v>
          </cell>
          <cell r="F3150">
            <v>6</v>
          </cell>
          <cell r="G3150">
            <v>15</v>
          </cell>
        </row>
        <row r="3151">
          <cell r="A3151">
            <v>71459</v>
          </cell>
          <cell r="B3151" t="str">
            <v>71</v>
          </cell>
          <cell r="C3151" t="str">
            <v>Saint-Martin-sous-Montaigu</v>
          </cell>
          <cell r="D3151">
            <v>368</v>
          </cell>
          <cell r="E3151">
            <v>85</v>
          </cell>
          <cell r="F3151">
            <v>25</v>
          </cell>
          <cell r="G3151">
            <v>110</v>
          </cell>
        </row>
        <row r="3152">
          <cell r="A3152">
            <v>71460</v>
          </cell>
          <cell r="B3152" t="str">
            <v>71</v>
          </cell>
          <cell r="C3152" t="str">
            <v>Saint-Maurice-de-Satonnay</v>
          </cell>
          <cell r="D3152">
            <v>456</v>
          </cell>
          <cell r="E3152">
            <v>94.43631661213044</v>
          </cell>
          <cell r="F3152">
            <v>29.212070064079057</v>
          </cell>
          <cell r="G3152">
            <v>123.6483866762095</v>
          </cell>
        </row>
        <row r="3153">
          <cell r="A3153">
            <v>71461</v>
          </cell>
          <cell r="B3153" t="str">
            <v>71</v>
          </cell>
          <cell r="C3153" t="str">
            <v>Saint-Maurice-des-Champs</v>
          </cell>
          <cell r="D3153">
            <v>62</v>
          </cell>
          <cell r="E3153">
            <v>14.2295081967213</v>
          </cell>
          <cell r="F3153">
            <v>1.0163934426229499</v>
          </cell>
          <cell r="G3153">
            <v>15.24590163934425</v>
          </cell>
        </row>
        <row r="3154">
          <cell r="A3154">
            <v>71462</v>
          </cell>
          <cell r="B3154" t="str">
            <v>71</v>
          </cell>
          <cell r="C3154" t="str">
            <v>Saint-Maurice-en-Rivière</v>
          </cell>
          <cell r="D3154">
            <v>576</v>
          </cell>
          <cell r="E3154">
            <v>92</v>
          </cell>
          <cell r="F3154">
            <v>42</v>
          </cell>
          <cell r="G3154">
            <v>134</v>
          </cell>
        </row>
        <row r="3155">
          <cell r="A3155">
            <v>71463</v>
          </cell>
          <cell r="B3155" t="str">
            <v>71</v>
          </cell>
          <cell r="C3155" t="str">
            <v>Saint-Maurice-lès-Châteauneuf</v>
          </cell>
          <cell r="D3155">
            <v>584</v>
          </cell>
          <cell r="E3155">
            <v>114.3937581653929</v>
          </cell>
          <cell r="F3155">
            <v>96.678626774096543</v>
          </cell>
          <cell r="G3155">
            <v>211.07238493948944</v>
          </cell>
        </row>
        <row r="3156">
          <cell r="A3156">
            <v>71464</v>
          </cell>
          <cell r="B3156" t="str">
            <v>71</v>
          </cell>
          <cell r="C3156" t="str">
            <v>Saint-Maurice-lès-Couches</v>
          </cell>
          <cell r="D3156">
            <v>172</v>
          </cell>
          <cell r="E3156">
            <v>31.106382978723417</v>
          </cell>
          <cell r="F3156">
            <v>21.957446808510646</v>
          </cell>
          <cell r="G3156">
            <v>53.063829787234063</v>
          </cell>
        </row>
        <row r="3157">
          <cell r="A3157">
            <v>71465</v>
          </cell>
          <cell r="B3157" t="str">
            <v>71</v>
          </cell>
          <cell r="C3157" t="str">
            <v>Saint-Micaud</v>
          </cell>
          <cell r="D3157">
            <v>270</v>
          </cell>
          <cell r="E3157">
            <v>40</v>
          </cell>
          <cell r="F3157">
            <v>22</v>
          </cell>
          <cell r="G3157">
            <v>62</v>
          </cell>
        </row>
        <row r="3158">
          <cell r="A3158">
            <v>71466</v>
          </cell>
          <cell r="B3158" t="str">
            <v>71</v>
          </cell>
          <cell r="C3158" t="str">
            <v>Saint-Nizier-sur-Arroux</v>
          </cell>
          <cell r="D3158">
            <v>128</v>
          </cell>
          <cell r="E3158">
            <v>34</v>
          </cell>
          <cell r="F3158">
            <v>6</v>
          </cell>
          <cell r="G3158">
            <v>40</v>
          </cell>
        </row>
        <row r="3159">
          <cell r="A3159">
            <v>71468</v>
          </cell>
          <cell r="B3159" t="str">
            <v>71</v>
          </cell>
          <cell r="C3159" t="str">
            <v>Saint-Pierre-de-Varennes</v>
          </cell>
          <cell r="D3159">
            <v>840</v>
          </cell>
          <cell r="E3159">
            <v>159</v>
          </cell>
          <cell r="F3159">
            <v>51</v>
          </cell>
          <cell r="G3159">
            <v>210</v>
          </cell>
        </row>
        <row r="3160">
          <cell r="A3160">
            <v>71469</v>
          </cell>
          <cell r="B3160" t="str">
            <v>71</v>
          </cell>
          <cell r="C3160" t="str">
            <v>Saint-Pierre-le-Vieux</v>
          </cell>
          <cell r="D3160">
            <v>343.00000000000131</v>
          </cell>
          <cell r="E3160">
            <v>56.328445747800799</v>
          </cell>
          <cell r="F3160">
            <v>39.228739002932699</v>
          </cell>
          <cell r="G3160">
            <v>95.557184750733498</v>
          </cell>
        </row>
        <row r="3161">
          <cell r="A3161">
            <v>71470</v>
          </cell>
          <cell r="B3161" t="str">
            <v>71</v>
          </cell>
          <cell r="C3161" t="str">
            <v>Saint-Point</v>
          </cell>
          <cell r="D3161">
            <v>327</v>
          </cell>
          <cell r="E3161">
            <v>76.164596273292005</v>
          </cell>
          <cell r="F3161">
            <v>26.403726708074558</v>
          </cell>
          <cell r="G3161">
            <v>102.56832298136656</v>
          </cell>
        </row>
        <row r="3162">
          <cell r="A3162">
            <v>71471</v>
          </cell>
          <cell r="B3162" t="str">
            <v>71</v>
          </cell>
          <cell r="C3162" t="str">
            <v>Saint-Privé</v>
          </cell>
          <cell r="D3162">
            <v>67</v>
          </cell>
          <cell r="E3162">
            <v>14</v>
          </cell>
          <cell r="F3162">
            <v>7</v>
          </cell>
          <cell r="G3162">
            <v>21</v>
          </cell>
        </row>
        <row r="3163">
          <cell r="A3163">
            <v>71472</v>
          </cell>
          <cell r="B3163" t="str">
            <v>71</v>
          </cell>
          <cell r="C3163" t="str">
            <v>Saint-Prix</v>
          </cell>
          <cell r="D3163">
            <v>212</v>
          </cell>
          <cell r="E3163">
            <v>49.532710280373848</v>
          </cell>
          <cell r="F3163">
            <v>36.654205607476655</v>
          </cell>
          <cell r="G3163">
            <v>86.186915887850503</v>
          </cell>
        </row>
        <row r="3164">
          <cell r="A3164">
            <v>71473</v>
          </cell>
          <cell r="B3164" t="str">
            <v>71</v>
          </cell>
          <cell r="C3164" t="str">
            <v>Saint-Racho</v>
          </cell>
          <cell r="D3164">
            <v>177</v>
          </cell>
          <cell r="E3164">
            <v>37.575418994413411</v>
          </cell>
          <cell r="F3164">
            <v>31.642458100558656</v>
          </cell>
          <cell r="G3164">
            <v>69.217877094972067</v>
          </cell>
        </row>
        <row r="3165">
          <cell r="A3165">
            <v>71474</v>
          </cell>
          <cell r="B3165" t="str">
            <v>71</v>
          </cell>
          <cell r="C3165" t="str">
            <v>Sainte-Radegonde</v>
          </cell>
          <cell r="D3165">
            <v>175</v>
          </cell>
          <cell r="E3165">
            <v>37.150837988826808</v>
          </cell>
          <cell r="F3165">
            <v>21.508379888268156</v>
          </cell>
          <cell r="G3165">
            <v>58.65921787709496</v>
          </cell>
        </row>
        <row r="3166">
          <cell r="A3166">
            <v>71475</v>
          </cell>
          <cell r="B3166" t="str">
            <v>71</v>
          </cell>
          <cell r="C3166" t="str">
            <v>Saint-Rémy</v>
          </cell>
          <cell r="D3166">
            <v>6564.9999999999927</v>
          </cell>
          <cell r="E3166">
            <v>1123.0812119391935</v>
          </cell>
          <cell r="F3166">
            <v>671.30338181042737</v>
          </cell>
          <cell r="G3166">
            <v>1794.3845937496208</v>
          </cell>
        </row>
        <row r="3167">
          <cell r="A3167">
            <v>71477</v>
          </cell>
          <cell r="B3167" t="str">
            <v>71</v>
          </cell>
          <cell r="C3167" t="str">
            <v>Saint-Romain-sous-Gourdon</v>
          </cell>
          <cell r="D3167">
            <v>473</v>
          </cell>
          <cell r="E3167">
            <v>78</v>
          </cell>
          <cell r="F3167">
            <v>33</v>
          </cell>
          <cell r="G3167">
            <v>111</v>
          </cell>
        </row>
        <row r="3168">
          <cell r="A3168">
            <v>71478</v>
          </cell>
          <cell r="B3168" t="str">
            <v>71</v>
          </cell>
          <cell r="C3168" t="str">
            <v>Saint-Romain-sous-Versigny</v>
          </cell>
          <cell r="D3168">
            <v>94</v>
          </cell>
          <cell r="E3168">
            <v>15.831578947368415</v>
          </cell>
          <cell r="F3168">
            <v>9.8947368421052602</v>
          </cell>
          <cell r="G3168">
            <v>25.726315789473674</v>
          </cell>
        </row>
        <row r="3169">
          <cell r="A3169">
            <v>71479</v>
          </cell>
          <cell r="B3169" t="str">
            <v>71</v>
          </cell>
          <cell r="C3169" t="str">
            <v>Saint-Sernin-du-Bois</v>
          </cell>
          <cell r="D3169">
            <v>1864</v>
          </cell>
          <cell r="E3169">
            <v>384</v>
          </cell>
          <cell r="F3169">
            <v>125</v>
          </cell>
          <cell r="G3169">
            <v>509</v>
          </cell>
        </row>
        <row r="3170">
          <cell r="A3170">
            <v>71480</v>
          </cell>
          <cell r="B3170" t="str">
            <v>71</v>
          </cell>
          <cell r="C3170" t="str">
            <v>Saint-Sernin-du-Plain</v>
          </cell>
          <cell r="D3170">
            <v>597</v>
          </cell>
          <cell r="E3170">
            <v>119.80960548885081</v>
          </cell>
          <cell r="F3170">
            <v>84.993138936535189</v>
          </cell>
          <cell r="G3170">
            <v>204.80274442538598</v>
          </cell>
        </row>
        <row r="3171">
          <cell r="A3171">
            <v>71481</v>
          </cell>
          <cell r="B3171" t="str">
            <v>71</v>
          </cell>
          <cell r="C3171" t="str">
            <v>Saint-Symphorien-d'Ancelles</v>
          </cell>
          <cell r="D3171">
            <v>1119</v>
          </cell>
          <cell r="E3171">
            <v>154.01018637374872</v>
          </cell>
          <cell r="F3171">
            <v>60.843530419258748</v>
          </cell>
          <cell r="G3171">
            <v>214.85371679300746</v>
          </cell>
        </row>
        <row r="3172">
          <cell r="A3172">
            <v>71482</v>
          </cell>
          <cell r="B3172" t="str">
            <v>71</v>
          </cell>
          <cell r="C3172" t="str">
            <v>Saint-Symphorien-de-Marmagne</v>
          </cell>
          <cell r="D3172">
            <v>847.00000000000296</v>
          </cell>
          <cell r="E3172">
            <v>150.06302021403144</v>
          </cell>
          <cell r="F3172">
            <v>75.535077288941991</v>
          </cell>
          <cell r="G3172">
            <v>225.59809750297342</v>
          </cell>
        </row>
        <row r="3173">
          <cell r="A3173">
            <v>71483</v>
          </cell>
          <cell r="B3173" t="str">
            <v>71</v>
          </cell>
          <cell r="C3173" t="str">
            <v>Saint-Symphorien-des-Bois</v>
          </cell>
          <cell r="D3173">
            <v>433</v>
          </cell>
          <cell r="E3173">
            <v>73.472850678733053</v>
          </cell>
          <cell r="F3173">
            <v>40.165158371040732</v>
          </cell>
          <cell r="G3173">
            <v>113.63800904977379</v>
          </cell>
        </row>
        <row r="3174">
          <cell r="A3174">
            <v>71484</v>
          </cell>
          <cell r="B3174" t="str">
            <v>71</v>
          </cell>
          <cell r="C3174" t="str">
            <v>Saint-Usuge</v>
          </cell>
          <cell r="D3174">
            <v>1282</v>
          </cell>
          <cell r="E3174">
            <v>261.33717274504482</v>
          </cell>
          <cell r="F3174">
            <v>137.44399455480132</v>
          </cell>
          <cell r="G3174">
            <v>398.78116729984617</v>
          </cell>
        </row>
        <row r="3175">
          <cell r="A3175">
            <v>71485</v>
          </cell>
          <cell r="B3175" t="str">
            <v>71</v>
          </cell>
          <cell r="C3175" t="str">
            <v>Saint-Vallerin</v>
          </cell>
          <cell r="D3175">
            <v>271</v>
          </cell>
          <cell r="E3175">
            <v>40.297397769516799</v>
          </cell>
          <cell r="F3175">
            <v>30.223048327137601</v>
          </cell>
          <cell r="G3175">
            <v>70.520446096654396</v>
          </cell>
        </row>
        <row r="3176">
          <cell r="A3176">
            <v>71486</v>
          </cell>
          <cell r="B3176" t="str">
            <v>71</v>
          </cell>
          <cell r="C3176" t="str">
            <v>Saint-Vallier</v>
          </cell>
          <cell r="D3176">
            <v>8824</v>
          </cell>
          <cell r="E3176">
            <v>1694</v>
          </cell>
          <cell r="F3176">
            <v>1254</v>
          </cell>
          <cell r="G3176">
            <v>2948</v>
          </cell>
        </row>
        <row r="3177">
          <cell r="A3177">
            <v>71487</v>
          </cell>
          <cell r="B3177" t="str">
            <v>71</v>
          </cell>
          <cell r="C3177" t="str">
            <v>Saint-Vérand</v>
          </cell>
          <cell r="D3177">
            <v>178.00000000000065</v>
          </cell>
          <cell r="E3177">
            <v>30.3409090909092</v>
          </cell>
          <cell r="F3177">
            <v>15.1704545454546</v>
          </cell>
          <cell r="G3177">
            <v>45.511363636363797</v>
          </cell>
        </row>
        <row r="3178">
          <cell r="A3178">
            <v>71488</v>
          </cell>
          <cell r="B3178" t="str">
            <v>71</v>
          </cell>
          <cell r="C3178" t="str">
            <v>Saint-Vincent-des-Prés</v>
          </cell>
          <cell r="D3178">
            <v>114</v>
          </cell>
          <cell r="E3178">
            <v>28.499999999999918</v>
          </cell>
          <cell r="F3178">
            <v>13.232142857142819</v>
          </cell>
          <cell r="G3178">
            <v>41.732142857142733</v>
          </cell>
        </row>
        <row r="3179">
          <cell r="A3179">
            <v>71489</v>
          </cell>
          <cell r="B3179" t="str">
            <v>71</v>
          </cell>
          <cell r="C3179" t="str">
            <v>Saint-Vincent-en-Bresse</v>
          </cell>
          <cell r="D3179">
            <v>544</v>
          </cell>
          <cell r="E3179">
            <v>92.121212121212153</v>
          </cell>
          <cell r="F3179">
            <v>33.939393939393952</v>
          </cell>
          <cell r="G3179">
            <v>126.0606060606061</v>
          </cell>
        </row>
        <row r="3180">
          <cell r="A3180">
            <v>71490</v>
          </cell>
          <cell r="B3180" t="str">
            <v>71</v>
          </cell>
          <cell r="C3180" t="str">
            <v>Saint-Vincent-Bragny</v>
          </cell>
          <cell r="D3180">
            <v>1024</v>
          </cell>
          <cell r="E3180">
            <v>141.41429970617003</v>
          </cell>
          <cell r="F3180">
            <v>62.182174338883279</v>
          </cell>
          <cell r="G3180">
            <v>203.5964740450533</v>
          </cell>
        </row>
        <row r="3181">
          <cell r="A3181">
            <v>71491</v>
          </cell>
          <cell r="B3181" t="str">
            <v>71</v>
          </cell>
          <cell r="C3181" t="str">
            <v>Saint-Yan</v>
          </cell>
          <cell r="D3181">
            <v>1147</v>
          </cell>
          <cell r="E3181">
            <v>237</v>
          </cell>
          <cell r="F3181">
            <v>143</v>
          </cell>
          <cell r="G3181">
            <v>380</v>
          </cell>
        </row>
        <row r="3182">
          <cell r="A3182">
            <v>71492</v>
          </cell>
          <cell r="B3182" t="str">
            <v>71</v>
          </cell>
          <cell r="C3182" t="str">
            <v>Saint-Ythaire</v>
          </cell>
          <cell r="D3182">
            <v>125</v>
          </cell>
          <cell r="E3182">
            <v>46</v>
          </cell>
          <cell r="F3182">
            <v>15</v>
          </cell>
          <cell r="G3182">
            <v>61</v>
          </cell>
        </row>
        <row r="3183">
          <cell r="A3183">
            <v>71493</v>
          </cell>
          <cell r="B3183" t="str">
            <v>71</v>
          </cell>
          <cell r="C3183" t="str">
            <v>Saisy</v>
          </cell>
          <cell r="D3183">
            <v>324</v>
          </cell>
          <cell r="E3183">
            <v>59.088145896656521</v>
          </cell>
          <cell r="F3183">
            <v>33.483282674772028</v>
          </cell>
          <cell r="G3183">
            <v>92.571428571428555</v>
          </cell>
        </row>
        <row r="3184">
          <cell r="A3184">
            <v>71494</v>
          </cell>
          <cell r="B3184" t="str">
            <v>71</v>
          </cell>
          <cell r="C3184" t="str">
            <v>La Salle</v>
          </cell>
          <cell r="D3184">
            <v>562.0000000000025</v>
          </cell>
          <cell r="E3184">
            <v>93.666666666667084</v>
          </cell>
          <cell r="F3184">
            <v>46.833333333333535</v>
          </cell>
          <cell r="G3184">
            <v>140.50000000000063</v>
          </cell>
        </row>
        <row r="3185">
          <cell r="A3185">
            <v>71495</v>
          </cell>
          <cell r="B3185" t="str">
            <v>71</v>
          </cell>
          <cell r="C3185" t="str">
            <v>Salornay-sur-Guye</v>
          </cell>
          <cell r="D3185">
            <v>841</v>
          </cell>
          <cell r="E3185">
            <v>137.83301598336683</v>
          </cell>
          <cell r="F3185">
            <v>170.8339099268054</v>
          </cell>
          <cell r="G3185">
            <v>308.66692591017227</v>
          </cell>
        </row>
        <row r="3186">
          <cell r="A3186">
            <v>71496</v>
          </cell>
          <cell r="B3186" t="str">
            <v>71</v>
          </cell>
          <cell r="C3186" t="str">
            <v>Sampigny-lès-Maranges</v>
          </cell>
          <cell r="D3186">
            <v>168.99999999999929</v>
          </cell>
          <cell r="E3186">
            <v>22.533333333333239</v>
          </cell>
          <cell r="F3186">
            <v>17.412121212121139</v>
          </cell>
          <cell r="G3186">
            <v>39.945454545454382</v>
          </cell>
        </row>
        <row r="3187">
          <cell r="A3187">
            <v>71497</v>
          </cell>
          <cell r="B3187" t="str">
            <v>71</v>
          </cell>
          <cell r="C3187" t="str">
            <v>Sancé</v>
          </cell>
          <cell r="D3187">
            <v>1868</v>
          </cell>
          <cell r="E3187">
            <v>349.6920960436089</v>
          </cell>
          <cell r="F3187">
            <v>118.53969357410472</v>
          </cell>
          <cell r="G3187">
            <v>468.23178961771362</v>
          </cell>
        </row>
        <row r="3188">
          <cell r="A3188">
            <v>71498</v>
          </cell>
          <cell r="B3188" t="str">
            <v>71</v>
          </cell>
          <cell r="C3188" t="str">
            <v>Santilly</v>
          </cell>
          <cell r="D3188">
            <v>143</v>
          </cell>
          <cell r="E3188">
            <v>40.157534246575359</v>
          </cell>
          <cell r="F3188">
            <v>18.609589041095898</v>
          </cell>
          <cell r="G3188">
            <v>58.767123287671254</v>
          </cell>
        </row>
        <row r="3189">
          <cell r="A3189">
            <v>71499</v>
          </cell>
          <cell r="B3189" t="str">
            <v>71</v>
          </cell>
          <cell r="C3189" t="str">
            <v>Sanvignes-les-Mines</v>
          </cell>
          <cell r="D3189">
            <v>4459.0000000000091</v>
          </cell>
          <cell r="E3189">
            <v>767.07238495301965</v>
          </cell>
          <cell r="F3189">
            <v>604.42407205087602</v>
          </cell>
          <cell r="G3189">
            <v>1371.4964570038956</v>
          </cell>
        </row>
        <row r="3190">
          <cell r="A3190">
            <v>71500</v>
          </cell>
          <cell r="B3190" t="str">
            <v>71</v>
          </cell>
          <cell r="C3190" t="str">
            <v>Sarry</v>
          </cell>
          <cell r="D3190">
            <v>124</v>
          </cell>
          <cell r="E3190">
            <v>28</v>
          </cell>
          <cell r="F3190">
            <v>19</v>
          </cell>
          <cell r="G3190">
            <v>47</v>
          </cell>
        </row>
        <row r="3191">
          <cell r="A3191">
            <v>71501</v>
          </cell>
          <cell r="B3191" t="str">
            <v>71</v>
          </cell>
          <cell r="C3191" t="str">
            <v>Sassangy</v>
          </cell>
          <cell r="D3191">
            <v>160.99999999999926</v>
          </cell>
          <cell r="E3191">
            <v>25.967741935483751</v>
          </cell>
          <cell r="F3191">
            <v>14.541935483870899</v>
          </cell>
          <cell r="G3191">
            <v>40.509677419354652</v>
          </cell>
        </row>
        <row r="3192">
          <cell r="A3192">
            <v>71502</v>
          </cell>
          <cell r="B3192" t="str">
            <v>71</v>
          </cell>
          <cell r="C3192" t="str">
            <v>Sassenay</v>
          </cell>
          <cell r="D3192">
            <v>1577</v>
          </cell>
          <cell r="E3192">
            <v>280.04659949622163</v>
          </cell>
          <cell r="F3192">
            <v>116.1895465994962</v>
          </cell>
          <cell r="G3192">
            <v>396.2361460957178</v>
          </cell>
        </row>
        <row r="3193">
          <cell r="A3193">
            <v>71503</v>
          </cell>
          <cell r="B3193" t="str">
            <v>71</v>
          </cell>
          <cell r="C3193" t="str">
            <v>Saules</v>
          </cell>
          <cell r="D3193">
            <v>124</v>
          </cell>
          <cell r="E3193">
            <v>23.808</v>
          </cell>
          <cell r="F3193">
            <v>11.904</v>
          </cell>
          <cell r="G3193">
            <v>35.712000000000003</v>
          </cell>
        </row>
        <row r="3194">
          <cell r="A3194">
            <v>71504</v>
          </cell>
          <cell r="B3194" t="str">
            <v>71</v>
          </cell>
          <cell r="C3194" t="str">
            <v>Saunières</v>
          </cell>
          <cell r="D3194">
            <v>84.000000000000085</v>
          </cell>
          <cell r="E3194">
            <v>15.365853658536601</v>
          </cell>
          <cell r="F3194">
            <v>21.51219512195124</v>
          </cell>
          <cell r="G3194">
            <v>36.878048780487845</v>
          </cell>
        </row>
        <row r="3195">
          <cell r="A3195">
            <v>71505</v>
          </cell>
          <cell r="B3195" t="str">
            <v>71</v>
          </cell>
          <cell r="C3195" t="str">
            <v>Savianges</v>
          </cell>
          <cell r="D3195">
            <v>77.999999999999673</v>
          </cell>
          <cell r="E3195">
            <v>29.763157894736722</v>
          </cell>
          <cell r="F3195">
            <v>5.1315789473683999</v>
          </cell>
          <cell r="G3195">
            <v>34.894736842105118</v>
          </cell>
        </row>
        <row r="3196">
          <cell r="A3196">
            <v>71506</v>
          </cell>
          <cell r="B3196" t="str">
            <v>71</v>
          </cell>
          <cell r="C3196" t="str">
            <v>Savigny-en-Revermont</v>
          </cell>
          <cell r="D3196">
            <v>1173</v>
          </cell>
          <cell r="E3196">
            <v>180</v>
          </cell>
          <cell r="F3196">
            <v>111</v>
          </cell>
          <cell r="G3196">
            <v>291</v>
          </cell>
        </row>
        <row r="3197">
          <cell r="A3197">
            <v>71507</v>
          </cell>
          <cell r="B3197" t="str">
            <v>71</v>
          </cell>
          <cell r="C3197" t="str">
            <v>Savigny-sur-Grosne</v>
          </cell>
          <cell r="D3197">
            <v>177.0000000000008</v>
          </cell>
          <cell r="E3197">
            <v>34.188491162604429</v>
          </cell>
          <cell r="F3197">
            <v>22.12572672128676</v>
          </cell>
          <cell r="G3197">
            <v>56.314217883891189</v>
          </cell>
        </row>
        <row r="3198">
          <cell r="A3198">
            <v>71508</v>
          </cell>
          <cell r="B3198" t="str">
            <v>71</v>
          </cell>
          <cell r="C3198" t="str">
            <v>Savigny-sur-Seille</v>
          </cell>
          <cell r="D3198">
            <v>434.00000000000097</v>
          </cell>
          <cell r="E3198">
            <v>82.080378250591195</v>
          </cell>
          <cell r="F3198">
            <v>53.352245862884281</v>
          </cell>
          <cell r="G3198">
            <v>135.43262411347547</v>
          </cell>
        </row>
        <row r="3199">
          <cell r="A3199">
            <v>71509</v>
          </cell>
          <cell r="B3199" t="str">
            <v>71</v>
          </cell>
          <cell r="C3199" t="str">
            <v>La Celle-en-Morvan</v>
          </cell>
          <cell r="D3199">
            <v>484</v>
          </cell>
          <cell r="E3199">
            <v>85</v>
          </cell>
          <cell r="F3199">
            <v>37</v>
          </cell>
          <cell r="G3199">
            <v>122</v>
          </cell>
        </row>
        <row r="3200">
          <cell r="A3200">
            <v>71510</v>
          </cell>
          <cell r="B3200" t="str">
            <v>71</v>
          </cell>
          <cell r="C3200" t="str">
            <v>Semur-en-Brionnais</v>
          </cell>
          <cell r="D3200">
            <v>653</v>
          </cell>
          <cell r="E3200">
            <v>128</v>
          </cell>
          <cell r="F3200">
            <v>152</v>
          </cell>
          <cell r="G3200">
            <v>280</v>
          </cell>
        </row>
        <row r="3201">
          <cell r="A3201">
            <v>71512</v>
          </cell>
          <cell r="B3201" t="str">
            <v>71</v>
          </cell>
          <cell r="C3201" t="str">
            <v>Sennecey-le-Grand</v>
          </cell>
          <cell r="D3201">
            <v>3132</v>
          </cell>
          <cell r="E3201">
            <v>496.02096918891152</v>
          </cell>
          <cell r="F3201">
            <v>397.22125450400506</v>
          </cell>
          <cell r="G3201">
            <v>893.24222369291658</v>
          </cell>
        </row>
        <row r="3202">
          <cell r="A3202">
            <v>71513</v>
          </cell>
          <cell r="B3202" t="str">
            <v>71</v>
          </cell>
          <cell r="C3202" t="str">
            <v>Senozan</v>
          </cell>
          <cell r="D3202">
            <v>1116</v>
          </cell>
          <cell r="E3202">
            <v>219.41018766756036</v>
          </cell>
          <cell r="F3202">
            <v>70.809651474530838</v>
          </cell>
          <cell r="G3202">
            <v>290.21983914209119</v>
          </cell>
        </row>
        <row r="3203">
          <cell r="A3203">
            <v>71514</v>
          </cell>
          <cell r="B3203" t="str">
            <v>71</v>
          </cell>
          <cell r="C3203" t="str">
            <v>Sens-sur-Seille</v>
          </cell>
          <cell r="D3203">
            <v>382</v>
          </cell>
          <cell r="E3203">
            <v>80.260638297872291</v>
          </cell>
          <cell r="F3203">
            <v>39.622340425531888</v>
          </cell>
          <cell r="G3203">
            <v>119.88297872340418</v>
          </cell>
        </row>
        <row r="3204">
          <cell r="A3204">
            <v>71515</v>
          </cell>
          <cell r="B3204" t="str">
            <v>71</v>
          </cell>
          <cell r="C3204" t="str">
            <v>Sercy</v>
          </cell>
          <cell r="D3204">
            <v>98.999999999999559</v>
          </cell>
          <cell r="E3204">
            <v>17.715789473684129</v>
          </cell>
          <cell r="F3204">
            <v>14.589473684210461</v>
          </cell>
          <cell r="G3204">
            <v>32.305263157894586</v>
          </cell>
        </row>
        <row r="3205">
          <cell r="A3205">
            <v>71516</v>
          </cell>
          <cell r="B3205" t="str">
            <v>71</v>
          </cell>
          <cell r="C3205" t="str">
            <v>Serley</v>
          </cell>
          <cell r="D3205">
            <v>592</v>
          </cell>
          <cell r="E3205">
            <v>129.03826955074871</v>
          </cell>
          <cell r="F3205">
            <v>56.14642262895174</v>
          </cell>
          <cell r="G3205">
            <v>185.18469217970045</v>
          </cell>
        </row>
        <row r="3206">
          <cell r="A3206">
            <v>71517</v>
          </cell>
          <cell r="B3206" t="str">
            <v>71</v>
          </cell>
          <cell r="C3206" t="str">
            <v>Sermesse</v>
          </cell>
          <cell r="D3206">
            <v>255.9999999999994</v>
          </cell>
          <cell r="E3206">
            <v>46.163934426229403</v>
          </cell>
          <cell r="F3206">
            <v>25.180327868852402</v>
          </cell>
          <cell r="G3206">
            <v>71.344262295081805</v>
          </cell>
        </row>
        <row r="3207">
          <cell r="A3207">
            <v>71518</v>
          </cell>
          <cell r="B3207" t="str">
            <v>71</v>
          </cell>
          <cell r="C3207" t="str">
            <v>Serrières</v>
          </cell>
          <cell r="D3207">
            <v>284</v>
          </cell>
          <cell r="E3207">
            <v>55.390070921985803</v>
          </cell>
          <cell r="F3207">
            <v>21.14893617021276</v>
          </cell>
          <cell r="G3207">
            <v>76.53900709219856</v>
          </cell>
        </row>
        <row r="3208">
          <cell r="A3208">
            <v>71519</v>
          </cell>
          <cell r="B3208" t="str">
            <v>71</v>
          </cell>
          <cell r="C3208" t="str">
            <v>Serrigny-en-Bresse</v>
          </cell>
          <cell r="D3208">
            <v>194</v>
          </cell>
          <cell r="E3208">
            <v>32</v>
          </cell>
          <cell r="F3208">
            <v>14</v>
          </cell>
          <cell r="G3208">
            <v>46</v>
          </cell>
        </row>
        <row r="3209">
          <cell r="A3209">
            <v>71520</v>
          </cell>
          <cell r="B3209" t="str">
            <v>71</v>
          </cell>
          <cell r="C3209" t="str">
            <v>Sevrey</v>
          </cell>
          <cell r="D3209">
            <v>1385</v>
          </cell>
          <cell r="E3209">
            <v>196.35650997473567</v>
          </cell>
          <cell r="F3209">
            <v>82.884765899953678</v>
          </cell>
          <cell r="G3209">
            <v>279.24127587468934</v>
          </cell>
        </row>
        <row r="3210">
          <cell r="A3210">
            <v>71521</v>
          </cell>
          <cell r="B3210" t="str">
            <v>71</v>
          </cell>
          <cell r="C3210" t="str">
            <v>Sigy-le-Châtel</v>
          </cell>
          <cell r="D3210">
            <v>85</v>
          </cell>
          <cell r="E3210">
            <v>25.402298850574724</v>
          </cell>
          <cell r="F3210">
            <v>14.65517241379311</v>
          </cell>
          <cell r="G3210">
            <v>40.057471264367834</v>
          </cell>
        </row>
        <row r="3211">
          <cell r="A3211">
            <v>71522</v>
          </cell>
          <cell r="B3211" t="str">
            <v>71</v>
          </cell>
          <cell r="C3211" t="str">
            <v>Simandre</v>
          </cell>
          <cell r="D3211">
            <v>1674</v>
          </cell>
          <cell r="E3211">
            <v>286</v>
          </cell>
          <cell r="F3211">
            <v>146</v>
          </cell>
          <cell r="G3211">
            <v>432</v>
          </cell>
        </row>
        <row r="3212">
          <cell r="A3212">
            <v>71523</v>
          </cell>
          <cell r="B3212" t="str">
            <v>71</v>
          </cell>
          <cell r="C3212" t="str">
            <v>Simard</v>
          </cell>
          <cell r="D3212">
            <v>1217</v>
          </cell>
          <cell r="E3212">
            <v>194</v>
          </cell>
          <cell r="F3212">
            <v>108</v>
          </cell>
          <cell r="G3212">
            <v>302</v>
          </cell>
        </row>
        <row r="3213">
          <cell r="A3213">
            <v>71524</v>
          </cell>
          <cell r="B3213" t="str">
            <v>71</v>
          </cell>
          <cell r="C3213" t="str">
            <v>Sivignon</v>
          </cell>
          <cell r="D3213">
            <v>166</v>
          </cell>
          <cell r="E3213">
            <v>38.535714285714285</v>
          </cell>
          <cell r="F3213">
            <v>24.702380952380949</v>
          </cell>
          <cell r="G3213">
            <v>63.238095238095234</v>
          </cell>
        </row>
        <row r="3214">
          <cell r="A3214">
            <v>71525</v>
          </cell>
          <cell r="B3214" t="str">
            <v>71</v>
          </cell>
          <cell r="C3214" t="str">
            <v>Sologny</v>
          </cell>
          <cell r="D3214">
            <v>576</v>
          </cell>
          <cell r="E3214">
            <v>82.569948186528507</v>
          </cell>
          <cell r="F3214">
            <v>25.865284974093267</v>
          </cell>
          <cell r="G3214">
            <v>108.43523316062178</v>
          </cell>
        </row>
        <row r="3215">
          <cell r="A3215">
            <v>71526</v>
          </cell>
          <cell r="B3215" t="str">
            <v>71</v>
          </cell>
          <cell r="C3215" t="str">
            <v>Solutré-Pouilly</v>
          </cell>
          <cell r="D3215">
            <v>354</v>
          </cell>
          <cell r="E3215">
            <v>45.583561643835608</v>
          </cell>
          <cell r="F3215">
            <v>38.794520547945197</v>
          </cell>
          <cell r="G3215">
            <v>84.378082191780805</v>
          </cell>
        </row>
        <row r="3216">
          <cell r="A3216">
            <v>71527</v>
          </cell>
          <cell r="B3216" t="str">
            <v>71</v>
          </cell>
          <cell r="C3216" t="str">
            <v>Sommant</v>
          </cell>
          <cell r="D3216">
            <v>211</v>
          </cell>
          <cell r="E3216">
            <v>38.182698657507039</v>
          </cell>
          <cell r="F3216">
            <v>12.05769431289696</v>
          </cell>
          <cell r="G3216">
            <v>50.240392970404002</v>
          </cell>
        </row>
        <row r="3217">
          <cell r="A3217">
            <v>71528</v>
          </cell>
          <cell r="B3217" t="str">
            <v>71</v>
          </cell>
          <cell r="C3217" t="str">
            <v>Sornay</v>
          </cell>
          <cell r="D3217">
            <v>2016</v>
          </cell>
          <cell r="E3217">
            <v>410.23614211807222</v>
          </cell>
          <cell r="F3217">
            <v>220.27141888289009</v>
          </cell>
          <cell r="G3217">
            <v>630.50756100096237</v>
          </cell>
        </row>
        <row r="3218">
          <cell r="A3218">
            <v>71529</v>
          </cell>
          <cell r="B3218" t="str">
            <v>71</v>
          </cell>
          <cell r="C3218" t="str">
            <v>Suin</v>
          </cell>
          <cell r="D3218">
            <v>286</v>
          </cell>
          <cell r="E3218">
            <v>41.434628975264978</v>
          </cell>
          <cell r="F3218">
            <v>48.508833922261445</v>
          </cell>
          <cell r="G3218">
            <v>89.943462897526416</v>
          </cell>
        </row>
        <row r="3219">
          <cell r="A3219">
            <v>71530</v>
          </cell>
          <cell r="B3219" t="str">
            <v>71</v>
          </cell>
          <cell r="C3219" t="str">
            <v>Sully</v>
          </cell>
          <cell r="D3219">
            <v>521</v>
          </cell>
          <cell r="E3219">
            <v>98.911654135338381</v>
          </cell>
          <cell r="F3219">
            <v>53.862781954887232</v>
          </cell>
          <cell r="G3219">
            <v>152.77443609022561</v>
          </cell>
        </row>
        <row r="3220">
          <cell r="A3220">
            <v>71531</v>
          </cell>
          <cell r="B3220" t="str">
            <v>71</v>
          </cell>
          <cell r="C3220" t="str">
            <v>La Tagnière</v>
          </cell>
          <cell r="D3220">
            <v>241</v>
          </cell>
          <cell r="E3220">
            <v>37.30962343096234</v>
          </cell>
          <cell r="F3220">
            <v>23.19246861924686</v>
          </cell>
          <cell r="G3220">
            <v>60.5020920502092</v>
          </cell>
        </row>
        <row r="3221">
          <cell r="A3221">
            <v>71532</v>
          </cell>
          <cell r="B3221" t="str">
            <v>71</v>
          </cell>
          <cell r="C3221" t="str">
            <v>Taizé</v>
          </cell>
          <cell r="D3221">
            <v>178</v>
          </cell>
          <cell r="E3221">
            <v>25.771528525475361</v>
          </cell>
          <cell r="F3221">
            <v>16.858724449360178</v>
          </cell>
          <cell r="G3221">
            <v>42.630252974835543</v>
          </cell>
        </row>
        <row r="3222">
          <cell r="A3222">
            <v>71533</v>
          </cell>
          <cell r="B3222" t="str">
            <v>71</v>
          </cell>
          <cell r="C3222" t="str">
            <v>Tancon</v>
          </cell>
          <cell r="D3222">
            <v>565</v>
          </cell>
          <cell r="E3222">
            <v>74.472759226713521</v>
          </cell>
          <cell r="F3222">
            <v>61.564147627416517</v>
          </cell>
          <cell r="G3222">
            <v>136.03690685413005</v>
          </cell>
        </row>
        <row r="3223">
          <cell r="A3223">
            <v>71534</v>
          </cell>
          <cell r="B3223" t="str">
            <v>71</v>
          </cell>
          <cell r="C3223" t="str">
            <v>Le Tartre</v>
          </cell>
          <cell r="D3223">
            <v>125.00000000000058</v>
          </cell>
          <cell r="E3223">
            <v>27.542372881356059</v>
          </cell>
          <cell r="F3223">
            <v>10.5932203389831</v>
          </cell>
          <cell r="G3223">
            <v>38.13559322033916</v>
          </cell>
        </row>
        <row r="3224">
          <cell r="A3224">
            <v>71535</v>
          </cell>
          <cell r="B3224" t="str">
            <v>71</v>
          </cell>
          <cell r="C3224" t="str">
            <v>Tavernay</v>
          </cell>
          <cell r="D3224">
            <v>488</v>
          </cell>
          <cell r="E3224">
            <v>113</v>
          </cell>
          <cell r="F3224">
            <v>53</v>
          </cell>
          <cell r="G3224">
            <v>166</v>
          </cell>
        </row>
        <row r="3225">
          <cell r="A3225">
            <v>71537</v>
          </cell>
          <cell r="B3225" t="str">
            <v>71</v>
          </cell>
          <cell r="C3225" t="str">
            <v>Thil-sur-Arroux</v>
          </cell>
          <cell r="D3225">
            <v>149.99999999999949</v>
          </cell>
          <cell r="E3225">
            <v>35.472972972972848</v>
          </cell>
          <cell r="F3225">
            <v>13.175675675675629</v>
          </cell>
          <cell r="G3225">
            <v>48.648648648648475</v>
          </cell>
        </row>
        <row r="3226">
          <cell r="A3226">
            <v>71538</v>
          </cell>
          <cell r="B3226" t="str">
            <v>71</v>
          </cell>
          <cell r="C3226" t="str">
            <v>Thurey</v>
          </cell>
          <cell r="D3226">
            <v>437</v>
          </cell>
          <cell r="E3226">
            <v>88.567928730512236</v>
          </cell>
          <cell r="F3226">
            <v>46.717149220489965</v>
          </cell>
          <cell r="G3226">
            <v>135.28507795100219</v>
          </cell>
        </row>
        <row r="3227">
          <cell r="A3227">
            <v>71539</v>
          </cell>
          <cell r="B3227" t="str">
            <v>71</v>
          </cell>
          <cell r="C3227" t="str">
            <v>Tintry</v>
          </cell>
          <cell r="D3227">
            <v>75</v>
          </cell>
          <cell r="E3227">
            <v>12.662337662337659</v>
          </cell>
          <cell r="F3227">
            <v>7.7922077922077921</v>
          </cell>
          <cell r="G3227">
            <v>20.454545454545453</v>
          </cell>
        </row>
        <row r="3228">
          <cell r="A3228">
            <v>71540</v>
          </cell>
          <cell r="B3228" t="str">
            <v>71</v>
          </cell>
          <cell r="C3228" t="str">
            <v>Torcy</v>
          </cell>
          <cell r="D3228">
            <v>3116</v>
          </cell>
          <cell r="E3228">
            <v>558.80442121707335</v>
          </cell>
          <cell r="F3228">
            <v>222.91814747547727</v>
          </cell>
          <cell r="G3228">
            <v>781.72256869255057</v>
          </cell>
        </row>
        <row r="3229">
          <cell r="A3229">
            <v>71541</v>
          </cell>
          <cell r="B3229" t="str">
            <v>71</v>
          </cell>
          <cell r="C3229" t="str">
            <v>Torpes</v>
          </cell>
          <cell r="D3229">
            <v>388</v>
          </cell>
          <cell r="E3229">
            <v>87.539600374218253</v>
          </cell>
          <cell r="F3229">
            <v>46.754104745321115</v>
          </cell>
          <cell r="G3229">
            <v>134.29370511953937</v>
          </cell>
        </row>
        <row r="3230">
          <cell r="A3230">
            <v>71542</v>
          </cell>
          <cell r="B3230" t="str">
            <v>71</v>
          </cell>
          <cell r="C3230" t="str">
            <v>Toulon-sur-Arroux</v>
          </cell>
          <cell r="D3230">
            <v>1610</v>
          </cell>
          <cell r="E3230">
            <v>333.51241736894877</v>
          </cell>
          <cell r="F3230">
            <v>369.12262883393061</v>
          </cell>
          <cell r="G3230">
            <v>702.63504620287938</v>
          </cell>
        </row>
        <row r="3231">
          <cell r="A3231">
            <v>71543</v>
          </cell>
          <cell r="B3231" t="str">
            <v>71</v>
          </cell>
          <cell r="C3231" t="str">
            <v>Tournus</v>
          </cell>
          <cell r="D3231">
            <v>5871.0000000000164</v>
          </cell>
          <cell r="E3231">
            <v>1070.349750579313</v>
          </cell>
          <cell r="F3231">
            <v>913.14518072902945</v>
          </cell>
          <cell r="G3231">
            <v>1983.4949313083425</v>
          </cell>
        </row>
        <row r="3232">
          <cell r="A3232">
            <v>71544</v>
          </cell>
          <cell r="B3232" t="str">
            <v>71</v>
          </cell>
          <cell r="C3232" t="str">
            <v>Toutenant</v>
          </cell>
          <cell r="D3232">
            <v>188</v>
          </cell>
          <cell r="E3232">
            <v>29.630434782608621</v>
          </cell>
          <cell r="F3232">
            <v>28.608695652173843</v>
          </cell>
          <cell r="G3232">
            <v>58.239130434782467</v>
          </cell>
        </row>
        <row r="3233">
          <cell r="A3233">
            <v>71545</v>
          </cell>
          <cell r="B3233" t="str">
            <v>71</v>
          </cell>
          <cell r="C3233" t="str">
            <v>Tramayes</v>
          </cell>
          <cell r="D3233">
            <v>1015</v>
          </cell>
          <cell r="E3233">
            <v>197.60247594196201</v>
          </cell>
          <cell r="F3233">
            <v>173.99344314887591</v>
          </cell>
          <cell r="G3233">
            <v>371.59591909083792</v>
          </cell>
        </row>
        <row r="3234">
          <cell r="A3234">
            <v>71546</v>
          </cell>
          <cell r="B3234" t="str">
            <v>71</v>
          </cell>
          <cell r="C3234" t="str">
            <v>Trambly</v>
          </cell>
          <cell r="D3234">
            <v>400.99999999999937</v>
          </cell>
          <cell r="E3234">
            <v>82.230379746835325</v>
          </cell>
          <cell r="F3234">
            <v>39.592405063291082</v>
          </cell>
          <cell r="G3234">
            <v>121.82278481012641</v>
          </cell>
        </row>
        <row r="3235">
          <cell r="A3235">
            <v>71547</v>
          </cell>
          <cell r="B3235" t="str">
            <v>71</v>
          </cell>
          <cell r="C3235" t="str">
            <v>Trivy</v>
          </cell>
          <cell r="D3235">
            <v>269</v>
          </cell>
          <cell r="E3235">
            <v>75.594890510948886</v>
          </cell>
          <cell r="F3235">
            <v>35.343065693430646</v>
          </cell>
          <cell r="G3235">
            <v>110.93795620437953</v>
          </cell>
        </row>
        <row r="3236">
          <cell r="A3236">
            <v>71548</v>
          </cell>
          <cell r="B3236" t="str">
            <v>71</v>
          </cell>
          <cell r="C3236" t="str">
            <v>Tronchy</v>
          </cell>
          <cell r="D3236">
            <v>251</v>
          </cell>
          <cell r="E3236">
            <v>35.435294117647054</v>
          </cell>
          <cell r="F3236">
            <v>21.654901960784311</v>
          </cell>
          <cell r="G3236">
            <v>57.090196078431362</v>
          </cell>
        </row>
        <row r="3237">
          <cell r="A3237">
            <v>71549</v>
          </cell>
          <cell r="B3237" t="str">
            <v>71</v>
          </cell>
          <cell r="C3237" t="str">
            <v>La Truchère</v>
          </cell>
          <cell r="D3237">
            <v>201</v>
          </cell>
          <cell r="E3237">
            <v>45.890410958904098</v>
          </cell>
          <cell r="F3237">
            <v>24.780821917808215</v>
          </cell>
          <cell r="G3237">
            <v>70.67123287671231</v>
          </cell>
        </row>
        <row r="3238">
          <cell r="A3238">
            <v>71550</v>
          </cell>
          <cell r="B3238" t="str">
            <v>71</v>
          </cell>
          <cell r="C3238" t="str">
            <v>Uchizy</v>
          </cell>
          <cell r="D3238">
            <v>840</v>
          </cell>
          <cell r="E3238">
            <v>126.19718309859149</v>
          </cell>
          <cell r="F3238">
            <v>86.760563380281639</v>
          </cell>
          <cell r="G3238">
            <v>212.95774647887313</v>
          </cell>
        </row>
        <row r="3239">
          <cell r="A3239">
            <v>71551</v>
          </cell>
          <cell r="B3239" t="str">
            <v>71</v>
          </cell>
          <cell r="C3239" t="str">
            <v>Uchon</v>
          </cell>
          <cell r="D3239">
            <v>105</v>
          </cell>
          <cell r="E3239">
            <v>23</v>
          </cell>
          <cell r="F3239">
            <v>7</v>
          </cell>
          <cell r="G3239">
            <v>30</v>
          </cell>
        </row>
        <row r="3240">
          <cell r="A3240">
            <v>71552</v>
          </cell>
          <cell r="B3240" t="str">
            <v>71</v>
          </cell>
          <cell r="C3240" t="str">
            <v>Uxeau</v>
          </cell>
          <cell r="D3240">
            <v>545</v>
          </cell>
          <cell r="E3240">
            <v>120.7728119180634</v>
          </cell>
          <cell r="F3240">
            <v>54.804469273743059</v>
          </cell>
          <cell r="G3240">
            <v>175.57728119180646</v>
          </cell>
        </row>
        <row r="3241">
          <cell r="A3241">
            <v>71553</v>
          </cell>
          <cell r="B3241" t="str">
            <v>71</v>
          </cell>
          <cell r="C3241" t="str">
            <v>Vareilles</v>
          </cell>
          <cell r="D3241">
            <v>249</v>
          </cell>
          <cell r="E3241">
            <v>55.44140625</v>
          </cell>
          <cell r="F3241">
            <v>30.15234375</v>
          </cell>
          <cell r="G3241">
            <v>85.59375</v>
          </cell>
        </row>
        <row r="3242">
          <cell r="A3242">
            <v>71554</v>
          </cell>
          <cell r="B3242" t="str">
            <v>71</v>
          </cell>
          <cell r="C3242" t="str">
            <v>Varenne-l'Arconce</v>
          </cell>
          <cell r="D3242">
            <v>125</v>
          </cell>
          <cell r="E3242">
            <v>29</v>
          </cell>
          <cell r="F3242">
            <v>18</v>
          </cell>
          <cell r="G3242">
            <v>47</v>
          </cell>
        </row>
        <row r="3243">
          <cell r="A3243">
            <v>71555</v>
          </cell>
          <cell r="B3243" t="str">
            <v>71</v>
          </cell>
          <cell r="C3243" t="str">
            <v>Varennes-le-Grand</v>
          </cell>
          <cell r="D3243">
            <v>2228</v>
          </cell>
          <cell r="E3243">
            <v>289</v>
          </cell>
          <cell r="F3243">
            <v>160</v>
          </cell>
          <cell r="G3243">
            <v>449</v>
          </cell>
        </row>
        <row r="3244">
          <cell r="A3244">
            <v>71556</v>
          </cell>
          <cell r="B3244" t="str">
            <v>71</v>
          </cell>
          <cell r="C3244" t="str">
            <v>Varennes-lès-Mâcon</v>
          </cell>
          <cell r="D3244">
            <v>541.99999999999852</v>
          </cell>
          <cell r="E3244">
            <v>68.889719626168045</v>
          </cell>
          <cell r="F3244">
            <v>50.654205607476506</v>
          </cell>
          <cell r="G3244">
            <v>119.54392523364456</v>
          </cell>
        </row>
        <row r="3245">
          <cell r="A3245">
            <v>71557</v>
          </cell>
          <cell r="B3245" t="str">
            <v>71</v>
          </cell>
          <cell r="C3245" t="str">
            <v>Varenne-Saint-Germain</v>
          </cell>
          <cell r="D3245">
            <v>681.00000000000182</v>
          </cell>
          <cell r="E3245">
            <v>76.223858615611405</v>
          </cell>
          <cell r="F3245">
            <v>29.085419734904349</v>
          </cell>
          <cell r="G3245">
            <v>105.30927835051575</v>
          </cell>
        </row>
        <row r="3246">
          <cell r="A3246">
            <v>71558</v>
          </cell>
          <cell r="B3246" t="str">
            <v>71</v>
          </cell>
          <cell r="C3246" t="str">
            <v>Varennes-Saint-Sauveur</v>
          </cell>
          <cell r="D3246">
            <v>1120</v>
          </cell>
          <cell r="E3246">
            <v>221.59063030829063</v>
          </cell>
          <cell r="F3246">
            <v>171.36542627241133</v>
          </cell>
          <cell r="G3246">
            <v>392.95605658070195</v>
          </cell>
        </row>
        <row r="3247">
          <cell r="A3247">
            <v>71559</v>
          </cell>
          <cell r="B3247" t="str">
            <v>71</v>
          </cell>
          <cell r="C3247" t="str">
            <v>Varennes-sous-Dun</v>
          </cell>
          <cell r="D3247">
            <v>585</v>
          </cell>
          <cell r="E3247">
            <v>137.29591836734687</v>
          </cell>
          <cell r="F3247">
            <v>88.545918367346886</v>
          </cell>
          <cell r="G3247">
            <v>225.84183673469374</v>
          </cell>
        </row>
        <row r="3248">
          <cell r="A3248">
            <v>71561</v>
          </cell>
          <cell r="B3248" t="str">
            <v>71</v>
          </cell>
          <cell r="C3248" t="str">
            <v>Vauban</v>
          </cell>
          <cell r="D3248">
            <v>234</v>
          </cell>
          <cell r="E3248">
            <v>53</v>
          </cell>
          <cell r="F3248">
            <v>42</v>
          </cell>
          <cell r="G3248">
            <v>95</v>
          </cell>
        </row>
        <row r="3249">
          <cell r="A3249">
            <v>71562</v>
          </cell>
          <cell r="B3249" t="str">
            <v>71</v>
          </cell>
          <cell r="C3249" t="str">
            <v>Vaudebarrier</v>
          </cell>
          <cell r="D3249">
            <v>235</v>
          </cell>
          <cell r="E3249">
            <v>54</v>
          </cell>
          <cell r="F3249">
            <v>16</v>
          </cell>
          <cell r="G3249">
            <v>70</v>
          </cell>
        </row>
        <row r="3250">
          <cell r="A3250">
            <v>71563</v>
          </cell>
          <cell r="B3250" t="str">
            <v>71</v>
          </cell>
          <cell r="C3250" t="str">
            <v>Vaux-en-Pré</v>
          </cell>
          <cell r="D3250">
            <v>93</v>
          </cell>
          <cell r="E3250">
            <v>15.829787234042559</v>
          </cell>
          <cell r="F3250">
            <v>18.797872340425538</v>
          </cell>
          <cell r="G3250">
            <v>34.627659574468098</v>
          </cell>
        </row>
        <row r="3251">
          <cell r="A3251">
            <v>71564</v>
          </cell>
          <cell r="B3251" t="str">
            <v>71</v>
          </cell>
          <cell r="C3251" t="str">
            <v>Vendenesse-lès-Charolles</v>
          </cell>
          <cell r="D3251">
            <v>758</v>
          </cell>
          <cell r="E3251">
            <v>158</v>
          </cell>
          <cell r="F3251">
            <v>96</v>
          </cell>
          <cell r="G3251">
            <v>254</v>
          </cell>
        </row>
        <row r="3252">
          <cell r="A3252">
            <v>71565</v>
          </cell>
          <cell r="B3252" t="str">
            <v>71</v>
          </cell>
          <cell r="C3252" t="str">
            <v>Vendenesse-sur-Arroux</v>
          </cell>
          <cell r="D3252">
            <v>582.00000000000273</v>
          </cell>
          <cell r="E3252">
            <v>118.63066202090648</v>
          </cell>
          <cell r="F3252">
            <v>55.766550522648345</v>
          </cell>
          <cell r="G3252">
            <v>174.39721254355482</v>
          </cell>
        </row>
        <row r="3253">
          <cell r="A3253">
            <v>71566</v>
          </cell>
          <cell r="B3253" t="str">
            <v>71</v>
          </cell>
          <cell r="C3253" t="str">
            <v>Verdun-sur-le-Doubs</v>
          </cell>
          <cell r="D3253">
            <v>1163</v>
          </cell>
          <cell r="E3253">
            <v>148.61112266938579</v>
          </cell>
          <cell r="F3253">
            <v>241.49299413712359</v>
          </cell>
          <cell r="G3253">
            <v>390.10411680650941</v>
          </cell>
        </row>
        <row r="3254">
          <cell r="A3254">
            <v>71567</v>
          </cell>
          <cell r="B3254" t="str">
            <v>71</v>
          </cell>
          <cell r="C3254" t="str">
            <v>Vergisson</v>
          </cell>
          <cell r="D3254">
            <v>253</v>
          </cell>
          <cell r="E3254">
            <v>49.144206216489977</v>
          </cell>
          <cell r="F3254">
            <v>26.70880772635325</v>
          </cell>
          <cell r="G3254">
            <v>75.853013942843234</v>
          </cell>
        </row>
        <row r="3255">
          <cell r="A3255">
            <v>71568</v>
          </cell>
          <cell r="B3255" t="str">
            <v>71</v>
          </cell>
          <cell r="C3255" t="str">
            <v>Vérissey</v>
          </cell>
          <cell r="D3255">
            <v>52</v>
          </cell>
          <cell r="E3255">
            <v>13.735849056603772</v>
          </cell>
          <cell r="F3255">
            <v>5.8867924528301883</v>
          </cell>
          <cell r="G3255">
            <v>19.622641509433961</v>
          </cell>
        </row>
        <row r="3256">
          <cell r="A3256">
            <v>71570</v>
          </cell>
          <cell r="B3256" t="str">
            <v>71</v>
          </cell>
          <cell r="C3256" t="str">
            <v>Verjux</v>
          </cell>
          <cell r="D3256">
            <v>525</v>
          </cell>
          <cell r="E3256">
            <v>115.12287334593572</v>
          </cell>
          <cell r="F3256">
            <v>47.637051039697532</v>
          </cell>
          <cell r="G3256">
            <v>162.75992438563324</v>
          </cell>
        </row>
        <row r="3257">
          <cell r="A3257">
            <v>71571</v>
          </cell>
          <cell r="B3257" t="str">
            <v>71</v>
          </cell>
          <cell r="C3257" t="str">
            <v>Verosvres</v>
          </cell>
          <cell r="D3257">
            <v>446</v>
          </cell>
          <cell r="E3257">
            <v>92.670629099324159</v>
          </cell>
          <cell r="F3257">
            <v>42.414359192181607</v>
          </cell>
          <cell r="G3257">
            <v>135.08498829150577</v>
          </cell>
        </row>
        <row r="3258">
          <cell r="A3258">
            <v>71572</v>
          </cell>
          <cell r="B3258" t="str">
            <v>71</v>
          </cell>
          <cell r="C3258" t="str">
            <v>Vers</v>
          </cell>
          <cell r="D3258">
            <v>225</v>
          </cell>
          <cell r="E3258">
            <v>48.491379310344847</v>
          </cell>
          <cell r="F3258">
            <v>11.637931034482763</v>
          </cell>
          <cell r="G3258">
            <v>60.129310344827609</v>
          </cell>
        </row>
        <row r="3259">
          <cell r="A3259">
            <v>71573</v>
          </cell>
          <cell r="B3259" t="str">
            <v>71</v>
          </cell>
          <cell r="C3259" t="str">
            <v>Versaugues</v>
          </cell>
          <cell r="D3259">
            <v>205</v>
          </cell>
          <cell r="E3259">
            <v>47.868020304568638</v>
          </cell>
          <cell r="F3259">
            <v>23.934010152284319</v>
          </cell>
          <cell r="G3259">
            <v>71.802030456852961</v>
          </cell>
        </row>
        <row r="3260">
          <cell r="A3260">
            <v>71574</v>
          </cell>
          <cell r="B3260" t="str">
            <v>71</v>
          </cell>
          <cell r="C3260" t="str">
            <v>Verzé</v>
          </cell>
          <cell r="D3260">
            <v>760.00000000000239</v>
          </cell>
          <cell r="E3260">
            <v>120.86253369272276</v>
          </cell>
          <cell r="F3260">
            <v>57.358490566037922</v>
          </cell>
          <cell r="G3260">
            <v>178.22102425876068</v>
          </cell>
        </row>
        <row r="3261">
          <cell r="A3261">
            <v>71576</v>
          </cell>
          <cell r="B3261" t="str">
            <v>71</v>
          </cell>
          <cell r="C3261" t="str">
            <v>Le Villars</v>
          </cell>
          <cell r="D3261">
            <v>269</v>
          </cell>
          <cell r="E3261">
            <v>62.305147058823522</v>
          </cell>
          <cell r="F3261">
            <v>37.580882352941174</v>
          </cell>
          <cell r="G3261">
            <v>99.886029411764696</v>
          </cell>
        </row>
        <row r="3262">
          <cell r="A3262">
            <v>71577</v>
          </cell>
          <cell r="B3262" t="str">
            <v>71</v>
          </cell>
          <cell r="C3262" t="str">
            <v>Villegaudin</v>
          </cell>
          <cell r="D3262">
            <v>207</v>
          </cell>
          <cell r="E3262">
            <v>24.352941176470559</v>
          </cell>
          <cell r="F3262">
            <v>7.1029411764705799</v>
          </cell>
          <cell r="G3262">
            <v>31.455882352941138</v>
          </cell>
        </row>
        <row r="3263">
          <cell r="A3263">
            <v>71578</v>
          </cell>
          <cell r="B3263" t="str">
            <v>71</v>
          </cell>
          <cell r="C3263" t="str">
            <v>Clux-Villeneuve</v>
          </cell>
          <cell r="D3263">
            <v>339</v>
          </cell>
          <cell r="E3263">
            <v>52.362371288570692</v>
          </cell>
          <cell r="F3263">
            <v>39.814516007246304</v>
          </cell>
          <cell r="G3263">
            <v>92.176887295816996</v>
          </cell>
        </row>
        <row r="3264">
          <cell r="A3264">
            <v>71579</v>
          </cell>
          <cell r="B3264" t="str">
            <v>71</v>
          </cell>
          <cell r="C3264" t="str">
            <v>Villeneuve-en-Montagne</v>
          </cell>
          <cell r="D3264">
            <v>154</v>
          </cell>
          <cell r="E3264">
            <v>24.367088607594926</v>
          </cell>
          <cell r="F3264">
            <v>18.518987341772142</v>
          </cell>
          <cell r="G3264">
            <v>42.886075949367068</v>
          </cell>
        </row>
        <row r="3265">
          <cell r="A3265">
            <v>71580</v>
          </cell>
          <cell r="B3265" t="str">
            <v>71</v>
          </cell>
          <cell r="C3265" t="str">
            <v>Vincelles</v>
          </cell>
          <cell r="D3265">
            <v>432.00000000000102</v>
          </cell>
          <cell r="E3265">
            <v>81.376744186046693</v>
          </cell>
          <cell r="F3265">
            <v>41.190697674418701</v>
          </cell>
          <cell r="G3265">
            <v>122.56744186046539</v>
          </cell>
        </row>
        <row r="3266">
          <cell r="A3266">
            <v>71581</v>
          </cell>
          <cell r="B3266" t="str">
            <v>71</v>
          </cell>
          <cell r="C3266" t="str">
            <v>Vindecy</v>
          </cell>
          <cell r="D3266">
            <v>252</v>
          </cell>
          <cell r="E3266">
            <v>39.685039370078762</v>
          </cell>
          <cell r="F3266">
            <v>24.803149606299225</v>
          </cell>
          <cell r="G3266">
            <v>64.488188976377984</v>
          </cell>
        </row>
        <row r="3267">
          <cell r="A3267">
            <v>71582</v>
          </cell>
          <cell r="B3267" t="str">
            <v>71</v>
          </cell>
          <cell r="C3267" t="str">
            <v>La Vineuse</v>
          </cell>
          <cell r="D3267">
            <v>289</v>
          </cell>
          <cell r="E3267">
            <v>67.826530612244923</v>
          </cell>
          <cell r="F3267">
            <v>31.455782312925184</v>
          </cell>
          <cell r="G3267">
            <v>99.282312925170103</v>
          </cell>
        </row>
        <row r="3268">
          <cell r="A3268">
            <v>71583</v>
          </cell>
          <cell r="B3268" t="str">
            <v>71</v>
          </cell>
          <cell r="C3268" t="str">
            <v>Vinzelles</v>
          </cell>
          <cell r="D3268">
            <v>720</v>
          </cell>
          <cell r="E3268">
            <v>139.06849315068499</v>
          </cell>
          <cell r="F3268">
            <v>54.246575342465768</v>
          </cell>
          <cell r="G3268">
            <v>193.31506849315076</v>
          </cell>
        </row>
        <row r="3269">
          <cell r="A3269">
            <v>71584</v>
          </cell>
          <cell r="B3269" t="str">
            <v>71</v>
          </cell>
          <cell r="C3269" t="str">
            <v>Viré</v>
          </cell>
          <cell r="D3269">
            <v>1113</v>
          </cell>
          <cell r="E3269">
            <v>185.00268096514748</v>
          </cell>
          <cell r="F3269">
            <v>90.512064343163544</v>
          </cell>
          <cell r="G3269">
            <v>275.51474530831103</v>
          </cell>
        </row>
        <row r="3270">
          <cell r="A3270">
            <v>71585</v>
          </cell>
          <cell r="B3270" t="str">
            <v>71</v>
          </cell>
          <cell r="C3270" t="str">
            <v>Virey-le-Grand</v>
          </cell>
          <cell r="D3270">
            <v>1305</v>
          </cell>
          <cell r="E3270">
            <v>196.1442598187312</v>
          </cell>
          <cell r="F3270">
            <v>54.210725075528721</v>
          </cell>
          <cell r="G3270">
            <v>250.35498489425993</v>
          </cell>
        </row>
        <row r="3271">
          <cell r="A3271">
            <v>71586</v>
          </cell>
          <cell r="B3271" t="str">
            <v>71</v>
          </cell>
          <cell r="C3271" t="str">
            <v>Viry</v>
          </cell>
          <cell r="D3271">
            <v>244</v>
          </cell>
          <cell r="E3271">
            <v>61.983870967741908</v>
          </cell>
          <cell r="F3271">
            <v>19.677419354838698</v>
          </cell>
          <cell r="G3271">
            <v>81.661290322580612</v>
          </cell>
        </row>
        <row r="3272">
          <cell r="A3272">
            <v>71587</v>
          </cell>
          <cell r="B3272" t="str">
            <v>71</v>
          </cell>
          <cell r="C3272" t="str">
            <v>Vitry-lès-Cluny</v>
          </cell>
          <cell r="D3272">
            <v>73.999999999999858</v>
          </cell>
          <cell r="E3272">
            <v>12.86956521739128</v>
          </cell>
          <cell r="F3272">
            <v>9.652173913043459</v>
          </cell>
          <cell r="G3272">
            <v>22.521739130434739</v>
          </cell>
        </row>
        <row r="3273">
          <cell r="A3273">
            <v>71588</v>
          </cell>
          <cell r="B3273" t="str">
            <v>71</v>
          </cell>
          <cell r="C3273" t="str">
            <v>Vitry-en-Charollais</v>
          </cell>
          <cell r="D3273">
            <v>1137</v>
          </cell>
          <cell r="E3273">
            <v>188.9892183288411</v>
          </cell>
          <cell r="F3273">
            <v>71.509433962264197</v>
          </cell>
          <cell r="G3273">
            <v>260.49865229110532</v>
          </cell>
        </row>
        <row r="3274">
          <cell r="A3274">
            <v>71589</v>
          </cell>
          <cell r="B3274" t="str">
            <v>71</v>
          </cell>
          <cell r="C3274" t="str">
            <v>Vitry-sur-Loire</v>
          </cell>
          <cell r="D3274">
            <v>441.99999999999818</v>
          </cell>
          <cell r="E3274">
            <v>81.739726027396927</v>
          </cell>
          <cell r="F3274">
            <v>61.557077625570521</v>
          </cell>
          <cell r="G3274">
            <v>143.29680365296744</v>
          </cell>
        </row>
        <row r="3275">
          <cell r="A3275">
            <v>71590</v>
          </cell>
          <cell r="B3275" t="str">
            <v>71</v>
          </cell>
          <cell r="C3275" t="str">
            <v>Volesvres</v>
          </cell>
          <cell r="D3275">
            <v>621</v>
          </cell>
          <cell r="E3275">
            <v>122.57911908646008</v>
          </cell>
          <cell r="F3275">
            <v>34.44371941272432</v>
          </cell>
          <cell r="G3275">
            <v>157.02283849918439</v>
          </cell>
        </row>
        <row r="3276">
          <cell r="A3276">
            <v>71591</v>
          </cell>
          <cell r="B3276" t="str">
            <v>71</v>
          </cell>
          <cell r="C3276" t="str">
            <v>Fleurville</v>
          </cell>
          <cell r="D3276">
            <v>492.99999999999773</v>
          </cell>
          <cell r="E3276">
            <v>91.484536082473795</v>
          </cell>
          <cell r="F3276">
            <v>41.67628865979362</v>
          </cell>
          <cell r="G3276">
            <v>133.16082474226741</v>
          </cell>
        </row>
        <row r="3277">
          <cell r="A3277">
            <v>89001</v>
          </cell>
          <cell r="B3277" t="str">
            <v>89</v>
          </cell>
          <cell r="C3277" t="str">
            <v>Accolay</v>
          </cell>
          <cell r="D3277">
            <v>409</v>
          </cell>
          <cell r="E3277">
            <v>75.418439716312051</v>
          </cell>
          <cell r="F3277">
            <v>61.881796690307326</v>
          </cell>
          <cell r="G3277">
            <v>137.30023640661938</v>
          </cell>
        </row>
        <row r="3278">
          <cell r="A3278">
            <v>89002</v>
          </cell>
          <cell r="B3278" t="str">
            <v>89</v>
          </cell>
          <cell r="C3278" t="str">
            <v>Aigremont</v>
          </cell>
          <cell r="D3278">
            <v>74</v>
          </cell>
          <cell r="E3278">
            <v>8</v>
          </cell>
          <cell r="F3278">
            <v>11</v>
          </cell>
          <cell r="G3278">
            <v>19</v>
          </cell>
        </row>
        <row r="3279">
          <cell r="A3279">
            <v>89003</v>
          </cell>
          <cell r="B3279" t="str">
            <v>89</v>
          </cell>
          <cell r="C3279" t="str">
            <v>Aillant-sur-Tholon</v>
          </cell>
          <cell r="D3279">
            <v>1399</v>
          </cell>
          <cell r="E3279">
            <v>274.43429940364348</v>
          </cell>
          <cell r="F3279">
            <v>268.74748736903348</v>
          </cell>
          <cell r="G3279">
            <v>543.18178677267701</v>
          </cell>
        </row>
        <row r="3280">
          <cell r="A3280">
            <v>89004</v>
          </cell>
          <cell r="B3280" t="str">
            <v>89</v>
          </cell>
          <cell r="C3280" t="str">
            <v>Aisy-sur-Armançon</v>
          </cell>
          <cell r="D3280">
            <v>254</v>
          </cell>
          <cell r="E3280">
            <v>45.5378486055777</v>
          </cell>
          <cell r="F3280">
            <v>40.478087649402404</v>
          </cell>
          <cell r="G3280">
            <v>86.015936254980105</v>
          </cell>
        </row>
        <row r="3281">
          <cell r="A3281">
            <v>89005</v>
          </cell>
          <cell r="B3281" t="str">
            <v>89</v>
          </cell>
          <cell r="C3281" t="str">
            <v>Ancy-le-Franc</v>
          </cell>
          <cell r="D3281">
            <v>957.99999999999795</v>
          </cell>
          <cell r="E3281">
            <v>210.81728510697161</v>
          </cell>
          <cell r="F3281">
            <v>221.10447838882686</v>
          </cell>
          <cell r="G3281">
            <v>431.92176349579847</v>
          </cell>
        </row>
        <row r="3282">
          <cell r="A3282">
            <v>89006</v>
          </cell>
          <cell r="B3282" t="str">
            <v>89</v>
          </cell>
          <cell r="C3282" t="str">
            <v>Ancy-le-Libre</v>
          </cell>
          <cell r="D3282">
            <v>183.00000000000071</v>
          </cell>
          <cell r="E3282">
            <v>52.57458563535932</v>
          </cell>
          <cell r="F3282">
            <v>22.243093922652019</v>
          </cell>
          <cell r="G3282">
            <v>74.817679558011335</v>
          </cell>
        </row>
        <row r="3283">
          <cell r="A3283">
            <v>89007</v>
          </cell>
          <cell r="B3283" t="str">
            <v>89</v>
          </cell>
          <cell r="C3283" t="str">
            <v>Andryes</v>
          </cell>
          <cell r="D3283">
            <v>443.00000000000068</v>
          </cell>
          <cell r="E3283">
            <v>88.381773399014904</v>
          </cell>
          <cell r="F3283">
            <v>64.376847290640484</v>
          </cell>
          <cell r="G3283">
            <v>152.7586206896554</v>
          </cell>
        </row>
        <row r="3284">
          <cell r="A3284">
            <v>89008</v>
          </cell>
          <cell r="B3284" t="str">
            <v>89</v>
          </cell>
          <cell r="C3284" t="str">
            <v>Angely</v>
          </cell>
          <cell r="D3284">
            <v>165.99999999999929</v>
          </cell>
          <cell r="E3284">
            <v>26.1006289308175</v>
          </cell>
          <cell r="F3284">
            <v>25.056603773584797</v>
          </cell>
          <cell r="G3284">
            <v>51.157232704402297</v>
          </cell>
        </row>
        <row r="3285">
          <cell r="A3285">
            <v>89009</v>
          </cell>
          <cell r="B3285" t="str">
            <v>89</v>
          </cell>
          <cell r="C3285" t="str">
            <v>Annay-la-Côte</v>
          </cell>
          <cell r="D3285">
            <v>340</v>
          </cell>
          <cell r="E3285">
            <v>86</v>
          </cell>
          <cell r="F3285">
            <v>29</v>
          </cell>
          <cell r="G3285">
            <v>115</v>
          </cell>
        </row>
        <row r="3286">
          <cell r="A3286">
            <v>89010</v>
          </cell>
          <cell r="B3286" t="str">
            <v>89</v>
          </cell>
          <cell r="C3286" t="str">
            <v>Annay-sur-Serein</v>
          </cell>
          <cell r="D3286">
            <v>236</v>
          </cell>
          <cell r="E3286">
            <v>56</v>
          </cell>
          <cell r="F3286">
            <v>43</v>
          </cell>
          <cell r="G3286">
            <v>99</v>
          </cell>
        </row>
        <row r="3287">
          <cell r="A3287">
            <v>89011</v>
          </cell>
          <cell r="B3287" t="str">
            <v>89</v>
          </cell>
          <cell r="C3287" t="str">
            <v>Annéot</v>
          </cell>
          <cell r="D3287">
            <v>139</v>
          </cell>
          <cell r="E3287">
            <v>19</v>
          </cell>
          <cell r="F3287">
            <v>5</v>
          </cell>
          <cell r="G3287">
            <v>24</v>
          </cell>
        </row>
        <row r="3288">
          <cell r="A3288">
            <v>89012</v>
          </cell>
          <cell r="B3288" t="str">
            <v>89</v>
          </cell>
          <cell r="C3288" t="str">
            <v>Annoux</v>
          </cell>
          <cell r="D3288">
            <v>87</v>
          </cell>
          <cell r="E3288">
            <v>22</v>
          </cell>
          <cell r="F3288">
            <v>18</v>
          </cell>
          <cell r="G3288">
            <v>40</v>
          </cell>
        </row>
        <row r="3289">
          <cell r="A3289">
            <v>89013</v>
          </cell>
          <cell r="B3289" t="str">
            <v>89</v>
          </cell>
          <cell r="C3289" t="str">
            <v>Appoigny</v>
          </cell>
          <cell r="D3289">
            <v>3114.9999999999932</v>
          </cell>
          <cell r="E3289">
            <v>542.57420011962211</v>
          </cell>
          <cell r="F3289">
            <v>326.41193925808068</v>
          </cell>
          <cell r="G3289">
            <v>868.98613937770278</v>
          </cell>
        </row>
        <row r="3290">
          <cell r="A3290">
            <v>89014</v>
          </cell>
          <cell r="B3290" t="str">
            <v>89</v>
          </cell>
          <cell r="C3290" t="str">
            <v>Arces-Dilo</v>
          </cell>
          <cell r="D3290">
            <v>641</v>
          </cell>
          <cell r="E3290">
            <v>121.79556810567082</v>
          </cell>
          <cell r="F3290">
            <v>145.84821910237909</v>
          </cell>
          <cell r="G3290">
            <v>267.6437872080499</v>
          </cell>
        </row>
        <row r="3291">
          <cell r="A3291">
            <v>89015</v>
          </cell>
          <cell r="B3291" t="str">
            <v>89</v>
          </cell>
          <cell r="C3291" t="str">
            <v>Arcy-sur-Cure</v>
          </cell>
          <cell r="D3291">
            <v>489</v>
          </cell>
          <cell r="E3291">
            <v>98.797959183673441</v>
          </cell>
          <cell r="F3291">
            <v>72.851020408163237</v>
          </cell>
          <cell r="G3291">
            <v>171.64897959183668</v>
          </cell>
        </row>
        <row r="3292">
          <cell r="A3292">
            <v>89016</v>
          </cell>
          <cell r="B3292" t="str">
            <v>89</v>
          </cell>
          <cell r="C3292" t="str">
            <v>Argentenay</v>
          </cell>
          <cell r="D3292">
            <v>89</v>
          </cell>
          <cell r="E3292">
            <v>15</v>
          </cell>
          <cell r="F3292">
            <v>14</v>
          </cell>
          <cell r="G3292">
            <v>29</v>
          </cell>
        </row>
        <row r="3293">
          <cell r="A3293">
            <v>89017</v>
          </cell>
          <cell r="B3293" t="str">
            <v>89</v>
          </cell>
          <cell r="C3293" t="str">
            <v>Argenteuil-sur-Armançon</v>
          </cell>
          <cell r="D3293">
            <v>220</v>
          </cell>
          <cell r="E3293">
            <v>47.96208530805692</v>
          </cell>
          <cell r="F3293">
            <v>38.578199052132739</v>
          </cell>
          <cell r="G3293">
            <v>86.540284360189659</v>
          </cell>
        </row>
        <row r="3294">
          <cell r="A3294">
            <v>89018</v>
          </cell>
          <cell r="B3294" t="str">
            <v>89</v>
          </cell>
          <cell r="C3294" t="str">
            <v>Armeau</v>
          </cell>
          <cell r="D3294">
            <v>766</v>
          </cell>
          <cell r="E3294">
            <v>141</v>
          </cell>
          <cell r="F3294">
            <v>69</v>
          </cell>
          <cell r="G3294">
            <v>210</v>
          </cell>
        </row>
        <row r="3295">
          <cell r="A3295">
            <v>89019</v>
          </cell>
          <cell r="B3295" t="str">
            <v>89</v>
          </cell>
          <cell r="C3295" t="str">
            <v>Arthonnay</v>
          </cell>
          <cell r="D3295">
            <v>167</v>
          </cell>
          <cell r="E3295">
            <v>45.82317073170735</v>
          </cell>
          <cell r="F3295">
            <v>24.439024390243922</v>
          </cell>
          <cell r="G3295">
            <v>70.262195121951265</v>
          </cell>
        </row>
        <row r="3296">
          <cell r="A3296">
            <v>89020</v>
          </cell>
          <cell r="B3296" t="str">
            <v>89</v>
          </cell>
          <cell r="C3296" t="str">
            <v>Asnières-sous-Bois</v>
          </cell>
          <cell r="D3296">
            <v>146</v>
          </cell>
          <cell r="E3296">
            <v>42.17777777777772</v>
          </cell>
          <cell r="F3296">
            <v>25.95555555555552</v>
          </cell>
          <cell r="G3296">
            <v>68.13333333333324</v>
          </cell>
        </row>
        <row r="3297">
          <cell r="A3297">
            <v>89021</v>
          </cell>
          <cell r="B3297" t="str">
            <v>89</v>
          </cell>
          <cell r="C3297" t="str">
            <v>Asquins</v>
          </cell>
          <cell r="D3297">
            <v>300</v>
          </cell>
          <cell r="E3297">
            <v>59</v>
          </cell>
          <cell r="F3297">
            <v>48</v>
          </cell>
          <cell r="G3297">
            <v>107</v>
          </cell>
        </row>
        <row r="3298">
          <cell r="A3298">
            <v>89022</v>
          </cell>
          <cell r="B3298" t="str">
            <v>89</v>
          </cell>
          <cell r="C3298" t="str">
            <v>Athie</v>
          </cell>
          <cell r="D3298">
            <v>142</v>
          </cell>
          <cell r="E3298">
            <v>14.099290780141841</v>
          </cell>
          <cell r="F3298">
            <v>15.106382978723399</v>
          </cell>
          <cell r="G3298">
            <v>29.205673758865238</v>
          </cell>
        </row>
        <row r="3299">
          <cell r="A3299">
            <v>89023</v>
          </cell>
          <cell r="B3299" t="str">
            <v>89</v>
          </cell>
          <cell r="C3299" t="str">
            <v>Augy</v>
          </cell>
          <cell r="D3299">
            <v>1043</v>
          </cell>
          <cell r="E3299">
            <v>158.79537235854306</v>
          </cell>
          <cell r="F3299">
            <v>94.492862621349602</v>
          </cell>
          <cell r="G3299">
            <v>253.28823497989265</v>
          </cell>
        </row>
        <row r="3300">
          <cell r="A3300">
            <v>89024</v>
          </cell>
          <cell r="B3300" t="str">
            <v>89</v>
          </cell>
          <cell r="C3300" t="str">
            <v>Auxerre</v>
          </cell>
          <cell r="D3300">
            <v>34869</v>
          </cell>
          <cell r="E3300">
            <v>5479.1237256442255</v>
          </cell>
          <cell r="F3300">
            <v>3855.2205471953794</v>
          </cell>
          <cell r="G3300">
            <v>9334.3442728396039</v>
          </cell>
        </row>
        <row r="3301">
          <cell r="A3301">
            <v>89025</v>
          </cell>
          <cell r="B3301" t="str">
            <v>89</v>
          </cell>
          <cell r="C3301" t="str">
            <v>Avallon</v>
          </cell>
          <cell r="D3301">
            <v>7118</v>
          </cell>
          <cell r="E3301">
            <v>1211.4024768713118</v>
          </cell>
          <cell r="F3301">
            <v>885.01912686174705</v>
          </cell>
          <cell r="G3301">
            <v>2096.4216037330589</v>
          </cell>
        </row>
        <row r="3302">
          <cell r="A3302">
            <v>89027</v>
          </cell>
          <cell r="B3302" t="str">
            <v>89</v>
          </cell>
          <cell r="C3302" t="str">
            <v>Bagneaux</v>
          </cell>
          <cell r="D3302">
            <v>217.00000000000085</v>
          </cell>
          <cell r="E3302">
            <v>48.336492890995451</v>
          </cell>
          <cell r="F3302">
            <v>25.710900473933751</v>
          </cell>
          <cell r="G3302">
            <v>74.047393364929206</v>
          </cell>
        </row>
        <row r="3303">
          <cell r="A3303">
            <v>89028</v>
          </cell>
          <cell r="B3303" t="str">
            <v>89</v>
          </cell>
          <cell r="C3303" t="str">
            <v>Baon</v>
          </cell>
          <cell r="D3303">
            <v>78.999999999999787</v>
          </cell>
          <cell r="E3303">
            <v>8.1025641025640809</v>
          </cell>
          <cell r="F3303">
            <v>6.0769230769230598</v>
          </cell>
          <cell r="G3303">
            <v>14.17948717948714</v>
          </cell>
        </row>
        <row r="3304">
          <cell r="A3304">
            <v>89029</v>
          </cell>
          <cell r="B3304" t="str">
            <v>89</v>
          </cell>
          <cell r="C3304" t="str">
            <v>Bassou</v>
          </cell>
          <cell r="D3304">
            <v>863</v>
          </cell>
          <cell r="E3304">
            <v>104</v>
          </cell>
          <cell r="F3304">
            <v>56</v>
          </cell>
          <cell r="G3304">
            <v>160</v>
          </cell>
        </row>
        <row r="3305">
          <cell r="A3305">
            <v>89030</v>
          </cell>
          <cell r="B3305" t="str">
            <v>89</v>
          </cell>
          <cell r="C3305" t="str">
            <v>Bazarnes</v>
          </cell>
          <cell r="D3305">
            <v>414</v>
          </cell>
          <cell r="E3305">
            <v>70.658653846153868</v>
          </cell>
          <cell r="F3305">
            <v>34.831730769230781</v>
          </cell>
          <cell r="G3305">
            <v>105.49038461538464</v>
          </cell>
        </row>
        <row r="3306">
          <cell r="A3306">
            <v>89031</v>
          </cell>
          <cell r="B3306" t="str">
            <v>89</v>
          </cell>
          <cell r="C3306" t="str">
            <v>Beaumont</v>
          </cell>
          <cell r="D3306">
            <v>627.00000000000261</v>
          </cell>
          <cell r="E3306">
            <v>83.184079601990405</v>
          </cell>
          <cell r="F3306">
            <v>37.432835820895683</v>
          </cell>
          <cell r="G3306">
            <v>120.61691542288608</v>
          </cell>
        </row>
        <row r="3307">
          <cell r="A3307">
            <v>89032</v>
          </cell>
          <cell r="B3307" t="str">
            <v>89</v>
          </cell>
          <cell r="C3307" t="str">
            <v>Beauvilliers</v>
          </cell>
          <cell r="D3307">
            <v>97</v>
          </cell>
          <cell r="E3307">
            <v>16.826530612244898</v>
          </cell>
          <cell r="F3307">
            <v>16.826530612244898</v>
          </cell>
          <cell r="G3307">
            <v>33.653061224489797</v>
          </cell>
        </row>
        <row r="3308">
          <cell r="A3308">
            <v>89033</v>
          </cell>
          <cell r="B3308" t="str">
            <v>89</v>
          </cell>
          <cell r="C3308" t="str">
            <v>Beauvoir</v>
          </cell>
          <cell r="D3308">
            <v>363</v>
          </cell>
          <cell r="E3308">
            <v>57.365284974093278</v>
          </cell>
          <cell r="F3308">
            <v>31.033678756476689</v>
          </cell>
          <cell r="G3308">
            <v>88.39896373056996</v>
          </cell>
        </row>
        <row r="3309">
          <cell r="A3309">
            <v>89034</v>
          </cell>
          <cell r="B3309" t="str">
            <v>89</v>
          </cell>
          <cell r="C3309" t="str">
            <v>Beine</v>
          </cell>
          <cell r="D3309">
            <v>563.00000000000068</v>
          </cell>
          <cell r="E3309">
            <v>55.359925788497279</v>
          </cell>
          <cell r="F3309">
            <v>39.69202226345088</v>
          </cell>
          <cell r="G3309">
            <v>95.051948051948159</v>
          </cell>
        </row>
        <row r="3310">
          <cell r="A3310">
            <v>89035</v>
          </cell>
          <cell r="B3310" t="str">
            <v>89</v>
          </cell>
          <cell r="C3310" t="str">
            <v>Bellechaume</v>
          </cell>
          <cell r="D3310">
            <v>426</v>
          </cell>
          <cell r="E3310">
            <v>59.875576036866377</v>
          </cell>
          <cell r="F3310">
            <v>32.391705069124434</v>
          </cell>
          <cell r="G3310">
            <v>92.267281105990804</v>
          </cell>
        </row>
        <row r="3311">
          <cell r="A3311">
            <v>89036</v>
          </cell>
          <cell r="B3311" t="str">
            <v>89</v>
          </cell>
          <cell r="C3311" t="str">
            <v>La Belliole</v>
          </cell>
          <cell r="D3311">
            <v>256</v>
          </cell>
          <cell r="E3311">
            <v>42.832684824902707</v>
          </cell>
          <cell r="F3311">
            <v>16.933852140077814</v>
          </cell>
          <cell r="G3311">
            <v>59.766536964980517</v>
          </cell>
        </row>
        <row r="3312">
          <cell r="A3312">
            <v>89037</v>
          </cell>
          <cell r="B3312" t="str">
            <v>89</v>
          </cell>
          <cell r="C3312" t="str">
            <v>Béon</v>
          </cell>
          <cell r="D3312">
            <v>520.9999999999992</v>
          </cell>
          <cell r="E3312">
            <v>94.266536964980403</v>
          </cell>
          <cell r="F3312">
            <v>37.503891050583597</v>
          </cell>
          <cell r="G3312">
            <v>131.77042801556399</v>
          </cell>
        </row>
        <row r="3313">
          <cell r="A3313">
            <v>89038</v>
          </cell>
          <cell r="B3313" t="str">
            <v>89</v>
          </cell>
          <cell r="C3313" t="str">
            <v>Bernouil</v>
          </cell>
          <cell r="D3313">
            <v>114</v>
          </cell>
          <cell r="E3313">
            <v>13.59633027522939</v>
          </cell>
          <cell r="F3313">
            <v>11.50458715596333</v>
          </cell>
          <cell r="G3313">
            <v>25.10091743119272</v>
          </cell>
        </row>
        <row r="3314">
          <cell r="A3314">
            <v>89039</v>
          </cell>
          <cell r="B3314" t="str">
            <v>89</v>
          </cell>
          <cell r="C3314" t="str">
            <v>Béru</v>
          </cell>
          <cell r="D3314">
            <v>77</v>
          </cell>
          <cell r="E3314">
            <v>8.7721518987341724</v>
          </cell>
          <cell r="F3314">
            <v>11.696202531645564</v>
          </cell>
          <cell r="G3314">
            <v>20.468354430379737</v>
          </cell>
        </row>
        <row r="3315">
          <cell r="A3315">
            <v>89040</v>
          </cell>
          <cell r="B3315" t="str">
            <v>89</v>
          </cell>
          <cell r="C3315" t="str">
            <v>Bessy-sur-Cure</v>
          </cell>
          <cell r="D3315">
            <v>185</v>
          </cell>
          <cell r="E3315">
            <v>29.64088397790049</v>
          </cell>
          <cell r="F3315">
            <v>31.68508287292811</v>
          </cell>
          <cell r="G3315">
            <v>61.3259668508286</v>
          </cell>
        </row>
        <row r="3316">
          <cell r="A3316">
            <v>89041</v>
          </cell>
          <cell r="B3316" t="str">
            <v>89</v>
          </cell>
          <cell r="C3316" t="str">
            <v>Beugnon</v>
          </cell>
          <cell r="D3316">
            <v>328.99999999999841</v>
          </cell>
          <cell r="E3316">
            <v>65.198170731706995</v>
          </cell>
          <cell r="F3316">
            <v>36.109756097560805</v>
          </cell>
          <cell r="G3316">
            <v>101.3079268292678</v>
          </cell>
        </row>
        <row r="3317">
          <cell r="A3317">
            <v>89042</v>
          </cell>
          <cell r="B3317" t="str">
            <v>89</v>
          </cell>
          <cell r="C3317" t="str">
            <v>Bierry-les-Belles-Fontaines</v>
          </cell>
          <cell r="D3317">
            <v>199</v>
          </cell>
          <cell r="E3317">
            <v>45.31683168316831</v>
          </cell>
          <cell r="F3317">
            <v>29.554455445544551</v>
          </cell>
          <cell r="G3317">
            <v>74.871287128712865</v>
          </cell>
        </row>
        <row r="3318">
          <cell r="A3318">
            <v>89043</v>
          </cell>
          <cell r="B3318" t="str">
            <v>89</v>
          </cell>
          <cell r="C3318" t="str">
            <v>Blacy</v>
          </cell>
          <cell r="D3318">
            <v>107</v>
          </cell>
          <cell r="E3318">
            <v>18</v>
          </cell>
          <cell r="F3318">
            <v>15</v>
          </cell>
          <cell r="G3318">
            <v>33</v>
          </cell>
        </row>
        <row r="3319">
          <cell r="A3319">
            <v>89044</v>
          </cell>
          <cell r="B3319" t="str">
            <v>89</v>
          </cell>
          <cell r="C3319" t="str">
            <v>Blannay</v>
          </cell>
          <cell r="D3319">
            <v>124</v>
          </cell>
          <cell r="E3319">
            <v>20.495867768595001</v>
          </cell>
          <cell r="F3319">
            <v>20.495867768594998</v>
          </cell>
          <cell r="G3319">
            <v>40.991735537189996</v>
          </cell>
        </row>
        <row r="3320">
          <cell r="A3320">
            <v>89045</v>
          </cell>
          <cell r="B3320" t="str">
            <v>89</v>
          </cell>
          <cell r="C3320" t="str">
            <v>Bleigny-le-Carreau</v>
          </cell>
          <cell r="D3320">
            <v>306</v>
          </cell>
          <cell r="E3320">
            <v>61.798045602605868</v>
          </cell>
          <cell r="F3320">
            <v>18.938110749185668</v>
          </cell>
          <cell r="G3320">
            <v>80.736156351791536</v>
          </cell>
        </row>
        <row r="3321">
          <cell r="A3321">
            <v>89046</v>
          </cell>
          <cell r="B3321" t="str">
            <v>89</v>
          </cell>
          <cell r="C3321" t="str">
            <v>Bléneau</v>
          </cell>
          <cell r="D3321">
            <v>1388</v>
          </cell>
          <cell r="E3321">
            <v>333.72757065537485</v>
          </cell>
          <cell r="F3321">
            <v>260.02086793394238</v>
          </cell>
          <cell r="G3321">
            <v>593.74843858931717</v>
          </cell>
        </row>
        <row r="3322">
          <cell r="A3322">
            <v>89048</v>
          </cell>
          <cell r="B3322" t="str">
            <v>89</v>
          </cell>
          <cell r="C3322" t="str">
            <v>Boeurs-en-Othe</v>
          </cell>
          <cell r="D3322">
            <v>338.99999999999909</v>
          </cell>
          <cell r="E3322">
            <v>88.038805970149014</v>
          </cell>
          <cell r="F3322">
            <v>36.429850746268556</v>
          </cell>
          <cell r="G3322">
            <v>124.46865671641757</v>
          </cell>
        </row>
        <row r="3323">
          <cell r="A3323">
            <v>89049</v>
          </cell>
          <cell r="B3323" t="str">
            <v>89</v>
          </cell>
          <cell r="C3323" t="str">
            <v>Bois-d'Arcy</v>
          </cell>
          <cell r="D3323">
            <v>25</v>
          </cell>
          <cell r="E3323">
            <v>6.4814814814814818</v>
          </cell>
          <cell r="F3323">
            <v>4.6296296296296298</v>
          </cell>
          <cell r="G3323">
            <v>11.111111111111111</v>
          </cell>
        </row>
        <row r="3324">
          <cell r="A3324">
            <v>89050</v>
          </cell>
          <cell r="B3324" t="str">
            <v>89</v>
          </cell>
          <cell r="C3324" t="str">
            <v>Bonnard</v>
          </cell>
          <cell r="D3324">
            <v>938.0000000000008</v>
          </cell>
          <cell r="E3324">
            <v>157.66169402756978</v>
          </cell>
          <cell r="F3324">
            <v>76.301590890834547</v>
          </cell>
          <cell r="G3324">
            <v>233.96328491840433</v>
          </cell>
        </row>
        <row r="3325">
          <cell r="A3325">
            <v>89051</v>
          </cell>
          <cell r="B3325" t="str">
            <v>89</v>
          </cell>
          <cell r="C3325" t="str">
            <v>Les Bordes</v>
          </cell>
          <cell r="D3325">
            <v>543</v>
          </cell>
          <cell r="E3325">
            <v>94.478021978022042</v>
          </cell>
          <cell r="F3325">
            <v>49.725274725274751</v>
          </cell>
          <cell r="G3325">
            <v>144.20329670329679</v>
          </cell>
        </row>
        <row r="3326">
          <cell r="A3326">
            <v>89053</v>
          </cell>
          <cell r="B3326" t="str">
            <v>89</v>
          </cell>
          <cell r="C3326" t="str">
            <v>Branches</v>
          </cell>
          <cell r="D3326">
            <v>488.00000000000193</v>
          </cell>
          <cell r="E3326">
            <v>56.579710144927759</v>
          </cell>
          <cell r="F3326">
            <v>41.424430641822113</v>
          </cell>
          <cell r="G3326">
            <v>98.004140786749872</v>
          </cell>
        </row>
        <row r="3327">
          <cell r="A3327">
            <v>89054</v>
          </cell>
          <cell r="B3327" t="str">
            <v>89</v>
          </cell>
          <cell r="C3327" t="str">
            <v>Brannay</v>
          </cell>
          <cell r="D3327">
            <v>793.00000000000296</v>
          </cell>
          <cell r="E3327">
            <v>144.18181818181873</v>
          </cell>
          <cell r="F3327">
            <v>58.073232323232538</v>
          </cell>
          <cell r="G3327">
            <v>202.25505050505126</v>
          </cell>
        </row>
        <row r="3328">
          <cell r="A3328">
            <v>89055</v>
          </cell>
          <cell r="B3328" t="str">
            <v>89</v>
          </cell>
          <cell r="C3328" t="str">
            <v>Brienon-sur-Armançon</v>
          </cell>
          <cell r="D3328">
            <v>3134</v>
          </cell>
          <cell r="E3328">
            <v>418.53774251878696</v>
          </cell>
          <cell r="F3328">
            <v>421.39221393456967</v>
          </cell>
          <cell r="G3328">
            <v>839.92995645335668</v>
          </cell>
        </row>
        <row r="3329">
          <cell r="A3329">
            <v>89056</v>
          </cell>
          <cell r="B3329" t="str">
            <v>89</v>
          </cell>
          <cell r="C3329" t="str">
            <v>Brion</v>
          </cell>
          <cell r="D3329">
            <v>596</v>
          </cell>
          <cell r="E3329">
            <v>91.539232053422353</v>
          </cell>
          <cell r="F3329">
            <v>41.789649415692821</v>
          </cell>
          <cell r="G3329">
            <v>133.32888146911517</v>
          </cell>
        </row>
        <row r="3330">
          <cell r="A3330">
            <v>89057</v>
          </cell>
          <cell r="B3330" t="str">
            <v>89</v>
          </cell>
          <cell r="C3330" t="str">
            <v>Brosses</v>
          </cell>
          <cell r="D3330">
            <v>310.00000000000108</v>
          </cell>
          <cell r="E3330">
            <v>70.454545454545695</v>
          </cell>
          <cell r="F3330">
            <v>36.23376623376636</v>
          </cell>
          <cell r="G3330">
            <v>106.68831168831206</v>
          </cell>
        </row>
        <row r="3331">
          <cell r="A3331">
            <v>89058</v>
          </cell>
          <cell r="B3331" t="str">
            <v>89</v>
          </cell>
          <cell r="C3331" t="str">
            <v>Bussières</v>
          </cell>
          <cell r="D3331">
            <v>134</v>
          </cell>
          <cell r="E3331">
            <v>19.43511450381682</v>
          </cell>
          <cell r="F3331">
            <v>12.27480916030536</v>
          </cell>
          <cell r="G3331">
            <v>31.709923664122179</v>
          </cell>
        </row>
        <row r="3332">
          <cell r="A3332">
            <v>89059</v>
          </cell>
          <cell r="B3332" t="str">
            <v>89</v>
          </cell>
          <cell r="C3332" t="str">
            <v>Bussy-en-Othe</v>
          </cell>
          <cell r="D3332">
            <v>748</v>
          </cell>
          <cell r="E3332">
            <v>155.62485629973813</v>
          </cell>
          <cell r="F3332">
            <v>94.385099168355836</v>
          </cell>
          <cell r="G3332">
            <v>250.00995546809395</v>
          </cell>
        </row>
        <row r="3333">
          <cell r="A3333">
            <v>89060</v>
          </cell>
          <cell r="B3333" t="str">
            <v>89</v>
          </cell>
          <cell r="C3333" t="str">
            <v>Bussy-le-Repos</v>
          </cell>
          <cell r="D3333">
            <v>426</v>
          </cell>
          <cell r="E3333">
            <v>48.741418764302047</v>
          </cell>
          <cell r="F3333">
            <v>35.093821510297474</v>
          </cell>
          <cell r="G3333">
            <v>83.835240274599528</v>
          </cell>
        </row>
        <row r="3334">
          <cell r="A3334">
            <v>89061</v>
          </cell>
          <cell r="B3334" t="str">
            <v>89</v>
          </cell>
          <cell r="C3334" t="str">
            <v>Butteaux</v>
          </cell>
          <cell r="D3334">
            <v>269</v>
          </cell>
          <cell r="E3334">
            <v>46</v>
          </cell>
          <cell r="F3334">
            <v>24</v>
          </cell>
          <cell r="G3334">
            <v>70</v>
          </cell>
        </row>
        <row r="3335">
          <cell r="A3335">
            <v>89062</v>
          </cell>
          <cell r="B3335" t="str">
            <v>89</v>
          </cell>
          <cell r="C3335" t="str">
            <v>Carisey</v>
          </cell>
          <cell r="D3335">
            <v>371.0000000000008</v>
          </cell>
          <cell r="E3335">
            <v>64.164166230102353</v>
          </cell>
          <cell r="F3335">
            <v>92.595274498299034</v>
          </cell>
          <cell r="G3335">
            <v>156.75944072840139</v>
          </cell>
        </row>
        <row r="3336">
          <cell r="A3336">
            <v>89063</v>
          </cell>
          <cell r="B3336" t="str">
            <v>89</v>
          </cell>
          <cell r="C3336" t="str">
            <v>La Celle-Saint-Cyr</v>
          </cell>
          <cell r="D3336">
            <v>819.00000000000159</v>
          </cell>
          <cell r="E3336">
            <v>118.87084870848732</v>
          </cell>
          <cell r="F3336">
            <v>61.450184501845136</v>
          </cell>
          <cell r="G3336">
            <v>180.32103321033244</v>
          </cell>
        </row>
        <row r="3337">
          <cell r="A3337">
            <v>89064</v>
          </cell>
          <cell r="B3337" t="str">
            <v>89</v>
          </cell>
          <cell r="C3337" t="str">
            <v>Censy</v>
          </cell>
          <cell r="D3337">
            <v>56</v>
          </cell>
          <cell r="E3337">
            <v>8</v>
          </cell>
          <cell r="F3337">
            <v>6</v>
          </cell>
          <cell r="G3337">
            <v>14</v>
          </cell>
        </row>
        <row r="3338">
          <cell r="A3338">
            <v>89065</v>
          </cell>
          <cell r="B3338" t="str">
            <v>89</v>
          </cell>
          <cell r="C3338" t="str">
            <v>Cérilly</v>
          </cell>
          <cell r="D3338">
            <v>36</v>
          </cell>
          <cell r="E3338">
            <v>17</v>
          </cell>
          <cell r="F3338">
            <v>4</v>
          </cell>
          <cell r="G3338">
            <v>21</v>
          </cell>
        </row>
        <row r="3339">
          <cell r="A3339">
            <v>89066</v>
          </cell>
          <cell r="B3339" t="str">
            <v>89</v>
          </cell>
          <cell r="C3339" t="str">
            <v>Cerisiers</v>
          </cell>
          <cell r="D3339">
            <v>985</v>
          </cell>
          <cell r="E3339">
            <v>136.74093160443249</v>
          </cell>
          <cell r="F3339">
            <v>99.539354623814816</v>
          </cell>
          <cell r="G3339">
            <v>236.28028622824729</v>
          </cell>
        </row>
        <row r="3340">
          <cell r="A3340">
            <v>89067</v>
          </cell>
          <cell r="B3340" t="str">
            <v>89</v>
          </cell>
          <cell r="C3340" t="str">
            <v>Cézy</v>
          </cell>
          <cell r="D3340">
            <v>1123</v>
          </cell>
          <cell r="E3340">
            <v>217</v>
          </cell>
          <cell r="F3340">
            <v>121</v>
          </cell>
          <cell r="G3340">
            <v>338</v>
          </cell>
        </row>
        <row r="3341">
          <cell r="A3341">
            <v>89068</v>
          </cell>
          <cell r="B3341" t="str">
            <v>89</v>
          </cell>
          <cell r="C3341" t="str">
            <v>Chablis</v>
          </cell>
          <cell r="D3341">
            <v>2281</v>
          </cell>
          <cell r="E3341">
            <v>376.96764497521121</v>
          </cell>
          <cell r="F3341">
            <v>268.66885511285466</v>
          </cell>
          <cell r="G3341">
            <v>645.63650008806587</v>
          </cell>
        </row>
        <row r="3342">
          <cell r="A3342">
            <v>89069</v>
          </cell>
          <cell r="B3342" t="str">
            <v>89</v>
          </cell>
          <cell r="C3342" t="str">
            <v>Chailley</v>
          </cell>
          <cell r="D3342">
            <v>550</v>
          </cell>
          <cell r="E3342">
            <v>102</v>
          </cell>
          <cell r="F3342">
            <v>41</v>
          </cell>
          <cell r="G3342">
            <v>143</v>
          </cell>
        </row>
        <row r="3343">
          <cell r="A3343">
            <v>89070</v>
          </cell>
          <cell r="B3343" t="str">
            <v>89</v>
          </cell>
          <cell r="C3343" t="str">
            <v>Chambeugle</v>
          </cell>
          <cell r="D3343">
            <v>53</v>
          </cell>
          <cell r="E3343">
            <v>12</v>
          </cell>
          <cell r="F3343">
            <v>8</v>
          </cell>
          <cell r="G3343">
            <v>20</v>
          </cell>
        </row>
        <row r="3344">
          <cell r="A3344">
            <v>89071</v>
          </cell>
          <cell r="B3344" t="str">
            <v>89</v>
          </cell>
          <cell r="C3344" t="str">
            <v>Chamoux</v>
          </cell>
          <cell r="D3344">
            <v>92.999999999999702</v>
          </cell>
          <cell r="E3344">
            <v>20.6666666666666</v>
          </cell>
          <cell r="F3344">
            <v>17.56666666666661</v>
          </cell>
          <cell r="G3344">
            <v>38.233333333333206</v>
          </cell>
        </row>
        <row r="3345">
          <cell r="A3345">
            <v>89072</v>
          </cell>
          <cell r="B3345" t="str">
            <v>89</v>
          </cell>
          <cell r="C3345" t="str">
            <v>Champcevrais</v>
          </cell>
          <cell r="D3345">
            <v>340</v>
          </cell>
          <cell r="E3345">
            <v>71.172227481439393</v>
          </cell>
          <cell r="F3345">
            <v>99.409124318139078</v>
          </cell>
          <cell r="G3345">
            <v>170.58135179957847</v>
          </cell>
        </row>
        <row r="3346">
          <cell r="A3346">
            <v>89073</v>
          </cell>
          <cell r="B3346" t="str">
            <v>89</v>
          </cell>
          <cell r="C3346" t="str">
            <v>Champignelles</v>
          </cell>
          <cell r="D3346">
            <v>1044</v>
          </cell>
          <cell r="E3346">
            <v>228.28078493024688</v>
          </cell>
          <cell r="F3346">
            <v>185.22782987761261</v>
          </cell>
          <cell r="G3346">
            <v>413.50861480785949</v>
          </cell>
        </row>
        <row r="3347">
          <cell r="A3347">
            <v>89074</v>
          </cell>
          <cell r="B3347" t="str">
            <v>89</v>
          </cell>
          <cell r="C3347" t="str">
            <v>Champigny</v>
          </cell>
          <cell r="D3347">
            <v>2248</v>
          </cell>
          <cell r="E3347">
            <v>330.66382436015101</v>
          </cell>
          <cell r="F3347">
            <v>146.40492208457323</v>
          </cell>
          <cell r="G3347">
            <v>477.06874644472424</v>
          </cell>
        </row>
        <row r="3348">
          <cell r="A3348">
            <v>89075</v>
          </cell>
          <cell r="B3348" t="str">
            <v>89</v>
          </cell>
          <cell r="C3348" t="str">
            <v>Champlay</v>
          </cell>
          <cell r="D3348">
            <v>722</v>
          </cell>
          <cell r="E3348">
            <v>140.2231404958678</v>
          </cell>
          <cell r="F3348">
            <v>55.691460055096428</v>
          </cell>
          <cell r="G3348">
            <v>195.91460055096422</v>
          </cell>
        </row>
        <row r="3349">
          <cell r="A3349">
            <v>89076</v>
          </cell>
          <cell r="B3349" t="str">
            <v>89</v>
          </cell>
          <cell r="C3349" t="str">
            <v>Champlost</v>
          </cell>
          <cell r="D3349">
            <v>811</v>
          </cell>
          <cell r="E3349">
            <v>149</v>
          </cell>
          <cell r="F3349">
            <v>71</v>
          </cell>
          <cell r="G3349">
            <v>220</v>
          </cell>
        </row>
        <row r="3350">
          <cell r="A3350">
            <v>89077</v>
          </cell>
          <cell r="B3350" t="str">
            <v>89</v>
          </cell>
          <cell r="C3350" t="str">
            <v>Champs-sur-Yonne</v>
          </cell>
          <cell r="D3350">
            <v>1549</v>
          </cell>
          <cell r="E3350">
            <v>325.78186309800213</v>
          </cell>
          <cell r="F3350">
            <v>177.12729942330336</v>
          </cell>
          <cell r="G3350">
            <v>502.90916252130546</v>
          </cell>
        </row>
        <row r="3351">
          <cell r="A3351">
            <v>89078</v>
          </cell>
          <cell r="B3351" t="str">
            <v>89</v>
          </cell>
          <cell r="C3351" t="str">
            <v>Champvallon</v>
          </cell>
          <cell r="D3351">
            <v>671.99999999999716</v>
          </cell>
          <cell r="E3351">
            <v>121.4457831325296</v>
          </cell>
          <cell r="F3351">
            <v>45.542168674698601</v>
          </cell>
          <cell r="G3351">
            <v>166.9879518072282</v>
          </cell>
        </row>
        <row r="3352">
          <cell r="A3352">
            <v>89079</v>
          </cell>
          <cell r="B3352" t="str">
            <v>89</v>
          </cell>
          <cell r="C3352" t="str">
            <v>Chamvres</v>
          </cell>
          <cell r="D3352">
            <v>674.99999999999829</v>
          </cell>
          <cell r="E3352">
            <v>116.17210682492552</v>
          </cell>
          <cell r="F3352">
            <v>54.080118694361879</v>
          </cell>
          <cell r="G3352">
            <v>170.25222551928741</v>
          </cell>
        </row>
        <row r="3353">
          <cell r="A3353">
            <v>89080</v>
          </cell>
          <cell r="B3353" t="str">
            <v>89</v>
          </cell>
          <cell r="C3353" t="str">
            <v>La Chapelle-sur-Oreuse</v>
          </cell>
          <cell r="D3353">
            <v>581.00000000000216</v>
          </cell>
          <cell r="E3353">
            <v>89.641606998719311</v>
          </cell>
          <cell r="F3353">
            <v>73.860922219447019</v>
          </cell>
          <cell r="G3353">
            <v>163.50252921816633</v>
          </cell>
        </row>
        <row r="3354">
          <cell r="A3354">
            <v>89081</v>
          </cell>
          <cell r="B3354" t="str">
            <v>89</v>
          </cell>
          <cell r="C3354" t="str">
            <v>La Chapelle-Vaupelteigne</v>
          </cell>
          <cell r="D3354">
            <v>92</v>
          </cell>
          <cell r="E3354">
            <v>14</v>
          </cell>
          <cell r="F3354">
            <v>13</v>
          </cell>
          <cell r="G3354">
            <v>27</v>
          </cell>
        </row>
        <row r="3355">
          <cell r="A3355">
            <v>89083</v>
          </cell>
          <cell r="B3355" t="str">
            <v>89</v>
          </cell>
          <cell r="C3355" t="str">
            <v>Charbuy</v>
          </cell>
          <cell r="D3355">
            <v>1805</v>
          </cell>
          <cell r="E3355">
            <v>348.36796063422628</v>
          </cell>
          <cell r="F3355">
            <v>99.674685620557668</v>
          </cell>
          <cell r="G3355">
            <v>448.04264625478396</v>
          </cell>
        </row>
        <row r="3356">
          <cell r="A3356">
            <v>89084</v>
          </cell>
          <cell r="B3356" t="str">
            <v>89</v>
          </cell>
          <cell r="C3356" t="str">
            <v>Charentenay</v>
          </cell>
          <cell r="D3356">
            <v>309</v>
          </cell>
          <cell r="E3356">
            <v>47.616393442622922</v>
          </cell>
          <cell r="F3356">
            <v>24.314754098360641</v>
          </cell>
          <cell r="G3356">
            <v>71.931147540983559</v>
          </cell>
        </row>
        <row r="3357">
          <cell r="A3357">
            <v>89085</v>
          </cell>
          <cell r="B3357" t="str">
            <v>89</v>
          </cell>
          <cell r="C3357" t="str">
            <v>Charmoy</v>
          </cell>
          <cell r="D3357">
            <v>1166</v>
          </cell>
          <cell r="E3357">
            <v>230.77083333333383</v>
          </cell>
          <cell r="F3357">
            <v>112.34895833333357</v>
          </cell>
          <cell r="G3357">
            <v>343.11979166666742</v>
          </cell>
        </row>
        <row r="3358">
          <cell r="A3358">
            <v>89086</v>
          </cell>
          <cell r="B3358" t="str">
            <v>89</v>
          </cell>
          <cell r="C3358" t="str">
            <v>Charny</v>
          </cell>
          <cell r="D3358">
            <v>1617</v>
          </cell>
          <cell r="E3358">
            <v>345.99794538046592</v>
          </cell>
          <cell r="F3358">
            <v>334.45025812518895</v>
          </cell>
          <cell r="G3358">
            <v>680.44820350565487</v>
          </cell>
        </row>
        <row r="3359">
          <cell r="A3359">
            <v>89087</v>
          </cell>
          <cell r="B3359" t="str">
            <v>89</v>
          </cell>
          <cell r="C3359" t="str">
            <v>Chassignelles</v>
          </cell>
          <cell r="D3359">
            <v>325.00000000000148</v>
          </cell>
          <cell r="E3359">
            <v>56.521739130435037</v>
          </cell>
          <cell r="F3359">
            <v>40.372670807453602</v>
          </cell>
          <cell r="G3359">
            <v>96.894409937888639</v>
          </cell>
        </row>
        <row r="3360">
          <cell r="A3360">
            <v>89088</v>
          </cell>
          <cell r="B3360" t="str">
            <v>89</v>
          </cell>
          <cell r="C3360" t="str">
            <v>Chassy</v>
          </cell>
          <cell r="D3360">
            <v>463</v>
          </cell>
          <cell r="E3360">
            <v>80.134615384615358</v>
          </cell>
          <cell r="F3360">
            <v>36.604700854700845</v>
          </cell>
          <cell r="G3360">
            <v>116.7393162393162</v>
          </cell>
        </row>
        <row r="3361">
          <cell r="A3361">
            <v>89089</v>
          </cell>
          <cell r="B3361" t="str">
            <v>89</v>
          </cell>
          <cell r="C3361" t="str">
            <v>Chastellux-sur-Cure</v>
          </cell>
          <cell r="D3361">
            <v>146</v>
          </cell>
          <cell r="E3361">
            <v>28.416107382550351</v>
          </cell>
          <cell r="F3361">
            <v>20.577181208053702</v>
          </cell>
          <cell r="G3361">
            <v>48.993288590604053</v>
          </cell>
        </row>
        <row r="3362">
          <cell r="A3362">
            <v>89091</v>
          </cell>
          <cell r="B3362" t="str">
            <v>89</v>
          </cell>
          <cell r="C3362" t="str">
            <v>Châtel-Censoir</v>
          </cell>
          <cell r="D3362">
            <v>647.00000000000284</v>
          </cell>
          <cell r="E3362">
            <v>147.46246111380518</v>
          </cell>
          <cell r="F3362">
            <v>144.94419001438592</v>
          </cell>
          <cell r="G3362">
            <v>292.40665112819113</v>
          </cell>
        </row>
        <row r="3363">
          <cell r="A3363">
            <v>89092</v>
          </cell>
          <cell r="B3363" t="str">
            <v>89</v>
          </cell>
          <cell r="C3363" t="str">
            <v>Châtel-Gérard</v>
          </cell>
          <cell r="D3363">
            <v>247</v>
          </cell>
          <cell r="E3363">
            <v>58.526104417670695</v>
          </cell>
          <cell r="F3363">
            <v>38.686746987951821</v>
          </cell>
          <cell r="G3363">
            <v>97.212851405622516</v>
          </cell>
        </row>
        <row r="3364">
          <cell r="A3364">
            <v>89093</v>
          </cell>
          <cell r="B3364" t="str">
            <v>89</v>
          </cell>
          <cell r="C3364" t="str">
            <v>Chaumont</v>
          </cell>
          <cell r="D3364">
            <v>635</v>
          </cell>
          <cell r="E3364">
            <v>103.55384615384617</v>
          </cell>
          <cell r="F3364">
            <v>43.961538461538467</v>
          </cell>
          <cell r="G3364">
            <v>147.51538461538462</v>
          </cell>
        </row>
        <row r="3365">
          <cell r="A3365">
            <v>89094</v>
          </cell>
          <cell r="B3365" t="str">
            <v>89</v>
          </cell>
          <cell r="C3365" t="str">
            <v>Chaumot</v>
          </cell>
          <cell r="D3365">
            <v>747</v>
          </cell>
          <cell r="E3365">
            <v>104.21229100608792</v>
          </cell>
          <cell r="F3365">
            <v>68.509932050298545</v>
          </cell>
          <cell r="G3365">
            <v>172.72222305638647</v>
          </cell>
        </row>
        <row r="3366">
          <cell r="A3366">
            <v>89095</v>
          </cell>
          <cell r="B3366" t="str">
            <v>89</v>
          </cell>
          <cell r="C3366" t="str">
            <v>Chemilly-sur-Serein</v>
          </cell>
          <cell r="D3366">
            <v>160.9999999999994</v>
          </cell>
          <cell r="E3366">
            <v>17.517894642946843</v>
          </cell>
          <cell r="F3366">
            <v>21.189421034273629</v>
          </cell>
          <cell r="G3366">
            <v>38.707315677220471</v>
          </cell>
        </row>
        <row r="3367">
          <cell r="A3367">
            <v>89096</v>
          </cell>
          <cell r="B3367" t="str">
            <v>89</v>
          </cell>
          <cell r="C3367" t="str">
            <v>Chemilly-sur-Yonne</v>
          </cell>
          <cell r="D3367">
            <v>957.00000000000364</v>
          </cell>
          <cell r="E3367">
            <v>170.04117009750877</v>
          </cell>
          <cell r="F3367">
            <v>55.989165763813858</v>
          </cell>
          <cell r="G3367">
            <v>226.03033586132261</v>
          </cell>
        </row>
        <row r="3368">
          <cell r="A3368">
            <v>89097</v>
          </cell>
          <cell r="B3368" t="str">
            <v>89</v>
          </cell>
          <cell r="C3368" t="str">
            <v>Chêne-Arnoult</v>
          </cell>
          <cell r="D3368">
            <v>118</v>
          </cell>
          <cell r="E3368">
            <v>30.483333333333324</v>
          </cell>
          <cell r="F3368">
            <v>15.733333333333327</v>
          </cell>
          <cell r="G3368">
            <v>46.216666666666654</v>
          </cell>
        </row>
        <row r="3369">
          <cell r="A3369">
            <v>89098</v>
          </cell>
          <cell r="B3369" t="str">
            <v>89</v>
          </cell>
          <cell r="C3369" t="str">
            <v>Cheney</v>
          </cell>
          <cell r="D3369">
            <v>261</v>
          </cell>
          <cell r="E3369">
            <v>34.496920149271823</v>
          </cell>
          <cell r="F3369">
            <v>15.77002063966712</v>
          </cell>
          <cell r="G3369">
            <v>50.266940788938939</v>
          </cell>
        </row>
        <row r="3370">
          <cell r="A3370">
            <v>89099</v>
          </cell>
          <cell r="B3370" t="str">
            <v>89</v>
          </cell>
          <cell r="C3370" t="str">
            <v>Cheny</v>
          </cell>
          <cell r="D3370">
            <v>2440</v>
          </cell>
          <cell r="E3370">
            <v>419.26760563380282</v>
          </cell>
          <cell r="F3370">
            <v>215.03420523138831</v>
          </cell>
          <cell r="G3370">
            <v>634.3018108651911</v>
          </cell>
        </row>
        <row r="3371">
          <cell r="A3371">
            <v>89100</v>
          </cell>
          <cell r="B3371" t="str">
            <v>89</v>
          </cell>
          <cell r="C3371" t="str">
            <v>Chéroy</v>
          </cell>
          <cell r="D3371">
            <v>1611</v>
          </cell>
          <cell r="E3371">
            <v>291.27344764339421</v>
          </cell>
          <cell r="F3371">
            <v>234.51233080864927</v>
          </cell>
          <cell r="G3371">
            <v>525.78577845204347</v>
          </cell>
        </row>
        <row r="3372">
          <cell r="A3372">
            <v>89101</v>
          </cell>
          <cell r="B3372" t="str">
            <v>89</v>
          </cell>
          <cell r="C3372" t="str">
            <v>Chéu</v>
          </cell>
          <cell r="D3372">
            <v>538</v>
          </cell>
          <cell r="E3372">
            <v>75.718518518518493</v>
          </cell>
          <cell r="F3372">
            <v>50.811111111111096</v>
          </cell>
          <cell r="G3372">
            <v>126.5296296296296</v>
          </cell>
        </row>
        <row r="3373">
          <cell r="A3373">
            <v>89102</v>
          </cell>
          <cell r="B3373" t="str">
            <v>89</v>
          </cell>
          <cell r="C3373" t="str">
            <v>Chevannes</v>
          </cell>
          <cell r="D3373">
            <v>2290</v>
          </cell>
          <cell r="E3373">
            <v>479.52098540145971</v>
          </cell>
          <cell r="F3373">
            <v>144.16970802919704</v>
          </cell>
          <cell r="G3373">
            <v>623.69069343065678</v>
          </cell>
        </row>
        <row r="3374">
          <cell r="A3374">
            <v>89103</v>
          </cell>
          <cell r="B3374" t="str">
            <v>89</v>
          </cell>
          <cell r="C3374" t="str">
            <v>Chevillon</v>
          </cell>
          <cell r="D3374">
            <v>326</v>
          </cell>
          <cell r="E3374">
            <v>54.017441860465112</v>
          </cell>
          <cell r="F3374">
            <v>49.279069767441854</v>
          </cell>
          <cell r="G3374">
            <v>103.29651162790697</v>
          </cell>
        </row>
        <row r="3375">
          <cell r="A3375">
            <v>89104</v>
          </cell>
          <cell r="B3375" t="str">
            <v>89</v>
          </cell>
          <cell r="C3375" t="str">
            <v>Chichée</v>
          </cell>
          <cell r="D3375">
            <v>340</v>
          </cell>
          <cell r="E3375">
            <v>31.174785100286527</v>
          </cell>
          <cell r="F3375">
            <v>24.355300859598849</v>
          </cell>
          <cell r="G3375">
            <v>55.530085959885376</v>
          </cell>
        </row>
        <row r="3376">
          <cell r="A3376">
            <v>89105</v>
          </cell>
          <cell r="B3376" t="str">
            <v>89</v>
          </cell>
          <cell r="C3376" t="str">
            <v>Chichery</v>
          </cell>
          <cell r="D3376">
            <v>454</v>
          </cell>
          <cell r="E3376">
            <v>55.172140658009269</v>
          </cell>
          <cell r="F3376">
            <v>31.524632925328333</v>
          </cell>
          <cell r="G3376">
            <v>86.696773583337603</v>
          </cell>
        </row>
        <row r="3377">
          <cell r="A3377">
            <v>89107</v>
          </cell>
          <cell r="B3377" t="str">
            <v>89</v>
          </cell>
          <cell r="C3377" t="str">
            <v>Chigy</v>
          </cell>
          <cell r="D3377">
            <v>315.00000000000119</v>
          </cell>
          <cell r="E3377">
            <v>56.178343949044802</v>
          </cell>
          <cell r="F3377">
            <v>19.0605095541402</v>
          </cell>
          <cell r="G3377">
            <v>75.238853503184998</v>
          </cell>
        </row>
        <row r="3378">
          <cell r="A3378">
            <v>89108</v>
          </cell>
          <cell r="B3378" t="str">
            <v>89</v>
          </cell>
          <cell r="C3378" t="str">
            <v>Chitry</v>
          </cell>
          <cell r="D3378">
            <v>364</v>
          </cell>
          <cell r="E3378">
            <v>66.460674157303401</v>
          </cell>
          <cell r="F3378">
            <v>36.808988764044962</v>
          </cell>
          <cell r="G3378">
            <v>103.26966292134836</v>
          </cell>
        </row>
        <row r="3379">
          <cell r="A3379">
            <v>89109</v>
          </cell>
          <cell r="B3379" t="str">
            <v>89</v>
          </cell>
          <cell r="C3379" t="str">
            <v>Cisery</v>
          </cell>
          <cell r="D3379">
            <v>52</v>
          </cell>
          <cell r="E3379">
            <v>13</v>
          </cell>
          <cell r="F3379">
            <v>7</v>
          </cell>
          <cell r="G3379">
            <v>20</v>
          </cell>
        </row>
        <row r="3380">
          <cell r="A3380">
            <v>89111</v>
          </cell>
          <cell r="B3380" t="str">
            <v>89</v>
          </cell>
          <cell r="C3380" t="str">
            <v>Les Clérimois</v>
          </cell>
          <cell r="D3380">
            <v>281</v>
          </cell>
          <cell r="E3380">
            <v>39.300699300699321</v>
          </cell>
          <cell r="F3380">
            <v>20.632867132867144</v>
          </cell>
          <cell r="G3380">
            <v>59.933566433566469</v>
          </cell>
        </row>
        <row r="3381">
          <cell r="A3381">
            <v>89112</v>
          </cell>
          <cell r="B3381" t="str">
            <v>89</v>
          </cell>
          <cell r="C3381" t="str">
            <v>Collan</v>
          </cell>
          <cell r="D3381">
            <v>178</v>
          </cell>
          <cell r="E3381">
            <v>28.677777777777781</v>
          </cell>
          <cell r="F3381">
            <v>19.777777777777779</v>
          </cell>
          <cell r="G3381">
            <v>48.455555555555563</v>
          </cell>
        </row>
        <row r="3382">
          <cell r="A3382">
            <v>89113</v>
          </cell>
          <cell r="B3382" t="str">
            <v>89</v>
          </cell>
          <cell r="C3382" t="str">
            <v>Collemiers</v>
          </cell>
          <cell r="D3382">
            <v>587.99999999999773</v>
          </cell>
          <cell r="E3382">
            <v>84.876521739130112</v>
          </cell>
          <cell r="F3382">
            <v>32.723478260869442</v>
          </cell>
          <cell r="G3382">
            <v>117.59999999999955</v>
          </cell>
        </row>
        <row r="3383">
          <cell r="A3383">
            <v>89115</v>
          </cell>
          <cell r="B3383" t="str">
            <v>89</v>
          </cell>
          <cell r="C3383" t="str">
            <v>Compigny</v>
          </cell>
          <cell r="D3383">
            <v>169</v>
          </cell>
          <cell r="E3383">
            <v>16.691358024691361</v>
          </cell>
          <cell r="F3383">
            <v>9.3888888888888893</v>
          </cell>
          <cell r="G3383">
            <v>26.08024691358025</v>
          </cell>
        </row>
        <row r="3384">
          <cell r="A3384">
            <v>89116</v>
          </cell>
          <cell r="B3384" t="str">
            <v>89</v>
          </cell>
          <cell r="C3384" t="str">
            <v>Cornant</v>
          </cell>
          <cell r="D3384">
            <v>356</v>
          </cell>
          <cell r="E3384">
            <v>51</v>
          </cell>
          <cell r="F3384">
            <v>32</v>
          </cell>
          <cell r="G3384">
            <v>83</v>
          </cell>
        </row>
        <row r="3385">
          <cell r="A3385">
            <v>89117</v>
          </cell>
          <cell r="B3385" t="str">
            <v>89</v>
          </cell>
          <cell r="C3385" t="str">
            <v>Coulangeron</v>
          </cell>
          <cell r="D3385">
            <v>209</v>
          </cell>
          <cell r="E3385">
            <v>27</v>
          </cell>
          <cell r="F3385">
            <v>7</v>
          </cell>
          <cell r="G3385">
            <v>34</v>
          </cell>
        </row>
        <row r="3386">
          <cell r="A3386">
            <v>89118</v>
          </cell>
          <cell r="B3386" t="str">
            <v>89</v>
          </cell>
          <cell r="C3386" t="str">
            <v>Coulanges-la-Vineuse</v>
          </cell>
          <cell r="D3386">
            <v>876</v>
          </cell>
          <cell r="E3386">
            <v>108.93399255664092</v>
          </cell>
          <cell r="F3386">
            <v>143.5403535716637</v>
          </cell>
          <cell r="G3386">
            <v>252.4743461283046</v>
          </cell>
        </row>
        <row r="3387">
          <cell r="A3387">
            <v>89119</v>
          </cell>
          <cell r="B3387" t="str">
            <v>89</v>
          </cell>
          <cell r="C3387" t="str">
            <v>Coulanges-sur-Yonne</v>
          </cell>
          <cell r="D3387">
            <v>561</v>
          </cell>
          <cell r="E3387">
            <v>120.60611563813896</v>
          </cell>
          <cell r="F3387">
            <v>121.35410002910807</v>
          </cell>
          <cell r="G3387">
            <v>241.96021566724704</v>
          </cell>
        </row>
        <row r="3388">
          <cell r="A3388">
            <v>89120</v>
          </cell>
          <cell r="B3388" t="str">
            <v>89</v>
          </cell>
          <cell r="C3388" t="str">
            <v>Coulours</v>
          </cell>
          <cell r="D3388">
            <v>145</v>
          </cell>
          <cell r="E3388">
            <v>27.432432432432439</v>
          </cell>
          <cell r="F3388">
            <v>34.290540540540555</v>
          </cell>
          <cell r="G3388">
            <v>61.722972972972997</v>
          </cell>
        </row>
        <row r="3389">
          <cell r="A3389">
            <v>89122</v>
          </cell>
          <cell r="B3389" t="str">
            <v>89</v>
          </cell>
          <cell r="C3389" t="str">
            <v>Courgenay</v>
          </cell>
          <cell r="D3389">
            <v>548</v>
          </cell>
          <cell r="E3389">
            <v>127</v>
          </cell>
          <cell r="F3389">
            <v>64</v>
          </cell>
          <cell r="G3389">
            <v>191</v>
          </cell>
        </row>
        <row r="3390">
          <cell r="A3390">
            <v>89123</v>
          </cell>
          <cell r="B3390" t="str">
            <v>89</v>
          </cell>
          <cell r="C3390" t="str">
            <v>Courgis</v>
          </cell>
          <cell r="D3390">
            <v>259.00000000000051</v>
          </cell>
          <cell r="E3390">
            <v>43.16666666666675</v>
          </cell>
          <cell r="F3390">
            <v>17.065891472868252</v>
          </cell>
          <cell r="G3390">
            <v>60.232558139535001</v>
          </cell>
        </row>
        <row r="3391">
          <cell r="A3391">
            <v>89124</v>
          </cell>
          <cell r="B3391" t="str">
            <v>89</v>
          </cell>
          <cell r="C3391" t="str">
            <v>Courlon-sur-Yonne</v>
          </cell>
          <cell r="D3391">
            <v>1177</v>
          </cell>
          <cell r="E3391">
            <v>211.99341670710919</v>
          </cell>
          <cell r="F3391">
            <v>99.058129184794097</v>
          </cell>
          <cell r="G3391">
            <v>311.05154589190329</v>
          </cell>
        </row>
        <row r="3392">
          <cell r="A3392">
            <v>89125</v>
          </cell>
          <cell r="B3392" t="str">
            <v>89</v>
          </cell>
          <cell r="C3392" t="str">
            <v>Courson-les-Carrières</v>
          </cell>
          <cell r="D3392">
            <v>869.00000000000284</v>
          </cell>
          <cell r="E3392">
            <v>144.26397838257139</v>
          </cell>
          <cell r="F3392">
            <v>124.38266097318571</v>
          </cell>
          <cell r="G3392">
            <v>268.64663935575709</v>
          </cell>
        </row>
        <row r="3393">
          <cell r="A3393">
            <v>89126</v>
          </cell>
          <cell r="B3393" t="str">
            <v>89</v>
          </cell>
          <cell r="C3393" t="str">
            <v>Courtoin</v>
          </cell>
          <cell r="D3393">
            <v>44</v>
          </cell>
          <cell r="E3393">
            <v>11</v>
          </cell>
          <cell r="F3393">
            <v>7</v>
          </cell>
          <cell r="G3393">
            <v>18</v>
          </cell>
        </row>
        <row r="3394">
          <cell r="A3394">
            <v>89127</v>
          </cell>
          <cell r="B3394" t="str">
            <v>89</v>
          </cell>
          <cell r="C3394" t="str">
            <v>Courtois-sur-Yonne</v>
          </cell>
          <cell r="D3394">
            <v>747</v>
          </cell>
          <cell r="E3394">
            <v>148</v>
          </cell>
          <cell r="F3394">
            <v>42</v>
          </cell>
          <cell r="G3394">
            <v>190</v>
          </cell>
        </row>
        <row r="3395">
          <cell r="A3395">
            <v>89128</v>
          </cell>
          <cell r="B3395" t="str">
            <v>89</v>
          </cell>
          <cell r="C3395" t="str">
            <v>Coutarnoux</v>
          </cell>
          <cell r="D3395">
            <v>138</v>
          </cell>
          <cell r="E3395">
            <v>22</v>
          </cell>
          <cell r="F3395">
            <v>5</v>
          </cell>
          <cell r="G3395">
            <v>27</v>
          </cell>
        </row>
        <row r="3396">
          <cell r="A3396">
            <v>89129</v>
          </cell>
          <cell r="B3396" t="str">
            <v>89</v>
          </cell>
          <cell r="C3396" t="str">
            <v>Crain</v>
          </cell>
          <cell r="D3396">
            <v>393.00000000000091</v>
          </cell>
          <cell r="E3396">
            <v>91.700000000000216</v>
          </cell>
          <cell r="F3396">
            <v>56.430769230769357</v>
          </cell>
          <cell r="G3396">
            <v>148.13076923076957</v>
          </cell>
        </row>
        <row r="3397">
          <cell r="A3397">
            <v>89130</v>
          </cell>
          <cell r="B3397" t="str">
            <v>89</v>
          </cell>
          <cell r="C3397" t="str">
            <v>Cravant</v>
          </cell>
          <cell r="D3397">
            <v>850</v>
          </cell>
          <cell r="E3397">
            <v>147</v>
          </cell>
          <cell r="F3397">
            <v>84</v>
          </cell>
          <cell r="G3397">
            <v>231</v>
          </cell>
        </row>
        <row r="3398">
          <cell r="A3398">
            <v>89131</v>
          </cell>
          <cell r="B3398" t="str">
            <v>89</v>
          </cell>
          <cell r="C3398" t="str">
            <v>Cruzy-le-Châtel</v>
          </cell>
          <cell r="D3398">
            <v>285.00000000000114</v>
          </cell>
          <cell r="E3398">
            <v>54.139784946236773</v>
          </cell>
          <cell r="F3398">
            <v>30.645161290322701</v>
          </cell>
          <cell r="G3398">
            <v>84.784946236559477</v>
          </cell>
        </row>
        <row r="3399">
          <cell r="A3399">
            <v>89132</v>
          </cell>
          <cell r="B3399" t="str">
            <v>89</v>
          </cell>
          <cell r="C3399" t="str">
            <v>Cry</v>
          </cell>
          <cell r="D3399">
            <v>178.00000000000065</v>
          </cell>
          <cell r="E3399">
            <v>38.873563218390942</v>
          </cell>
          <cell r="F3399">
            <v>26.597701149425379</v>
          </cell>
          <cell r="G3399">
            <v>65.471264367816318</v>
          </cell>
        </row>
        <row r="3400">
          <cell r="A3400">
            <v>89133</v>
          </cell>
          <cell r="B3400" t="str">
            <v>89</v>
          </cell>
          <cell r="C3400" t="str">
            <v>Cudot</v>
          </cell>
          <cell r="D3400">
            <v>340</v>
          </cell>
          <cell r="E3400">
            <v>71.117478510028647</v>
          </cell>
          <cell r="F3400">
            <v>36.0458452722063</v>
          </cell>
          <cell r="G3400">
            <v>107.16332378223495</v>
          </cell>
        </row>
        <row r="3401">
          <cell r="A3401">
            <v>89134</v>
          </cell>
          <cell r="B3401" t="str">
            <v>89</v>
          </cell>
          <cell r="C3401" t="str">
            <v>Cussy-les-Forges</v>
          </cell>
          <cell r="D3401">
            <v>339</v>
          </cell>
          <cell r="E3401">
            <v>60.464912280701782</v>
          </cell>
          <cell r="F3401">
            <v>28.745614035087726</v>
          </cell>
          <cell r="G3401">
            <v>89.210526315789508</v>
          </cell>
        </row>
        <row r="3402">
          <cell r="A3402">
            <v>89136</v>
          </cell>
          <cell r="B3402" t="str">
            <v>89</v>
          </cell>
          <cell r="C3402" t="str">
            <v>Cuy</v>
          </cell>
          <cell r="D3402">
            <v>811</v>
          </cell>
          <cell r="E3402">
            <v>135.11713975320444</v>
          </cell>
          <cell r="F3402">
            <v>31.465635284992814</v>
          </cell>
          <cell r="G3402">
            <v>166.58277503819727</v>
          </cell>
        </row>
        <row r="3403">
          <cell r="A3403">
            <v>89137</v>
          </cell>
          <cell r="B3403" t="str">
            <v>89</v>
          </cell>
          <cell r="C3403" t="str">
            <v>Dannemoine</v>
          </cell>
          <cell r="D3403">
            <v>466</v>
          </cell>
          <cell r="E3403">
            <v>81</v>
          </cell>
          <cell r="F3403">
            <v>34</v>
          </cell>
          <cell r="G3403">
            <v>115</v>
          </cell>
        </row>
        <row r="3404">
          <cell r="A3404">
            <v>89138</v>
          </cell>
          <cell r="B3404" t="str">
            <v>89</v>
          </cell>
          <cell r="C3404" t="str">
            <v>Dicy</v>
          </cell>
          <cell r="D3404">
            <v>328</v>
          </cell>
          <cell r="E3404">
            <v>57.648484848484856</v>
          </cell>
          <cell r="F3404">
            <v>54.666666666666664</v>
          </cell>
          <cell r="G3404">
            <v>112.31515151515151</v>
          </cell>
        </row>
        <row r="3405">
          <cell r="A3405">
            <v>89139</v>
          </cell>
          <cell r="B3405" t="str">
            <v>89</v>
          </cell>
          <cell r="C3405" t="str">
            <v>Diges</v>
          </cell>
          <cell r="D3405">
            <v>1147</v>
          </cell>
          <cell r="E3405">
            <v>206.56468594626725</v>
          </cell>
          <cell r="F3405">
            <v>104.5437456490853</v>
          </cell>
          <cell r="G3405">
            <v>311.10843159535256</v>
          </cell>
        </row>
        <row r="3406">
          <cell r="A3406">
            <v>89141</v>
          </cell>
          <cell r="B3406" t="str">
            <v>89</v>
          </cell>
          <cell r="C3406" t="str">
            <v>Dissangis</v>
          </cell>
          <cell r="D3406">
            <v>135</v>
          </cell>
          <cell r="E3406">
            <v>15.225563909774401</v>
          </cell>
          <cell r="F3406">
            <v>12.18045112781952</v>
          </cell>
          <cell r="G3406">
            <v>27.406015037593921</v>
          </cell>
        </row>
        <row r="3407">
          <cell r="A3407">
            <v>89142</v>
          </cell>
          <cell r="B3407" t="str">
            <v>89</v>
          </cell>
          <cell r="C3407" t="str">
            <v>Dixmont</v>
          </cell>
          <cell r="D3407">
            <v>873</v>
          </cell>
          <cell r="E3407">
            <v>157.55618615209997</v>
          </cell>
          <cell r="F3407">
            <v>72.337116912599356</v>
          </cell>
          <cell r="G3407">
            <v>229.89330306469932</v>
          </cell>
        </row>
        <row r="3408">
          <cell r="A3408">
            <v>89143</v>
          </cell>
          <cell r="B3408" t="str">
            <v>89</v>
          </cell>
          <cell r="C3408" t="str">
            <v>Dollot</v>
          </cell>
          <cell r="D3408">
            <v>323</v>
          </cell>
          <cell r="E3408">
            <v>48.106382978723417</v>
          </cell>
          <cell r="F3408">
            <v>31.416413373860191</v>
          </cell>
          <cell r="G3408">
            <v>79.522796352583612</v>
          </cell>
        </row>
        <row r="3409">
          <cell r="A3409">
            <v>89144</v>
          </cell>
          <cell r="B3409" t="str">
            <v>89</v>
          </cell>
          <cell r="C3409" t="str">
            <v>Domats</v>
          </cell>
          <cell r="D3409">
            <v>907.0000000000008</v>
          </cell>
          <cell r="E3409">
            <v>122.73623853211021</v>
          </cell>
          <cell r="F3409">
            <v>72.809633027523006</v>
          </cell>
          <cell r="G3409">
            <v>195.54587155963321</v>
          </cell>
        </row>
        <row r="3410">
          <cell r="A3410">
            <v>89145</v>
          </cell>
          <cell r="B3410" t="str">
            <v>89</v>
          </cell>
          <cell r="C3410" t="str">
            <v>Domecy-sur-Cure</v>
          </cell>
          <cell r="D3410">
            <v>413.99999999999937</v>
          </cell>
          <cell r="E3410">
            <v>86.292803970223204</v>
          </cell>
          <cell r="F3410">
            <v>48.282878411910595</v>
          </cell>
          <cell r="G3410">
            <v>134.57568238213381</v>
          </cell>
        </row>
        <row r="3411">
          <cell r="A3411">
            <v>89146</v>
          </cell>
          <cell r="B3411" t="str">
            <v>89</v>
          </cell>
          <cell r="C3411" t="str">
            <v>Domecy-sur-le-Vault</v>
          </cell>
          <cell r="D3411">
            <v>106</v>
          </cell>
          <cell r="E3411">
            <v>18.705882352941181</v>
          </cell>
          <cell r="F3411">
            <v>6.2352941176470598</v>
          </cell>
          <cell r="G3411">
            <v>24.941176470588239</v>
          </cell>
        </row>
        <row r="3412">
          <cell r="A3412">
            <v>89147</v>
          </cell>
          <cell r="B3412" t="str">
            <v>89</v>
          </cell>
          <cell r="C3412" t="str">
            <v>Dracy</v>
          </cell>
          <cell r="D3412">
            <v>224.9999999999994</v>
          </cell>
          <cell r="E3412">
            <v>64.431818181818016</v>
          </cell>
          <cell r="F3412">
            <v>32.727272727272641</v>
          </cell>
          <cell r="G3412">
            <v>97.159090909090651</v>
          </cell>
        </row>
        <row r="3413">
          <cell r="A3413">
            <v>89148</v>
          </cell>
          <cell r="B3413" t="str">
            <v>89</v>
          </cell>
          <cell r="C3413" t="str">
            <v>Druyes-les-Belles-Fontaines</v>
          </cell>
          <cell r="D3413">
            <v>293.00000000000125</v>
          </cell>
          <cell r="E3413">
            <v>71.484384005580694</v>
          </cell>
          <cell r="F3413">
            <v>41.869424917554412</v>
          </cell>
          <cell r="G3413">
            <v>113.35380892313511</v>
          </cell>
        </row>
        <row r="3414">
          <cell r="A3414">
            <v>89149</v>
          </cell>
          <cell r="B3414" t="str">
            <v>89</v>
          </cell>
          <cell r="C3414" t="str">
            <v>Dyé</v>
          </cell>
          <cell r="D3414">
            <v>198</v>
          </cell>
          <cell r="E3414">
            <v>28.285714285714288</v>
          </cell>
          <cell r="F3414">
            <v>28.285714285714288</v>
          </cell>
          <cell r="G3414">
            <v>56.571428571428577</v>
          </cell>
        </row>
        <row r="3415">
          <cell r="A3415">
            <v>89150</v>
          </cell>
          <cell r="B3415" t="str">
            <v>89</v>
          </cell>
          <cell r="C3415" t="str">
            <v>Égleny</v>
          </cell>
          <cell r="D3415">
            <v>458.00000000000171</v>
          </cell>
          <cell r="E3415">
            <v>59.357358453083975</v>
          </cell>
          <cell r="F3415">
            <v>74.593205214127948</v>
          </cell>
          <cell r="G3415">
            <v>133.95056366721192</v>
          </cell>
        </row>
        <row r="3416">
          <cell r="A3416">
            <v>89151</v>
          </cell>
          <cell r="B3416" t="str">
            <v>89</v>
          </cell>
          <cell r="C3416" t="str">
            <v>Égriselles-le-Bocage</v>
          </cell>
          <cell r="D3416">
            <v>1229</v>
          </cell>
          <cell r="E3416">
            <v>235.72467130703785</v>
          </cell>
          <cell r="F3416">
            <v>116.91183294663568</v>
          </cell>
          <cell r="G3416">
            <v>352.63650425367354</v>
          </cell>
        </row>
        <row r="3417">
          <cell r="A3417">
            <v>89152</v>
          </cell>
          <cell r="B3417" t="str">
            <v>89</v>
          </cell>
          <cell r="C3417" t="str">
            <v>Épineau-les-Voves</v>
          </cell>
          <cell r="D3417">
            <v>707.99999999999693</v>
          </cell>
          <cell r="E3417">
            <v>100.88653409594998</v>
          </cell>
          <cell r="F3417">
            <v>57.649448054828561</v>
          </cell>
          <cell r="G3417">
            <v>158.53598215077855</v>
          </cell>
        </row>
        <row r="3418">
          <cell r="A3418">
            <v>89153</v>
          </cell>
          <cell r="B3418" t="str">
            <v>89</v>
          </cell>
          <cell r="C3418" t="str">
            <v>Épineuil</v>
          </cell>
          <cell r="D3418">
            <v>612.99999999999773</v>
          </cell>
          <cell r="E3418">
            <v>145.85524126455854</v>
          </cell>
          <cell r="F3418">
            <v>62.21797004991658</v>
          </cell>
          <cell r="G3418">
            <v>208.07321131447512</v>
          </cell>
        </row>
        <row r="3419">
          <cell r="A3419">
            <v>89154</v>
          </cell>
          <cell r="B3419" t="str">
            <v>89</v>
          </cell>
          <cell r="C3419" t="str">
            <v>Escamps</v>
          </cell>
          <cell r="D3419">
            <v>897</v>
          </cell>
          <cell r="E3419">
            <v>101.45240761478166</v>
          </cell>
          <cell r="F3419">
            <v>48.21500559910416</v>
          </cell>
          <cell r="G3419">
            <v>149.66741321388582</v>
          </cell>
        </row>
        <row r="3420">
          <cell r="A3420">
            <v>89155</v>
          </cell>
          <cell r="B3420" t="str">
            <v>89</v>
          </cell>
          <cell r="C3420" t="str">
            <v>Escolives-Sainte-Camille</v>
          </cell>
          <cell r="D3420">
            <v>722</v>
          </cell>
          <cell r="E3420">
            <v>117</v>
          </cell>
          <cell r="F3420">
            <v>40</v>
          </cell>
          <cell r="G3420">
            <v>157</v>
          </cell>
        </row>
        <row r="3421">
          <cell r="A3421">
            <v>89156</v>
          </cell>
          <cell r="B3421" t="str">
            <v>89</v>
          </cell>
          <cell r="C3421" t="str">
            <v>Esnon</v>
          </cell>
          <cell r="D3421">
            <v>393</v>
          </cell>
          <cell r="E3421">
            <v>57</v>
          </cell>
          <cell r="F3421">
            <v>25</v>
          </cell>
          <cell r="G3421">
            <v>82</v>
          </cell>
        </row>
        <row r="3422">
          <cell r="A3422">
            <v>89158</v>
          </cell>
          <cell r="B3422" t="str">
            <v>89</v>
          </cell>
          <cell r="C3422" t="str">
            <v>Étais-la-Sauvin</v>
          </cell>
          <cell r="D3422">
            <v>663.00000000000171</v>
          </cell>
          <cell r="E3422">
            <v>157.75473280033131</v>
          </cell>
          <cell r="F3422">
            <v>145.30834558118502</v>
          </cell>
          <cell r="G3422">
            <v>303.06307838151633</v>
          </cell>
        </row>
        <row r="3423">
          <cell r="A3423">
            <v>89159</v>
          </cell>
          <cell r="B3423" t="str">
            <v>89</v>
          </cell>
          <cell r="C3423" t="str">
            <v>Étaule</v>
          </cell>
          <cell r="D3423">
            <v>389</v>
          </cell>
          <cell r="E3423">
            <v>86.673740053050366</v>
          </cell>
          <cell r="F3423">
            <v>24.76392572944296</v>
          </cell>
          <cell r="G3423">
            <v>111.43766578249333</v>
          </cell>
        </row>
        <row r="3424">
          <cell r="A3424">
            <v>89160</v>
          </cell>
          <cell r="B3424" t="str">
            <v>89</v>
          </cell>
          <cell r="C3424" t="str">
            <v>Étigny</v>
          </cell>
          <cell r="D3424">
            <v>772.99999999999693</v>
          </cell>
          <cell r="E3424">
            <v>131.02250247096919</v>
          </cell>
          <cell r="F3424">
            <v>87.684290115187082</v>
          </cell>
          <cell r="G3424">
            <v>218.70679258615627</v>
          </cell>
        </row>
        <row r="3425">
          <cell r="A3425">
            <v>89161</v>
          </cell>
          <cell r="B3425" t="str">
            <v>89</v>
          </cell>
          <cell r="C3425" t="str">
            <v>Étivey</v>
          </cell>
          <cell r="D3425">
            <v>206</v>
          </cell>
          <cell r="E3425">
            <v>37</v>
          </cell>
          <cell r="F3425">
            <v>33</v>
          </cell>
          <cell r="G3425">
            <v>70</v>
          </cell>
        </row>
        <row r="3426">
          <cell r="A3426">
            <v>89162</v>
          </cell>
          <cell r="B3426" t="str">
            <v>89</v>
          </cell>
          <cell r="C3426" t="str">
            <v>Évry</v>
          </cell>
          <cell r="D3426">
            <v>376</v>
          </cell>
          <cell r="E3426">
            <v>55.556728232189968</v>
          </cell>
          <cell r="F3426">
            <v>24.802110817941955</v>
          </cell>
          <cell r="G3426">
            <v>80.35883905013192</v>
          </cell>
        </row>
        <row r="3427">
          <cell r="A3427">
            <v>89163</v>
          </cell>
          <cell r="B3427" t="str">
            <v>89</v>
          </cell>
          <cell r="C3427" t="str">
            <v>La Ferté-Loupière</v>
          </cell>
          <cell r="D3427">
            <v>491</v>
          </cell>
          <cell r="E3427">
            <v>123.49094567404426</v>
          </cell>
          <cell r="F3427">
            <v>55.323943661971825</v>
          </cell>
          <cell r="G3427">
            <v>178.81488933601608</v>
          </cell>
        </row>
        <row r="3428">
          <cell r="A3428">
            <v>89164</v>
          </cell>
          <cell r="B3428" t="str">
            <v>89</v>
          </cell>
          <cell r="C3428" t="str">
            <v>Festigny</v>
          </cell>
          <cell r="D3428">
            <v>78.999999999999787</v>
          </cell>
          <cell r="E3428">
            <v>20.256410256410199</v>
          </cell>
          <cell r="F3428">
            <v>14.17948717948714</v>
          </cell>
          <cell r="G3428">
            <v>34.435897435897338</v>
          </cell>
        </row>
        <row r="3429">
          <cell r="A3429">
            <v>89165</v>
          </cell>
          <cell r="B3429" t="str">
            <v>89</v>
          </cell>
          <cell r="C3429" t="str">
            <v>Flacy</v>
          </cell>
          <cell r="D3429">
            <v>115</v>
          </cell>
          <cell r="E3429">
            <v>27</v>
          </cell>
          <cell r="F3429">
            <v>12</v>
          </cell>
          <cell r="G3429">
            <v>39</v>
          </cell>
        </row>
        <row r="3430">
          <cell r="A3430">
            <v>89167</v>
          </cell>
          <cell r="B3430" t="str">
            <v>89</v>
          </cell>
          <cell r="C3430" t="str">
            <v>Fleury-la-Vallée</v>
          </cell>
          <cell r="D3430">
            <v>1116</v>
          </cell>
          <cell r="E3430">
            <v>152.68406840684</v>
          </cell>
          <cell r="F3430">
            <v>74.333033303329998</v>
          </cell>
          <cell r="G3430">
            <v>227.01710171016998</v>
          </cell>
        </row>
        <row r="3431">
          <cell r="A3431">
            <v>89168</v>
          </cell>
          <cell r="B3431" t="str">
            <v>89</v>
          </cell>
          <cell r="C3431" t="str">
            <v>Fleys</v>
          </cell>
          <cell r="D3431">
            <v>181</v>
          </cell>
          <cell r="E3431">
            <v>22.625</v>
          </cell>
          <cell r="F3431">
            <v>13.771739130434781</v>
          </cell>
          <cell r="G3431">
            <v>36.396739130434781</v>
          </cell>
        </row>
        <row r="3432">
          <cell r="A3432">
            <v>89169</v>
          </cell>
          <cell r="B3432" t="str">
            <v>89</v>
          </cell>
          <cell r="C3432" t="str">
            <v>Flogny-la-Chapelle</v>
          </cell>
          <cell r="D3432">
            <v>1023</v>
          </cell>
          <cell r="E3432">
            <v>207.56521739130429</v>
          </cell>
          <cell r="F3432">
            <v>115.64347826086953</v>
          </cell>
          <cell r="G3432">
            <v>323.20869565217379</v>
          </cell>
        </row>
        <row r="3433">
          <cell r="A3433">
            <v>89170</v>
          </cell>
          <cell r="B3433" t="str">
            <v>89</v>
          </cell>
          <cell r="C3433" t="str">
            <v>Foissy-lès-Vézelay</v>
          </cell>
          <cell r="D3433">
            <v>140</v>
          </cell>
          <cell r="E3433">
            <v>32</v>
          </cell>
          <cell r="F3433">
            <v>18</v>
          </cell>
          <cell r="G3433">
            <v>50</v>
          </cell>
        </row>
        <row r="3434">
          <cell r="A3434">
            <v>89171</v>
          </cell>
          <cell r="B3434" t="str">
            <v>89</v>
          </cell>
          <cell r="C3434" t="str">
            <v>Foissy-sur-Vanne</v>
          </cell>
          <cell r="D3434">
            <v>315</v>
          </cell>
          <cell r="E3434">
            <v>48.165137614678898</v>
          </cell>
          <cell r="F3434">
            <v>22.155963302752294</v>
          </cell>
          <cell r="G3434">
            <v>70.321100917431195</v>
          </cell>
        </row>
        <row r="3435">
          <cell r="A3435">
            <v>89172</v>
          </cell>
          <cell r="B3435" t="str">
            <v>89</v>
          </cell>
          <cell r="C3435" t="str">
            <v>Fontaine-la-Gaillarde</v>
          </cell>
          <cell r="D3435">
            <v>498</v>
          </cell>
          <cell r="E3435">
            <v>94</v>
          </cell>
          <cell r="F3435">
            <v>29</v>
          </cell>
          <cell r="G3435">
            <v>123</v>
          </cell>
        </row>
        <row r="3436">
          <cell r="A3436">
            <v>89173</v>
          </cell>
          <cell r="B3436" t="str">
            <v>89</v>
          </cell>
          <cell r="C3436" t="str">
            <v>Fontaines</v>
          </cell>
          <cell r="D3436">
            <v>468</v>
          </cell>
          <cell r="E3436">
            <v>64.723404255319167</v>
          </cell>
          <cell r="F3436">
            <v>50.782978723404263</v>
          </cell>
          <cell r="G3436">
            <v>115.50638297872342</v>
          </cell>
        </row>
        <row r="3437">
          <cell r="A3437">
            <v>89174</v>
          </cell>
          <cell r="B3437" t="str">
            <v>89</v>
          </cell>
          <cell r="C3437" t="str">
            <v>Fontenailles</v>
          </cell>
          <cell r="D3437">
            <v>68.000000000000114</v>
          </cell>
          <cell r="E3437">
            <v>12.179104477611959</v>
          </cell>
          <cell r="F3437">
            <v>6.0895522388059797</v>
          </cell>
          <cell r="G3437">
            <v>18.26865671641794</v>
          </cell>
        </row>
        <row r="3438">
          <cell r="A3438">
            <v>89175</v>
          </cell>
          <cell r="B3438" t="str">
            <v>89</v>
          </cell>
          <cell r="C3438" t="str">
            <v>Fontenay-près-Chablis</v>
          </cell>
          <cell r="D3438">
            <v>139</v>
          </cell>
          <cell r="E3438">
            <v>23.507352941176428</v>
          </cell>
          <cell r="F3438">
            <v>12.264705882352921</v>
          </cell>
          <cell r="G3438">
            <v>35.772058823529349</v>
          </cell>
        </row>
        <row r="3439">
          <cell r="A3439">
            <v>89176</v>
          </cell>
          <cell r="B3439" t="str">
            <v>89</v>
          </cell>
          <cell r="C3439" t="str">
            <v>Fontenay-près-Vézelay</v>
          </cell>
          <cell r="D3439">
            <v>142.00000000000057</v>
          </cell>
          <cell r="E3439">
            <v>22.590909090909179</v>
          </cell>
          <cell r="F3439">
            <v>29.04545454545466</v>
          </cell>
          <cell r="G3439">
            <v>51.636363636363839</v>
          </cell>
        </row>
        <row r="3440">
          <cell r="A3440">
            <v>89177</v>
          </cell>
          <cell r="B3440" t="str">
            <v>89</v>
          </cell>
          <cell r="C3440" t="str">
            <v>Fontenay-sous-Fouronnes</v>
          </cell>
          <cell r="D3440">
            <v>73</v>
          </cell>
          <cell r="E3440">
            <v>19</v>
          </cell>
          <cell r="F3440">
            <v>8</v>
          </cell>
          <cell r="G3440">
            <v>27</v>
          </cell>
        </row>
        <row r="3441">
          <cell r="A3441">
            <v>89178</v>
          </cell>
          <cell r="B3441" t="str">
            <v>89</v>
          </cell>
          <cell r="C3441" t="str">
            <v>Fontenouilles</v>
          </cell>
          <cell r="D3441">
            <v>218.00000000000088</v>
          </cell>
          <cell r="E3441">
            <v>49.126760563380479</v>
          </cell>
          <cell r="F3441">
            <v>24.56338028169024</v>
          </cell>
          <cell r="G3441">
            <v>73.690140845070715</v>
          </cell>
        </row>
        <row r="3442">
          <cell r="A3442">
            <v>89179</v>
          </cell>
          <cell r="B3442" t="str">
            <v>89</v>
          </cell>
          <cell r="C3442" t="str">
            <v>Fontenoy</v>
          </cell>
          <cell r="D3442">
            <v>306.00000000000051</v>
          </cell>
          <cell r="E3442">
            <v>74.709030100334573</v>
          </cell>
          <cell r="F3442">
            <v>51.170568561872997</v>
          </cell>
          <cell r="G3442">
            <v>125.87959866220757</v>
          </cell>
        </row>
        <row r="3443">
          <cell r="A3443">
            <v>89180</v>
          </cell>
          <cell r="B3443" t="str">
            <v>89</v>
          </cell>
          <cell r="C3443" t="str">
            <v>Fouchères</v>
          </cell>
          <cell r="D3443">
            <v>429.00000000000057</v>
          </cell>
          <cell r="E3443">
            <v>91.061320754717102</v>
          </cell>
          <cell r="F3443">
            <v>35.412735849056645</v>
          </cell>
          <cell r="G3443">
            <v>126.47405660377375</v>
          </cell>
        </row>
        <row r="3444">
          <cell r="A3444">
            <v>89181</v>
          </cell>
          <cell r="B3444" t="str">
            <v>89</v>
          </cell>
          <cell r="C3444" t="str">
            <v>Fournaudin</v>
          </cell>
          <cell r="D3444">
            <v>119</v>
          </cell>
          <cell r="E3444">
            <v>28.758333333333344</v>
          </cell>
          <cell r="F3444">
            <v>14.875000000000007</v>
          </cell>
          <cell r="G3444">
            <v>43.633333333333354</v>
          </cell>
        </row>
        <row r="3445">
          <cell r="A3445">
            <v>89182</v>
          </cell>
          <cell r="B3445" t="str">
            <v>89</v>
          </cell>
          <cell r="C3445" t="str">
            <v>Fouronnes</v>
          </cell>
          <cell r="D3445">
            <v>156</v>
          </cell>
          <cell r="E3445">
            <v>28.192771084337341</v>
          </cell>
          <cell r="F3445">
            <v>21.614457831325293</v>
          </cell>
          <cell r="G3445">
            <v>49.807228915662634</v>
          </cell>
        </row>
        <row r="3446">
          <cell r="A3446">
            <v>89183</v>
          </cell>
          <cell r="B3446" t="str">
            <v>89</v>
          </cell>
          <cell r="C3446" t="str">
            <v>Fresnes</v>
          </cell>
          <cell r="D3446">
            <v>69</v>
          </cell>
          <cell r="E3446">
            <v>11.5</v>
          </cell>
          <cell r="F3446">
            <v>14.375</v>
          </cell>
          <cell r="G3446">
            <v>25.875</v>
          </cell>
        </row>
        <row r="3447">
          <cell r="A3447">
            <v>89184</v>
          </cell>
          <cell r="B3447" t="str">
            <v>89</v>
          </cell>
          <cell r="C3447" t="str">
            <v>Fulvy</v>
          </cell>
          <cell r="D3447">
            <v>132</v>
          </cell>
          <cell r="E3447">
            <v>32.266666666666673</v>
          </cell>
          <cell r="F3447">
            <v>12.711111111111114</v>
          </cell>
          <cell r="G3447">
            <v>44.977777777777789</v>
          </cell>
        </row>
        <row r="3448">
          <cell r="A3448">
            <v>89186</v>
          </cell>
          <cell r="B3448" t="str">
            <v>89</v>
          </cell>
          <cell r="C3448" t="str">
            <v>Germigny</v>
          </cell>
          <cell r="D3448">
            <v>550</v>
          </cell>
          <cell r="E3448">
            <v>104</v>
          </cell>
          <cell r="F3448">
            <v>53</v>
          </cell>
          <cell r="G3448">
            <v>157</v>
          </cell>
        </row>
        <row r="3449">
          <cell r="A3449">
            <v>89187</v>
          </cell>
          <cell r="B3449" t="str">
            <v>89</v>
          </cell>
          <cell r="C3449" t="str">
            <v>Gigny</v>
          </cell>
          <cell r="D3449">
            <v>94</v>
          </cell>
          <cell r="E3449">
            <v>27.647058823529399</v>
          </cell>
          <cell r="F3449">
            <v>15.666666666666661</v>
          </cell>
          <cell r="G3449">
            <v>43.313725490196063</v>
          </cell>
        </row>
        <row r="3450">
          <cell r="A3450">
            <v>89188</v>
          </cell>
          <cell r="B3450" t="str">
            <v>89</v>
          </cell>
          <cell r="C3450" t="str">
            <v>Girolles</v>
          </cell>
          <cell r="D3450">
            <v>184</v>
          </cell>
          <cell r="E3450">
            <v>34.438502673796798</v>
          </cell>
          <cell r="F3450">
            <v>14.759358288770056</v>
          </cell>
          <cell r="G3450">
            <v>49.19786096256685</v>
          </cell>
        </row>
        <row r="3451">
          <cell r="A3451">
            <v>89189</v>
          </cell>
          <cell r="B3451" t="str">
            <v>89</v>
          </cell>
          <cell r="C3451" t="str">
            <v>Gisy-les-Nobles</v>
          </cell>
          <cell r="D3451">
            <v>576</v>
          </cell>
          <cell r="E3451">
            <v>107</v>
          </cell>
          <cell r="F3451">
            <v>40</v>
          </cell>
          <cell r="G3451">
            <v>147</v>
          </cell>
        </row>
        <row r="3452">
          <cell r="A3452">
            <v>89190</v>
          </cell>
          <cell r="B3452" t="str">
            <v>89</v>
          </cell>
          <cell r="C3452" t="str">
            <v>Givry</v>
          </cell>
          <cell r="D3452">
            <v>178</v>
          </cell>
          <cell r="E3452">
            <v>25.858035221146647</v>
          </cell>
          <cell r="F3452">
            <v>20.882230459842614</v>
          </cell>
          <cell r="G3452">
            <v>46.74026568098926</v>
          </cell>
        </row>
        <row r="3453">
          <cell r="A3453">
            <v>89191</v>
          </cell>
          <cell r="B3453" t="str">
            <v>89</v>
          </cell>
          <cell r="C3453" t="str">
            <v>Gland</v>
          </cell>
          <cell r="D3453">
            <v>37</v>
          </cell>
          <cell r="E3453">
            <v>13</v>
          </cell>
          <cell r="F3453">
            <v>12</v>
          </cell>
          <cell r="G3453">
            <v>25</v>
          </cell>
        </row>
        <row r="3454">
          <cell r="A3454">
            <v>89192</v>
          </cell>
          <cell r="B3454" t="str">
            <v>89</v>
          </cell>
          <cell r="C3454" t="str">
            <v>Grandchamp</v>
          </cell>
          <cell r="D3454">
            <v>367</v>
          </cell>
          <cell r="E3454">
            <v>82.327027027027043</v>
          </cell>
          <cell r="F3454">
            <v>51.578378378378382</v>
          </cell>
          <cell r="G3454">
            <v>133.90540540540542</v>
          </cell>
        </row>
        <row r="3455">
          <cell r="A3455">
            <v>89194</v>
          </cell>
          <cell r="B3455" t="str">
            <v>89</v>
          </cell>
          <cell r="C3455" t="str">
            <v>Grimault</v>
          </cell>
          <cell r="D3455">
            <v>123</v>
          </cell>
          <cell r="E3455">
            <v>35.328205631719833</v>
          </cell>
          <cell r="F3455">
            <v>12.757407589232162</v>
          </cell>
          <cell r="G3455">
            <v>48.085613220951998</v>
          </cell>
        </row>
        <row r="3456">
          <cell r="A3456">
            <v>89195</v>
          </cell>
          <cell r="B3456" t="str">
            <v>89</v>
          </cell>
          <cell r="C3456" t="str">
            <v>Gron</v>
          </cell>
          <cell r="D3456">
            <v>1238</v>
          </cell>
          <cell r="E3456">
            <v>155</v>
          </cell>
          <cell r="F3456">
            <v>77</v>
          </cell>
          <cell r="G3456">
            <v>232</v>
          </cell>
        </row>
        <row r="3457">
          <cell r="A3457">
            <v>89196</v>
          </cell>
          <cell r="B3457" t="str">
            <v>89</v>
          </cell>
          <cell r="C3457" t="str">
            <v>Guerchy</v>
          </cell>
          <cell r="D3457">
            <v>659</v>
          </cell>
          <cell r="E3457">
            <v>68.774059071070511</v>
          </cell>
          <cell r="F3457">
            <v>37.877123947465968</v>
          </cell>
          <cell r="G3457">
            <v>106.65118301853647</v>
          </cell>
        </row>
        <row r="3458">
          <cell r="A3458">
            <v>89197</v>
          </cell>
          <cell r="B3458" t="str">
            <v>89</v>
          </cell>
          <cell r="C3458" t="str">
            <v>Guillon</v>
          </cell>
          <cell r="D3458">
            <v>488.99999999999898</v>
          </cell>
          <cell r="E3458">
            <v>66.539626884129959</v>
          </cell>
          <cell r="F3458">
            <v>95.801230124358483</v>
          </cell>
          <cell r="G3458">
            <v>162.34085700848846</v>
          </cell>
        </row>
        <row r="3459">
          <cell r="A3459">
            <v>89198</v>
          </cell>
          <cell r="B3459" t="str">
            <v>89</v>
          </cell>
          <cell r="C3459" t="str">
            <v>Gurgy</v>
          </cell>
          <cell r="D3459">
            <v>1746</v>
          </cell>
          <cell r="E3459">
            <v>300</v>
          </cell>
          <cell r="F3459">
            <v>108</v>
          </cell>
          <cell r="G3459">
            <v>408</v>
          </cell>
        </row>
        <row r="3460">
          <cell r="A3460">
            <v>89199</v>
          </cell>
          <cell r="B3460" t="str">
            <v>89</v>
          </cell>
          <cell r="C3460" t="str">
            <v>Gy-l'Évêque</v>
          </cell>
          <cell r="D3460">
            <v>455</v>
          </cell>
          <cell r="E3460">
            <v>76.663019693654235</v>
          </cell>
          <cell r="F3460">
            <v>29.868708971553598</v>
          </cell>
          <cell r="G3460">
            <v>106.53172866520784</v>
          </cell>
        </row>
        <row r="3461">
          <cell r="A3461">
            <v>89200</v>
          </cell>
          <cell r="B3461" t="str">
            <v>89</v>
          </cell>
          <cell r="C3461" t="str">
            <v>Hauterive</v>
          </cell>
          <cell r="D3461">
            <v>410.99999999999909</v>
          </cell>
          <cell r="E3461">
            <v>48.234718826405761</v>
          </cell>
          <cell r="F3461">
            <v>23.112469437652759</v>
          </cell>
          <cell r="G3461">
            <v>71.347188264058516</v>
          </cell>
        </row>
        <row r="3462">
          <cell r="A3462">
            <v>89201</v>
          </cell>
          <cell r="B3462" t="str">
            <v>89</v>
          </cell>
          <cell r="C3462" t="str">
            <v>Héry</v>
          </cell>
          <cell r="D3462">
            <v>1871</v>
          </cell>
          <cell r="E3462">
            <v>321.06524122807048</v>
          </cell>
          <cell r="F3462">
            <v>153.86513157894751</v>
          </cell>
          <cell r="G3462">
            <v>474.93037280701799</v>
          </cell>
        </row>
        <row r="3463">
          <cell r="A3463">
            <v>89202</v>
          </cell>
          <cell r="B3463" t="str">
            <v>89</v>
          </cell>
          <cell r="C3463" t="str">
            <v>Irancy</v>
          </cell>
          <cell r="D3463">
            <v>289.9999999999992</v>
          </cell>
          <cell r="E3463">
            <v>51.894736842105118</v>
          </cell>
          <cell r="F3463">
            <v>32.561403508771839</v>
          </cell>
          <cell r="G3463">
            <v>84.45614035087695</v>
          </cell>
        </row>
        <row r="3464">
          <cell r="A3464">
            <v>89203</v>
          </cell>
          <cell r="B3464" t="str">
            <v>89</v>
          </cell>
          <cell r="C3464" t="str">
            <v>Island</v>
          </cell>
          <cell r="D3464">
            <v>180</v>
          </cell>
          <cell r="E3464">
            <v>28.216216216216218</v>
          </cell>
          <cell r="F3464">
            <v>23.351351351351351</v>
          </cell>
          <cell r="G3464">
            <v>51.567567567567565</v>
          </cell>
        </row>
        <row r="3465">
          <cell r="A3465">
            <v>89204</v>
          </cell>
          <cell r="B3465" t="str">
            <v>89</v>
          </cell>
          <cell r="C3465" t="str">
            <v>L'Isle-sur-Serein</v>
          </cell>
          <cell r="D3465">
            <v>714</v>
          </cell>
          <cell r="E3465">
            <v>133.73160620340678</v>
          </cell>
          <cell r="F3465">
            <v>118.75523298720854</v>
          </cell>
          <cell r="G3465">
            <v>252.48683919061534</v>
          </cell>
        </row>
        <row r="3466">
          <cell r="A3466">
            <v>89205</v>
          </cell>
          <cell r="B3466" t="str">
            <v>89</v>
          </cell>
          <cell r="C3466" t="str">
            <v>Jaulges</v>
          </cell>
          <cell r="D3466">
            <v>467</v>
          </cell>
          <cell r="E3466">
            <v>64</v>
          </cell>
          <cell r="F3466">
            <v>27</v>
          </cell>
          <cell r="G3466">
            <v>91</v>
          </cell>
        </row>
        <row r="3467">
          <cell r="A3467">
            <v>89206</v>
          </cell>
          <cell r="B3467" t="str">
            <v>89</v>
          </cell>
          <cell r="C3467" t="str">
            <v>Joigny</v>
          </cell>
          <cell r="D3467">
            <v>9690</v>
          </cell>
          <cell r="E3467">
            <v>1527.0707427607588</v>
          </cell>
          <cell r="F3467">
            <v>1182.8444139072278</v>
          </cell>
          <cell r="G3467">
            <v>2709.9151566679866</v>
          </cell>
        </row>
        <row r="3468">
          <cell r="A3468">
            <v>89207</v>
          </cell>
          <cell r="B3468" t="str">
            <v>89</v>
          </cell>
          <cell r="C3468" t="str">
            <v>Jouancy</v>
          </cell>
          <cell r="D3468">
            <v>22</v>
          </cell>
          <cell r="E3468">
            <v>2.8695652173913051</v>
          </cell>
          <cell r="F3468">
            <v>6.6956521739130448</v>
          </cell>
          <cell r="G3468">
            <v>9.5652173913043494</v>
          </cell>
        </row>
        <row r="3469">
          <cell r="A3469">
            <v>89208</v>
          </cell>
          <cell r="B3469" t="str">
            <v>89</v>
          </cell>
          <cell r="C3469" t="str">
            <v>Joux-la-Ville</v>
          </cell>
          <cell r="D3469">
            <v>1237</v>
          </cell>
          <cell r="E3469">
            <v>130</v>
          </cell>
          <cell r="F3469">
            <v>62</v>
          </cell>
          <cell r="G3469">
            <v>192</v>
          </cell>
        </row>
        <row r="3470">
          <cell r="A3470">
            <v>89209</v>
          </cell>
          <cell r="B3470" t="str">
            <v>89</v>
          </cell>
          <cell r="C3470" t="str">
            <v>Jouy</v>
          </cell>
          <cell r="D3470">
            <v>514</v>
          </cell>
          <cell r="E3470">
            <v>68.866019417475698</v>
          </cell>
          <cell r="F3470">
            <v>24.951456310679603</v>
          </cell>
          <cell r="G3470">
            <v>93.817475728155301</v>
          </cell>
        </row>
        <row r="3471">
          <cell r="A3471">
            <v>89210</v>
          </cell>
          <cell r="B3471" t="str">
            <v>89</v>
          </cell>
          <cell r="C3471" t="str">
            <v>Jully</v>
          </cell>
          <cell r="D3471">
            <v>148</v>
          </cell>
          <cell r="E3471">
            <v>33.546666666666681</v>
          </cell>
          <cell r="F3471">
            <v>17.760000000000002</v>
          </cell>
          <cell r="G3471">
            <v>51.306666666666686</v>
          </cell>
        </row>
        <row r="3472">
          <cell r="A3472">
            <v>89211</v>
          </cell>
          <cell r="B3472" t="str">
            <v>89</v>
          </cell>
          <cell r="C3472" t="str">
            <v>Junay</v>
          </cell>
          <cell r="D3472">
            <v>93</v>
          </cell>
          <cell r="E3472">
            <v>23</v>
          </cell>
          <cell r="F3472">
            <v>13</v>
          </cell>
          <cell r="G3472">
            <v>36</v>
          </cell>
        </row>
        <row r="3473">
          <cell r="A3473">
            <v>89212</v>
          </cell>
          <cell r="B3473" t="str">
            <v>89</v>
          </cell>
          <cell r="C3473" t="str">
            <v>Jussy</v>
          </cell>
          <cell r="D3473">
            <v>411</v>
          </cell>
          <cell r="E3473">
            <v>87</v>
          </cell>
          <cell r="F3473">
            <v>32</v>
          </cell>
          <cell r="G3473">
            <v>119</v>
          </cell>
        </row>
        <row r="3474">
          <cell r="A3474">
            <v>89213</v>
          </cell>
          <cell r="B3474" t="str">
            <v>89</v>
          </cell>
          <cell r="C3474" t="str">
            <v>Laduz</v>
          </cell>
          <cell r="D3474">
            <v>328</v>
          </cell>
          <cell r="E3474">
            <v>53.987577639751507</v>
          </cell>
          <cell r="F3474">
            <v>28.52173913043476</v>
          </cell>
          <cell r="G3474">
            <v>82.509316770186274</v>
          </cell>
        </row>
        <row r="3475">
          <cell r="A3475">
            <v>89214</v>
          </cell>
          <cell r="B3475" t="str">
            <v>89</v>
          </cell>
          <cell r="C3475" t="str">
            <v>Lailly</v>
          </cell>
          <cell r="D3475">
            <v>201.99999999999932</v>
          </cell>
          <cell r="E3475">
            <v>34.718749999999893</v>
          </cell>
          <cell r="F3475">
            <v>23.145833333333261</v>
          </cell>
          <cell r="G3475">
            <v>57.864583333333158</v>
          </cell>
        </row>
        <row r="3476">
          <cell r="A3476">
            <v>89215</v>
          </cell>
          <cell r="B3476" t="str">
            <v>89</v>
          </cell>
          <cell r="C3476" t="str">
            <v>Lain</v>
          </cell>
          <cell r="D3476">
            <v>172</v>
          </cell>
          <cell r="E3476">
            <v>36</v>
          </cell>
          <cell r="F3476">
            <v>25</v>
          </cell>
          <cell r="G3476">
            <v>61</v>
          </cell>
        </row>
        <row r="3477">
          <cell r="A3477">
            <v>89216</v>
          </cell>
          <cell r="B3477" t="str">
            <v>89</v>
          </cell>
          <cell r="C3477" t="str">
            <v>Lainsecq</v>
          </cell>
          <cell r="D3477">
            <v>341</v>
          </cell>
          <cell r="E3477">
            <v>74</v>
          </cell>
          <cell r="F3477">
            <v>76</v>
          </cell>
          <cell r="G3477">
            <v>150</v>
          </cell>
        </row>
        <row r="3478">
          <cell r="A3478">
            <v>89217</v>
          </cell>
          <cell r="B3478" t="str">
            <v>89</v>
          </cell>
          <cell r="C3478" t="str">
            <v>Lalande</v>
          </cell>
          <cell r="D3478">
            <v>133</v>
          </cell>
          <cell r="E3478">
            <v>20</v>
          </cell>
          <cell r="F3478">
            <v>12</v>
          </cell>
          <cell r="G3478">
            <v>32</v>
          </cell>
        </row>
        <row r="3479">
          <cell r="A3479">
            <v>89218</v>
          </cell>
          <cell r="B3479" t="str">
            <v>89</v>
          </cell>
          <cell r="C3479" t="str">
            <v>Laroche-Saint-Cydroine</v>
          </cell>
          <cell r="D3479">
            <v>1266</v>
          </cell>
          <cell r="E3479">
            <v>244.45525902668771</v>
          </cell>
          <cell r="F3479">
            <v>119.24646781789644</v>
          </cell>
          <cell r="G3479">
            <v>363.70172684458419</v>
          </cell>
        </row>
        <row r="3480">
          <cell r="A3480">
            <v>89219</v>
          </cell>
          <cell r="B3480" t="str">
            <v>89</v>
          </cell>
          <cell r="C3480" t="str">
            <v>Lasson</v>
          </cell>
          <cell r="D3480">
            <v>125</v>
          </cell>
          <cell r="E3480">
            <v>20.535714285714288</v>
          </cell>
          <cell r="F3480">
            <v>16.071428571428573</v>
          </cell>
          <cell r="G3480">
            <v>36.607142857142861</v>
          </cell>
        </row>
        <row r="3481">
          <cell r="A3481">
            <v>89220</v>
          </cell>
          <cell r="B3481" t="str">
            <v>89</v>
          </cell>
          <cell r="C3481" t="str">
            <v>Lavau</v>
          </cell>
          <cell r="D3481">
            <v>488</v>
          </cell>
          <cell r="E3481">
            <v>73.924174333969532</v>
          </cell>
          <cell r="F3481">
            <v>136.21411445677617</v>
          </cell>
          <cell r="G3481">
            <v>210.13828879074572</v>
          </cell>
        </row>
        <row r="3482">
          <cell r="A3482">
            <v>89221</v>
          </cell>
          <cell r="B3482" t="str">
            <v>89</v>
          </cell>
          <cell r="C3482" t="str">
            <v>Leugny</v>
          </cell>
          <cell r="D3482">
            <v>370.99999999999886</v>
          </cell>
          <cell r="E3482">
            <v>62.552325581395159</v>
          </cell>
          <cell r="F3482">
            <v>32.354651162790603</v>
          </cell>
          <cell r="G3482">
            <v>94.906976744185755</v>
          </cell>
        </row>
        <row r="3483">
          <cell r="A3483">
            <v>89222</v>
          </cell>
          <cell r="B3483" t="str">
            <v>89</v>
          </cell>
          <cell r="C3483" t="str">
            <v>Levis</v>
          </cell>
          <cell r="D3483">
            <v>237</v>
          </cell>
          <cell r="E3483">
            <v>35</v>
          </cell>
          <cell r="F3483">
            <v>34</v>
          </cell>
          <cell r="G3483">
            <v>69</v>
          </cell>
        </row>
        <row r="3484">
          <cell r="A3484">
            <v>89223</v>
          </cell>
          <cell r="B3484" t="str">
            <v>89</v>
          </cell>
          <cell r="C3484" t="str">
            <v>Lézinnes</v>
          </cell>
          <cell r="D3484">
            <v>747</v>
          </cell>
          <cell r="E3484">
            <v>154.75697211155375</v>
          </cell>
          <cell r="F3484">
            <v>100.19521912350596</v>
          </cell>
          <cell r="G3484">
            <v>254.95219123505973</v>
          </cell>
        </row>
        <row r="3485">
          <cell r="A3485">
            <v>89224</v>
          </cell>
          <cell r="B3485" t="str">
            <v>89</v>
          </cell>
          <cell r="C3485" t="str">
            <v>Lichères-près-Aigremont</v>
          </cell>
          <cell r="D3485">
            <v>165</v>
          </cell>
          <cell r="E3485">
            <v>18.333333333333361</v>
          </cell>
          <cell r="F3485">
            <v>22.40740740740744</v>
          </cell>
          <cell r="G3485">
            <v>40.740740740740804</v>
          </cell>
        </row>
        <row r="3486">
          <cell r="A3486">
            <v>89225</v>
          </cell>
          <cell r="B3486" t="str">
            <v>89</v>
          </cell>
          <cell r="C3486" t="str">
            <v>Lichères-sur-Yonne</v>
          </cell>
          <cell r="D3486">
            <v>56.999999999999837</v>
          </cell>
          <cell r="E3486">
            <v>11.196428571428539</v>
          </cell>
          <cell r="F3486">
            <v>7.1249999999999796</v>
          </cell>
          <cell r="G3486">
            <v>18.32142857142852</v>
          </cell>
        </row>
        <row r="3487">
          <cell r="A3487">
            <v>89226</v>
          </cell>
          <cell r="B3487" t="str">
            <v>89</v>
          </cell>
          <cell r="C3487" t="str">
            <v>Lignorelles</v>
          </cell>
          <cell r="D3487">
            <v>184</v>
          </cell>
          <cell r="E3487">
            <v>17.711229946524067</v>
          </cell>
          <cell r="F3487">
            <v>21.647058823529413</v>
          </cell>
          <cell r="G3487">
            <v>39.358288770053477</v>
          </cell>
        </row>
        <row r="3488">
          <cell r="A3488">
            <v>89227</v>
          </cell>
          <cell r="B3488" t="str">
            <v>89</v>
          </cell>
          <cell r="C3488" t="str">
            <v>Ligny-le-Châtel</v>
          </cell>
          <cell r="D3488">
            <v>1323</v>
          </cell>
          <cell r="E3488">
            <v>179.71708902644141</v>
          </cell>
          <cell r="F3488">
            <v>214.56429666987898</v>
          </cell>
          <cell r="G3488">
            <v>394.2813856963204</v>
          </cell>
        </row>
        <row r="3489">
          <cell r="A3489">
            <v>89228</v>
          </cell>
          <cell r="B3489" t="str">
            <v>89</v>
          </cell>
          <cell r="C3489" t="str">
            <v>Lindry</v>
          </cell>
          <cell r="D3489">
            <v>1383</v>
          </cell>
          <cell r="E3489">
            <v>182.11060948081223</v>
          </cell>
          <cell r="F3489">
            <v>63.478555304740269</v>
          </cell>
          <cell r="G3489">
            <v>245.5891647855525</v>
          </cell>
        </row>
        <row r="3490">
          <cell r="A3490">
            <v>89229</v>
          </cell>
          <cell r="B3490" t="str">
            <v>89</v>
          </cell>
          <cell r="C3490" t="str">
            <v>Lixy</v>
          </cell>
          <cell r="D3490">
            <v>440</v>
          </cell>
          <cell r="E3490">
            <v>65.94702271402285</v>
          </cell>
          <cell r="F3490">
            <v>27.977524787767269</v>
          </cell>
          <cell r="G3490">
            <v>93.924547501790116</v>
          </cell>
        </row>
        <row r="3491">
          <cell r="A3491">
            <v>89230</v>
          </cell>
          <cell r="B3491" t="str">
            <v>89</v>
          </cell>
          <cell r="C3491" t="str">
            <v>Looze</v>
          </cell>
          <cell r="D3491">
            <v>457.00000000000199</v>
          </cell>
          <cell r="E3491">
            <v>63.980000000000281</v>
          </cell>
          <cell r="F3491">
            <v>26.404444444444561</v>
          </cell>
          <cell r="G3491">
            <v>90.384444444444838</v>
          </cell>
        </row>
        <row r="3492">
          <cell r="A3492">
            <v>89232</v>
          </cell>
          <cell r="B3492" t="str">
            <v>89</v>
          </cell>
          <cell r="C3492" t="str">
            <v>Lucy-le-Bois</v>
          </cell>
          <cell r="D3492">
            <v>293</v>
          </cell>
          <cell r="E3492">
            <v>37.488215488215509</v>
          </cell>
          <cell r="F3492">
            <v>23.676767676767689</v>
          </cell>
          <cell r="G3492">
            <v>61.164983164983198</v>
          </cell>
        </row>
        <row r="3493">
          <cell r="A3493">
            <v>89233</v>
          </cell>
          <cell r="B3493" t="str">
            <v>89</v>
          </cell>
          <cell r="C3493" t="str">
            <v>Lucy-sur-Cure</v>
          </cell>
          <cell r="D3493">
            <v>224</v>
          </cell>
          <cell r="E3493">
            <v>45</v>
          </cell>
          <cell r="F3493">
            <v>25</v>
          </cell>
          <cell r="G3493">
            <v>70</v>
          </cell>
        </row>
        <row r="3494">
          <cell r="A3494">
            <v>89234</v>
          </cell>
          <cell r="B3494" t="str">
            <v>89</v>
          </cell>
          <cell r="C3494" t="str">
            <v>Lucy-sur-Yonne</v>
          </cell>
          <cell r="D3494">
            <v>151.00000000000057</v>
          </cell>
          <cell r="E3494">
            <v>44.574459155766078</v>
          </cell>
          <cell r="F3494">
            <v>13.1764955330957</v>
          </cell>
          <cell r="G3494">
            <v>57.750954688861782</v>
          </cell>
        </row>
        <row r="3495">
          <cell r="A3495">
            <v>89235</v>
          </cell>
          <cell r="B3495" t="str">
            <v>89</v>
          </cell>
          <cell r="C3495" t="str">
            <v>Magny</v>
          </cell>
          <cell r="D3495">
            <v>860</v>
          </cell>
          <cell r="E3495">
            <v>149</v>
          </cell>
          <cell r="F3495">
            <v>89</v>
          </cell>
          <cell r="G3495">
            <v>238</v>
          </cell>
        </row>
        <row r="3496">
          <cell r="A3496">
            <v>89236</v>
          </cell>
          <cell r="B3496" t="str">
            <v>89</v>
          </cell>
          <cell r="C3496" t="str">
            <v>Maillot</v>
          </cell>
          <cell r="D3496">
            <v>1038</v>
          </cell>
          <cell r="E3496">
            <v>199.36772974950901</v>
          </cell>
          <cell r="F3496">
            <v>90.888229738746759</v>
          </cell>
          <cell r="G3496">
            <v>290.25595948825577</v>
          </cell>
        </row>
        <row r="3497">
          <cell r="A3497">
            <v>89237</v>
          </cell>
          <cell r="B3497" t="str">
            <v>89</v>
          </cell>
          <cell r="C3497" t="str">
            <v>Mailly-la-Ville</v>
          </cell>
          <cell r="D3497">
            <v>518.99999999999943</v>
          </cell>
          <cell r="E3497">
            <v>112.06561219678608</v>
          </cell>
          <cell r="F3497">
            <v>82.808285750385167</v>
          </cell>
          <cell r="G3497">
            <v>194.87389794717126</v>
          </cell>
        </row>
        <row r="3498">
          <cell r="A3498">
            <v>89238</v>
          </cell>
          <cell r="B3498" t="str">
            <v>89</v>
          </cell>
          <cell r="C3498" t="str">
            <v>Mailly-le-Château</v>
          </cell>
          <cell r="D3498">
            <v>579.00000000000114</v>
          </cell>
          <cell r="E3498">
            <v>117.45316919437541</v>
          </cell>
          <cell r="F3498">
            <v>164.37830654152435</v>
          </cell>
          <cell r="G3498">
            <v>281.83147573589974</v>
          </cell>
        </row>
        <row r="3499">
          <cell r="A3499">
            <v>89239</v>
          </cell>
          <cell r="B3499" t="str">
            <v>89</v>
          </cell>
          <cell r="C3499" t="str">
            <v>Malay-le-Grand</v>
          </cell>
          <cell r="D3499">
            <v>1540</v>
          </cell>
          <cell r="E3499">
            <v>343.52520668660031</v>
          </cell>
          <cell r="F3499">
            <v>166.79836625245332</v>
          </cell>
          <cell r="G3499">
            <v>510.32357293905363</v>
          </cell>
        </row>
        <row r="3500">
          <cell r="A3500">
            <v>89240</v>
          </cell>
          <cell r="B3500" t="str">
            <v>89</v>
          </cell>
          <cell r="C3500" t="str">
            <v>Malay-le-Petit</v>
          </cell>
          <cell r="D3500">
            <v>380.00000000000176</v>
          </cell>
          <cell r="E3500">
            <v>68.359788359788681</v>
          </cell>
          <cell r="F3500">
            <v>14.07407407407414</v>
          </cell>
          <cell r="G3500">
            <v>82.433862433862828</v>
          </cell>
        </row>
        <row r="3501">
          <cell r="A3501">
            <v>89241</v>
          </cell>
          <cell r="B3501" t="str">
            <v>89</v>
          </cell>
          <cell r="C3501" t="str">
            <v>Malicorne</v>
          </cell>
          <cell r="D3501">
            <v>155</v>
          </cell>
          <cell r="E3501">
            <v>40</v>
          </cell>
          <cell r="F3501">
            <v>20</v>
          </cell>
          <cell r="G3501">
            <v>60</v>
          </cell>
        </row>
        <row r="3502">
          <cell r="A3502">
            <v>89242</v>
          </cell>
          <cell r="B3502" t="str">
            <v>89</v>
          </cell>
          <cell r="C3502" t="str">
            <v>Maligny</v>
          </cell>
          <cell r="D3502">
            <v>792</v>
          </cell>
          <cell r="E3502">
            <v>87.441624365482255</v>
          </cell>
          <cell r="F3502">
            <v>75.380710659898511</v>
          </cell>
          <cell r="G3502">
            <v>162.82233502538077</v>
          </cell>
        </row>
        <row r="3503">
          <cell r="A3503">
            <v>89243</v>
          </cell>
          <cell r="B3503" t="str">
            <v>89</v>
          </cell>
          <cell r="C3503" t="str">
            <v>Marchais-Beton</v>
          </cell>
          <cell r="D3503">
            <v>119</v>
          </cell>
          <cell r="E3503">
            <v>37</v>
          </cell>
          <cell r="F3503">
            <v>24</v>
          </cell>
          <cell r="G3503">
            <v>61</v>
          </cell>
        </row>
        <row r="3504">
          <cell r="A3504">
            <v>89244</v>
          </cell>
          <cell r="B3504" t="str">
            <v>89</v>
          </cell>
          <cell r="C3504" t="str">
            <v>Marmeaux</v>
          </cell>
          <cell r="D3504">
            <v>82</v>
          </cell>
          <cell r="E3504">
            <v>20.269662921348324</v>
          </cell>
          <cell r="F3504">
            <v>8.2921348314606789</v>
          </cell>
          <cell r="G3504">
            <v>28.561797752809003</v>
          </cell>
        </row>
        <row r="3505">
          <cell r="A3505">
            <v>89245</v>
          </cell>
          <cell r="B3505" t="str">
            <v>89</v>
          </cell>
          <cell r="C3505" t="str">
            <v>Marsangy</v>
          </cell>
          <cell r="D3505">
            <v>811</v>
          </cell>
          <cell r="E3505">
            <v>119.00094423620619</v>
          </cell>
          <cell r="F3505">
            <v>49.999581137297646</v>
          </cell>
          <cell r="G3505">
            <v>169.00052537350385</v>
          </cell>
        </row>
        <row r="3506">
          <cell r="A3506">
            <v>89246</v>
          </cell>
          <cell r="B3506" t="str">
            <v>89</v>
          </cell>
          <cell r="C3506" t="str">
            <v>Massangis</v>
          </cell>
          <cell r="D3506">
            <v>406</v>
          </cell>
          <cell r="E3506">
            <v>86.043648422911389</v>
          </cell>
          <cell r="F3506">
            <v>48.452809183221525</v>
          </cell>
          <cell r="G3506">
            <v>134.49645760613291</v>
          </cell>
        </row>
        <row r="3507">
          <cell r="A3507">
            <v>89247</v>
          </cell>
          <cell r="B3507" t="str">
            <v>89</v>
          </cell>
          <cell r="C3507" t="str">
            <v>Mélisey</v>
          </cell>
          <cell r="D3507">
            <v>283</v>
          </cell>
          <cell r="E3507">
            <v>81.6346153846155</v>
          </cell>
          <cell r="F3507">
            <v>41.361538461538522</v>
          </cell>
          <cell r="G3507">
            <v>122.99615384615402</v>
          </cell>
        </row>
        <row r="3508">
          <cell r="A3508">
            <v>89248</v>
          </cell>
          <cell r="B3508" t="str">
            <v>89</v>
          </cell>
          <cell r="C3508" t="str">
            <v>Menades</v>
          </cell>
          <cell r="D3508">
            <v>57</v>
          </cell>
          <cell r="E3508">
            <v>7.4754098360655759</v>
          </cell>
          <cell r="F3508">
            <v>8.4098360655737725</v>
          </cell>
          <cell r="G3508">
            <v>15.885245901639347</v>
          </cell>
        </row>
        <row r="3509">
          <cell r="A3509">
            <v>89249</v>
          </cell>
          <cell r="B3509" t="str">
            <v>89</v>
          </cell>
          <cell r="C3509" t="str">
            <v>Mercy</v>
          </cell>
          <cell r="D3509">
            <v>81</v>
          </cell>
          <cell r="E3509">
            <v>10</v>
          </cell>
          <cell r="F3509">
            <v>9</v>
          </cell>
          <cell r="G3509">
            <v>19</v>
          </cell>
        </row>
        <row r="3510">
          <cell r="A3510">
            <v>89250</v>
          </cell>
          <cell r="B3510" t="str">
            <v>89</v>
          </cell>
          <cell r="C3510" t="str">
            <v>Méré</v>
          </cell>
          <cell r="D3510">
            <v>173</v>
          </cell>
          <cell r="E3510">
            <v>22.998610568689539</v>
          </cell>
          <cell r="F3510">
            <v>16.998061921454116</v>
          </cell>
          <cell r="G3510">
            <v>39.996672490143652</v>
          </cell>
        </row>
        <row r="3511">
          <cell r="A3511">
            <v>89251</v>
          </cell>
          <cell r="B3511" t="str">
            <v>89</v>
          </cell>
          <cell r="C3511" t="str">
            <v>Merry-la-Vallée</v>
          </cell>
          <cell r="D3511">
            <v>403</v>
          </cell>
          <cell r="E3511">
            <v>70.4753694581281</v>
          </cell>
          <cell r="F3511">
            <v>64.519704433497552</v>
          </cell>
          <cell r="G3511">
            <v>134.99507389162565</v>
          </cell>
        </row>
        <row r="3512">
          <cell r="A3512">
            <v>89252</v>
          </cell>
          <cell r="B3512" t="str">
            <v>89</v>
          </cell>
          <cell r="C3512" t="str">
            <v>Merry-Sec</v>
          </cell>
          <cell r="D3512">
            <v>174</v>
          </cell>
          <cell r="E3512">
            <v>28</v>
          </cell>
          <cell r="F3512">
            <v>13</v>
          </cell>
          <cell r="G3512">
            <v>41</v>
          </cell>
        </row>
        <row r="3513">
          <cell r="A3513">
            <v>89253</v>
          </cell>
          <cell r="B3513" t="str">
            <v>89</v>
          </cell>
          <cell r="C3513" t="str">
            <v>Merry-sur-Yonne</v>
          </cell>
          <cell r="D3513">
            <v>214</v>
          </cell>
          <cell r="E3513">
            <v>50.234741784037503</v>
          </cell>
          <cell r="F3513">
            <v>32.150234741783997</v>
          </cell>
          <cell r="G3513">
            <v>82.3849765258215</v>
          </cell>
        </row>
        <row r="3514">
          <cell r="A3514">
            <v>89254</v>
          </cell>
          <cell r="B3514" t="str">
            <v>89</v>
          </cell>
          <cell r="C3514" t="str">
            <v>Mézilles</v>
          </cell>
          <cell r="D3514">
            <v>590</v>
          </cell>
          <cell r="E3514">
            <v>151</v>
          </cell>
          <cell r="F3514">
            <v>67</v>
          </cell>
          <cell r="G3514">
            <v>218</v>
          </cell>
        </row>
        <row r="3515">
          <cell r="A3515">
            <v>89255</v>
          </cell>
          <cell r="B3515" t="str">
            <v>89</v>
          </cell>
          <cell r="C3515" t="str">
            <v>Michery</v>
          </cell>
          <cell r="D3515">
            <v>1043</v>
          </cell>
          <cell r="E3515">
            <v>196</v>
          </cell>
          <cell r="F3515">
            <v>98</v>
          </cell>
          <cell r="G3515">
            <v>294</v>
          </cell>
        </row>
        <row r="3516">
          <cell r="A3516">
            <v>89256</v>
          </cell>
          <cell r="B3516" t="str">
            <v>89</v>
          </cell>
          <cell r="C3516" t="str">
            <v>Migé</v>
          </cell>
          <cell r="D3516">
            <v>441</v>
          </cell>
          <cell r="E3516">
            <v>70.679458239277665</v>
          </cell>
          <cell r="F3516">
            <v>41.810383747178342</v>
          </cell>
          <cell r="G3516">
            <v>112.48984198645601</v>
          </cell>
        </row>
        <row r="3517">
          <cell r="A3517">
            <v>89257</v>
          </cell>
          <cell r="B3517" t="str">
            <v>89</v>
          </cell>
          <cell r="C3517" t="str">
            <v>Migennes</v>
          </cell>
          <cell r="D3517">
            <v>6938</v>
          </cell>
          <cell r="E3517">
            <v>1075.1336795148336</v>
          </cell>
          <cell r="F3517">
            <v>872.60935375589747</v>
          </cell>
          <cell r="G3517">
            <v>1947.7430332707311</v>
          </cell>
        </row>
        <row r="3518">
          <cell r="A3518">
            <v>89259</v>
          </cell>
          <cell r="B3518" t="str">
            <v>89</v>
          </cell>
          <cell r="C3518" t="str">
            <v>Môlay</v>
          </cell>
          <cell r="D3518">
            <v>105</v>
          </cell>
          <cell r="E3518">
            <v>33.715596330275233</v>
          </cell>
          <cell r="F3518">
            <v>17.339449541284406</v>
          </cell>
          <cell r="G3518">
            <v>51.055045871559642</v>
          </cell>
        </row>
        <row r="3519">
          <cell r="A3519">
            <v>89260</v>
          </cell>
          <cell r="B3519" t="str">
            <v>89</v>
          </cell>
          <cell r="C3519" t="str">
            <v>Molesmes</v>
          </cell>
          <cell r="D3519">
            <v>161</v>
          </cell>
          <cell r="E3519">
            <v>23</v>
          </cell>
          <cell r="F3519">
            <v>15</v>
          </cell>
          <cell r="G3519">
            <v>38</v>
          </cell>
        </row>
        <row r="3520">
          <cell r="A3520">
            <v>89261</v>
          </cell>
          <cell r="B3520" t="str">
            <v>89</v>
          </cell>
          <cell r="C3520" t="str">
            <v>Molinons</v>
          </cell>
          <cell r="D3520">
            <v>275</v>
          </cell>
          <cell r="E3520">
            <v>58</v>
          </cell>
          <cell r="F3520">
            <v>12</v>
          </cell>
          <cell r="G3520">
            <v>70</v>
          </cell>
        </row>
        <row r="3521">
          <cell r="A3521">
            <v>89262</v>
          </cell>
          <cell r="B3521" t="str">
            <v>89</v>
          </cell>
          <cell r="C3521" t="str">
            <v>Molosmes</v>
          </cell>
          <cell r="D3521">
            <v>184</v>
          </cell>
          <cell r="E3521">
            <v>27.259259259259277</v>
          </cell>
          <cell r="F3521">
            <v>13.629629629629637</v>
          </cell>
          <cell r="G3521">
            <v>40.888888888888914</v>
          </cell>
        </row>
        <row r="3522">
          <cell r="A3522">
            <v>89263</v>
          </cell>
          <cell r="B3522" t="str">
            <v>89</v>
          </cell>
          <cell r="C3522" t="str">
            <v>Monéteau</v>
          </cell>
          <cell r="D3522">
            <v>4001.0000000000068</v>
          </cell>
          <cell r="E3522">
            <v>835.6040387120272</v>
          </cell>
          <cell r="F3522">
            <v>411.69755069727921</v>
          </cell>
          <cell r="G3522">
            <v>1247.3015894093064</v>
          </cell>
        </row>
        <row r="3523">
          <cell r="A3523">
            <v>89264</v>
          </cell>
          <cell r="B3523" t="str">
            <v>89</v>
          </cell>
          <cell r="C3523" t="str">
            <v>Montacher-Villegardin</v>
          </cell>
          <cell r="D3523">
            <v>778</v>
          </cell>
          <cell r="E3523">
            <v>121.7826649417852</v>
          </cell>
          <cell r="F3523">
            <v>79.510996119016795</v>
          </cell>
          <cell r="G3523">
            <v>201.29366106080198</v>
          </cell>
        </row>
        <row r="3524">
          <cell r="A3524">
            <v>89265</v>
          </cell>
          <cell r="B3524" t="str">
            <v>89</v>
          </cell>
          <cell r="C3524" t="str">
            <v>Montigny-la-Resle</v>
          </cell>
          <cell r="D3524">
            <v>598</v>
          </cell>
          <cell r="E3524">
            <v>99.6666666666667</v>
          </cell>
          <cell r="F3524">
            <v>32.89</v>
          </cell>
          <cell r="G3524">
            <v>132.5566666666667</v>
          </cell>
        </row>
        <row r="3525">
          <cell r="A3525">
            <v>89266</v>
          </cell>
          <cell r="B3525" t="str">
            <v>89</v>
          </cell>
          <cell r="C3525" t="str">
            <v>Montillot</v>
          </cell>
          <cell r="D3525">
            <v>279</v>
          </cell>
          <cell r="E3525">
            <v>75</v>
          </cell>
          <cell r="F3525">
            <v>45</v>
          </cell>
          <cell r="G3525">
            <v>120</v>
          </cell>
        </row>
        <row r="3526">
          <cell r="A3526">
            <v>89267</v>
          </cell>
          <cell r="B3526" t="str">
            <v>89</v>
          </cell>
          <cell r="C3526" t="str">
            <v>Montréal</v>
          </cell>
          <cell r="D3526">
            <v>193.0000000000006</v>
          </cell>
          <cell r="E3526">
            <v>34.33608454205185</v>
          </cell>
          <cell r="F3526">
            <v>31.322826410704472</v>
          </cell>
          <cell r="G3526">
            <v>65.658910952756315</v>
          </cell>
        </row>
        <row r="3527">
          <cell r="A3527">
            <v>89268</v>
          </cell>
          <cell r="B3527" t="str">
            <v>89</v>
          </cell>
          <cell r="C3527" t="str">
            <v>Mont-Saint-Sulpice</v>
          </cell>
          <cell r="D3527">
            <v>818.00000000000261</v>
          </cell>
          <cell r="E3527">
            <v>122.29901960784352</v>
          </cell>
          <cell r="F3527">
            <v>62.151960784313921</v>
          </cell>
          <cell r="G3527">
            <v>184.45098039215745</v>
          </cell>
        </row>
        <row r="3528">
          <cell r="A3528">
            <v>89270</v>
          </cell>
          <cell r="B3528" t="str">
            <v>89</v>
          </cell>
          <cell r="C3528" t="str">
            <v>Mouffy</v>
          </cell>
          <cell r="D3528">
            <v>136.99999999999935</v>
          </cell>
          <cell r="E3528">
            <v>18.54135338345856</v>
          </cell>
          <cell r="F3528">
            <v>15.4511278195488</v>
          </cell>
          <cell r="G3528">
            <v>33.992481203007358</v>
          </cell>
        </row>
        <row r="3529">
          <cell r="A3529">
            <v>89271</v>
          </cell>
          <cell r="B3529" t="str">
            <v>89</v>
          </cell>
          <cell r="C3529" t="str">
            <v>Moulins-en-Tonnerrois</v>
          </cell>
          <cell r="D3529">
            <v>105</v>
          </cell>
          <cell r="E3529">
            <v>28</v>
          </cell>
          <cell r="F3529">
            <v>12</v>
          </cell>
          <cell r="G3529">
            <v>40</v>
          </cell>
        </row>
        <row r="3530">
          <cell r="A3530">
            <v>89272</v>
          </cell>
          <cell r="B3530" t="str">
            <v>89</v>
          </cell>
          <cell r="C3530" t="str">
            <v>Moulins-sur-Ouanne</v>
          </cell>
          <cell r="D3530">
            <v>310.00000000000136</v>
          </cell>
          <cell r="E3530">
            <v>47.218543046357823</v>
          </cell>
          <cell r="F3530">
            <v>11.29139072847687</v>
          </cell>
          <cell r="G3530">
            <v>58.509933774834693</v>
          </cell>
        </row>
        <row r="3531">
          <cell r="A3531">
            <v>89273</v>
          </cell>
          <cell r="B3531" t="str">
            <v>89</v>
          </cell>
          <cell r="C3531" t="str">
            <v>Moutiers-en-Puisaye</v>
          </cell>
          <cell r="D3531">
            <v>281</v>
          </cell>
          <cell r="E3531">
            <v>74.411149825783951</v>
          </cell>
          <cell r="F3531">
            <v>37.205574912891976</v>
          </cell>
          <cell r="G3531">
            <v>111.61672473867593</v>
          </cell>
        </row>
        <row r="3532">
          <cell r="A3532">
            <v>89274</v>
          </cell>
          <cell r="B3532" t="str">
            <v>89</v>
          </cell>
          <cell r="C3532" t="str">
            <v>Nailly</v>
          </cell>
          <cell r="D3532">
            <v>1261</v>
          </cell>
          <cell r="E3532">
            <v>216.34312946783112</v>
          </cell>
          <cell r="F3532">
            <v>90.142970611596297</v>
          </cell>
          <cell r="G3532">
            <v>306.48610007942739</v>
          </cell>
        </row>
        <row r="3533">
          <cell r="A3533">
            <v>89275</v>
          </cell>
          <cell r="B3533" t="str">
            <v>89</v>
          </cell>
          <cell r="C3533" t="str">
            <v>Neuilly</v>
          </cell>
          <cell r="D3533">
            <v>448</v>
          </cell>
          <cell r="E3533">
            <v>53.681917211329001</v>
          </cell>
          <cell r="F3533">
            <v>40.993464052287599</v>
          </cell>
          <cell r="G3533">
            <v>94.6753812636166</v>
          </cell>
        </row>
        <row r="3534">
          <cell r="A3534">
            <v>89276</v>
          </cell>
          <cell r="B3534" t="str">
            <v>89</v>
          </cell>
          <cell r="C3534" t="str">
            <v>Neuvy-Sautour</v>
          </cell>
          <cell r="D3534">
            <v>973.99999999999875</v>
          </cell>
          <cell r="E3534">
            <v>233.3808166905466</v>
          </cell>
          <cell r="F3534">
            <v>104.07013429150268</v>
          </cell>
          <cell r="G3534">
            <v>337.45095098204928</v>
          </cell>
        </row>
        <row r="3535">
          <cell r="A3535">
            <v>89277</v>
          </cell>
          <cell r="B3535" t="str">
            <v>89</v>
          </cell>
          <cell r="C3535" t="str">
            <v>Nitry</v>
          </cell>
          <cell r="D3535">
            <v>371.99999999999926</v>
          </cell>
          <cell r="E3535">
            <v>62.340659340659222</v>
          </cell>
          <cell r="F3535">
            <v>33.725274725274659</v>
          </cell>
          <cell r="G3535">
            <v>96.065934065933874</v>
          </cell>
        </row>
        <row r="3536">
          <cell r="A3536">
            <v>89278</v>
          </cell>
          <cell r="B3536" t="str">
            <v>89</v>
          </cell>
          <cell r="C3536" t="str">
            <v>Noé</v>
          </cell>
          <cell r="D3536">
            <v>489</v>
          </cell>
          <cell r="E3536">
            <v>64.175600739371561</v>
          </cell>
          <cell r="F3536">
            <v>30.731977818853984</v>
          </cell>
          <cell r="G3536">
            <v>94.907578558225538</v>
          </cell>
        </row>
        <row r="3537">
          <cell r="A3537">
            <v>89279</v>
          </cell>
          <cell r="B3537" t="str">
            <v>89</v>
          </cell>
          <cell r="C3537" t="str">
            <v>Noyers</v>
          </cell>
          <cell r="D3537">
            <v>652.0000000000008</v>
          </cell>
          <cell r="E3537">
            <v>139.3453539899547</v>
          </cell>
          <cell r="F3537">
            <v>147.99212297484746</v>
          </cell>
          <cell r="G3537">
            <v>287.33747696480214</v>
          </cell>
        </row>
        <row r="3538">
          <cell r="A3538">
            <v>89280</v>
          </cell>
          <cell r="B3538" t="str">
            <v>89</v>
          </cell>
          <cell r="C3538" t="str">
            <v>Nuits</v>
          </cell>
          <cell r="D3538">
            <v>408</v>
          </cell>
          <cell r="E3538">
            <v>54.334140435835373</v>
          </cell>
          <cell r="F3538">
            <v>41.491525423728831</v>
          </cell>
          <cell r="G3538">
            <v>95.825665859564197</v>
          </cell>
        </row>
        <row r="3539">
          <cell r="A3539">
            <v>89281</v>
          </cell>
          <cell r="B3539" t="str">
            <v>89</v>
          </cell>
          <cell r="C3539" t="str">
            <v>Les Ormes</v>
          </cell>
          <cell r="D3539">
            <v>295</v>
          </cell>
          <cell r="E3539">
            <v>55.810810810810842</v>
          </cell>
          <cell r="F3539">
            <v>26.90878378378379</v>
          </cell>
          <cell r="G3539">
            <v>82.719594594594639</v>
          </cell>
        </row>
        <row r="3540">
          <cell r="A3540">
            <v>89282</v>
          </cell>
          <cell r="B3540" t="str">
            <v>89</v>
          </cell>
          <cell r="C3540" t="str">
            <v>Ormoy</v>
          </cell>
          <cell r="D3540">
            <v>710</v>
          </cell>
          <cell r="E3540">
            <v>136.61516853932582</v>
          </cell>
          <cell r="F3540">
            <v>55.842696629213478</v>
          </cell>
          <cell r="G3540">
            <v>192.45786516853929</v>
          </cell>
        </row>
        <row r="3541">
          <cell r="A3541">
            <v>89283</v>
          </cell>
          <cell r="B3541" t="str">
            <v>89</v>
          </cell>
          <cell r="C3541" t="str">
            <v>Ouanne</v>
          </cell>
          <cell r="D3541">
            <v>634.99999999999829</v>
          </cell>
          <cell r="E3541">
            <v>130.00008216400269</v>
          </cell>
          <cell r="F3541">
            <v>78.00004929840162</v>
          </cell>
          <cell r="G3541">
            <v>208.00013146240431</v>
          </cell>
        </row>
        <row r="3542">
          <cell r="A3542">
            <v>89284</v>
          </cell>
          <cell r="B3542" t="str">
            <v>89</v>
          </cell>
          <cell r="C3542" t="str">
            <v>Pacy-sur-Armançon</v>
          </cell>
          <cell r="D3542">
            <v>189</v>
          </cell>
          <cell r="E3542">
            <v>46</v>
          </cell>
          <cell r="F3542">
            <v>24</v>
          </cell>
          <cell r="G3542">
            <v>70</v>
          </cell>
        </row>
        <row r="3543">
          <cell r="A3543">
            <v>89285</v>
          </cell>
          <cell r="B3543" t="str">
            <v>89</v>
          </cell>
          <cell r="C3543" t="str">
            <v>Pailly</v>
          </cell>
          <cell r="D3543">
            <v>254</v>
          </cell>
          <cell r="E3543">
            <v>30.118577075098798</v>
          </cell>
          <cell r="F3543">
            <v>20.0790513833992</v>
          </cell>
          <cell r="G3543">
            <v>50.197628458498002</v>
          </cell>
        </row>
        <row r="3544">
          <cell r="A3544">
            <v>89286</v>
          </cell>
          <cell r="B3544" t="str">
            <v>89</v>
          </cell>
          <cell r="C3544" t="str">
            <v>Parly</v>
          </cell>
          <cell r="D3544">
            <v>788</v>
          </cell>
          <cell r="E3544">
            <v>107</v>
          </cell>
          <cell r="F3544">
            <v>59</v>
          </cell>
          <cell r="G3544">
            <v>166</v>
          </cell>
        </row>
        <row r="3545">
          <cell r="A3545">
            <v>89287</v>
          </cell>
          <cell r="B3545" t="str">
            <v>89</v>
          </cell>
          <cell r="C3545" t="str">
            <v>Paron</v>
          </cell>
          <cell r="D3545">
            <v>4719</v>
          </cell>
          <cell r="E3545">
            <v>747.64033049672503</v>
          </cell>
          <cell r="F3545">
            <v>414.13888701668941</v>
          </cell>
          <cell r="G3545">
            <v>1161.7792175134146</v>
          </cell>
        </row>
        <row r="3546">
          <cell r="A3546">
            <v>89288</v>
          </cell>
          <cell r="B3546" t="str">
            <v>89</v>
          </cell>
          <cell r="C3546" t="str">
            <v>Paroy-en-Othe</v>
          </cell>
          <cell r="D3546">
            <v>203</v>
          </cell>
          <cell r="E3546">
            <v>27.196172248803823</v>
          </cell>
          <cell r="F3546">
            <v>17.483253588516742</v>
          </cell>
          <cell r="G3546">
            <v>44.679425837320565</v>
          </cell>
        </row>
        <row r="3547">
          <cell r="A3547">
            <v>89289</v>
          </cell>
          <cell r="B3547" t="str">
            <v>89</v>
          </cell>
          <cell r="C3547" t="str">
            <v>Paroy-sur-Tholon</v>
          </cell>
          <cell r="D3547">
            <v>309.00000000000119</v>
          </cell>
          <cell r="E3547">
            <v>43.280130293159779</v>
          </cell>
          <cell r="F3547">
            <v>36.234527687296563</v>
          </cell>
          <cell r="G3547">
            <v>79.514657980456349</v>
          </cell>
        </row>
        <row r="3548">
          <cell r="A3548">
            <v>89290</v>
          </cell>
          <cell r="B3548" t="str">
            <v>89</v>
          </cell>
          <cell r="C3548" t="str">
            <v>Pasilly</v>
          </cell>
          <cell r="D3548">
            <v>54</v>
          </cell>
          <cell r="E3548">
            <v>6</v>
          </cell>
          <cell r="F3548">
            <v>8</v>
          </cell>
          <cell r="G3548">
            <v>14</v>
          </cell>
        </row>
        <row r="3549">
          <cell r="A3549">
            <v>89291</v>
          </cell>
          <cell r="B3549" t="str">
            <v>89</v>
          </cell>
          <cell r="C3549" t="str">
            <v>Passy</v>
          </cell>
          <cell r="D3549">
            <v>341</v>
          </cell>
          <cell r="E3549">
            <v>44.945558739255006</v>
          </cell>
          <cell r="F3549">
            <v>20.518624641833807</v>
          </cell>
          <cell r="G3549">
            <v>65.464183381088816</v>
          </cell>
        </row>
        <row r="3550">
          <cell r="A3550">
            <v>89292</v>
          </cell>
          <cell r="B3550" t="str">
            <v>89</v>
          </cell>
          <cell r="C3550" t="str">
            <v>Percey</v>
          </cell>
          <cell r="D3550">
            <v>246</v>
          </cell>
          <cell r="E3550">
            <v>42.481927710843387</v>
          </cell>
          <cell r="F3550">
            <v>23.710843373493987</v>
          </cell>
          <cell r="G3550">
            <v>66.19277108433738</v>
          </cell>
        </row>
        <row r="3551">
          <cell r="A3551">
            <v>89294</v>
          </cell>
          <cell r="B3551" t="str">
            <v>89</v>
          </cell>
          <cell r="C3551" t="str">
            <v>Perreux</v>
          </cell>
          <cell r="D3551">
            <v>335</v>
          </cell>
          <cell r="E3551">
            <v>96.413575065431544</v>
          </cell>
          <cell r="F3551">
            <v>29.827974770106582</v>
          </cell>
          <cell r="G3551">
            <v>126.24154983553812</v>
          </cell>
        </row>
        <row r="3552">
          <cell r="A3552">
            <v>89295</v>
          </cell>
          <cell r="B3552" t="str">
            <v>89</v>
          </cell>
          <cell r="C3552" t="str">
            <v>Perrigny</v>
          </cell>
          <cell r="D3552">
            <v>1289</v>
          </cell>
          <cell r="E3552">
            <v>290</v>
          </cell>
          <cell r="F3552">
            <v>163</v>
          </cell>
          <cell r="G3552">
            <v>453</v>
          </cell>
        </row>
        <row r="3553">
          <cell r="A3553">
            <v>89296</v>
          </cell>
          <cell r="B3553" t="str">
            <v>89</v>
          </cell>
          <cell r="C3553" t="str">
            <v>Perrigny-sur-Armançon</v>
          </cell>
          <cell r="D3553">
            <v>124</v>
          </cell>
          <cell r="E3553">
            <v>14.761904761904759</v>
          </cell>
          <cell r="F3553">
            <v>14.761904761904761</v>
          </cell>
          <cell r="G3553">
            <v>29.523809523809518</v>
          </cell>
        </row>
        <row r="3554">
          <cell r="A3554">
            <v>89297</v>
          </cell>
          <cell r="B3554" t="str">
            <v>89</v>
          </cell>
          <cell r="C3554" t="str">
            <v>Pierre-Perthuis</v>
          </cell>
          <cell r="D3554">
            <v>136.00000000000051</v>
          </cell>
          <cell r="E3554">
            <v>25.1076923076924</v>
          </cell>
          <cell r="F3554">
            <v>25.1076923076924</v>
          </cell>
          <cell r="G3554">
            <v>50.215384615384799</v>
          </cell>
        </row>
        <row r="3555">
          <cell r="A3555">
            <v>89298</v>
          </cell>
          <cell r="B3555" t="str">
            <v>89</v>
          </cell>
          <cell r="C3555" t="str">
            <v>Piffonds</v>
          </cell>
          <cell r="D3555">
            <v>622</v>
          </cell>
          <cell r="E3555">
            <v>100.16871165644174</v>
          </cell>
          <cell r="F3555">
            <v>55.331288343558299</v>
          </cell>
          <cell r="G3555">
            <v>155.50000000000006</v>
          </cell>
        </row>
        <row r="3556">
          <cell r="A3556">
            <v>89299</v>
          </cell>
          <cell r="B3556" t="str">
            <v>89</v>
          </cell>
          <cell r="C3556" t="str">
            <v>Pimelles</v>
          </cell>
          <cell r="D3556">
            <v>59</v>
          </cell>
          <cell r="E3556">
            <v>3.9333333333333318</v>
          </cell>
          <cell r="F3556">
            <v>1.9666666666666659</v>
          </cell>
          <cell r="G3556">
            <v>5.8999999999999977</v>
          </cell>
        </row>
        <row r="3557">
          <cell r="A3557">
            <v>89300</v>
          </cell>
          <cell r="B3557" t="str">
            <v>89</v>
          </cell>
          <cell r="C3557" t="str">
            <v>Pisy</v>
          </cell>
          <cell r="D3557">
            <v>61</v>
          </cell>
          <cell r="E3557">
            <v>22.269841269841265</v>
          </cell>
          <cell r="F3557">
            <v>13.555555555555552</v>
          </cell>
          <cell r="G3557">
            <v>35.825396825396815</v>
          </cell>
        </row>
        <row r="3558">
          <cell r="A3558">
            <v>89302</v>
          </cell>
          <cell r="B3558" t="str">
            <v>89</v>
          </cell>
          <cell r="C3558" t="str">
            <v>Plessis-Saint-Jean</v>
          </cell>
          <cell r="D3558">
            <v>217</v>
          </cell>
          <cell r="E3558">
            <v>47.561643835616451</v>
          </cell>
          <cell r="F3558">
            <v>14.863013698630141</v>
          </cell>
          <cell r="G3558">
            <v>62.424657534246592</v>
          </cell>
        </row>
        <row r="3559">
          <cell r="A3559">
            <v>89303</v>
          </cell>
          <cell r="B3559" t="str">
            <v>89</v>
          </cell>
          <cell r="C3559" t="str">
            <v>Poilly-sur-Serein</v>
          </cell>
          <cell r="D3559">
            <v>284</v>
          </cell>
          <cell r="E3559">
            <v>52.814035087719283</v>
          </cell>
          <cell r="F3559">
            <v>37.866666666666646</v>
          </cell>
          <cell r="G3559">
            <v>90.680701754385922</v>
          </cell>
        </row>
        <row r="3560">
          <cell r="A3560">
            <v>89304</v>
          </cell>
          <cell r="B3560" t="str">
            <v>89</v>
          </cell>
          <cell r="C3560" t="str">
            <v>Poilly-sur-Tholon</v>
          </cell>
          <cell r="D3560">
            <v>713.99999999999898</v>
          </cell>
          <cell r="E3560">
            <v>75.422535211267501</v>
          </cell>
          <cell r="F3560">
            <v>65.366197183098507</v>
          </cell>
          <cell r="G3560">
            <v>140.78873239436601</v>
          </cell>
        </row>
        <row r="3561">
          <cell r="A3561">
            <v>89306</v>
          </cell>
          <cell r="B3561" t="str">
            <v>89</v>
          </cell>
          <cell r="C3561" t="str">
            <v>Pontaubert</v>
          </cell>
          <cell r="D3561">
            <v>396</v>
          </cell>
          <cell r="E3561">
            <v>97.263157894736864</v>
          </cell>
          <cell r="F3561">
            <v>30.766917293233085</v>
          </cell>
          <cell r="G3561">
            <v>128.03007518796994</v>
          </cell>
        </row>
        <row r="3562">
          <cell r="A3562">
            <v>89307</v>
          </cell>
          <cell r="B3562" t="str">
            <v>89</v>
          </cell>
          <cell r="C3562" t="str">
            <v>Pontigny</v>
          </cell>
          <cell r="D3562">
            <v>739</v>
          </cell>
          <cell r="E3562">
            <v>155.93124240005193</v>
          </cell>
          <cell r="F3562">
            <v>66.17413453677635</v>
          </cell>
          <cell r="G3562">
            <v>222.10537693682829</v>
          </cell>
        </row>
        <row r="3563">
          <cell r="A3563">
            <v>89308</v>
          </cell>
          <cell r="B3563" t="str">
            <v>89</v>
          </cell>
          <cell r="C3563" t="str">
            <v>Pont-sur-Vanne</v>
          </cell>
          <cell r="D3563">
            <v>190</v>
          </cell>
          <cell r="E3563">
            <v>32.827225130890049</v>
          </cell>
          <cell r="F3563">
            <v>12.931937172774868</v>
          </cell>
          <cell r="G3563">
            <v>45.759162303664915</v>
          </cell>
        </row>
        <row r="3564">
          <cell r="A3564">
            <v>89309</v>
          </cell>
          <cell r="B3564" t="str">
            <v>89</v>
          </cell>
          <cell r="C3564" t="str">
            <v>Pont-sur-Yonne</v>
          </cell>
          <cell r="D3564">
            <v>3309</v>
          </cell>
          <cell r="E3564">
            <v>571</v>
          </cell>
          <cell r="F3564">
            <v>415</v>
          </cell>
          <cell r="G3564">
            <v>986</v>
          </cell>
        </row>
        <row r="3565">
          <cell r="A3565">
            <v>89310</v>
          </cell>
          <cell r="B3565" t="str">
            <v>89</v>
          </cell>
          <cell r="C3565" t="str">
            <v>La Postolle</v>
          </cell>
          <cell r="D3565">
            <v>140</v>
          </cell>
          <cell r="E3565">
            <v>24.64788732394365</v>
          </cell>
          <cell r="F3565">
            <v>18.732394366197177</v>
          </cell>
          <cell r="G3565">
            <v>43.380281690140826</v>
          </cell>
        </row>
        <row r="3566">
          <cell r="A3566">
            <v>89311</v>
          </cell>
          <cell r="B3566" t="str">
            <v>89</v>
          </cell>
          <cell r="C3566" t="str">
            <v>Pourrain</v>
          </cell>
          <cell r="D3566">
            <v>1446</v>
          </cell>
          <cell r="E3566">
            <v>220.29596010526663</v>
          </cell>
          <cell r="F3566">
            <v>132.79305239269567</v>
          </cell>
          <cell r="G3566">
            <v>353.0890124979623</v>
          </cell>
        </row>
        <row r="3567">
          <cell r="A3567">
            <v>89312</v>
          </cell>
          <cell r="B3567" t="str">
            <v>89</v>
          </cell>
          <cell r="C3567" t="str">
            <v>Précy-le-Sec</v>
          </cell>
          <cell r="D3567">
            <v>274</v>
          </cell>
          <cell r="E3567">
            <v>36.975162683391083</v>
          </cell>
          <cell r="F3567">
            <v>18.487581341695542</v>
          </cell>
          <cell r="G3567">
            <v>55.462744025086621</v>
          </cell>
        </row>
        <row r="3568">
          <cell r="A3568">
            <v>89313</v>
          </cell>
          <cell r="B3568" t="str">
            <v>89</v>
          </cell>
          <cell r="C3568" t="str">
            <v>Précy-sur-Vrin</v>
          </cell>
          <cell r="D3568">
            <v>465.99999999999812</v>
          </cell>
          <cell r="E3568">
            <v>84.632286995515344</v>
          </cell>
          <cell r="F3568">
            <v>53.286995515694848</v>
          </cell>
          <cell r="G3568">
            <v>137.91928251121018</v>
          </cell>
        </row>
        <row r="3569">
          <cell r="A3569">
            <v>89314</v>
          </cell>
          <cell r="B3569" t="str">
            <v>89</v>
          </cell>
          <cell r="C3569" t="str">
            <v>Prégilbert</v>
          </cell>
          <cell r="D3569">
            <v>200</v>
          </cell>
          <cell r="E3569">
            <v>36</v>
          </cell>
          <cell r="F3569">
            <v>17</v>
          </cell>
          <cell r="G3569">
            <v>53</v>
          </cell>
        </row>
        <row r="3570">
          <cell r="A3570">
            <v>89315</v>
          </cell>
          <cell r="B3570" t="str">
            <v>89</v>
          </cell>
          <cell r="C3570" t="str">
            <v>Préhy</v>
          </cell>
          <cell r="D3570">
            <v>143</v>
          </cell>
          <cell r="E3570">
            <v>18.358108108108105</v>
          </cell>
          <cell r="F3570">
            <v>8.6959459459459438</v>
          </cell>
          <cell r="G3570">
            <v>27.054054054054049</v>
          </cell>
        </row>
        <row r="3571">
          <cell r="A3571">
            <v>89316</v>
          </cell>
          <cell r="B3571" t="str">
            <v>89</v>
          </cell>
          <cell r="C3571" t="str">
            <v>Provency</v>
          </cell>
          <cell r="D3571">
            <v>203</v>
          </cell>
          <cell r="E3571">
            <v>39.822966507177028</v>
          </cell>
          <cell r="F3571">
            <v>22.339712918660283</v>
          </cell>
          <cell r="G3571">
            <v>62.162679425837311</v>
          </cell>
        </row>
        <row r="3572">
          <cell r="A3572">
            <v>89317</v>
          </cell>
          <cell r="B3572" t="str">
            <v>89</v>
          </cell>
          <cell r="C3572" t="str">
            <v>Prunoy</v>
          </cell>
          <cell r="D3572">
            <v>307</v>
          </cell>
          <cell r="E3572">
            <v>72.472131147540964</v>
          </cell>
          <cell r="F3572">
            <v>32.209836065573761</v>
          </cell>
          <cell r="G3572">
            <v>104.68196721311472</v>
          </cell>
        </row>
        <row r="3573">
          <cell r="A3573">
            <v>89318</v>
          </cell>
          <cell r="B3573" t="str">
            <v>89</v>
          </cell>
          <cell r="C3573" t="str">
            <v>Quarré-les-Tombes</v>
          </cell>
          <cell r="D3573">
            <v>704.99999999999693</v>
          </cell>
          <cell r="E3573">
            <v>184.34432128664719</v>
          </cell>
          <cell r="F3573">
            <v>114.91229910823121</v>
          </cell>
          <cell r="G3573">
            <v>299.25662039487838</v>
          </cell>
        </row>
        <row r="3574">
          <cell r="A3574">
            <v>89319</v>
          </cell>
          <cell r="B3574" t="str">
            <v>89</v>
          </cell>
          <cell r="C3574" t="str">
            <v>Quenne</v>
          </cell>
          <cell r="D3574">
            <v>456</v>
          </cell>
          <cell r="E3574">
            <v>84.628820960698704</v>
          </cell>
          <cell r="F3574">
            <v>28.873362445414855</v>
          </cell>
          <cell r="G3574">
            <v>113.50218340611356</v>
          </cell>
        </row>
        <row r="3575">
          <cell r="A3575">
            <v>89320</v>
          </cell>
          <cell r="B3575" t="str">
            <v>89</v>
          </cell>
          <cell r="C3575" t="str">
            <v>Quincerot</v>
          </cell>
          <cell r="D3575">
            <v>56</v>
          </cell>
          <cell r="E3575">
            <v>12.133333333333329</v>
          </cell>
          <cell r="F3575">
            <v>13.066666666666665</v>
          </cell>
          <cell r="G3575">
            <v>25.199999999999996</v>
          </cell>
        </row>
        <row r="3576">
          <cell r="A3576">
            <v>89321</v>
          </cell>
          <cell r="B3576" t="str">
            <v>89</v>
          </cell>
          <cell r="C3576" t="str">
            <v>Ravières</v>
          </cell>
          <cell r="D3576">
            <v>838</v>
          </cell>
          <cell r="E3576">
            <v>134.16464521289365</v>
          </cell>
          <cell r="F3576">
            <v>161.35964979036504</v>
          </cell>
          <cell r="G3576">
            <v>295.52429500325866</v>
          </cell>
        </row>
        <row r="3577">
          <cell r="A3577">
            <v>89323</v>
          </cell>
          <cell r="B3577" t="str">
            <v>89</v>
          </cell>
          <cell r="C3577" t="str">
            <v>Roffey</v>
          </cell>
          <cell r="D3577">
            <v>144</v>
          </cell>
          <cell r="E3577">
            <v>22.468085106382961</v>
          </cell>
          <cell r="F3577">
            <v>16.340425531914882</v>
          </cell>
          <cell r="G3577">
            <v>38.808510638297847</v>
          </cell>
        </row>
        <row r="3578">
          <cell r="A3578">
            <v>89324</v>
          </cell>
          <cell r="B3578" t="str">
            <v>89</v>
          </cell>
          <cell r="C3578" t="str">
            <v>Rogny-les-Sept-Écluses</v>
          </cell>
          <cell r="D3578">
            <v>769.99999999999886</v>
          </cell>
          <cell r="E3578">
            <v>193.25577597702943</v>
          </cell>
          <cell r="F3578">
            <v>113.51258062159823</v>
          </cell>
          <cell r="G3578">
            <v>306.76835659862763</v>
          </cell>
        </row>
        <row r="3579">
          <cell r="A3579">
            <v>89325</v>
          </cell>
          <cell r="B3579" t="str">
            <v>89</v>
          </cell>
          <cell r="C3579" t="str">
            <v>Ronchères</v>
          </cell>
          <cell r="D3579">
            <v>105</v>
          </cell>
          <cell r="E3579">
            <v>19.041063823976039</v>
          </cell>
          <cell r="F3579">
            <v>13.75187942842714</v>
          </cell>
          <cell r="G3579">
            <v>32.792943252403177</v>
          </cell>
        </row>
        <row r="3580">
          <cell r="A3580">
            <v>89326</v>
          </cell>
          <cell r="B3580" t="str">
            <v>89</v>
          </cell>
          <cell r="C3580" t="str">
            <v>Rosoy</v>
          </cell>
          <cell r="D3580">
            <v>1073</v>
          </cell>
          <cell r="E3580">
            <v>166.12584575663729</v>
          </cell>
          <cell r="F3580">
            <v>69.38197087483087</v>
          </cell>
          <cell r="G3580">
            <v>235.50781663146816</v>
          </cell>
        </row>
        <row r="3581">
          <cell r="A3581">
            <v>89327</v>
          </cell>
          <cell r="B3581" t="str">
            <v>89</v>
          </cell>
          <cell r="C3581" t="str">
            <v>Rousson</v>
          </cell>
          <cell r="D3581">
            <v>412.99999999999807</v>
          </cell>
          <cell r="E3581">
            <v>73.241379310344485</v>
          </cell>
          <cell r="F3581">
            <v>32.551724137930883</v>
          </cell>
          <cell r="G3581">
            <v>105.79310344827536</v>
          </cell>
        </row>
        <row r="3582">
          <cell r="A3582">
            <v>89328</v>
          </cell>
          <cell r="B3582" t="str">
            <v>89</v>
          </cell>
          <cell r="C3582" t="str">
            <v>Rouvray</v>
          </cell>
          <cell r="D3582">
            <v>407.00000000000199</v>
          </cell>
          <cell r="E3582">
            <v>55.545905707196297</v>
          </cell>
          <cell r="F3582">
            <v>18.178660049627879</v>
          </cell>
          <cell r="G3582">
            <v>73.724565756824177</v>
          </cell>
        </row>
        <row r="3583">
          <cell r="A3583">
            <v>89329</v>
          </cell>
          <cell r="B3583" t="str">
            <v>89</v>
          </cell>
          <cell r="C3583" t="str">
            <v>Rugny</v>
          </cell>
          <cell r="D3583">
            <v>81</v>
          </cell>
          <cell r="E3583">
            <v>18</v>
          </cell>
          <cell r="F3583">
            <v>11</v>
          </cell>
          <cell r="G3583">
            <v>29</v>
          </cell>
        </row>
        <row r="3584">
          <cell r="A3584">
            <v>89330</v>
          </cell>
          <cell r="B3584" t="str">
            <v>89</v>
          </cell>
          <cell r="C3584" t="str">
            <v>Sacy</v>
          </cell>
          <cell r="D3584">
            <v>189</v>
          </cell>
          <cell r="E3584">
            <v>37</v>
          </cell>
          <cell r="F3584">
            <v>26</v>
          </cell>
          <cell r="G3584">
            <v>63</v>
          </cell>
        </row>
        <row r="3585">
          <cell r="A3585">
            <v>89331</v>
          </cell>
          <cell r="B3585" t="str">
            <v>89</v>
          </cell>
          <cell r="C3585" t="str">
            <v>Sainpuits</v>
          </cell>
          <cell r="D3585">
            <v>318</v>
          </cell>
          <cell r="E3585">
            <v>69.5625</v>
          </cell>
          <cell r="F3585">
            <v>39.75</v>
          </cell>
          <cell r="G3585">
            <v>109.3125</v>
          </cell>
        </row>
        <row r="3586">
          <cell r="A3586">
            <v>89332</v>
          </cell>
          <cell r="B3586" t="str">
            <v>89</v>
          </cell>
          <cell r="C3586" t="str">
            <v>Saint-Agnan</v>
          </cell>
          <cell r="D3586">
            <v>953</v>
          </cell>
          <cell r="E3586">
            <v>104</v>
          </cell>
          <cell r="F3586">
            <v>74</v>
          </cell>
          <cell r="G3586">
            <v>178</v>
          </cell>
        </row>
        <row r="3587">
          <cell r="A3587">
            <v>89333</v>
          </cell>
          <cell r="B3587" t="str">
            <v>89</v>
          </cell>
          <cell r="C3587" t="str">
            <v>Saint-André-en-Terre-Plaine</v>
          </cell>
          <cell r="D3587">
            <v>170</v>
          </cell>
          <cell r="E3587">
            <v>18</v>
          </cell>
          <cell r="F3587">
            <v>25</v>
          </cell>
          <cell r="G3587">
            <v>43</v>
          </cell>
        </row>
        <row r="3588">
          <cell r="A3588">
            <v>89334</v>
          </cell>
          <cell r="B3588" t="str">
            <v>89</v>
          </cell>
          <cell r="C3588" t="str">
            <v>Saint-Aubin-Château-Neuf</v>
          </cell>
          <cell r="D3588">
            <v>517</v>
          </cell>
          <cell r="E3588">
            <v>96</v>
          </cell>
          <cell r="F3588">
            <v>65</v>
          </cell>
          <cell r="G3588">
            <v>161</v>
          </cell>
        </row>
        <row r="3589">
          <cell r="A3589">
            <v>89335</v>
          </cell>
          <cell r="B3589" t="str">
            <v>89</v>
          </cell>
          <cell r="C3589" t="str">
            <v>Saint-Aubin-sur-Yonne</v>
          </cell>
          <cell r="D3589">
            <v>434</v>
          </cell>
          <cell r="E3589">
            <v>95.382185779661114</v>
          </cell>
          <cell r="F3589">
            <v>33.176412445099523</v>
          </cell>
          <cell r="G3589">
            <v>128.55859822476063</v>
          </cell>
        </row>
        <row r="3590">
          <cell r="A3590">
            <v>89336</v>
          </cell>
          <cell r="B3590" t="str">
            <v>89</v>
          </cell>
          <cell r="C3590" t="str">
            <v>Saint-Brancher</v>
          </cell>
          <cell r="D3590">
            <v>314</v>
          </cell>
          <cell r="E3590">
            <v>63.648648648648603</v>
          </cell>
          <cell r="F3590">
            <v>39.249999999999972</v>
          </cell>
          <cell r="G3590">
            <v>102.89864864864857</v>
          </cell>
        </row>
        <row r="3591">
          <cell r="A3591">
            <v>89337</v>
          </cell>
          <cell r="B3591" t="str">
            <v>89</v>
          </cell>
          <cell r="C3591" t="str">
            <v>Saint-Bris-le-Vineux</v>
          </cell>
          <cell r="D3591">
            <v>1085</v>
          </cell>
          <cell r="E3591">
            <v>164.36788240689643</v>
          </cell>
          <cell r="F3591">
            <v>192.5497982693517</v>
          </cell>
          <cell r="G3591">
            <v>356.9176806762481</v>
          </cell>
        </row>
        <row r="3592">
          <cell r="A3592">
            <v>89338</v>
          </cell>
          <cell r="B3592" t="str">
            <v>89</v>
          </cell>
          <cell r="C3592" t="str">
            <v>Saint-Clément</v>
          </cell>
          <cell r="D3592">
            <v>2793.0000000000132</v>
          </cell>
          <cell r="E3592">
            <v>595.6931587080353</v>
          </cell>
          <cell r="F3592">
            <v>463.13736080618736</v>
          </cell>
          <cell r="G3592">
            <v>1058.8305195142227</v>
          </cell>
        </row>
        <row r="3593">
          <cell r="A3593">
            <v>89339</v>
          </cell>
          <cell r="B3593" t="str">
            <v>89</v>
          </cell>
          <cell r="C3593" t="str">
            <v>Sainte-Colombe</v>
          </cell>
          <cell r="D3593">
            <v>204</v>
          </cell>
          <cell r="E3593">
            <v>30.848780487804877</v>
          </cell>
          <cell r="F3593">
            <v>22.887804878048779</v>
          </cell>
          <cell r="G3593">
            <v>53.736585365853657</v>
          </cell>
        </row>
        <row r="3594">
          <cell r="A3594">
            <v>89340</v>
          </cell>
          <cell r="B3594" t="str">
            <v>89</v>
          </cell>
          <cell r="C3594" t="str">
            <v>Sainte-Colombe-sur-Loing</v>
          </cell>
          <cell r="D3594">
            <v>197</v>
          </cell>
          <cell r="E3594">
            <v>63</v>
          </cell>
          <cell r="F3594">
            <v>33</v>
          </cell>
          <cell r="G3594">
            <v>96</v>
          </cell>
        </row>
        <row r="3595">
          <cell r="A3595">
            <v>89341</v>
          </cell>
          <cell r="B3595" t="str">
            <v>89</v>
          </cell>
          <cell r="C3595" t="str">
            <v>Saint-Cyr-les-Colons</v>
          </cell>
          <cell r="D3595">
            <v>437</v>
          </cell>
          <cell r="E3595">
            <v>49</v>
          </cell>
          <cell r="F3595">
            <v>31</v>
          </cell>
          <cell r="G3595">
            <v>80</v>
          </cell>
        </row>
        <row r="3596">
          <cell r="A3596">
            <v>89342</v>
          </cell>
          <cell r="B3596" t="str">
            <v>89</v>
          </cell>
          <cell r="C3596" t="str">
            <v>Saint-Denis-lès-Sens</v>
          </cell>
          <cell r="D3596">
            <v>737</v>
          </cell>
          <cell r="E3596">
            <v>128.94537032397795</v>
          </cell>
          <cell r="F3596">
            <v>99.599617667307967</v>
          </cell>
          <cell r="G3596">
            <v>228.54498799128592</v>
          </cell>
        </row>
        <row r="3597">
          <cell r="A3597">
            <v>89343</v>
          </cell>
          <cell r="B3597" t="str">
            <v>89</v>
          </cell>
          <cell r="C3597" t="str">
            <v>Saint-Denis-sur-Ouanne</v>
          </cell>
          <cell r="D3597">
            <v>128</v>
          </cell>
          <cell r="E3597">
            <v>38.697674418604656</v>
          </cell>
          <cell r="F3597">
            <v>12.899224806201552</v>
          </cell>
          <cell r="G3597">
            <v>51.596899224806208</v>
          </cell>
        </row>
        <row r="3598">
          <cell r="A3598">
            <v>89344</v>
          </cell>
          <cell r="B3598" t="str">
            <v>89</v>
          </cell>
          <cell r="C3598" t="str">
            <v>Saint-Fargeau</v>
          </cell>
          <cell r="D3598">
            <v>1695</v>
          </cell>
          <cell r="E3598">
            <v>349.97966679028627</v>
          </cell>
          <cell r="F3598">
            <v>278.6319003360158</v>
          </cell>
          <cell r="G3598">
            <v>628.61156712630213</v>
          </cell>
        </row>
        <row r="3599">
          <cell r="A3599">
            <v>89345</v>
          </cell>
          <cell r="B3599" t="str">
            <v>89</v>
          </cell>
          <cell r="C3599" t="str">
            <v>Saint-Florentin</v>
          </cell>
          <cell r="D3599">
            <v>4692.0000000000109</v>
          </cell>
          <cell r="E3599">
            <v>797.07472793663828</v>
          </cell>
          <cell r="F3599">
            <v>630.96599234767291</v>
          </cell>
          <cell r="G3599">
            <v>1428.0407202843112</v>
          </cell>
        </row>
        <row r="3600">
          <cell r="A3600">
            <v>89346</v>
          </cell>
          <cell r="B3600" t="str">
            <v>89</v>
          </cell>
          <cell r="C3600" t="str">
            <v>Saint-Georges-sur-Baulche</v>
          </cell>
          <cell r="D3600">
            <v>3318.0000000000064</v>
          </cell>
          <cell r="E3600">
            <v>799.10199982083088</v>
          </cell>
          <cell r="F3600">
            <v>597.68092993725588</v>
          </cell>
          <cell r="G3600">
            <v>1396.7829297580868</v>
          </cell>
        </row>
        <row r="3601">
          <cell r="A3601">
            <v>89347</v>
          </cell>
          <cell r="B3601" t="str">
            <v>89</v>
          </cell>
          <cell r="C3601" t="str">
            <v>Saint-Germain-des-Champs</v>
          </cell>
          <cell r="D3601">
            <v>372</v>
          </cell>
          <cell r="E3601">
            <v>84.640449438202324</v>
          </cell>
          <cell r="F3601">
            <v>42.842696629213521</v>
          </cell>
          <cell r="G3601">
            <v>127.48314606741584</v>
          </cell>
        </row>
        <row r="3602">
          <cell r="A3602">
            <v>89348</v>
          </cell>
          <cell r="B3602" t="str">
            <v>89</v>
          </cell>
          <cell r="C3602" t="str">
            <v>Saint-Julien-du-Sault</v>
          </cell>
          <cell r="D3602">
            <v>2377</v>
          </cell>
          <cell r="E3602">
            <v>437.83131567885641</v>
          </cell>
          <cell r="F3602">
            <v>295.45815800535371</v>
          </cell>
          <cell r="G3602">
            <v>733.28947368421018</v>
          </cell>
        </row>
        <row r="3603">
          <cell r="A3603">
            <v>89349</v>
          </cell>
          <cell r="B3603" t="str">
            <v>89</v>
          </cell>
          <cell r="C3603" t="str">
            <v>Saint-Léger-Vauban</v>
          </cell>
          <cell r="D3603">
            <v>387</v>
          </cell>
          <cell r="E3603">
            <v>74.859728105820167</v>
          </cell>
          <cell r="F3603">
            <v>85.930846039701407</v>
          </cell>
          <cell r="G3603">
            <v>160.79057414552159</v>
          </cell>
        </row>
        <row r="3604">
          <cell r="A3604">
            <v>89350</v>
          </cell>
          <cell r="B3604" t="str">
            <v>89</v>
          </cell>
          <cell r="C3604" t="str">
            <v>Saint-Loup-d'Ordon</v>
          </cell>
          <cell r="D3604">
            <v>258</v>
          </cell>
          <cell r="E3604">
            <v>46.818532818532809</v>
          </cell>
          <cell r="F3604">
            <v>20.918918918918916</v>
          </cell>
          <cell r="G3604">
            <v>67.737451737451721</v>
          </cell>
        </row>
        <row r="3605">
          <cell r="A3605">
            <v>89351</v>
          </cell>
          <cell r="B3605" t="str">
            <v>89</v>
          </cell>
          <cell r="C3605" t="str">
            <v>Sainte-Magnance</v>
          </cell>
          <cell r="D3605">
            <v>457</v>
          </cell>
          <cell r="E3605">
            <v>58.967741935483858</v>
          </cell>
          <cell r="F3605">
            <v>50.122580645161285</v>
          </cell>
          <cell r="G3605">
            <v>109.09032258064514</v>
          </cell>
        </row>
        <row r="3606">
          <cell r="A3606">
            <v>89352</v>
          </cell>
          <cell r="B3606" t="str">
            <v>89</v>
          </cell>
          <cell r="C3606" t="str">
            <v>Saint-Martin-des-Champs</v>
          </cell>
          <cell r="D3606">
            <v>298</v>
          </cell>
          <cell r="E3606">
            <v>51</v>
          </cell>
          <cell r="F3606">
            <v>33</v>
          </cell>
          <cell r="G3606">
            <v>84</v>
          </cell>
        </row>
        <row r="3607">
          <cell r="A3607">
            <v>89353</v>
          </cell>
          <cell r="B3607" t="str">
            <v>89</v>
          </cell>
          <cell r="C3607" t="str">
            <v>Saint-Martin-d'Ordon</v>
          </cell>
          <cell r="D3607">
            <v>400</v>
          </cell>
          <cell r="E3607">
            <v>57.289002557544798</v>
          </cell>
          <cell r="F3607">
            <v>28.644501278772402</v>
          </cell>
          <cell r="G3607">
            <v>85.9335038363172</v>
          </cell>
        </row>
        <row r="3608">
          <cell r="A3608">
            <v>89354</v>
          </cell>
          <cell r="B3608" t="str">
            <v>89</v>
          </cell>
          <cell r="C3608" t="str">
            <v>Saint-Martin-du-Tertre</v>
          </cell>
          <cell r="D3608">
            <v>1567</v>
          </cell>
          <cell r="E3608">
            <v>331.94083969465652</v>
          </cell>
          <cell r="F3608">
            <v>129.58651399491097</v>
          </cell>
          <cell r="G3608">
            <v>461.52735368956746</v>
          </cell>
        </row>
        <row r="3609">
          <cell r="A3609">
            <v>89355</v>
          </cell>
          <cell r="B3609" t="str">
            <v>89</v>
          </cell>
          <cell r="C3609" t="str">
            <v>Saint-Martin-sur-Armançon</v>
          </cell>
          <cell r="D3609">
            <v>131</v>
          </cell>
          <cell r="E3609">
            <v>25.60902255639099</v>
          </cell>
          <cell r="F3609">
            <v>23.639097744360917</v>
          </cell>
          <cell r="G3609">
            <v>49.248120300751907</v>
          </cell>
        </row>
        <row r="3610">
          <cell r="A3610">
            <v>89356</v>
          </cell>
          <cell r="B3610" t="str">
            <v>89</v>
          </cell>
          <cell r="C3610" t="str">
            <v>Saint-Martin-sur-Ocre</v>
          </cell>
          <cell r="D3610">
            <v>64.000000000000057</v>
          </cell>
          <cell r="E3610">
            <v>7.2258064516129101</v>
          </cell>
          <cell r="F3610">
            <v>4.1290322580645196</v>
          </cell>
          <cell r="G3610">
            <v>11.354838709677431</v>
          </cell>
        </row>
        <row r="3611">
          <cell r="A3611">
            <v>89358</v>
          </cell>
          <cell r="B3611" t="str">
            <v>89</v>
          </cell>
          <cell r="C3611" t="str">
            <v>Saint-Martin-sur-Ouanne</v>
          </cell>
          <cell r="D3611">
            <v>441</v>
          </cell>
          <cell r="E3611">
            <v>112.489841986456</v>
          </cell>
          <cell r="F3611">
            <v>52.760722347629809</v>
          </cell>
          <cell r="G3611">
            <v>165.25056433408582</v>
          </cell>
        </row>
        <row r="3612">
          <cell r="A3612">
            <v>89359</v>
          </cell>
          <cell r="B3612" t="str">
            <v>89</v>
          </cell>
          <cell r="C3612" t="str">
            <v>Saint-Maurice-aux-Riches-Hommes</v>
          </cell>
          <cell r="D3612">
            <v>426</v>
          </cell>
          <cell r="E3612">
            <v>89</v>
          </cell>
          <cell r="F3612">
            <v>95</v>
          </cell>
          <cell r="G3612">
            <v>184</v>
          </cell>
        </row>
        <row r="3613">
          <cell r="A3613">
            <v>89360</v>
          </cell>
          <cell r="B3613" t="str">
            <v>89</v>
          </cell>
          <cell r="C3613" t="str">
            <v>Saint-Maurice-le-Vieil</v>
          </cell>
          <cell r="D3613">
            <v>352.00000000000097</v>
          </cell>
          <cell r="E3613">
            <v>71.879879879880079</v>
          </cell>
          <cell r="F3613">
            <v>30.654654654654742</v>
          </cell>
          <cell r="G3613">
            <v>102.53453453453483</v>
          </cell>
        </row>
        <row r="3614">
          <cell r="A3614">
            <v>89361</v>
          </cell>
          <cell r="B3614" t="str">
            <v>89</v>
          </cell>
          <cell r="C3614" t="str">
            <v>Saint-Maurice-Thizouaille</v>
          </cell>
          <cell r="D3614">
            <v>259</v>
          </cell>
          <cell r="E3614">
            <v>34.337121212121211</v>
          </cell>
          <cell r="F3614">
            <v>15.696969696969695</v>
          </cell>
          <cell r="G3614">
            <v>50.034090909090907</v>
          </cell>
        </row>
        <row r="3615">
          <cell r="A3615">
            <v>89362</v>
          </cell>
          <cell r="B3615" t="str">
            <v>89</v>
          </cell>
          <cell r="C3615" t="str">
            <v>Saint-Moré</v>
          </cell>
          <cell r="D3615">
            <v>180</v>
          </cell>
          <cell r="E3615">
            <v>43</v>
          </cell>
          <cell r="F3615">
            <v>24</v>
          </cell>
          <cell r="G3615">
            <v>67</v>
          </cell>
        </row>
        <row r="3616">
          <cell r="A3616">
            <v>89363</v>
          </cell>
          <cell r="B3616" t="str">
            <v>89</v>
          </cell>
          <cell r="C3616" t="str">
            <v>Sainte-Pallaye</v>
          </cell>
          <cell r="D3616">
            <v>125</v>
          </cell>
          <cell r="E3616">
            <v>21.516393442623031</v>
          </cell>
          <cell r="F3616">
            <v>11.27049180327873</v>
          </cell>
          <cell r="G3616">
            <v>32.786885245901757</v>
          </cell>
        </row>
        <row r="3617">
          <cell r="A3617">
            <v>89364</v>
          </cell>
          <cell r="B3617" t="str">
            <v>89</v>
          </cell>
          <cell r="C3617" t="str">
            <v>Saint-Père</v>
          </cell>
          <cell r="D3617">
            <v>335</v>
          </cell>
          <cell r="E3617">
            <v>86.890625</v>
          </cell>
          <cell r="F3617">
            <v>49.203125</v>
          </cell>
          <cell r="G3617">
            <v>136.09375</v>
          </cell>
        </row>
        <row r="3618">
          <cell r="A3618">
            <v>89365</v>
          </cell>
          <cell r="B3618" t="str">
            <v>89</v>
          </cell>
          <cell r="C3618" t="str">
            <v>Saint-Privé</v>
          </cell>
          <cell r="D3618">
            <v>565.99999999999739</v>
          </cell>
          <cell r="E3618">
            <v>129.93115154248184</v>
          </cell>
          <cell r="F3618">
            <v>61.443816358110411</v>
          </cell>
          <cell r="G3618">
            <v>191.37496790059225</v>
          </cell>
        </row>
        <row r="3619">
          <cell r="A3619">
            <v>89366</v>
          </cell>
          <cell r="B3619" t="str">
            <v>89</v>
          </cell>
          <cell r="C3619" t="str">
            <v>Saint-Romain-le-Preux</v>
          </cell>
          <cell r="D3619">
            <v>192</v>
          </cell>
          <cell r="E3619">
            <v>37.608247422680428</v>
          </cell>
          <cell r="F3619">
            <v>18.804123711340218</v>
          </cell>
          <cell r="G3619">
            <v>56.412371134020646</v>
          </cell>
        </row>
        <row r="3620">
          <cell r="A3620">
            <v>89367</v>
          </cell>
          <cell r="B3620" t="str">
            <v>89</v>
          </cell>
          <cell r="C3620" t="str">
            <v>Saints-en-Puisaye</v>
          </cell>
          <cell r="D3620">
            <v>597.00000000000102</v>
          </cell>
          <cell r="E3620">
            <v>112.89097103918247</v>
          </cell>
          <cell r="F3620">
            <v>75.260647359454978</v>
          </cell>
          <cell r="G3620">
            <v>188.15161839863745</v>
          </cell>
        </row>
        <row r="3621">
          <cell r="A3621">
            <v>89368</v>
          </cell>
          <cell r="B3621" t="str">
            <v>89</v>
          </cell>
          <cell r="C3621" t="str">
            <v>Saint-Sauveur-en-Puisaye</v>
          </cell>
          <cell r="D3621">
            <v>917.99999999999716</v>
          </cell>
          <cell r="E3621">
            <v>214.95575721648396</v>
          </cell>
          <cell r="F3621">
            <v>206.6175225261477</v>
          </cell>
          <cell r="G3621">
            <v>421.57327974263166</v>
          </cell>
        </row>
        <row r="3622">
          <cell r="A3622">
            <v>89369</v>
          </cell>
          <cell r="B3622" t="str">
            <v>89</v>
          </cell>
          <cell r="C3622" t="str">
            <v>Saint-Sérotin</v>
          </cell>
          <cell r="D3622">
            <v>555</v>
          </cell>
          <cell r="E3622">
            <v>69.091653468068941</v>
          </cell>
          <cell r="F3622">
            <v>33.086143914286538</v>
          </cell>
          <cell r="G3622">
            <v>102.17779738235548</v>
          </cell>
        </row>
        <row r="3623">
          <cell r="A3623">
            <v>89370</v>
          </cell>
          <cell r="B3623" t="str">
            <v>89</v>
          </cell>
          <cell r="C3623" t="str">
            <v>Saint-Valérien</v>
          </cell>
          <cell r="D3623">
            <v>1703</v>
          </cell>
          <cell r="E3623">
            <v>267.40305923962961</v>
          </cell>
          <cell r="F3623">
            <v>244.05161083792112</v>
          </cell>
          <cell r="G3623">
            <v>511.45467007755076</v>
          </cell>
        </row>
        <row r="3624">
          <cell r="A3624">
            <v>89371</v>
          </cell>
          <cell r="B3624" t="str">
            <v>89</v>
          </cell>
          <cell r="C3624" t="str">
            <v>Sainte-Vertu</v>
          </cell>
          <cell r="D3624">
            <v>102</v>
          </cell>
          <cell r="E3624">
            <v>20.399999999999999</v>
          </cell>
          <cell r="F3624">
            <v>13.6</v>
          </cell>
          <cell r="G3624">
            <v>34</v>
          </cell>
        </row>
        <row r="3625">
          <cell r="A3625">
            <v>89373</v>
          </cell>
          <cell r="B3625" t="str">
            <v>89</v>
          </cell>
          <cell r="C3625" t="str">
            <v>Saligny</v>
          </cell>
          <cell r="D3625">
            <v>662</v>
          </cell>
          <cell r="E3625">
            <v>132.59790732436468</v>
          </cell>
          <cell r="F3625">
            <v>42.550074738415532</v>
          </cell>
          <cell r="G3625">
            <v>175.14798206278022</v>
          </cell>
        </row>
        <row r="3626">
          <cell r="A3626">
            <v>89374</v>
          </cell>
          <cell r="B3626" t="str">
            <v>89</v>
          </cell>
          <cell r="C3626" t="str">
            <v>Sambourg</v>
          </cell>
          <cell r="D3626">
            <v>83</v>
          </cell>
          <cell r="E3626">
            <v>17</v>
          </cell>
          <cell r="F3626">
            <v>4</v>
          </cell>
          <cell r="G3626">
            <v>21</v>
          </cell>
        </row>
        <row r="3627">
          <cell r="A3627">
            <v>89375</v>
          </cell>
          <cell r="B3627" t="str">
            <v>89</v>
          </cell>
          <cell r="C3627" t="str">
            <v>Santigny</v>
          </cell>
          <cell r="D3627">
            <v>106</v>
          </cell>
          <cell r="E3627">
            <v>17.49514563106791</v>
          </cell>
          <cell r="F3627">
            <v>12.34951456310676</v>
          </cell>
          <cell r="G3627">
            <v>29.844660194174672</v>
          </cell>
        </row>
        <row r="3628">
          <cell r="A3628">
            <v>89376</v>
          </cell>
          <cell r="B3628" t="str">
            <v>89</v>
          </cell>
          <cell r="C3628" t="str">
            <v>Sarry</v>
          </cell>
          <cell r="D3628">
            <v>162</v>
          </cell>
          <cell r="E3628">
            <v>28.35</v>
          </cell>
          <cell r="F3628">
            <v>19.237500000000001</v>
          </cell>
          <cell r="G3628">
            <v>47.587500000000006</v>
          </cell>
        </row>
        <row r="3629">
          <cell r="A3629">
            <v>89377</v>
          </cell>
          <cell r="B3629" t="str">
            <v>89</v>
          </cell>
          <cell r="C3629" t="str">
            <v>Sauvigny-le-Beuréal</v>
          </cell>
          <cell r="D3629">
            <v>65</v>
          </cell>
          <cell r="E3629">
            <v>17.152777777777782</v>
          </cell>
          <cell r="F3629">
            <v>9.9305555555555589</v>
          </cell>
          <cell r="G3629">
            <v>27.083333333333343</v>
          </cell>
        </row>
        <row r="3630">
          <cell r="A3630">
            <v>89378</v>
          </cell>
          <cell r="B3630" t="str">
            <v>89</v>
          </cell>
          <cell r="C3630" t="str">
            <v>Sauvigny-le-Bois</v>
          </cell>
          <cell r="D3630">
            <v>754.00000000000273</v>
          </cell>
          <cell r="E3630">
            <v>146.4077669902918</v>
          </cell>
          <cell r="F3630">
            <v>61.700416088765827</v>
          </cell>
          <cell r="G3630">
            <v>208.10818307905762</v>
          </cell>
        </row>
        <row r="3631">
          <cell r="A3631">
            <v>89379</v>
          </cell>
          <cell r="B3631" t="str">
            <v>89</v>
          </cell>
          <cell r="C3631" t="str">
            <v>Savigny-en-Terre-Plaine</v>
          </cell>
          <cell r="D3631">
            <v>152</v>
          </cell>
          <cell r="E3631">
            <v>24.338593128638401</v>
          </cell>
          <cell r="F3631">
            <v>25.352701175665</v>
          </cell>
          <cell r="G3631">
            <v>49.691294304303398</v>
          </cell>
        </row>
        <row r="3632">
          <cell r="A3632">
            <v>89380</v>
          </cell>
          <cell r="B3632" t="str">
            <v>89</v>
          </cell>
          <cell r="C3632" t="str">
            <v>Savigny-sur-Clairis</v>
          </cell>
          <cell r="D3632">
            <v>404</v>
          </cell>
          <cell r="E3632">
            <v>68.702127314392655</v>
          </cell>
          <cell r="F3632">
            <v>115.68597565492941</v>
          </cell>
          <cell r="G3632">
            <v>184.38810296932206</v>
          </cell>
        </row>
        <row r="3633">
          <cell r="A3633">
            <v>89381</v>
          </cell>
          <cell r="B3633" t="str">
            <v>89</v>
          </cell>
          <cell r="C3633" t="str">
            <v>Sceaux</v>
          </cell>
          <cell r="D3633">
            <v>130</v>
          </cell>
          <cell r="E3633">
            <v>30.922261009333056</v>
          </cell>
          <cell r="F3633">
            <v>15.007841871542739</v>
          </cell>
          <cell r="G3633">
            <v>45.930102880875793</v>
          </cell>
        </row>
        <row r="3634">
          <cell r="A3634">
            <v>89382</v>
          </cell>
          <cell r="B3634" t="str">
            <v>89</v>
          </cell>
          <cell r="C3634" t="str">
            <v>Seignelay</v>
          </cell>
          <cell r="D3634">
            <v>1604</v>
          </cell>
          <cell r="E3634">
            <v>248</v>
          </cell>
          <cell r="F3634">
            <v>158</v>
          </cell>
          <cell r="G3634">
            <v>406</v>
          </cell>
        </row>
        <row r="3635">
          <cell r="A3635">
            <v>89383</v>
          </cell>
          <cell r="B3635" t="str">
            <v>89</v>
          </cell>
          <cell r="C3635" t="str">
            <v>Sementron</v>
          </cell>
          <cell r="D3635">
            <v>116</v>
          </cell>
          <cell r="E3635">
            <v>26</v>
          </cell>
          <cell r="F3635">
            <v>16</v>
          </cell>
          <cell r="G3635">
            <v>42</v>
          </cell>
        </row>
        <row r="3636">
          <cell r="A3636">
            <v>89384</v>
          </cell>
          <cell r="B3636" t="str">
            <v>89</v>
          </cell>
          <cell r="C3636" t="str">
            <v>Senan</v>
          </cell>
          <cell r="D3636">
            <v>784.00000000000261</v>
          </cell>
          <cell r="E3636">
            <v>132.53576072821889</v>
          </cell>
          <cell r="F3636">
            <v>73.40442132639815</v>
          </cell>
          <cell r="G3636">
            <v>205.94018205461703</v>
          </cell>
        </row>
        <row r="3637">
          <cell r="A3637">
            <v>89385</v>
          </cell>
          <cell r="B3637" t="str">
            <v>89</v>
          </cell>
          <cell r="C3637" t="str">
            <v>Sennevoy-le-Bas</v>
          </cell>
          <cell r="D3637">
            <v>98.999999999999915</v>
          </cell>
          <cell r="E3637">
            <v>37.762886597938113</v>
          </cell>
          <cell r="F3637">
            <v>14.288659793814421</v>
          </cell>
          <cell r="G3637">
            <v>52.051546391752538</v>
          </cell>
        </row>
        <row r="3638">
          <cell r="A3638">
            <v>89386</v>
          </cell>
          <cell r="B3638" t="str">
            <v>89</v>
          </cell>
          <cell r="C3638" t="str">
            <v>Sennevoy-le-Haut</v>
          </cell>
          <cell r="D3638">
            <v>111</v>
          </cell>
          <cell r="E3638">
            <v>27.26315789473685</v>
          </cell>
          <cell r="F3638">
            <v>17.526315789473689</v>
          </cell>
          <cell r="G3638">
            <v>44.789473684210535</v>
          </cell>
        </row>
        <row r="3639">
          <cell r="A3639">
            <v>89387</v>
          </cell>
          <cell r="B3639" t="str">
            <v>89</v>
          </cell>
          <cell r="C3639" t="str">
            <v>Sens</v>
          </cell>
          <cell r="D3639">
            <v>25018</v>
          </cell>
          <cell r="E3639">
            <v>4019.6395399570793</v>
          </cell>
          <cell r="F3639">
            <v>3133.5843096923104</v>
          </cell>
          <cell r="G3639">
            <v>7153.2238496493901</v>
          </cell>
        </row>
        <row r="3640">
          <cell r="A3640">
            <v>89388</v>
          </cell>
          <cell r="B3640" t="str">
            <v>89</v>
          </cell>
          <cell r="C3640" t="str">
            <v>Sépeaux</v>
          </cell>
          <cell r="D3640">
            <v>422</v>
          </cell>
          <cell r="E3640">
            <v>61.853427895981113</v>
          </cell>
          <cell r="F3640">
            <v>45.891252955082756</v>
          </cell>
          <cell r="G3640">
            <v>107.74468085106386</v>
          </cell>
        </row>
        <row r="3641">
          <cell r="A3641">
            <v>89390</v>
          </cell>
          <cell r="B3641" t="str">
            <v>89</v>
          </cell>
          <cell r="C3641" t="str">
            <v>Serbonnes</v>
          </cell>
          <cell r="D3641">
            <v>588</v>
          </cell>
          <cell r="E3641">
            <v>83</v>
          </cell>
          <cell r="F3641">
            <v>85</v>
          </cell>
          <cell r="G3641">
            <v>168</v>
          </cell>
        </row>
        <row r="3642">
          <cell r="A3642">
            <v>89391</v>
          </cell>
          <cell r="B3642" t="str">
            <v>89</v>
          </cell>
          <cell r="C3642" t="str">
            <v>Sergines</v>
          </cell>
          <cell r="D3642">
            <v>1300</v>
          </cell>
          <cell r="E3642">
            <v>181.40762543424327</v>
          </cell>
          <cell r="F3642">
            <v>169.50945771020895</v>
          </cell>
          <cell r="G3642">
            <v>350.91708314445225</v>
          </cell>
        </row>
        <row r="3643">
          <cell r="A3643">
            <v>89392</v>
          </cell>
          <cell r="B3643" t="str">
            <v>89</v>
          </cell>
          <cell r="C3643" t="str">
            <v>Sermizelles</v>
          </cell>
          <cell r="D3643">
            <v>279.00000000000102</v>
          </cell>
          <cell r="E3643">
            <v>62.828244274809393</v>
          </cell>
          <cell r="F3643">
            <v>23.427480916030621</v>
          </cell>
          <cell r="G3643">
            <v>86.25572519084001</v>
          </cell>
        </row>
        <row r="3644">
          <cell r="A3644">
            <v>89393</v>
          </cell>
          <cell r="B3644" t="str">
            <v>89</v>
          </cell>
          <cell r="C3644" t="str">
            <v>Serrigny</v>
          </cell>
          <cell r="D3644">
            <v>121</v>
          </cell>
          <cell r="E3644">
            <v>23.991379310344779</v>
          </cell>
          <cell r="F3644">
            <v>10.4310344827586</v>
          </cell>
          <cell r="G3644">
            <v>34.422413793103381</v>
          </cell>
        </row>
        <row r="3645">
          <cell r="A3645">
            <v>89394</v>
          </cell>
          <cell r="B3645" t="str">
            <v>89</v>
          </cell>
          <cell r="C3645" t="str">
            <v>Sery</v>
          </cell>
          <cell r="D3645">
            <v>106</v>
          </cell>
          <cell r="E3645">
            <v>19</v>
          </cell>
          <cell r="F3645">
            <v>10</v>
          </cell>
          <cell r="G3645">
            <v>29</v>
          </cell>
        </row>
        <row r="3646">
          <cell r="A3646">
            <v>89395</v>
          </cell>
          <cell r="B3646" t="str">
            <v>89</v>
          </cell>
          <cell r="C3646" t="str">
            <v>Les Sièges</v>
          </cell>
          <cell r="D3646">
            <v>432</v>
          </cell>
          <cell r="E3646">
            <v>67.686635944700427</v>
          </cell>
          <cell r="F3646">
            <v>47.77880184331795</v>
          </cell>
          <cell r="G3646">
            <v>115.46543778801838</v>
          </cell>
        </row>
        <row r="3647">
          <cell r="A3647">
            <v>89397</v>
          </cell>
          <cell r="B3647" t="str">
            <v>89</v>
          </cell>
          <cell r="C3647" t="str">
            <v>Sommecaise</v>
          </cell>
          <cell r="D3647">
            <v>349</v>
          </cell>
          <cell r="E3647">
            <v>80.08215297450424</v>
          </cell>
          <cell r="F3647">
            <v>35.592067988668546</v>
          </cell>
          <cell r="G3647">
            <v>115.67422096317279</v>
          </cell>
        </row>
        <row r="3648">
          <cell r="A3648">
            <v>89398</v>
          </cell>
          <cell r="B3648" t="str">
            <v>89</v>
          </cell>
          <cell r="C3648" t="str">
            <v>Sormery</v>
          </cell>
          <cell r="D3648">
            <v>356.00000000000171</v>
          </cell>
          <cell r="E3648">
            <v>77.654390934844571</v>
          </cell>
          <cell r="F3648">
            <v>45.38243626062345</v>
          </cell>
          <cell r="G3648">
            <v>123.03682719546802</v>
          </cell>
        </row>
        <row r="3649">
          <cell r="A3649">
            <v>89399</v>
          </cell>
          <cell r="B3649" t="str">
            <v>89</v>
          </cell>
          <cell r="C3649" t="str">
            <v>Soucy</v>
          </cell>
          <cell r="D3649">
            <v>1545</v>
          </cell>
          <cell r="E3649">
            <v>271.62590879048338</v>
          </cell>
          <cell r="F3649">
            <v>122.53800396563159</v>
          </cell>
          <cell r="G3649">
            <v>394.163912756115</v>
          </cell>
        </row>
        <row r="3650">
          <cell r="A3650">
            <v>89400</v>
          </cell>
          <cell r="B3650" t="str">
            <v>89</v>
          </cell>
          <cell r="C3650" t="str">
            <v>Sougères-en-Puisaye</v>
          </cell>
          <cell r="D3650">
            <v>329</v>
          </cell>
          <cell r="E3650">
            <v>76.534743202416891</v>
          </cell>
          <cell r="F3650">
            <v>75.540785498489399</v>
          </cell>
          <cell r="G3650">
            <v>152.07552870090629</v>
          </cell>
        </row>
        <row r="3651">
          <cell r="A3651">
            <v>89402</v>
          </cell>
          <cell r="B3651" t="str">
            <v>89</v>
          </cell>
          <cell r="C3651" t="str">
            <v>Soumaintrain</v>
          </cell>
          <cell r="D3651">
            <v>196</v>
          </cell>
          <cell r="E3651">
            <v>30.228855721393039</v>
          </cell>
          <cell r="F3651">
            <v>14.626865671641797</v>
          </cell>
          <cell r="G3651">
            <v>44.855721393034834</v>
          </cell>
        </row>
        <row r="3652">
          <cell r="A3652">
            <v>89403</v>
          </cell>
          <cell r="B3652" t="str">
            <v>89</v>
          </cell>
          <cell r="C3652" t="str">
            <v>Stigny</v>
          </cell>
          <cell r="D3652">
            <v>114</v>
          </cell>
          <cell r="E3652">
            <v>21.18584070796452</v>
          </cell>
          <cell r="F3652">
            <v>17.150442477876041</v>
          </cell>
          <cell r="G3652">
            <v>38.336283185840557</v>
          </cell>
        </row>
        <row r="3653">
          <cell r="A3653">
            <v>89404</v>
          </cell>
          <cell r="B3653" t="str">
            <v>89</v>
          </cell>
          <cell r="C3653" t="str">
            <v>Subligny</v>
          </cell>
          <cell r="D3653">
            <v>498</v>
          </cell>
          <cell r="E3653">
            <v>83</v>
          </cell>
          <cell r="F3653">
            <v>42</v>
          </cell>
          <cell r="G3653">
            <v>125</v>
          </cell>
        </row>
        <row r="3654">
          <cell r="A3654">
            <v>89405</v>
          </cell>
          <cell r="B3654" t="str">
            <v>89</v>
          </cell>
          <cell r="C3654" t="str">
            <v>Taingy</v>
          </cell>
          <cell r="D3654">
            <v>310</v>
          </cell>
          <cell r="E3654">
            <v>62</v>
          </cell>
          <cell r="F3654">
            <v>50</v>
          </cell>
          <cell r="G3654">
            <v>112</v>
          </cell>
        </row>
        <row r="3655">
          <cell r="A3655">
            <v>89406</v>
          </cell>
          <cell r="B3655" t="str">
            <v>89</v>
          </cell>
          <cell r="C3655" t="str">
            <v>Talcy</v>
          </cell>
          <cell r="D3655">
            <v>88.000000000000142</v>
          </cell>
          <cell r="E3655">
            <v>14.325581395348861</v>
          </cell>
          <cell r="F3655">
            <v>12.279069767441881</v>
          </cell>
          <cell r="G3655">
            <v>26.604651162790741</v>
          </cell>
        </row>
        <row r="3656">
          <cell r="A3656">
            <v>89407</v>
          </cell>
          <cell r="B3656" t="str">
            <v>89</v>
          </cell>
          <cell r="C3656" t="str">
            <v>Tanlay</v>
          </cell>
          <cell r="D3656">
            <v>1062</v>
          </cell>
          <cell r="E3656">
            <v>209.48021197818255</v>
          </cell>
          <cell r="F3656">
            <v>211.15905377257647</v>
          </cell>
          <cell r="G3656">
            <v>420.63926575075902</v>
          </cell>
        </row>
        <row r="3657">
          <cell r="A3657">
            <v>89408</v>
          </cell>
          <cell r="B3657" t="str">
            <v>89</v>
          </cell>
          <cell r="C3657" t="str">
            <v>Tannerre-en-Puisaye</v>
          </cell>
          <cell r="D3657">
            <v>294</v>
          </cell>
          <cell r="E3657">
            <v>84.589473684210446</v>
          </cell>
          <cell r="F3657">
            <v>30.947368421052598</v>
          </cell>
          <cell r="G3657">
            <v>115.53684210526305</v>
          </cell>
        </row>
        <row r="3658">
          <cell r="A3658">
            <v>89409</v>
          </cell>
          <cell r="B3658" t="str">
            <v>89</v>
          </cell>
          <cell r="C3658" t="str">
            <v>Tharoiseau</v>
          </cell>
          <cell r="D3658">
            <v>64.000000000000256</v>
          </cell>
          <cell r="E3658">
            <v>19.301587301587379</v>
          </cell>
          <cell r="F3658">
            <v>8.1269841269841603</v>
          </cell>
          <cell r="G3658">
            <v>27.428571428571537</v>
          </cell>
        </row>
        <row r="3659">
          <cell r="A3659">
            <v>89410</v>
          </cell>
          <cell r="B3659" t="str">
            <v>89</v>
          </cell>
          <cell r="C3659" t="str">
            <v>Tharot</v>
          </cell>
          <cell r="D3659">
            <v>92</v>
          </cell>
          <cell r="E3659">
            <v>15.827956989247312</v>
          </cell>
          <cell r="F3659">
            <v>6.924731182795699</v>
          </cell>
          <cell r="G3659">
            <v>22.752688172043012</v>
          </cell>
        </row>
        <row r="3660">
          <cell r="A3660">
            <v>89411</v>
          </cell>
          <cell r="B3660" t="str">
            <v>89</v>
          </cell>
          <cell r="C3660" t="str">
            <v>Theil-sur-Vanne</v>
          </cell>
          <cell r="D3660">
            <v>511</v>
          </cell>
          <cell r="E3660">
            <v>95</v>
          </cell>
          <cell r="F3660">
            <v>24</v>
          </cell>
          <cell r="G3660">
            <v>119</v>
          </cell>
        </row>
        <row r="3661">
          <cell r="A3661">
            <v>89412</v>
          </cell>
          <cell r="B3661" t="str">
            <v>89</v>
          </cell>
          <cell r="C3661" t="str">
            <v>Thizy</v>
          </cell>
          <cell r="D3661">
            <v>191</v>
          </cell>
          <cell r="E3661">
            <v>25.930669646865503</v>
          </cell>
          <cell r="F3661">
            <v>57.617502617659838</v>
          </cell>
          <cell r="G3661">
            <v>83.548172264525334</v>
          </cell>
        </row>
        <row r="3662">
          <cell r="A3662">
            <v>89413</v>
          </cell>
          <cell r="B3662" t="str">
            <v>89</v>
          </cell>
          <cell r="C3662" t="str">
            <v>Thorey</v>
          </cell>
          <cell r="D3662">
            <v>39.999999999999929</v>
          </cell>
          <cell r="E3662">
            <v>21.818181818181781</v>
          </cell>
          <cell r="F3662">
            <v>4.8484848484848397</v>
          </cell>
          <cell r="G3662">
            <v>26.666666666666622</v>
          </cell>
        </row>
        <row r="3663">
          <cell r="A3663">
            <v>89414</v>
          </cell>
          <cell r="B3663" t="str">
            <v>89</v>
          </cell>
          <cell r="C3663" t="str">
            <v>Thorigny-sur-Oreuse</v>
          </cell>
          <cell r="D3663">
            <v>1510</v>
          </cell>
          <cell r="E3663">
            <v>293</v>
          </cell>
          <cell r="F3663">
            <v>179</v>
          </cell>
          <cell r="G3663">
            <v>472</v>
          </cell>
        </row>
        <row r="3664">
          <cell r="A3664">
            <v>89415</v>
          </cell>
          <cell r="B3664" t="str">
            <v>89</v>
          </cell>
          <cell r="C3664" t="str">
            <v>Thory</v>
          </cell>
          <cell r="D3664">
            <v>205</v>
          </cell>
          <cell r="E3664">
            <v>29.725000000000001</v>
          </cell>
          <cell r="F3664">
            <v>21.524999999999999</v>
          </cell>
          <cell r="G3664">
            <v>51.25</v>
          </cell>
        </row>
        <row r="3665">
          <cell r="A3665">
            <v>89416</v>
          </cell>
          <cell r="B3665" t="str">
            <v>89</v>
          </cell>
          <cell r="C3665" t="str">
            <v>Thury</v>
          </cell>
          <cell r="D3665">
            <v>449</v>
          </cell>
          <cell r="E3665">
            <v>120.19690265486724</v>
          </cell>
          <cell r="F3665">
            <v>86.422566371681413</v>
          </cell>
          <cell r="G3665">
            <v>206.61946902654864</v>
          </cell>
        </row>
        <row r="3666">
          <cell r="A3666">
            <v>89417</v>
          </cell>
          <cell r="B3666" t="str">
            <v>89</v>
          </cell>
          <cell r="C3666" t="str">
            <v>Tissey</v>
          </cell>
          <cell r="D3666">
            <v>102</v>
          </cell>
          <cell r="E3666">
            <v>24.237623762376241</v>
          </cell>
          <cell r="F3666">
            <v>5.0495049504950504</v>
          </cell>
          <cell r="G3666">
            <v>29.287128712871294</v>
          </cell>
        </row>
        <row r="3667">
          <cell r="A3667">
            <v>89418</v>
          </cell>
          <cell r="B3667" t="str">
            <v>89</v>
          </cell>
          <cell r="C3667" t="str">
            <v>Tonnerre</v>
          </cell>
          <cell r="D3667">
            <v>4910</v>
          </cell>
          <cell r="E3667">
            <v>861.98798589392572</v>
          </cell>
          <cell r="F3667">
            <v>623.06516513243901</v>
          </cell>
          <cell r="G3667">
            <v>1485.0531510263647</v>
          </cell>
        </row>
        <row r="3668">
          <cell r="A3668">
            <v>89419</v>
          </cell>
          <cell r="B3668" t="str">
            <v>89</v>
          </cell>
          <cell r="C3668" t="str">
            <v>Toucy</v>
          </cell>
          <cell r="D3668">
            <v>2726</v>
          </cell>
          <cell r="E3668">
            <v>456</v>
          </cell>
          <cell r="F3668">
            <v>422</v>
          </cell>
          <cell r="G3668">
            <v>878</v>
          </cell>
        </row>
        <row r="3669">
          <cell r="A3669">
            <v>89420</v>
          </cell>
          <cell r="B3669" t="str">
            <v>89</v>
          </cell>
          <cell r="C3669" t="str">
            <v>Treigny</v>
          </cell>
          <cell r="D3669">
            <v>915</v>
          </cell>
          <cell r="E3669">
            <v>204.13942109788883</v>
          </cell>
          <cell r="F3669">
            <v>142.68472607718186</v>
          </cell>
          <cell r="G3669">
            <v>346.82414717507072</v>
          </cell>
        </row>
        <row r="3670">
          <cell r="A3670">
            <v>89421</v>
          </cell>
          <cell r="B3670" t="str">
            <v>89</v>
          </cell>
          <cell r="C3670" t="str">
            <v>Trévilly</v>
          </cell>
          <cell r="D3670">
            <v>67</v>
          </cell>
          <cell r="E3670">
            <v>11.485714285714284</v>
          </cell>
          <cell r="F3670">
            <v>14.357142857142858</v>
          </cell>
          <cell r="G3670">
            <v>25.842857142857142</v>
          </cell>
        </row>
        <row r="3671">
          <cell r="A3671">
            <v>89422</v>
          </cell>
          <cell r="B3671" t="str">
            <v>89</v>
          </cell>
          <cell r="C3671" t="str">
            <v>Trichey</v>
          </cell>
          <cell r="D3671">
            <v>39</v>
          </cell>
          <cell r="E3671">
            <v>7</v>
          </cell>
          <cell r="F3671">
            <v>3</v>
          </cell>
          <cell r="G3671">
            <v>10</v>
          </cell>
        </row>
        <row r="3672">
          <cell r="A3672">
            <v>89423</v>
          </cell>
          <cell r="B3672" t="str">
            <v>89</v>
          </cell>
          <cell r="C3672" t="str">
            <v>Tronchoy</v>
          </cell>
          <cell r="D3672">
            <v>129</v>
          </cell>
          <cell r="E3672">
            <v>20</v>
          </cell>
          <cell r="F3672">
            <v>28</v>
          </cell>
          <cell r="G3672">
            <v>48</v>
          </cell>
        </row>
        <row r="3673">
          <cell r="A3673">
            <v>89424</v>
          </cell>
          <cell r="B3673" t="str">
            <v>89</v>
          </cell>
          <cell r="C3673" t="str">
            <v>Trucy-sur-Yonne</v>
          </cell>
          <cell r="D3673">
            <v>143</v>
          </cell>
          <cell r="E3673">
            <v>24</v>
          </cell>
          <cell r="F3673">
            <v>26</v>
          </cell>
          <cell r="G3673">
            <v>50</v>
          </cell>
        </row>
        <row r="3674">
          <cell r="A3674">
            <v>89425</v>
          </cell>
          <cell r="B3674" t="str">
            <v>89</v>
          </cell>
          <cell r="C3674" t="str">
            <v>Turny</v>
          </cell>
          <cell r="D3674">
            <v>715</v>
          </cell>
          <cell r="E3674">
            <v>137.61506276150627</v>
          </cell>
          <cell r="F3674">
            <v>68.807531380753147</v>
          </cell>
          <cell r="G3674">
            <v>206.42259414225941</v>
          </cell>
        </row>
        <row r="3675">
          <cell r="A3675">
            <v>89426</v>
          </cell>
          <cell r="B3675" t="str">
            <v>89</v>
          </cell>
          <cell r="C3675" t="str">
            <v>Val-de-Mercy</v>
          </cell>
          <cell r="D3675">
            <v>384</v>
          </cell>
          <cell r="E3675">
            <v>46</v>
          </cell>
          <cell r="F3675">
            <v>23</v>
          </cell>
          <cell r="G3675">
            <v>69</v>
          </cell>
        </row>
        <row r="3676">
          <cell r="A3676">
            <v>89427</v>
          </cell>
          <cell r="B3676" t="str">
            <v>89</v>
          </cell>
          <cell r="C3676" t="str">
            <v>Vallan</v>
          </cell>
          <cell r="D3676">
            <v>683</v>
          </cell>
          <cell r="E3676">
            <v>103.39446870451232</v>
          </cell>
          <cell r="F3676">
            <v>57.662299854439574</v>
          </cell>
          <cell r="G3676">
            <v>161.05676855895189</v>
          </cell>
        </row>
        <row r="3677">
          <cell r="A3677">
            <v>89428</v>
          </cell>
          <cell r="B3677" t="str">
            <v>89</v>
          </cell>
          <cell r="C3677" t="str">
            <v>Vallery</v>
          </cell>
          <cell r="D3677">
            <v>557.99999999999932</v>
          </cell>
          <cell r="E3677">
            <v>98.174699201351444</v>
          </cell>
          <cell r="F3677">
            <v>50.089902047782999</v>
          </cell>
          <cell r="G3677">
            <v>148.26460124913444</v>
          </cell>
        </row>
        <row r="3678">
          <cell r="A3678">
            <v>89429</v>
          </cell>
          <cell r="B3678" t="str">
            <v>89</v>
          </cell>
          <cell r="C3678" t="str">
            <v>Vareilles</v>
          </cell>
          <cell r="D3678">
            <v>238</v>
          </cell>
          <cell r="E3678">
            <v>39.991803278688536</v>
          </cell>
          <cell r="F3678">
            <v>29.262295081967221</v>
          </cell>
          <cell r="G3678">
            <v>69.25409836065576</v>
          </cell>
        </row>
        <row r="3679">
          <cell r="A3679">
            <v>89430</v>
          </cell>
          <cell r="B3679" t="str">
            <v>89</v>
          </cell>
          <cell r="C3679" t="str">
            <v>Varennes</v>
          </cell>
          <cell r="D3679">
            <v>304</v>
          </cell>
          <cell r="E3679">
            <v>38.119122257053277</v>
          </cell>
          <cell r="F3679">
            <v>25.730407523510962</v>
          </cell>
          <cell r="G3679">
            <v>63.849529780564239</v>
          </cell>
        </row>
        <row r="3680">
          <cell r="A3680">
            <v>89431</v>
          </cell>
          <cell r="B3680" t="str">
            <v>89</v>
          </cell>
          <cell r="C3680" t="str">
            <v>Vassy-sous-Pisy</v>
          </cell>
          <cell r="D3680">
            <v>73</v>
          </cell>
          <cell r="E3680">
            <v>12.486842105263165</v>
          </cell>
          <cell r="F3680">
            <v>11.526315789473689</v>
          </cell>
          <cell r="G3680">
            <v>24.013157894736853</v>
          </cell>
        </row>
        <row r="3681">
          <cell r="A3681">
            <v>89432</v>
          </cell>
          <cell r="B3681" t="str">
            <v>89</v>
          </cell>
          <cell r="C3681" t="str">
            <v>Vaudeurs</v>
          </cell>
          <cell r="D3681">
            <v>509.99999999999767</v>
          </cell>
          <cell r="E3681">
            <v>107.64344262295032</v>
          </cell>
          <cell r="F3681">
            <v>45.983606557376838</v>
          </cell>
          <cell r="G3681">
            <v>153.62704918032716</v>
          </cell>
        </row>
        <row r="3682">
          <cell r="A3682">
            <v>89433</v>
          </cell>
          <cell r="B3682" t="str">
            <v>89</v>
          </cell>
          <cell r="C3682" t="str">
            <v>Vault-de-Lugny</v>
          </cell>
          <cell r="D3682">
            <v>314</v>
          </cell>
          <cell r="E3682">
            <v>66</v>
          </cell>
          <cell r="F3682">
            <v>38</v>
          </cell>
          <cell r="G3682">
            <v>104</v>
          </cell>
        </row>
        <row r="3683">
          <cell r="A3683">
            <v>89434</v>
          </cell>
          <cell r="B3683" t="str">
            <v>89</v>
          </cell>
          <cell r="C3683" t="str">
            <v>Vaumort</v>
          </cell>
          <cell r="D3683">
            <v>354</v>
          </cell>
          <cell r="E3683">
            <v>50</v>
          </cell>
          <cell r="F3683">
            <v>21</v>
          </cell>
          <cell r="G3683">
            <v>71</v>
          </cell>
        </row>
        <row r="3684">
          <cell r="A3684">
            <v>89436</v>
          </cell>
          <cell r="B3684" t="str">
            <v>89</v>
          </cell>
          <cell r="C3684" t="str">
            <v>Venizy</v>
          </cell>
          <cell r="D3684">
            <v>934</v>
          </cell>
          <cell r="E3684">
            <v>148</v>
          </cell>
          <cell r="F3684">
            <v>67</v>
          </cell>
          <cell r="G3684">
            <v>215</v>
          </cell>
        </row>
        <row r="3685">
          <cell r="A3685">
            <v>89437</v>
          </cell>
          <cell r="B3685" t="str">
            <v>89</v>
          </cell>
          <cell r="C3685" t="str">
            <v>Venouse</v>
          </cell>
          <cell r="D3685">
            <v>309</v>
          </cell>
          <cell r="E3685">
            <v>25</v>
          </cell>
          <cell r="F3685">
            <v>30</v>
          </cell>
          <cell r="G3685">
            <v>55</v>
          </cell>
        </row>
        <row r="3686">
          <cell r="A3686">
            <v>89438</v>
          </cell>
          <cell r="B3686" t="str">
            <v>89</v>
          </cell>
          <cell r="C3686" t="str">
            <v>Venoy</v>
          </cell>
          <cell r="D3686">
            <v>1776</v>
          </cell>
          <cell r="E3686">
            <v>331.23821267568587</v>
          </cell>
          <cell r="F3686">
            <v>117.37570299018297</v>
          </cell>
          <cell r="G3686">
            <v>448.61391566586883</v>
          </cell>
        </row>
        <row r="3687">
          <cell r="A3687">
            <v>89439</v>
          </cell>
          <cell r="B3687" t="str">
            <v>89</v>
          </cell>
          <cell r="C3687" t="str">
            <v>Vergigny</v>
          </cell>
          <cell r="D3687">
            <v>1565</v>
          </cell>
          <cell r="E3687">
            <v>265.93815169112941</v>
          </cell>
          <cell r="F3687">
            <v>120.36401129400248</v>
          </cell>
          <cell r="G3687">
            <v>386.30216298513187</v>
          </cell>
        </row>
        <row r="3688">
          <cell r="A3688">
            <v>89440</v>
          </cell>
          <cell r="B3688" t="str">
            <v>89</v>
          </cell>
          <cell r="C3688" t="str">
            <v>Verlin</v>
          </cell>
          <cell r="D3688">
            <v>434</v>
          </cell>
          <cell r="E3688">
            <v>78</v>
          </cell>
          <cell r="F3688">
            <v>39</v>
          </cell>
          <cell r="G3688">
            <v>117</v>
          </cell>
        </row>
        <row r="3689">
          <cell r="A3689">
            <v>89441</v>
          </cell>
          <cell r="B3689" t="str">
            <v>89</v>
          </cell>
          <cell r="C3689" t="str">
            <v>Vermenton</v>
          </cell>
          <cell r="D3689">
            <v>1172</v>
          </cell>
          <cell r="E3689">
            <v>232</v>
          </cell>
          <cell r="F3689">
            <v>174</v>
          </cell>
          <cell r="G3689">
            <v>406</v>
          </cell>
        </row>
        <row r="3690">
          <cell r="A3690">
            <v>89442</v>
          </cell>
          <cell r="B3690" t="str">
            <v>89</v>
          </cell>
          <cell r="C3690" t="str">
            <v>Vernoy</v>
          </cell>
          <cell r="D3690">
            <v>228</v>
          </cell>
          <cell r="E3690">
            <v>37.205020920502108</v>
          </cell>
          <cell r="F3690">
            <v>20.033472803347291</v>
          </cell>
          <cell r="G3690">
            <v>57.238493723849402</v>
          </cell>
        </row>
        <row r="3691">
          <cell r="A3691">
            <v>89443</v>
          </cell>
          <cell r="B3691" t="str">
            <v>89</v>
          </cell>
          <cell r="C3691" t="str">
            <v>Véron</v>
          </cell>
          <cell r="D3691">
            <v>1960</v>
          </cell>
          <cell r="E3691">
            <v>323.35114921449656</v>
          </cell>
          <cell r="F3691">
            <v>148.24172126144987</v>
          </cell>
          <cell r="G3691">
            <v>471.59287047594643</v>
          </cell>
        </row>
        <row r="3692">
          <cell r="A3692">
            <v>89445</v>
          </cell>
          <cell r="B3692" t="str">
            <v>89</v>
          </cell>
          <cell r="C3692" t="str">
            <v>Vézannes</v>
          </cell>
          <cell r="D3692">
            <v>45</v>
          </cell>
          <cell r="E3692">
            <v>9.7826086956521703</v>
          </cell>
          <cell r="F3692">
            <v>12.717391304347821</v>
          </cell>
          <cell r="G3692">
            <v>22.499999999999993</v>
          </cell>
        </row>
        <row r="3693">
          <cell r="A3693">
            <v>89446</v>
          </cell>
          <cell r="B3693" t="str">
            <v>89</v>
          </cell>
          <cell r="C3693" t="str">
            <v>Vézelay</v>
          </cell>
          <cell r="D3693">
            <v>438</v>
          </cell>
          <cell r="E3693">
            <v>82.986466031951906</v>
          </cell>
          <cell r="F3693">
            <v>63.952463808224941</v>
          </cell>
          <cell r="G3693">
            <v>146.93892984017685</v>
          </cell>
        </row>
        <row r="3694">
          <cell r="A3694">
            <v>89447</v>
          </cell>
          <cell r="B3694" t="str">
            <v>89</v>
          </cell>
          <cell r="C3694" t="str">
            <v>Vézinnes</v>
          </cell>
          <cell r="D3694">
            <v>181.0000000000008</v>
          </cell>
          <cell r="E3694">
            <v>37.205555555555719</v>
          </cell>
          <cell r="F3694">
            <v>8.0444444444444798</v>
          </cell>
          <cell r="G3694">
            <v>45.250000000000199</v>
          </cell>
        </row>
        <row r="3695">
          <cell r="A3695">
            <v>89448</v>
          </cell>
          <cell r="B3695" t="str">
            <v>89</v>
          </cell>
          <cell r="C3695" t="str">
            <v>Vignes</v>
          </cell>
          <cell r="D3695">
            <v>89</v>
          </cell>
          <cell r="E3695">
            <v>17</v>
          </cell>
          <cell r="F3695">
            <v>14</v>
          </cell>
          <cell r="G3695">
            <v>31</v>
          </cell>
        </row>
        <row r="3696">
          <cell r="A3696">
            <v>89449</v>
          </cell>
          <cell r="B3696" t="str">
            <v>89</v>
          </cell>
          <cell r="C3696" t="str">
            <v>Villeblevin</v>
          </cell>
          <cell r="D3696">
            <v>1835</v>
          </cell>
          <cell r="E3696">
            <v>271.24562054132832</v>
          </cell>
          <cell r="F3696">
            <v>134.16236175974416</v>
          </cell>
          <cell r="G3696">
            <v>405.40798230107248</v>
          </cell>
        </row>
        <row r="3697">
          <cell r="A3697">
            <v>89450</v>
          </cell>
          <cell r="B3697" t="str">
            <v>89</v>
          </cell>
          <cell r="C3697" t="str">
            <v>Villebougis</v>
          </cell>
          <cell r="D3697">
            <v>614</v>
          </cell>
          <cell r="E3697">
            <v>71.418416801292437</v>
          </cell>
          <cell r="F3697">
            <v>54.555735056542829</v>
          </cell>
          <cell r="G3697">
            <v>125.97415185783527</v>
          </cell>
        </row>
        <row r="3698">
          <cell r="A3698">
            <v>89451</v>
          </cell>
          <cell r="B3698" t="str">
            <v>89</v>
          </cell>
          <cell r="C3698" t="str">
            <v>Villechétive</v>
          </cell>
          <cell r="D3698">
            <v>236.00000000000091</v>
          </cell>
          <cell r="E3698">
            <v>44.187234042553357</v>
          </cell>
          <cell r="F3698">
            <v>23.097872340425621</v>
          </cell>
          <cell r="G3698">
            <v>67.285106382978981</v>
          </cell>
        </row>
        <row r="3699">
          <cell r="A3699">
            <v>89452</v>
          </cell>
          <cell r="B3699" t="str">
            <v>89</v>
          </cell>
          <cell r="C3699" t="str">
            <v>Villecien</v>
          </cell>
          <cell r="D3699">
            <v>394.99999999999892</v>
          </cell>
          <cell r="E3699">
            <v>51.653846153846011</v>
          </cell>
          <cell r="F3699">
            <v>37.474358974358871</v>
          </cell>
          <cell r="G3699">
            <v>89.128205128204883</v>
          </cell>
        </row>
        <row r="3700">
          <cell r="A3700">
            <v>89453</v>
          </cell>
          <cell r="B3700" t="str">
            <v>89</v>
          </cell>
          <cell r="C3700" t="str">
            <v>Villefargeau</v>
          </cell>
          <cell r="D3700">
            <v>1061</v>
          </cell>
          <cell r="E3700">
            <v>195.02238885041496</v>
          </cell>
          <cell r="F3700">
            <v>65.938826218716073</v>
          </cell>
          <cell r="G3700">
            <v>260.96121506913101</v>
          </cell>
        </row>
        <row r="3701">
          <cell r="A3701">
            <v>89454</v>
          </cell>
          <cell r="B3701" t="str">
            <v>89</v>
          </cell>
          <cell r="C3701" t="str">
            <v>Villefranche</v>
          </cell>
          <cell r="D3701">
            <v>635.00000000000136</v>
          </cell>
          <cell r="E3701">
            <v>141.22342961408751</v>
          </cell>
          <cell r="F3701">
            <v>72.109450758035521</v>
          </cell>
          <cell r="G3701">
            <v>213.33288037212304</v>
          </cell>
        </row>
        <row r="3702">
          <cell r="A3702">
            <v>89456</v>
          </cell>
          <cell r="B3702" t="str">
            <v>89</v>
          </cell>
          <cell r="C3702" t="str">
            <v>Villemanoche</v>
          </cell>
          <cell r="D3702">
            <v>657</v>
          </cell>
          <cell r="E3702">
            <v>95</v>
          </cell>
          <cell r="F3702">
            <v>48</v>
          </cell>
          <cell r="G3702">
            <v>143</v>
          </cell>
        </row>
        <row r="3703">
          <cell r="A3703">
            <v>89457</v>
          </cell>
          <cell r="B3703" t="str">
            <v>89</v>
          </cell>
          <cell r="C3703" t="str">
            <v>Villemer</v>
          </cell>
          <cell r="D3703">
            <v>241.0000000000008</v>
          </cell>
          <cell r="E3703">
            <v>34.428571428571537</v>
          </cell>
          <cell r="F3703">
            <v>30.3781512605043</v>
          </cell>
          <cell r="G3703">
            <v>64.806722689075841</v>
          </cell>
        </row>
        <row r="3704">
          <cell r="A3704">
            <v>89458</v>
          </cell>
          <cell r="B3704" t="str">
            <v>89</v>
          </cell>
          <cell r="C3704" t="str">
            <v>Villenavotte</v>
          </cell>
          <cell r="D3704">
            <v>171</v>
          </cell>
          <cell r="E3704">
            <v>35.703296703296722</v>
          </cell>
          <cell r="F3704">
            <v>18.791208791208803</v>
          </cell>
          <cell r="G3704">
            <v>54.494505494505525</v>
          </cell>
        </row>
        <row r="3705">
          <cell r="A3705">
            <v>89459</v>
          </cell>
          <cell r="B3705" t="str">
            <v>89</v>
          </cell>
          <cell r="C3705" t="str">
            <v>Villeneuve-la-Dondagre</v>
          </cell>
          <cell r="D3705">
            <v>273</v>
          </cell>
          <cell r="E3705">
            <v>41</v>
          </cell>
          <cell r="F3705">
            <v>23</v>
          </cell>
          <cell r="G3705">
            <v>64</v>
          </cell>
        </row>
        <row r="3706">
          <cell r="A3706">
            <v>89460</v>
          </cell>
          <cell r="B3706" t="str">
            <v>89</v>
          </cell>
          <cell r="C3706" t="str">
            <v>Villeneuve-la-Guyard</v>
          </cell>
          <cell r="D3706">
            <v>3365.999999999995</v>
          </cell>
          <cell r="E3706">
            <v>444.39919104975922</v>
          </cell>
          <cell r="F3706">
            <v>281.89019528970812</v>
          </cell>
          <cell r="G3706">
            <v>726.28938633946734</v>
          </cell>
        </row>
        <row r="3707">
          <cell r="A3707">
            <v>89461</v>
          </cell>
          <cell r="B3707" t="str">
            <v>89</v>
          </cell>
          <cell r="C3707" t="str">
            <v>Villeneuve-l'Archevêque</v>
          </cell>
          <cell r="D3707">
            <v>1171</v>
          </cell>
          <cell r="E3707">
            <v>210.2817021276596</v>
          </cell>
          <cell r="F3707">
            <v>153.47574468085105</v>
          </cell>
          <cell r="G3707">
            <v>363.75744680851062</v>
          </cell>
        </row>
        <row r="3708">
          <cell r="A3708">
            <v>89462</v>
          </cell>
          <cell r="B3708" t="str">
            <v>89</v>
          </cell>
          <cell r="C3708" t="str">
            <v>Villeneuve-les-Genêts</v>
          </cell>
          <cell r="D3708">
            <v>294</v>
          </cell>
          <cell r="E3708">
            <v>71.68197879858657</v>
          </cell>
          <cell r="F3708">
            <v>32.204946996466425</v>
          </cell>
          <cell r="G3708">
            <v>103.886925795053</v>
          </cell>
        </row>
        <row r="3709">
          <cell r="A3709">
            <v>89463</v>
          </cell>
          <cell r="B3709" t="str">
            <v>89</v>
          </cell>
          <cell r="C3709" t="str">
            <v>Villeneuve-Saint-Salves</v>
          </cell>
          <cell r="D3709">
            <v>276</v>
          </cell>
          <cell r="E3709">
            <v>40.04705882352939</v>
          </cell>
          <cell r="F3709">
            <v>9.7411764705882309</v>
          </cell>
          <cell r="G3709">
            <v>49.788235294117619</v>
          </cell>
        </row>
        <row r="3710">
          <cell r="A3710">
            <v>89464</v>
          </cell>
          <cell r="B3710" t="str">
            <v>89</v>
          </cell>
          <cell r="C3710" t="str">
            <v>Villeneuve-sur-Yonne</v>
          </cell>
          <cell r="D3710">
            <v>5338</v>
          </cell>
          <cell r="E3710">
            <v>967</v>
          </cell>
          <cell r="F3710">
            <v>802</v>
          </cell>
          <cell r="G3710">
            <v>1769</v>
          </cell>
        </row>
        <row r="3711">
          <cell r="A3711">
            <v>89465</v>
          </cell>
          <cell r="B3711" t="str">
            <v>89</v>
          </cell>
          <cell r="C3711" t="str">
            <v>Villeperrot</v>
          </cell>
          <cell r="D3711">
            <v>323</v>
          </cell>
          <cell r="E3711">
            <v>59.1111991613922</v>
          </cell>
          <cell r="F3711">
            <v>20.383172124618</v>
          </cell>
          <cell r="G3711">
            <v>79.494371286010193</v>
          </cell>
        </row>
        <row r="3712">
          <cell r="A3712">
            <v>89466</v>
          </cell>
          <cell r="B3712" t="str">
            <v>89</v>
          </cell>
          <cell r="C3712" t="str">
            <v>Villeroy</v>
          </cell>
          <cell r="D3712">
            <v>408.99999999999892</v>
          </cell>
          <cell r="E3712">
            <v>45.608410762867919</v>
          </cell>
          <cell r="F3712">
            <v>18.688710303623882</v>
          </cell>
          <cell r="G3712">
            <v>64.297121066491798</v>
          </cell>
        </row>
        <row r="3713">
          <cell r="A3713">
            <v>89467</v>
          </cell>
          <cell r="B3713" t="str">
            <v>89</v>
          </cell>
          <cell r="C3713" t="str">
            <v>Villethierry</v>
          </cell>
          <cell r="D3713">
            <v>832</v>
          </cell>
          <cell r="E3713">
            <v>93.871733966745836</v>
          </cell>
          <cell r="F3713">
            <v>24.703087885985749</v>
          </cell>
          <cell r="G3713">
            <v>118.57482185273159</v>
          </cell>
        </row>
        <row r="3714">
          <cell r="A3714">
            <v>89468</v>
          </cell>
          <cell r="B3714" t="str">
            <v>89</v>
          </cell>
          <cell r="C3714" t="str">
            <v>Villevallier</v>
          </cell>
          <cell r="D3714">
            <v>419</v>
          </cell>
          <cell r="E3714">
            <v>71.491012289871051</v>
          </cell>
          <cell r="F3714">
            <v>45.674813407417616</v>
          </cell>
          <cell r="G3714">
            <v>117.16582569728867</v>
          </cell>
        </row>
        <row r="3715">
          <cell r="A3715">
            <v>89469</v>
          </cell>
          <cell r="B3715" t="str">
            <v>89</v>
          </cell>
          <cell r="C3715" t="str">
            <v>Perceneige</v>
          </cell>
          <cell r="D3715">
            <v>964.00000000000477</v>
          </cell>
          <cell r="E3715">
            <v>182.07764952780781</v>
          </cell>
          <cell r="F3715">
            <v>74.85414480587653</v>
          </cell>
          <cell r="G3715">
            <v>256.93179433368437</v>
          </cell>
        </row>
        <row r="3716">
          <cell r="A3716">
            <v>89470</v>
          </cell>
          <cell r="B3716" t="str">
            <v>89</v>
          </cell>
          <cell r="C3716" t="str">
            <v>Villiers-les-Hauts</v>
          </cell>
          <cell r="D3716">
            <v>150</v>
          </cell>
          <cell r="E3716">
            <v>27.12336168643149</v>
          </cell>
          <cell r="F3716">
            <v>26.123379798947646</v>
          </cell>
          <cell r="G3716">
            <v>53.246741485379133</v>
          </cell>
        </row>
        <row r="3717">
          <cell r="A3717">
            <v>89471</v>
          </cell>
          <cell r="B3717" t="str">
            <v>89</v>
          </cell>
          <cell r="C3717" t="str">
            <v>Villiers-Louis</v>
          </cell>
          <cell r="D3717">
            <v>445</v>
          </cell>
          <cell r="E3717">
            <v>71</v>
          </cell>
          <cell r="F3717">
            <v>30</v>
          </cell>
          <cell r="G3717">
            <v>101</v>
          </cell>
        </row>
        <row r="3718">
          <cell r="A3718">
            <v>89472</v>
          </cell>
          <cell r="B3718" t="str">
            <v>89</v>
          </cell>
          <cell r="C3718" t="str">
            <v>Villiers-Saint-Benoît</v>
          </cell>
          <cell r="D3718">
            <v>511</v>
          </cell>
          <cell r="E3718">
            <v>104</v>
          </cell>
          <cell r="F3718">
            <v>61</v>
          </cell>
          <cell r="G3718">
            <v>165</v>
          </cell>
        </row>
        <row r="3719">
          <cell r="A3719">
            <v>89473</v>
          </cell>
          <cell r="B3719" t="str">
            <v>89</v>
          </cell>
          <cell r="C3719" t="str">
            <v>Villiers-sur-Tholon</v>
          </cell>
          <cell r="D3719">
            <v>488.99999999999886</v>
          </cell>
          <cell r="E3719">
            <v>77.635051546391566</v>
          </cell>
          <cell r="F3719">
            <v>49.404123711340091</v>
          </cell>
          <cell r="G3719">
            <v>127.03917525773166</v>
          </cell>
        </row>
        <row r="3720">
          <cell r="A3720">
            <v>89474</v>
          </cell>
          <cell r="B3720" t="str">
            <v>89</v>
          </cell>
          <cell r="C3720" t="str">
            <v>Villiers-Vineux</v>
          </cell>
          <cell r="D3720">
            <v>320</v>
          </cell>
          <cell r="E3720">
            <v>39.225806451612939</v>
          </cell>
          <cell r="F3720">
            <v>24.774193548387121</v>
          </cell>
          <cell r="G3720">
            <v>64.000000000000057</v>
          </cell>
        </row>
        <row r="3721">
          <cell r="A3721">
            <v>89475</v>
          </cell>
          <cell r="B3721" t="str">
            <v>89</v>
          </cell>
          <cell r="C3721" t="str">
            <v>Villon</v>
          </cell>
          <cell r="D3721">
            <v>96</v>
          </cell>
          <cell r="E3721">
            <v>17.046728971962619</v>
          </cell>
          <cell r="F3721">
            <v>22.429906542056074</v>
          </cell>
          <cell r="G3721">
            <v>39.476635514018696</v>
          </cell>
        </row>
        <row r="3722">
          <cell r="A3722">
            <v>89477</v>
          </cell>
          <cell r="B3722" t="str">
            <v>89</v>
          </cell>
          <cell r="C3722" t="str">
            <v>Villy</v>
          </cell>
          <cell r="D3722">
            <v>105</v>
          </cell>
          <cell r="E3722">
            <v>14</v>
          </cell>
          <cell r="F3722">
            <v>10</v>
          </cell>
          <cell r="G3722">
            <v>24</v>
          </cell>
        </row>
        <row r="3723">
          <cell r="A3723">
            <v>89478</v>
          </cell>
          <cell r="B3723" t="str">
            <v>89</v>
          </cell>
          <cell r="C3723" t="str">
            <v>Vincelles</v>
          </cell>
          <cell r="D3723">
            <v>950</v>
          </cell>
          <cell r="E3723">
            <v>184</v>
          </cell>
          <cell r="F3723">
            <v>84</v>
          </cell>
          <cell r="G3723">
            <v>268</v>
          </cell>
        </row>
        <row r="3724">
          <cell r="A3724">
            <v>89479</v>
          </cell>
          <cell r="B3724" t="str">
            <v>89</v>
          </cell>
          <cell r="C3724" t="str">
            <v>Vincelottes</v>
          </cell>
          <cell r="D3724">
            <v>298</v>
          </cell>
          <cell r="E3724">
            <v>59.387900355871921</v>
          </cell>
          <cell r="F3724">
            <v>30.754448398576528</v>
          </cell>
          <cell r="G3724">
            <v>90.142348754448449</v>
          </cell>
        </row>
        <row r="3725">
          <cell r="A3725">
            <v>89480</v>
          </cell>
          <cell r="B3725" t="str">
            <v>89</v>
          </cell>
          <cell r="C3725" t="str">
            <v>Vinneuf</v>
          </cell>
          <cell r="D3725">
            <v>1387</v>
          </cell>
          <cell r="E3725">
            <v>200.00009888472511</v>
          </cell>
          <cell r="F3725">
            <v>114.99997695695355</v>
          </cell>
          <cell r="G3725">
            <v>315.00007584167867</v>
          </cell>
        </row>
        <row r="3726">
          <cell r="A3726">
            <v>89481</v>
          </cell>
          <cell r="B3726" t="str">
            <v>89</v>
          </cell>
          <cell r="C3726" t="str">
            <v>Vireaux</v>
          </cell>
          <cell r="D3726">
            <v>135</v>
          </cell>
          <cell r="E3726">
            <v>23.478260869565208</v>
          </cell>
          <cell r="F3726">
            <v>10.760869565217387</v>
          </cell>
          <cell r="G3726">
            <v>34.239130434782595</v>
          </cell>
        </row>
        <row r="3727">
          <cell r="A3727">
            <v>89482</v>
          </cell>
          <cell r="B3727" t="str">
            <v>89</v>
          </cell>
          <cell r="C3727" t="str">
            <v>Viviers</v>
          </cell>
          <cell r="D3727">
            <v>137</v>
          </cell>
          <cell r="E3727">
            <v>23.514925373134268</v>
          </cell>
          <cell r="F3727">
            <v>14.31343283582086</v>
          </cell>
          <cell r="G3727">
            <v>37.82835820895513</v>
          </cell>
        </row>
        <row r="3728">
          <cell r="A3728">
            <v>89483</v>
          </cell>
          <cell r="B3728" t="str">
            <v>89</v>
          </cell>
          <cell r="C3728" t="str">
            <v>Voisines</v>
          </cell>
          <cell r="D3728">
            <v>487</v>
          </cell>
          <cell r="E3728">
            <v>84.065476190476161</v>
          </cell>
          <cell r="F3728">
            <v>31.886904761904752</v>
          </cell>
          <cell r="G3728">
            <v>115.95238095238091</v>
          </cell>
        </row>
        <row r="3729">
          <cell r="A3729">
            <v>89484</v>
          </cell>
          <cell r="B3729" t="str">
            <v>89</v>
          </cell>
          <cell r="C3729" t="str">
            <v>Volgré</v>
          </cell>
          <cell r="D3729">
            <v>353</v>
          </cell>
          <cell r="E3729">
            <v>53</v>
          </cell>
          <cell r="F3729">
            <v>44</v>
          </cell>
          <cell r="G3729">
            <v>97</v>
          </cell>
        </row>
        <row r="3730">
          <cell r="A3730">
            <v>89485</v>
          </cell>
          <cell r="B3730" t="str">
            <v>89</v>
          </cell>
          <cell r="C3730" t="str">
            <v>Voutenay-sur-Cure</v>
          </cell>
          <cell r="D3730">
            <v>225.00000000000071</v>
          </cell>
          <cell r="E3730">
            <v>36.627906976744299</v>
          </cell>
          <cell r="F3730">
            <v>26.162790697674499</v>
          </cell>
          <cell r="G3730">
            <v>62.790697674418794</v>
          </cell>
        </row>
        <row r="3731">
          <cell r="A3731">
            <v>89486</v>
          </cell>
          <cell r="B3731" t="str">
            <v>89</v>
          </cell>
          <cell r="C3731" t="str">
            <v>Yrouerre</v>
          </cell>
          <cell r="D3731">
            <v>176.99999999999935</v>
          </cell>
          <cell r="E3731">
            <v>31.9879518072288</v>
          </cell>
          <cell r="F3731">
            <v>14.92771084337344</v>
          </cell>
          <cell r="G3731">
            <v>46.915662650602243</v>
          </cell>
        </row>
        <row r="3732">
          <cell r="A3732">
            <v>90001</v>
          </cell>
          <cell r="B3732" t="str">
            <v>90</v>
          </cell>
          <cell r="C3732" t="str">
            <v>Andelnans</v>
          </cell>
          <cell r="D3732">
            <v>1228</v>
          </cell>
          <cell r="E3732">
            <v>219</v>
          </cell>
          <cell r="F3732">
            <v>110</v>
          </cell>
          <cell r="G3732">
            <v>329</v>
          </cell>
        </row>
        <row r="3733">
          <cell r="A3733">
            <v>90002</v>
          </cell>
          <cell r="B3733" t="str">
            <v>90</v>
          </cell>
          <cell r="C3733" t="str">
            <v>Angeot</v>
          </cell>
          <cell r="D3733">
            <v>321</v>
          </cell>
          <cell r="E3733">
            <v>38.758513931888558</v>
          </cell>
          <cell r="F3733">
            <v>17.888544891640873</v>
          </cell>
          <cell r="G3733">
            <v>56.647058823529434</v>
          </cell>
        </row>
        <row r="3734">
          <cell r="A3734">
            <v>90003</v>
          </cell>
          <cell r="B3734" t="str">
            <v>90</v>
          </cell>
          <cell r="C3734" t="str">
            <v>Anjoutey</v>
          </cell>
          <cell r="D3734">
            <v>635</v>
          </cell>
          <cell r="E3734">
            <v>103</v>
          </cell>
          <cell r="F3734">
            <v>39</v>
          </cell>
          <cell r="G3734">
            <v>142</v>
          </cell>
        </row>
        <row r="3735">
          <cell r="A3735">
            <v>90004</v>
          </cell>
          <cell r="B3735" t="str">
            <v>90</v>
          </cell>
          <cell r="C3735" t="str">
            <v>Argiésans</v>
          </cell>
          <cell r="D3735">
            <v>392</v>
          </cell>
          <cell r="E3735">
            <v>46.37432487768784</v>
          </cell>
          <cell r="F3735">
            <v>12.550653007234796</v>
          </cell>
          <cell r="G3735">
            <v>58.92497788492264</v>
          </cell>
        </row>
        <row r="3736">
          <cell r="A3736">
            <v>90005</v>
          </cell>
          <cell r="B3736" t="str">
            <v>90</v>
          </cell>
          <cell r="C3736" t="str">
            <v>Auxelles-Bas</v>
          </cell>
          <cell r="D3736">
            <v>490.00000000000063</v>
          </cell>
          <cell r="E3736">
            <v>69.272349272349359</v>
          </cell>
          <cell r="F3736">
            <v>35.654885654885703</v>
          </cell>
          <cell r="G3736">
            <v>104.92723492723506</v>
          </cell>
        </row>
        <row r="3737">
          <cell r="A3737">
            <v>90006</v>
          </cell>
          <cell r="B3737" t="str">
            <v>90</v>
          </cell>
          <cell r="C3737" t="str">
            <v>Auxelles-Haut</v>
          </cell>
          <cell r="D3737">
            <v>304.00000000000091</v>
          </cell>
          <cell r="E3737">
            <v>65.142857142857338</v>
          </cell>
          <cell r="F3737">
            <v>24.816326530612319</v>
          </cell>
          <cell r="G3737">
            <v>89.959183673469653</v>
          </cell>
        </row>
        <row r="3738">
          <cell r="A3738">
            <v>90007</v>
          </cell>
          <cell r="B3738" t="str">
            <v>90</v>
          </cell>
          <cell r="C3738" t="str">
            <v>Banvillars</v>
          </cell>
          <cell r="D3738">
            <v>275</v>
          </cell>
          <cell r="E3738">
            <v>42.756183745583037</v>
          </cell>
          <cell r="F3738">
            <v>33.038869257950537</v>
          </cell>
          <cell r="G3738">
            <v>75.795053003533582</v>
          </cell>
        </row>
        <row r="3739">
          <cell r="A3739">
            <v>90008</v>
          </cell>
          <cell r="B3739" t="str">
            <v>90</v>
          </cell>
          <cell r="C3739" t="str">
            <v>Bavilliers</v>
          </cell>
          <cell r="D3739">
            <v>4823</v>
          </cell>
          <cell r="E3739">
            <v>723</v>
          </cell>
          <cell r="F3739">
            <v>704</v>
          </cell>
          <cell r="G3739">
            <v>1427</v>
          </cell>
        </row>
        <row r="3740">
          <cell r="A3740">
            <v>90009</v>
          </cell>
          <cell r="B3740" t="str">
            <v>90</v>
          </cell>
          <cell r="C3740" t="str">
            <v>Beaucourt</v>
          </cell>
          <cell r="D3740">
            <v>5111</v>
          </cell>
          <cell r="E3740">
            <v>732.00802835427055</v>
          </cell>
          <cell r="F3740">
            <v>525.98123065423465</v>
          </cell>
          <cell r="G3740">
            <v>1257.9892590085051</v>
          </cell>
        </row>
        <row r="3741">
          <cell r="A3741">
            <v>90010</v>
          </cell>
          <cell r="B3741" t="str">
            <v>90</v>
          </cell>
          <cell r="C3741" t="str">
            <v>Belfort</v>
          </cell>
          <cell r="D3741">
            <v>50196</v>
          </cell>
          <cell r="E3741">
            <v>6264.6736890056864</v>
          </cell>
          <cell r="F3741">
            <v>4292.1562863322961</v>
          </cell>
          <cell r="G3741">
            <v>10556.829975337983</v>
          </cell>
        </row>
        <row r="3742">
          <cell r="A3742">
            <v>90011</v>
          </cell>
          <cell r="B3742" t="str">
            <v>90</v>
          </cell>
          <cell r="C3742" t="str">
            <v>Bermont</v>
          </cell>
          <cell r="D3742">
            <v>378</v>
          </cell>
          <cell r="E3742">
            <v>56.651162790697697</v>
          </cell>
          <cell r="F3742">
            <v>16.604651162790706</v>
          </cell>
          <cell r="G3742">
            <v>73.255813953488399</v>
          </cell>
        </row>
        <row r="3743">
          <cell r="A3743">
            <v>90012</v>
          </cell>
          <cell r="B3743" t="str">
            <v>90</v>
          </cell>
          <cell r="C3743" t="str">
            <v>Bessoncourt</v>
          </cell>
          <cell r="D3743">
            <v>1104</v>
          </cell>
          <cell r="E3743">
            <v>181.02973661852167</v>
          </cell>
          <cell r="F3743">
            <v>58.154630416312678</v>
          </cell>
          <cell r="G3743">
            <v>239.18436703483434</v>
          </cell>
        </row>
        <row r="3744">
          <cell r="A3744">
            <v>90013</v>
          </cell>
          <cell r="B3744" t="str">
            <v>90</v>
          </cell>
          <cell r="C3744" t="str">
            <v>Bethonvilliers</v>
          </cell>
          <cell r="D3744">
            <v>249</v>
          </cell>
          <cell r="E3744">
            <v>19.761904761904759</v>
          </cell>
          <cell r="F3744">
            <v>10.869047619047619</v>
          </cell>
          <cell r="G3744">
            <v>30.63095238095238</v>
          </cell>
        </row>
        <row r="3745">
          <cell r="A3745">
            <v>90014</v>
          </cell>
          <cell r="B3745" t="str">
            <v>90</v>
          </cell>
          <cell r="C3745" t="str">
            <v>Boron</v>
          </cell>
          <cell r="D3745">
            <v>444.00000000000091</v>
          </cell>
          <cell r="E3745">
            <v>56.267281105990897</v>
          </cell>
          <cell r="F3745">
            <v>15.345622119815699</v>
          </cell>
          <cell r="G3745">
            <v>71.612903225806591</v>
          </cell>
        </row>
        <row r="3746">
          <cell r="A3746">
            <v>90015</v>
          </cell>
          <cell r="B3746" t="str">
            <v>90</v>
          </cell>
          <cell r="C3746" t="str">
            <v>Botans</v>
          </cell>
          <cell r="D3746">
            <v>287</v>
          </cell>
          <cell r="E3746">
            <v>26.808986931233822</v>
          </cell>
          <cell r="F3746">
            <v>25.816061489336278</v>
          </cell>
          <cell r="G3746">
            <v>52.625048420570096</v>
          </cell>
        </row>
        <row r="3747">
          <cell r="A3747">
            <v>90016</v>
          </cell>
          <cell r="B3747" t="str">
            <v>90</v>
          </cell>
          <cell r="C3747" t="str">
            <v>Bourg-sous-Châtelet</v>
          </cell>
          <cell r="D3747">
            <v>115</v>
          </cell>
          <cell r="E3747">
            <v>33</v>
          </cell>
          <cell r="F3747">
            <v>1</v>
          </cell>
          <cell r="G3747">
            <v>34</v>
          </cell>
        </row>
        <row r="3748">
          <cell r="A3748">
            <v>90017</v>
          </cell>
          <cell r="B3748" t="str">
            <v>90</v>
          </cell>
          <cell r="C3748" t="str">
            <v>Bourogne</v>
          </cell>
          <cell r="D3748">
            <v>1965</v>
          </cell>
          <cell r="E3748">
            <v>172.96753684555583</v>
          </cell>
          <cell r="F3748">
            <v>86.489797570502986</v>
          </cell>
          <cell r="G3748">
            <v>259.45733441605881</v>
          </cell>
        </row>
        <row r="3749">
          <cell r="A3749">
            <v>90018</v>
          </cell>
          <cell r="B3749" t="str">
            <v>90</v>
          </cell>
          <cell r="C3749" t="str">
            <v>Brebotte</v>
          </cell>
          <cell r="D3749">
            <v>351.99999999999932</v>
          </cell>
          <cell r="E3749">
            <v>31.266475644699081</v>
          </cell>
          <cell r="F3749">
            <v>23.197707736389638</v>
          </cell>
          <cell r="G3749">
            <v>54.464183381088716</v>
          </cell>
        </row>
        <row r="3750">
          <cell r="A3750">
            <v>90019</v>
          </cell>
          <cell r="B3750" t="str">
            <v>90</v>
          </cell>
          <cell r="C3750" t="str">
            <v>Bretagne</v>
          </cell>
          <cell r="D3750">
            <v>270</v>
          </cell>
          <cell r="E3750">
            <v>44.28</v>
          </cell>
          <cell r="F3750">
            <v>16.2</v>
          </cell>
          <cell r="G3750">
            <v>60.480000000000004</v>
          </cell>
        </row>
        <row r="3751">
          <cell r="A3751">
            <v>90020</v>
          </cell>
          <cell r="B3751" t="str">
            <v>90</v>
          </cell>
          <cell r="C3751" t="str">
            <v>Buc</v>
          </cell>
          <cell r="D3751">
            <v>307</v>
          </cell>
          <cell r="E3751">
            <v>49.837662337662351</v>
          </cell>
          <cell r="F3751">
            <v>27.909090909090917</v>
          </cell>
          <cell r="G3751">
            <v>77.746753246753272</v>
          </cell>
        </row>
        <row r="3752">
          <cell r="A3752">
            <v>90021</v>
          </cell>
          <cell r="B3752" t="str">
            <v>90</v>
          </cell>
          <cell r="C3752" t="str">
            <v>Charmois</v>
          </cell>
          <cell r="D3752">
            <v>299</v>
          </cell>
          <cell r="E3752">
            <v>42.86006825938572</v>
          </cell>
          <cell r="F3752">
            <v>6.1228668941979603</v>
          </cell>
          <cell r="G3752">
            <v>48.982935153583682</v>
          </cell>
        </row>
        <row r="3753">
          <cell r="A3753">
            <v>90022</v>
          </cell>
          <cell r="B3753" t="str">
            <v>90</v>
          </cell>
          <cell r="C3753" t="str">
            <v>Châtenois-les-Forges</v>
          </cell>
          <cell r="D3753">
            <v>2735</v>
          </cell>
          <cell r="E3753">
            <v>485.09793253536463</v>
          </cell>
          <cell r="F3753">
            <v>308.51831701124416</v>
          </cell>
          <cell r="G3753">
            <v>793.61624954660874</v>
          </cell>
        </row>
        <row r="3754">
          <cell r="A3754">
            <v>90023</v>
          </cell>
          <cell r="B3754" t="str">
            <v>90</v>
          </cell>
          <cell r="C3754" t="str">
            <v>Chaux</v>
          </cell>
          <cell r="D3754">
            <v>1094</v>
          </cell>
          <cell r="E3754">
            <v>178.00046669176115</v>
          </cell>
          <cell r="F3754">
            <v>62.00024683791726</v>
          </cell>
          <cell r="G3754">
            <v>240.00071352967842</v>
          </cell>
        </row>
        <row r="3755">
          <cell r="A3755">
            <v>90024</v>
          </cell>
          <cell r="B3755" t="str">
            <v>90</v>
          </cell>
          <cell r="C3755" t="str">
            <v>Chavanatte</v>
          </cell>
          <cell r="D3755">
            <v>159</v>
          </cell>
          <cell r="E3755">
            <v>22.139240506329099</v>
          </cell>
          <cell r="F3755">
            <v>6.0379746835442996</v>
          </cell>
          <cell r="G3755">
            <v>28.177215189873397</v>
          </cell>
        </row>
        <row r="3756">
          <cell r="A3756">
            <v>90025</v>
          </cell>
          <cell r="B3756" t="str">
            <v>90</v>
          </cell>
          <cell r="C3756" t="str">
            <v>Chavannes-les-Grands</v>
          </cell>
          <cell r="D3756">
            <v>328</v>
          </cell>
          <cell r="E3756">
            <v>44.819875776397481</v>
          </cell>
          <cell r="F3756">
            <v>27.503105590062091</v>
          </cell>
          <cell r="G3756">
            <v>72.322981366459572</v>
          </cell>
        </row>
        <row r="3757">
          <cell r="A3757">
            <v>90026</v>
          </cell>
          <cell r="B3757" t="str">
            <v>90</v>
          </cell>
          <cell r="C3757" t="str">
            <v>Chèvremont</v>
          </cell>
          <cell r="D3757">
            <v>1593</v>
          </cell>
          <cell r="E3757">
            <v>193.83631871525637</v>
          </cell>
          <cell r="F3757">
            <v>95.442248301420619</v>
          </cell>
          <cell r="G3757">
            <v>289.27856701667702</v>
          </cell>
        </row>
        <row r="3758">
          <cell r="A3758">
            <v>90027</v>
          </cell>
          <cell r="B3758" t="str">
            <v>90</v>
          </cell>
          <cell r="C3758" t="str">
            <v>Courcelles</v>
          </cell>
          <cell r="D3758">
            <v>136.99999999999935</v>
          </cell>
          <cell r="E3758">
            <v>27.399999999999871</v>
          </cell>
          <cell r="F3758">
            <v>9.1333333333332902</v>
          </cell>
          <cell r="G3758">
            <v>36.533333333333161</v>
          </cell>
        </row>
        <row r="3759">
          <cell r="A3759">
            <v>90028</v>
          </cell>
          <cell r="B3759" t="str">
            <v>90</v>
          </cell>
          <cell r="C3759" t="str">
            <v>Courtelevant</v>
          </cell>
          <cell r="D3759">
            <v>423.99999999999847</v>
          </cell>
          <cell r="E3759">
            <v>69.823389021479457</v>
          </cell>
          <cell r="F3759">
            <v>28.334128878281518</v>
          </cell>
          <cell r="G3759">
            <v>98.157517899760975</v>
          </cell>
        </row>
        <row r="3760">
          <cell r="A3760">
            <v>90029</v>
          </cell>
          <cell r="B3760" t="str">
            <v>90</v>
          </cell>
          <cell r="C3760" t="str">
            <v>Cravanche</v>
          </cell>
          <cell r="D3760">
            <v>1965</v>
          </cell>
          <cell r="E3760">
            <v>363</v>
          </cell>
          <cell r="F3760">
            <v>177</v>
          </cell>
          <cell r="G3760">
            <v>540</v>
          </cell>
        </row>
        <row r="3761">
          <cell r="A3761">
            <v>90030</v>
          </cell>
          <cell r="B3761" t="str">
            <v>90</v>
          </cell>
          <cell r="C3761" t="str">
            <v>Croix</v>
          </cell>
          <cell r="D3761">
            <v>165</v>
          </cell>
          <cell r="E3761">
            <v>27.831325301204824</v>
          </cell>
          <cell r="F3761">
            <v>15.903614457831328</v>
          </cell>
          <cell r="G3761">
            <v>43.734939759036152</v>
          </cell>
        </row>
        <row r="3762">
          <cell r="A3762">
            <v>90031</v>
          </cell>
          <cell r="B3762" t="str">
            <v>90</v>
          </cell>
          <cell r="C3762" t="str">
            <v>Cunelières</v>
          </cell>
          <cell r="D3762">
            <v>318</v>
          </cell>
          <cell r="E3762">
            <v>47.041420118343197</v>
          </cell>
          <cell r="F3762">
            <v>20.698224852071007</v>
          </cell>
          <cell r="G3762">
            <v>67.739644970414204</v>
          </cell>
        </row>
        <row r="3763">
          <cell r="A3763">
            <v>90032</v>
          </cell>
          <cell r="B3763" t="str">
            <v>90</v>
          </cell>
          <cell r="C3763" t="str">
            <v>Danjoutin</v>
          </cell>
          <cell r="D3763">
            <v>3644</v>
          </cell>
          <cell r="E3763">
            <v>482.65551659023481</v>
          </cell>
          <cell r="F3763">
            <v>355.84785540868631</v>
          </cell>
          <cell r="G3763">
            <v>838.50337199892112</v>
          </cell>
        </row>
        <row r="3764">
          <cell r="A3764">
            <v>90033</v>
          </cell>
          <cell r="B3764" t="str">
            <v>90</v>
          </cell>
          <cell r="C3764" t="str">
            <v>Delle</v>
          </cell>
          <cell r="D3764">
            <v>5817.9999999999736</v>
          </cell>
          <cell r="E3764">
            <v>933.09449396830803</v>
          </cell>
          <cell r="F3764">
            <v>555.08684975421465</v>
          </cell>
          <cell r="G3764">
            <v>1488.1813437225228</v>
          </cell>
        </row>
        <row r="3765">
          <cell r="A3765">
            <v>90034</v>
          </cell>
          <cell r="B3765" t="str">
            <v>90</v>
          </cell>
          <cell r="C3765" t="str">
            <v>Denney</v>
          </cell>
          <cell r="D3765">
            <v>770.99999999999898</v>
          </cell>
          <cell r="E3765">
            <v>108.14025974025959</v>
          </cell>
          <cell r="F3765">
            <v>40.051948051947996</v>
          </cell>
          <cell r="G3765">
            <v>148.1922077922076</v>
          </cell>
        </row>
        <row r="3766">
          <cell r="A3766">
            <v>90035</v>
          </cell>
          <cell r="B3766" t="str">
            <v>90</v>
          </cell>
          <cell r="C3766" t="str">
            <v>Dorans</v>
          </cell>
          <cell r="D3766">
            <v>651</v>
          </cell>
          <cell r="E3766">
            <v>85.919481544003816</v>
          </cell>
          <cell r="F3766">
            <v>47.629277812436897</v>
          </cell>
          <cell r="G3766">
            <v>133.54875935644071</v>
          </cell>
        </row>
        <row r="3767">
          <cell r="A3767">
            <v>90036</v>
          </cell>
          <cell r="B3767" t="str">
            <v>90</v>
          </cell>
          <cell r="C3767" t="str">
            <v>Eguenigue</v>
          </cell>
          <cell r="D3767">
            <v>285</v>
          </cell>
          <cell r="E3767">
            <v>48</v>
          </cell>
          <cell r="F3767">
            <v>22</v>
          </cell>
          <cell r="G3767">
            <v>70</v>
          </cell>
        </row>
        <row r="3768">
          <cell r="A3768">
            <v>90037</v>
          </cell>
          <cell r="B3768" t="str">
            <v>90</v>
          </cell>
          <cell r="C3768" t="str">
            <v>Éloie</v>
          </cell>
          <cell r="D3768">
            <v>975.99999999999716</v>
          </cell>
          <cell r="E3768">
            <v>203.50207468879609</v>
          </cell>
          <cell r="F3768">
            <v>63.784232365145037</v>
          </cell>
          <cell r="G3768">
            <v>267.28630705394113</v>
          </cell>
        </row>
        <row r="3769">
          <cell r="A3769">
            <v>90039</v>
          </cell>
          <cell r="B3769" t="str">
            <v>90</v>
          </cell>
          <cell r="C3769" t="str">
            <v>Essert</v>
          </cell>
          <cell r="D3769">
            <v>3160</v>
          </cell>
          <cell r="E3769">
            <v>577</v>
          </cell>
          <cell r="F3769">
            <v>305</v>
          </cell>
          <cell r="G3769">
            <v>882</v>
          </cell>
        </row>
        <row r="3770">
          <cell r="A3770">
            <v>90041</v>
          </cell>
          <cell r="B3770" t="str">
            <v>90</v>
          </cell>
          <cell r="C3770" t="str">
            <v>Étueffont</v>
          </cell>
          <cell r="D3770">
            <v>1471</v>
          </cell>
          <cell r="E3770">
            <v>259.68991241647012</v>
          </cell>
          <cell r="F3770">
            <v>111.71566043576451</v>
          </cell>
          <cell r="G3770">
            <v>371.40557285223463</v>
          </cell>
        </row>
        <row r="3771">
          <cell r="A3771">
            <v>90042</v>
          </cell>
          <cell r="B3771" t="str">
            <v>90</v>
          </cell>
          <cell r="C3771" t="str">
            <v>Évette-Salbert</v>
          </cell>
          <cell r="D3771">
            <v>2095</v>
          </cell>
          <cell r="E3771">
            <v>488.12590448625087</v>
          </cell>
          <cell r="F3771">
            <v>176.85721177038076</v>
          </cell>
          <cell r="G3771">
            <v>664.98311625663166</v>
          </cell>
        </row>
        <row r="3772">
          <cell r="A3772">
            <v>90043</v>
          </cell>
          <cell r="B3772" t="str">
            <v>90</v>
          </cell>
          <cell r="C3772" t="str">
            <v>Faverois</v>
          </cell>
          <cell r="D3772">
            <v>543</v>
          </cell>
          <cell r="E3772">
            <v>67.640138408304509</v>
          </cell>
          <cell r="F3772">
            <v>31.001730103806231</v>
          </cell>
          <cell r="G3772">
            <v>98.641868512110733</v>
          </cell>
        </row>
        <row r="3773">
          <cell r="A3773">
            <v>90044</v>
          </cell>
          <cell r="B3773" t="str">
            <v>90</v>
          </cell>
          <cell r="C3773" t="str">
            <v>Felon</v>
          </cell>
          <cell r="D3773">
            <v>246</v>
          </cell>
          <cell r="E3773">
            <v>40.669354838709687</v>
          </cell>
          <cell r="F3773">
            <v>10.911290322580648</v>
          </cell>
          <cell r="G3773">
            <v>51.580645161290334</v>
          </cell>
        </row>
        <row r="3774">
          <cell r="A3774">
            <v>90045</v>
          </cell>
          <cell r="B3774" t="str">
            <v>90</v>
          </cell>
          <cell r="C3774" t="str">
            <v>Fêche-l'Église</v>
          </cell>
          <cell r="D3774">
            <v>797</v>
          </cell>
          <cell r="E3774">
            <v>118.29685534591192</v>
          </cell>
          <cell r="F3774">
            <v>64.161006289308162</v>
          </cell>
          <cell r="G3774">
            <v>182.45786163522007</v>
          </cell>
        </row>
        <row r="3775">
          <cell r="A3775">
            <v>90046</v>
          </cell>
          <cell r="B3775" t="str">
            <v>90</v>
          </cell>
          <cell r="C3775" t="str">
            <v>Florimont</v>
          </cell>
          <cell r="D3775">
            <v>455</v>
          </cell>
          <cell r="E3775">
            <v>60.9375</v>
          </cell>
          <cell r="F3775">
            <v>27.421875</v>
          </cell>
          <cell r="G3775">
            <v>88.359375</v>
          </cell>
        </row>
        <row r="3776">
          <cell r="A3776">
            <v>90047</v>
          </cell>
          <cell r="B3776" t="str">
            <v>90</v>
          </cell>
          <cell r="C3776" t="str">
            <v>Fontaine</v>
          </cell>
          <cell r="D3776">
            <v>624</v>
          </cell>
          <cell r="E3776">
            <v>54.820585263219215</v>
          </cell>
          <cell r="F3776">
            <v>40.866254468945236</v>
          </cell>
          <cell r="G3776">
            <v>95.686839732164458</v>
          </cell>
        </row>
        <row r="3777">
          <cell r="A3777">
            <v>90048</v>
          </cell>
          <cell r="B3777" t="str">
            <v>90</v>
          </cell>
          <cell r="C3777" t="str">
            <v>Fontenelle</v>
          </cell>
          <cell r="D3777">
            <v>157</v>
          </cell>
          <cell r="E3777">
            <v>30.584415584415598</v>
          </cell>
          <cell r="F3777">
            <v>10.1948051948052</v>
          </cell>
          <cell r="G3777">
            <v>40.7792207792208</v>
          </cell>
        </row>
        <row r="3778">
          <cell r="A3778">
            <v>90049</v>
          </cell>
          <cell r="B3778" t="str">
            <v>90</v>
          </cell>
          <cell r="C3778" t="str">
            <v>Foussemagne</v>
          </cell>
          <cell r="D3778">
            <v>926</v>
          </cell>
          <cell r="E3778">
            <v>78</v>
          </cell>
          <cell r="F3778">
            <v>30</v>
          </cell>
          <cell r="G3778">
            <v>108</v>
          </cell>
        </row>
        <row r="3779">
          <cell r="A3779">
            <v>90050</v>
          </cell>
          <cell r="B3779" t="str">
            <v>90</v>
          </cell>
          <cell r="C3779" t="str">
            <v>Frais</v>
          </cell>
          <cell r="D3779">
            <v>227.00000000000091</v>
          </cell>
          <cell r="E3779">
            <v>37.658986175115359</v>
          </cell>
          <cell r="F3779">
            <v>9.4147465437788398</v>
          </cell>
          <cell r="G3779">
            <v>47.073732718894199</v>
          </cell>
        </row>
        <row r="3780">
          <cell r="A3780">
            <v>90051</v>
          </cell>
          <cell r="B3780" t="str">
            <v>90</v>
          </cell>
          <cell r="C3780" t="str">
            <v>Froidefontaine</v>
          </cell>
          <cell r="D3780">
            <v>456</v>
          </cell>
          <cell r="E3780">
            <v>66.129870129870127</v>
          </cell>
          <cell r="F3780">
            <v>36.519480519480524</v>
          </cell>
          <cell r="G3780">
            <v>102.64935064935065</v>
          </cell>
        </row>
        <row r="3781">
          <cell r="A3781">
            <v>90052</v>
          </cell>
          <cell r="B3781" t="str">
            <v>90</v>
          </cell>
          <cell r="C3781" t="str">
            <v>Giromagny</v>
          </cell>
          <cell r="D3781">
            <v>3141</v>
          </cell>
          <cell r="E3781">
            <v>470.1194767151664</v>
          </cell>
          <cell r="F3781">
            <v>470.28251366792313</v>
          </cell>
          <cell r="G3781">
            <v>940.40199038308947</v>
          </cell>
        </row>
        <row r="3782">
          <cell r="A3782">
            <v>90053</v>
          </cell>
          <cell r="B3782" t="str">
            <v>90</v>
          </cell>
          <cell r="C3782" t="str">
            <v>Grandvillars</v>
          </cell>
          <cell r="D3782">
            <v>2969</v>
          </cell>
          <cell r="E3782">
            <v>460.27063134984672</v>
          </cell>
          <cell r="F3782">
            <v>283.90335120406297</v>
          </cell>
          <cell r="G3782">
            <v>744.1739825539097</v>
          </cell>
        </row>
        <row r="3783">
          <cell r="A3783">
            <v>90054</v>
          </cell>
          <cell r="B3783" t="str">
            <v>90</v>
          </cell>
          <cell r="C3783" t="str">
            <v>Grosmagny</v>
          </cell>
          <cell r="D3783">
            <v>561</v>
          </cell>
          <cell r="E3783">
            <v>91.673179396092394</v>
          </cell>
          <cell r="F3783">
            <v>48.825932504440509</v>
          </cell>
          <cell r="G3783">
            <v>140.49911190053291</v>
          </cell>
        </row>
        <row r="3784">
          <cell r="A3784">
            <v>90055</v>
          </cell>
          <cell r="B3784" t="str">
            <v>90</v>
          </cell>
          <cell r="C3784" t="str">
            <v>Grosne</v>
          </cell>
          <cell r="D3784">
            <v>335</v>
          </cell>
          <cell r="E3784">
            <v>36.65653495440732</v>
          </cell>
          <cell r="F3784">
            <v>8.1458966565349602</v>
          </cell>
          <cell r="G3784">
            <v>44.802431610942278</v>
          </cell>
        </row>
        <row r="3785">
          <cell r="A3785">
            <v>90056</v>
          </cell>
          <cell r="B3785" t="str">
            <v>90</v>
          </cell>
          <cell r="C3785" t="str">
            <v>Joncherey</v>
          </cell>
          <cell r="D3785">
            <v>1278</v>
          </cell>
          <cell r="E3785">
            <v>210.83465265800024</v>
          </cell>
          <cell r="F3785">
            <v>167.86834903575374</v>
          </cell>
          <cell r="G3785">
            <v>378.703001693754</v>
          </cell>
        </row>
        <row r="3786">
          <cell r="A3786">
            <v>90057</v>
          </cell>
          <cell r="B3786" t="str">
            <v>90</v>
          </cell>
          <cell r="C3786" t="str">
            <v>Lachapelle-sous-Chaux</v>
          </cell>
          <cell r="D3786">
            <v>708.99999999999818</v>
          </cell>
          <cell r="E3786">
            <v>129.54815864022629</v>
          </cell>
          <cell r="F3786">
            <v>40.169971671388005</v>
          </cell>
          <cell r="G3786">
            <v>169.71813031161429</v>
          </cell>
        </row>
        <row r="3787">
          <cell r="A3787">
            <v>90058</v>
          </cell>
          <cell r="B3787" t="str">
            <v>90</v>
          </cell>
          <cell r="C3787" t="str">
            <v>Lachapelle-sous-Rougemont</v>
          </cell>
          <cell r="D3787">
            <v>597</v>
          </cell>
          <cell r="E3787">
            <v>55.296740994854218</v>
          </cell>
          <cell r="F3787">
            <v>37.88850771869641</v>
          </cell>
          <cell r="G3787">
            <v>93.185248713550635</v>
          </cell>
        </row>
        <row r="3788">
          <cell r="A3788">
            <v>90059</v>
          </cell>
          <cell r="B3788" t="str">
            <v>90</v>
          </cell>
          <cell r="C3788" t="str">
            <v>Lacollonge</v>
          </cell>
          <cell r="D3788">
            <v>250</v>
          </cell>
          <cell r="E3788">
            <v>42.887029288702912</v>
          </cell>
          <cell r="F3788">
            <v>19.874476987447689</v>
          </cell>
          <cell r="G3788">
            <v>62.761506276150598</v>
          </cell>
        </row>
        <row r="3789">
          <cell r="A3789">
            <v>90060</v>
          </cell>
          <cell r="B3789" t="str">
            <v>90</v>
          </cell>
          <cell r="C3789" t="str">
            <v>Lagrange</v>
          </cell>
          <cell r="D3789">
            <v>119</v>
          </cell>
          <cell r="E3789">
            <v>23.585585585585541</v>
          </cell>
          <cell r="F3789">
            <v>3.21621621621621</v>
          </cell>
          <cell r="G3789">
            <v>26.801801801801751</v>
          </cell>
        </row>
        <row r="3790">
          <cell r="A3790">
            <v>90061</v>
          </cell>
          <cell r="B3790" t="str">
            <v>90</v>
          </cell>
          <cell r="C3790" t="str">
            <v>Lamadeleine-Val-des-Anges</v>
          </cell>
          <cell r="D3790">
            <v>36</v>
          </cell>
          <cell r="E3790">
            <v>5.684210526315792</v>
          </cell>
          <cell r="F3790">
            <v>0</v>
          </cell>
          <cell r="G3790">
            <v>5.684210526315792</v>
          </cell>
        </row>
        <row r="3791">
          <cell r="A3791">
            <v>90062</v>
          </cell>
          <cell r="B3791" t="str">
            <v>90</v>
          </cell>
          <cell r="C3791" t="str">
            <v>Larivière</v>
          </cell>
          <cell r="D3791">
            <v>320</v>
          </cell>
          <cell r="E3791">
            <v>30</v>
          </cell>
          <cell r="F3791">
            <v>19</v>
          </cell>
          <cell r="G3791">
            <v>49</v>
          </cell>
        </row>
        <row r="3792">
          <cell r="A3792">
            <v>90063</v>
          </cell>
          <cell r="B3792" t="str">
            <v>90</v>
          </cell>
          <cell r="C3792" t="str">
            <v>Lebetain</v>
          </cell>
          <cell r="D3792">
            <v>444</v>
          </cell>
          <cell r="E3792">
            <v>84.80898876404494</v>
          </cell>
          <cell r="F3792">
            <v>35.919101123595503</v>
          </cell>
          <cell r="G3792">
            <v>120.72808988764044</v>
          </cell>
        </row>
        <row r="3793">
          <cell r="A3793">
            <v>90064</v>
          </cell>
          <cell r="B3793" t="str">
            <v>90</v>
          </cell>
          <cell r="C3793" t="str">
            <v>Lepuix-Neuf</v>
          </cell>
          <cell r="D3793">
            <v>289</v>
          </cell>
          <cell r="E3793">
            <v>48.663230240549829</v>
          </cell>
          <cell r="F3793">
            <v>19.862542955326461</v>
          </cell>
          <cell r="G3793">
            <v>68.525773195876297</v>
          </cell>
        </row>
        <row r="3794">
          <cell r="A3794">
            <v>90065</v>
          </cell>
          <cell r="B3794" t="str">
            <v>90</v>
          </cell>
          <cell r="C3794" t="str">
            <v>Lepuix</v>
          </cell>
          <cell r="D3794">
            <v>1109</v>
          </cell>
          <cell r="E3794">
            <v>166.31835900733302</v>
          </cell>
          <cell r="F3794">
            <v>103.37790018583664</v>
          </cell>
          <cell r="G3794">
            <v>269.69625919316968</v>
          </cell>
        </row>
        <row r="3795">
          <cell r="A3795">
            <v>90066</v>
          </cell>
          <cell r="B3795" t="str">
            <v>90</v>
          </cell>
          <cell r="C3795" t="str">
            <v>Leval</v>
          </cell>
          <cell r="D3795">
            <v>245.00000000000051</v>
          </cell>
          <cell r="E3795">
            <v>27.81659388646294</v>
          </cell>
          <cell r="F3795">
            <v>28.886462882096129</v>
          </cell>
          <cell r="G3795">
            <v>56.703056768559065</v>
          </cell>
        </row>
        <row r="3796">
          <cell r="A3796">
            <v>90067</v>
          </cell>
          <cell r="B3796" t="str">
            <v>90</v>
          </cell>
          <cell r="C3796" t="str">
            <v>Menoncourt</v>
          </cell>
          <cell r="D3796">
            <v>418.99999999999858</v>
          </cell>
          <cell r="E3796">
            <v>51.715365239294542</v>
          </cell>
          <cell r="F3796">
            <v>15.8312342569269</v>
          </cell>
          <cell r="G3796">
            <v>67.546599496221447</v>
          </cell>
        </row>
        <row r="3797">
          <cell r="A3797">
            <v>90068</v>
          </cell>
          <cell r="B3797" t="str">
            <v>90</v>
          </cell>
          <cell r="C3797" t="str">
            <v>Meroux</v>
          </cell>
          <cell r="D3797">
            <v>839.0000000000025</v>
          </cell>
          <cell r="E3797">
            <v>106.54263592616491</v>
          </cell>
          <cell r="F3797">
            <v>64.940273326424318</v>
          </cell>
          <cell r="G3797">
            <v>171.48290925258922</v>
          </cell>
        </row>
        <row r="3798">
          <cell r="A3798">
            <v>90069</v>
          </cell>
          <cell r="B3798" t="str">
            <v>90</v>
          </cell>
          <cell r="C3798" t="str">
            <v>Méziré</v>
          </cell>
          <cell r="D3798">
            <v>1400</v>
          </cell>
          <cell r="E3798">
            <v>203.85438972162751</v>
          </cell>
          <cell r="F3798">
            <v>115.91720199857249</v>
          </cell>
          <cell r="G3798">
            <v>319.77159172020004</v>
          </cell>
        </row>
        <row r="3799">
          <cell r="A3799">
            <v>90070</v>
          </cell>
          <cell r="B3799" t="str">
            <v>90</v>
          </cell>
          <cell r="C3799" t="str">
            <v>Montbouton</v>
          </cell>
          <cell r="D3799">
            <v>402</v>
          </cell>
          <cell r="E3799">
            <v>90.774193548387075</v>
          </cell>
          <cell r="F3799">
            <v>32.91811414392059</v>
          </cell>
          <cell r="G3799">
            <v>123.69230769230766</v>
          </cell>
        </row>
        <row r="3800">
          <cell r="A3800">
            <v>90071</v>
          </cell>
          <cell r="B3800" t="str">
            <v>90</v>
          </cell>
          <cell r="C3800" t="str">
            <v>Montreux-Château</v>
          </cell>
          <cell r="D3800">
            <v>1126</v>
          </cell>
          <cell r="E3800">
            <v>153.72111116162597</v>
          </cell>
          <cell r="F3800">
            <v>103.1293530577997</v>
          </cell>
          <cell r="G3800">
            <v>256.8504642194257</v>
          </cell>
        </row>
        <row r="3801">
          <cell r="A3801">
            <v>90072</v>
          </cell>
          <cell r="B3801" t="str">
            <v>90</v>
          </cell>
          <cell r="C3801" t="str">
            <v>Morvillars</v>
          </cell>
          <cell r="D3801">
            <v>1167.9999999999943</v>
          </cell>
          <cell r="E3801">
            <v>135.58039552880416</v>
          </cell>
          <cell r="F3801">
            <v>70.300945829750304</v>
          </cell>
          <cell r="G3801">
            <v>205.88134135855447</v>
          </cell>
        </row>
        <row r="3802">
          <cell r="A3802">
            <v>90073</v>
          </cell>
          <cell r="B3802" t="str">
            <v>90</v>
          </cell>
          <cell r="C3802" t="str">
            <v>Moval</v>
          </cell>
          <cell r="D3802">
            <v>428</v>
          </cell>
          <cell r="E3802">
            <v>49</v>
          </cell>
          <cell r="F3802">
            <v>21</v>
          </cell>
          <cell r="G3802">
            <v>70</v>
          </cell>
        </row>
        <row r="3803">
          <cell r="A3803">
            <v>90074</v>
          </cell>
          <cell r="B3803" t="str">
            <v>90</v>
          </cell>
          <cell r="C3803" t="str">
            <v>Novillard</v>
          </cell>
          <cell r="D3803">
            <v>281</v>
          </cell>
          <cell r="E3803">
            <v>39.187074829931973</v>
          </cell>
          <cell r="F3803">
            <v>16.248299319727892</v>
          </cell>
          <cell r="G3803">
            <v>55.435374149659864</v>
          </cell>
        </row>
        <row r="3804">
          <cell r="A3804">
            <v>90075</v>
          </cell>
          <cell r="B3804" t="str">
            <v>90</v>
          </cell>
          <cell r="C3804" t="str">
            <v>Offemont</v>
          </cell>
          <cell r="D3804">
            <v>3539</v>
          </cell>
          <cell r="E3804">
            <v>517.93824729363814</v>
          </cell>
          <cell r="F3804">
            <v>280.97402160818433</v>
          </cell>
          <cell r="G3804">
            <v>798.91226890182247</v>
          </cell>
        </row>
        <row r="3805">
          <cell r="A3805">
            <v>90076</v>
          </cell>
          <cell r="B3805" t="str">
            <v>90</v>
          </cell>
          <cell r="C3805" t="str">
            <v>Pérouse</v>
          </cell>
          <cell r="D3805">
            <v>1136</v>
          </cell>
          <cell r="E3805">
            <v>181.6421780466724</v>
          </cell>
          <cell r="F3805">
            <v>81.493517718236802</v>
          </cell>
          <cell r="G3805">
            <v>263.1356957649092</v>
          </cell>
        </row>
        <row r="3806">
          <cell r="A3806">
            <v>90077</v>
          </cell>
          <cell r="B3806" t="str">
            <v>90</v>
          </cell>
          <cell r="C3806" t="str">
            <v>Petit-Croix</v>
          </cell>
          <cell r="D3806">
            <v>302</v>
          </cell>
          <cell r="E3806">
            <v>50</v>
          </cell>
          <cell r="F3806">
            <v>30</v>
          </cell>
          <cell r="G3806">
            <v>80</v>
          </cell>
        </row>
        <row r="3807">
          <cell r="A3807">
            <v>90078</v>
          </cell>
          <cell r="B3807" t="str">
            <v>90</v>
          </cell>
          <cell r="C3807" t="str">
            <v>Petitefontaine</v>
          </cell>
          <cell r="D3807">
            <v>192</v>
          </cell>
          <cell r="E3807">
            <v>22.468085106382961</v>
          </cell>
          <cell r="F3807">
            <v>9.1914893617021196</v>
          </cell>
          <cell r="G3807">
            <v>31.659574468085083</v>
          </cell>
        </row>
        <row r="3808">
          <cell r="A3808">
            <v>90079</v>
          </cell>
          <cell r="B3808" t="str">
            <v>90</v>
          </cell>
          <cell r="C3808" t="str">
            <v>Petitmagny</v>
          </cell>
          <cell r="D3808">
            <v>280</v>
          </cell>
          <cell r="E3808">
            <v>51</v>
          </cell>
          <cell r="F3808">
            <v>34</v>
          </cell>
          <cell r="G3808">
            <v>85</v>
          </cell>
        </row>
        <row r="3809">
          <cell r="A3809">
            <v>90080</v>
          </cell>
          <cell r="B3809" t="str">
            <v>90</v>
          </cell>
          <cell r="C3809" t="str">
            <v>Phaffans</v>
          </cell>
          <cell r="D3809">
            <v>395</v>
          </cell>
          <cell r="E3809">
            <v>69.761336515513094</v>
          </cell>
          <cell r="F3809">
            <v>25.45346062052505</v>
          </cell>
          <cell r="G3809">
            <v>95.214797136038143</v>
          </cell>
        </row>
        <row r="3810">
          <cell r="A3810">
            <v>90081</v>
          </cell>
          <cell r="B3810" t="str">
            <v>90</v>
          </cell>
          <cell r="C3810" t="str">
            <v>Réchésy</v>
          </cell>
          <cell r="D3810">
            <v>810</v>
          </cell>
          <cell r="E3810">
            <v>123.54243542435424</v>
          </cell>
          <cell r="F3810">
            <v>52.804428044280442</v>
          </cell>
          <cell r="G3810">
            <v>176.34686346863469</v>
          </cell>
        </row>
        <row r="3811">
          <cell r="A3811">
            <v>90082</v>
          </cell>
          <cell r="B3811" t="str">
            <v>90</v>
          </cell>
          <cell r="C3811" t="str">
            <v>Autrechêne</v>
          </cell>
          <cell r="D3811">
            <v>287</v>
          </cell>
          <cell r="E3811">
            <v>40</v>
          </cell>
          <cell r="F3811">
            <v>10</v>
          </cell>
          <cell r="G3811">
            <v>50</v>
          </cell>
        </row>
        <row r="3812">
          <cell r="A3812">
            <v>90083</v>
          </cell>
          <cell r="B3812" t="str">
            <v>90</v>
          </cell>
          <cell r="C3812" t="str">
            <v>Recouvrance</v>
          </cell>
          <cell r="D3812">
            <v>88</v>
          </cell>
          <cell r="E3812">
            <v>17.087378640776699</v>
          </cell>
          <cell r="F3812">
            <v>0</v>
          </cell>
          <cell r="G3812">
            <v>17.087378640776699</v>
          </cell>
        </row>
        <row r="3813">
          <cell r="A3813">
            <v>90084</v>
          </cell>
          <cell r="B3813" t="str">
            <v>90</v>
          </cell>
          <cell r="C3813" t="str">
            <v>Reppe</v>
          </cell>
          <cell r="D3813">
            <v>319</v>
          </cell>
          <cell r="E3813">
            <v>34.673913043478272</v>
          </cell>
          <cell r="F3813">
            <v>29.720496894409951</v>
          </cell>
          <cell r="G3813">
            <v>64.394409937888227</v>
          </cell>
        </row>
        <row r="3814">
          <cell r="A3814">
            <v>90085</v>
          </cell>
          <cell r="B3814" t="str">
            <v>90</v>
          </cell>
          <cell r="C3814" t="str">
            <v>Riervescemont</v>
          </cell>
          <cell r="D3814">
            <v>109</v>
          </cell>
          <cell r="E3814">
            <v>12.881818181818184</v>
          </cell>
          <cell r="F3814">
            <v>4.954545454545455</v>
          </cell>
          <cell r="G3814">
            <v>17.83636363636364</v>
          </cell>
        </row>
        <row r="3815">
          <cell r="A3815">
            <v>90086</v>
          </cell>
          <cell r="B3815" t="str">
            <v>90</v>
          </cell>
          <cell r="C3815" t="str">
            <v>Romagny-sous-Rougemont</v>
          </cell>
          <cell r="D3815">
            <v>201</v>
          </cell>
          <cell r="E3815">
            <v>33.166379277693451</v>
          </cell>
          <cell r="F3815">
            <v>14.632226151923581</v>
          </cell>
          <cell r="G3815">
            <v>47.798605429617034</v>
          </cell>
        </row>
        <row r="3816">
          <cell r="A3816">
            <v>90087</v>
          </cell>
          <cell r="B3816" t="str">
            <v>90</v>
          </cell>
          <cell r="C3816" t="str">
            <v>Roppe</v>
          </cell>
          <cell r="D3816">
            <v>933</v>
          </cell>
          <cell r="E3816">
            <v>145.60273893654377</v>
          </cell>
          <cell r="F3816">
            <v>76.04729039997828</v>
          </cell>
          <cell r="G3816">
            <v>221.65002933652204</v>
          </cell>
        </row>
        <row r="3817">
          <cell r="A3817">
            <v>90088</v>
          </cell>
          <cell r="B3817" t="str">
            <v>90</v>
          </cell>
          <cell r="C3817" t="str">
            <v>Rougegoutte</v>
          </cell>
          <cell r="D3817">
            <v>1025</v>
          </cell>
          <cell r="E3817">
            <v>188.5666316873284</v>
          </cell>
          <cell r="F3817">
            <v>100.35942341439453</v>
          </cell>
          <cell r="G3817">
            <v>288.92605510172291</v>
          </cell>
        </row>
        <row r="3818">
          <cell r="A3818">
            <v>90089</v>
          </cell>
          <cell r="B3818" t="str">
            <v>90</v>
          </cell>
          <cell r="C3818" t="str">
            <v>Rougemont-le-Château</v>
          </cell>
          <cell r="D3818">
            <v>1420</v>
          </cell>
          <cell r="E3818">
            <v>208.87066480079719</v>
          </cell>
          <cell r="F3818">
            <v>201.32173489880122</v>
          </cell>
          <cell r="G3818">
            <v>410.19239969959841</v>
          </cell>
        </row>
        <row r="3819">
          <cell r="A3819">
            <v>90090</v>
          </cell>
          <cell r="B3819" t="str">
            <v>90</v>
          </cell>
          <cell r="C3819" t="str">
            <v>Saint-Dizier-l'Évêque</v>
          </cell>
          <cell r="D3819">
            <v>424</v>
          </cell>
          <cell r="E3819">
            <v>70</v>
          </cell>
          <cell r="F3819">
            <v>22</v>
          </cell>
          <cell r="G3819">
            <v>92</v>
          </cell>
        </row>
        <row r="3820">
          <cell r="A3820">
            <v>90091</v>
          </cell>
          <cell r="B3820" t="str">
            <v>90</v>
          </cell>
          <cell r="C3820" t="str">
            <v>Saint-Germain-le-Châtelet</v>
          </cell>
          <cell r="D3820">
            <v>626</v>
          </cell>
          <cell r="E3820">
            <v>109.89341692789969</v>
          </cell>
          <cell r="F3820">
            <v>34.341692789968654</v>
          </cell>
          <cell r="G3820">
            <v>144.23510971786834</v>
          </cell>
        </row>
        <row r="3821">
          <cell r="A3821">
            <v>90093</v>
          </cell>
          <cell r="B3821" t="str">
            <v>90</v>
          </cell>
          <cell r="C3821" t="str">
            <v>Sermamagny</v>
          </cell>
          <cell r="D3821">
            <v>808.00000000000296</v>
          </cell>
          <cell r="E3821">
            <v>155.19206939281344</v>
          </cell>
          <cell r="F3821">
            <v>104.12887236679094</v>
          </cell>
          <cell r="G3821">
            <v>259.32094175960435</v>
          </cell>
        </row>
        <row r="3822">
          <cell r="A3822">
            <v>90094</v>
          </cell>
          <cell r="B3822" t="str">
            <v>90</v>
          </cell>
          <cell r="C3822" t="str">
            <v>Sevenans</v>
          </cell>
          <cell r="D3822">
            <v>700.00000000000261</v>
          </cell>
          <cell r="E3822">
            <v>95.639534883721282</v>
          </cell>
          <cell r="F3822">
            <v>23.401162790697761</v>
          </cell>
          <cell r="G3822">
            <v>119.04069767441905</v>
          </cell>
        </row>
        <row r="3823">
          <cell r="A3823">
            <v>90095</v>
          </cell>
          <cell r="B3823" t="str">
            <v>90</v>
          </cell>
          <cell r="C3823" t="str">
            <v>Suarce</v>
          </cell>
          <cell r="D3823">
            <v>452.99999999999847</v>
          </cell>
          <cell r="E3823">
            <v>58.257206208425522</v>
          </cell>
          <cell r="F3823">
            <v>25.110864745011</v>
          </cell>
          <cell r="G3823">
            <v>83.368070953436529</v>
          </cell>
        </row>
        <row r="3824">
          <cell r="A3824">
            <v>90096</v>
          </cell>
          <cell r="B3824" t="str">
            <v>90</v>
          </cell>
          <cell r="C3824" t="str">
            <v>Thiancourt</v>
          </cell>
          <cell r="D3824">
            <v>287</v>
          </cell>
          <cell r="E3824">
            <v>44</v>
          </cell>
          <cell r="F3824">
            <v>21</v>
          </cell>
          <cell r="G3824">
            <v>65</v>
          </cell>
        </row>
        <row r="3825">
          <cell r="A3825">
            <v>90097</v>
          </cell>
          <cell r="B3825" t="str">
            <v>90</v>
          </cell>
          <cell r="C3825" t="str">
            <v>Trévenans</v>
          </cell>
          <cell r="D3825">
            <v>1193</v>
          </cell>
          <cell r="E3825">
            <v>191.2367109634551</v>
          </cell>
          <cell r="F3825">
            <v>118.9036544850498</v>
          </cell>
          <cell r="G3825">
            <v>310.14036544850489</v>
          </cell>
        </row>
        <row r="3826">
          <cell r="A3826">
            <v>90098</v>
          </cell>
          <cell r="B3826" t="str">
            <v>90</v>
          </cell>
          <cell r="C3826" t="str">
            <v>Urcerey</v>
          </cell>
          <cell r="D3826">
            <v>202</v>
          </cell>
          <cell r="E3826">
            <v>51.224880382775126</v>
          </cell>
          <cell r="F3826">
            <v>16.43062200956938</v>
          </cell>
          <cell r="G3826">
            <v>67.655502392344502</v>
          </cell>
        </row>
        <row r="3827">
          <cell r="A3827">
            <v>90099</v>
          </cell>
          <cell r="B3827" t="str">
            <v>90</v>
          </cell>
          <cell r="C3827" t="str">
            <v>Valdoie</v>
          </cell>
          <cell r="D3827">
            <v>5394</v>
          </cell>
          <cell r="E3827">
            <v>807</v>
          </cell>
          <cell r="F3827">
            <v>583</v>
          </cell>
          <cell r="G3827">
            <v>1390</v>
          </cell>
        </row>
        <row r="3828">
          <cell r="A3828">
            <v>90100</v>
          </cell>
          <cell r="B3828" t="str">
            <v>90</v>
          </cell>
          <cell r="C3828" t="str">
            <v>Vauthiermont</v>
          </cell>
          <cell r="D3828">
            <v>230</v>
          </cell>
          <cell r="E3828">
            <v>37.510729613733893</v>
          </cell>
          <cell r="F3828">
            <v>15.793991416309009</v>
          </cell>
          <cell r="G3828">
            <v>53.304721030042899</v>
          </cell>
        </row>
        <row r="3829">
          <cell r="A3829">
            <v>90101</v>
          </cell>
          <cell r="B3829" t="str">
            <v>90</v>
          </cell>
          <cell r="C3829" t="str">
            <v>Vellescot</v>
          </cell>
          <cell r="D3829">
            <v>266</v>
          </cell>
          <cell r="E3829">
            <v>25</v>
          </cell>
          <cell r="F3829">
            <v>7</v>
          </cell>
          <cell r="G3829">
            <v>32</v>
          </cell>
        </row>
        <row r="3830">
          <cell r="A3830">
            <v>90102</v>
          </cell>
          <cell r="B3830" t="str">
            <v>90</v>
          </cell>
          <cell r="C3830" t="str">
            <v>Vescemont</v>
          </cell>
          <cell r="D3830">
            <v>752</v>
          </cell>
          <cell r="E3830">
            <v>136.2816166883963</v>
          </cell>
          <cell r="F3830">
            <v>66.670143415906097</v>
          </cell>
          <cell r="G3830">
            <v>202.95176010430239</v>
          </cell>
        </row>
        <row r="3831">
          <cell r="A3831">
            <v>90103</v>
          </cell>
          <cell r="B3831" t="str">
            <v>90</v>
          </cell>
          <cell r="C3831" t="str">
            <v>Vétrigne</v>
          </cell>
          <cell r="D3831">
            <v>632.00000000000227</v>
          </cell>
          <cell r="E3831">
            <v>96.527331189710964</v>
          </cell>
          <cell r="F3831">
            <v>31.49839228295831</v>
          </cell>
          <cell r="G3831">
            <v>128.02572347266928</v>
          </cell>
        </row>
        <row r="3832">
          <cell r="A3832">
            <v>90104</v>
          </cell>
          <cell r="B3832" t="str">
            <v>90</v>
          </cell>
          <cell r="C3832" t="str">
            <v>Vézelois</v>
          </cell>
          <cell r="D3832">
            <v>930</v>
          </cell>
          <cell r="E3832">
            <v>150.41226215644815</v>
          </cell>
          <cell r="F3832">
            <v>80.613107822410115</v>
          </cell>
          <cell r="G3832">
            <v>231.02536997885827</v>
          </cell>
        </row>
        <row r="3833">
          <cell r="A3833">
            <v>90105</v>
          </cell>
          <cell r="B3833" t="str">
            <v>90</v>
          </cell>
          <cell r="C3833" t="str">
            <v>Villars-le-Sec</v>
          </cell>
          <cell r="D3833">
            <v>155</v>
          </cell>
          <cell r="E3833">
            <v>17.634730538922149</v>
          </cell>
          <cell r="F3833">
            <v>5.5688622754491002</v>
          </cell>
          <cell r="G3833">
            <v>23.203592814371248</v>
          </cell>
        </row>
      </sheetData>
      <sheetData sheetId="3"/>
      <sheetData sheetId="4"/>
      <sheetData sheetId="5"/>
      <sheetData sheetId="6">
        <row r="5">
          <cell r="C5">
            <v>89004</v>
          </cell>
          <cell r="F5">
            <v>1</v>
          </cell>
          <cell r="H5">
            <v>2</v>
          </cell>
        </row>
        <row r="6">
          <cell r="C6">
            <v>89005</v>
          </cell>
          <cell r="G6">
            <v>1</v>
          </cell>
          <cell r="H6">
            <v>12</v>
          </cell>
        </row>
        <row r="7">
          <cell r="C7">
            <v>89006</v>
          </cell>
          <cell r="G7">
            <v>2</v>
          </cell>
          <cell r="H7">
            <v>4</v>
          </cell>
        </row>
        <row r="8">
          <cell r="C8">
            <v>89007</v>
          </cell>
          <cell r="G8">
            <v>2</v>
          </cell>
          <cell r="H8">
            <v>3</v>
          </cell>
        </row>
        <row r="10">
          <cell r="C10">
            <v>89009</v>
          </cell>
          <cell r="F10">
            <v>1</v>
          </cell>
          <cell r="G10">
            <v>2</v>
          </cell>
        </row>
        <row r="11">
          <cell r="C11">
            <v>89010</v>
          </cell>
          <cell r="H11">
            <v>2</v>
          </cell>
        </row>
        <row r="12">
          <cell r="C12">
            <v>89012</v>
          </cell>
          <cell r="F12">
            <v>1</v>
          </cell>
          <cell r="H12">
            <v>1</v>
          </cell>
        </row>
        <row r="13">
          <cell r="C13">
            <v>89013</v>
          </cell>
          <cell r="F13">
            <v>1</v>
          </cell>
          <cell r="G13">
            <v>11</v>
          </cell>
          <cell r="H13">
            <v>18</v>
          </cell>
        </row>
        <row r="14">
          <cell r="C14">
            <v>89014</v>
          </cell>
          <cell r="F14">
            <v>1</v>
          </cell>
          <cell r="G14">
            <v>1</v>
          </cell>
          <cell r="H14">
            <v>5</v>
          </cell>
        </row>
        <row r="15">
          <cell r="C15">
            <v>89015</v>
          </cell>
          <cell r="H15">
            <v>5</v>
          </cell>
        </row>
        <row r="16">
          <cell r="C16">
            <v>89017</v>
          </cell>
          <cell r="G16">
            <v>3</v>
          </cell>
          <cell r="H16">
            <v>4</v>
          </cell>
        </row>
        <row r="17">
          <cell r="C17">
            <v>89018</v>
          </cell>
          <cell r="E17">
            <v>1</v>
          </cell>
          <cell r="F17">
            <v>2</v>
          </cell>
          <cell r="H17">
            <v>5</v>
          </cell>
        </row>
        <row r="18">
          <cell r="C18">
            <v>89020</v>
          </cell>
          <cell r="G18">
            <v>3</v>
          </cell>
        </row>
        <row r="19">
          <cell r="C19">
            <v>89021</v>
          </cell>
          <cell r="G19">
            <v>5</v>
          </cell>
          <cell r="H19">
            <v>4</v>
          </cell>
        </row>
        <row r="20">
          <cell r="C20">
            <v>89023</v>
          </cell>
          <cell r="F20">
            <v>4</v>
          </cell>
          <cell r="G20">
            <v>1</v>
          </cell>
          <cell r="H20">
            <v>6</v>
          </cell>
        </row>
        <row r="21">
          <cell r="C21">
            <v>89024</v>
          </cell>
          <cell r="E21">
            <v>14</v>
          </cell>
          <cell r="F21">
            <v>71</v>
          </cell>
          <cell r="G21">
            <v>106</v>
          </cell>
          <cell r="H21">
            <v>252</v>
          </cell>
        </row>
        <row r="22">
          <cell r="C22">
            <v>89025</v>
          </cell>
          <cell r="E22">
            <v>1</v>
          </cell>
          <cell r="F22">
            <v>9</v>
          </cell>
          <cell r="G22">
            <v>20</v>
          </cell>
          <cell r="H22">
            <v>63</v>
          </cell>
        </row>
        <row r="23">
          <cell r="C23">
            <v>89027</v>
          </cell>
          <cell r="H23">
            <v>3</v>
          </cell>
        </row>
        <row r="24">
          <cell r="C24">
            <v>89029</v>
          </cell>
          <cell r="F24">
            <v>1</v>
          </cell>
          <cell r="G24">
            <v>1</v>
          </cell>
          <cell r="H24">
            <v>4</v>
          </cell>
        </row>
        <row r="25">
          <cell r="C25">
            <v>89030</v>
          </cell>
          <cell r="G25">
            <v>4</v>
          </cell>
          <cell r="H25">
            <v>1</v>
          </cell>
        </row>
        <row r="26">
          <cell r="C26">
            <v>89031</v>
          </cell>
          <cell r="E26">
            <v>1</v>
          </cell>
          <cell r="G26">
            <v>2</v>
          </cell>
          <cell r="H26">
            <v>3</v>
          </cell>
        </row>
        <row r="27">
          <cell r="C27">
            <v>89032</v>
          </cell>
          <cell r="H27">
            <v>1</v>
          </cell>
        </row>
        <row r="28">
          <cell r="C28">
            <v>89033</v>
          </cell>
          <cell r="G28">
            <v>2</v>
          </cell>
          <cell r="H28">
            <v>2</v>
          </cell>
        </row>
        <row r="29">
          <cell r="C29">
            <v>89034</v>
          </cell>
          <cell r="G29">
            <v>1</v>
          </cell>
          <cell r="H29">
            <v>1</v>
          </cell>
        </row>
        <row r="30">
          <cell r="C30">
            <v>89035</v>
          </cell>
          <cell r="H30">
            <v>6</v>
          </cell>
        </row>
        <row r="31">
          <cell r="C31">
            <v>89037</v>
          </cell>
          <cell r="G31">
            <v>2</v>
          </cell>
          <cell r="H31">
            <v>3</v>
          </cell>
        </row>
        <row r="32">
          <cell r="C32">
            <v>89038</v>
          </cell>
          <cell r="H32">
            <v>2</v>
          </cell>
        </row>
        <row r="33">
          <cell r="C33">
            <v>89039</v>
          </cell>
          <cell r="G33">
            <v>1</v>
          </cell>
          <cell r="H33">
            <v>2</v>
          </cell>
        </row>
        <row r="34">
          <cell r="C34">
            <v>89040</v>
          </cell>
          <cell r="G34">
            <v>2</v>
          </cell>
          <cell r="H34">
            <v>3</v>
          </cell>
        </row>
        <row r="35">
          <cell r="C35">
            <v>89042</v>
          </cell>
          <cell r="H35">
            <v>1</v>
          </cell>
        </row>
        <row r="36">
          <cell r="C36">
            <v>89044</v>
          </cell>
          <cell r="F36">
            <v>2</v>
          </cell>
          <cell r="H36">
            <v>2</v>
          </cell>
        </row>
        <row r="37">
          <cell r="C37">
            <v>89045</v>
          </cell>
          <cell r="E37">
            <v>1</v>
          </cell>
          <cell r="H37">
            <v>1</v>
          </cell>
        </row>
        <row r="38">
          <cell r="C38">
            <v>89046</v>
          </cell>
          <cell r="E38">
            <v>1</v>
          </cell>
          <cell r="F38">
            <v>3</v>
          </cell>
          <cell r="G38">
            <v>10</v>
          </cell>
          <cell r="H38">
            <v>13</v>
          </cell>
        </row>
        <row r="39">
          <cell r="C39">
            <v>89048</v>
          </cell>
          <cell r="F39">
            <v>1</v>
          </cell>
          <cell r="G39">
            <v>1</v>
          </cell>
          <cell r="H39">
            <v>3</v>
          </cell>
        </row>
        <row r="40">
          <cell r="C40">
            <v>89049</v>
          </cell>
          <cell r="G40">
            <v>1</v>
          </cell>
        </row>
        <row r="41">
          <cell r="C41">
            <v>89050</v>
          </cell>
          <cell r="G41">
            <v>1</v>
          </cell>
          <cell r="H41">
            <v>5</v>
          </cell>
        </row>
        <row r="42">
          <cell r="C42">
            <v>89052</v>
          </cell>
          <cell r="E42">
            <v>1</v>
          </cell>
          <cell r="H42">
            <v>1</v>
          </cell>
        </row>
        <row r="43">
          <cell r="C43">
            <v>89053</v>
          </cell>
          <cell r="G43">
            <v>3</v>
          </cell>
          <cell r="H43">
            <v>2</v>
          </cell>
        </row>
        <row r="44">
          <cell r="C44">
            <v>89054</v>
          </cell>
          <cell r="F44">
            <v>1</v>
          </cell>
          <cell r="G44">
            <v>1</v>
          </cell>
          <cell r="H44">
            <v>5</v>
          </cell>
        </row>
        <row r="45">
          <cell r="C45">
            <v>89055</v>
          </cell>
          <cell r="E45">
            <v>1</v>
          </cell>
          <cell r="F45">
            <v>2</v>
          </cell>
          <cell r="G45">
            <v>4</v>
          </cell>
          <cell r="H45">
            <v>33</v>
          </cell>
        </row>
        <row r="46">
          <cell r="C46">
            <v>89056</v>
          </cell>
          <cell r="G46">
            <v>1</v>
          </cell>
          <cell r="H46">
            <v>8</v>
          </cell>
        </row>
        <row r="47">
          <cell r="C47">
            <v>89057</v>
          </cell>
          <cell r="F47">
            <v>1</v>
          </cell>
          <cell r="G47">
            <v>1</v>
          </cell>
          <cell r="H47">
            <v>3</v>
          </cell>
        </row>
        <row r="48">
          <cell r="C48">
            <v>89058</v>
          </cell>
          <cell r="F48">
            <v>1</v>
          </cell>
          <cell r="G48">
            <v>1</v>
          </cell>
          <cell r="H48">
            <v>1</v>
          </cell>
        </row>
        <row r="49">
          <cell r="C49">
            <v>89059</v>
          </cell>
          <cell r="E49">
            <v>1</v>
          </cell>
          <cell r="F49">
            <v>3</v>
          </cell>
          <cell r="G49">
            <v>1</v>
          </cell>
          <cell r="H49">
            <v>10</v>
          </cell>
        </row>
        <row r="50">
          <cell r="C50">
            <v>89060</v>
          </cell>
          <cell r="F50">
            <v>1</v>
          </cell>
          <cell r="H50">
            <v>1</v>
          </cell>
        </row>
        <row r="51">
          <cell r="C51">
            <v>89061</v>
          </cell>
          <cell r="G51">
            <v>3</v>
          </cell>
          <cell r="H51">
            <v>2</v>
          </cell>
        </row>
        <row r="52">
          <cell r="C52">
            <v>89062</v>
          </cell>
          <cell r="H52">
            <v>1</v>
          </cell>
        </row>
        <row r="53">
          <cell r="C53">
            <v>89064</v>
          </cell>
          <cell r="G53">
            <v>1</v>
          </cell>
          <cell r="H53">
            <v>1</v>
          </cell>
        </row>
        <row r="54">
          <cell r="C54">
            <v>89065</v>
          </cell>
          <cell r="H54">
            <v>1</v>
          </cell>
        </row>
        <row r="55">
          <cell r="C55">
            <v>89066</v>
          </cell>
          <cell r="G55">
            <v>4</v>
          </cell>
          <cell r="H55">
            <v>9</v>
          </cell>
        </row>
        <row r="56">
          <cell r="C56">
            <v>89067</v>
          </cell>
          <cell r="F56">
            <v>2</v>
          </cell>
          <cell r="G56">
            <v>1</v>
          </cell>
          <cell r="H56">
            <v>7</v>
          </cell>
        </row>
        <row r="57">
          <cell r="C57">
            <v>89068</v>
          </cell>
          <cell r="E57">
            <v>1</v>
          </cell>
          <cell r="F57">
            <v>1</v>
          </cell>
          <cell r="G57">
            <v>2</v>
          </cell>
          <cell r="H57">
            <v>13</v>
          </cell>
        </row>
        <row r="58">
          <cell r="C58">
            <v>89069</v>
          </cell>
          <cell r="H58">
            <v>5</v>
          </cell>
        </row>
        <row r="59">
          <cell r="C59">
            <v>89071</v>
          </cell>
          <cell r="F59">
            <v>1</v>
          </cell>
          <cell r="H59">
            <v>1</v>
          </cell>
        </row>
        <row r="60">
          <cell r="C60">
            <v>89072</v>
          </cell>
          <cell r="F60">
            <v>2</v>
          </cell>
          <cell r="H60">
            <v>3</v>
          </cell>
        </row>
        <row r="61">
          <cell r="C61">
            <v>89073</v>
          </cell>
          <cell r="F61">
            <v>7</v>
          </cell>
          <cell r="G61">
            <v>3</v>
          </cell>
          <cell r="H61">
            <v>8</v>
          </cell>
        </row>
        <row r="62">
          <cell r="C62">
            <v>89074</v>
          </cell>
          <cell r="F62">
            <v>2</v>
          </cell>
          <cell r="G62">
            <v>2</v>
          </cell>
          <cell r="H62">
            <v>13</v>
          </cell>
        </row>
        <row r="63">
          <cell r="C63">
            <v>89075</v>
          </cell>
          <cell r="E63">
            <v>1</v>
          </cell>
          <cell r="G63">
            <v>2</v>
          </cell>
          <cell r="H63">
            <v>2</v>
          </cell>
        </row>
        <row r="64">
          <cell r="C64">
            <v>89076</v>
          </cell>
          <cell r="F64">
            <v>1</v>
          </cell>
          <cell r="H64">
            <v>13</v>
          </cell>
        </row>
        <row r="65">
          <cell r="C65">
            <v>89077</v>
          </cell>
          <cell r="F65">
            <v>4</v>
          </cell>
          <cell r="G65">
            <v>3</v>
          </cell>
          <cell r="H65">
            <v>7</v>
          </cell>
        </row>
        <row r="66">
          <cell r="C66">
            <v>89079</v>
          </cell>
          <cell r="E66">
            <v>1</v>
          </cell>
          <cell r="G66">
            <v>1</v>
          </cell>
          <cell r="H66">
            <v>1</v>
          </cell>
        </row>
        <row r="67">
          <cell r="C67">
            <v>89083</v>
          </cell>
          <cell r="E67">
            <v>1</v>
          </cell>
          <cell r="F67">
            <v>2</v>
          </cell>
          <cell r="G67">
            <v>2</v>
          </cell>
          <cell r="H67">
            <v>7</v>
          </cell>
        </row>
        <row r="68">
          <cell r="C68">
            <v>89084</v>
          </cell>
          <cell r="G68">
            <v>2</v>
          </cell>
          <cell r="H68">
            <v>1</v>
          </cell>
        </row>
        <row r="69">
          <cell r="C69">
            <v>89085</v>
          </cell>
          <cell r="G69">
            <v>3</v>
          </cell>
          <cell r="H69">
            <v>16</v>
          </cell>
        </row>
        <row r="70">
          <cell r="C70">
            <v>89086</v>
          </cell>
          <cell r="F70">
            <v>8</v>
          </cell>
          <cell r="G70">
            <v>18</v>
          </cell>
          <cell r="H70">
            <v>47</v>
          </cell>
        </row>
        <row r="71">
          <cell r="C71">
            <v>89087</v>
          </cell>
          <cell r="G71">
            <v>2</v>
          </cell>
          <cell r="H71">
            <v>3</v>
          </cell>
        </row>
        <row r="72">
          <cell r="C72">
            <v>89088</v>
          </cell>
          <cell r="F72">
            <v>2</v>
          </cell>
          <cell r="G72">
            <v>1</v>
          </cell>
          <cell r="H72">
            <v>4</v>
          </cell>
        </row>
        <row r="73">
          <cell r="C73">
            <v>89089</v>
          </cell>
          <cell r="H73">
            <v>1</v>
          </cell>
        </row>
        <row r="74">
          <cell r="C74">
            <v>89091</v>
          </cell>
          <cell r="F74">
            <v>1</v>
          </cell>
          <cell r="G74">
            <v>5</v>
          </cell>
          <cell r="H74">
            <v>6</v>
          </cell>
        </row>
        <row r="75">
          <cell r="C75">
            <v>89092</v>
          </cell>
          <cell r="G75">
            <v>3</v>
          </cell>
          <cell r="H75">
            <v>6</v>
          </cell>
        </row>
        <row r="76">
          <cell r="C76">
            <v>89093</v>
          </cell>
          <cell r="F76">
            <v>3</v>
          </cell>
          <cell r="H76">
            <v>2</v>
          </cell>
        </row>
        <row r="77">
          <cell r="C77">
            <v>89094</v>
          </cell>
          <cell r="F77">
            <v>1</v>
          </cell>
          <cell r="H77">
            <v>2</v>
          </cell>
        </row>
        <row r="78">
          <cell r="C78">
            <v>89095</v>
          </cell>
          <cell r="H78">
            <v>2</v>
          </cell>
        </row>
        <row r="79">
          <cell r="C79">
            <v>89096</v>
          </cell>
          <cell r="F79">
            <v>1</v>
          </cell>
          <cell r="G79">
            <v>4</v>
          </cell>
          <cell r="H79">
            <v>4</v>
          </cell>
        </row>
        <row r="80">
          <cell r="C80">
            <v>89099</v>
          </cell>
          <cell r="E80">
            <v>1</v>
          </cell>
          <cell r="F80">
            <v>5</v>
          </cell>
          <cell r="G80">
            <v>7</v>
          </cell>
          <cell r="H80">
            <v>16</v>
          </cell>
        </row>
        <row r="81">
          <cell r="C81">
            <v>89100</v>
          </cell>
          <cell r="F81">
            <v>2</v>
          </cell>
          <cell r="G81">
            <v>6</v>
          </cell>
          <cell r="H81">
            <v>20</v>
          </cell>
        </row>
        <row r="82">
          <cell r="C82">
            <v>89101</v>
          </cell>
          <cell r="G82">
            <v>2</v>
          </cell>
          <cell r="H82">
            <v>5</v>
          </cell>
        </row>
        <row r="83">
          <cell r="C83">
            <v>89102</v>
          </cell>
          <cell r="E83">
            <v>2</v>
          </cell>
          <cell r="G83">
            <v>3</v>
          </cell>
          <cell r="H83">
            <v>13</v>
          </cell>
        </row>
        <row r="84">
          <cell r="C84">
            <v>89104</v>
          </cell>
          <cell r="E84">
            <v>1</v>
          </cell>
          <cell r="G84">
            <v>1</v>
          </cell>
        </row>
        <row r="85">
          <cell r="C85">
            <v>89105</v>
          </cell>
          <cell r="F85">
            <v>1</v>
          </cell>
          <cell r="H85">
            <v>3</v>
          </cell>
        </row>
        <row r="86">
          <cell r="C86">
            <v>89108</v>
          </cell>
          <cell r="H86">
            <v>3</v>
          </cell>
        </row>
        <row r="87">
          <cell r="C87">
            <v>89109</v>
          </cell>
          <cell r="H87">
            <v>2</v>
          </cell>
        </row>
        <row r="88">
          <cell r="C88">
            <v>89112</v>
          </cell>
          <cell r="H88">
            <v>3</v>
          </cell>
        </row>
        <row r="89">
          <cell r="C89">
            <v>89113</v>
          </cell>
          <cell r="F89">
            <v>1</v>
          </cell>
          <cell r="H89">
            <v>5</v>
          </cell>
        </row>
        <row r="90">
          <cell r="C90">
            <v>89116</v>
          </cell>
          <cell r="F90">
            <v>2</v>
          </cell>
          <cell r="H90">
            <v>3</v>
          </cell>
        </row>
        <row r="91">
          <cell r="C91">
            <v>89117</v>
          </cell>
          <cell r="H91">
            <v>1</v>
          </cell>
        </row>
        <row r="92">
          <cell r="C92">
            <v>89118</v>
          </cell>
          <cell r="F92">
            <v>1</v>
          </cell>
          <cell r="H92">
            <v>7</v>
          </cell>
        </row>
        <row r="93">
          <cell r="C93">
            <v>89119</v>
          </cell>
          <cell r="H93">
            <v>7</v>
          </cell>
        </row>
        <row r="94">
          <cell r="C94">
            <v>89120</v>
          </cell>
          <cell r="G94">
            <v>1</v>
          </cell>
          <cell r="H94">
            <v>2</v>
          </cell>
        </row>
        <row r="95">
          <cell r="C95">
            <v>89122</v>
          </cell>
          <cell r="F95">
            <v>1</v>
          </cell>
          <cell r="G95">
            <v>2</v>
          </cell>
          <cell r="H95">
            <v>4</v>
          </cell>
        </row>
        <row r="96">
          <cell r="C96">
            <v>89124</v>
          </cell>
          <cell r="F96">
            <v>3</v>
          </cell>
          <cell r="G96">
            <v>3</v>
          </cell>
          <cell r="H96">
            <v>16</v>
          </cell>
        </row>
        <row r="97">
          <cell r="C97">
            <v>89125</v>
          </cell>
          <cell r="F97">
            <v>2</v>
          </cell>
          <cell r="G97">
            <v>4</v>
          </cell>
          <cell r="H97">
            <v>12</v>
          </cell>
        </row>
        <row r="98">
          <cell r="C98">
            <v>89126</v>
          </cell>
          <cell r="H98">
            <v>1</v>
          </cell>
        </row>
        <row r="99">
          <cell r="C99">
            <v>89127</v>
          </cell>
          <cell r="G99">
            <v>1</v>
          </cell>
          <cell r="H99">
            <v>4</v>
          </cell>
        </row>
        <row r="100">
          <cell r="C100">
            <v>89128</v>
          </cell>
          <cell r="G100">
            <v>1</v>
          </cell>
        </row>
        <row r="101">
          <cell r="C101">
            <v>89129</v>
          </cell>
          <cell r="F101">
            <v>1</v>
          </cell>
          <cell r="H101">
            <v>2</v>
          </cell>
        </row>
        <row r="102">
          <cell r="C102">
            <v>89131</v>
          </cell>
          <cell r="H102">
            <v>4</v>
          </cell>
        </row>
        <row r="103">
          <cell r="C103">
            <v>89132</v>
          </cell>
          <cell r="F103">
            <v>1</v>
          </cell>
          <cell r="G103">
            <v>3</v>
          </cell>
          <cell r="H103">
            <v>1</v>
          </cell>
        </row>
        <row r="104">
          <cell r="C104">
            <v>89133</v>
          </cell>
          <cell r="G104">
            <v>2</v>
          </cell>
          <cell r="H104">
            <v>1</v>
          </cell>
        </row>
        <row r="105">
          <cell r="C105">
            <v>89134</v>
          </cell>
          <cell r="E105">
            <v>1</v>
          </cell>
          <cell r="G105">
            <v>2</v>
          </cell>
          <cell r="H105">
            <v>2</v>
          </cell>
        </row>
        <row r="106">
          <cell r="C106">
            <v>89136</v>
          </cell>
          <cell r="F106">
            <v>1</v>
          </cell>
          <cell r="H106">
            <v>3</v>
          </cell>
        </row>
        <row r="107">
          <cell r="C107">
            <v>89137</v>
          </cell>
          <cell r="F107">
            <v>2</v>
          </cell>
          <cell r="H107">
            <v>4</v>
          </cell>
        </row>
        <row r="108">
          <cell r="C108">
            <v>89130</v>
          </cell>
          <cell r="F108">
            <v>1</v>
          </cell>
          <cell r="G108">
            <v>3</v>
          </cell>
          <cell r="H108">
            <v>16</v>
          </cell>
        </row>
        <row r="109">
          <cell r="C109">
            <v>89139</v>
          </cell>
          <cell r="F109">
            <v>3</v>
          </cell>
          <cell r="G109">
            <v>4</v>
          </cell>
          <cell r="H109">
            <v>5</v>
          </cell>
        </row>
        <row r="110">
          <cell r="C110">
            <v>89141</v>
          </cell>
          <cell r="G110">
            <v>1</v>
          </cell>
          <cell r="H110">
            <v>1</v>
          </cell>
        </row>
        <row r="111">
          <cell r="C111">
            <v>89142</v>
          </cell>
          <cell r="F111">
            <v>1</v>
          </cell>
          <cell r="G111">
            <v>2</v>
          </cell>
          <cell r="H111">
            <v>2</v>
          </cell>
        </row>
        <row r="112">
          <cell r="C112">
            <v>89143</v>
          </cell>
          <cell r="F112">
            <v>1</v>
          </cell>
          <cell r="G112">
            <v>1</v>
          </cell>
          <cell r="H112">
            <v>2</v>
          </cell>
        </row>
        <row r="113">
          <cell r="C113">
            <v>89144</v>
          </cell>
          <cell r="E113">
            <v>1</v>
          </cell>
          <cell r="F113">
            <v>3</v>
          </cell>
          <cell r="H113">
            <v>4</v>
          </cell>
        </row>
        <row r="114">
          <cell r="C114">
            <v>89145</v>
          </cell>
          <cell r="F114">
            <v>1</v>
          </cell>
          <cell r="G114">
            <v>4</v>
          </cell>
          <cell r="H114">
            <v>1</v>
          </cell>
        </row>
        <row r="115">
          <cell r="C115">
            <v>89147</v>
          </cell>
          <cell r="H115">
            <v>1</v>
          </cell>
        </row>
        <row r="116">
          <cell r="C116">
            <v>89148</v>
          </cell>
          <cell r="G116">
            <v>1</v>
          </cell>
        </row>
        <row r="117">
          <cell r="C117">
            <v>89149</v>
          </cell>
          <cell r="F117">
            <v>1</v>
          </cell>
          <cell r="H117">
            <v>1</v>
          </cell>
        </row>
        <row r="118">
          <cell r="C118">
            <v>89151</v>
          </cell>
          <cell r="F118">
            <v>1</v>
          </cell>
          <cell r="G118">
            <v>2</v>
          </cell>
          <cell r="H118">
            <v>14</v>
          </cell>
        </row>
        <row r="119">
          <cell r="C119">
            <v>89152</v>
          </cell>
          <cell r="H119">
            <v>5</v>
          </cell>
        </row>
        <row r="120">
          <cell r="C120">
            <v>89153</v>
          </cell>
          <cell r="F120">
            <v>1</v>
          </cell>
          <cell r="G120">
            <v>5</v>
          </cell>
          <cell r="H120">
            <v>3</v>
          </cell>
        </row>
        <row r="121">
          <cell r="C121">
            <v>89154</v>
          </cell>
          <cell r="E121">
            <v>1</v>
          </cell>
          <cell r="F121">
            <v>2</v>
          </cell>
          <cell r="G121">
            <v>1</v>
          </cell>
          <cell r="H121">
            <v>5</v>
          </cell>
        </row>
        <row r="122">
          <cell r="C122">
            <v>89155</v>
          </cell>
          <cell r="F122">
            <v>2</v>
          </cell>
          <cell r="G122">
            <v>4</v>
          </cell>
          <cell r="H122">
            <v>2</v>
          </cell>
        </row>
        <row r="123">
          <cell r="C123">
            <v>89156</v>
          </cell>
          <cell r="G123">
            <v>1</v>
          </cell>
          <cell r="H123">
            <v>3</v>
          </cell>
        </row>
        <row r="124">
          <cell r="C124">
            <v>89158</v>
          </cell>
          <cell r="E124">
            <v>1</v>
          </cell>
          <cell r="F124">
            <v>3</v>
          </cell>
          <cell r="G124">
            <v>2</v>
          </cell>
          <cell r="H124">
            <v>7</v>
          </cell>
        </row>
        <row r="125">
          <cell r="C125">
            <v>89160</v>
          </cell>
          <cell r="H125">
            <v>8</v>
          </cell>
        </row>
        <row r="126">
          <cell r="C126">
            <v>89161</v>
          </cell>
          <cell r="H126">
            <v>5</v>
          </cell>
        </row>
        <row r="127">
          <cell r="C127">
            <v>89162</v>
          </cell>
          <cell r="F127">
            <v>1</v>
          </cell>
          <cell r="H127">
            <v>2</v>
          </cell>
        </row>
        <row r="128">
          <cell r="C128">
            <v>89165</v>
          </cell>
          <cell r="F128">
            <v>1</v>
          </cell>
        </row>
        <row r="129">
          <cell r="C129">
            <v>89167</v>
          </cell>
          <cell r="F129">
            <v>1</v>
          </cell>
          <cell r="G129">
            <v>1</v>
          </cell>
          <cell r="H129">
            <v>8</v>
          </cell>
        </row>
        <row r="130">
          <cell r="C130">
            <v>89169</v>
          </cell>
          <cell r="F130">
            <v>3</v>
          </cell>
          <cell r="G130">
            <v>3</v>
          </cell>
          <cell r="H130">
            <v>17</v>
          </cell>
        </row>
        <row r="131">
          <cell r="C131">
            <v>89170</v>
          </cell>
          <cell r="F131">
            <v>1</v>
          </cell>
          <cell r="G131">
            <v>1</v>
          </cell>
        </row>
        <row r="132">
          <cell r="C132">
            <v>89171</v>
          </cell>
          <cell r="G132">
            <v>1</v>
          </cell>
          <cell r="H132">
            <v>1</v>
          </cell>
        </row>
        <row r="133">
          <cell r="C133">
            <v>89172</v>
          </cell>
          <cell r="F133">
            <v>1</v>
          </cell>
          <cell r="H133">
            <v>3</v>
          </cell>
        </row>
        <row r="134">
          <cell r="C134">
            <v>89173</v>
          </cell>
          <cell r="F134">
            <v>1</v>
          </cell>
          <cell r="G134">
            <v>1</v>
          </cell>
          <cell r="H134">
            <v>4</v>
          </cell>
        </row>
        <row r="135">
          <cell r="C135">
            <v>89176</v>
          </cell>
          <cell r="F135">
            <v>2</v>
          </cell>
          <cell r="G135">
            <v>1</v>
          </cell>
          <cell r="H135">
            <v>2</v>
          </cell>
        </row>
        <row r="136">
          <cell r="C136">
            <v>89177</v>
          </cell>
          <cell r="F136">
            <v>1</v>
          </cell>
          <cell r="G136">
            <v>1</v>
          </cell>
        </row>
        <row r="137">
          <cell r="C137">
            <v>89179</v>
          </cell>
          <cell r="F137">
            <v>3</v>
          </cell>
          <cell r="G137">
            <v>3</v>
          </cell>
          <cell r="H137">
            <v>7</v>
          </cell>
        </row>
        <row r="138">
          <cell r="C138">
            <v>89180</v>
          </cell>
          <cell r="F138">
            <v>1</v>
          </cell>
          <cell r="G138">
            <v>1</v>
          </cell>
          <cell r="H138">
            <v>3</v>
          </cell>
        </row>
        <row r="139">
          <cell r="C139">
            <v>89182</v>
          </cell>
          <cell r="H139">
            <v>1</v>
          </cell>
        </row>
        <row r="140">
          <cell r="C140">
            <v>89183</v>
          </cell>
          <cell r="F140">
            <v>1</v>
          </cell>
          <cell r="H140">
            <v>4</v>
          </cell>
        </row>
        <row r="141">
          <cell r="C141">
            <v>89184</v>
          </cell>
          <cell r="F141">
            <v>1</v>
          </cell>
          <cell r="G141">
            <v>2</v>
          </cell>
          <cell r="H141">
            <v>2</v>
          </cell>
        </row>
        <row r="142">
          <cell r="C142">
            <v>89186</v>
          </cell>
          <cell r="F142">
            <v>1</v>
          </cell>
          <cell r="G142">
            <v>1</v>
          </cell>
          <cell r="H142">
            <v>5</v>
          </cell>
        </row>
        <row r="143">
          <cell r="C143">
            <v>89187</v>
          </cell>
          <cell r="G143">
            <v>1</v>
          </cell>
          <cell r="H143">
            <v>3</v>
          </cell>
        </row>
        <row r="144">
          <cell r="C144">
            <v>89188</v>
          </cell>
          <cell r="F144">
            <v>1</v>
          </cell>
          <cell r="H144">
            <v>1</v>
          </cell>
        </row>
        <row r="145">
          <cell r="C145">
            <v>89189</v>
          </cell>
          <cell r="G145">
            <v>1</v>
          </cell>
          <cell r="H145">
            <v>7</v>
          </cell>
        </row>
        <row r="146">
          <cell r="C146">
            <v>89194</v>
          </cell>
          <cell r="F146">
            <v>2</v>
          </cell>
          <cell r="G146">
            <v>1</v>
          </cell>
          <cell r="H146">
            <v>1</v>
          </cell>
        </row>
        <row r="147">
          <cell r="C147">
            <v>89195</v>
          </cell>
          <cell r="G147">
            <v>3</v>
          </cell>
          <cell r="H147">
            <v>12</v>
          </cell>
        </row>
        <row r="148">
          <cell r="C148">
            <v>89197</v>
          </cell>
          <cell r="F148">
            <v>1</v>
          </cell>
          <cell r="G148">
            <v>1</v>
          </cell>
          <cell r="H148">
            <v>1</v>
          </cell>
        </row>
        <row r="149">
          <cell r="C149">
            <v>89198</v>
          </cell>
          <cell r="F149">
            <v>3</v>
          </cell>
          <cell r="G149">
            <v>3</v>
          </cell>
          <cell r="H149">
            <v>6</v>
          </cell>
        </row>
        <row r="150">
          <cell r="C150">
            <v>89199</v>
          </cell>
          <cell r="F150">
            <v>1</v>
          </cell>
          <cell r="H150">
            <v>2</v>
          </cell>
        </row>
        <row r="151">
          <cell r="C151">
            <v>89200</v>
          </cell>
          <cell r="F151">
            <v>1</v>
          </cell>
        </row>
        <row r="152">
          <cell r="C152">
            <v>89201</v>
          </cell>
          <cell r="F152">
            <v>3</v>
          </cell>
          <cell r="G152">
            <v>4</v>
          </cell>
          <cell r="H152">
            <v>5</v>
          </cell>
        </row>
        <row r="153">
          <cell r="C153">
            <v>89202</v>
          </cell>
          <cell r="G153">
            <v>1</v>
          </cell>
          <cell r="H153">
            <v>1</v>
          </cell>
        </row>
        <row r="154">
          <cell r="C154">
            <v>89203</v>
          </cell>
          <cell r="G154">
            <v>1</v>
          </cell>
          <cell r="H154">
            <v>1</v>
          </cell>
        </row>
        <row r="155">
          <cell r="C155">
            <v>89205</v>
          </cell>
          <cell r="E155">
            <v>1</v>
          </cell>
          <cell r="F155">
            <v>1</v>
          </cell>
          <cell r="G155">
            <v>1</v>
          </cell>
          <cell r="H155">
            <v>2</v>
          </cell>
        </row>
        <row r="156">
          <cell r="C156">
            <v>89206</v>
          </cell>
          <cell r="E156">
            <v>2</v>
          </cell>
          <cell r="F156">
            <v>12</v>
          </cell>
          <cell r="G156">
            <v>23</v>
          </cell>
          <cell r="H156">
            <v>73</v>
          </cell>
        </row>
        <row r="157">
          <cell r="C157">
            <v>89207</v>
          </cell>
          <cell r="F157">
            <v>1</v>
          </cell>
        </row>
        <row r="158">
          <cell r="C158">
            <v>89208</v>
          </cell>
          <cell r="F158">
            <v>2</v>
          </cell>
          <cell r="G158">
            <v>1</v>
          </cell>
          <cell r="H158">
            <v>1</v>
          </cell>
        </row>
        <row r="159">
          <cell r="C159">
            <v>89209</v>
          </cell>
          <cell r="F159">
            <v>3</v>
          </cell>
          <cell r="G159">
            <v>2</v>
          </cell>
          <cell r="H159">
            <v>3</v>
          </cell>
        </row>
        <row r="160">
          <cell r="C160">
            <v>89210</v>
          </cell>
          <cell r="F160">
            <v>1</v>
          </cell>
          <cell r="H160">
            <v>2</v>
          </cell>
        </row>
        <row r="161">
          <cell r="C161">
            <v>89211</v>
          </cell>
          <cell r="H161">
            <v>1</v>
          </cell>
        </row>
        <row r="162">
          <cell r="C162">
            <v>89212</v>
          </cell>
          <cell r="G162">
            <v>1</v>
          </cell>
          <cell r="H162">
            <v>2</v>
          </cell>
        </row>
        <row r="163">
          <cell r="C163">
            <v>89063</v>
          </cell>
          <cell r="G163">
            <v>4</v>
          </cell>
          <cell r="H163">
            <v>4</v>
          </cell>
        </row>
        <row r="164">
          <cell r="C164">
            <v>89080</v>
          </cell>
          <cell r="G164">
            <v>1</v>
          </cell>
          <cell r="H164">
            <v>3</v>
          </cell>
        </row>
        <row r="165">
          <cell r="C165">
            <v>89081</v>
          </cell>
          <cell r="E165">
            <v>1</v>
          </cell>
          <cell r="G165">
            <v>1</v>
          </cell>
          <cell r="H165">
            <v>2</v>
          </cell>
        </row>
        <row r="166">
          <cell r="C166">
            <v>89163</v>
          </cell>
          <cell r="F166">
            <v>3</v>
          </cell>
          <cell r="G166">
            <v>2</v>
          </cell>
          <cell r="H166">
            <v>6</v>
          </cell>
        </row>
        <row r="167">
          <cell r="C167">
            <v>89214</v>
          </cell>
          <cell r="H167">
            <v>1</v>
          </cell>
        </row>
        <row r="168">
          <cell r="C168">
            <v>89215</v>
          </cell>
          <cell r="H168">
            <v>3</v>
          </cell>
        </row>
        <row r="169">
          <cell r="C169">
            <v>89216</v>
          </cell>
          <cell r="F169">
            <v>1</v>
          </cell>
          <cell r="H169">
            <v>4</v>
          </cell>
        </row>
        <row r="170">
          <cell r="C170">
            <v>89217</v>
          </cell>
          <cell r="G170">
            <v>1</v>
          </cell>
          <cell r="H170">
            <v>1</v>
          </cell>
        </row>
        <row r="171">
          <cell r="C171">
            <v>89310</v>
          </cell>
          <cell r="G171">
            <v>1</v>
          </cell>
          <cell r="H171">
            <v>2</v>
          </cell>
        </row>
        <row r="172">
          <cell r="C172">
            <v>89218</v>
          </cell>
          <cell r="F172">
            <v>1</v>
          </cell>
          <cell r="G172">
            <v>4</v>
          </cell>
          <cell r="H172">
            <v>14</v>
          </cell>
        </row>
        <row r="173">
          <cell r="C173">
            <v>89219</v>
          </cell>
          <cell r="F173">
            <v>1</v>
          </cell>
          <cell r="H173">
            <v>1</v>
          </cell>
        </row>
        <row r="174">
          <cell r="C174">
            <v>89220</v>
          </cell>
          <cell r="G174">
            <v>2</v>
          </cell>
          <cell r="H174">
            <v>1</v>
          </cell>
        </row>
        <row r="175">
          <cell r="C175">
            <v>89051</v>
          </cell>
          <cell r="G175">
            <v>1</v>
          </cell>
          <cell r="H175">
            <v>1</v>
          </cell>
        </row>
        <row r="176">
          <cell r="C176">
            <v>89111</v>
          </cell>
          <cell r="E176">
            <v>1</v>
          </cell>
          <cell r="H176">
            <v>5</v>
          </cell>
        </row>
        <row r="177">
          <cell r="C177">
            <v>89405</v>
          </cell>
          <cell r="F177">
            <v>1</v>
          </cell>
          <cell r="G177">
            <v>3</v>
          </cell>
          <cell r="H177">
            <v>3</v>
          </cell>
        </row>
        <row r="178">
          <cell r="C178">
            <v>89281</v>
          </cell>
          <cell r="H178">
            <v>1</v>
          </cell>
        </row>
        <row r="179">
          <cell r="C179">
            <v>89395</v>
          </cell>
          <cell r="G179">
            <v>1</v>
          </cell>
          <cell r="H179">
            <v>4</v>
          </cell>
        </row>
        <row r="180">
          <cell r="C180">
            <v>89411</v>
          </cell>
          <cell r="G180">
            <v>2</v>
          </cell>
          <cell r="H180">
            <v>10</v>
          </cell>
        </row>
        <row r="181">
          <cell r="C181">
            <v>89221</v>
          </cell>
          <cell r="H181">
            <v>2</v>
          </cell>
        </row>
        <row r="182">
          <cell r="C182">
            <v>89334</v>
          </cell>
          <cell r="E182">
            <v>1</v>
          </cell>
          <cell r="G182">
            <v>1</v>
          </cell>
          <cell r="H182">
            <v>4</v>
          </cell>
        </row>
        <row r="183">
          <cell r="C183">
            <v>89222</v>
          </cell>
          <cell r="H183">
            <v>3</v>
          </cell>
        </row>
        <row r="184">
          <cell r="C184">
            <v>89223</v>
          </cell>
          <cell r="G184">
            <v>3</v>
          </cell>
          <cell r="H184">
            <v>10</v>
          </cell>
        </row>
        <row r="185">
          <cell r="C185">
            <v>89224</v>
          </cell>
          <cell r="G185">
            <v>1</v>
          </cell>
        </row>
        <row r="186">
          <cell r="C186">
            <v>89225</v>
          </cell>
          <cell r="F186">
            <v>1</v>
          </cell>
        </row>
        <row r="187">
          <cell r="C187">
            <v>89226</v>
          </cell>
          <cell r="E187">
            <v>1</v>
          </cell>
          <cell r="F187">
            <v>1</v>
          </cell>
        </row>
        <row r="188">
          <cell r="C188">
            <v>89227</v>
          </cell>
          <cell r="E188">
            <v>1</v>
          </cell>
          <cell r="F188">
            <v>3</v>
          </cell>
          <cell r="G188">
            <v>1</v>
          </cell>
          <cell r="H188">
            <v>10</v>
          </cell>
        </row>
        <row r="189">
          <cell r="C189">
            <v>89228</v>
          </cell>
          <cell r="F189">
            <v>5</v>
          </cell>
          <cell r="H189">
            <v>11</v>
          </cell>
        </row>
        <row r="190">
          <cell r="C190">
            <v>89204</v>
          </cell>
          <cell r="G190">
            <v>2</v>
          </cell>
          <cell r="H190">
            <v>4</v>
          </cell>
        </row>
        <row r="191">
          <cell r="C191">
            <v>89229</v>
          </cell>
          <cell r="E191">
            <v>1</v>
          </cell>
          <cell r="H191">
            <v>2</v>
          </cell>
        </row>
        <row r="192">
          <cell r="C192">
            <v>89230</v>
          </cell>
          <cell r="H192">
            <v>2</v>
          </cell>
        </row>
        <row r="193">
          <cell r="C193">
            <v>89232</v>
          </cell>
          <cell r="H193">
            <v>7</v>
          </cell>
        </row>
        <row r="194">
          <cell r="C194">
            <v>89233</v>
          </cell>
          <cell r="H194">
            <v>1</v>
          </cell>
        </row>
        <row r="195">
          <cell r="C195">
            <v>89234</v>
          </cell>
          <cell r="H195">
            <v>2</v>
          </cell>
        </row>
        <row r="196">
          <cell r="C196">
            <v>89235</v>
          </cell>
          <cell r="F196">
            <v>1</v>
          </cell>
          <cell r="G196">
            <v>4</v>
          </cell>
          <cell r="H196">
            <v>7</v>
          </cell>
        </row>
        <row r="197">
          <cell r="C197">
            <v>89236</v>
          </cell>
          <cell r="F197">
            <v>3</v>
          </cell>
          <cell r="G197">
            <v>2</v>
          </cell>
          <cell r="H197">
            <v>12</v>
          </cell>
        </row>
        <row r="198">
          <cell r="C198">
            <v>89237</v>
          </cell>
          <cell r="F198">
            <v>3</v>
          </cell>
          <cell r="G198">
            <v>1</v>
          </cell>
          <cell r="H198">
            <v>12</v>
          </cell>
        </row>
        <row r="199">
          <cell r="C199">
            <v>89238</v>
          </cell>
          <cell r="G199">
            <v>2</v>
          </cell>
          <cell r="H199">
            <v>5</v>
          </cell>
        </row>
        <row r="200">
          <cell r="C200">
            <v>89239</v>
          </cell>
          <cell r="E200">
            <v>2</v>
          </cell>
          <cell r="F200">
            <v>2</v>
          </cell>
          <cell r="G200">
            <v>4</v>
          </cell>
          <cell r="H200">
            <v>13</v>
          </cell>
        </row>
        <row r="201">
          <cell r="C201">
            <v>89240</v>
          </cell>
          <cell r="G201">
            <v>3</v>
          </cell>
        </row>
        <row r="202">
          <cell r="C202">
            <v>89242</v>
          </cell>
          <cell r="F202">
            <v>2</v>
          </cell>
          <cell r="G202">
            <v>3</v>
          </cell>
          <cell r="H202">
            <v>5</v>
          </cell>
        </row>
        <row r="203">
          <cell r="C203">
            <v>89244</v>
          </cell>
          <cell r="G203">
            <v>1</v>
          </cell>
        </row>
        <row r="204">
          <cell r="C204">
            <v>89245</v>
          </cell>
          <cell r="F204">
            <v>1</v>
          </cell>
          <cell r="G204">
            <v>2</v>
          </cell>
          <cell r="H204">
            <v>5</v>
          </cell>
        </row>
        <row r="205">
          <cell r="C205">
            <v>89246</v>
          </cell>
          <cell r="G205">
            <v>2</v>
          </cell>
          <cell r="H205">
            <v>2</v>
          </cell>
        </row>
        <row r="206">
          <cell r="C206">
            <v>89247</v>
          </cell>
          <cell r="F206">
            <v>1</v>
          </cell>
          <cell r="G206">
            <v>2</v>
          </cell>
          <cell r="H206">
            <v>7</v>
          </cell>
        </row>
        <row r="207">
          <cell r="C207">
            <v>89249</v>
          </cell>
          <cell r="F207">
            <v>1</v>
          </cell>
        </row>
        <row r="208">
          <cell r="C208">
            <v>89250</v>
          </cell>
          <cell r="F208">
            <v>1</v>
          </cell>
          <cell r="H208">
            <v>2</v>
          </cell>
        </row>
        <row r="209">
          <cell r="C209">
            <v>89251</v>
          </cell>
          <cell r="G209">
            <v>1</v>
          </cell>
          <cell r="H209">
            <v>1</v>
          </cell>
        </row>
        <row r="210">
          <cell r="C210">
            <v>89252</v>
          </cell>
          <cell r="G210">
            <v>1</v>
          </cell>
          <cell r="H210">
            <v>1</v>
          </cell>
        </row>
        <row r="211">
          <cell r="C211">
            <v>89253</v>
          </cell>
          <cell r="G211">
            <v>2</v>
          </cell>
          <cell r="H211">
            <v>1</v>
          </cell>
        </row>
        <row r="212">
          <cell r="C212">
            <v>89254</v>
          </cell>
          <cell r="F212">
            <v>1</v>
          </cell>
          <cell r="G212">
            <v>3</v>
          </cell>
          <cell r="H212">
            <v>3</v>
          </cell>
        </row>
        <row r="213">
          <cell r="C213">
            <v>89255</v>
          </cell>
          <cell r="F213">
            <v>1</v>
          </cell>
          <cell r="G213">
            <v>2</v>
          </cell>
          <cell r="H213">
            <v>12</v>
          </cell>
        </row>
        <row r="214">
          <cell r="C214">
            <v>89256</v>
          </cell>
          <cell r="G214">
            <v>2</v>
          </cell>
          <cell r="H214">
            <v>1</v>
          </cell>
        </row>
        <row r="215">
          <cell r="C215">
            <v>89257</v>
          </cell>
          <cell r="F215">
            <v>10</v>
          </cell>
          <cell r="G215">
            <v>16</v>
          </cell>
          <cell r="H215">
            <v>88</v>
          </cell>
        </row>
        <row r="216">
          <cell r="C216">
            <v>89259</v>
          </cell>
          <cell r="H216">
            <v>1</v>
          </cell>
        </row>
        <row r="217">
          <cell r="C217">
            <v>89262</v>
          </cell>
          <cell r="H217">
            <v>1</v>
          </cell>
        </row>
        <row r="218">
          <cell r="C218">
            <v>89263</v>
          </cell>
          <cell r="E218">
            <v>1</v>
          </cell>
          <cell r="F218">
            <v>8</v>
          </cell>
          <cell r="G218">
            <v>14</v>
          </cell>
          <cell r="H218">
            <v>21</v>
          </cell>
        </row>
        <row r="219">
          <cell r="C219">
            <v>89264</v>
          </cell>
          <cell r="E219">
            <v>1</v>
          </cell>
          <cell r="F219">
            <v>1</v>
          </cell>
          <cell r="G219">
            <v>3</v>
          </cell>
          <cell r="H219">
            <v>5</v>
          </cell>
        </row>
        <row r="220">
          <cell r="C220">
            <v>89003</v>
          </cell>
          <cell r="F220">
            <v>5</v>
          </cell>
          <cell r="G220">
            <v>5</v>
          </cell>
          <cell r="H220">
            <v>15</v>
          </cell>
        </row>
        <row r="221">
          <cell r="C221">
            <v>89265</v>
          </cell>
          <cell r="F221">
            <v>1</v>
          </cell>
          <cell r="G221">
            <v>2</v>
          </cell>
          <cell r="H221">
            <v>3</v>
          </cell>
        </row>
        <row r="222">
          <cell r="C222">
            <v>89266</v>
          </cell>
          <cell r="F222">
            <v>1</v>
          </cell>
          <cell r="G222">
            <v>1</v>
          </cell>
          <cell r="H222">
            <v>8</v>
          </cell>
        </row>
        <row r="223">
          <cell r="C223">
            <v>89267</v>
          </cell>
          <cell r="G223">
            <v>2</v>
          </cell>
        </row>
        <row r="224">
          <cell r="C224">
            <v>89268</v>
          </cell>
          <cell r="E224">
            <v>1</v>
          </cell>
          <cell r="F224">
            <v>1</v>
          </cell>
          <cell r="G224">
            <v>1</v>
          </cell>
          <cell r="H224">
            <v>4</v>
          </cell>
        </row>
        <row r="225">
          <cell r="C225">
            <v>89270</v>
          </cell>
          <cell r="F225">
            <v>1</v>
          </cell>
          <cell r="G225">
            <v>1</v>
          </cell>
          <cell r="H225">
            <v>1</v>
          </cell>
        </row>
        <row r="226">
          <cell r="C226">
            <v>89271</v>
          </cell>
          <cell r="H226">
            <v>3</v>
          </cell>
        </row>
        <row r="227">
          <cell r="C227">
            <v>89272</v>
          </cell>
          <cell r="G227">
            <v>1</v>
          </cell>
        </row>
        <row r="228">
          <cell r="C228">
            <v>89273</v>
          </cell>
          <cell r="G228">
            <v>2</v>
          </cell>
        </row>
        <row r="229">
          <cell r="C229">
            <v>89274</v>
          </cell>
          <cell r="F229">
            <v>1</v>
          </cell>
          <cell r="G229">
            <v>3</v>
          </cell>
          <cell r="H229">
            <v>5</v>
          </cell>
        </row>
        <row r="230">
          <cell r="C230">
            <v>89276</v>
          </cell>
          <cell r="G230">
            <v>2</v>
          </cell>
          <cell r="H230">
            <v>7</v>
          </cell>
        </row>
        <row r="231">
          <cell r="C231">
            <v>89277</v>
          </cell>
          <cell r="G231">
            <v>1</v>
          </cell>
        </row>
        <row r="232">
          <cell r="C232">
            <v>89278</v>
          </cell>
          <cell r="G232">
            <v>2</v>
          </cell>
        </row>
        <row r="233">
          <cell r="C233">
            <v>89279</v>
          </cell>
          <cell r="G233">
            <v>3</v>
          </cell>
          <cell r="H233">
            <v>5</v>
          </cell>
        </row>
        <row r="234">
          <cell r="C234">
            <v>89280</v>
          </cell>
          <cell r="F234">
            <v>1</v>
          </cell>
          <cell r="G234">
            <v>1</v>
          </cell>
          <cell r="H234">
            <v>2</v>
          </cell>
        </row>
        <row r="235">
          <cell r="C235">
            <v>89282</v>
          </cell>
          <cell r="F235">
            <v>1</v>
          </cell>
          <cell r="G235">
            <v>3</v>
          </cell>
          <cell r="H235">
            <v>3</v>
          </cell>
        </row>
        <row r="236">
          <cell r="C236">
            <v>89283</v>
          </cell>
          <cell r="F236">
            <v>1</v>
          </cell>
          <cell r="G236">
            <v>1</v>
          </cell>
          <cell r="H236">
            <v>4</v>
          </cell>
        </row>
        <row r="237">
          <cell r="C237">
            <v>89284</v>
          </cell>
          <cell r="G237">
            <v>1</v>
          </cell>
          <cell r="H237">
            <v>2</v>
          </cell>
        </row>
        <row r="238">
          <cell r="C238">
            <v>89285</v>
          </cell>
          <cell r="H238">
            <v>2</v>
          </cell>
        </row>
        <row r="239">
          <cell r="C239">
            <v>89286</v>
          </cell>
          <cell r="F239">
            <v>2</v>
          </cell>
          <cell r="H239">
            <v>3</v>
          </cell>
        </row>
        <row r="240">
          <cell r="C240">
            <v>89287</v>
          </cell>
          <cell r="E240">
            <v>1</v>
          </cell>
          <cell r="F240">
            <v>6</v>
          </cell>
          <cell r="G240">
            <v>6</v>
          </cell>
          <cell r="H240">
            <v>30</v>
          </cell>
        </row>
        <row r="241">
          <cell r="C241">
            <v>89288</v>
          </cell>
          <cell r="H241">
            <v>1</v>
          </cell>
        </row>
        <row r="242">
          <cell r="C242">
            <v>89289</v>
          </cell>
          <cell r="F242">
            <v>1</v>
          </cell>
          <cell r="G242">
            <v>1</v>
          </cell>
          <cell r="H242">
            <v>2</v>
          </cell>
        </row>
        <row r="243">
          <cell r="C243">
            <v>89291</v>
          </cell>
          <cell r="F243">
            <v>1</v>
          </cell>
          <cell r="H243">
            <v>3</v>
          </cell>
        </row>
        <row r="244">
          <cell r="C244">
            <v>89469</v>
          </cell>
          <cell r="F244">
            <v>1</v>
          </cell>
          <cell r="G244">
            <v>2</v>
          </cell>
          <cell r="H244">
            <v>9</v>
          </cell>
        </row>
        <row r="245">
          <cell r="C245">
            <v>89292</v>
          </cell>
          <cell r="H245">
            <v>4</v>
          </cell>
        </row>
        <row r="246">
          <cell r="C246">
            <v>89295</v>
          </cell>
          <cell r="F246">
            <v>4</v>
          </cell>
          <cell r="G246">
            <v>1</v>
          </cell>
          <cell r="H246">
            <v>6</v>
          </cell>
        </row>
        <row r="247">
          <cell r="C247">
            <v>89296</v>
          </cell>
          <cell r="F247">
            <v>1</v>
          </cell>
          <cell r="G247">
            <v>1</v>
          </cell>
          <cell r="H247">
            <v>1</v>
          </cell>
        </row>
        <row r="248">
          <cell r="C248">
            <v>89297</v>
          </cell>
          <cell r="G248">
            <v>1</v>
          </cell>
          <cell r="H248">
            <v>1</v>
          </cell>
        </row>
        <row r="249">
          <cell r="C249">
            <v>89298</v>
          </cell>
          <cell r="F249">
            <v>1</v>
          </cell>
          <cell r="G249">
            <v>1</v>
          </cell>
          <cell r="H249">
            <v>3</v>
          </cell>
        </row>
        <row r="250">
          <cell r="C250">
            <v>89300</v>
          </cell>
          <cell r="F250">
            <v>2</v>
          </cell>
          <cell r="G250">
            <v>1</v>
          </cell>
          <cell r="H250">
            <v>2</v>
          </cell>
        </row>
        <row r="251">
          <cell r="C251">
            <v>89302</v>
          </cell>
          <cell r="G251">
            <v>2</v>
          </cell>
          <cell r="H251">
            <v>2</v>
          </cell>
        </row>
        <row r="252">
          <cell r="C252">
            <v>89303</v>
          </cell>
          <cell r="H252">
            <v>3</v>
          </cell>
        </row>
        <row r="253">
          <cell r="C253">
            <v>89304</v>
          </cell>
          <cell r="F253">
            <v>1</v>
          </cell>
          <cell r="G253">
            <v>1</v>
          </cell>
          <cell r="H253">
            <v>3</v>
          </cell>
        </row>
        <row r="254">
          <cell r="C254">
            <v>89306</v>
          </cell>
          <cell r="G254">
            <v>1</v>
          </cell>
          <cell r="H254">
            <v>3</v>
          </cell>
        </row>
        <row r="255">
          <cell r="C255">
            <v>89307</v>
          </cell>
          <cell r="F255">
            <v>4</v>
          </cell>
          <cell r="H255">
            <v>6</v>
          </cell>
        </row>
        <row r="256">
          <cell r="C256">
            <v>89308</v>
          </cell>
          <cell r="F256">
            <v>2</v>
          </cell>
          <cell r="G256">
            <v>1</v>
          </cell>
        </row>
        <row r="257">
          <cell r="C257">
            <v>89309</v>
          </cell>
          <cell r="E257">
            <v>1</v>
          </cell>
          <cell r="F257">
            <v>6</v>
          </cell>
          <cell r="G257">
            <v>4</v>
          </cell>
          <cell r="H257">
            <v>32</v>
          </cell>
        </row>
        <row r="258">
          <cell r="C258">
            <v>89311</v>
          </cell>
          <cell r="F258">
            <v>1</v>
          </cell>
          <cell r="G258">
            <v>3</v>
          </cell>
          <cell r="H258">
            <v>4</v>
          </cell>
        </row>
        <row r="259">
          <cell r="C259">
            <v>89312</v>
          </cell>
          <cell r="E259">
            <v>1</v>
          </cell>
          <cell r="F259">
            <v>1</v>
          </cell>
          <cell r="G259">
            <v>2</v>
          </cell>
        </row>
        <row r="260">
          <cell r="C260">
            <v>89313</v>
          </cell>
          <cell r="G260">
            <v>1</v>
          </cell>
          <cell r="H260">
            <v>4</v>
          </cell>
        </row>
        <row r="261">
          <cell r="C261">
            <v>89314</v>
          </cell>
          <cell r="H261">
            <v>2</v>
          </cell>
        </row>
        <row r="262">
          <cell r="C262">
            <v>89315</v>
          </cell>
          <cell r="F262">
            <v>2</v>
          </cell>
        </row>
        <row r="263">
          <cell r="C263">
            <v>89316</v>
          </cell>
          <cell r="F263">
            <v>1</v>
          </cell>
          <cell r="H263">
            <v>1</v>
          </cell>
        </row>
        <row r="264">
          <cell r="C264">
            <v>89318</v>
          </cell>
          <cell r="F264">
            <v>4</v>
          </cell>
          <cell r="G264">
            <v>3</v>
          </cell>
          <cell r="H264">
            <v>14</v>
          </cell>
        </row>
        <row r="265">
          <cell r="C265">
            <v>89319</v>
          </cell>
          <cell r="G265">
            <v>1</v>
          </cell>
          <cell r="H265">
            <v>1</v>
          </cell>
        </row>
        <row r="266">
          <cell r="C266">
            <v>89320</v>
          </cell>
          <cell r="H266">
            <v>1</v>
          </cell>
        </row>
        <row r="267">
          <cell r="C267">
            <v>89321</v>
          </cell>
          <cell r="F267">
            <v>1</v>
          </cell>
          <cell r="G267">
            <v>3</v>
          </cell>
          <cell r="H267">
            <v>6</v>
          </cell>
        </row>
        <row r="268">
          <cell r="C268">
            <v>89323</v>
          </cell>
          <cell r="F268">
            <v>1</v>
          </cell>
          <cell r="H268">
            <v>1</v>
          </cell>
        </row>
        <row r="269">
          <cell r="C269">
            <v>89324</v>
          </cell>
          <cell r="E269">
            <v>2</v>
          </cell>
          <cell r="F269">
            <v>3</v>
          </cell>
          <cell r="G269">
            <v>3</v>
          </cell>
          <cell r="H269">
            <v>6</v>
          </cell>
        </row>
        <row r="270">
          <cell r="C270">
            <v>89325</v>
          </cell>
          <cell r="G270">
            <v>1</v>
          </cell>
          <cell r="H270">
            <v>1</v>
          </cell>
        </row>
        <row r="271">
          <cell r="C271">
            <v>89490</v>
          </cell>
          <cell r="F271">
            <v>2</v>
          </cell>
          <cell r="G271">
            <v>2</v>
          </cell>
          <cell r="H271">
            <v>2</v>
          </cell>
        </row>
        <row r="272">
          <cell r="C272">
            <v>89327</v>
          </cell>
          <cell r="F272">
            <v>1</v>
          </cell>
          <cell r="G272">
            <v>1</v>
          </cell>
          <cell r="H272">
            <v>3</v>
          </cell>
        </row>
        <row r="273">
          <cell r="C273">
            <v>89328</v>
          </cell>
          <cell r="F273">
            <v>1</v>
          </cell>
          <cell r="G273">
            <v>2</v>
          </cell>
          <cell r="H273">
            <v>4</v>
          </cell>
        </row>
        <row r="274">
          <cell r="C274">
            <v>89329</v>
          </cell>
          <cell r="H274">
            <v>1</v>
          </cell>
        </row>
        <row r="275">
          <cell r="C275">
            <v>89331</v>
          </cell>
          <cell r="F275">
            <v>1</v>
          </cell>
          <cell r="G275">
            <v>1</v>
          </cell>
          <cell r="H275">
            <v>4</v>
          </cell>
        </row>
        <row r="276">
          <cell r="C276">
            <v>89367</v>
          </cell>
          <cell r="F276">
            <v>1</v>
          </cell>
          <cell r="G276">
            <v>1</v>
          </cell>
          <cell r="H276">
            <v>7</v>
          </cell>
        </row>
        <row r="277">
          <cell r="C277">
            <v>89373</v>
          </cell>
          <cell r="F277">
            <v>2</v>
          </cell>
          <cell r="G277">
            <v>3</v>
          </cell>
          <cell r="H277">
            <v>1</v>
          </cell>
        </row>
        <row r="278">
          <cell r="C278">
            <v>89374</v>
          </cell>
          <cell r="H278">
            <v>1</v>
          </cell>
        </row>
        <row r="279">
          <cell r="C279">
            <v>89375</v>
          </cell>
          <cell r="H279">
            <v>1</v>
          </cell>
        </row>
        <row r="280">
          <cell r="C280">
            <v>89376</v>
          </cell>
          <cell r="H280">
            <v>1</v>
          </cell>
        </row>
        <row r="281">
          <cell r="C281">
            <v>89377</v>
          </cell>
          <cell r="H281">
            <v>2</v>
          </cell>
        </row>
        <row r="282">
          <cell r="C282">
            <v>89378</v>
          </cell>
          <cell r="F282">
            <v>2</v>
          </cell>
          <cell r="G282">
            <v>2</v>
          </cell>
          <cell r="H282">
            <v>7</v>
          </cell>
        </row>
        <row r="283">
          <cell r="C283">
            <v>89379</v>
          </cell>
          <cell r="G283">
            <v>1</v>
          </cell>
          <cell r="H283">
            <v>3</v>
          </cell>
        </row>
        <row r="284">
          <cell r="C284">
            <v>89380</v>
          </cell>
          <cell r="G284">
            <v>3</v>
          </cell>
          <cell r="H284">
            <v>4</v>
          </cell>
        </row>
        <row r="285">
          <cell r="C285">
            <v>89381</v>
          </cell>
          <cell r="G285">
            <v>2</v>
          </cell>
        </row>
        <row r="286">
          <cell r="C286">
            <v>89382</v>
          </cell>
          <cell r="F286">
            <v>4</v>
          </cell>
          <cell r="G286">
            <v>1</v>
          </cell>
          <cell r="H286">
            <v>9</v>
          </cell>
        </row>
        <row r="287">
          <cell r="C287">
            <v>89383</v>
          </cell>
          <cell r="G287">
            <v>1</v>
          </cell>
          <cell r="H287">
            <v>2</v>
          </cell>
        </row>
        <row r="288">
          <cell r="C288">
            <v>89384</v>
          </cell>
          <cell r="E288">
            <v>1</v>
          </cell>
          <cell r="F288">
            <v>1</v>
          </cell>
          <cell r="G288">
            <v>5</v>
          </cell>
          <cell r="H288">
            <v>5</v>
          </cell>
        </row>
        <row r="289">
          <cell r="C289">
            <v>89385</v>
          </cell>
          <cell r="G289">
            <v>1</v>
          </cell>
        </row>
        <row r="290">
          <cell r="C290">
            <v>89386</v>
          </cell>
          <cell r="G290">
            <v>1</v>
          </cell>
          <cell r="H290">
            <v>2</v>
          </cell>
        </row>
        <row r="291">
          <cell r="C291">
            <v>89387</v>
          </cell>
          <cell r="E291">
            <v>5</v>
          </cell>
          <cell r="F291">
            <v>44</v>
          </cell>
          <cell r="G291">
            <v>82</v>
          </cell>
          <cell r="H291">
            <v>281</v>
          </cell>
        </row>
        <row r="292">
          <cell r="C292">
            <v>89388</v>
          </cell>
          <cell r="F292">
            <v>1</v>
          </cell>
          <cell r="G292">
            <v>1</v>
          </cell>
          <cell r="H292">
            <v>7</v>
          </cell>
        </row>
        <row r="293">
          <cell r="C293">
            <v>89390</v>
          </cell>
          <cell r="H293">
            <v>3</v>
          </cell>
        </row>
        <row r="294">
          <cell r="C294">
            <v>89391</v>
          </cell>
          <cell r="F294">
            <v>2</v>
          </cell>
          <cell r="G294">
            <v>3</v>
          </cell>
          <cell r="H294">
            <v>7</v>
          </cell>
        </row>
        <row r="295">
          <cell r="C295">
            <v>89392</v>
          </cell>
          <cell r="F295">
            <v>1</v>
          </cell>
          <cell r="G295">
            <v>1</v>
          </cell>
          <cell r="H295">
            <v>3</v>
          </cell>
        </row>
        <row r="296">
          <cell r="C296">
            <v>89393</v>
          </cell>
          <cell r="F296">
            <v>1</v>
          </cell>
        </row>
        <row r="297">
          <cell r="C297">
            <v>89394</v>
          </cell>
          <cell r="F297">
            <v>2</v>
          </cell>
        </row>
        <row r="298">
          <cell r="C298">
            <v>89397</v>
          </cell>
          <cell r="F298">
            <v>1</v>
          </cell>
          <cell r="G298">
            <v>1</v>
          </cell>
          <cell r="H298">
            <v>3</v>
          </cell>
        </row>
        <row r="299">
          <cell r="C299">
            <v>89398</v>
          </cell>
          <cell r="H299">
            <v>4</v>
          </cell>
        </row>
        <row r="300">
          <cell r="C300">
            <v>89399</v>
          </cell>
          <cell r="F300">
            <v>3</v>
          </cell>
          <cell r="G300">
            <v>5</v>
          </cell>
          <cell r="H300">
            <v>16</v>
          </cell>
        </row>
        <row r="301">
          <cell r="C301">
            <v>89400</v>
          </cell>
          <cell r="F301">
            <v>1</v>
          </cell>
          <cell r="G301">
            <v>3</v>
          </cell>
          <cell r="H301">
            <v>6</v>
          </cell>
        </row>
        <row r="302">
          <cell r="C302">
            <v>89402</v>
          </cell>
          <cell r="G302">
            <v>1</v>
          </cell>
          <cell r="H302">
            <v>3</v>
          </cell>
        </row>
        <row r="303">
          <cell r="C303">
            <v>89332</v>
          </cell>
          <cell r="H303">
            <v>1</v>
          </cell>
        </row>
        <row r="304">
          <cell r="C304">
            <v>89333</v>
          </cell>
          <cell r="H304">
            <v>1</v>
          </cell>
        </row>
        <row r="305">
          <cell r="C305">
            <v>89335</v>
          </cell>
          <cell r="E305">
            <v>1</v>
          </cell>
          <cell r="H305">
            <v>2</v>
          </cell>
        </row>
        <row r="306">
          <cell r="C306">
            <v>89336</v>
          </cell>
          <cell r="F306">
            <v>1</v>
          </cell>
          <cell r="G306">
            <v>3</v>
          </cell>
          <cell r="H306">
            <v>7</v>
          </cell>
        </row>
        <row r="307">
          <cell r="C307">
            <v>89337</v>
          </cell>
          <cell r="F307">
            <v>1</v>
          </cell>
          <cell r="G307">
            <v>1</v>
          </cell>
          <cell r="H307">
            <v>2</v>
          </cell>
        </row>
        <row r="308">
          <cell r="C308">
            <v>89338</v>
          </cell>
          <cell r="E308">
            <v>1</v>
          </cell>
          <cell r="F308">
            <v>7</v>
          </cell>
          <cell r="G308">
            <v>12</v>
          </cell>
          <cell r="H308">
            <v>35</v>
          </cell>
        </row>
        <row r="309">
          <cell r="C309">
            <v>89341</v>
          </cell>
          <cell r="H309">
            <v>1</v>
          </cell>
        </row>
        <row r="310">
          <cell r="C310">
            <v>89342</v>
          </cell>
          <cell r="F310">
            <v>1</v>
          </cell>
          <cell r="H310">
            <v>6</v>
          </cell>
        </row>
        <row r="311">
          <cell r="C311">
            <v>89339</v>
          </cell>
          <cell r="F311">
            <v>1</v>
          </cell>
          <cell r="G311">
            <v>2</v>
          </cell>
          <cell r="H311">
            <v>3</v>
          </cell>
        </row>
        <row r="312">
          <cell r="C312">
            <v>89340</v>
          </cell>
          <cell r="H312">
            <v>5</v>
          </cell>
        </row>
        <row r="313">
          <cell r="C313">
            <v>89351</v>
          </cell>
          <cell r="G313">
            <v>1</v>
          </cell>
          <cell r="H313">
            <v>2</v>
          </cell>
        </row>
        <row r="314">
          <cell r="C314">
            <v>89344</v>
          </cell>
          <cell r="F314">
            <v>2</v>
          </cell>
          <cell r="G314">
            <v>6</v>
          </cell>
          <cell r="H314">
            <v>13</v>
          </cell>
        </row>
        <row r="315">
          <cell r="C315">
            <v>89345</v>
          </cell>
          <cell r="E315">
            <v>1</v>
          </cell>
          <cell r="F315">
            <v>5</v>
          </cell>
          <cell r="G315">
            <v>8</v>
          </cell>
          <cell r="H315">
            <v>41</v>
          </cell>
        </row>
        <row r="316">
          <cell r="C316">
            <v>89346</v>
          </cell>
          <cell r="E316">
            <v>1</v>
          </cell>
          <cell r="F316">
            <v>19</v>
          </cell>
          <cell r="G316">
            <v>8</v>
          </cell>
          <cell r="H316">
            <v>19</v>
          </cell>
        </row>
        <row r="317">
          <cell r="C317">
            <v>89347</v>
          </cell>
          <cell r="H317">
            <v>2</v>
          </cell>
        </row>
        <row r="318">
          <cell r="C318">
            <v>89403</v>
          </cell>
          <cell r="G318">
            <v>1</v>
          </cell>
        </row>
        <row r="319">
          <cell r="C319">
            <v>89348</v>
          </cell>
          <cell r="F319">
            <v>2</v>
          </cell>
          <cell r="H319">
            <v>17</v>
          </cell>
        </row>
        <row r="320">
          <cell r="C320">
            <v>89349</v>
          </cell>
          <cell r="F320">
            <v>1</v>
          </cell>
          <cell r="G320">
            <v>1</v>
          </cell>
          <cell r="H320">
            <v>4</v>
          </cell>
        </row>
        <row r="321">
          <cell r="C321">
            <v>89350</v>
          </cell>
          <cell r="G321">
            <v>1</v>
          </cell>
          <cell r="H321">
            <v>2</v>
          </cell>
        </row>
        <row r="322">
          <cell r="C322">
            <v>89352</v>
          </cell>
          <cell r="G322">
            <v>2</v>
          </cell>
          <cell r="H322">
            <v>2</v>
          </cell>
        </row>
        <row r="323">
          <cell r="C323">
            <v>89353</v>
          </cell>
          <cell r="F323">
            <v>1</v>
          </cell>
          <cell r="H323">
            <v>1</v>
          </cell>
        </row>
        <row r="324">
          <cell r="C324">
            <v>89354</v>
          </cell>
          <cell r="F324">
            <v>5</v>
          </cell>
          <cell r="G324">
            <v>4</v>
          </cell>
          <cell r="H324">
            <v>7</v>
          </cell>
        </row>
        <row r="325">
          <cell r="C325">
            <v>89355</v>
          </cell>
          <cell r="F325">
            <v>2</v>
          </cell>
          <cell r="H325">
            <v>4</v>
          </cell>
        </row>
        <row r="326">
          <cell r="C326">
            <v>89487</v>
          </cell>
          <cell r="F326">
            <v>1</v>
          </cell>
          <cell r="H326">
            <v>3</v>
          </cell>
        </row>
        <row r="327">
          <cell r="C327">
            <v>89358</v>
          </cell>
          <cell r="H327">
            <v>1</v>
          </cell>
        </row>
        <row r="328">
          <cell r="C328">
            <v>89359</v>
          </cell>
          <cell r="F328">
            <v>3</v>
          </cell>
          <cell r="G328">
            <v>1</v>
          </cell>
          <cell r="H328">
            <v>5</v>
          </cell>
        </row>
        <row r="329">
          <cell r="C329">
            <v>89360</v>
          </cell>
          <cell r="E329">
            <v>1</v>
          </cell>
          <cell r="F329">
            <v>1</v>
          </cell>
          <cell r="G329">
            <v>1</v>
          </cell>
          <cell r="H329">
            <v>2</v>
          </cell>
        </row>
        <row r="330">
          <cell r="C330">
            <v>89361</v>
          </cell>
          <cell r="H330">
            <v>3</v>
          </cell>
        </row>
        <row r="331">
          <cell r="C331">
            <v>89362</v>
          </cell>
          <cell r="H331">
            <v>4</v>
          </cell>
        </row>
        <row r="332">
          <cell r="C332">
            <v>89364</v>
          </cell>
          <cell r="F332">
            <v>1</v>
          </cell>
          <cell r="G332">
            <v>2</v>
          </cell>
          <cell r="H332">
            <v>7</v>
          </cell>
        </row>
        <row r="333">
          <cell r="C333">
            <v>89365</v>
          </cell>
          <cell r="E333">
            <v>1</v>
          </cell>
          <cell r="G333">
            <v>3</v>
          </cell>
          <cell r="H333">
            <v>3</v>
          </cell>
        </row>
        <row r="334">
          <cell r="C334">
            <v>89368</v>
          </cell>
          <cell r="F334">
            <v>1</v>
          </cell>
          <cell r="G334">
            <v>4</v>
          </cell>
          <cell r="H334">
            <v>10</v>
          </cell>
        </row>
        <row r="335">
          <cell r="C335">
            <v>89369</v>
          </cell>
          <cell r="H335">
            <v>3</v>
          </cell>
        </row>
        <row r="336">
          <cell r="C336">
            <v>89370</v>
          </cell>
          <cell r="F336">
            <v>4</v>
          </cell>
          <cell r="G336">
            <v>8</v>
          </cell>
          <cell r="H336">
            <v>24</v>
          </cell>
        </row>
        <row r="337">
          <cell r="C337">
            <v>89404</v>
          </cell>
          <cell r="F337">
            <v>2</v>
          </cell>
          <cell r="H337">
            <v>1</v>
          </cell>
        </row>
        <row r="338">
          <cell r="C338">
            <v>89406</v>
          </cell>
          <cell r="G338">
            <v>1</v>
          </cell>
        </row>
        <row r="339">
          <cell r="C339">
            <v>89407</v>
          </cell>
          <cell r="E339">
            <v>1</v>
          </cell>
          <cell r="F339">
            <v>5</v>
          </cell>
          <cell r="G339">
            <v>6</v>
          </cell>
          <cell r="H339">
            <v>6</v>
          </cell>
        </row>
        <row r="340">
          <cell r="C340">
            <v>89408</v>
          </cell>
          <cell r="H340">
            <v>3</v>
          </cell>
        </row>
        <row r="341">
          <cell r="C341">
            <v>89409</v>
          </cell>
          <cell r="G341">
            <v>2</v>
          </cell>
          <cell r="H341">
            <v>1</v>
          </cell>
        </row>
        <row r="342">
          <cell r="C342">
            <v>89412</v>
          </cell>
          <cell r="G342">
            <v>1</v>
          </cell>
        </row>
        <row r="343">
          <cell r="C343">
            <v>89413</v>
          </cell>
          <cell r="G343">
            <v>1</v>
          </cell>
        </row>
        <row r="344">
          <cell r="C344">
            <v>89414</v>
          </cell>
          <cell r="E344">
            <v>1</v>
          </cell>
          <cell r="F344">
            <v>7</v>
          </cell>
          <cell r="G344">
            <v>10</v>
          </cell>
          <cell r="H344">
            <v>22</v>
          </cell>
        </row>
        <row r="345">
          <cell r="C345">
            <v>89415</v>
          </cell>
          <cell r="H345">
            <v>1</v>
          </cell>
        </row>
        <row r="346">
          <cell r="C346">
            <v>89416</v>
          </cell>
          <cell r="G346">
            <v>3</v>
          </cell>
          <cell r="H346">
            <v>7</v>
          </cell>
        </row>
        <row r="347">
          <cell r="C347">
            <v>89417</v>
          </cell>
          <cell r="H347">
            <v>1</v>
          </cell>
        </row>
        <row r="348">
          <cell r="C348">
            <v>89418</v>
          </cell>
          <cell r="E348">
            <v>1</v>
          </cell>
          <cell r="F348">
            <v>7</v>
          </cell>
          <cell r="G348">
            <v>16</v>
          </cell>
          <cell r="H348">
            <v>38</v>
          </cell>
        </row>
        <row r="349">
          <cell r="C349">
            <v>89419</v>
          </cell>
          <cell r="F349">
            <v>6</v>
          </cell>
          <cell r="G349">
            <v>9</v>
          </cell>
          <cell r="H349">
            <v>30</v>
          </cell>
        </row>
        <row r="350">
          <cell r="C350">
            <v>89420</v>
          </cell>
          <cell r="F350">
            <v>3</v>
          </cell>
          <cell r="G350">
            <v>3</v>
          </cell>
          <cell r="H350">
            <v>6</v>
          </cell>
        </row>
        <row r="351">
          <cell r="C351">
            <v>89422</v>
          </cell>
          <cell r="G351">
            <v>1</v>
          </cell>
        </row>
        <row r="352">
          <cell r="C352">
            <v>89423</v>
          </cell>
          <cell r="G352">
            <v>1</v>
          </cell>
          <cell r="H352">
            <v>1</v>
          </cell>
        </row>
        <row r="353">
          <cell r="C353">
            <v>89424</v>
          </cell>
          <cell r="F353">
            <v>1</v>
          </cell>
          <cell r="H353">
            <v>1</v>
          </cell>
        </row>
        <row r="354">
          <cell r="C354">
            <v>89425</v>
          </cell>
          <cell r="F354">
            <v>1</v>
          </cell>
          <cell r="H354">
            <v>7</v>
          </cell>
        </row>
        <row r="355">
          <cell r="C355">
            <v>89426</v>
          </cell>
          <cell r="G355">
            <v>1</v>
          </cell>
        </row>
        <row r="356">
          <cell r="C356">
            <v>89427</v>
          </cell>
          <cell r="F356">
            <v>3</v>
          </cell>
          <cell r="G356">
            <v>1</v>
          </cell>
          <cell r="H356">
            <v>2</v>
          </cell>
        </row>
        <row r="357">
          <cell r="C357">
            <v>89428</v>
          </cell>
          <cell r="H357">
            <v>1</v>
          </cell>
        </row>
        <row r="358">
          <cell r="C358">
            <v>89196</v>
          </cell>
          <cell r="F358">
            <v>2</v>
          </cell>
          <cell r="G358">
            <v>3</v>
          </cell>
          <cell r="H358">
            <v>8</v>
          </cell>
        </row>
        <row r="359">
          <cell r="C359">
            <v>89432</v>
          </cell>
          <cell r="F359">
            <v>4</v>
          </cell>
          <cell r="H359">
            <v>3</v>
          </cell>
        </row>
        <row r="360">
          <cell r="C360">
            <v>89433</v>
          </cell>
          <cell r="F360">
            <v>2</v>
          </cell>
          <cell r="H360">
            <v>3</v>
          </cell>
        </row>
        <row r="361">
          <cell r="C361">
            <v>89434</v>
          </cell>
          <cell r="F361">
            <v>1</v>
          </cell>
          <cell r="G361">
            <v>3</v>
          </cell>
          <cell r="H361">
            <v>1</v>
          </cell>
        </row>
        <row r="362">
          <cell r="C362">
            <v>89489</v>
          </cell>
          <cell r="F362">
            <v>1</v>
          </cell>
          <cell r="G362">
            <v>1</v>
          </cell>
          <cell r="H362">
            <v>2</v>
          </cell>
        </row>
        <row r="363">
          <cell r="C363">
            <v>89436</v>
          </cell>
          <cell r="E363">
            <v>1</v>
          </cell>
          <cell r="F363">
            <v>1</v>
          </cell>
          <cell r="H363">
            <v>2</v>
          </cell>
        </row>
        <row r="364">
          <cell r="C364">
            <v>89437</v>
          </cell>
          <cell r="F364">
            <v>1</v>
          </cell>
          <cell r="H364">
            <v>3</v>
          </cell>
        </row>
        <row r="365">
          <cell r="C365">
            <v>89438</v>
          </cell>
          <cell r="E365">
            <v>1</v>
          </cell>
          <cell r="F365">
            <v>2</v>
          </cell>
          <cell r="G365">
            <v>3</v>
          </cell>
          <cell r="H365">
            <v>10</v>
          </cell>
        </row>
        <row r="366">
          <cell r="C366">
            <v>89439</v>
          </cell>
          <cell r="F366">
            <v>4</v>
          </cell>
          <cell r="G366">
            <v>4</v>
          </cell>
          <cell r="H366">
            <v>8</v>
          </cell>
        </row>
        <row r="367">
          <cell r="C367">
            <v>89440</v>
          </cell>
          <cell r="H367">
            <v>2</v>
          </cell>
        </row>
        <row r="368">
          <cell r="C368">
            <v>89441</v>
          </cell>
          <cell r="F368">
            <v>1</v>
          </cell>
          <cell r="G368">
            <v>6</v>
          </cell>
          <cell r="H368">
            <v>7</v>
          </cell>
        </row>
        <row r="369">
          <cell r="C369">
            <v>89442</v>
          </cell>
          <cell r="H369">
            <v>1</v>
          </cell>
        </row>
        <row r="370">
          <cell r="C370">
            <v>89443</v>
          </cell>
          <cell r="F370">
            <v>5</v>
          </cell>
          <cell r="G370">
            <v>5</v>
          </cell>
          <cell r="H370">
            <v>14</v>
          </cell>
        </row>
        <row r="371">
          <cell r="C371">
            <v>89446</v>
          </cell>
          <cell r="F371">
            <v>1</v>
          </cell>
          <cell r="G371">
            <v>1</v>
          </cell>
          <cell r="H371">
            <v>5</v>
          </cell>
        </row>
        <row r="372">
          <cell r="C372">
            <v>89447</v>
          </cell>
          <cell r="H372">
            <v>1</v>
          </cell>
        </row>
        <row r="373">
          <cell r="C373">
            <v>89448</v>
          </cell>
          <cell r="H373">
            <v>1</v>
          </cell>
        </row>
        <row r="374">
          <cell r="C374">
            <v>89449</v>
          </cell>
          <cell r="F374">
            <v>4</v>
          </cell>
          <cell r="G374">
            <v>1</v>
          </cell>
          <cell r="H374">
            <v>12</v>
          </cell>
        </row>
        <row r="375">
          <cell r="C375">
            <v>89450</v>
          </cell>
          <cell r="H375">
            <v>1</v>
          </cell>
        </row>
        <row r="376">
          <cell r="C376">
            <v>89451</v>
          </cell>
          <cell r="H376">
            <v>2</v>
          </cell>
        </row>
        <row r="377">
          <cell r="C377">
            <v>89452</v>
          </cell>
          <cell r="F377">
            <v>2</v>
          </cell>
          <cell r="H377">
            <v>3</v>
          </cell>
        </row>
        <row r="378">
          <cell r="C378">
            <v>89453</v>
          </cell>
          <cell r="F378">
            <v>4</v>
          </cell>
          <cell r="G378">
            <v>2</v>
          </cell>
          <cell r="H378">
            <v>3</v>
          </cell>
        </row>
        <row r="379">
          <cell r="C379">
            <v>89456</v>
          </cell>
          <cell r="F379">
            <v>3</v>
          </cell>
          <cell r="G379">
            <v>1</v>
          </cell>
          <cell r="H379">
            <v>6</v>
          </cell>
        </row>
        <row r="380">
          <cell r="C380">
            <v>89458</v>
          </cell>
          <cell r="G380">
            <v>2</v>
          </cell>
          <cell r="H380">
            <v>2</v>
          </cell>
        </row>
        <row r="381">
          <cell r="C381">
            <v>89460</v>
          </cell>
          <cell r="F381">
            <v>4</v>
          </cell>
          <cell r="G381">
            <v>9</v>
          </cell>
          <cell r="H381">
            <v>19</v>
          </cell>
        </row>
        <row r="382">
          <cell r="C382">
            <v>89461</v>
          </cell>
          <cell r="F382">
            <v>2</v>
          </cell>
          <cell r="G382">
            <v>4</v>
          </cell>
          <cell r="H382">
            <v>15</v>
          </cell>
        </row>
        <row r="383">
          <cell r="C383">
            <v>89462</v>
          </cell>
          <cell r="G383">
            <v>2</v>
          </cell>
          <cell r="H383">
            <v>1</v>
          </cell>
        </row>
        <row r="384">
          <cell r="C384">
            <v>89463</v>
          </cell>
          <cell r="H384">
            <v>1</v>
          </cell>
        </row>
        <row r="385">
          <cell r="C385">
            <v>89464</v>
          </cell>
          <cell r="F385">
            <v>5</v>
          </cell>
          <cell r="G385">
            <v>11</v>
          </cell>
          <cell r="H385">
            <v>52</v>
          </cell>
        </row>
        <row r="386">
          <cell r="C386">
            <v>89465</v>
          </cell>
          <cell r="G386">
            <v>1</v>
          </cell>
          <cell r="H386">
            <v>3</v>
          </cell>
        </row>
        <row r="387">
          <cell r="C387">
            <v>89466</v>
          </cell>
          <cell r="H387">
            <v>1</v>
          </cell>
        </row>
        <row r="388">
          <cell r="C388">
            <v>89467</v>
          </cell>
          <cell r="F388">
            <v>1</v>
          </cell>
          <cell r="H388">
            <v>3</v>
          </cell>
        </row>
        <row r="389">
          <cell r="C389">
            <v>89468</v>
          </cell>
          <cell r="F389">
            <v>3</v>
          </cell>
          <cell r="G389">
            <v>1</v>
          </cell>
          <cell r="H389">
            <v>3</v>
          </cell>
        </row>
        <row r="390">
          <cell r="C390">
            <v>89470</v>
          </cell>
          <cell r="F390">
            <v>1</v>
          </cell>
          <cell r="H390">
            <v>1</v>
          </cell>
        </row>
        <row r="391">
          <cell r="C391">
            <v>89471</v>
          </cell>
          <cell r="G391">
            <v>2</v>
          </cell>
          <cell r="H391">
            <v>3</v>
          </cell>
        </row>
        <row r="392">
          <cell r="C392">
            <v>89472</v>
          </cell>
          <cell r="F392">
            <v>1</v>
          </cell>
          <cell r="G392">
            <v>3</v>
          </cell>
          <cell r="H392">
            <v>1</v>
          </cell>
        </row>
        <row r="393">
          <cell r="C393">
            <v>89474</v>
          </cell>
          <cell r="F393">
            <v>1</v>
          </cell>
          <cell r="G393">
            <v>1</v>
          </cell>
          <cell r="H393">
            <v>3</v>
          </cell>
        </row>
        <row r="394">
          <cell r="C394">
            <v>89475</v>
          </cell>
          <cell r="H394">
            <v>4</v>
          </cell>
        </row>
        <row r="395">
          <cell r="C395">
            <v>89477</v>
          </cell>
          <cell r="H395">
            <v>1</v>
          </cell>
        </row>
        <row r="396">
          <cell r="C396">
            <v>89478</v>
          </cell>
          <cell r="F396">
            <v>1</v>
          </cell>
          <cell r="G396">
            <v>4</v>
          </cell>
          <cell r="H396">
            <v>2</v>
          </cell>
        </row>
        <row r="397">
          <cell r="C397">
            <v>89479</v>
          </cell>
          <cell r="F397">
            <v>1</v>
          </cell>
          <cell r="H397">
            <v>1</v>
          </cell>
        </row>
        <row r="398">
          <cell r="C398">
            <v>89480</v>
          </cell>
          <cell r="F398">
            <v>3</v>
          </cell>
          <cell r="G398">
            <v>6</v>
          </cell>
          <cell r="H398">
            <v>12</v>
          </cell>
        </row>
        <row r="399">
          <cell r="C399">
            <v>89483</v>
          </cell>
          <cell r="F399">
            <v>1</v>
          </cell>
          <cell r="G399">
            <v>1</v>
          </cell>
          <cell r="H399">
            <v>4</v>
          </cell>
        </row>
        <row r="400">
          <cell r="C400">
            <v>89486</v>
          </cell>
          <cell r="H400">
            <v>2</v>
          </cell>
        </row>
        <row r="401">
          <cell r="E401">
            <v>70</v>
          </cell>
          <cell r="F401">
            <v>578</v>
          </cell>
          <cell r="G401">
            <v>887</v>
          </cell>
          <cell r="H401">
            <v>2648</v>
          </cell>
        </row>
      </sheetData>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eur" refreshedDate="44945.396835879626" createdVersion="6" refreshedVersion="6" minRefreshableVersion="3" recordCount="3854">
  <cacheSource type="worksheet">
    <worksheetSource ref="A4:Z3858" sheet="communes SSIAD"/>
  </cacheSource>
  <cacheFields count="25">
    <cacheField name="INSEE" numFmtId="0">
      <sharedItems containsSemiMixedTypes="0" containsString="0" containsNumber="1" containsInteger="1" minValue="21001" maxValue="90105"/>
    </cacheField>
    <cacheField name="Population + 60 ans ?" numFmtId="1">
      <sharedItems containsSemiMixedTypes="0" containsString="0" containsNumber="1" minValue="1" maxValue="33514.091476049936"/>
    </cacheField>
    <cacheField name="Population 60-74 ans" numFmtId="165">
      <sharedItems containsSemiMixedTypes="0" containsString="0" containsNumber="1" minValue="0" maxValue="19647.994903248"/>
    </cacheField>
    <cacheField name="Population + 75 ans" numFmtId="1">
      <sharedItems containsSemiMixedTypes="0" containsString="0" containsNumber="1" minValue="0" maxValue="5431.9017974531771"/>
    </cacheField>
    <cacheField name="Population + 75 ans non corrigée" numFmtId="1">
      <sharedItems containsSemiMixedTypes="0" containsString="0" containsNumber="1" minValue="0" maxValue="13866.096572801935"/>
    </cacheField>
    <cacheField name="Population totale" numFmtId="1">
      <sharedItems containsSemiMixedTypes="0" containsString="0" containsNumber="1" minValue="8" maxValue="51001"/>
    </cacheField>
    <cacheField name="Population totale non corrigée" numFmtId="1">
      <sharedItems containsSemiMixedTypes="0" containsString="0" containsNumber="1" minValue="8" maxValue="153003"/>
    </cacheField>
    <cacheField name="Département" numFmtId="0">
      <sharedItems containsSemiMixedTypes="0" containsString="0" containsNumber="1" containsInteger="1" minValue="21" maxValue="90"/>
    </cacheField>
    <cacheField name="Finess_etablissement_x000a_(géographique)" numFmtId="0">
      <sharedItems containsSemiMixedTypes="0" containsString="0" containsNumber="1" containsInteger="1" minValue="210001384" maxValue="900004789" count="193">
        <n v="710973538"/>
        <n v="710976986"/>
        <n v="250011228"/>
        <n v="250014883"/>
        <n v="250007754"/>
        <n v="700784192"/>
        <n v="700784705"/>
        <n v="700784697"/>
        <n v="700785017"/>
        <n v="700784895"/>
        <n v="700784911"/>
        <n v="700000615"/>
        <n v="580005064"/>
        <n v="250010980"/>
        <n v="250009446"/>
        <n v="250009447"/>
        <n v="250009448"/>
        <n v="250009449"/>
        <n v="250009450"/>
        <n v="250009451"/>
        <n v="250009452"/>
        <n v="250009453"/>
        <n v="250009454"/>
        <n v="250009455"/>
        <n v="250009456"/>
        <n v="700784317"/>
        <n v="710974635"/>
        <n v="250010758"/>
        <n v="250016631"/>
        <n v="700784390"/>
        <n v="710970716"/>
        <n v="250005964"/>
        <n v="250005972"/>
        <n v="250011988"/>
        <n v="710977794"/>
        <n v="580000941"/>
        <n v="710971532"/>
        <n v="710973652"/>
        <n v="710976952"/>
        <n v="710975830"/>
        <n v="710975327"/>
        <n v="710970724"/>
        <n v="710971284"/>
        <n v="210008520"/>
        <n v="890972383"/>
        <n v="890974629"/>
        <n v="580972214"/>
        <n v="580972180"/>
        <n v="890973522"/>
        <n v="580971489"/>
        <n v="580004364"/>
        <n v="900004789"/>
        <n v="210983383"/>
        <n v="210983995"/>
        <n v="250005956"/>
        <n v="210982765"/>
        <n v="210003539"/>
        <n v="710011016"/>
        <n v="710973553"/>
        <n v="890971989"/>
        <n v="580971513"/>
        <n v="580005130"/>
        <n v="580000917"/>
        <n v="580972388"/>
        <n v="700783434"/>
        <n v="710014010"/>
        <n v="710008053"/>
        <n v="890974041"/>
        <n v="210006359"/>
        <n v="890972706"/>
        <n v="250010907"/>
        <n v="250010998"/>
        <n v="250014818"/>
        <n v="250010527"/>
        <n v="900000779"/>
        <n v="580972396"/>
        <n v="580000743"/>
        <n v="580002368"/>
        <n v="580004851"/>
        <n v="580004844"/>
        <n v="580000826"/>
        <n v="580972222"/>
        <n v="890973175"/>
        <n v="710974262"/>
        <n v="210004859"/>
        <n v="210007480"/>
        <n v="210986964"/>
        <n v="900004425"/>
        <n v="250010584"/>
        <n v="890006653"/>
        <n v="890971765"/>
        <n v="710008061"/>
        <n v="710011529"/>
        <n v="890975469"/>
        <n v="890972417"/>
        <n v="710780040"/>
        <n v="710976747"/>
        <n v="250011582"/>
        <n v="700784952"/>
        <n v="700784325"/>
        <n v="700784382"/>
        <n v="700783426"/>
        <n v="250005949"/>
        <n v="210001426"/>
        <n v="210010831"/>
        <n v="210986535"/>
        <n v="210001400"/>
        <n v="210986543"/>
        <n v="210002820"/>
        <n v="210007449"/>
        <n v="210010823"/>
        <n v="210001384"/>
        <n v="580001469"/>
        <n v="890974108"/>
        <n v="890972698"/>
        <n v="890974058"/>
        <n v="890972680"/>
        <n v="390006617"/>
        <n v="390006666"/>
        <n v="390006658"/>
        <n v="390006641"/>
        <n v="390006625"/>
        <n v="390006674"/>
        <n v="390006591"/>
        <n v="390006633"/>
        <n v="390006609"/>
        <n v="890971674"/>
        <n v="710974726"/>
        <n v="710973520"/>
        <n v="710976739"/>
        <n v="710011024"/>
        <n v="580000966"/>
        <n v="210009924"/>
        <n v="210007597"/>
        <n v="210010856"/>
        <n v="210006698"/>
        <n v="210984696"/>
        <n v="210984183"/>
        <n v="210010864"/>
        <n v="210986469"/>
        <n v="210982138"/>
        <n v="580000750"/>
        <n v="890008915"/>
        <n v="890971294"/>
        <n v="710977034"/>
        <n v="390006575"/>
        <n v="390006534"/>
        <n v="390006583"/>
        <n v="390006559"/>
        <n v="390006542"/>
        <n v="390006584"/>
        <n v="390006585"/>
        <n v="390006586"/>
        <n v="390006587"/>
        <n v="390006588"/>
        <n v="390006589"/>
        <n v="390006590"/>
        <n v="390006592"/>
        <n v="390006593"/>
        <n v="390006594"/>
        <n v="390006595"/>
        <n v="390006596"/>
        <n v="390006597"/>
        <n v="390006598"/>
        <n v="390006599"/>
        <n v="390006600"/>
        <n v="390006601"/>
        <n v="390006602"/>
        <n v="390006603"/>
        <n v="390006604"/>
        <n v="390006605"/>
        <n v="390006606"/>
        <n v="390006607"/>
        <n v="390006608"/>
        <n v="390006610"/>
        <n v="390006611"/>
        <n v="390006612"/>
        <n v="390006613"/>
        <n v="390006614"/>
        <n v="390006615"/>
        <n v="390006616"/>
        <n v="390006618"/>
        <n v="390006619"/>
        <n v="390006620"/>
        <n v="390006621"/>
        <n v="390006622"/>
        <n v="390006623"/>
        <n v="890972060"/>
        <n v="210002408"/>
        <n v="250008059"/>
        <n v="250005931"/>
        <n v="710970708"/>
        <n v="890007941"/>
      </sharedItems>
    </cacheField>
    <cacheField name="Commune" numFmtId="0">
      <sharedItems count="3727">
        <s v="Bois-Sainte-Marie"/>
        <s v="Saint-Vérand"/>
        <s v="Accolans"/>
        <s v="Adam-lès-Passavant"/>
        <s v="Aïssey"/>
        <s v="Anteuil"/>
        <s v="Appenans"/>
        <s v="Autechaux"/>
        <s v="Baume-les-Dames"/>
        <s v="Blussangeaux"/>
        <s v="Blussans"/>
        <s v="Bournois"/>
        <s v="Branne"/>
        <s v="Bremondans"/>
        <s v="Bretigney-Notre-Dame"/>
        <s v="Chaux-lès-Clerval"/>
        <s v="Clerval"/>
        <s v="Côtebrune"/>
        <s v="Crosey-le-Petit"/>
        <s v="Cusance"/>
        <s v="Esnans"/>
        <s v="Étrappe"/>
        <s v="Fontaine-lès-Clerval"/>
        <s v="Fontenotte"/>
        <s v="Fourbanne"/>
        <s v="Gémonval"/>
        <s v="Geney"/>
        <s v="Grosbois"/>
        <s v="Guillon-les-Bains"/>
        <s v="L'Hôpital-Saint-Lieffroy"/>
        <s v="Hyèvre-Magny"/>
        <s v="Hyèvre-Paroisse"/>
        <s v="L'Isle-sur-le-Doubs"/>
        <s v="Lanans"/>
        <s v="Lomont-sur-Crête"/>
        <s v="Luxiol"/>
        <s v="Mancenans"/>
        <s v="Marvelise"/>
        <s v="Médière"/>
        <s v="Montivernage"/>
        <s v="Onans"/>
        <s v="Orsans"/>
        <s v="Passavant"/>
        <s v="Pompierre-sur-Doubs"/>
        <s v="Pont-les-Moulins"/>
        <s v="La Prétière"/>
        <s v="Rang"/>
        <s v="Roche-lès-Clerval"/>
        <s v="Saint-Georges-Armont"/>
        <s v="Saint-Juan"/>
        <s v="Santoche"/>
        <s v="Servin"/>
        <s v="Silley-Bléfond"/>
        <s v="Soye"/>
        <s v="Vaudrivillers"/>
        <s v="Vergranne"/>
        <s v="Verne"/>
        <s v="Villers-Saint-Martin"/>
        <s v="Voillans"/>
        <s v="Le Barboux"/>
        <s v="Battenans-Varin"/>
        <s v="Belfays"/>
        <s v="Belleherbe"/>
        <s v="Le Bizot"/>
        <s v="Bonnétage"/>
        <s v="La Bosse"/>
        <s v="Les Bréseux"/>
        <s v="Bretonvillers"/>
        <s v="Burnevillers"/>
        <s v="Cernay-l'Église"/>
        <s v="Chamesey"/>
        <s v="Charmauvillers"/>
        <s v="Charmoille"/>
        <s v="Charquemont"/>
        <s v="La Chenalotte"/>
        <s v="Consolation-Maisonnettes"/>
        <s v="Cour-Saint-Maurice"/>
        <s v="Courtefontaine"/>
        <s v="Damprichard"/>
        <s v="Les Écorces"/>
        <s v="Ferrières-le-Lac"/>
        <s v="Fessevillers"/>
        <s v="Les Fontenelles"/>
        <s v="Fournet-Blancheroche"/>
        <s v="Frambouhans"/>
        <s v="Goumois"/>
        <s v="Grand'Combe-des-Bois"/>
        <s v="Indevillers"/>
        <s v="Laval-le-Prieuré"/>
        <s v="Longevelle-lès-Russey"/>
        <s v="Le Luhier"/>
        <s v="Maîche"/>
        <s v="Mancenans-Lizerne"/>
        <s v="Le Mémont"/>
        <s v="Montandon"/>
        <s v="Montbéliardot"/>
        <s v="Mont-de-Laval"/>
        <s v="Mont-de-Vougney"/>
        <s v="Narbief"/>
        <s v="Orgeans-Blanchefontaine"/>
        <s v="Plaimbois-du-Miroir"/>
        <s v="Les Plains-et-Grands-Essarts"/>
        <s v="Rosureux"/>
        <s v="Le Russey"/>
        <s v="Saint-Julien-lès-Russey"/>
        <s v="Thiébouhans"/>
        <s v="Trévillers"/>
        <s v="Urtière"/>
        <s v="Vaucluse"/>
        <s v="Vauclusotte"/>
        <s v="Abbenans"/>
        <s v="Avilley"/>
        <s v="Bonnal"/>
        <s v="Cubrial"/>
        <s v="Cubry"/>
        <s v="Cuse-et-Adrisans"/>
        <s v="Fontenelle-Montby"/>
        <s v="Gondenans-Montby"/>
        <s v="Gondenans-les-Moulins"/>
        <s v="Gouhelans"/>
        <s v="Huanne-Montmartin"/>
        <s v="Mésandans"/>
        <s v="Mondon"/>
        <s v="Montagney-Servigney"/>
        <s v="Montussaint"/>
        <s v="Nans"/>
        <s v="Puessans"/>
        <s v="Rillans"/>
        <s v="Rognon"/>
        <s v="Romain"/>
        <s v="Rougemont"/>
        <s v="Tallans"/>
        <s v="Tournans"/>
        <s v="Tressandans"/>
        <s v="Trouvans"/>
        <s v="Uzelle"/>
        <s v="Viéthorey"/>
        <s v="Alaincourt"/>
        <s v="Amance"/>
        <s v="Ambiévillers"/>
        <s v="Anchenoncourt-et-Chazel"/>
        <s v="Anjeux"/>
        <s v="La Basse-Vaivre"/>
        <s v="Bassigney"/>
        <s v="Baulay"/>
        <s v="Betoncourt-Saint-Pancras"/>
        <s v="Bouligney"/>
        <s v="Bourguignon-lès-Conflans"/>
        <s v="Breurey-lès-Faverney"/>
        <s v="Briaucourt"/>
        <s v="Buffignécourt"/>
        <s v="Conflans-sur-Lanterne"/>
        <s v="Contréglise"/>
        <s v="Cubry-lès-Faverney"/>
        <s v="Cuve"/>
        <s v="Dampierre-lès-Conflans"/>
        <s v="Dampvalley-Saint-Pancras"/>
        <s v="Demangevelle"/>
        <s v="Équevilley"/>
        <s v="Faverney"/>
        <s v="Fontenois-la-Ville"/>
        <s v="Girefontaine"/>
        <s v="Hurecourt"/>
        <s v="Jasney"/>
        <s v="Mailleroncourt-Saint-Pancras"/>
        <s v="Melincourt"/>
        <s v="Menoux"/>
        <s v="Mersuay"/>
        <s v="Montdoré"/>
        <s v="Montureux-lès-Baulay"/>
        <s v="Passavant-la-Rochère"/>
        <s v="La Pisseure"/>
        <s v="Plainemont"/>
        <s v="Polaincourt-et-Clairefontaine"/>
        <s v="Pont-du-Bois"/>
        <s v="Saint-Remy"/>
        <s v="Saponcourt"/>
        <s v="Selles"/>
        <s v="Senoncourt"/>
        <s v="Le Val-Saint-Éloi"/>
        <s v="Vauvillers"/>
        <s v="Venisey"/>
        <s v="La Villedieu-en-Fontenette"/>
        <s v="Champagney"/>
        <s v="Clairegoutte"/>
        <s v="Échavanne"/>
        <s v="Errevet"/>
        <s v="Frahier-et-Chatebier"/>
        <s v="Frédéric-Fontaine"/>
        <s v="Plancher-Bas"/>
        <s v="Plancher-les-Mines"/>
        <s v="Ronchamp"/>
        <s v="Angirey"/>
        <s v="Apremont"/>
        <s v="Arsans"/>
        <s v="Autoreille"/>
        <s v="Avrigney-Virey"/>
        <s v="Bard-lès-Pesmes"/>
        <s v="Battrans"/>
        <s v="Bay"/>
        <s v="Beaumotte-lès-Pin"/>
        <s v="Bonboillon"/>
        <s v="Bonnevent-Velloreille"/>
        <s v="Bresilley"/>
        <s v="Broye-Aubigney-Montseugny"/>
        <s v="Brussey"/>
        <s v="Bucey-lès-Gy"/>
        <s v="Chambornay-lès-Pin"/>
        <s v="Champtonnay"/>
        <s v="Champvans"/>
        <s v="Chancey"/>
        <s v="La Chapelle-Saint-Quillain"/>
        <s v="Charcenne"/>
        <s v="Chaumercenne"/>
        <s v="Chenevrey-et-Morogne"/>
        <s v="Chevigney"/>
        <s v="Choye"/>
        <s v="Citey"/>
        <s v="Courcuire"/>
        <s v="Cresancey"/>
        <s v="Cugney"/>
        <s v="Cult"/>
        <s v="Esmoulins"/>
        <s v="Essertenne-et-Cecey"/>
        <s v="Étrelles-et-la-Montbleuse"/>
        <s v="Étuz"/>
        <s v="Frasne-le-Château"/>
        <s v="Germigney"/>
        <s v="Gézier-et-Fontenelay"/>
        <s v="Gy"/>
        <s v="Hugier"/>
        <s v="Igny"/>
        <s v="Lieucourt"/>
        <s v="Malans"/>
        <s v="Mantoche"/>
        <s v="Marnay"/>
        <s v="Montagney"/>
        <s v="Montboillon"/>
        <s v="Villers-Chemin-et-Mont-lès-Étrelles"/>
        <s v="Motey-Besuche"/>
        <s v="Noiron"/>
        <s v="Oiselay-et-Grachaux"/>
        <s v="Onay"/>
        <s v="Pesmes"/>
        <s v="Pin"/>
        <s v="La Grande-Résie"/>
        <s v="La Résie-Saint-Martin"/>
        <s v="Saint-Broing"/>
        <s v="Saint-Loup-Nantouard"/>
        <s v="Sauvigney-lès-Gray"/>
        <s v="Sauvigney-lès-Pesmes"/>
        <s v="Sornay"/>
        <s v="Le Tremblois"/>
        <s v="Tromarey"/>
        <s v="Vadans"/>
        <s v="Valay"/>
        <s v="Vantoux-et-Longevelle"/>
        <s v="Vaux-le-Moncelot"/>
        <s v="Velesmes-Échevanne"/>
        <s v="Velet"/>
        <s v="Velleclaire"/>
        <s v="Vellefrey-et-Vellefrange"/>
        <s v="Vellemoz"/>
        <s v="Velloreille-lès-Choye"/>
        <s v="Venère"/>
        <s v="Villefrancon"/>
        <s v="Vregille"/>
        <s v="Aboncourt-Gesincourt"/>
        <s v="Aisey-et-Richecourt"/>
        <s v="Arbecey"/>
        <s v="Augicourt"/>
        <s v="Barges"/>
        <s v="Betaucourt"/>
        <s v="Betoncourt-sur-Mance"/>
        <s v="Blondefontaine"/>
        <s v="Bougey"/>
        <s v="Bourbévelle"/>
        <s v="Bourguignon-lès-Morey"/>
        <s v="Bousseraucourt"/>
        <s v="Cemboing"/>
        <s v="Cendrecourt"/>
        <s v="Chargey-lès-Port"/>
        <s v="Charmes-Saint-Valbert"/>
        <s v="Chauvirey-le-Châtel"/>
        <s v="Chauvirey-le-Vieil"/>
        <s v="Cintrey"/>
        <s v="Combeaufontaine"/>
        <s v="Cornot"/>
        <s v="Corre"/>
        <s v="Fouchécourt"/>
        <s v="Gevigney-et-Mercey"/>
        <s v="Gourgeon"/>
        <s v="Jonvelle"/>
        <s v="Jussey"/>
        <s v="Lambrey"/>
        <s v="Lavigney"/>
        <s v="Magny-lès-Jussey"/>
        <s v="Malvillers"/>
        <s v="Melin"/>
        <s v="Molay"/>
        <s v="Montcourt"/>
        <s v="Montigny-lès-Cherlieu"/>
        <s v="La Roche-Morey"/>
        <s v="Oigney"/>
        <s v="Ormoy"/>
        <s v="Ouge"/>
        <s v="Preigney"/>
        <s v="Purgerot"/>
        <s v="La Quarte"/>
        <s v="Raincourt"/>
        <s v="Ranzevelle"/>
        <s v="La Rochelle"/>
        <s v="Rosières-sur-Mance"/>
        <s v="Saint-Marcel"/>
        <s v="Semmadon"/>
        <s v="Tartécourt"/>
        <s v="Vernois-sur-Mance"/>
        <s v="Villars-le-Pautel"/>
        <s v="Vitrey-sur-Mance"/>
        <s v="Vougécourt"/>
        <s v="Aillevans"/>
        <s v="Arpenans"/>
        <s v="Athesans-Étroitefontaine"/>
        <s v="Autrey-lès-Cerre"/>
        <s v="Autrey-le-Vay"/>
        <s v="Les Aynans"/>
        <s v="Beveuge"/>
        <s v="Borey"/>
        <s v="Calmoutier"/>
        <s v="Cerre-lès-Noroy"/>
        <s v="Colombe-lès-Vesoul"/>
        <s v="Courchaton"/>
        <s v="La Creuse"/>
        <s v="Crevans-et-la-Chapelle-lès-Granges"/>
        <s v="Dampvalley-lès-Colombe"/>
        <s v="Esprels"/>
        <s v="Fallon"/>
        <s v="Faymont"/>
        <s v="Genevreuille"/>
        <s v="Georfans"/>
        <s v="Gouhenans"/>
        <s v="Grammont"/>
        <s v="Granges-la-Ville"/>
        <s v="Granges-le-Bourg"/>
        <s v="Liévans"/>
        <s v="Longevelle"/>
        <s v="Les Magny"/>
        <s v="Marast"/>
        <s v="Mélecey"/>
        <s v="Mignavillers"/>
        <s v="Moimay"/>
        <s v="Mollans"/>
        <s v="Montjustin-et-Velotte"/>
        <s v="Noroy-le-Bourg"/>
        <s v="Oppenans"/>
        <s v="Oricourt"/>
        <s v="Pomoy"/>
        <s v="Pont-sur-l'Ognon"/>
        <s v="Saint-Ferjeux"/>
        <s v="Saint-Sulpice"/>
        <s v="Secenans"/>
        <s v="Senargent-Mignafans"/>
        <s v="Vallerois-le-Bois"/>
        <s v="Vellechevreux-et-Courbenans"/>
        <s v="Velleminfroy"/>
        <s v="La Vergenne"/>
        <s v="Villafans"/>
        <s v="Villargent"/>
        <s v="Villersexel"/>
        <s v="Villers-la-Ville"/>
        <s v="Villers-le-Sec"/>
        <s v="Amoncourt"/>
        <s v="Aroz"/>
        <s v="Auxon"/>
        <s v="Baignes"/>
        <s v="Bougnon"/>
        <s v="Bourguignon-lès-la-Charité"/>
        <s v="Boursières"/>
        <s v="Bucey-lès-Traves"/>
        <s v="Chantes"/>
        <s v="Chassey-lès-Scey"/>
        <s v="Chaux-lès-Port"/>
        <s v="Chemilly"/>
        <s v="Clans"/>
        <s v="Conflandey"/>
        <s v="Ferrières-lès-Scey"/>
        <s v="Flagy"/>
        <s v="Fleurey-lès-Faverney"/>
        <s v="Grandvelle-et-le-Perrenot"/>
        <s v="Grattery"/>
        <s v="Lieffrans"/>
        <s v="Mailley-et-Chazelot"/>
        <s v="Mont-le-Vernois"/>
        <s v="Neuvelle-lès-la-Charité"/>
        <s v="La Neuvelle-lès-Scey"/>
        <s v="Noidans-le-Ferroux"/>
        <s v="Ovanches"/>
        <s v="Pontcey"/>
        <s v="Port-sur-Saône"/>
        <s v="Provenchère"/>
        <s v="Raze"/>
        <s v="Rosey"/>
        <s v="Rupt-sur-Saône"/>
        <s v="Scey-sur-Saône-et-Saint-Albin"/>
        <s v="Scye"/>
        <s v="Traves"/>
        <s v="Vauchoux"/>
        <s v="Velleguindry-et-Levrecey"/>
        <s v="Velle-le-Châtel"/>
        <s v="Villers-sur-Port"/>
        <s v="Vy-le-Ferroux"/>
        <s v="Vy-lès-Rupt"/>
        <s v="Aillevillers-et-Lyaumont"/>
        <s v="Amage"/>
        <s v="Amont-et-Effreney"/>
        <s v="Belfahy"/>
        <s v="Belmont"/>
        <s v="Belonchamp"/>
        <s v="Beulotte-Saint-Laurent"/>
        <s v="La Bruyère"/>
        <s v="Corbenay"/>
        <s v="La Corbière"/>
        <s v="Corravillers"/>
        <s v="Écromagny"/>
        <s v="Esmoulières"/>
        <s v="Faucogney-et-la-Mer"/>
        <s v="Les Fessey"/>
        <s v="Fleurey-lès-Saint-Loup"/>
        <s v="Fougerolles"/>
        <s v="Fresse"/>
        <s v="Haut-du-Them-Château-Lambert"/>
        <s v="La Lanterne-et-les-Armonts"/>
        <s v="La Longine"/>
        <s v="Mélisey"/>
        <s v="Miellin"/>
        <s v="La Montagne"/>
        <s v="Montessaux"/>
        <s v="La Proiselière-et-Langle"/>
        <s v="La Rosière"/>
        <s v="Saint-Barthélemy"/>
        <s v="Saint-Bresson"/>
        <s v="Sainte-Marie-en-Chanois"/>
        <s v="Servance"/>
        <s v="Ternuay-Melay-et-Saint-Hilaire"/>
        <s v="La Vaivre"/>
        <s v="La Voivre"/>
        <s v="Chevenon"/>
        <s v="Imphy"/>
        <s v="Magny-Cours"/>
        <s v="Saincaize-Meauce"/>
        <s v="Saint-Ouen-sur-Loire"/>
        <s v="Sauvigny-les-Bois"/>
        <s v="Aibre"/>
        <s v="Allenjoie"/>
        <s v="Badevel"/>
        <s v="Bethoncourt"/>
        <s v="Brognard"/>
        <s v="Dambenois"/>
        <s v="Dampierre-les-Bois"/>
        <s v="Fesches-le-Châtel"/>
        <s v="Grand-Charmont"/>
        <s v="Nommay"/>
        <s v="Sochaux"/>
        <s v="Vieux-Charmont"/>
        <s v="Allondans"/>
        <s v="Arcey"/>
        <s v="Bart"/>
        <s v="Bavans"/>
        <s v="Berche"/>
        <s v="Beutal"/>
        <s v="Bretigney"/>
        <s v="Colombier-Fontaine"/>
        <s v="Courcelles-lès-Montbéliard"/>
        <s v="Dampierre-sur-le-Doubs"/>
        <s v="Désandans"/>
        <s v="Dung"/>
        <s v="Échenans"/>
        <s v="Étouvans"/>
        <s v="Faimbe"/>
        <s v="Issans"/>
        <s v="Laire"/>
        <s v="Longevelle-sur-Doubs"/>
        <s v="Lougres"/>
        <s v="Montenois"/>
        <s v="Présentevillers"/>
        <s v="Raynans"/>
        <s v="Saint-Julien-lès-Montbéliard"/>
        <s v="Sainte-Marie"/>
        <s v="Saint-Maurice-Colombier"/>
        <s v="Sainte-Suzanne"/>
        <s v="Semondans"/>
        <s v="Le Vernoy"/>
        <s v="Voujeaucourt"/>
        <s v="Belverne"/>
        <s v="Brevilliers"/>
        <s v="Chagey"/>
        <s v="Châlonvillars"/>
        <s v="Champey"/>
        <s v="Chavanne"/>
        <s v="Chenebier"/>
        <s v="Coisevaux"/>
        <s v="Courmont"/>
        <s v="Couthenans"/>
        <s v="Échenans-sous-Mont-Vaudois"/>
        <s v="Étobon"/>
        <s v="Héricourt"/>
        <s v="Lomont"/>
        <s v="Luze"/>
        <s v="Mandrevillars"/>
        <s v="Saulnot"/>
        <s v="Tavey"/>
        <s v="Trémoins"/>
        <s v="Verlans"/>
        <s v="Villers-sur-Saulnot"/>
        <s v="Vyans-le-Val"/>
        <s v="Grandvaux"/>
        <s v="Hautefond"/>
        <s v="L'Hôpital-le-Mercier"/>
        <s v="Martigny-le-Comte"/>
        <s v="Nochize"/>
        <s v="Oudry"/>
        <s v="Palinges"/>
        <s v="Paray-le-Monial"/>
        <s v="Poisson"/>
        <s v="Saint-Aubin-en-Charollais"/>
        <s v="Saint-Bonnet-de-Vieille-Vigne"/>
        <s v="Saint-Léger-lès-Paray"/>
        <s v="Saint-Vincent-Bragny"/>
        <s v="Saint-Yan"/>
        <s v="Versaugues"/>
        <s v="Vitry-en-Charollais"/>
        <s v="Volesvres"/>
        <s v="Autechaux-Roide"/>
        <s v="Belvoir"/>
        <s v="Bief"/>
        <s v="Bourguignon"/>
        <s v="Chamesol"/>
        <s v="Les Terres-de-Chaux"/>
        <s v="Chazot"/>
        <s v="Crosey-le-Grand"/>
        <s v="Dambelin"/>
        <s v="Dampjoux"/>
        <s v="Écot"/>
        <s v="Écurcey"/>
        <s v="Feule"/>
        <s v="Fleurey"/>
        <s v="Froidevaux"/>
        <s v="Glère"/>
        <s v="Goux-lès-Dambelin"/>
        <s v="La Grange"/>
        <s v="Hyémondans"/>
        <s v="Lanthenans"/>
        <s v="Liebvillers"/>
        <s v="Montancy"/>
        <s v="Montécheroux"/>
        <s v="Montjoie-le-Château"/>
        <s v="Neuchâtel-Urtière"/>
        <s v="Noirefontaine"/>
        <s v="Orve"/>
        <s v="Ouvans"/>
        <s v="Péseux"/>
        <s v="Pont-de-Roide"/>
        <s v="Rahon"/>
        <s v="Randevillers"/>
        <s v="Rémondans-Vaivre"/>
        <s v="Rosières-sur-Barbèche"/>
        <s v="Saint-Hippolyte"/>
        <s v="Sancey-le-Grand"/>
        <s v="Sancey-le-Long"/>
        <s v="Solemont"/>
        <s v="Soulce-Cernay"/>
        <s v="Sourans"/>
        <s v="Surmont"/>
        <s v="Valonne"/>
        <s v="Valoreille"/>
        <s v="Vaufrey"/>
        <s v="Vellerot-lès-Belvoir"/>
        <s v="Vellevans"/>
        <s v="Vernois-lès-Belvoir"/>
        <s v="Villars-sous-Dampjoux"/>
        <s v="Villars-sous-Écot"/>
        <s v="Vyt-lès-Belvoir"/>
        <s v="Brey-et-Maison-du-Bois"/>
        <s v="Chapelle-des-Bois"/>
        <s v="Châtelblanc"/>
        <s v="Chaux-Neuve"/>
        <s v="Le Crouzet"/>
        <s v="Fourcatier-et-Maison-Neuve"/>
        <s v="Gellin"/>
        <s v="Les Grangettes"/>
        <s v="Les Hôpitaux-Neufs"/>
        <s v="Les Hôpitaux-Vieux"/>
        <s v="Jougne"/>
        <s v="Labergement-Sainte-Marie"/>
        <s v="Longevilles-Mont-d'Or"/>
        <s v="Malbuisson"/>
        <s v="Malpas"/>
        <s v="Métabief"/>
        <s v="Montperreux"/>
        <s v="Mouthe"/>
        <s v="Petite-Chaux"/>
        <s v="La Planée"/>
        <s v="Les Pontets"/>
        <s v="Reculfoz"/>
        <s v="Remoray-Boujeons"/>
        <s v="Rochejean"/>
        <s v="Rondefontaine"/>
        <s v="Saint-Antoine"/>
        <s v="Saint-Point-Lac"/>
        <s v="Sarrageois"/>
        <s v="Touillon-et-Loutelet"/>
        <s v="Vaux-et-Chantegrue"/>
        <s v="Les Villedieu"/>
        <s v="Aulx-lès-Cromary"/>
        <s v="Authoison"/>
        <s v="La Barre"/>
        <s v="Beaumotte-Aubertans"/>
        <s v="Besnans"/>
        <s v="Bouhans-lès-Montbozon"/>
        <s v="Boulot"/>
        <s v="Boult"/>
        <s v="Bussières"/>
        <s v="Buthiers"/>
        <s v="Cenans"/>
        <s v="Chambornay-lès-Bellevaux"/>
        <s v="Chassey-lès-Montbozon"/>
        <s v="Chaux-la-Lotière"/>
        <s v="Cirey"/>
        <s v="Cognières"/>
        <s v="Cordonnet"/>
        <s v="Cromary"/>
        <s v="Dampierre-sur-Linotte"/>
        <s v="Filain"/>
        <s v="Fondremand"/>
        <s v="Fontenois-lès-Montbozon"/>
        <s v="Hyet"/>
        <s v="Larians-et-Munans"/>
        <s v="Loulans-Verchamp"/>
        <s v="Le Magnoray"/>
        <s v="Maizières"/>
        <s v="La Malachère"/>
        <s v="Maussans"/>
        <s v="Montarlot-lès-Rioz"/>
        <s v="Montbozon"/>
        <s v="Neuvelle-lès-Cromary"/>
        <s v="Ormenans"/>
        <s v="Pennesières"/>
        <s v="Perrouse"/>
        <s v="Quenoche"/>
        <s v="Recologne-lès-Rioz"/>
        <s v="Rioz"/>
        <s v="Roche-sur-Linotte-et-Sorans-les-Cordiers"/>
        <s v="Ruhans"/>
        <s v="Sorans-lès-Breurey"/>
        <s v="Thieffrans"/>
        <s v="Thiénans"/>
        <s v="Traitiéfontaine"/>
        <s v="Trésilley"/>
        <s v="Vandelans"/>
        <s v="Villers-Bouton"/>
        <s v="Villers-Pater"/>
        <s v="Voray-sur-l'Ognon"/>
        <s v="Vy-lès-Filain"/>
        <s v="Anost"/>
        <s v="Antully"/>
        <s v="Autun"/>
        <s v="Auxy"/>
        <s v="Barnay"/>
        <s v="La Boulaye"/>
        <s v="Brion"/>
        <s v="Broye"/>
        <s v="Besançon"/>
        <s v="La Chapelle-sous-Uchon"/>
        <s v="Charbonnat"/>
        <s v="Chissey-en-Morvan"/>
        <s v="Collonge-la-Madeleine"/>
        <s v="La Comelle"/>
        <s v="Cordesse"/>
        <s v="Curgy"/>
        <s v="Cussy-en-Morvan"/>
        <s v="Dettey"/>
        <s v="Dracy-Saint-Loup"/>
        <s v="Épinac"/>
        <s v="Étang-sur-Arroux"/>
        <s v="La Grande-Verrière"/>
        <s v="Igornay"/>
        <s v="Laizy"/>
        <s v="Lucenay-l'Évêque"/>
        <s v="Mesvres"/>
        <s v="Monthelon"/>
        <s v="Morlet"/>
        <s v="La Petite-Verrière"/>
        <s v="Reclesne"/>
        <s v="Roussillon-en-Morvan"/>
        <s v="Saint-Didier-sur-Arroux"/>
        <s v="Saint-Eugène"/>
        <s v="Saint-Forgeot"/>
        <s v="Blanzy"/>
        <s v="Saint-Léger-du-Bois"/>
        <s v="Saint-Léger-sous-Beuvray"/>
        <s v="Saint-Nizier-sur-Arroux"/>
        <s v="Saint-Prix"/>
        <s v="Saisy"/>
        <s v="La Celle-en-Morvan"/>
        <s v="Sommant"/>
        <s v="Sully"/>
        <s v="La Tagnière"/>
        <s v="Tavernay"/>
        <s v="Thil-sur-Arroux"/>
        <s v="Tintry"/>
        <s v="Uchon"/>
        <s v="Alligny-Cosne"/>
        <s v="Annay"/>
        <s v="La Celle-sur-Loire"/>
        <s v="Cessy-les-Bois"/>
        <s v="Châteauneuf-Val-de-Bargis"/>
        <s v="Ciez"/>
        <s v="Colméry"/>
        <s v="Cosne-Cours-sur-Loire"/>
        <s v="Couloutre"/>
        <s v="Donzy"/>
        <s v="Myennes"/>
        <s v="Neuvy-sur-Loire"/>
        <s v="Perroy"/>
        <s v="Pougny"/>
        <s v="Sainte-Colombe-des-Bois"/>
        <s v="Saint-Loup"/>
        <s v="Saint-Malo-en-Donziois"/>
        <s v="Saint-Père"/>
        <s v="Les Bizots"/>
        <s v="Le Breuil"/>
        <s v="Le Creusot"/>
        <s v="Écuisses"/>
        <s v="Marmagne"/>
        <s v="Montcenis"/>
        <s v="Montchanin"/>
        <s v="Saint-Eusèbe"/>
        <s v="Saint-Firmin"/>
        <s v="Saint-Julien-sur-Dheune"/>
        <s v="Saint-Laurent-d'Andenay"/>
        <s v="Saint-Sernin-du-Bois"/>
        <s v="Saint-Symphorien-de-Marmagne"/>
        <s v="Torcy"/>
        <s v="Charnay-lès-Mâcon"/>
        <s v="Azé"/>
        <s v="Hurigny"/>
        <s v="Mâcon"/>
        <s v="Sancé"/>
        <s v="Bissy-la-Mâconnaise"/>
        <s v="Burgy"/>
        <s v="Charbonnières"/>
        <s v="Chardonnay"/>
        <s v="Clessé"/>
        <s v="Cruzille"/>
        <s v="Grevilly"/>
        <s v="Laizé"/>
        <s v="Lugny"/>
        <s v="Montbellet"/>
        <s v="Péronne"/>
        <s v="Saint-Albain"/>
        <s v="Saint-Gengoux-de-Scissé"/>
        <s v="Saint-Martin-Belle-Roche"/>
        <s v="Saint-Maurice-de-Satonnay"/>
        <s v="La Salle"/>
        <s v="Senozan"/>
        <s v="Viré"/>
        <s v="Fleurville"/>
        <s v="Beaumont-sur-Grosne"/>
        <s v="L'Abergement-Sainte-Colombe"/>
        <s v="Baudrières"/>
        <s v="La Charmée"/>
        <s v="Châtenoy-en-Bresse"/>
        <s v="Champforgeuil"/>
        <s v="Épervans"/>
        <s v="Farges-lès-Chalon"/>
        <s v="Fragnes"/>
        <s v="Lans"/>
        <s v="Lessard-en-Bresse"/>
        <s v="La Loyère"/>
        <s v="Change"/>
        <s v="Oslon"/>
        <s v="Ouroux-sur-Saône"/>
        <s v="Saint-Christophe-en-Bresse"/>
        <s v="Saint-Germain-du-Plain"/>
        <s v="Châtenoy-le-Royal"/>
        <s v="Sassenay"/>
        <s v="Sevrey"/>
        <s v="Tronchy"/>
        <s v="Virey-le-Grand"/>
        <s v="Boyer"/>
        <s v="Bresse-sur-Grosne"/>
        <s v="Champagny-sous-Uxelles"/>
        <s v="La Chapelle-de-Bragny"/>
        <s v="Étrigny"/>
        <s v="Gigny-sur-Saône"/>
        <s v="Jugy"/>
        <s v="Laives"/>
        <s v="Lalheue"/>
        <s v="Mancey"/>
        <s v="Montceaux-Ragny"/>
        <s v="Nanton"/>
        <s v="Saint-Ambreuil"/>
        <s v="Saint-Cyr"/>
        <s v="Saint-Loup-de-Varennes"/>
        <s v="Sennecey-le-Grand"/>
        <s v="Varennes-le-Grand"/>
        <s v="Vers"/>
        <s v="Champigny"/>
        <s v="La Chapelle-sur-Oreuse"/>
        <s v="Chaumont"/>
        <s v="Compigny"/>
        <s v="Courlon-sur-Yonne"/>
        <s v="Cuy"/>
        <s v="Évry"/>
        <s v="Gisy-les-Nobles"/>
        <s v="Lixy"/>
        <s v="Michery"/>
        <s v="Pailly"/>
        <s v="Plessis-Saint-Jean"/>
        <s v="Pont-sur-Yonne"/>
        <s v="Saint-Agnan"/>
        <s v="Saint-Sérotin"/>
        <s v="Serbonnes"/>
        <s v="Sergines"/>
        <s v="Thorigny-sur-Oreuse"/>
        <s v="Villeblevin"/>
        <s v="Villemanoche"/>
        <s v="Villenavotte"/>
        <s v="Villeneuve-la-Guyard"/>
        <s v="Villeperrot"/>
        <s v="Villethierry"/>
        <s v="Perceneige"/>
        <s v="Vinneuf"/>
        <s v="Charentenay"/>
        <s v="Coulangeron"/>
        <s v="Coulanges-la-Vineuse"/>
        <s v="Escamps"/>
        <s v="Escolives-Sainte-Camille"/>
        <s v="Gy-l'Évêque"/>
        <s v="Irancy"/>
        <s v="Jussy"/>
        <s v="Merry-Sec"/>
        <s v="Migé"/>
        <s v="Mouffy"/>
        <s v="Val-de-Mercy"/>
        <s v="Vincelles"/>
        <s v="Vincelottes"/>
        <s v="Avril-sur-Loire"/>
        <s v="Béard"/>
        <s v="Champvert"/>
        <s v="Charrin"/>
        <s v="Cossaye"/>
        <s v="Decize"/>
        <s v="Devay"/>
        <s v="Dornes"/>
        <s v="Druy-Parigny"/>
        <s v="Fleury-sur-Loire"/>
        <s v="Lamenay-sur-Loire"/>
        <s v="Lucenay-lès-Aix"/>
        <s v="Neuville-lès-Decize"/>
        <s v="Saint-Germain-Chassenay"/>
        <s v="Saint-Léger-des-Vignes"/>
        <s v="Saint-Parize-en-Viry"/>
        <s v="Sougy-sur-Loire"/>
        <s v="Toury-Lurcy"/>
        <s v="Verneuil"/>
        <s v="Arleuf"/>
        <s v="Blismes"/>
        <s v="Château-Chinon (Ville)"/>
        <s v="Château-Chinon (Campagne)"/>
        <s v="Châtin"/>
        <s v="Corancy"/>
        <s v="Dommartin"/>
        <s v="Fâchin"/>
        <s v="Glux-en-Glenne"/>
        <s v="Lavault-de-Frétoy"/>
        <s v="Montigny-en-Morvan"/>
        <s v="Montreuillon"/>
        <s v="Saint-Hilaire-en-Morvan"/>
        <s v="Saint-Léger-de-Fougeret"/>
        <s v="Saint-Péreuse"/>
        <s v="Chambeugle"/>
        <s v="Charny"/>
        <s v="Chêne-Arnoult"/>
        <s v="Chevillon"/>
        <s v="Dicy"/>
        <s v="La Ferté-Loupière"/>
        <s v="Fontenouilles"/>
        <s v="Grandchamp"/>
        <s v="Malicorne"/>
        <s v="Marchais-Beton"/>
        <s v="Perreux"/>
        <s v="Prunoy"/>
        <s v="Saint-Denis-sur-Ouanne"/>
        <s v="Saint-Martin-sur-Ouanne"/>
        <s v="Villefranche"/>
        <s v="Nevers"/>
        <s v="La Machine"/>
        <s v="Thianges"/>
        <s v="Trois-Vèvres"/>
        <s v="Charmoy"/>
        <s v="Ciry-le-Noble"/>
        <s v="Dompierre-sous-Sanvignes"/>
        <s v="Génelard"/>
        <s v="Marly-sur-Arroux"/>
        <s v="Perrecy-les-Forges"/>
        <s v="Saint-Berain-sous-Sanvignes"/>
        <s v="Saint-Romain-sous-Versigny"/>
        <s v="Sanvignes-les-Mines"/>
        <s v="Toulon-sur-Arroux"/>
        <s v="Belfort"/>
        <s v="Chenôve"/>
        <s v="Chalon-sur-Saône"/>
        <s v="Créot"/>
        <s v="Crissey"/>
        <s v="Dijon"/>
        <s v="Montbéliard"/>
        <s v="Corcelles-les-Monts"/>
        <s v="Flavignerot"/>
        <s v="Fleurey-sur-Ouche"/>
        <s v="Épertully"/>
        <s v="Lantenay"/>
        <s v="Fontaine-lès-Dijon"/>
        <s v="Velars-sur-Ouche"/>
        <s v="Avelanges"/>
        <s v="Avot"/>
        <s v="Barjon"/>
        <s v="Boussenois"/>
        <s v="Busserotte-et-Montenaille"/>
        <s v="Chaignay"/>
        <s v="Chazeuil"/>
        <s v="Courlon"/>
        <s v="Courtivron"/>
        <s v="Crécey-sur-Tille"/>
        <s v="Cussey-les-Forges"/>
        <s v="Diénay"/>
        <s v="Échevannes"/>
        <s v="Épagny"/>
        <s v="Flacey"/>
        <s v="Foncegrive"/>
        <s v="Fraignot-et-Vesvrotte"/>
        <s v="Gemeaux"/>
        <s v="Grancey-le-Château-Neuvelle"/>
        <s v="Is-sur-Tille"/>
        <s v="Lux"/>
        <s v="Marcilly-sur-Tille"/>
        <s v="Marey-sur-Tille"/>
        <s v="Marsannay-le-Bois"/>
        <s v="Le Meix"/>
        <s v="Moloy"/>
        <s v="Orville"/>
        <s v="Pichanges"/>
        <s v="Poiseul-lès-Saulx"/>
        <s v="Sacquenay"/>
        <s v="Salives"/>
        <s v="Saulx-le-Duc"/>
        <s v="Selongey"/>
        <s v="Spoy"/>
        <s v="Tarsul"/>
        <s v="Til-Châtel"/>
        <s v="Vernois-lès-Vesvres"/>
        <s v="Vernot"/>
        <s v="Véronnes"/>
        <s v="Villecomte"/>
        <s v="Villey-sur-Tille"/>
        <s v="Ballore"/>
        <s v="Beaubery"/>
        <s v="Chevagny-sur-Guye"/>
        <s v="Chiddes"/>
        <s v="Collonge-en-Charollais"/>
        <s v="Genouilly"/>
        <s v="Gourdon"/>
        <s v="La Guiche"/>
        <s v="Joncy"/>
        <s v="Marigny"/>
        <s v="Marizy"/>
        <s v="Mary"/>
        <s v="Mont-Saint-Vincent"/>
        <s v="Mornay"/>
        <s v="Pouilloux"/>
        <s v="Pressy-sous-Dondin"/>
        <s v="Le Puley"/>
        <s v="Le Rousset"/>
        <s v="Saint-Bonnet-de-Joux"/>
        <s v="Saint-Clément-sur-Guye"/>
        <s v="Saint-Marcelin-de-Cray"/>
        <s v="Saint-Martin-de-Salencey"/>
        <s v="Saint-Martin-la-Patrouille"/>
        <s v="Saint-Micaud"/>
        <s v="Saint-Romain-sous-Gourdon"/>
        <s v="Sivignon"/>
        <s v="Suin"/>
        <s v="Vaux-en-Pré"/>
        <s v="Verosvres"/>
        <s v="Anzy-le-Duc"/>
        <s v="Artaix"/>
        <s v="Baugy"/>
        <s v="Bourg-le-Comte"/>
        <s v="Briant"/>
        <s v="Céron"/>
        <s v="Chambilly"/>
        <s v="Chenay-le-Châtel"/>
        <s v="Fleury-la-Montagne"/>
        <s v="Iguerande"/>
        <s v="Ligny-en-Brionnais"/>
        <s v="Mailly"/>
        <s v="Marcigny"/>
        <s v="Melay"/>
        <s v="Montceaux-l'Étoile"/>
        <s v="Oyé"/>
        <s v="Saint-Bonnet-de-Cray"/>
        <s v="Saint-Christophe-en-Brionnais"/>
        <s v="Saint-Didier-en-Brionnais"/>
        <s v="Sainte-Foy"/>
        <s v="Saint-Julien-de-Jonzy"/>
        <s v="Saint-Martin-du-Lac"/>
        <s v="Sarry"/>
        <s v="Semur-en-Brionnais"/>
        <s v="Varenne-l'Arconce"/>
        <s v="Vindecy"/>
        <s v="Aigremont"/>
        <s v="Aisy-sur-Armançon"/>
        <s v="Ancy-le-Franc"/>
        <s v="Ancy-le-Libre"/>
        <s v="Annay-sur-Serein"/>
        <s v="Argentenay"/>
        <s v="Argenteuil-sur-Armançon"/>
        <s v="Arthonnay"/>
        <s v="Baon"/>
        <s v="Beine"/>
        <s v="Bernouil"/>
        <s v="Béru"/>
        <s v="Butteaux"/>
        <s v="Carisey"/>
        <s v="Chablis"/>
        <s v="Chassignelles"/>
        <s v="Chemilly-sur-Serein"/>
        <s v="Cheney"/>
        <s v="Chichée"/>
        <s v="Chitry"/>
        <s v="Collan"/>
        <s v="Courgis"/>
        <s v="Cruzy-le-Châtel"/>
        <s v="Cry"/>
        <s v="Dannemoine"/>
        <s v="Dyé"/>
        <s v="Épineuil"/>
        <s v="Fleys"/>
        <s v="Flogny-la-Chapelle"/>
        <s v="Fontenay-près-Chablis"/>
        <s v="Fresnes"/>
        <s v="Fulvy"/>
        <s v="Gigny"/>
        <s v="Gland"/>
        <s v="Jully"/>
        <s v="Junay"/>
        <s v="Lézinnes"/>
        <s v="Lichères-près-Aigremont"/>
        <s v="Môlay"/>
        <s v="Molosmes"/>
        <s v="Moulins-en-Tonnerrois"/>
        <s v="Nuits"/>
        <s v="Pacy-sur-Armançon"/>
        <s v="Percey"/>
        <s v="Perrigny-sur-Armançon"/>
        <s v="Pimelles"/>
        <s v="Poilly-sur-Serein"/>
        <s v="Préhy"/>
        <s v="Quincerot"/>
        <s v="Ravières"/>
        <s v="Roffey"/>
        <s v="Rugny"/>
        <s v="Saint-Martin-sur-Armançon"/>
        <s v="Sainte-Vertu"/>
        <s v="Sambourg"/>
        <s v="Sennevoy-le-Bas"/>
        <s v="Sennevoy-le-Haut"/>
        <s v="Serrigny"/>
        <s v="Stigny"/>
        <s v="Tanlay"/>
        <s v="Thorey"/>
        <s v="Tissey"/>
        <s v="Tonnerre"/>
        <s v="Trichey"/>
        <s v="Tronchoy"/>
        <s v="Vézannes"/>
        <s v="Vézinnes"/>
        <s v="Villiers-les-Hauts"/>
        <s v="Villiers-Vineux"/>
        <s v="Villon"/>
        <s v="Vireaux"/>
        <s v="Viviers"/>
        <s v="Yrouerre"/>
        <s v="Azy-le-Vif"/>
        <s v="Chantenay-Saint-Imbert"/>
        <s v="Langeron"/>
        <s v="Livry"/>
        <s v="Luthenay-Uxeloup"/>
        <s v="Mars-sur-Allier"/>
        <s v="Saint-Parize-le-Châtel"/>
        <s v="Saint-Pierre-le-Moûtier"/>
        <s v="Toury-sur-Jour"/>
        <s v="Tresnay"/>
        <s v="Isenay"/>
        <s v="Maux"/>
        <s v="Montaron"/>
        <s v="Moulins-Engilbert"/>
        <s v="Onlay"/>
        <s v="Préporché"/>
        <s v="Saint-Honoré-les-Bains"/>
        <s v="Sermages"/>
        <s v="Vandenesse"/>
        <s v="Villapourçon"/>
        <s v="Bulcy"/>
        <s v="Garchy"/>
        <s v="Mesves-sur-Loire"/>
        <s v="Pouilly-sur-Loire"/>
        <s v="Saint-Andelain"/>
        <s v="Saint-Laurent-l'Abbaye"/>
        <s v="Saint-Martin-sur-Nohain"/>
        <s v="Saint-Quentin-sur-Nohain"/>
        <s v="Suilly-la-Tour"/>
        <s v="Tracy-sur-Loire"/>
        <s v="Vielmanay"/>
        <s v="Achun"/>
        <s v="Alluy"/>
        <s v="Aunay-en-Bazois"/>
        <s v="Bazolles"/>
        <s v="Biches"/>
        <s v="Bona"/>
        <s v="Brinay"/>
        <s v="Châtillon-en-Bazois"/>
        <s v="Chougny"/>
        <s v="Crux-la-Ville"/>
        <s v="Dun-sur-Grandry"/>
        <s v="Jailly"/>
        <s v="Limanton"/>
        <s v="Montapas"/>
        <s v="Mont-et-Marré"/>
        <s v="Montigny-sur-Canne"/>
        <s v="Ougny"/>
        <s v="Rouy"/>
        <s v="Saint-Benin-des-Bois"/>
        <s v="Saint-Franchy"/>
        <s v="Saint-Maurice"/>
        <s v="Saint-Saulge"/>
        <s v="Saxi-Bourdon"/>
        <s v="Tamnay-en-Bazois"/>
        <s v="Tintury"/>
        <s v="Achey"/>
        <s v="Argillières"/>
        <s v="Autet"/>
        <s v="Les Bâties"/>
        <s v="Beaujeu-Saint-Vallier-Pierrejux-et-Quitteur"/>
        <s v="Brotte-lès-Ray"/>
        <s v="Champlitte"/>
        <s v="Confracourt"/>
        <s v="Courtesoult-et-Gatey"/>
        <s v="Dampierre-sur-Salon"/>
        <s v="Delain"/>
        <s v="Denèvre"/>
        <s v="Fédry"/>
        <s v="Ferrières-lès-Ray"/>
        <s v="Fleurey-lès-Lavoncourt"/>
        <s v="Fouvent-Saint-Andoche"/>
        <s v="Francourt"/>
        <s v="Framont"/>
        <s v="Fresne-Saint-Mamès"/>
        <s v="Fretigney-et-Velloreille"/>
        <s v="Grandecourt"/>
        <s v="Greucourt"/>
        <s v="Larret"/>
        <s v="Lavoncourt"/>
        <s v="Membrey"/>
        <s v="Mercey-sur-Saône"/>
        <s v="Montot"/>
        <s v="Mont-Saint-Léger"/>
        <s v="Motey-sur-Saône"/>
        <s v="Percey-le-Grand"/>
        <s v="Pierrecourt"/>
        <s v="Le Pont-de-Planches"/>
        <s v="Ray-sur-Saône"/>
        <s v="Recologne"/>
        <s v="Renaucourt"/>
        <s v="Roche-et-Raucourt"/>
        <s v="Saint-Gand"/>
        <s v="Sainte-Reine"/>
        <s v="Savoyeux"/>
        <s v="Seveux"/>
        <s v="Soing-Cubry-Charentenay"/>
        <s v="Theuley"/>
        <s v="Tincey-et-Pontrebeau"/>
        <s v="Vaite"/>
        <s v="Vanne"/>
        <s v="Vauconcourt-Nervezain"/>
        <s v="Vellexon-Queutrey-et-Vaudey"/>
        <s v="Vereux"/>
        <s v="La Vernotte"/>
        <s v="Vezet"/>
        <s v="Villers-Vaudey"/>
        <s v="Volon"/>
        <s v="Cressy-sur-Somme"/>
        <s v="Bourbon-Lancy"/>
        <s v="Chalmoux"/>
        <s v="Cronat"/>
        <s v="Gilly-sur-Loire"/>
        <s v="Lesme"/>
        <s v="Maltat"/>
        <s v="Mont"/>
        <s v="Perrigny-sur-Loire"/>
        <s v="Saint-Aubin-sur-Loire"/>
        <s v="Vitry-sur-Loire"/>
        <s v="Cuzy"/>
        <s v="Grury"/>
        <s v="Issy-l'Évêque"/>
        <s v="Marly-sous-Issy"/>
        <s v="Montmort"/>
        <s v="Sainte-Radegonde"/>
        <s v="Annay-la-Côte"/>
        <s v="Annéot"/>
        <s v="Asquins"/>
        <s v="Avallon"/>
        <s v="Blannay"/>
        <s v="Domecy-sur-Cure"/>
        <s v="Domecy-sur-le-Vault"/>
        <s v="Étaule"/>
        <s v="Foissy-lès-Vézelay"/>
        <s v="Fontenay-près-Vézelay"/>
        <s v="Girolles"/>
        <s v="Givry"/>
        <s v="Island"/>
        <s v="Lucy-le-Bois"/>
        <s v="Magny"/>
        <s v="Menades"/>
        <s v="Montillot"/>
        <s v="Pierre-Perthuis"/>
        <s v="Pontaubert"/>
        <s v="Sainte-Magnance"/>
        <s v="Sauvigny-le-Bois"/>
        <s v="Sermizelles"/>
        <s v="Tharoiseau"/>
        <s v="Tharot"/>
        <s v="Thory"/>
        <s v="Vault-de-Lugny"/>
        <s v="Vézelay"/>
        <s v="Auxonne"/>
        <s v="Béon"/>
        <s v="La Celle-Saint-Cyr"/>
        <s v="Cézy"/>
        <s v="Champlay"/>
        <s v="Champvallon"/>
        <s v="Chamvres"/>
        <s v="Cudot"/>
        <s v="Joigny"/>
        <s v="Looze"/>
        <s v="Paroy-sur-Tholon"/>
        <s v="Précy-sur-Vrin"/>
        <s v="Saint-Aubin-sur-Yonne"/>
        <s v="Saint-Romain-le-Preux"/>
        <s v="Sépeaux"/>
        <s v="Villecien"/>
        <s v="Villevallier"/>
        <s v="Le Bélieu"/>
        <s v="La Chaux"/>
        <s v="Les Combes"/>
        <s v="Les Fins"/>
        <s v="Gilley"/>
        <s v="Grand'Combe-Châteleu"/>
        <s v="Les Gras"/>
        <s v="Villers-le-Lac"/>
        <s v="La Longeville"/>
        <s v="Montbenoît"/>
        <s v="Montflovin"/>
        <s v="Montlebon"/>
        <s v="Morteau"/>
        <s v="Noël-Cerneux"/>
        <s v="Ville-du-Pont"/>
        <s v="Amancey"/>
        <s v="Amathay-Vésigneux"/>
        <s v="Amondans"/>
        <s v="Bolandoz"/>
        <s v="Bonnevaux-le-Prieuré"/>
        <s v="Chantrans"/>
        <s v="Chassagne-Saint-Denis"/>
        <s v="Châteauvieux-les-Fossés"/>
        <s v="Cléron"/>
        <s v="Durnes"/>
        <s v="Fertans"/>
        <s v="Flagey"/>
        <s v="Guyans-Durnes"/>
        <s v="Lavans-Vuillafans"/>
        <s v="Lods"/>
        <s v="Longeville"/>
        <s v="Malbrans"/>
        <s v="Montgesoye"/>
        <s v="Mouthier-Haute-Pierre"/>
        <s v="Ornans"/>
        <s v="Reugney"/>
        <s v="Saules"/>
        <s v="Scey-Maisières"/>
        <s v="Silley-Amancey"/>
        <s v="Voires"/>
        <s v="Vuillafans"/>
        <s v="Arc-sous-Montenot"/>
        <s v="Les Alliés"/>
        <s v="Bannans"/>
        <s v="Bians-les-Usiers"/>
        <s v="Bonnevaux"/>
        <s v="Boujailles"/>
        <s v="Bouverans"/>
        <s v="Bulle"/>
        <s v="Chapelle-d'Huin"/>
        <s v="Courvières"/>
        <s v="Crouzet-Migette"/>
        <s v="Déservillers"/>
        <s v="Dompierre-les-Tilleuls"/>
        <s v="Éternoz"/>
        <s v="Évillers"/>
        <s v="Frasne"/>
        <s v="Gevresin"/>
        <s v="Goux-les-Usiers"/>
        <s v="Labergement-du-Navois"/>
        <s v="Levier"/>
        <s v="Montmahoux"/>
        <s v="Nans-sous-Sainte-Anne"/>
        <s v="Renédale"/>
        <s v="La Rivière-Drugeon"/>
        <s v="Sainte-Anne"/>
        <s v="Saraz"/>
        <s v="Septfontaines"/>
        <s v="Sombacour"/>
        <s v="Villeneuve-d'Amont"/>
        <s v="Villers-sous-Chalamont"/>
        <s v="Arçon"/>
        <s v="Aubonne"/>
        <s v="Bugny"/>
        <s v="Chaffois"/>
        <s v="La Cluse-et-Mijoux"/>
        <s v="Doubs"/>
        <s v="Les Fourgs"/>
        <s v="Granges-Narboz"/>
        <s v="Hauterive-la-Fresse"/>
        <s v="Houtaud"/>
        <s v="Maisons-du-Bois-Lièvremont"/>
        <s v="Ouhans"/>
        <s v="Oye-et-Pallet"/>
        <s v="Pontarlier"/>
        <s v="Sainte-Colombe"/>
        <s v="Saint-Gorgon-Main"/>
        <s v="Verrières-de-Joux"/>
        <s v="Vuillecin"/>
        <s v="Beaucourt"/>
        <s v="Croix"/>
        <s v="Delle"/>
        <s v="Lebetain"/>
        <s v="Montbouton"/>
        <s v="Saint-Dizier-l'Évêque"/>
        <s v="Villars-le-Sec"/>
        <s v="Armes"/>
        <s v="Billy-sur-Oisy"/>
        <s v="Breugnon"/>
        <s v="Brèves"/>
        <s v="Chevroches"/>
        <s v="Clamecy"/>
        <s v="Dornecy"/>
        <s v="Oisy"/>
        <s v="Ouagne"/>
        <s v="Pousseaux"/>
        <s v="Rix"/>
        <s v="Surgy"/>
        <s v="Trucy-l'Orgueilleux"/>
        <s v="Villiers-sur-Yonne"/>
        <s v="Arquian"/>
        <s v="Bitry"/>
        <s v="Bouhy"/>
        <s v="La Chapelle-Saint-André"/>
        <s v="Corvol-l'Orgueilleux"/>
        <s v="Courcelles"/>
        <s v="Cuncy-lès-Varzy"/>
        <s v="Dampierre-sous-Bouhy"/>
        <s v="Entrains-sur-Nohain"/>
        <s v="Marcy"/>
        <s v="Menestreau"/>
        <s v="Menou"/>
        <s v="Oudan"/>
        <s v="Parigny-la-Rose"/>
        <s v="Saint-Amand-en-Puisaye"/>
        <s v="Saint-Pierre-du-Mont"/>
        <s v="Saint-Vérain"/>
        <s v="Varzy"/>
        <s v="Villiers-le-Sec"/>
        <s v="Amazy"/>
        <s v="Anthien"/>
        <s v="Anlezy"/>
        <s v="Avrée"/>
        <s v="Alligny-en-Morvan"/>
        <s v="Aillant-sur-Tholon"/>
        <s v="Asnan"/>
        <s v="Authiou"/>
        <s v="Beaulieu"/>
        <s v="Beuvron"/>
        <s v="Brinon-sur-Beuvron"/>
        <s v="Bussy-la-Pesle"/>
        <s v="Cervon"/>
        <s v="Challement"/>
        <s v="Champallement"/>
        <s v="Chaumot"/>
        <s v="Chevannes-Changy"/>
        <s v="Chitry-les-Mines"/>
        <s v="La Collancelle"/>
        <s v="Corbigny"/>
        <s v="Corvol-d'Embernard"/>
        <s v="Dompierre-sur-Héry"/>
        <s v="Epiry"/>
        <s v="Germenay"/>
        <s v="Grenois"/>
        <s v="Guipy"/>
        <s v="Héry"/>
        <s v="Magny-Lormes"/>
        <s v="Marigny-sur-Yonne"/>
        <s v="Michaugues"/>
        <s v="Moraches"/>
        <s v="Mouron-sur-Yonne"/>
        <s v="Neuilly"/>
        <s v="Pazy"/>
        <s v="Saint-Révérien"/>
        <s v="Sardy-lès-Épiry"/>
        <s v="Taconnay"/>
        <s v="Vitry-Laché"/>
        <s v="Fléty"/>
        <s v="Lanty"/>
        <s v="Larochemillay"/>
        <s v="Luzy"/>
        <s v="Millay"/>
        <s v="La Nocle-Maulaix"/>
        <s v="Poil"/>
        <s v="Rémilly"/>
        <s v="Saint-Seine"/>
        <s v="Savigny-Poil-Fol"/>
        <s v="Sémelay"/>
        <s v="Tazilly"/>
        <s v="Ternant"/>
        <s v="Chaumard"/>
        <s v="Dun-les-Places"/>
        <s v="Gien-sur-Cure"/>
        <s v="Gouloux"/>
        <s v="Montsauche-les-Settons"/>
        <s v="Moux-en-Morvan"/>
        <s v="Ouroux-en-Morvan"/>
        <s v="Planchez"/>
        <s v="Saint-Brisson"/>
        <s v="Beaumont-Sardolles"/>
        <s v="Billy-Chevannes"/>
        <s v="Cercy-la-Tour"/>
        <s v="Cizely"/>
        <s v="Diennes-Aubigny"/>
        <s v="La Fermeté"/>
        <s v="Fertrève"/>
        <s v="Fours"/>
        <s v="Frasnay-Reugny"/>
        <s v="Limon"/>
        <s v="Montambert"/>
        <s v="Saint-Benin-d'Azy"/>
        <s v="Saint-Gratien-Savigny"/>
        <s v="Saint-Hilaire-Fontaine"/>
        <s v="Saint-Jean-aux-Amognes"/>
        <s v="Thaix"/>
        <s v="Ville-Langy"/>
        <s v="Asnois"/>
        <s v="Dirol"/>
        <s v="Flez-Cuzy"/>
        <s v="Lys"/>
        <s v="La Maison-Dieu"/>
        <s v="Metz-le-Comte"/>
        <s v="Moissy-Moulinot"/>
        <s v="Monceaux-le-Comte"/>
        <s v="Neuffontaines"/>
        <s v="Nuars"/>
        <s v="Ruages"/>
        <s v="Saint-Aubin-des-Chaumes"/>
        <s v="Saint-Didier"/>
        <s v="Saint-Germain-des-Bois"/>
        <s v="Saizy"/>
        <s v="Talon"/>
        <s v="Tannay"/>
        <s v="Teigny"/>
        <s v="Vignol"/>
        <s v="Beauvoir"/>
        <s v="Branches"/>
        <s v="Chassy"/>
        <s v="Diges"/>
        <s v="Dracy"/>
        <s v="Égleny"/>
        <s v="Fleury-la-Vallée"/>
        <s v="Guerchy"/>
        <s v="Laduz"/>
        <s v="Leugny"/>
        <s v="Lindry"/>
        <s v="Merry-la-Vallée"/>
        <s v="Moulins-sur-Ouanne"/>
        <s v="Les Ormes"/>
        <s v="Ouanne"/>
        <s v="Parly"/>
        <s v="Poilly-sur-Tholon"/>
        <s v="Pourrain"/>
        <s v="Saint-Aubin-Château-Neuf"/>
        <s v="Saint-Martin-sur-Ocre"/>
        <s v="Saint-Maurice-le-Vieil"/>
        <s v="Saint-Maurice-Thizouaille"/>
        <s v="Senan"/>
        <s v="Sommecaise"/>
        <s v="Toucy"/>
        <s v="Villemer"/>
        <s v="Villiers-Saint-Benoît"/>
        <s v="Villiers-sur-Tholon"/>
        <s v="Volgré"/>
        <s v="Bantanges"/>
        <s v="Beaurepaire-en-Bresse"/>
        <s v="Branges"/>
        <s v="Bruailles"/>
        <s v="Champagnat"/>
        <s v="La Chapelle-Naude"/>
        <s v="La Chapelle-Thècle"/>
        <s v="Condal"/>
        <s v="Cuiseaux"/>
        <s v="Dommartin-lès-Cuiseaux"/>
        <s v="Le Fay"/>
        <s v="Flacey-en-Bresse"/>
        <s v="Frontenaud"/>
        <s v="Joudes"/>
        <s v="Louhans"/>
        <s v="Ménetreuil"/>
        <s v="Le Miroir"/>
        <s v="Montagny-près-Louhans"/>
        <s v="Montcony"/>
        <s v="Montpont-en-Bresse"/>
        <s v="Ratte"/>
        <s v="Sagy"/>
        <s v="Saillenard"/>
        <s v="Sainte-Croix"/>
        <s v="Saint-Martin-du-Mont"/>
        <s v="Saint-Usuge"/>
        <s v="Savigny-en-Revermont"/>
        <s v="Varennes-Saint-Sauveur"/>
        <s v="Arnay-sous-Vitteaux"/>
        <s v="Alise-Sainte-Reine"/>
        <s v="Aisy-sous-Thil"/>
        <s v="Source-Seine"/>
        <s v="Boux-sous-Salmaise"/>
        <s v="Bussy-le-Grand"/>
        <s v="Charencey"/>
        <s v="Corpoyer-la-Chapelle"/>
        <s v="Darcey"/>
        <s v="Flavigny-sur-Ozerain"/>
        <s v="Frôlois"/>
        <s v="Gissey-sous-Flavigny"/>
        <s v="Grésigny-Sainte-Reine"/>
        <s v="Grignon"/>
        <s v="Hauteroche"/>
        <s v="Jailly-les-Moulins"/>
        <s v="Marigny-le-Cahouët"/>
        <s v="Ménétreux-le-Pitois"/>
        <s v="Mussy-la-Fosse"/>
        <s v="Pouillenay"/>
        <s v="La Roche-Vanneau"/>
        <s v="Salmaise"/>
        <s v="Thenissey"/>
        <s v="Venarey-les-Laumes"/>
        <s v="Verrey-sous-Salmaise"/>
        <s v="Bierre-lès-Semur"/>
        <s v="Braux"/>
        <s v="Brianny"/>
        <s v="Champeau-en-Morvan"/>
        <s v="Clamerey"/>
        <s v="Dompierre-en-Morvan"/>
        <s v="Fontangy"/>
        <s v="Juillenay"/>
        <s v="Lacour-d'Arcenay"/>
        <s v="Marcigny-sous-Thil"/>
        <s v="Missery"/>
        <s v="Molphey"/>
        <s v="Montigny-Saint-Barthélemy"/>
        <s v="Montlay-en-Auxois"/>
        <s v="La Motte-Ternant"/>
        <s v="Précy-sous-Thil"/>
        <s v="La Roche-en-Brenil"/>
        <s v="Rouvray"/>
        <s v="Saint-Andeux"/>
        <s v="Saint-Germain-de-Modéon"/>
        <s v="Sincey-lès-Rouvray"/>
        <s v="Thoisy-la-Berchère"/>
        <s v="Villargoix"/>
        <s v="Avosnes"/>
        <s v="Beurizot"/>
        <s v="Boussey"/>
        <s v="Brain"/>
        <s v="Champrenault"/>
        <s v="Chevannay"/>
        <s v="Dampierre-en-Montagne"/>
        <s v="Gissey-le-Vieil"/>
        <s v="Marcellois"/>
        <s v="Marcilly-et-Dracy"/>
        <s v="Massingy-lès-Vitteaux"/>
        <s v="Nan-sous-Thil"/>
        <s v="Noidan"/>
        <s v="Normier"/>
        <s v="Posanges"/>
        <s v="Roilly"/>
        <s v="Saffres"/>
        <s v="Sainte-Colombe-en-Auxois"/>
        <s v="Saint-Hélier"/>
        <s v="Saint-Mesmin"/>
        <s v="Saint-Thibault"/>
        <s v="Soussey-sur-Brionne"/>
        <s v="Thorey-sous-Charny"/>
        <s v="Thoste"/>
        <s v="Uncey-le-Franc"/>
        <s v="Velogny"/>
        <s v="Vesvres"/>
        <s v="Vic-sous-Thil"/>
        <s v="Villeberny"/>
        <s v="Villeferry"/>
        <s v="Villy-en-Auxois"/>
        <s v="Vitteaux"/>
        <s v="Anjoutey"/>
        <s v="Auxelles-Bas"/>
        <s v="Auxelles-Haut"/>
        <s v="Bourg-sous-Châtelet"/>
        <s v="Chaux"/>
        <s v="Cravanche"/>
        <s v="Éloie"/>
        <s v="Étueffont"/>
        <s v="Évette-Salbert"/>
        <s v="Felon"/>
        <s v="Giromagny"/>
        <s v="Grosmagny"/>
        <s v="Lachapelle-sous-Chaux"/>
        <s v="Lachapelle-sous-Rougemont"/>
        <s v="Lamadeleine-Val-des-Anges"/>
        <s v="Lepuix"/>
        <s v="Leval"/>
        <s v="Offemont"/>
        <s v="Petitefontaine"/>
        <s v="Petitmagny"/>
        <s v="Riervescemont"/>
        <s v="Romagny-sous-Rougemont"/>
        <s v="Rougegoutte"/>
        <s v="Rougemont-le-Château"/>
        <s v="Saint-Germain-le-Châtelet"/>
        <s v="Sermamagny"/>
        <s v="Valdoie"/>
        <s v="Vescemont"/>
        <s v="Andelnans"/>
        <s v="Angeot"/>
        <s v="Argiésans"/>
        <s v="Banvillars"/>
        <s v="Bavilliers"/>
        <s v="Bermont"/>
        <s v="Bessoncourt"/>
        <s v="Bethonvilliers"/>
        <s v="Boron"/>
        <s v="Botans"/>
        <s v="Bourogne"/>
        <s v="Brebotte"/>
        <s v="Bretagne"/>
        <s v="Buc"/>
        <s v="Charmois"/>
        <s v="Châtenois-les-Forges"/>
        <s v="Chavanatte"/>
        <s v="Chavannes-les-Grands"/>
        <s v="Chèvremont"/>
        <s v="Courtelevant"/>
        <s v="Cunelières"/>
        <s v="Danjoutin"/>
        <s v="Denney"/>
        <s v="Dorans"/>
        <s v="Eguenigue"/>
        <s v="Essert"/>
        <s v="Faverois"/>
        <s v="Fêche-l'Église"/>
        <s v="Florimont"/>
        <s v="Fontaine"/>
        <s v="Fontenelle"/>
        <s v="Foussemagne"/>
        <s v="Frais"/>
        <s v="Froidefontaine"/>
        <s v="Grandvillars"/>
        <s v="Grosne"/>
        <s v="Joncherey"/>
        <s v="Lacollonge"/>
        <s v="Lagrange"/>
        <s v="Larivière"/>
        <s v="Lepuix-Neuf"/>
        <s v="Menoncourt"/>
        <s v="Meroux"/>
        <s v="Méziré"/>
        <s v="Montreux-Château"/>
        <s v="Morvillars"/>
        <s v="Moval"/>
        <s v="Novillard"/>
        <s v="Pérouse"/>
        <s v="Petit-Croix"/>
        <s v="Phaffans"/>
        <s v="Réchésy"/>
        <s v="Autrechêne"/>
        <s v="Recouvrance"/>
        <s v="Reppe"/>
        <s v="Roppe"/>
        <s v="Sevenans"/>
        <s v="Suarce"/>
        <s v="Thiancourt"/>
        <s v="Trévenans"/>
        <s v="Urcerey"/>
        <s v="Vauthiermont"/>
        <s v="Vellescot"/>
        <s v="Vétrigne"/>
        <s v="Vézelois"/>
        <s v="Longvic"/>
        <s v="Marsannay-la-Côte"/>
        <s v="Bouclans"/>
        <s v="Champlive"/>
        <s v="Charbonnières-les-Sapins regroupement avec Etalans"/>
        <s v="Chaux-lès-Passavant"/>
        <s v="La Chevillotte"/>
        <s v="Dammartin-les-Templiers"/>
        <s v="Étalans"/>
        <s v="Fontain"/>
        <s v="Foucherans"/>
        <s v="Gennes"/>
        <s v="Glamondans"/>
        <s v="Gonsans"/>
        <s v="Le Gratteris"/>
        <s v="L'Hôpital-du-Grosbois"/>
        <s v="Magny-Châtelard"/>
        <s v="Mamirolle"/>
        <s v="Mérey-sous-Montrond"/>
        <s v="Montfaucon"/>
        <s v="Morre"/>
        <s v="Naisey-les-Granges"/>
        <s v="Nancray"/>
        <s v="Osse"/>
        <s v="Saône"/>
        <s v="Tarcenay"/>
        <s v="Trépot"/>
        <s v="Vauchamps regroupement _x000a_avec Bouclans"/>
        <s v="Verrières-du-Grosbois"/>
        <s v="La Vèze"/>
        <s v="Villers-sous-Montrond"/>
        <s v="Amanzé"/>
        <s v="Anglure-sous-Dun"/>
        <s v="Baudemont"/>
        <s v="La Chapelle-sous-Dun"/>
        <s v="Chassigny-sous-Dun"/>
        <s v="Châteauneuf"/>
        <s v="Châtenay"/>
        <s v="Chauffailles"/>
        <s v="La Clayette"/>
        <s v="Colombier-en-Brionnais"/>
        <s v="Coublanc"/>
        <s v="Curbigny"/>
        <s v="Dyo"/>
        <s v="Gibles"/>
        <s v="Mussy-sous-Dun"/>
        <s v="Ouroux-sous-le-Bois-Sainte-Marie"/>
        <s v="Saint-Edmond"/>
        <s v="Saint-Germain-en-Brionnais"/>
        <s v="Saint-Igny-de-Roche"/>
        <s v="Saint-Laurent-en-Brionnais"/>
        <s v="Saint-Martin-de-Lixy"/>
        <s v="Saint-Maurice-lès-Châteauneuf"/>
        <s v="Saint-Racho"/>
        <s v="Saint-Symphorien-des-Bois"/>
        <s v="Tancon"/>
        <s v="Vareilles"/>
        <s v="Varennes-sous-Dun"/>
        <s v="Vauban"/>
        <s v="Andryes"/>
        <s v="Asnières-sous-Bois"/>
        <s v="Brosses"/>
        <s v="Chamoux"/>
        <s v="Châtel-Censoir"/>
        <s v="Coulanges-sur-Yonne"/>
        <s v="Courson-les-Carrières"/>
        <s v="Crain"/>
        <s v="Druyes-les-Belles-Fontaines"/>
        <s v="Étais-la-Sauvin"/>
        <s v="Festigny"/>
        <s v="Fontenailles"/>
        <s v="Fontenay-sous-Fouronnes"/>
        <s v="Fouronnes"/>
        <s v="Lichères-sur-Yonne"/>
        <s v="Lucy-sur-Yonne"/>
        <s v="Mailly-le-Château"/>
        <s v="Merry-sur-Yonne"/>
        <s v="Molesmes"/>
        <s v="Taingy"/>
        <s v="Angely"/>
        <s v="Annoux"/>
        <s v="Athie"/>
        <s v="Bierry-les-Belles-Fontaines"/>
        <s v="Blacy"/>
        <s v="Censy"/>
        <s v="Châtel-Gérard"/>
        <s v="Cisery"/>
        <s v="Coutarnoux"/>
        <s v="Cussy-les-Forges"/>
        <s v="Dissangis"/>
        <s v="Étivey"/>
        <s v="Grimault"/>
        <s v="Guillon"/>
        <s v="L'Isle-sur-Serein"/>
        <s v="Jouancy"/>
        <s v="Joux-la-Ville"/>
        <s v="Marmeaux"/>
        <s v="Massangis"/>
        <s v="Montréal"/>
        <s v="Nitry"/>
        <s v="Noyers"/>
        <s v="Pasilly"/>
        <s v="Pisy"/>
        <s v="Précy-le-Sec"/>
        <s v="Provency"/>
        <s v="Saint-André-en-Terre-Plaine"/>
        <s v="Santigny"/>
        <s v="Sauvigny-le-Beuréal"/>
        <s v="Savigny-en-Terre-Plaine"/>
        <s v="Sceaux"/>
        <s v="Talcy"/>
        <s v="Thizy"/>
        <s v="Trévilly"/>
        <s v="Vassy-sous-Pisy"/>
        <s v="Vignes"/>
        <s v="Baron"/>
        <s v="Champlecy"/>
        <s v="Changy"/>
        <s v="Charolles"/>
        <s v="Fontenay"/>
        <s v="Lugny-lès-Charolles"/>
        <s v="Marcilly-la-Gueurce"/>
        <s v="Ozolles"/>
        <s v="Prizy"/>
        <s v="Saint-Julien-de-Civry"/>
        <s v="Vaudebarrier"/>
        <s v="Vendenesse-lès-Charolles"/>
        <s v="Viry"/>
        <s v="Ameugny"/>
        <s v="Bissy-sous-Uxelles"/>
        <s v="Bonnay"/>
        <s v="Burnand"/>
        <s v="Burzy"/>
        <s v="Chapaize"/>
        <s v="Chissey-lès-Mâcon"/>
        <s v="Cormatin"/>
        <s v="Cortevaix"/>
        <s v="Curtil-sous-Burnand"/>
        <s v="Malay"/>
        <s v="Passy"/>
        <s v="Sailly"/>
        <s v="Saint-Gengoux-le-National"/>
        <s v="Saint-Huruge"/>
        <s v="Saint-Ythaire"/>
        <s v="Savigny-sur-Grosne"/>
        <s v="Sigy-le-Châtel"/>
        <s v="Taizé"/>
        <s v="Fontaines"/>
        <s v="Fontenoy"/>
        <s v="Lain"/>
        <s v="Lainsecq"/>
        <s v="Lalande"/>
        <s v="Lavau"/>
        <s v="Levis"/>
        <s v="Mézilles"/>
        <s v="Moutiers-en-Puisaye"/>
        <s v="Ronchères"/>
        <s v="Sainpuits"/>
        <s v="Sainte-Colombe-sur-Loing"/>
        <s v="Saint-Fargeau"/>
        <s v="Saint-Martin-des-Champs"/>
        <s v="Saints-en-Puisaye"/>
        <s v="Saint-Sauveur-en-Puisaye"/>
        <s v="Sementron"/>
        <s v="Sougères-en-Puisaye"/>
        <s v="Thury"/>
        <s v="Treigny"/>
        <s v="Aubigny-la-Ronce"/>
        <s v="Baubigny"/>
        <s v="Chassagne-Montrachet"/>
        <s v="Cormot-le-Grand"/>
        <s v="Ivry-en-Montagne"/>
        <s v="Jours-en-Vaux"/>
        <s v="Molinot"/>
        <s v="Nolay"/>
        <s v="Puligny-Montrachet"/>
        <s v="La Rochepot"/>
        <s v="Saint-Aubin"/>
        <s v="Saint-Romain"/>
        <s v="Santenay"/>
        <s v="Santosse"/>
        <s v="Vauchignon"/>
        <s v="Montceau-les-Mines"/>
        <s v="Dezize-lès-Maranges"/>
        <s v="Paris-l'Hôpital"/>
        <s v="Plombières-lès-Dijon"/>
        <s v="Saint-Sernin-du-Plain"/>
        <s v="Bassou"/>
        <s v="Bonnard"/>
        <s v="Brienon-sur-Armançon"/>
        <s v="Bussy-en-Othe"/>
        <s v="Cheny"/>
        <s v="Chichery"/>
        <s v="Épineau-les-Voves"/>
        <s v="Esnon"/>
        <s v="Laroche-Saint-Cydroine"/>
        <s v="Migennes"/>
        <s v="Sampigny-lès-Maranges"/>
        <s v="La Chapelle-au-Mans"/>
        <s v="Digoin"/>
        <s v="Les Guerreaux"/>
        <s v="La Motte-Saint-Jean"/>
        <s v="Varenne-Saint-Germain"/>
        <s v="Clessy"/>
        <s v="Curdin"/>
        <s v="Gueugnon"/>
        <s v="Neuvy-Grandchamp"/>
        <s v="Rigny-sur-Arroux"/>
        <s v="Uxeau"/>
        <s v="Vendenesse-sur-Arroux"/>
        <s v="Adam-lès-Vercel"/>
        <s v="Arc-sous-Cicon"/>
        <s v="Athose"/>
        <s v="Avoudrey"/>
        <s v="Chasnans"/>
        <s v="Chevigney-lès-Vercel"/>
        <s v="Courtetain-et-Salans"/>
        <s v="Domprel"/>
        <s v="Épenouse"/>
        <s v="Épenoy"/>
        <s v="Étray"/>
        <s v="Eysson"/>
        <s v="Fallerans"/>
        <s v="Flangebouche"/>
        <s v="Fuans"/>
        <s v="Germéfontaine"/>
        <s v="Fournets-Luisans"/>
        <s v="Grandfontaine-sur-Creuse"/>
        <s v="Guyans-Vennes"/>
        <s v="Hautepierre-le-Châtelet"/>
        <s v="Landresse"/>
        <s v="Laviron"/>
        <s v="Longechaux"/>
        <s v="Longemaison"/>
        <s v="Loray"/>
        <s v="Nods"/>
        <s v="Orchamps-Vennes"/>
        <s v="Passonfontaine"/>
        <s v="Pierrefontaine-les-Varans"/>
        <s v="Plaimbois-Vennes"/>
        <s v="Rantechaux"/>
        <s v="La Sommette"/>
        <s v="Valdahon"/>
        <s v="Vanclans"/>
        <s v="Vellerot-lès-Vercel"/>
        <s v="Vennes"/>
        <s v="Vercel-Villedieu-le-Camp"/>
        <s v="Vernierfontaine"/>
        <s v="Villers-Chief"/>
        <s v="Villers-la-Combe"/>
        <s v="Amagney"/>
        <s v="Arguel"/>
        <s v="Audeux"/>
        <s v="Les Auxons"/>
        <s v="Avanne-Aveney"/>
        <s v="Battenans-les-Mines"/>
        <s v="Berthelange"/>
        <s v="Beure"/>
        <s v="Blarians"/>
        <s v="Boussières"/>
        <s v="Braillans"/>
        <s v="Breconchaux"/>
        <s v="La Bretenière"/>
        <s v="Burgille"/>
        <s v="Busy"/>
        <s v="Cendrey"/>
        <s v="Chalèze"/>
        <s v="Chalezeule"/>
        <s v="Champoux"/>
        <s v="Champvans-les-Moulins"/>
        <s v="Châtillon-Guyotte"/>
        <s v="Châtillon-le-Duc"/>
        <s v="Chaucenne"/>
        <s v="Chaudefontaine"/>
        <s v="Chemaudin"/>
        <s v="Chevigney-sur-l'Ognon"/>
        <s v="Chevroz"/>
        <s v="Corcelles-Ferrières"/>
        <s v="Corcelle-Mieslot"/>
        <s v="Corcondray"/>
        <s v="Courchapon"/>
        <s v="Cussey-sur-l'Ognon"/>
        <s v="Dannemarie-sur-Crète"/>
        <s v="Deluz"/>
        <s v="Devecey"/>
        <s v="École-Valentin"/>
        <s v="L'Écouvotte"/>
        <s v="Émagny"/>
        <s v="Étrabonne"/>
        <s v="Ferrières-les-Bois"/>
        <s v="Flagey-Rigney"/>
        <s v="Franey"/>
        <s v="Franois"/>
        <s v="Geneuille"/>
        <s v="Germondans"/>
        <s v="Grandfontaine"/>
        <s v="Jallerange"/>
        <s v="Laissey"/>
        <s v="Lantenne-Vertière"/>
        <s v="Larnod"/>
        <s v="Lavernay"/>
        <s v="Marchaux"/>
        <s v="Mazerolles-le-Salin"/>
        <s v="Mercey-le-Grand"/>
        <s v="Mérey-Vieilley"/>
        <s v="Miserey-Salines"/>
        <s v="Moncey"/>
        <s v="Moncley"/>
        <s v="Montferrand-le-Château"/>
        <s v="Le Moutherot"/>
        <s v="Noironte"/>
        <s v="Novillars"/>
        <s v="Ollans"/>
        <s v="Osselle"/>
        <s v="Ougney-Douvot"/>
        <s v="Palise"/>
        <s v="Pelousey"/>
        <s v="Pirey"/>
        <s v="Placey"/>
        <s v="Pouilley-Français"/>
        <s v="Pouilley-les-Vignes"/>
        <s v="Pouligney-Lusans"/>
        <s v="Pugey"/>
        <s v="Le Puy"/>
        <s v="Rancenay"/>
        <s v="Rigney"/>
        <s v="Rignosot"/>
        <s v="Roche-lez-Beaupré"/>
        <s v="Roset-Fluans"/>
        <s v="Rougemontot"/>
        <s v="Roulans"/>
        <s v="Routelle"/>
        <s v="Ruffey-le-Château"/>
        <s v="Saint-Hilaire"/>
        <s v="Saint-Vit"/>
        <s v="Sauvagney"/>
        <s v="Séchin"/>
        <s v="Serre-les-Sapins"/>
        <s v="Tallenay"/>
        <s v="Thise"/>
        <s v="Thoraise"/>
        <s v="Thurey-le-Mont"/>
        <s v="Torpes"/>
        <s v="La Tour-de-Sçay"/>
        <s v="Vaire-Arcier"/>
        <s v="Vaire-le-Petit"/>
        <s v="Val-de-Roulans"/>
        <s v="Valleroy"/>
        <s v="Vaux-les-Prés"/>
        <s v="Velesmes-Essarts"/>
        <s v="Venise"/>
        <s v="Vennans"/>
        <s v="Vieilley"/>
        <s v="Villers-Buzon"/>
        <s v="Villers-Grélot"/>
        <s v="Vorges-les-Pins"/>
        <s v="Ancier"/>
        <s v="Adelans-et-le-Val-de-Bithaine"/>
        <s v="Abelcourt"/>
        <s v="Andelarre"/>
        <s v="Arc-lès-Gray"/>
        <s v="Attricourt"/>
        <s v="Autrey-lès-Gray"/>
        <s v="Auvet-et-la-Chapelotte"/>
        <s v="Bouhans-et-Feurg"/>
        <s v="Broye-les-Loups-et-Verfontaine"/>
        <s v="Chargey-lès-Gray"/>
        <s v="Écuelle"/>
        <s v="Fahy-lès-Autrey"/>
        <s v="Gray"/>
        <s v="Gray-la-Ville"/>
        <s v="Loeuilley"/>
        <s v="Montureux-et-Prantigny"/>
        <s v="Nantilly"/>
        <s v="Oyrières"/>
        <s v="Poyans"/>
        <s v="Rigny"/>
        <s v="Vars"/>
        <s v="Amblans-et-Velotte"/>
        <s v="Andornay"/>
        <s v="Bouhans-lès-Lure"/>
        <s v="Châteney"/>
        <s v="Châtenois"/>
        <s v="La Côte"/>
        <s v="Franchevelle"/>
        <s v="Froideterre"/>
        <s v="Frotey-lès-Lure"/>
        <s v="Lantenot"/>
        <s v="Linexert"/>
        <s v="Lure"/>
        <s v="Lyoffans"/>
        <s v="Magny-Danigon"/>
        <s v="Magny-Jobert"/>
        <s v="Magny-Vernois"/>
        <s v="Malbouhans"/>
        <s v="Moffans-et-Vacheresse"/>
        <s v="La Neuvelle-lès-Lure"/>
        <s v="Palante"/>
        <s v="Quers"/>
        <s v="Roye"/>
        <s v="Saint-Germain"/>
        <s v="Le Val-de-Gouhenans"/>
        <s v="Vouhenans"/>
        <s v="Vy-lès-Lure"/>
        <s v="Ailloncourt"/>
        <s v="Ainvelle"/>
        <s v="Baudoncourt"/>
        <s v="Betoncourt-lès-Brotte"/>
        <s v="Breuches"/>
        <s v="Breuchotte"/>
        <s v="Brotte-lès-Luxeuil"/>
        <s v="La Chapelle-lès-Luxeuil"/>
        <s v="Citers"/>
        <s v="Dambenoît-lès-Colombe"/>
        <s v="Éhuns"/>
        <s v="Esboz-Brest"/>
        <s v="Fontaine-lès-Luxeuil"/>
        <s v="Francalmont"/>
        <s v="Froideconche"/>
        <s v="Genevrey"/>
        <s v="Hautevelle"/>
        <s v="Luxeuil-les-Bains"/>
        <s v="Magnivray"/>
        <s v="Magnoncourt"/>
        <s v="Mailleroncourt-Charette"/>
        <s v="Meurcourt"/>
        <s v="Ormoiche"/>
        <s v="Raddon-et-Chapendu"/>
        <s v="Rignovelle"/>
        <s v="Saint-Loup-sur-Semouse"/>
        <s v="Sainte-Marie-en-Chaux"/>
        <s v="Saint-Sauveur"/>
        <s v="Saint-Valbert"/>
        <s v="Servigney"/>
        <s v="Velorcey"/>
        <s v="Villers-lès-Luxeuil"/>
        <s v="Visoncourt"/>
        <s v="Andelarrot"/>
        <s v="Chariez"/>
        <s v="Colombier"/>
        <s v="Colombotte"/>
        <s v="Comberjon"/>
        <s v="Coulevon"/>
        <s v="Creveney"/>
        <s v="La Demie"/>
        <s v="Échenoz-la-Méline"/>
        <s v="Échenoz-le-Sec"/>
        <s v="Frotey-lès-Vesoul"/>
        <s v="Montcey"/>
        <s v="Montigny-lès-Vesoul"/>
        <s v="Navenne"/>
        <s v="Neurey-en-Vaux"/>
        <s v="Neurey-lès-la-Demie"/>
        <s v="Noidans-lès-Vesoul"/>
        <s v="Pusey"/>
        <s v="Pusy-et-Épenoux"/>
        <s v="Quincey"/>
        <s v="Saulx"/>
        <s v="Vaivre-et-Montoille"/>
        <s v="Vallerois-Lorioz"/>
        <s v="Varogne"/>
        <s v="Vellefaux"/>
        <s v="Vellefrie"/>
        <s v="Vesoul"/>
        <s v="La Villeneuve-Bellenoye-et-la-Maize"/>
        <s v="Villeparois"/>
        <s v="Vilory"/>
        <s v="Abbans-Dessous"/>
        <s v="Abbans-Dessus"/>
        <s v="Arc-et-Senans"/>
        <s v="Bartherans"/>
        <s v="Brères"/>
        <s v="Buffard"/>
        <s v="By"/>
        <s v="Byans-sur-Doubs"/>
        <s v="Cademène"/>
        <s v="Cessey"/>
        <s v="Charnay"/>
        <s v="Châtillon-sur-Lison"/>
        <s v="Chay"/>
        <s v="Chenecey-Buillon"/>
        <s v="Chouzelot"/>
        <s v="Cussey-sur-Lison"/>
        <s v="Échay"/>
        <s v="Épeugney"/>
        <s v="Fourg"/>
        <s v="Goux-sous-Landet"/>
        <s v="Lavans-Quingey"/>
        <s v="Liesle"/>
        <s v="Lizine"/>
        <s v="Lombard"/>
        <s v="Mesmay"/>
        <s v="Montfort"/>
        <s v="Montrond-le-Château"/>
        <s v="Myon"/>
        <s v="Palantine"/>
        <s v="Paroy"/>
        <s v="Pessans"/>
        <s v="Pointvillers"/>
        <s v="Quingey"/>
        <s v="Rennes-sur-Loue"/>
        <s v="Ronchaux"/>
        <s v="Rouhe"/>
        <s v="Rurey"/>
        <s v="Samson"/>
        <s v="Villars-Saint-Georges"/>
        <s v="Beneuvre"/>
        <s v="Bligny-le-Sec"/>
        <s v="Bard-le-Régulier"/>
        <s v="Arconcey"/>
        <s v="Athée"/>
        <s v="Autricourt"/>
        <s v="Aiserey"/>
        <s v="Aubigny-en-Plaine"/>
        <s v="Billey"/>
        <s v="Champdôtre"/>
        <s v="Flagey-lès-Auxonne"/>
        <s v="Flammerans"/>
        <s v="Labergement-lès-Auxonne"/>
        <s v="Magny-Montarlot"/>
        <s v="Les Maillys"/>
        <s v="Poncey-lès-Athée"/>
        <s v="Pont"/>
        <s v="Soirans"/>
        <s v="Tillenay"/>
        <s v="Tréclun"/>
        <s v="Villers-les-Pots"/>
        <s v="Villers-Rotin"/>
        <s v="Beire-le-Fort"/>
        <s v="Bessey-lès-Cîteaux"/>
        <s v="Bretenière"/>
        <s v="Cessey-sur-Tille"/>
        <s v="Chambeire"/>
        <s v="Collonges-lès-Premières"/>
        <s v="Échigey"/>
        <s v="Fauverney"/>
        <s v="Genlis"/>
        <s v="Izeure"/>
        <s v="Izier"/>
        <s v="Labergement-Foigney"/>
        <s v="Longchamp"/>
        <s v="Longeault"/>
        <s v="Longecourt-en-Plaine"/>
        <s v="Magny-sur-Tille"/>
        <s v="Marliens"/>
        <s v="Pluvault"/>
        <s v="Pluvet"/>
        <s v="Premières"/>
        <s v="Rouvres-en-Plaine"/>
        <s v="Tart-l'Abbaye"/>
        <s v="Tart-le-Bas"/>
        <s v="Tart-le-Haut"/>
        <s v="Thorey-en-Plaine"/>
        <s v="Varanges"/>
        <s v="Bard-lès-Époisses"/>
        <s v="Corrombles"/>
        <s v="Corsaint"/>
        <s v="Courcelles-Frémoy"/>
        <s v="Époisses"/>
        <s v="Fain-lès-Moutiers"/>
        <s v="Forléans"/>
        <s v="Jeux-lès-Bard"/>
        <s v="Montberthault"/>
        <s v="Moutiers-Saint-Jean"/>
        <s v="Quincy-le-Vicomte"/>
        <s v="Saint-Germain-lès-Senailly"/>
        <s v="Senailly"/>
        <s v="Torcy-et-Pouligny"/>
        <s v="Toutry"/>
        <s v="Vieux-Château"/>
        <s v="Villaines-les-Prévôtes"/>
        <s v="Viserny"/>
        <s v="Belan-sur-Ource"/>
        <s v="Bissey-la-Côte"/>
        <s v="Boudreville"/>
        <s v="Brion-sur-Ource"/>
        <s v="La Chaume"/>
        <s v="Courban"/>
        <s v="Gevrolles"/>
        <s v="Les Goulles"/>
        <s v="Grancey-sur-Ource"/>
        <s v="Lignerolles"/>
        <s v="Louesme"/>
        <s v="Montigny-sur-Aube"/>
        <s v="Riel-les-Eaux"/>
        <s v="Thoires"/>
        <s v="Veuxhaulles-sur-Aube"/>
        <s v="Bellenot-sous-Pouilly"/>
        <s v="Beurey-Bauguay"/>
        <s v="Blancey"/>
        <s v="Bouhey"/>
        <s v="Chailly-sur-Armançon"/>
        <s v="Châtellenot"/>
        <s v="Chazilly"/>
        <s v="Civry-en-Montagne"/>
        <s v="Commarin"/>
        <s v="Créancey"/>
        <s v="Éguilly"/>
        <s v="Essey"/>
        <s v="Maconge"/>
        <s v="Marcilly-Ogny"/>
        <s v="Martrois"/>
        <s v="Meilly-sur-Rouvres"/>
        <s v="Mont-Saint-Jean"/>
        <s v="Pouilly-en-Auxois"/>
        <s v="Rouvres-sous-Meilly"/>
        <s v="Sainte-Sabine"/>
        <s v="Semarey"/>
        <s v="Thoisy-le-Désert"/>
        <s v="Vandenesse-en-Auxois"/>
        <s v="Bure-les-Templiers"/>
        <s v="Buxerolles"/>
        <s v="Chambain"/>
        <s v="Chaugey"/>
        <s v="Essarois"/>
        <s v="Faverolles-lès-Lucey"/>
        <s v="Gurgy-la-Ville"/>
        <s v="Gurgy-le-Château"/>
        <s v="Leuglay"/>
        <s v="Lucey"/>
        <s v="Menesble"/>
        <s v="Montmoyen"/>
        <s v="Recey-sur-Ource"/>
        <s v="Saint-Broing-les-Moines"/>
        <s v="Terrefondrée"/>
        <s v="Voulaines-les-Templiers"/>
        <s v="Champagny"/>
        <s v="Chanceaux"/>
        <s v="Curtil-Saint-Seine"/>
        <s v="Francheville"/>
        <s v="Frénois"/>
        <s v="Lamargelle"/>
        <s v="Léry"/>
        <s v="Panges"/>
        <s v="Pellerey"/>
        <s v="Poiseul-la-Grange"/>
        <s v="Poncey-sur-l'Ignon"/>
        <s v="Saint-Seine-l'Abbaye"/>
        <s v="Saussy"/>
        <s v="Trouhaut"/>
        <s v="Turcey"/>
        <s v="Val-Suzon"/>
        <s v="Vaux-Saules"/>
        <s v="Villotte-Saint-Seine"/>
        <s v="Blanot"/>
        <s v="Brazey-en-Morvan"/>
        <s v="Censerey"/>
        <s v="Diancey"/>
        <s v="Liernais"/>
        <s v="Manlay"/>
        <s v="Marcheseuil"/>
        <s v="Ménessaire"/>
        <s v="Saint-Martin-de-la-Mer"/>
        <s v="Saulieu"/>
        <s v="Savilly"/>
        <s v="Sussey"/>
        <s v="Vianges"/>
        <s v="Villiers-en-Morvan"/>
        <s v="Auvillars-sur-Saône"/>
        <s v="Bagnot"/>
        <s v="Bonnencontre"/>
        <s v="Bousselange"/>
        <s v="Brazey-en-Plaine"/>
        <s v="Broin"/>
        <s v="Chamblanc"/>
        <s v="Charrey-sur-Saône"/>
        <s v="Chivres"/>
        <s v="Corberon"/>
        <s v="Corgengoux"/>
        <s v="Échenon"/>
        <s v="Esbarres"/>
        <s v="Franxault"/>
        <s v="Glanon"/>
        <s v="Grosbois-lès-Tichey"/>
        <s v="Jallanges"/>
        <s v="Labergement-lès-Seurre"/>
        <s v="Labruyère"/>
        <s v="Lanthes"/>
        <s v="Laperrière-sur-Saône"/>
        <s v="Lechâtelet"/>
        <s v="Losne"/>
        <s v="Magny-lès-Aubigny"/>
        <s v="Montagny-lès-Seurre"/>
        <s v="Montmain"/>
        <s v="Pagny-la-Ville"/>
        <s v="Pagny-le-Château"/>
        <s v="Pouilly-sur-Saône"/>
        <s v="Saint-Jean-de-Losne"/>
        <s v="Saint-Seine-en-Bâche"/>
        <s v="Saint-Symphorien-sur-Saône"/>
        <s v="Saint-Usage"/>
        <s v="Samerey"/>
        <s v="Seurre"/>
        <s v="Tichey"/>
        <s v="Trouhans"/>
        <s v="Trugny"/>
        <s v="Berzé-la-Ville"/>
        <s v="Chaintré"/>
        <s v="Chânes"/>
        <s v="La Chapelle-de-Guinchay"/>
        <s v="Chasselas"/>
        <s v="Chevagny-les-Chevrières"/>
        <s v="Crêches-sur-Saône"/>
        <s v="Davayé"/>
        <s v="Fuissé"/>
        <s v="Igé"/>
        <s v="Leynes"/>
        <s v="Milly-Lamartine"/>
        <s v="Pierreclos"/>
        <s v="Prissé"/>
        <s v="Pruzilly"/>
        <s v="La Roche-Vineuse"/>
        <s v="Romanèche-Thorins"/>
        <s v="Saint-Amour-Bellevue"/>
        <s v="Saint-Symphorien-d'Ancelles"/>
        <s v="Serrières"/>
        <s v="Sologny"/>
        <s v="Solutré-Pouilly"/>
        <s v="Varennes-lès-Mâcon"/>
        <s v="Vergisson"/>
        <s v="Verzé"/>
        <s v="Vinzelles"/>
        <s v="Arbourse"/>
        <s v="Arthel"/>
        <s v="Arzembouy"/>
        <s v="Beaumont-la-Ferrière"/>
        <s v="La Celle-sur-Nièvre"/>
        <s v="Champlemy"/>
        <s v="Champlin"/>
        <s v="Champvoux"/>
        <s v="La Charité-sur-Loire"/>
        <s v="Chasnay"/>
        <s v="Chaulgnes"/>
        <s v="Dompierre-sur-Nièvre"/>
        <s v="Giry"/>
        <s v="Lurcy-le-Bourg"/>
        <s v="La Marche"/>
        <s v="Montenoison"/>
        <s v="Moussy"/>
        <s v="Murlin"/>
        <s v="Nannay"/>
        <s v="Narcy"/>
        <s v="Oulon"/>
        <s v="Prémery"/>
        <s v="Raveau"/>
        <s v="Saint-Bonnot"/>
        <s v="Sichamps"/>
        <s v="Tronsanges"/>
        <s v="Varennes-lès-Narcy"/>
        <s v="Accolay"/>
        <s v="Bellechaume"/>
        <s v="Arces-Dilo"/>
        <s v="Beaumont"/>
        <s v="Beugnon"/>
        <s v="Chailley"/>
        <s v="Champlost"/>
        <s v="Chéu"/>
        <s v="Germigny"/>
        <s v="Jaulges"/>
        <s v="Lasson"/>
        <s v="Mercy"/>
        <s v="Neuvy-Sautour"/>
        <s v="Paroy-en-Othe"/>
        <s v="Saint-Florentin"/>
        <s v="Sormery"/>
        <s v="Soumaintrain"/>
        <s v="Turny"/>
        <s v="Venizy"/>
        <s v="Vergigny"/>
        <s v="La Chapelle-Vaupelteigne"/>
        <s v="Chemilly-sur-Yonne"/>
        <s v="Gurgy"/>
        <s v="Hauterive"/>
        <s v="Lignorelles"/>
        <s v="Ligny-le-Châtel"/>
        <s v="Maligny"/>
        <s v="Méré"/>
        <s v="Montigny-la-Resle"/>
        <s v="Mont-Saint-Sulpice"/>
        <s v="Pontigny"/>
        <s v="Seignelay"/>
        <s v="Varennes"/>
        <s v="Venouse"/>
        <s v="Villeneuve-Saint-Salves"/>
        <s v="Villy"/>
        <s v="Arcy-sur-Cure"/>
        <s v="Bazarnes"/>
        <s v="Bessy-sur-Cure"/>
        <s v="Bois-d'Arcy"/>
        <s v="Cravant"/>
        <s v="Lucy-sur-Cure"/>
        <s v="Mailly-la-Ville"/>
        <s v="Prégilbert"/>
        <s v="Sacy"/>
        <s v="Saint-Cyr-les-Colons"/>
        <s v="Saint-Moré"/>
        <s v="Sainte-Pallaye"/>
        <s v="Sery"/>
        <s v="Trucy-sur-Yonne"/>
        <s v="Vermenton"/>
        <s v="Voutenay-sur-Cure"/>
        <s v="Bagneaux"/>
        <s v="Boeurs-en-Othe"/>
        <s v="Cérilly"/>
        <s v="Cerisiers"/>
        <s v="Chigy"/>
        <s v="Les Clérimois"/>
        <s v="Coulours"/>
        <s v="Courgenay"/>
        <s v="Flacy"/>
        <s v="Foissy-sur-Vanne"/>
        <s v="Fournaudin"/>
        <s v="Lailly"/>
        <s v="Molinons"/>
        <s v="Pont-sur-Vanne"/>
        <s v="La Postolle"/>
        <s v="Saint-Maurice-aux-Riches-Hommes"/>
        <s v="Les Sièges"/>
        <s v="Theil-sur-Vanne"/>
        <s v="Vaudeurs"/>
        <s v="Vaumort"/>
        <s v="Villechétive"/>
        <s v="Villeneuve-l'Archevêque"/>
        <s v="Villiers-Louis"/>
        <s v="Abergement-lès-Thésy"/>
        <s v="Amange"/>
        <s v="Aiglepierre"/>
        <s v="Andelot-Morval"/>
        <s v="Alièze"/>
        <s v="Arlay"/>
        <s v="Annoire"/>
        <s v="Abergement-le-Grand"/>
        <s v="Barésia-sur-l'Ain"/>
        <s v="Besain"/>
        <s v="Blye"/>
        <s v="Boissia"/>
        <s v="Bonlieu"/>
        <s v="Bonnefontaine"/>
        <s v="Briod"/>
        <s v="Charcier"/>
        <s v="Charézier"/>
        <s v="Château-des-Prés"/>
        <s v="Châtel-de-Joux"/>
        <s v="Châtillon"/>
        <s v="La Chaumusse"/>
        <s v="Chaux-des-Crotenay"/>
        <s v="Chaux-des-Prés"/>
        <s v="La Chaux-du-Dombief"/>
        <s v="Chevrotaine"/>
        <s v="Clairvaux-les-Lacs"/>
        <s v="Cogna"/>
        <s v="Crançot"/>
        <s v="Les Crozets"/>
        <s v="Denezières"/>
        <s v="Doucier"/>
        <s v="Entre-deux-Monts"/>
        <s v="Étival"/>
        <s v="Fay-en-Montagne"/>
        <s v="Le Fied"/>
        <s v="Foncine-le-Bas"/>
        <s v="Foncine-le-Haut"/>
        <s v="Fontenu"/>
        <s v="Fort-du-Plasne"/>
        <s v="La Frasnée"/>
        <s v="Le Frasnois"/>
        <s v="Grande-Rivière"/>
        <s v="Granges-sur-Baume"/>
        <s v="Hautecour"/>
        <s v="Lac-des-Rouges-Truites"/>
        <s v="Largillay-Marsonnay"/>
        <s v="Maisod"/>
        <s v="La Marre"/>
        <s v="Menétrux-en-Joux"/>
        <s v="Mesnois"/>
        <s v="Meussia"/>
        <s v="Mirebel"/>
        <s v="Monnet-la-Ville"/>
        <s v="Montigny-sur-l'Ain"/>
        <s v="Nogna"/>
        <s v="Patornay"/>
        <s v="Les Piards"/>
        <s v="Picarreau"/>
        <s v="Les Planches-en-Montagne"/>
        <s v="Poids-de-Fiole"/>
        <s v="Pont-de-Poitte"/>
        <s v="Pont-du-Navoy"/>
        <s v="Prénovel"/>
        <s v="Publy"/>
        <s v="Saffloz"/>
        <s v="Saint-Laurent-en-Grandvaux"/>
        <s v="Saint-Maurice-Crillat"/>
        <s v="Saint-Pierre"/>
        <s v="Saugeot"/>
        <s v="Songeson"/>
        <s v="Soucia"/>
        <s v="Thoiria"/>
        <s v="Uxelles"/>
        <s v="Verges"/>
        <s v="Vertamboz"/>
        <s v="Vevy"/>
        <s v="Andelot-en-Montagne"/>
        <s v="Arsure-Arsurette"/>
        <s v="Bief-des-Maisons"/>
        <s v="Bief-du-Fourg"/>
        <s v="Billecul"/>
        <s v="Censeau"/>
        <s v="Cerniébaud"/>
        <s v="Les Chalesmes"/>
        <s v="Chapois"/>
        <s v="Charency"/>
        <s v="Communailles-en-Montagne"/>
        <s v="Conte"/>
        <s v="Crans"/>
        <s v="Cuvier"/>
        <s v="Doye"/>
        <s v="Esserval-Combe"/>
        <s v="Esserval-Tartre"/>
        <s v="La Favière"/>
        <s v="Fraroz"/>
        <s v="Gillois"/>
        <s v="Le Larderet"/>
        <s v="Le Latet"/>
        <s v="La Latette"/>
        <s v="Lemuy"/>
        <s v="Longcochon"/>
        <s v="Mièges"/>
        <s v="Mignovillard"/>
        <s v="Molpré"/>
        <s v="Montmarlon"/>
        <s v="Montrond"/>
        <s v="Mournans-Charbonny"/>
        <s v="Moutoux"/>
        <s v="Les Nans"/>
        <s v="Nozeroy"/>
        <s v="Onglières"/>
        <s v="Le Pasquier"/>
        <s v="Plénise"/>
        <s v="Plénisette"/>
        <s v="Pont-d'Héry"/>
        <s v="Saint-Germain-en-Montagne"/>
        <s v="Supt"/>
        <s v="Thésy"/>
        <s v="Valempoulières"/>
        <s v="Vannoz"/>
        <s v="Vers-en-Montagne"/>
        <s v="Aresches"/>
        <s v="Bletterans"/>
        <s v="Bois-de-Gand"/>
        <s v="Bréry"/>
        <s v="Chapelle-Voland"/>
        <s v="La Charme"/>
        <s v="La Chassagne"/>
        <s v="Chaumergy"/>
        <s v="La Chaux-en-Bresse"/>
        <s v="Chêne-Sec"/>
        <s v="Commenailles"/>
        <s v="Cosges"/>
        <s v="Darbonnay"/>
        <s v="Desnes"/>
        <s v="Les Deux-Fays"/>
        <s v="Fontainebrux"/>
        <s v="Foulenay"/>
        <s v="Froideville"/>
        <s v="Frontenay"/>
        <s v="Larnaud"/>
        <s v="Mantry"/>
        <s v="Menétru-le-Vignoble"/>
        <s v="Monay"/>
        <s v="Nance"/>
        <s v="Passenans"/>
        <s v="Quintigny"/>
        <s v="Recanoz"/>
        <s v="Relans"/>
        <s v="Les Repôts"/>
        <s v="Ruffey-sur-Seille"/>
        <s v="Rye"/>
        <s v="Saint-Lamain"/>
        <s v="Saint-Lothain"/>
        <s v="Sellières"/>
        <s v="Sergenaux"/>
        <s v="Sergenon"/>
        <s v="Toulouse-le-Château"/>
        <s v="Vers-sous-Sellières"/>
        <s v="Villerserine"/>
        <s v="Villevieux"/>
        <s v="Le Villey"/>
        <s v="Vincent"/>
        <s v="Augea"/>
        <s v="Augisey"/>
        <s v="La Balme-d'Épy"/>
        <s v="Beaufort"/>
        <s v="Bonnaud"/>
        <s v="Bourcia"/>
        <s v="Broissia"/>
        <s v="Cesancey"/>
        <s v="Cousance"/>
        <s v="Cuisia"/>
        <s v="Dessia"/>
        <s v="Val-d'Épy"/>
        <s v="Florentia"/>
        <s v="Gizia"/>
        <s v="Graye-et-Charnay"/>
        <s v="Grusse"/>
        <s v="Lains"/>
        <s v="Loisia"/>
        <s v="Louvenne"/>
        <s v="Mallerey"/>
        <s v="Maynal"/>
        <s v="Monnetay"/>
        <s v="Montagna-le-Templier"/>
        <s v="Montfleur"/>
        <s v="Montrevel"/>
        <s v="Orbagna"/>
        <s v="Rosay"/>
        <s v="Rotalier"/>
        <s v="Sainte-Agnès"/>
        <s v="Saint-Julien"/>
        <s v="Saint-Laurent-la-Roche"/>
        <s v="Vercia"/>
        <s v="Véria"/>
        <s v="Villechantria"/>
        <s v="Villeneuve-lès-Charnod"/>
        <s v="Bracon"/>
        <s v="Cernans"/>
        <s v="Chamblay"/>
        <s v="Champagne-sur-Loue"/>
        <s v="La Chapelle-sur-Furieuse"/>
        <s v="Chaux-Champagny"/>
        <s v="Chilly-sur-Salins"/>
        <s v="Clucy"/>
        <s v="Cramans"/>
        <s v="Dournon"/>
        <s v="Écleux"/>
        <s v="Geraise"/>
        <s v="Grange-de-Vaivre"/>
        <s v="Ivory"/>
        <s v="Ivrey"/>
        <s v="Marnoz"/>
        <s v="Mouchard"/>
        <s v="Ounans"/>
        <s v="Pagnoz"/>
        <s v="Port-Lesney"/>
        <s v="Pretin"/>
        <s v="Saint-Thiébaud"/>
        <s v="Saizenay"/>
        <s v="Salins-les-Bains"/>
        <s v="Villeneuve-d'Aval"/>
        <s v="Villers-Farlay"/>
        <s v="Archelange"/>
        <s v="Audelange"/>
        <s v="Auxange"/>
        <s v="Brans"/>
        <s v="Chevigny"/>
        <s v="Dammartin-Marpain"/>
        <s v="Falletans"/>
        <s v="Frasne-les-Meulières"/>
        <s v="Gendrey"/>
        <s v="Gredisans"/>
        <s v="Jouhe"/>
        <s v="Lavangeot"/>
        <s v="Lavans-lès-Dole"/>
        <s v="Louvatange"/>
        <s v="Malange"/>
        <s v="Menotey"/>
        <s v="Moissey"/>
        <s v="Montmirey-la-Ville"/>
        <s v="Montmirey-le-Château"/>
        <s v="Mutigney"/>
        <s v="Offlanges"/>
        <s v="Ougney"/>
        <s v="Pagney"/>
        <s v="Peintre"/>
        <s v="Le Petit-Mercey"/>
        <s v="Pointre"/>
        <s v="Rainans"/>
        <s v="Rochefort-sur-Nenon"/>
        <s v="Romange"/>
        <s v="Rouffange"/>
        <s v="Saligney"/>
        <s v="Sermange"/>
        <s v="Serre-les-Moulières"/>
        <s v="Taxenne"/>
        <s v="Thervay"/>
        <s v="Vitreux"/>
        <s v="Vriange"/>
        <s v="Abergement-le-Petit"/>
        <s v="Arbois"/>
        <s v="Les Arsures"/>
        <s v="Aumont"/>
        <s v="Barretaine"/>
        <s v="Bersaillin"/>
        <s v="Biefmorin"/>
        <s v="Brainans"/>
        <s v="Buvilly"/>
        <s v="Chamole"/>
        <s v="Champrougier"/>
        <s v="La Châtelaine"/>
        <s v="Le Chateley"/>
        <s v="Chaussenans"/>
        <s v="Chemenot"/>
        <s v="Colonne"/>
        <s v="La Ferté"/>
        <s v="Grozon"/>
        <s v="Mathenay"/>
        <s v="Mesnay"/>
        <s v="Miéry"/>
        <s v="Molain"/>
        <s v="Molamboz"/>
        <s v="Montholier"/>
        <s v="Montigny-lès-Arsures"/>
        <s v="Neuvilley"/>
        <s v="Oussières"/>
        <s v="Les Planches-près-Arbois"/>
        <s v="Plasne"/>
        <s v="Poligny"/>
        <s v="Pupillin"/>
        <s v="Saint-Cyr-Montmalin"/>
        <s v="Tourmont"/>
        <s v="Vaux-sur-Poligny"/>
        <s v="Villers-les-Bois"/>
        <s v="Villette-lès-Arbois"/>
        <s v="Arinthod"/>
        <s v="Aromas"/>
        <s v="Arthenas"/>
        <s v="Beffia"/>
        <s v="La Boissière"/>
        <s v="Cernon"/>
        <s v="Cézia"/>
        <s v="Chambéria"/>
        <s v="Charnod"/>
        <s v="Chatonnay"/>
        <s v="Chavéria"/>
        <s v="Chemilla"/>
        <s v="Chisséria"/>
        <s v="Coisia"/>
        <s v="Condes"/>
        <s v="Cornod"/>
        <s v="Cressia"/>
        <s v="Dompierre-sur-Mont"/>
        <s v="Dramelay"/>
        <s v="Écrille"/>
        <s v="Essia"/>
        <s v="Fétigny"/>
        <s v="Genod"/>
        <s v="Lavans-sur-Valouse"/>
        <s v="Légna"/>
        <s v="Marigna-sur-Valouse"/>
        <s v="Marnézia"/>
        <s v="Mérona"/>
        <s v="Moutonne"/>
        <s v="Nancuise"/>
        <s v="Onoz"/>
        <s v="Orgelet"/>
        <s v="Pimorin"/>
        <s v="Plaisia"/>
        <s v="Présilly"/>
        <s v="Reithouse"/>
        <s v="Rothonay"/>
        <s v="Saint-Hymetière"/>
        <s v="Sarrogna"/>
        <s v="Savigna"/>
        <s v="Thoirette"/>
        <s v="La Tour-du-Meix"/>
        <s v="Valfin-sur-Valouse"/>
        <s v="Varessia"/>
        <s v="Vescles"/>
        <s v="Vosbles"/>
        <s v="Asnans-Beauvoisin"/>
        <s v="Balaiseaux"/>
        <s v="Bretenières"/>
        <s v="Chaînée-des-Coupis"/>
        <s v="Chaussin"/>
        <s v="Chêne-Bernard"/>
        <s v="Le Deschaux"/>
        <s v="Les Essards-Taignevaux"/>
        <s v="Gatey"/>
        <s v="Les Hays"/>
        <s v="Longwy-sur-le-Doubs"/>
        <s v="La Loye"/>
        <s v="Mont-sous-Vaudrey"/>
        <s v="Neublans-Abergement"/>
        <s v="Nevy-lès-Dole"/>
        <s v="Parcey"/>
        <s v="Petit-Noir"/>
        <s v="Pleure"/>
        <s v="Saint-Baraing"/>
        <s v="Séligney"/>
        <s v="Souvans"/>
        <s v="Tassenières"/>
        <s v="Vaudrey"/>
        <s v="Villers-Robert"/>
        <s v="Villette-lès-Dole"/>
        <s v="Ahuy"/>
        <s v="Asnières-lès-Dijon"/>
        <s v="Bellefond"/>
        <s v="Bretigny"/>
        <s v="Brognon"/>
        <s v="Quetigny"/>
        <s v="Clénay"/>
        <s v="Saint-Apollinaire"/>
        <s v="Saint-Gervais-sur-Couches"/>
        <s v="Messigny-et-Vantoux"/>
        <s v="Norges-la-Ville"/>
        <s v="Orgeux"/>
        <s v="Ruffey-lès-Echirey"/>
        <s v="Savigny-le-Sec"/>
        <s v="Saint-Rémy"/>
        <s v="Varois-et-Chaignot"/>
        <s v="Armeau"/>
        <s v="La Belliole"/>
        <s v="Les Bordes"/>
        <s v="Brannay"/>
        <s v="Bussy-le-Repos"/>
        <s v="Chéroy"/>
        <s v="Cornant"/>
        <s v="Courtoin"/>
        <s v="Dixmont"/>
        <s v="Dollot"/>
        <s v="Domats"/>
        <s v="Égriselles-le-Bocage"/>
        <s v="Fouchères"/>
        <s v="Jouy"/>
        <s v="Marsangy"/>
        <s v="Montacher-Villegardin"/>
        <s v="Piffonds"/>
        <s v="Rousson"/>
        <s v="Saint-Julien-du-Sault"/>
        <s v="Saint-Loup-d'Ordon"/>
        <s v="Saint-Martin-d'Ordon"/>
        <s v="Saint-Valérien"/>
        <s v="Savigny-sur-Clairis"/>
        <s v="Vallery"/>
        <s v="Verlin"/>
        <s v="Vernoy"/>
        <s v="Villebougis"/>
        <s v="Villeneuve-la-Dondagre"/>
        <s v="Villeneuve-sur-Yonne"/>
        <s v="L'Abergement-de-Cuisery"/>
        <s v="Brienne"/>
        <s v="La Chapelle-sous-Brancion"/>
        <s v="Cuisery"/>
        <s v="Farges-lès-Mâcon"/>
        <s v="La Genête"/>
        <s v="Huilly-sur-Seille"/>
        <s v="Jouvençon"/>
        <s v="Lacrost"/>
        <s v="Loisy"/>
        <s v="Martailly-lès-Brancion"/>
        <s v="Ormes"/>
        <s v="Ozenay"/>
        <s v="Plottes"/>
        <s v="Préty"/>
        <s v="Rancy"/>
        <s v="Ratenelle"/>
        <s v="Romenay"/>
        <s v="Royer"/>
        <s v="Simandre"/>
        <s v="Tournus"/>
        <s v="La Truchère"/>
        <s v="Uchizy"/>
        <s v="Le Villars"/>
        <s v="Aluze"/>
        <s v="Bouzeron"/>
        <s v="Chagny"/>
        <s v="Chamilly"/>
        <s v="Chassey-le-Camp"/>
        <s v="Chaudenay"/>
        <s v="Cheilly-lès-Maranges"/>
        <s v="Corpeau"/>
        <s v="Couches"/>
        <s v="Demigny"/>
        <s v="Dennevy"/>
        <s v="Dracy-lès-Couches"/>
        <s v="Essertenne"/>
        <s v="Lessard-le-National"/>
        <s v="Perreuil"/>
        <s v="Remigny"/>
        <s v="Rully"/>
        <s v="Saint-Émiland"/>
        <s v="Saint-Gilles"/>
        <s v="Saint-Jean-de-Trézy"/>
        <s v="Saint-Léger-sur-Dheune"/>
        <s v="Saint-Loup-Géanges"/>
        <s v="Saint-Martin-de-Commune"/>
        <s v="Saint-Maurice-lès-Couches"/>
        <s v="Saint-Pierre-de-Varennes"/>
        <s v="Bergesserin"/>
        <s v="Berzé-le-Châtel"/>
        <s v="Bray"/>
        <s v="Buffières"/>
        <s v="Château"/>
        <s v="Chérizet"/>
        <s v="Cluny"/>
        <s v="Cortambert"/>
        <s v="Curtil-sous-Buffières"/>
        <s v="Donzy-le-National"/>
        <s v="Donzy-le-Pertuis"/>
        <s v="Jalogny"/>
        <s v="Lournand"/>
        <s v="Massilly"/>
        <s v="Massy"/>
        <s v="Mazille"/>
        <s v="Saint-André-le-Désert"/>
        <s v="Sainte-Cécile"/>
        <s v="Saint-Vincent-des-Prés"/>
        <s v="Salornay-sur-Guye"/>
        <s v="La Vineuse"/>
        <s v="Vitry-lès-Cluny"/>
        <s v="Bourgvilain"/>
        <s v="Brandon"/>
        <s v="La Chapelle-du-Mont-de-France"/>
        <s v="Clermain"/>
        <s v="Dompierre-les-Ormes"/>
        <s v="Germolles-sur-Grosne"/>
        <s v="Matour"/>
        <s v="Montagny-sur-Grosne"/>
        <s v="Montmelard"/>
        <s v="Saint-Léger-sous-la-Bussière"/>
        <s v="Saint-Pierre-le-Vieux"/>
        <s v="Saint-Point"/>
        <s v="Tramayes"/>
        <s v="Trambly"/>
        <s v="Trivy"/>
        <s v="Bazoches"/>
        <s v="Brassy"/>
        <s v="Chalaux"/>
        <s v="Empury"/>
        <s v="Gâcogne"/>
        <s v="Lormes"/>
        <s v="Marigny-l'Église"/>
        <s v="Mhère"/>
        <s v="Pouques-Lormes"/>
        <s v="Saint-André-en-Morvan"/>
        <s v="Saint-Martin-du-Puy"/>
        <s v="Vauclaix"/>
        <s v="Allerey"/>
        <s v="Agencourt"/>
        <s v="Antheuil"/>
        <s v="Antigny-la-Ville"/>
        <s v="Arnay-le-Duc"/>
        <s v="Aubaine"/>
        <s v="Auxant"/>
        <s v="Bessey-en-Chaume"/>
        <s v="Bessey-la-Cour"/>
        <s v="Bligny-sur-Ouche"/>
        <s v="La Bussière-sur-Ouche"/>
        <s v="Champignolles"/>
        <s v="Chaudenay-la-Ville"/>
        <s v="Chaudenay-le-Château"/>
        <s v="Clomot"/>
        <s v="Crugey"/>
        <s v="Culètre"/>
        <s v="Cussy-la-Colonne"/>
        <s v="Cussy-le-Châtel"/>
        <s v="Écutigny"/>
        <s v="Le Fête"/>
        <s v="Foissy"/>
        <s v="Jouey"/>
        <s v="Lacanche"/>
        <s v="Longecourt-lès-Culêtre"/>
        <s v="Lusigny-sur-Ouche"/>
        <s v="Magnien"/>
        <s v="Mimeure"/>
        <s v="Montceau-et-Écharnant"/>
        <s v="Musigny"/>
        <s v="Painblanc"/>
        <s v="Saint-Pierre-en-Vaux"/>
        <s v="Saint-Prix-lès-Arnay"/>
        <s v="Saussey"/>
        <s v="Thomirey"/>
        <s v="Thorey-sur-Ouche"/>
        <s v="Veilly"/>
        <s v="Veuvey-sur-Ouche"/>
        <s v="Vic-des-Prés"/>
        <s v="Viévy"/>
        <s v="Voudenay"/>
        <s v="Arcenant"/>
        <s v="Argilly"/>
        <s v="Boncourt-le-Bois"/>
        <s v="Comblanchien"/>
        <s v="Corgoloin"/>
        <s v="Flagey-Echézeaux"/>
        <s v="Fussey"/>
        <s v="Gerland"/>
        <s v="Gilly-lès-Cîteaux"/>
        <s v="Magny-lès-Villers"/>
        <s v="Marey-lès-Fussey"/>
        <s v="Meuilley"/>
        <s v="Nuits-Saint-Georges"/>
        <s v="Premeaux-Prissey"/>
        <s v="Saint-Bernard"/>
        <s v="Saint-Nicolas-lès-Cîteaux"/>
        <s v="Villars-Fontaine"/>
        <s v="Villebichot"/>
        <s v="Villers-la-Faye"/>
        <s v="Villy-le-Moutier"/>
        <s v="Vosne-Romanée"/>
        <s v="Vougeot"/>
        <s v="Charigny"/>
        <s v="Agey"/>
        <s v="Ampilly-le-Sec"/>
        <s v="Arceau"/>
        <s v="Arrans"/>
        <s v="Aloxe-Corton"/>
        <s v="Arc-sur-Tille"/>
        <s v="Auxey-Duresses"/>
        <s v="Beaune"/>
        <s v="Bligny-lès-Beaune"/>
        <s v="Bouilland"/>
        <s v="Bouze-lès-Beaune"/>
        <s v="Chevigny-en-Valière"/>
        <s v="Chorey-les-Beaune"/>
        <s v="Combertault"/>
        <s v="Corcelles-les-Arts"/>
        <s v="Ébaty"/>
        <s v="Échevronne"/>
        <s v="Levernois"/>
        <s v="Marigny-lès-Reullée"/>
        <s v="Mavilly-Mandelot"/>
        <s v="Meloisey"/>
        <s v="Merceuil"/>
        <s v="Meursanges"/>
        <s v="Meursault"/>
        <s v="Montagny-lès-Beaune"/>
        <s v="Monthelie"/>
        <s v="Nantoux"/>
        <s v="Pernand-Vergelesses"/>
        <s v="Pommard"/>
        <s v="Ruffey-lès-Beaune"/>
        <s v="Sainte-Marie-la-Blanche"/>
        <s v="Savigny-lès-Beaune"/>
        <s v="Ladoix-Serrigny"/>
        <s v="Tailly"/>
        <s v="Vignoles"/>
        <s v="Volnay"/>
        <s v="Balot"/>
        <s v="Bissey-la-Pierre"/>
        <s v="Bouix"/>
        <s v="Buncey"/>
        <s v="Channay"/>
        <s v="Charrey-sur-Seine"/>
        <s v="Châtillon-sur-Seine"/>
        <s v="Chaumont-le-Bois"/>
        <s v="Étais"/>
        <s v="Étrochey"/>
        <s v="Fontaines-les-Sèches"/>
        <s v="Gomméville"/>
        <s v="Griselles"/>
        <s v="Laignes"/>
        <s v="Larrey"/>
        <s v="Maisey-le-Duc"/>
        <s v="Marcenay"/>
        <s v="Massingy"/>
        <s v="Molesme"/>
        <s v="Montliot-et-Courcelles"/>
        <s v="Mosson"/>
        <s v="Nesle-et-Massoult"/>
        <s v="Nicey"/>
        <s v="Noiron-sur-Seine"/>
        <s v="Obtrée"/>
        <s v="Planay"/>
        <s v="Poinçon-lès-Larrey"/>
        <s v="Pothières"/>
        <s v="Prusly-sur-Ource"/>
        <s v="Puits"/>
        <s v="Sainte-Colombe-sur-Seine"/>
        <s v="Savoisy"/>
        <s v="Vannaire"/>
        <s v="Vanvey"/>
        <s v="Verdonnet"/>
        <s v="Vertault"/>
        <s v="Villedieu"/>
        <s v="Villers-Patras"/>
        <s v="Villotte-sur-Ource"/>
        <s v="Vix"/>
        <s v="Bévy"/>
        <s v="Brochon"/>
        <s v="Broindon"/>
        <s v="Chamboeuf"/>
        <s v="Chambolle-Musigny"/>
        <s v="Chevannes"/>
        <s v="Clémencey"/>
        <s v="Collonges-lès-Bévy"/>
        <s v="Corcelles-lès-Cîteaux"/>
        <s v="Couchey"/>
        <s v="Curley"/>
        <s v="Curtil-Vergy"/>
        <s v="Détain-et-Bruant"/>
        <s v="Épernay-sous-Gevrey"/>
        <s v="L'Étang-Vergy"/>
        <s v="Fénay"/>
        <s v="Fixin"/>
        <s v="Gevrey-Chambertin"/>
        <s v="Messanges"/>
        <s v="Morey-Saint-Denis"/>
        <s v="Noiron-sous-Gevrey"/>
        <s v="Quemigny-Poisot"/>
        <s v="Reulle-Vergy"/>
        <s v="Saint-Philibert"/>
        <s v="Saulon-la-Chapelle"/>
        <s v="Saulon-la-Rue"/>
        <s v="Savouges"/>
        <s v="Segrois"/>
        <s v="Semezanges"/>
        <s v="Urcy"/>
        <s v="Beaumont-sur-Vingeanne"/>
        <s v="Beire-le-Châtel"/>
        <s v="Belleneuve"/>
        <s v="Bèze"/>
        <s v="Bézouotte"/>
        <s v="Binges"/>
        <s v="Blagny-sur-Vingeanne"/>
        <s v="Bourberain"/>
        <s v="Champagne-sur-Vingeanne"/>
        <s v="Charmes"/>
        <s v="Chaume-et-Courchamp"/>
        <s v="Cheuge"/>
        <s v="Cirey-lès-Pontailler"/>
        <s v="Cléry"/>
        <s v="Cuiserey"/>
        <s v="Dampierre-et-Flée"/>
        <s v="Drambon"/>
        <s v="Étevaux"/>
        <s v="Fontaine-Française"/>
        <s v="Heuilley-sur-Saône"/>
        <s v="Jancigny"/>
        <s v="Lamarche-sur-Saône"/>
        <s v="Licey-sur-Vingeanne"/>
        <s v="Magny-Saint-Médard"/>
        <s v="Marandeuil"/>
        <s v="Maxilly-sur-Saône"/>
        <s v="Mirebeau-sur-Bèze"/>
        <s v="Montigny-Mornay-Villeneuve-sur-Vingeanne"/>
        <s v="Montmançon"/>
        <s v="Noiron-sur-Bèze"/>
        <s v="Oisilly"/>
        <s v="Orain"/>
        <s v="Perrigny-sur-l'Ognon"/>
        <s v="Pontailler-sur-Saône"/>
        <s v="Pouilly-sur-Vingeanne"/>
        <s v="Renève"/>
        <s v="Saint-Léger-Triey"/>
        <s v="Saint-Maurice-sur-Vingeanne"/>
        <s v="Saint-Seine-sur-Vingeanne"/>
        <s v="Savolles"/>
        <s v="Soissons-sur-Nacey"/>
        <s v="Talmay"/>
        <s v="Tanay"/>
        <s v="Tellecey"/>
        <s v="Trochères"/>
        <s v="Vielverge"/>
        <s v="Viévigne"/>
        <s v="Vonges"/>
        <s v="Asnières-en-Montagne"/>
        <s v="Benoisey"/>
        <s v="Buffon"/>
        <s v="Champ-d'Oiseau"/>
        <s v="Courcelles-lès-Montbard"/>
        <s v="Crépand"/>
        <s v="Éringes"/>
        <s v="Fain-lès-Montbard"/>
        <s v="Lucenay-le-Duc"/>
        <s v="Montbard"/>
        <s v="Montigny-Montfort"/>
        <s v="Nogent-lès-Montbard"/>
        <s v="Seigny"/>
        <s v="Touillon"/>
        <s v="Bressey-sur-Tille"/>
        <s v="Chevigny-Saint-Sauveur"/>
        <s v="Couternon"/>
        <s v="Crimolois"/>
        <s v="Daix"/>
        <s v="Darois"/>
        <s v="Étaules"/>
        <s v="Hauteville-lès-Dijon"/>
        <s v="Saint-Vallier"/>
        <s v="Neuilly-lès-Dijon"/>
        <s v="Ouges"/>
        <s v="Pasques"/>
        <s v="Perrigny-lès-Dijon"/>
        <s v="Prenois"/>
        <s v="Talant"/>
        <s v="Remilly-sur-Tille"/>
        <s v="Sennecey-lès-Dijon"/>
        <s v="Chassey"/>
        <s v="Courcelles-lès-Semur"/>
        <s v="Flée"/>
        <s v="Genay"/>
        <s v="Juilly"/>
        <s v="Lantilly"/>
        <s v="Magny-la-Ville"/>
        <s v="Massingy-lès-Semur"/>
        <s v="Millery"/>
        <s v="Montigny-sur-Armançon"/>
        <s v="Pont-et-Massène"/>
        <s v="Saint-Euphrône"/>
        <s v="Semur-en-Auxois"/>
        <s v="Souhey"/>
        <s v="Vic-de-Chassenay"/>
        <s v="Villars-et-Villenotte"/>
        <s v="Villeneuve-sous-Charigny"/>
        <s v="Ancey"/>
        <s v="Aubigny-lès-Sombernon"/>
        <s v="Barbirey-sur-Ouche"/>
        <s v="Baulme-la-Roche"/>
        <s v="Blaisy-Bas"/>
        <s v="Blaisy-Haut"/>
        <s v="Drée"/>
        <s v="Échannay"/>
        <s v="Gergueil"/>
        <s v="Gissey-sur-Ouche"/>
        <s v="Grenant-lès-Sombernon"/>
        <s v="Grosbois-en-Montagne"/>
        <s v="Mâlain"/>
        <s v="Mesmont"/>
        <s v="Montoillot"/>
        <s v="Prâlon"/>
        <s v="Remilly-en-Montagne"/>
        <s v="Saint-Anthot"/>
        <s v="Saint-Jean-de-Boeuf"/>
        <s v="Sainte-Marie-sur-Ouche"/>
        <s v="Saint-Victor-sur-Ouche"/>
        <s v="Savigny-sous-Mâlain"/>
        <s v="Sombernon"/>
        <s v="Verrey-sous-Drée"/>
        <s v="Vieilmoulin"/>
        <s v="Balleray"/>
        <s v="Challuy"/>
        <s v="Coulanges-les-Nevers"/>
        <s v="Fourchambault"/>
        <s v="Garchizy"/>
        <s v="Germigny-sur-Loire"/>
        <s v="Gimouille"/>
        <s v="Guérigny"/>
        <s v="Marzy"/>
        <s v="Montigny-aux-Amognes"/>
        <s v="Ourouer"/>
        <s v="Parigny-les-Vaux"/>
        <s v="Poiseux"/>
        <s v="Pougues-les-Eaux"/>
        <s v="Saint-Aubin-les-Forges"/>
        <s v="Saint-eloi"/>
        <s v="Saint-Martin-d'Heuille"/>
        <s v="Sermoise-sur-Loire"/>
        <s v="Urzy"/>
        <s v="Varennes-Vauzelles"/>
        <s v="Beauvilliers"/>
        <s v="Appoigny"/>
        <s v="Augy"/>
        <s v="Auxerre"/>
        <s v="Bleigny-le-Carreau"/>
        <s v="Champs-sur-Yonne"/>
        <s v="Charbuy"/>
        <s v="Monéteau"/>
        <s v="Perrigny"/>
        <s v="Quenne"/>
        <s v="Saint-Bris-le-Vineux"/>
        <s v="Saint-Georges-sur-Baulche"/>
        <s v="Vallan"/>
        <s v="Venoy"/>
        <s v="Villefargeau"/>
        <s v="Chastellux-sur-Cure"/>
        <s v="Quarré-les-Tombes"/>
        <s v="Saint-Brancher"/>
        <s v="Saint-Germain-des-Champs"/>
        <s v="Saint-Léger-Vauban"/>
        <s v="Allerey-sur-Saône"/>
        <s v="Allériot"/>
        <s v="Authumes"/>
        <s v="Beauvernois"/>
        <s v="Bellevesvre"/>
        <s v="Bey"/>
        <s v="Bosjean"/>
        <s v="Bouhans"/>
        <s v="Bragny-sur-Saône"/>
        <s v="La Chapelle-Saint-Sauveur"/>
        <s v="Charette-Varennes"/>
        <s v="Charnay-lès-Chalon"/>
        <s v="Ciel"/>
        <s v="Damerey"/>
        <s v="Dampierre-en-Bresse"/>
        <s v="Devrouze"/>
        <s v="Diconne"/>
        <s v="Écuelles"/>
        <s v="Frangy-en-Bresse"/>
        <s v="La Frette"/>
        <s v="Fretterans"/>
        <s v="Frontenard"/>
        <s v="Gergy"/>
        <s v="Guerfand"/>
        <s v="Juif"/>
        <s v="Lays-sur-le-Doubs"/>
        <s v="Longepierre"/>
        <s v="Mervans"/>
        <s v="Montcoy"/>
        <s v="Montjay"/>
        <s v="Mont-lès-Seurre"/>
        <s v="Montret"/>
        <s v="Mouthier-en-Bresse"/>
        <s v="Navilly"/>
        <s v="Palleau"/>
        <s v="Pierre-de-Bresse"/>
        <s v="Le Planois"/>
        <s v="Pontoux"/>
        <s v="Pourlans"/>
        <s v="La Racineuse"/>
        <s v="Saint-André-en-Bresse"/>
        <s v="Saint-Bonnet-en-Bresse"/>
        <s v="Saint-Didier-en-Bresse"/>
        <s v="Saint-Étienne-en-Bresse"/>
        <s v="Saint-Germain-du-Bois"/>
        <s v="Saint-Gervais-en-Vallière"/>
        <s v="Saint-Martin-en-Bresse"/>
        <s v="Saint-Martin-en-Gâtinois"/>
        <s v="Saint-Maurice-en-Rivière"/>
        <s v="Saint-Vincent-en-Bresse"/>
        <s v="Saunières"/>
        <s v="Savigny-sur-Seille"/>
        <s v="Sens-sur-Seille"/>
        <s v="Serley"/>
        <s v="Sermesse"/>
        <s v="Serrigny-en-Bresse"/>
        <s v="Simard"/>
        <s v="Le Tartre"/>
        <s v="Thurey"/>
        <s v="Toutenant"/>
        <s v="Verdun-sur-le-Doubs"/>
        <s v="Vérissey"/>
        <s v="Verjux"/>
        <s v="Villegaudin"/>
        <s v="Clux-Villeneuve"/>
        <s v="Balanod"/>
        <s v="Ardon"/>
        <s v="Avignon-lès-Saint-Claude"/>
        <s v="Baume-les-Messieurs"/>
        <s v="Abergement-la-Ronce"/>
        <s v="Bourg-de-Sirod"/>
        <s v="Champagnole"/>
        <s v="Châtelneuf"/>
        <s v="Cize"/>
        <s v="Crotenay"/>
        <s v="Équevillon"/>
        <s v="Lent"/>
        <s v="Loulle"/>
        <s v="Mont-sur-Monnet"/>
        <s v="Ney"/>
        <s v="Pillemoine"/>
        <s v="Sapois"/>
        <s v="Sirod"/>
        <s v="Syam"/>
        <s v="Le Vaudioux"/>
        <s v="Augerans"/>
        <s v="Aumur"/>
        <s v="Authume"/>
        <s v="Bans"/>
        <s v="Baverans"/>
        <s v="Biarne"/>
        <s v="Brevans"/>
        <s v="Champdivers"/>
        <s v="Chatelay"/>
        <s v="Chemin"/>
        <s v="Chissey-sur-Loue"/>
        <s v="Choisey"/>
        <s v="Damparis"/>
        <s v="Dampierre"/>
        <s v="Dole"/>
        <s v="Éclans-Nenon"/>
        <s v="Étrepigney"/>
        <s v="Évans"/>
        <s v="Fraisans"/>
        <s v="Gevry"/>
        <s v="Monnières"/>
        <s v="Montbarrey"/>
        <s v="Monteplain"/>
        <s v="Orchamps"/>
        <s v="Our"/>
        <s v="Peseux"/>
        <s v="Plumont"/>
        <s v="Ranchot"/>
        <s v="Rans"/>
        <s v="Salans"/>
        <s v="Sampans"/>
        <s v="Santans"/>
        <s v="Tavaux"/>
        <s v="La Vieille-Loye"/>
        <s v="Bellecombe"/>
        <s v="Bellefontaine"/>
        <s v="Bois-d'Amont"/>
        <s v="Les Bouchoux"/>
        <s v="Chancia"/>
        <s v="Charchilla"/>
        <s v="Chassal"/>
        <s v="Choux"/>
        <s v="Coiserette"/>
        <s v="Coyrière"/>
        <s v="Coyron"/>
        <s v="Crenans"/>
        <s v="Cuttura"/>
        <s v="Jeurre"/>
        <s v="Lajoux"/>
        <s v="Lamoura"/>
        <s v="Larrivoire"/>
        <s v="Lavancia-Epercy"/>
        <s v="Lavans-lès-Saint-Claude"/>
        <s v="Lect"/>
        <s v="Leschères"/>
        <s v="Lézat"/>
        <s v="Longchaumois"/>
        <s v="Martigna"/>
        <s v="Moirans-en-Montagne"/>
        <s v="Molinges"/>
        <s v="Les Molunes"/>
        <s v="Montcusel"/>
        <s v="Morbier"/>
        <s v="Morez"/>
        <s v="La Mouille"/>
        <s v="Les Moussières"/>
        <s v="La Pesse"/>
        <s v="Ponthoux"/>
        <s v="Pratz"/>
        <s v="Prémanon"/>
        <s v="Ravilloles"/>
        <s v="La Rixouse"/>
        <s v="Rogna"/>
        <s v="Les Rousses"/>
        <s v="Saint-Claude"/>
        <s v="Saint-Lupicin"/>
        <s v="Septmoncel"/>
        <s v="Vaux-lès-Saint-Claude"/>
        <s v="Villard-Saint-Sauveur"/>
        <s v="Villards-d'Héria"/>
        <s v="Villard-sur-Bienne"/>
        <s v="Vulvoz"/>
        <s v="Blois-sur-Seille"/>
        <s v="Bornay"/>
        <s v="Château-Chalon"/>
        <s v="Chille"/>
        <s v="Chilly-le-Vignoble"/>
        <s v="Condamine"/>
        <s v="Conliège"/>
        <s v="Courbette"/>
        <s v="Courbouzon"/>
        <s v="Courlans"/>
        <s v="Courlaoux"/>
        <s v="Domblans"/>
        <s v="L'Étoile"/>
        <s v="Frébuans"/>
        <s v="Geruge"/>
        <s v="Gevingey"/>
        <s v="Ladoye-sur-Seille"/>
        <s v="Lavigny"/>
        <s v="Lons-le-Saunier"/>
        <s v="Le Louverot"/>
        <s v="Macornay"/>
        <s v="Messia-sur-Sorne"/>
        <s v="Moiron"/>
        <s v="Montaigu"/>
        <s v="Montain"/>
        <s v="Montmorot"/>
        <s v="Nevy-sur-Seille"/>
        <s v="Pannessières"/>
        <s v="Le Pin"/>
        <s v="Plainoiseau"/>
        <s v="Revigny"/>
        <s v="Saint-Germain-lès-Arlay"/>
        <s v="Saint-Maur"/>
        <s v="Trenal"/>
        <s v="Vernantois"/>
        <s v="Le Vernois"/>
        <s v="Villeneuve-sous-Pymont"/>
        <s v="Voiteur"/>
        <s v="L'Aubépin"/>
        <s v="Chazelles"/>
        <s v="Chevreaux"/>
        <s v="Digna"/>
        <s v="Montagna-le-Reconduit"/>
        <s v="Nanc-lès-Saint-Amour"/>
        <s v="Nantey"/>
        <s v="Saint-Amour"/>
        <s v="Saint-Jean-d'Étreux"/>
        <s v="Senaud"/>
        <s v="Thoissia"/>
        <s v="Collemiers"/>
        <s v="Courtois-sur-Yonne"/>
        <s v="Étigny"/>
        <s v="Fontaine-la-Gaillarde"/>
        <s v="Gron"/>
        <s v="Maillot"/>
        <s v="Malay-le-Grand"/>
        <s v="Malay-le-Petit"/>
        <s v="Nailly"/>
        <s v="Noé"/>
        <s v="Paron"/>
        <s v="Rosoy"/>
        <s v="Saint-Clément"/>
        <s v="Saint-Denis-lès-Sens"/>
        <s v="Saint-Martin-du-Tertre"/>
        <s v="Saligny"/>
        <s v="Sens"/>
        <s v="Soucy"/>
        <s v="Subligny"/>
        <s v="Véron"/>
        <s v="Villeroy"/>
        <s v="Voisines"/>
        <s v="Aignay-le-Duc"/>
        <s v="Aisey-sur-Seine"/>
        <s v="Ampilly-les-Bordes"/>
        <s v="Baigneux-les-Juifs"/>
        <s v="Beaunotte"/>
        <s v="Bellenod-sur-Seine"/>
        <s v="Billy-lès-Chanceaux"/>
        <s v="Brémur-et-Vaurois"/>
        <s v="Busseaut"/>
        <s v="Chamesson"/>
        <s v="Chaume-lès-Baigneux"/>
        <s v="Chemin-d'Aisey"/>
        <s v="Coulmier-le-Sec"/>
        <s v="Duesme"/>
        <s v="Échalot"/>
        <s v="Étalante"/>
        <s v="Étormay"/>
        <s v="Fontaines-en-Duesmois"/>
        <s v="Jours-lès-Baigneux"/>
        <s v="Magny-Lambert"/>
        <s v="Mauvilly"/>
        <s v="Meulson"/>
        <s v="Minot"/>
        <s v="Moitron"/>
        <s v="Nod-sur-Seine"/>
        <s v="Oigny"/>
        <s v="Origny"/>
        <s v="Orret"/>
        <s v="Poiseul-la-Ville-et-Laperrière"/>
        <s v="Quemigny-sur-Seine"/>
        <s v="Rochefort-sur-Brévon"/>
        <s v="Saint-Germain-le-Rocheux"/>
        <s v="Saint-Marc-sur-Seine"/>
        <s v="Semond"/>
        <s v="Villaines-en-Duesmois"/>
        <s v="La Villeneuve-les-Convers"/>
        <s v="Villiers-le-Duc"/>
        <s v="Mathay"/>
        <s v="Abbévillers"/>
        <s v="Arbouans"/>
        <s v="Audincourt"/>
        <s v="Blamont"/>
        <s v="Bondeval"/>
        <s v="Dannemarie"/>
        <s v="Dasle"/>
        <s v="Étupes"/>
        <s v="Exincourt"/>
        <s v="Glay"/>
        <s v="Hérimoncourt"/>
        <s v="Mandeure"/>
        <s v="Meslières"/>
        <s v="Pierrefontaine-lès-Blamont"/>
        <s v="Roches-lès-Blamont"/>
        <s v="Seloncourt"/>
        <s v="Taillecourt"/>
        <s v="Thulay"/>
        <s v="Vandoncourt"/>
        <s v="Villars-lès-Blamont"/>
        <s v="Valentigney"/>
        <s v="Barizey"/>
        <s v="Bissey-sous-Cruchaud"/>
        <s v="Bissy-sur-Fley"/>
        <s v="Buxy"/>
        <s v="Cersot"/>
        <s v="Charrecey"/>
        <s v="Châtel-Moron"/>
        <s v="Chenôves"/>
        <s v="Culles-les-Roches"/>
        <s v="Dracy-le-Fort"/>
        <s v="Fley"/>
        <s v="Germagny"/>
        <s v="Granges"/>
        <s v="Jambles"/>
        <s v="Jully-lès-Buxy"/>
        <s v="Marcilly-lès-Buxy"/>
        <s v="Mellecey"/>
        <s v="Mercurey"/>
        <s v="Messey-sur-Grosne"/>
        <s v="Montagny-lès-Buxy"/>
        <s v="Morey"/>
        <s v="Moroges"/>
        <s v="Saint-Bérain-sur-Dheune"/>
        <s v="Saint-Boil"/>
        <s v="Saint-Denis-de-Vaux"/>
        <s v="Saint-Désert"/>
        <s v="Saint-Germain-lès-Buxy"/>
        <s v="Sainte-Hélène"/>
        <s v="Saint-Jean-de-Vaux"/>
        <s v="Saint-Mard-de-Vaux"/>
        <s v="Saint-Martin-d'Auxy"/>
        <s v="Saint-Martin-du-Tartre"/>
        <s v="Saint-Martin-sous-Montaigu"/>
        <s v="Saint-Maurice-des-Champs"/>
        <s v="Saint-Privé"/>
        <s v="Saint-Vallerin"/>
        <s v="Santilly"/>
        <s v="Sassangy"/>
        <s v="Savianges"/>
        <s v="Sercy"/>
        <s v="Villeneuve-en-Montagne"/>
        <s v="Bléneau"/>
        <s v="Champcevrais"/>
        <s v="Champignelles"/>
        <s v="Rogny-les-Sept-Écluses"/>
        <s v="Tannerre-en-Puisaye"/>
        <s v="Villeneuve-les-Genêts"/>
      </sharedItems>
    </cacheField>
    <cacheField name="ancien_canton" numFmtId="0">
      <sharedItems/>
    </cacheField>
    <cacheField name="SSIAD ou SPASAD (établissement géographique)" numFmtId="0">
      <sharedItems/>
    </cacheField>
    <cacheField name="Catégorie" numFmtId="0">
      <sharedItems/>
    </cacheField>
    <cacheField name="Finess_ gestionnaire entité juridique)" numFmtId="0">
      <sharedItems containsMixedTypes="1" containsNumber="1" containsInteger="1" minValue="210000253" maxValue="900004698"/>
    </cacheField>
    <cacheField name="Gestionnaire (entité juridique)" numFmtId="0">
      <sharedItems/>
    </cacheField>
    <cacheField name="Communes &quot;multi SSIAD&quot;" numFmtId="0">
      <sharedItems containsSemiMixedTypes="0" containsString="0" containsNumber="1" containsInteger="1" minValue="1" maxValue="3"/>
    </cacheField>
    <cacheField name="Capacité autorisée PA" numFmtId="0">
      <sharedItems containsString="0" containsBlank="1" containsNumber="1" containsInteger="1" minValue="16" maxValue="466"/>
    </cacheField>
    <cacheField name="Capacité installée PA" numFmtId="0">
      <sharedItems containsString="0" containsBlank="1" containsNumber="1" containsInteger="1" minValue="6" maxValue="250"/>
    </cacheField>
    <cacheField name="Capacité autorisée PH" numFmtId="0">
      <sharedItems containsString="0" containsBlank="1" containsNumber="1" containsInteger="1" minValue="1" maxValue="46"/>
    </cacheField>
    <cacheField name="Capacité installée PH" numFmtId="0">
      <sharedItems containsString="0" containsBlank="1" containsNumber="1" containsInteger="1" minValue="1" maxValue="27"/>
    </cacheField>
    <cacheField name="Capacité autorisée ESA" numFmtId="0">
      <sharedItems containsString="0" containsBlank="1" containsNumber="1" containsInteger="1" minValue="5" maxValue="30"/>
    </cacheField>
    <cacheField name="Capacité installée ESA" numFmtId="0">
      <sharedItems containsString="0" containsBlank="1" containsNumber="1" containsInteger="1" minValue="5" maxValue="30"/>
    </cacheField>
    <cacheField name="site P / S" numFmtId="0">
      <sharedItems containsBlank="1"/>
    </cacheField>
    <cacheField name="Bénéficiaires APA_x000a_GIR 1 &amp; 2" numFmtId="0">
      <sharedItems containsSemiMixedTypes="0" containsString="0" containsNumber="1" containsInteger="1" minValue="0" maxValue="85"/>
    </cacheField>
    <cacheField name="Bénéficiaires APA_x000a_GIR 3 &amp; 4" numFmtId="0">
      <sharedItems containsSemiMixedTypes="0" containsString="0" containsNumber="1" containsInteger="1" minValue="0" maxValue="3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54">
  <r>
    <n v="71041"/>
    <n v="141.74113935418748"/>
    <n v="34.655157724833138"/>
    <n v="107.08598162935435"/>
    <n v="107.08598162935435"/>
    <n v="199"/>
    <n v="199"/>
    <n v="71"/>
    <x v="0"/>
    <x v="0"/>
    <s v="CLAYETTE"/>
    <s v="S.S.I.A.D. CHAUFFAILLES - LA CLAYETTE"/>
    <s v="S.S.I.A.D."/>
    <n v="710011834"/>
    <s v="EHPAD ANTONIN ACHAINTRE DE CHAUFFAILLES"/>
    <n v="1"/>
    <m/>
    <m/>
    <m/>
    <m/>
    <m/>
    <m/>
    <m/>
    <n v="0"/>
    <n v="0"/>
  </r>
  <r>
    <n v="71487"/>
    <n v="45.511363636363797"/>
    <n v="30.3409090909092"/>
    <n v="15.1704545454546"/>
    <n v="15.1704545454546"/>
    <n v="178.00000000000065"/>
    <n v="178.00000000000065"/>
    <n v="71"/>
    <x v="1"/>
    <x v="1"/>
    <s v="CHAPELLE-DE-GUINCHAY"/>
    <s v="S.S.I.A.D CRÈCHES/SAÔNE MACONNAIS SUD"/>
    <s v="S.S.I.A.D."/>
    <n v="710970906"/>
    <s v="FEDERATION ADMR 71"/>
    <n v="1"/>
    <m/>
    <m/>
    <m/>
    <m/>
    <m/>
    <m/>
    <m/>
    <n v="0"/>
    <n v="0"/>
  </r>
  <r>
    <n v="25005"/>
    <n v="30"/>
    <n v="25"/>
    <n v="5"/>
    <n v="5"/>
    <n v="101"/>
    <n v="101"/>
    <n v="25"/>
    <x v="2"/>
    <x v="2"/>
    <s v="Bavans"/>
    <s v="SSIAD BAUME LES DAMES"/>
    <s v="S.S.I.A.D."/>
    <n v="250001112"/>
    <s v="ADMR FEDERATION DEPARTEMENTALE DOUBS"/>
    <n v="1"/>
    <n v="120"/>
    <n v="45"/>
    <n v="2"/>
    <n v="2"/>
    <m/>
    <m/>
    <s v="P"/>
    <n v="0"/>
    <n v="0"/>
  </r>
  <r>
    <n v="25006"/>
    <n v="20.584158415841578"/>
    <n v="12.742574257425741"/>
    <n v="7.8415841584158397"/>
    <n v="7.8415841584158397"/>
    <n v="99"/>
    <n v="99"/>
    <n v="25"/>
    <x v="2"/>
    <x v="3"/>
    <s v="Baume les Dames"/>
    <s v="SSIAD BAUME LES DAMES"/>
    <s v="S.S.I.A.D."/>
    <n v="250001112"/>
    <s v="ADMR FEDERATION DEPARTEMENTALE DOUBS"/>
    <n v="1"/>
    <m/>
    <m/>
    <m/>
    <m/>
    <m/>
    <m/>
    <s v="P"/>
    <n v="0"/>
    <n v="0"/>
  </r>
  <r>
    <n v="25009"/>
    <n v="36"/>
    <n v="15"/>
    <n v="21"/>
    <n v="21"/>
    <n v="179"/>
    <n v="179"/>
    <n v="25"/>
    <x v="2"/>
    <x v="4"/>
    <s v="Baume les Dames"/>
    <s v="SSIAD BAUME LES DAMES"/>
    <s v="S.S.I.A.D."/>
    <n v="250001112"/>
    <s v="ADMR FEDERATION DEPARTEMENTALE DOUBS"/>
    <n v="1"/>
    <m/>
    <m/>
    <m/>
    <m/>
    <m/>
    <m/>
    <s v="P"/>
    <n v="0"/>
    <n v="0"/>
  </r>
  <r>
    <n v="25018"/>
    <n v="147.32522796352586"/>
    <n v="98.548632218845"/>
    <n v="48.776595744680868"/>
    <n v="48.776595744680868"/>
    <n v="655"/>
    <n v="655"/>
    <n v="25"/>
    <x v="2"/>
    <x v="5"/>
    <s v="Bavans"/>
    <s v="SSIAD BAUME LES DAMES"/>
    <s v="S.S.I.A.D."/>
    <n v="250001112"/>
    <s v="ADMR FEDERATION DEPARTEMENTALE DOUBS"/>
    <n v="1"/>
    <m/>
    <m/>
    <m/>
    <m/>
    <m/>
    <m/>
    <s v="P"/>
    <n v="0"/>
    <n v="0"/>
  </r>
  <r>
    <n v="25019"/>
    <n v="117.734375"/>
    <n v="89.90625"/>
    <n v="27.828125"/>
    <n v="27.828125"/>
    <n v="411"/>
    <n v="411"/>
    <n v="25"/>
    <x v="2"/>
    <x v="6"/>
    <s v="Bavans"/>
    <s v="SSIAD BAUME LES DAMES"/>
    <s v="S.S.I.A.D."/>
    <n v="250001112"/>
    <s v="ADMR FEDERATION DEPARTEMENTALE DOUBS"/>
    <n v="1"/>
    <m/>
    <m/>
    <m/>
    <m/>
    <m/>
    <m/>
    <s v="P"/>
    <n v="0"/>
    <n v="0"/>
  </r>
  <r>
    <n v="25032"/>
    <n v="70.156171284635036"/>
    <n v="45.707808564231918"/>
    <n v="24.448362720403118"/>
    <n v="24.448362720403118"/>
    <n v="422.00000000000171"/>
    <n v="422.00000000000171"/>
    <n v="25"/>
    <x v="2"/>
    <x v="7"/>
    <s v="Baume les Dames"/>
    <s v="SSIAD BAUME LES DAMES"/>
    <s v="S.S.I.A.D."/>
    <n v="250001112"/>
    <s v="ADMR FEDERATION DEPARTEMENTALE DOUBS"/>
    <n v="1"/>
    <m/>
    <m/>
    <m/>
    <m/>
    <m/>
    <m/>
    <s v="P"/>
    <n v="0"/>
    <n v="0"/>
  </r>
  <r>
    <n v="25047"/>
    <n v="1663"/>
    <n v="911"/>
    <n v="752"/>
    <n v="752"/>
    <n v="5291"/>
    <n v="5291"/>
    <n v="25"/>
    <x v="2"/>
    <x v="8"/>
    <s v="Baume les Dames"/>
    <s v="SSIAD BAUME LES DAMES"/>
    <s v="S.S.I.A.D."/>
    <n v="250001112"/>
    <s v="ADMR FEDERATION DEPARTEMENTALE DOUBS"/>
    <n v="1"/>
    <m/>
    <m/>
    <m/>
    <m/>
    <m/>
    <m/>
    <s v="P"/>
    <n v="0"/>
    <n v="0"/>
  </r>
  <r>
    <n v="25066"/>
    <n v="20"/>
    <n v="14"/>
    <n v="6"/>
    <n v="6"/>
    <n v="80"/>
    <n v="80"/>
    <n v="25"/>
    <x v="2"/>
    <x v="9"/>
    <s v="Bavans"/>
    <s v="SSIAD BAUME LES DAMES"/>
    <s v="S.S.I.A.D."/>
    <n v="250001112"/>
    <s v="ADMR FEDERATION DEPARTEMENTALE DOUBS"/>
    <n v="1"/>
    <m/>
    <m/>
    <m/>
    <m/>
    <m/>
    <m/>
    <s v="P"/>
    <n v="0"/>
    <n v="0"/>
  </r>
  <r>
    <n v="25067"/>
    <n v="55.714285714285694"/>
    <n v="35.81632653061223"/>
    <n v="19.897959183673461"/>
    <n v="19.897959183673461"/>
    <n v="195"/>
    <n v="195"/>
    <n v="25"/>
    <x v="2"/>
    <x v="10"/>
    <s v="Bavans"/>
    <s v="SSIAD BAUME LES DAMES"/>
    <s v="S.S.I.A.D."/>
    <n v="250001112"/>
    <s v="ADMR FEDERATION DEPARTEMENTALE DOUBS"/>
    <n v="1"/>
    <m/>
    <m/>
    <m/>
    <m/>
    <m/>
    <m/>
    <s v="P"/>
    <n v="0"/>
    <n v="0"/>
  </r>
  <r>
    <n v="25083"/>
    <n v="55.255319148936081"/>
    <n v="46.9148936170212"/>
    <n v="8.3404255319148799"/>
    <n v="8.3404255319148799"/>
    <n v="196"/>
    <n v="196"/>
    <n v="25"/>
    <x v="2"/>
    <x v="11"/>
    <s v="Bavans"/>
    <s v="SSIAD BAUME LES DAMES"/>
    <s v="S.S.I.A.D."/>
    <n v="250001112"/>
    <s v="ADMR FEDERATION DEPARTEMENTALE DOUBS"/>
    <n v="1"/>
    <m/>
    <m/>
    <m/>
    <m/>
    <m/>
    <m/>
    <s v="P"/>
    <n v="0"/>
    <n v="0"/>
  </r>
  <r>
    <n v="25087"/>
    <n v="44"/>
    <n v="37"/>
    <n v="7"/>
    <n v="7"/>
    <n v="176"/>
    <n v="176"/>
    <n v="25"/>
    <x v="2"/>
    <x v="12"/>
    <s v="Bavans"/>
    <s v="SSIAD BAUME LES DAMES"/>
    <s v="S.S.I.A.D."/>
    <n v="250001112"/>
    <s v="ADMR FEDERATION DEPARTEMENTALE DOUBS"/>
    <n v="1"/>
    <m/>
    <m/>
    <m/>
    <m/>
    <m/>
    <m/>
    <s v="P"/>
    <n v="0"/>
    <n v="0"/>
  </r>
  <r>
    <n v="25089"/>
    <n v="24.705882352941174"/>
    <n v="12.847058823529411"/>
    <n v="11.858823529411763"/>
    <n v="11.858823529411763"/>
    <n v="84"/>
    <n v="84"/>
    <n v="25"/>
    <x v="2"/>
    <x v="13"/>
    <s v="Valdahon"/>
    <s v="SSIAD BAUME LES DAMES"/>
    <s v="S.S.I.A.D."/>
    <n v="250001112"/>
    <s v="ADMR FEDERATION DEPARTEMENTALE DOUBS"/>
    <n v="1"/>
    <m/>
    <m/>
    <m/>
    <m/>
    <m/>
    <m/>
    <s v="P"/>
    <n v="0"/>
    <n v="0"/>
  </r>
  <r>
    <n v="25094"/>
    <n v="24"/>
    <n v="21"/>
    <n v="3"/>
    <n v="3"/>
    <n v="111"/>
    <n v="111"/>
    <n v="25"/>
    <x v="2"/>
    <x v="14"/>
    <s v="Baume les Dames"/>
    <s v="SSIAD BAUME LES DAMES"/>
    <s v="S.S.I.A.D."/>
    <n v="250001112"/>
    <s v="ADMR FEDERATION DEPARTEMENTALE DOUBS"/>
    <n v="1"/>
    <m/>
    <m/>
    <m/>
    <m/>
    <m/>
    <m/>
    <s v="P"/>
    <n v="0"/>
    <n v="0"/>
  </r>
  <r>
    <n v="25140"/>
    <n v="50.96296296296304"/>
    <n v="40.345679012345741"/>
    <n v="10.617283950617299"/>
    <n v="10.617283950617299"/>
    <n v="172"/>
    <n v="172"/>
    <n v="25"/>
    <x v="2"/>
    <x v="15"/>
    <s v="Bavans"/>
    <s v="SSIAD BAUME LES DAMES"/>
    <s v="S.S.I.A.D."/>
    <n v="250001112"/>
    <s v="ADMR FEDERATION DEPARTEMENTALE DOUBS"/>
    <n v="1"/>
    <m/>
    <m/>
    <m/>
    <m/>
    <m/>
    <m/>
    <s v="P"/>
    <n v="0"/>
    <n v="0"/>
  </r>
  <r>
    <n v="25156"/>
    <n v="264.46348764140907"/>
    <n v="166.97498631477202"/>
    <n v="97.488501326637078"/>
    <n v="97.488501326637078"/>
    <n v="1035"/>
    <n v="1035"/>
    <n v="25"/>
    <x v="2"/>
    <x v="16"/>
    <s v="Bavans"/>
    <s v="SSIAD BAUME LES DAMES"/>
    <s v="S.S.I.A.D."/>
    <n v="250001112"/>
    <s v="ADMR FEDERATION DEPARTEMENTALE DOUBS"/>
    <n v="1"/>
    <m/>
    <m/>
    <m/>
    <m/>
    <m/>
    <m/>
    <s v="P"/>
    <n v="0"/>
    <n v="0"/>
  </r>
  <r>
    <n v="25166"/>
    <n v="14"/>
    <n v="8"/>
    <n v="6"/>
    <n v="6"/>
    <n v="70"/>
    <n v="70"/>
    <n v="25"/>
    <x v="2"/>
    <x v="17"/>
    <s v="Baume les Dames"/>
    <s v="SSIAD BAUME LES DAMES"/>
    <s v="S.S.I.A.D."/>
    <n v="250001112"/>
    <s v="ADMR FEDERATION DEPARTEMENTALE DOUBS"/>
    <n v="1"/>
    <m/>
    <m/>
    <m/>
    <m/>
    <m/>
    <m/>
    <s v="P"/>
    <n v="0"/>
    <n v="0"/>
  </r>
  <r>
    <n v="25178"/>
    <n v="30.796992481203006"/>
    <n v="22.13533834586466"/>
    <n v="8.6616541353383454"/>
    <n v="8.6616541353383454"/>
    <n v="128"/>
    <n v="128"/>
    <n v="25"/>
    <x v="2"/>
    <x v="18"/>
    <s v="Bavans"/>
    <s v="SSIAD BAUME LES DAMES"/>
    <s v="S.S.I.A.D."/>
    <n v="250001112"/>
    <s v="ADMR FEDERATION DEPARTEMENTALE DOUBS"/>
    <n v="1"/>
    <m/>
    <m/>
    <m/>
    <m/>
    <m/>
    <m/>
    <s v="P"/>
    <n v="0"/>
    <n v="0"/>
  </r>
  <r>
    <n v="25183"/>
    <n v="24.943661971830959"/>
    <n v="13.01408450704224"/>
    <n v="11.92957746478872"/>
    <n v="11.92957746478872"/>
    <n v="76.999999999999915"/>
    <n v="76.999999999999915"/>
    <n v="25"/>
    <x v="2"/>
    <x v="19"/>
    <s v="Baume les Dames"/>
    <s v="SSIAD BAUME LES DAMES"/>
    <s v="S.S.I.A.D."/>
    <n v="250001112"/>
    <s v="ADMR FEDERATION DEPARTEMENTALE DOUBS"/>
    <n v="1"/>
    <m/>
    <m/>
    <m/>
    <m/>
    <m/>
    <m/>
    <s v="P"/>
    <n v="0"/>
    <n v="0"/>
  </r>
  <r>
    <n v="25221"/>
    <n v="10.032926322012484"/>
    <n v="4.280745749346873"/>
    <n v="5.752180572665611"/>
    <n v="5.752180572665611"/>
    <n v="55"/>
    <n v="55"/>
    <n v="25"/>
    <x v="2"/>
    <x v="20"/>
    <s v="Baume les Dames"/>
    <s v="SSIAD BAUME LES DAMES"/>
    <s v="S.S.I.A.D."/>
    <n v="250001112"/>
    <s v="ADMR FEDERATION DEPARTEMENTALE DOUBS"/>
    <n v="1"/>
    <m/>
    <m/>
    <m/>
    <m/>
    <m/>
    <m/>
    <s v="P"/>
    <n v="0"/>
    <n v="0"/>
  </r>
  <r>
    <n v="25226"/>
    <n v="56"/>
    <n v="49"/>
    <n v="7"/>
    <n v="7"/>
    <n v="196"/>
    <n v="196"/>
    <n v="25"/>
    <x v="2"/>
    <x v="21"/>
    <s v="Bavans"/>
    <s v="SSIAD BAUME LES DAMES"/>
    <s v="S.S.I.A.D."/>
    <n v="250001112"/>
    <s v="ADMR FEDERATION DEPARTEMENTALE DOUBS"/>
    <n v="1"/>
    <m/>
    <m/>
    <m/>
    <m/>
    <m/>
    <m/>
    <s v="P"/>
    <n v="0"/>
    <n v="0"/>
  </r>
  <r>
    <n v="25246"/>
    <n v="70.077738515901032"/>
    <n v="41.667844522968181"/>
    <n v="28.409893992932854"/>
    <n v="28.409893992932854"/>
    <n v="268"/>
    <n v="268"/>
    <n v="25"/>
    <x v="2"/>
    <x v="22"/>
    <s v="Bavans"/>
    <s v="SSIAD BAUME LES DAMES"/>
    <s v="S.S.I.A.D."/>
    <n v="250001112"/>
    <s v="ADMR FEDERATION DEPARTEMENTALE DOUBS"/>
    <n v="1"/>
    <m/>
    <m/>
    <m/>
    <m/>
    <m/>
    <m/>
    <s v="P"/>
    <n v="0"/>
    <n v="0"/>
  </r>
  <r>
    <n v="25249"/>
    <n v="14.754098360655735"/>
    <n v="9.8360655737704903"/>
    <n v="4.9180327868852451"/>
    <n v="4.9180327868852451"/>
    <n v="60"/>
    <n v="60"/>
    <n v="25"/>
    <x v="2"/>
    <x v="23"/>
    <s v="Baume les Dames"/>
    <s v="SSIAD BAUME LES DAMES"/>
    <s v="S.S.I.A.D."/>
    <n v="250001112"/>
    <s v="ADMR FEDERATION DEPARTEMENTALE DOUBS"/>
    <n v="1"/>
    <m/>
    <m/>
    <m/>
    <m/>
    <m/>
    <m/>
    <s v="P"/>
    <n v="0"/>
    <n v="0"/>
  </r>
  <r>
    <n v="25251"/>
    <n v="18.890804597701141"/>
    <n v="13.919540229885053"/>
    <n v="4.9712643678160902"/>
    <n v="4.9712643678160902"/>
    <n v="173"/>
    <n v="173"/>
    <n v="25"/>
    <x v="2"/>
    <x v="24"/>
    <s v="Baume les Dames"/>
    <s v="SSIAD BAUME LES DAMES"/>
    <s v="S.S.I.A.D."/>
    <n v="250001112"/>
    <s v="ADMR FEDERATION DEPARTEMENTALE DOUBS"/>
    <n v="1"/>
    <m/>
    <m/>
    <m/>
    <m/>
    <m/>
    <m/>
    <s v="P"/>
    <n v="0"/>
    <n v="0"/>
  </r>
  <r>
    <n v="25264"/>
    <n v="20.690476190476179"/>
    <n v="15.98809523809523"/>
    <n v="4.7023809523809499"/>
    <n v="4.7023809523809499"/>
    <n v="79"/>
    <n v="79"/>
    <n v="25"/>
    <x v="2"/>
    <x v="25"/>
    <s v="Bavans"/>
    <s v="SSIAD BAUME LES DAMES"/>
    <s v="S.S.I.A.D."/>
    <n v="250001112"/>
    <s v="ADMR FEDERATION DEPARTEMENTALE DOUBS"/>
    <n v="1"/>
    <m/>
    <m/>
    <m/>
    <m/>
    <m/>
    <m/>
    <s v="P"/>
    <n v="0"/>
    <n v="0"/>
  </r>
  <r>
    <n v="25266"/>
    <n v="30.604026845637598"/>
    <n v="16.32214765100672"/>
    <n v="14.28187919463088"/>
    <n v="14.28187919463088"/>
    <n v="152"/>
    <n v="152"/>
    <n v="25"/>
    <x v="2"/>
    <x v="26"/>
    <s v="Bavans"/>
    <s v="SSIAD BAUME LES DAMES"/>
    <s v="S.S.I.A.D."/>
    <n v="250001112"/>
    <s v="ADMR FEDERATION DEPARTEMENTALE DOUBS"/>
    <n v="1"/>
    <m/>
    <m/>
    <m/>
    <m/>
    <m/>
    <m/>
    <s v="P"/>
    <n v="0"/>
    <n v="0"/>
  </r>
  <r>
    <n v="25298"/>
    <n v="43.291139240506318"/>
    <n v="24.050632911392398"/>
    <n v="19.24050632911392"/>
    <n v="19.24050632911392"/>
    <n v="228"/>
    <n v="228"/>
    <n v="25"/>
    <x v="2"/>
    <x v="27"/>
    <s v="Baume les Dames"/>
    <s v="SSIAD BAUME LES DAMES"/>
    <s v="S.S.I.A.D."/>
    <n v="250001112"/>
    <s v="ADMR FEDERATION DEPARTEMENTALE DOUBS"/>
    <n v="1"/>
    <m/>
    <m/>
    <m/>
    <m/>
    <m/>
    <m/>
    <s v="P"/>
    <n v="0"/>
    <n v="0"/>
  </r>
  <r>
    <n v="25299"/>
    <n v="29.803921568627455"/>
    <n v="15.833333333333336"/>
    <n v="13.97058823529412"/>
    <n v="13.97058823529412"/>
    <n v="95"/>
    <n v="95"/>
    <n v="25"/>
    <x v="2"/>
    <x v="28"/>
    <s v="Baume les Dames"/>
    <s v="SSIAD BAUME LES DAMES"/>
    <s v="S.S.I.A.D."/>
    <n v="250001112"/>
    <s v="ADMR FEDERATION DEPARTEMENTALE DOUBS"/>
    <n v="1"/>
    <m/>
    <m/>
    <m/>
    <m/>
    <m/>
    <m/>
    <s v="P"/>
    <n v="0"/>
    <n v="0"/>
  </r>
  <r>
    <n v="25306"/>
    <n v="13.40625"/>
    <n v="11.34375"/>
    <n v="2.0625"/>
    <n v="2.0625"/>
    <n v="99"/>
    <n v="99"/>
    <n v="25"/>
    <x v="2"/>
    <x v="29"/>
    <s v="Bavans"/>
    <s v="SSIAD BAUME LES DAMES"/>
    <s v="S.S.I.A.D."/>
    <n v="250001112"/>
    <s v="ADMR FEDERATION DEPARTEMENTALE DOUBS"/>
    <n v="1"/>
    <m/>
    <m/>
    <m/>
    <m/>
    <m/>
    <m/>
    <s v="P"/>
    <n v="0"/>
    <n v="0"/>
  </r>
  <r>
    <n v="25312"/>
    <n v="11.71428571428566"/>
    <n v="9.5844155844155399"/>
    <n v="2.1298701298701199"/>
    <n v="2.1298701298701199"/>
    <n v="81.999999999999616"/>
    <n v="81.999999999999616"/>
    <n v="25"/>
    <x v="2"/>
    <x v="30"/>
    <s v="Baume les Dames"/>
    <s v="SSIAD BAUME LES DAMES"/>
    <s v="S.S.I.A.D."/>
    <n v="250001112"/>
    <s v="ADMR FEDERATION DEPARTEMENTALE DOUBS"/>
    <n v="1"/>
    <m/>
    <m/>
    <m/>
    <m/>
    <m/>
    <m/>
    <s v="P"/>
    <n v="0"/>
    <n v="0"/>
  </r>
  <r>
    <n v="25313"/>
    <n v="49.462365591397855"/>
    <n v="35.612903225806456"/>
    <n v="13.8494623655914"/>
    <n v="13.8494623655914"/>
    <n v="184"/>
    <n v="184"/>
    <n v="25"/>
    <x v="2"/>
    <x v="31"/>
    <s v="Baume les Dames"/>
    <s v="SSIAD BAUME LES DAMES"/>
    <s v="S.S.I.A.D."/>
    <n v="250001112"/>
    <s v="ADMR FEDERATION DEPARTEMENTALE DOUBS"/>
    <n v="1"/>
    <m/>
    <m/>
    <m/>
    <m/>
    <m/>
    <m/>
    <s v="P"/>
    <n v="0"/>
    <n v="0"/>
  </r>
  <r>
    <n v="25315"/>
    <n v="885.90772933369635"/>
    <n v="510.99270530386417"/>
    <n v="374.91502402983213"/>
    <n v="374.91502402983213"/>
    <n v="3107.9999999999927"/>
    <n v="3107.9999999999927"/>
    <n v="25"/>
    <x v="2"/>
    <x v="32"/>
    <s v="Bavans"/>
    <s v="SSIAD BAUME LES DAMES"/>
    <s v="S.S.I.A.D."/>
    <n v="250001112"/>
    <s v="ADMR FEDERATION DEPARTEMENTALE DOUBS"/>
    <n v="1"/>
    <m/>
    <m/>
    <m/>
    <m/>
    <m/>
    <m/>
    <s v="P"/>
    <n v="0"/>
    <n v="0"/>
  </r>
  <r>
    <n v="25324"/>
    <n v="30.150943396226427"/>
    <n v="15.075471698113214"/>
    <n v="15.075471698113214"/>
    <n v="15.075471698113214"/>
    <n v="141"/>
    <n v="141"/>
    <n v="25"/>
    <x v="2"/>
    <x v="33"/>
    <s v="Bavans"/>
    <s v="SSIAD BAUME LES DAMES"/>
    <s v="S.S.I.A.D."/>
    <n v="250001112"/>
    <s v="ADMR FEDERATION DEPARTEMENTALE DOUBS"/>
    <n v="1"/>
    <m/>
    <m/>
    <m/>
    <m/>
    <m/>
    <m/>
    <s v="P"/>
    <n v="0"/>
    <n v="0"/>
  </r>
  <r>
    <n v="25341"/>
    <n v="30.626506024096393"/>
    <n v="14.81927710843374"/>
    <n v="15.807228915662655"/>
    <n v="15.807228915662655"/>
    <n v="164"/>
    <n v="164"/>
    <n v="25"/>
    <x v="2"/>
    <x v="34"/>
    <s v="Baume les Dames"/>
    <s v="SSIAD BAUME LES DAMES"/>
    <s v="S.S.I.A.D."/>
    <n v="250001112"/>
    <s v="ADMR FEDERATION DEPARTEMENTALE DOUBS"/>
    <n v="1"/>
    <m/>
    <m/>
    <m/>
    <m/>
    <m/>
    <m/>
    <s v="P"/>
    <n v="0"/>
    <n v="0"/>
  </r>
  <r>
    <n v="25354"/>
    <n v="38.236024844720362"/>
    <n v="17.105590062111741"/>
    <n v="21.130434782608621"/>
    <n v="21.130434782608621"/>
    <n v="161.99999999999943"/>
    <n v="161.99999999999943"/>
    <n v="25"/>
    <x v="2"/>
    <x v="35"/>
    <s v="Baume les Dames"/>
    <s v="SSIAD BAUME LES DAMES"/>
    <s v="S.S.I.A.D."/>
    <n v="250001112"/>
    <s v="ADMR FEDERATION DEPARTEMENTALE DOUBS"/>
    <n v="1"/>
    <m/>
    <m/>
    <m/>
    <m/>
    <m/>
    <m/>
    <s v="P"/>
    <n v="0"/>
    <n v="0"/>
  </r>
  <r>
    <n v="25365"/>
    <n v="86.323987538940898"/>
    <n v="59.919003115264857"/>
    <n v="26.404984423676037"/>
    <n v="26.404984423676037"/>
    <n v="326"/>
    <n v="326"/>
    <n v="25"/>
    <x v="2"/>
    <x v="36"/>
    <s v="Bavans"/>
    <s v="SSIAD BAUME LES DAMES"/>
    <s v="S.S.I.A.D."/>
    <n v="250001112"/>
    <s v="ADMR FEDERATION DEPARTEMENTALE DOUBS"/>
    <n v="1"/>
    <m/>
    <m/>
    <m/>
    <m/>
    <m/>
    <m/>
    <s v="P"/>
    <n v="0"/>
    <n v="0"/>
  </r>
  <r>
    <n v="25369"/>
    <n v="27.673202614379086"/>
    <n v="19.084967320261441"/>
    <n v="8.5882352941176467"/>
    <n v="8.5882352941176467"/>
    <n v="146"/>
    <n v="146"/>
    <n v="25"/>
    <x v="2"/>
    <x v="37"/>
    <s v="Bavans"/>
    <s v="SSIAD BAUME LES DAMES"/>
    <s v="S.S.I.A.D."/>
    <n v="250001112"/>
    <s v="ADMR FEDERATION DEPARTEMENTALE DOUBS"/>
    <n v="1"/>
    <m/>
    <m/>
    <m/>
    <m/>
    <m/>
    <m/>
    <s v="P"/>
    <n v="0"/>
    <n v="0"/>
  </r>
  <r>
    <n v="25372"/>
    <n v="88.184126984127374"/>
    <n v="58.447619047619312"/>
    <n v="29.736507936508069"/>
    <n v="29.736507936508069"/>
    <n v="323.00000000000148"/>
    <n v="323.00000000000148"/>
    <n v="25"/>
    <x v="2"/>
    <x v="38"/>
    <s v="Bavans"/>
    <s v="SSIAD BAUME LES DAMES"/>
    <s v="S.S.I.A.D."/>
    <n v="250001112"/>
    <s v="ADMR FEDERATION DEPARTEMENTALE DOUBS"/>
    <n v="1"/>
    <m/>
    <m/>
    <m/>
    <m/>
    <m/>
    <m/>
    <s v="P"/>
    <n v="0"/>
    <n v="0"/>
  </r>
  <r>
    <n v="25401"/>
    <n v="7.7241379310344804"/>
    <n v="1.9310344827586201"/>
    <n v="5.7931034482758603"/>
    <n v="5.7931034482758603"/>
    <n v="28"/>
    <n v="28"/>
    <n v="25"/>
    <x v="2"/>
    <x v="39"/>
    <s v="Baume les Dames"/>
    <s v="SSIAD BAUME LES DAMES"/>
    <s v="S.S.I.A.D."/>
    <n v="250001112"/>
    <s v="ADMR FEDERATION DEPARTEMENTALE DOUBS"/>
    <n v="1"/>
    <m/>
    <m/>
    <m/>
    <m/>
    <m/>
    <m/>
    <s v="P"/>
    <n v="0"/>
    <n v="0"/>
  </r>
  <r>
    <n v="25431"/>
    <n v="79"/>
    <n v="60"/>
    <n v="19"/>
    <n v="19"/>
    <n v="378"/>
    <n v="378"/>
    <n v="25"/>
    <x v="2"/>
    <x v="40"/>
    <s v="Bavans"/>
    <s v="SSIAD BAUME LES DAMES"/>
    <s v="S.S.I.A.D."/>
    <n v="250001112"/>
    <s v="ADMR FEDERATION DEPARTEMENTALE DOUBS"/>
    <n v="1"/>
    <m/>
    <m/>
    <m/>
    <m/>
    <m/>
    <m/>
    <s v="P"/>
    <n v="0"/>
    <n v="0"/>
  </r>
  <r>
    <n v="25435"/>
    <n v="33.20370370370361"/>
    <n v="23.141975308641911"/>
    <n v="10.061728395061699"/>
    <n v="10.061728395061699"/>
    <n v="163"/>
    <n v="163"/>
    <n v="25"/>
    <x v="2"/>
    <x v="41"/>
    <s v="Valdahon"/>
    <s v="SSIAD BAUME LES DAMES"/>
    <s v="S.S.I.A.D."/>
    <n v="250001112"/>
    <s v="ADMR FEDERATION DEPARTEMENTALE DOUBS"/>
    <n v="1"/>
    <m/>
    <m/>
    <m/>
    <m/>
    <m/>
    <m/>
    <s v="P"/>
    <n v="0"/>
    <n v="0"/>
  </r>
  <r>
    <n v="25446"/>
    <n v="49.639130434782629"/>
    <n v="28.365217391304359"/>
    <n v="21.27391304347827"/>
    <n v="21.27391304347827"/>
    <n v="233"/>
    <n v="233"/>
    <n v="25"/>
    <x v="2"/>
    <x v="42"/>
    <s v="Baume les Dames"/>
    <s v="SSIAD BAUME LES DAMES"/>
    <s v="S.S.I.A.D."/>
    <n v="250001112"/>
    <s v="ADMR FEDERATION DEPARTEMENTALE DOUBS"/>
    <n v="1"/>
    <m/>
    <m/>
    <m/>
    <m/>
    <m/>
    <m/>
    <s v="P"/>
    <n v="0"/>
    <n v="0"/>
  </r>
  <r>
    <n v="25461"/>
    <n v="59.41042345276874"/>
    <n v="32.140065146579808"/>
    <n v="27.270358306188928"/>
    <n v="27.270358306188928"/>
    <n v="299"/>
    <n v="299"/>
    <n v="25"/>
    <x v="2"/>
    <x v="43"/>
    <s v="Bavans"/>
    <s v="SSIAD BAUME LES DAMES"/>
    <s v="S.S.I.A.D."/>
    <n v="250001112"/>
    <s v="ADMR FEDERATION DEPARTEMENTALE DOUBS"/>
    <n v="1"/>
    <m/>
    <m/>
    <m/>
    <m/>
    <m/>
    <m/>
    <s v="P"/>
    <n v="0"/>
    <n v="0"/>
  </r>
  <r>
    <n v="25465"/>
    <n v="49.419834244580997"/>
    <n v="35.58228065609832"/>
    <n v="13.837553588482679"/>
    <n v="13.837553588482679"/>
    <n v="173"/>
    <n v="173"/>
    <n v="25"/>
    <x v="2"/>
    <x v="44"/>
    <s v="Baume les Dames"/>
    <s v="SSIAD BAUME LES DAMES"/>
    <s v="S.S.I.A.D."/>
    <n v="250001112"/>
    <s v="ADMR FEDERATION DEPARTEMENTALE DOUBS"/>
    <n v="1"/>
    <m/>
    <m/>
    <m/>
    <m/>
    <m/>
    <m/>
    <s v="P"/>
    <n v="0"/>
    <n v="0"/>
  </r>
  <r>
    <n v="25470"/>
    <n v="52.674999999999997"/>
    <n v="41.924999999999997"/>
    <n v="10.75"/>
    <n v="10.75"/>
    <n v="172"/>
    <n v="172"/>
    <n v="25"/>
    <x v="2"/>
    <x v="45"/>
    <s v="Bavans"/>
    <s v="SSIAD BAUME LES DAMES"/>
    <s v="S.S.I.A.D."/>
    <n v="250001112"/>
    <s v="ADMR FEDERATION DEPARTEMENTALE DOUBS"/>
    <n v="1"/>
    <m/>
    <m/>
    <m/>
    <m/>
    <m/>
    <m/>
    <s v="P"/>
    <n v="0"/>
    <n v="0"/>
  </r>
  <r>
    <n v="25479"/>
    <n v="134.74285714285733"/>
    <n v="81.257142857142966"/>
    <n v="53.485714285714359"/>
    <n v="53.485714285714359"/>
    <n v="432.00000000000063"/>
    <n v="432.00000000000063"/>
    <n v="25"/>
    <x v="2"/>
    <x v="46"/>
    <s v="Bavans"/>
    <s v="SSIAD BAUME LES DAMES"/>
    <s v="S.S.I.A.D."/>
    <n v="250001112"/>
    <s v="ADMR FEDERATION DEPARTEMENTALE DOUBS"/>
    <n v="1"/>
    <m/>
    <m/>
    <m/>
    <m/>
    <m/>
    <m/>
    <s v="P"/>
    <n v="0"/>
    <n v="0"/>
  </r>
  <r>
    <n v="25496"/>
    <n v="34"/>
    <n v="21"/>
    <n v="13"/>
    <n v="13"/>
    <n v="122"/>
    <n v="122"/>
    <n v="25"/>
    <x v="2"/>
    <x v="47"/>
    <s v="Bavans"/>
    <s v="SSIAD BAUME LES DAMES"/>
    <s v="S.S.I.A.D."/>
    <n v="250001112"/>
    <s v="ADMR FEDERATION DEPARTEMENTALE DOUBS"/>
    <n v="1"/>
    <m/>
    <m/>
    <m/>
    <m/>
    <m/>
    <m/>
    <s v="P"/>
    <n v="0"/>
    <n v="0"/>
  </r>
  <r>
    <n v="25516"/>
    <n v="26.22033898305094"/>
    <n v="23.194915254237369"/>
    <n v="3.0254237288135699"/>
    <n v="3.0254237288135699"/>
    <n v="119"/>
    <n v="119"/>
    <n v="25"/>
    <x v="2"/>
    <x v="48"/>
    <s v="Bavans"/>
    <s v="SSIAD BAUME LES DAMES"/>
    <s v="S.S.I.A.D."/>
    <n v="250001112"/>
    <s v="ADMR FEDERATION DEPARTEMENTALE DOUBS"/>
    <n v="1"/>
    <m/>
    <m/>
    <m/>
    <m/>
    <m/>
    <m/>
    <s v="P"/>
    <n v="0"/>
    <n v="0"/>
  </r>
  <r>
    <n v="25520"/>
    <n v="52.491620111731834"/>
    <n v="37.910614525139657"/>
    <n v="14.581005586592175"/>
    <n v="14.581005586592175"/>
    <n v="174"/>
    <n v="174"/>
    <n v="25"/>
    <x v="2"/>
    <x v="49"/>
    <s v="Baume les Dames"/>
    <s v="SSIAD BAUME LES DAMES"/>
    <s v="S.S.I.A.D."/>
    <n v="250001112"/>
    <s v="ADMR FEDERATION DEPARTEMENTALE DOUBS"/>
    <n v="1"/>
    <m/>
    <m/>
    <m/>
    <m/>
    <m/>
    <m/>
    <s v="P"/>
    <n v="0"/>
    <n v="0"/>
  </r>
  <r>
    <n v="25531"/>
    <n v="18.34482758620689"/>
    <n v="17.37931034482758"/>
    <n v="0.96551724137931005"/>
    <n v="0.96551724137931005"/>
    <n v="84"/>
    <n v="84"/>
    <n v="25"/>
    <x v="2"/>
    <x v="50"/>
    <s v="Bavans"/>
    <s v="SSIAD BAUME LES DAMES"/>
    <s v="S.S.I.A.D."/>
    <n v="250001112"/>
    <s v="ADMR FEDERATION DEPARTEMENTALE DOUBS"/>
    <n v="1"/>
    <m/>
    <m/>
    <m/>
    <m/>
    <m/>
    <m/>
    <s v="P"/>
    <n v="0"/>
    <n v="0"/>
  </r>
  <r>
    <n v="25544"/>
    <n v="41.489361702127603"/>
    <n v="22.81914893617018"/>
    <n v="18.670212765957423"/>
    <n v="18.670212765957423"/>
    <n v="195"/>
    <n v="195"/>
    <n v="25"/>
    <x v="2"/>
    <x v="51"/>
    <s v="Bavans"/>
    <s v="SSIAD BAUME LES DAMES"/>
    <s v="S.S.I.A.D."/>
    <n v="250001112"/>
    <s v="ADMR FEDERATION DEPARTEMENTALE DOUBS"/>
    <n v="1"/>
    <m/>
    <m/>
    <m/>
    <m/>
    <m/>
    <m/>
    <s v="P"/>
    <n v="0"/>
    <n v="0"/>
  </r>
  <r>
    <n v="25546"/>
    <n v="13"/>
    <n v="11"/>
    <n v="2"/>
    <n v="2"/>
    <n v="54"/>
    <n v="54"/>
    <n v="25"/>
    <x v="2"/>
    <x v="52"/>
    <s v="Baume les Dames"/>
    <s v="SSIAD BAUME LES DAMES"/>
    <s v="S.S.I.A.D."/>
    <n v="250001112"/>
    <s v="ADMR FEDERATION DEPARTEMENTALE DOUBS"/>
    <n v="1"/>
    <m/>
    <m/>
    <m/>
    <m/>
    <m/>
    <m/>
    <s v="P"/>
    <n v="0"/>
    <n v="0"/>
  </r>
  <r>
    <n v="25553"/>
    <n v="84.502702702702436"/>
    <n v="53.205405405405237"/>
    <n v="31.297297297297202"/>
    <n v="31.297297297297202"/>
    <n v="385.99999999999881"/>
    <n v="385.99999999999881"/>
    <n v="25"/>
    <x v="2"/>
    <x v="53"/>
    <s v="Bavans"/>
    <s v="SSIAD BAUME LES DAMES"/>
    <s v="S.S.I.A.D."/>
    <n v="250001112"/>
    <s v="ADMR FEDERATION DEPARTEMENTALE DOUBS"/>
    <n v="1"/>
    <m/>
    <m/>
    <m/>
    <m/>
    <m/>
    <m/>
    <s v="P"/>
    <n v="0"/>
    <n v="0"/>
  </r>
  <r>
    <n v="25590"/>
    <n v="27.066666666666663"/>
    <n v="16.8"/>
    <n v="10.266666666666662"/>
    <n v="10.266666666666662"/>
    <n v="84"/>
    <n v="84"/>
    <n v="25"/>
    <x v="2"/>
    <x v="54"/>
    <s v="Bavans"/>
    <s v="SSIAD BAUME LES DAMES"/>
    <s v="S.S.I.A.D."/>
    <n v="250001112"/>
    <s v="ADMR FEDERATION DEPARTEMENTALE DOUBS"/>
    <n v="1"/>
    <m/>
    <m/>
    <m/>
    <m/>
    <m/>
    <m/>
    <s v="P"/>
    <n v="0"/>
    <n v="0"/>
  </r>
  <r>
    <n v="25602"/>
    <n v="20.971962616822427"/>
    <n v="13.345794392523365"/>
    <n v="7.6261682242990636"/>
    <n v="7.6261682242990636"/>
    <n v="102"/>
    <n v="102"/>
    <n v="25"/>
    <x v="2"/>
    <x v="55"/>
    <s v="Baume les Dames"/>
    <s v="SSIAD BAUME LES DAMES"/>
    <s v="S.S.I.A.D."/>
    <n v="250001112"/>
    <s v="ADMR FEDERATION DEPARTEMENTALE DOUBS"/>
    <n v="1"/>
    <m/>
    <m/>
    <m/>
    <m/>
    <m/>
    <m/>
    <s v="P"/>
    <n v="0"/>
    <n v="0"/>
  </r>
  <r>
    <n v="25604"/>
    <n v="32.75"/>
    <n v="20.46875"/>
    <n v="12.28125"/>
    <n v="12.28125"/>
    <n v="131"/>
    <n v="131"/>
    <n v="25"/>
    <x v="2"/>
    <x v="56"/>
    <s v="Baume les Dames"/>
    <s v="SSIAD BAUME LES DAMES"/>
    <s v="S.S.I.A.D."/>
    <n v="250001112"/>
    <s v="ADMR FEDERATION DEPARTEMENTALE DOUBS"/>
    <n v="1"/>
    <m/>
    <m/>
    <m/>
    <m/>
    <m/>
    <m/>
    <s v="P"/>
    <n v="0"/>
    <n v="0"/>
  </r>
  <r>
    <n v="25626"/>
    <n v="50"/>
    <n v="38"/>
    <n v="12"/>
    <n v="12"/>
    <n v="222"/>
    <n v="222"/>
    <n v="25"/>
    <x v="2"/>
    <x v="57"/>
    <s v="Baume les Dames"/>
    <s v="SSIAD BAUME LES DAMES"/>
    <s v="S.S.I.A.D."/>
    <n v="250001112"/>
    <s v="ADMR FEDERATION DEPARTEMENTALE DOUBS"/>
    <n v="1"/>
    <m/>
    <m/>
    <m/>
    <m/>
    <m/>
    <m/>
    <s v="P"/>
    <n v="0"/>
    <n v="0"/>
  </r>
  <r>
    <n v="25629"/>
    <n v="34"/>
    <n v="24"/>
    <n v="10"/>
    <n v="10"/>
    <n v="207"/>
    <n v="207"/>
    <n v="25"/>
    <x v="2"/>
    <x v="58"/>
    <s v="Baume les Dames"/>
    <s v="SSIAD BAUME LES DAMES"/>
    <s v="S.S.I.A.D."/>
    <n v="250001112"/>
    <s v="ADMR FEDERATION DEPARTEMENTALE DOUBS"/>
    <n v="1"/>
    <m/>
    <m/>
    <m/>
    <m/>
    <m/>
    <m/>
    <s v="P"/>
    <n v="0"/>
    <n v="0"/>
  </r>
  <r>
    <n v="25042"/>
    <n v="38"/>
    <n v="26"/>
    <n v="12"/>
    <n v="12"/>
    <n v="246"/>
    <n v="246"/>
    <n v="25"/>
    <x v="3"/>
    <x v="59"/>
    <s v="Morteau"/>
    <s v="SSIAD PAYS DE MAICHE ET ENVIRONS"/>
    <s v="S.S.I.A.D."/>
    <n v="250001112"/>
    <s v="ADMR FEDERATION DEPARTEMENTALE DOUBS"/>
    <n v="1"/>
    <m/>
    <n v="50"/>
    <n v="2"/>
    <n v="2"/>
    <m/>
    <m/>
    <s v="S"/>
    <n v="0"/>
    <n v="0"/>
  </r>
  <r>
    <n v="25046"/>
    <n v="15.306666666666619"/>
    <n v="9.8399999999999697"/>
    <n v="5.4666666666666499"/>
    <n v="5.4666666666666499"/>
    <n v="81.999999999999744"/>
    <n v="81.999999999999744"/>
    <n v="25"/>
    <x v="3"/>
    <x v="60"/>
    <s v="Valdahon"/>
    <s v="SSIAD PAYS DE MAICHE ET ENVIRONS"/>
    <s v="S.S.I.A.D."/>
    <n v="250001112"/>
    <s v="ADMR FEDERATION DEPARTEMENTALE DOUBS"/>
    <n v="1"/>
    <m/>
    <m/>
    <m/>
    <m/>
    <m/>
    <m/>
    <s v="S"/>
    <n v="0"/>
    <n v="0"/>
  </r>
  <r>
    <n v="25049"/>
    <n v="20"/>
    <n v="18"/>
    <n v="2"/>
    <n v="2"/>
    <n v="131"/>
    <n v="131"/>
    <n v="25"/>
    <x v="3"/>
    <x v="61"/>
    <s v="Maîche"/>
    <s v="SSIAD PAYS DE MAICHE ET ENVIRONS"/>
    <s v="S.S.I.A.D."/>
    <n v="250001112"/>
    <s v="ADMR FEDERATION DEPARTEMENTALE DOUBS"/>
    <n v="1"/>
    <m/>
    <m/>
    <m/>
    <m/>
    <m/>
    <m/>
    <s v="S"/>
    <n v="0"/>
    <n v="0"/>
  </r>
  <r>
    <n v="25051"/>
    <n v="165.92218543046363"/>
    <n v="93.269867549668902"/>
    <n v="72.652317880794726"/>
    <n v="72.652317880794726"/>
    <n v="593"/>
    <n v="593"/>
    <n v="25"/>
    <x v="3"/>
    <x v="62"/>
    <s v="Valdahon"/>
    <s v="SSIAD PAYS DE MAICHE ET ENVIRONS"/>
    <s v="S.S.I.A.D."/>
    <n v="250001112"/>
    <s v="ADMR FEDERATION DEPARTEMENTALE DOUBS"/>
    <n v="1"/>
    <m/>
    <m/>
    <m/>
    <m/>
    <m/>
    <m/>
    <s v="S"/>
    <n v="0"/>
    <n v="0"/>
  </r>
  <r>
    <n v="25062"/>
    <n v="39.357615894039746"/>
    <n v="28.112582781456961"/>
    <n v="11.245033112582783"/>
    <n v="11.245033112582783"/>
    <n v="283"/>
    <n v="283"/>
    <n v="25"/>
    <x v="3"/>
    <x v="63"/>
    <s v="Morteau"/>
    <s v="SSIAD PAYS DE MAICHE ET ENVIRONS"/>
    <s v="S.S.I.A.D."/>
    <n v="250001112"/>
    <s v="ADMR FEDERATION DEPARTEMENTALE DOUBS"/>
    <n v="1"/>
    <m/>
    <m/>
    <m/>
    <m/>
    <m/>
    <m/>
    <s v="S"/>
    <n v="0"/>
    <n v="0"/>
  </r>
  <r>
    <n v="25074"/>
    <n v="165.12614678899087"/>
    <n v="102.96100917431195"/>
    <n v="62.165137614678912"/>
    <n v="62.165137614678912"/>
    <n v="847"/>
    <n v="847"/>
    <n v="25"/>
    <x v="3"/>
    <x v="64"/>
    <s v="Morteau"/>
    <s v="SSIAD PAYS DE MAICHE ET ENVIRONS"/>
    <s v="S.S.I.A.D."/>
    <n v="250001112"/>
    <s v="ADMR FEDERATION DEPARTEMENTALE DOUBS"/>
    <n v="1"/>
    <m/>
    <m/>
    <m/>
    <m/>
    <m/>
    <m/>
    <s v="S"/>
    <n v="0"/>
    <n v="0"/>
  </r>
  <r>
    <n v="25077"/>
    <n v="8.6538461538461569"/>
    <n v="2.8846153846153859"/>
    <n v="5.7692307692307718"/>
    <n v="5.7692307692307718"/>
    <n v="75"/>
    <n v="75"/>
    <n v="25"/>
    <x v="3"/>
    <x v="65"/>
    <s v="Morteau"/>
    <s v="SSIAD PAYS DE MAICHE ET ENVIRONS"/>
    <s v="S.S.I.A.D."/>
    <n v="250001112"/>
    <s v="ADMR FEDERATION DEPARTEMENTALE DOUBS"/>
    <n v="1"/>
    <m/>
    <m/>
    <m/>
    <m/>
    <m/>
    <m/>
    <s v="S"/>
    <n v="0"/>
    <n v="0"/>
  </r>
  <r>
    <n v="25091"/>
    <n v="73"/>
    <n v="58"/>
    <n v="15"/>
    <n v="15"/>
    <n v="477"/>
    <n v="477"/>
    <n v="25"/>
    <x v="3"/>
    <x v="66"/>
    <s v="Maîche"/>
    <s v="SSIAD PAYS DE MAICHE ET ENVIRONS"/>
    <s v="S.S.I.A.D."/>
    <n v="250001112"/>
    <s v="ADMR FEDERATION DEPARTEMENTALE DOUBS"/>
    <n v="1"/>
    <m/>
    <m/>
    <m/>
    <m/>
    <m/>
    <m/>
    <s v="S"/>
    <n v="0"/>
    <n v="0"/>
  </r>
  <r>
    <n v="25095"/>
    <n v="89"/>
    <n v="45"/>
    <n v="44"/>
    <n v="44"/>
    <n v="264"/>
    <n v="264"/>
    <n v="25"/>
    <x v="3"/>
    <x v="67"/>
    <s v="Valdahon"/>
    <s v="SSIAD PAYS DE MAICHE ET ENVIRONS"/>
    <s v="S.S.I.A.D."/>
    <n v="250001112"/>
    <s v="ADMR FEDERATION DEPARTEMENTALE DOUBS"/>
    <n v="1"/>
    <m/>
    <m/>
    <m/>
    <m/>
    <m/>
    <m/>
    <s v="S"/>
    <n v="0"/>
    <n v="0"/>
  </r>
  <r>
    <n v="25102"/>
    <n v="7.6521739130434803"/>
    <n v="4.7826086956521747"/>
    <n v="2.8695652173913051"/>
    <n v="2.8695652173913051"/>
    <n v="44"/>
    <n v="44"/>
    <n v="25"/>
    <x v="3"/>
    <x v="68"/>
    <s v="Maîche"/>
    <s v="SSIAD PAYS DE MAICHE ET ENVIRONS"/>
    <s v="S.S.I.A.D."/>
    <n v="250001112"/>
    <s v="ADMR FEDERATION DEPARTEMENTALE DOUBS"/>
    <n v="1"/>
    <m/>
    <m/>
    <m/>
    <m/>
    <m/>
    <m/>
    <s v="S"/>
    <n v="0"/>
    <n v="0"/>
  </r>
  <r>
    <n v="25108"/>
    <n v="62.730496453900521"/>
    <n v="50.833333333333179"/>
    <n v="11.89716312056734"/>
    <n v="11.89716312056734"/>
    <n v="304.99999999999909"/>
    <n v="304.99999999999909"/>
    <n v="25"/>
    <x v="3"/>
    <x v="69"/>
    <s v="Maîche"/>
    <s v="SSIAD PAYS DE MAICHE ET ENVIRONS"/>
    <s v="S.S.I.A.D."/>
    <n v="250001112"/>
    <s v="ADMR FEDERATION DEPARTEMENTALE DOUBS"/>
    <n v="1"/>
    <m/>
    <m/>
    <m/>
    <m/>
    <m/>
    <m/>
    <s v="S"/>
    <n v="0"/>
    <n v="0"/>
  </r>
  <r>
    <n v="25113"/>
    <n v="20.825000000000006"/>
    <n v="10.908333333333337"/>
    <n v="9.9166666666666696"/>
    <n v="9.9166666666666696"/>
    <n v="119"/>
    <n v="119"/>
    <n v="25"/>
    <x v="3"/>
    <x v="70"/>
    <s v="Valdahon"/>
    <s v="SSIAD PAYS DE MAICHE ET ENVIRONS"/>
    <s v="S.S.I.A.D."/>
    <n v="250001112"/>
    <s v="ADMR FEDERATION DEPARTEMENTALE DOUBS"/>
    <n v="1"/>
    <m/>
    <m/>
    <m/>
    <m/>
    <m/>
    <m/>
    <s v="S"/>
    <n v="0"/>
    <n v="0"/>
  </r>
  <r>
    <n v="25124"/>
    <n v="49.818181818181827"/>
    <n v="33.573122529644273"/>
    <n v="16.245059288537551"/>
    <n v="16.245059288537551"/>
    <n v="274"/>
    <n v="274"/>
    <n v="25"/>
    <x v="3"/>
    <x v="71"/>
    <s v="Maîche"/>
    <s v="SSIAD PAYS DE MAICHE ET ENVIRONS"/>
    <s v="S.S.I.A.D."/>
    <n v="250001112"/>
    <s v="ADMR FEDERATION DEPARTEMENTALE DOUBS"/>
    <n v="1"/>
    <m/>
    <m/>
    <m/>
    <m/>
    <m/>
    <m/>
    <s v="S"/>
    <n v="0"/>
    <n v="0"/>
  </r>
  <r>
    <n v="25125"/>
    <n v="81"/>
    <n v="45"/>
    <n v="36"/>
    <n v="36"/>
    <n v="326"/>
    <n v="326"/>
    <n v="25"/>
    <x v="3"/>
    <x v="72"/>
    <s v="Valdahon"/>
    <s v="SSIAD PAYS DE MAICHE ET ENVIRONS"/>
    <s v="S.S.I.A.D."/>
    <n v="250001112"/>
    <s v="ADMR FEDERATION DEPARTEMENTALE DOUBS"/>
    <n v="1"/>
    <m/>
    <m/>
    <m/>
    <m/>
    <m/>
    <m/>
    <s v="S"/>
    <n v="0"/>
    <n v="0"/>
  </r>
  <r>
    <n v="25127"/>
    <n v="566"/>
    <n v="349"/>
    <n v="217"/>
    <n v="217"/>
    <n v="2539"/>
    <n v="2539"/>
    <n v="25"/>
    <x v="3"/>
    <x v="73"/>
    <s v="Maîche"/>
    <s v="SSIAD PAYS DE MAICHE ET ENVIRONS"/>
    <s v="S.S.I.A.D."/>
    <n v="250001112"/>
    <s v="ADMR FEDERATION DEPARTEMENTALE DOUBS"/>
    <n v="1"/>
    <m/>
    <m/>
    <m/>
    <m/>
    <m/>
    <m/>
    <s v="S"/>
    <n v="0"/>
    <n v="0"/>
  </r>
  <r>
    <n v="25148"/>
    <n v="43.013157894736686"/>
    <n v="39.940789473684063"/>
    <n v="3.0723684210526203"/>
    <n v="3.0723684210526203"/>
    <n v="466.99999999999824"/>
    <n v="466.99999999999824"/>
    <n v="25"/>
    <x v="3"/>
    <x v="74"/>
    <s v="Morteau"/>
    <s v="SSIAD PAYS DE MAICHE ET ENVIRONS"/>
    <s v="S.S.I.A.D."/>
    <n v="250001112"/>
    <s v="ADMR FEDERATION DEPARTEMENTALE DOUBS"/>
    <n v="1"/>
    <m/>
    <m/>
    <m/>
    <m/>
    <m/>
    <m/>
    <s v="S"/>
    <n v="0"/>
    <n v="0"/>
  </r>
  <r>
    <n v="25161"/>
    <n v="1"/>
    <n v="0"/>
    <n v="1"/>
    <n v="1"/>
    <n v="31"/>
    <n v="31"/>
    <n v="25"/>
    <x v="3"/>
    <x v="75"/>
    <s v="Valdahon"/>
    <s v="SSIAD PAYS DE MAICHE ET ENVIRONS"/>
    <s v="S.S.I.A.D."/>
    <n v="250001112"/>
    <s v="ADMR FEDERATION DEPARTEMENTALE DOUBS"/>
    <n v="1"/>
    <m/>
    <m/>
    <m/>
    <m/>
    <m/>
    <m/>
    <s v="S"/>
    <n v="0"/>
    <n v="0"/>
  </r>
  <r>
    <n v="25173"/>
    <n v="42.509090909090816"/>
    <n v="20.2424242424242"/>
    <n v="22.26666666666662"/>
    <n v="22.26666666666662"/>
    <n v="167"/>
    <n v="167"/>
    <n v="25"/>
    <x v="3"/>
    <x v="76"/>
    <s v="Valdahon"/>
    <s v="SSIAD PAYS DE MAICHE ET ENVIRONS"/>
    <s v="S.S.I.A.D."/>
    <n v="250001112"/>
    <s v="ADMR FEDERATION DEPARTEMENTALE DOUBS"/>
    <n v="1"/>
    <m/>
    <m/>
    <m/>
    <m/>
    <m/>
    <m/>
    <s v="S"/>
    <n v="0"/>
    <n v="0"/>
  </r>
  <r>
    <n v="25174"/>
    <n v="67"/>
    <n v="48"/>
    <n v="19"/>
    <n v="19"/>
    <n v="244"/>
    <n v="244"/>
    <n v="25"/>
    <x v="3"/>
    <x v="77"/>
    <s v="Maîche"/>
    <s v="SSIAD PAYS DE MAICHE ET ENVIRONS"/>
    <s v="S.S.I.A.D."/>
    <n v="250001112"/>
    <s v="ADMR FEDERATION DEPARTEMENTALE DOUBS"/>
    <n v="1"/>
    <m/>
    <m/>
    <m/>
    <m/>
    <m/>
    <m/>
    <s v="S"/>
    <n v="0"/>
    <n v="0"/>
  </r>
  <r>
    <n v="25193"/>
    <n v="466.86805555555549"/>
    <n v="289.24465811965808"/>
    <n v="177.6233974358974"/>
    <n v="177.6233974358974"/>
    <n v="1817"/>
    <n v="1817"/>
    <n v="25"/>
    <x v="3"/>
    <x v="78"/>
    <s v="Maîche"/>
    <s v="SSIAD PAYS DE MAICHE ET ENVIRONS"/>
    <s v="S.S.I.A.D."/>
    <n v="250001112"/>
    <s v="ADMR FEDERATION DEPARTEMENTALE DOUBS"/>
    <n v="1"/>
    <m/>
    <m/>
    <m/>
    <m/>
    <m/>
    <m/>
    <s v="S"/>
    <n v="0"/>
    <n v="0"/>
  </r>
  <r>
    <n v="25213"/>
    <n v="123.90175953079176"/>
    <n v="89.652492668621676"/>
    <n v="34.249266862170082"/>
    <n v="34.249266862170082"/>
    <n v="687"/>
    <n v="687"/>
    <n v="25"/>
    <x v="3"/>
    <x v="79"/>
    <s v="Maîche"/>
    <s v="SSIAD PAYS DE MAICHE ET ENVIRONS"/>
    <s v="S.S.I.A.D."/>
    <n v="250001112"/>
    <s v="ADMR FEDERATION DEPARTEMENTALE DOUBS"/>
    <n v="1"/>
    <m/>
    <m/>
    <m/>
    <m/>
    <m/>
    <m/>
    <s v="S"/>
    <n v="0"/>
    <n v="0"/>
  </r>
  <r>
    <n v="25234"/>
    <n v="17.494186046511622"/>
    <n v="10.290697674418601"/>
    <n v="7.2034883720930205"/>
    <n v="7.2034883720930205"/>
    <n v="177"/>
    <n v="177"/>
    <n v="25"/>
    <x v="3"/>
    <x v="80"/>
    <s v="Maîche"/>
    <s v="SSIAD PAYS DE MAICHE ET ENVIRONS"/>
    <s v="S.S.I.A.D."/>
    <n v="250001112"/>
    <s v="ADMR FEDERATION DEPARTEMENTALE DOUBS"/>
    <n v="1"/>
    <m/>
    <m/>
    <m/>
    <m/>
    <m/>
    <m/>
    <s v="S"/>
    <n v="0"/>
    <n v="0"/>
  </r>
  <r>
    <n v="25238"/>
    <n v="30.75"/>
    <n v="28.7"/>
    <n v="2.0499999999999998"/>
    <n v="2.0499999999999998"/>
    <n v="164"/>
    <n v="164"/>
    <n v="25"/>
    <x v="3"/>
    <x v="81"/>
    <s v="Maîche"/>
    <s v="SSIAD PAYS DE MAICHE ET ENVIRONS"/>
    <s v="S.S.I.A.D."/>
    <n v="250001112"/>
    <s v="ADMR FEDERATION DEPARTEMENTALE DOUBS"/>
    <n v="1"/>
    <m/>
    <m/>
    <m/>
    <m/>
    <m/>
    <m/>
    <s v="S"/>
    <n v="0"/>
    <n v="0"/>
  </r>
  <r>
    <n v="25248"/>
    <n v="107.15172186766083"/>
    <n v="61.108190911922406"/>
    <n v="46.043530955738419"/>
    <n v="46.043530955738419"/>
    <n v="550"/>
    <n v="550"/>
    <n v="25"/>
    <x v="3"/>
    <x v="82"/>
    <s v="Morteau"/>
    <s v="SSIAD PAYS DE MAICHE ET ENVIRONS"/>
    <s v="S.S.I.A.D."/>
    <n v="250001112"/>
    <s v="ADMR FEDERATION DEPARTEMENTALE DOUBS"/>
    <n v="1"/>
    <m/>
    <m/>
    <m/>
    <m/>
    <m/>
    <m/>
    <s v="S"/>
    <n v="0"/>
    <n v="0"/>
  </r>
  <r>
    <n v="25255"/>
    <n v="48"/>
    <n v="30"/>
    <n v="18"/>
    <n v="18"/>
    <n v="347"/>
    <n v="347"/>
    <n v="25"/>
    <x v="3"/>
    <x v="83"/>
    <s v="Maîche"/>
    <s v="SSIAD PAYS DE MAICHE ET ENVIRONS"/>
    <s v="S.S.I.A.D."/>
    <n v="250001112"/>
    <s v="ADMR FEDERATION DEPARTEMENTALE DOUBS"/>
    <n v="1"/>
    <m/>
    <m/>
    <m/>
    <m/>
    <m/>
    <m/>
    <s v="S"/>
    <n v="0"/>
    <n v="0"/>
  </r>
  <r>
    <n v="25256"/>
    <n v="145.87885985748201"/>
    <n v="109.92280285035616"/>
    <n v="35.95605700712585"/>
    <n v="35.95605700712585"/>
    <n v="864.99999999999898"/>
    <n v="864.99999999999898"/>
    <n v="25"/>
    <x v="3"/>
    <x v="84"/>
    <s v="Maîche"/>
    <s v="SSIAD PAYS DE MAICHE ET ENVIRONS"/>
    <s v="S.S.I.A.D."/>
    <n v="250001112"/>
    <s v="ADMR FEDERATION DEPARTEMENTALE DOUBS"/>
    <n v="1"/>
    <m/>
    <m/>
    <m/>
    <m/>
    <m/>
    <m/>
    <s v="S"/>
    <n v="0"/>
    <n v="0"/>
  </r>
  <r>
    <n v="25280"/>
    <n v="40"/>
    <n v="24"/>
    <n v="16"/>
    <n v="16"/>
    <n v="174"/>
    <n v="174"/>
    <n v="25"/>
    <x v="3"/>
    <x v="85"/>
    <s v="Maîche"/>
    <s v="SSIAD PAYS DE MAICHE ET ENVIRONS"/>
    <s v="S.S.I.A.D."/>
    <n v="250001112"/>
    <s v="ADMR FEDERATION DEPARTEMENTALE DOUBS"/>
    <n v="1"/>
    <m/>
    <m/>
    <m/>
    <m/>
    <m/>
    <m/>
    <s v="S"/>
    <n v="0"/>
    <n v="0"/>
  </r>
  <r>
    <n v="25286"/>
    <n v="15.766423357664239"/>
    <n v="6.8978102189781048"/>
    <n v="8.8686131386861344"/>
    <n v="8.8686131386861344"/>
    <n v="135"/>
    <n v="135"/>
    <n v="25"/>
    <x v="3"/>
    <x v="86"/>
    <s v="Morteau"/>
    <s v="SSIAD PAYS DE MAICHE ET ENVIRONS"/>
    <s v="S.S.I.A.D."/>
    <n v="250001112"/>
    <s v="ADMR FEDERATION DEPARTEMENTALE DOUBS"/>
    <n v="1"/>
    <m/>
    <m/>
    <m/>
    <m/>
    <m/>
    <m/>
    <s v="S"/>
    <n v="0"/>
    <n v="0"/>
  </r>
  <r>
    <n v="25314"/>
    <n v="49.380165289256198"/>
    <n v="36.541322314049587"/>
    <n v="12.838842975206612"/>
    <n v="12.838842975206612"/>
    <n v="239"/>
    <n v="239"/>
    <n v="25"/>
    <x v="3"/>
    <x v="87"/>
    <s v="Maîche"/>
    <s v="SSIAD PAYS DE MAICHE ET ENVIRONS"/>
    <s v="S.S.I.A.D."/>
    <n v="250001112"/>
    <s v="ADMR FEDERATION DEPARTEMENTALE DOUBS"/>
    <n v="1"/>
    <m/>
    <m/>
    <m/>
    <m/>
    <m/>
    <m/>
    <s v="S"/>
    <n v="0"/>
    <n v="0"/>
  </r>
  <r>
    <n v="25329"/>
    <n v="10"/>
    <n v="6"/>
    <n v="4"/>
    <n v="4"/>
    <n v="34"/>
    <n v="34"/>
    <n v="25"/>
    <x v="3"/>
    <x v="88"/>
    <s v="Morteau"/>
    <s v="SSIAD PAYS DE MAICHE ET ENVIRONS"/>
    <s v="S.S.I.A.D."/>
    <n v="250001112"/>
    <s v="ADMR FEDERATION DEPARTEMENTALE DOUBS"/>
    <n v="1"/>
    <m/>
    <m/>
    <m/>
    <m/>
    <m/>
    <m/>
    <s v="S"/>
    <n v="0"/>
    <n v="0"/>
  </r>
  <r>
    <n v="25344"/>
    <n v="15.627906976744192"/>
    <n v="11.720930232558144"/>
    <n v="3.9069767441860481"/>
    <n v="3.9069767441860481"/>
    <n v="42"/>
    <n v="42"/>
    <n v="25"/>
    <x v="3"/>
    <x v="89"/>
    <s v="Valdahon"/>
    <s v="SSIAD PAYS DE MAICHE ET ENVIRONS"/>
    <s v="S.S.I.A.D."/>
    <n v="250001112"/>
    <s v="ADMR FEDERATION DEPARTEMENTALE DOUBS"/>
    <n v="1"/>
    <m/>
    <m/>
    <m/>
    <m/>
    <m/>
    <m/>
    <s v="S"/>
    <n v="0"/>
    <n v="0"/>
  </r>
  <r>
    <n v="25351"/>
    <n v="45"/>
    <n v="26"/>
    <n v="19"/>
    <n v="19"/>
    <n v="199"/>
    <n v="199"/>
    <n v="25"/>
    <x v="3"/>
    <x v="90"/>
    <s v="Morteau"/>
    <s v="SSIAD PAYS DE MAICHE ET ENVIRONS"/>
    <s v="S.S.I.A.D."/>
    <n v="250001112"/>
    <s v="ADMR FEDERATION DEPARTEMENTALE DOUBS"/>
    <n v="1"/>
    <m/>
    <m/>
    <m/>
    <m/>
    <m/>
    <m/>
    <s v="S"/>
    <n v="0"/>
    <n v="0"/>
  </r>
  <r>
    <n v="25356"/>
    <n v="1121.3402198787007"/>
    <n v="637.70855842177093"/>
    <n v="483.63166145692969"/>
    <n v="483.63166145692969"/>
    <n v="4282"/>
    <n v="4282"/>
    <n v="25"/>
    <x v="3"/>
    <x v="91"/>
    <s v="Maîche"/>
    <s v="SSIAD PAYS DE MAICHE ET ENVIRONS"/>
    <s v="S.S.I.A.D."/>
    <n v="250001112"/>
    <s v="ADMR FEDERATION DEPARTEMENTALE DOUBS"/>
    <n v="1"/>
    <m/>
    <m/>
    <m/>
    <m/>
    <m/>
    <m/>
    <s v="S"/>
    <n v="0"/>
    <n v="0"/>
  </r>
  <r>
    <n v="25366"/>
    <n v="36"/>
    <n v="31"/>
    <n v="5"/>
    <n v="5"/>
    <n v="186"/>
    <n v="186"/>
    <n v="25"/>
    <x v="3"/>
    <x v="92"/>
    <s v="Maîche"/>
    <s v="SSIAD PAYS DE MAICHE ET ENVIRONS"/>
    <s v="S.S.I.A.D."/>
    <n v="250001112"/>
    <s v="ADMR FEDERATION DEPARTEMENTALE DOUBS"/>
    <n v="1"/>
    <m/>
    <m/>
    <m/>
    <m/>
    <m/>
    <m/>
    <s v="S"/>
    <n v="0"/>
    <n v="0"/>
  </r>
  <r>
    <n v="25373"/>
    <n v="8.7804878048780495"/>
    <n v="2.9268292682926829"/>
    <n v="5.8536585365853657"/>
    <n v="5.8536585365853657"/>
    <n v="40"/>
    <n v="40"/>
    <n v="25"/>
    <x v="3"/>
    <x v="93"/>
    <s v="Morteau"/>
    <s v="SSIAD PAYS DE MAICHE ET ENVIRONS"/>
    <s v="S.S.I.A.D."/>
    <n v="250001112"/>
    <s v="ADMR FEDERATION DEPARTEMENTALE DOUBS"/>
    <n v="1"/>
    <m/>
    <m/>
    <m/>
    <m/>
    <m/>
    <m/>
    <s v="S"/>
    <n v="0"/>
    <n v="0"/>
  </r>
  <r>
    <n v="25387"/>
    <n v="88.014705882352914"/>
    <n v="67.477941176470566"/>
    <n v="20.536764705882348"/>
    <n v="20.536764705882348"/>
    <n v="399"/>
    <n v="399"/>
    <n v="25"/>
    <x v="3"/>
    <x v="94"/>
    <s v="Maîche"/>
    <s v="SSIAD PAYS DE MAICHE ET ENVIRONS"/>
    <s v="S.S.I.A.D."/>
    <n v="250001112"/>
    <s v="ADMR FEDERATION DEPARTEMENTALE DOUBS"/>
    <n v="1"/>
    <m/>
    <m/>
    <m/>
    <m/>
    <m/>
    <m/>
    <s v="S"/>
    <n v="0"/>
    <n v="0"/>
  </r>
  <r>
    <n v="25389"/>
    <n v="20"/>
    <n v="10"/>
    <n v="10"/>
    <n v="10"/>
    <n v="113"/>
    <n v="113"/>
    <n v="25"/>
    <x v="3"/>
    <x v="95"/>
    <s v="Morteau"/>
    <s v="SSIAD PAYS DE MAICHE ET ENVIRONS"/>
    <s v="S.S.I.A.D."/>
    <n v="250001112"/>
    <s v="ADMR FEDERATION DEPARTEMENTALE DOUBS"/>
    <n v="1"/>
    <m/>
    <m/>
    <m/>
    <m/>
    <m/>
    <m/>
    <s v="S"/>
    <n v="0"/>
    <n v="0"/>
  </r>
  <r>
    <n v="25391"/>
    <n v="40"/>
    <n v="17"/>
    <n v="23"/>
    <n v="23"/>
    <n v="179"/>
    <n v="179"/>
    <n v="25"/>
    <x v="3"/>
    <x v="96"/>
    <s v="Morteau"/>
    <s v="SSIAD PAYS DE MAICHE ET ENVIRONS"/>
    <s v="S.S.I.A.D."/>
    <n v="250001112"/>
    <s v="ADMR FEDERATION DEPARTEMENTALE DOUBS"/>
    <n v="1"/>
    <m/>
    <m/>
    <m/>
    <m/>
    <m/>
    <m/>
    <s v="S"/>
    <n v="0"/>
    <n v="0"/>
  </r>
  <r>
    <n v="25392"/>
    <n v="23.861271676300586"/>
    <n v="16.901734104046248"/>
    <n v="6.9595375722543364"/>
    <n v="6.9595375722543364"/>
    <n v="172"/>
    <n v="172"/>
    <n v="25"/>
    <x v="3"/>
    <x v="97"/>
    <s v="Maîche"/>
    <s v="SSIAD PAYS DE MAICHE ET ENVIRONS"/>
    <s v="S.S.I.A.D."/>
    <n v="250001112"/>
    <s v="ADMR FEDERATION DEPARTEMENTALE DOUBS"/>
    <n v="1"/>
    <m/>
    <m/>
    <m/>
    <m/>
    <m/>
    <m/>
    <s v="S"/>
    <n v="0"/>
    <n v="0"/>
  </r>
  <r>
    <n v="25421"/>
    <n v="12.097222222222229"/>
    <n v="6.5138888888888919"/>
    <n v="5.5833333333333357"/>
    <n v="5.5833333333333357"/>
    <n v="67"/>
    <n v="67"/>
    <n v="25"/>
    <x v="3"/>
    <x v="98"/>
    <s v="Morteau"/>
    <s v="SSIAD PAYS DE MAICHE ET ENVIRONS"/>
    <s v="S.S.I.A.D."/>
    <n v="250001112"/>
    <s v="ADMR FEDERATION DEPARTEMENTALE DOUBS"/>
    <n v="1"/>
    <m/>
    <m/>
    <m/>
    <m/>
    <m/>
    <m/>
    <s v="S"/>
    <n v="0"/>
    <n v="0"/>
  </r>
  <r>
    <n v="25433"/>
    <n v="6.1176470588234997"/>
    <n v="2.0392156862744999"/>
    <n v="4.0784313725489998"/>
    <n v="4.0784313725489998"/>
    <n v="51.999999999999751"/>
    <n v="51.999999999999751"/>
    <n v="25"/>
    <x v="3"/>
    <x v="99"/>
    <s v="Maîche"/>
    <s v="SSIAD PAYS DE MAICHE ET ENVIRONS"/>
    <s v="S.S.I.A.D."/>
    <n v="250001112"/>
    <s v="ADMR FEDERATION DEPARTEMENTALE DOUBS"/>
    <n v="1"/>
    <m/>
    <m/>
    <m/>
    <m/>
    <m/>
    <m/>
    <s v="S"/>
    <n v="0"/>
    <n v="0"/>
  </r>
  <r>
    <n v="25456"/>
    <n v="33.128205128205117"/>
    <n v="18.512820512820507"/>
    <n v="14.61538461538461"/>
    <n v="14.61538461538461"/>
    <n v="228"/>
    <n v="228"/>
    <n v="25"/>
    <x v="3"/>
    <x v="100"/>
    <s v="Morteau"/>
    <s v="SSIAD PAYS DE MAICHE ET ENVIRONS"/>
    <s v="S.S.I.A.D."/>
    <n v="250001112"/>
    <s v="ADMR FEDERATION DEPARTEMENTALE DOUBS"/>
    <n v="1"/>
    <m/>
    <m/>
    <m/>
    <m/>
    <m/>
    <m/>
    <s v="S"/>
    <n v="0"/>
    <n v="0"/>
  </r>
  <r>
    <n v="25458"/>
    <n v="33.244444444444454"/>
    <n v="23.466666666666672"/>
    <n v="9.7777777777777786"/>
    <n v="9.7777777777777786"/>
    <n v="220"/>
    <n v="220"/>
    <n v="25"/>
    <x v="3"/>
    <x v="101"/>
    <s v="Maîche"/>
    <s v="SSIAD PAYS DE MAICHE ET ENVIRONS"/>
    <s v="S.S.I.A.D."/>
    <n v="250001112"/>
    <s v="ADMR FEDERATION DEPARTEMENTALE DOUBS"/>
    <n v="1"/>
    <m/>
    <m/>
    <m/>
    <m/>
    <m/>
    <m/>
    <s v="S"/>
    <n v="0"/>
    <n v="0"/>
  </r>
  <r>
    <n v="25504"/>
    <n v="27.346153846153769"/>
    <n v="17.217948717948669"/>
    <n v="10.128205128205101"/>
    <n v="10.128205128205101"/>
    <n v="78.999999999999787"/>
    <n v="78.999999999999787"/>
    <n v="25"/>
    <x v="3"/>
    <x v="102"/>
    <s v="Valdahon"/>
    <s v="SSIAD PAYS DE MAICHE ET ENVIRONS"/>
    <s v="S.S.I.A.D."/>
    <n v="250001112"/>
    <s v="ADMR FEDERATION DEPARTEMENTALE DOUBS"/>
    <n v="1"/>
    <m/>
    <m/>
    <m/>
    <m/>
    <m/>
    <m/>
    <s v="S"/>
    <n v="0"/>
    <n v="0"/>
  </r>
  <r>
    <n v="25512"/>
    <n v="440.83998226950337"/>
    <n v="257.73714539007085"/>
    <n v="183.10283687943254"/>
    <n v="183.10283687943254"/>
    <n v="2245"/>
    <n v="2245"/>
    <n v="25"/>
    <x v="3"/>
    <x v="103"/>
    <s v="Morteau"/>
    <s v="SSIAD PAYS DE MAICHE ET ENVIRONS"/>
    <s v="S.S.I.A.D."/>
    <n v="250001112"/>
    <s v="ADMR FEDERATION DEPARTEMENTALE DOUBS"/>
    <n v="1"/>
    <m/>
    <m/>
    <m/>
    <m/>
    <m/>
    <m/>
    <s v="S"/>
    <n v="0"/>
    <n v="0"/>
  </r>
  <r>
    <n v="25522"/>
    <n v="32.273972602739761"/>
    <n v="29.150684931506881"/>
    <n v="3.1232876712328799"/>
    <n v="3.1232876712328799"/>
    <n v="152"/>
    <n v="152"/>
    <n v="25"/>
    <x v="3"/>
    <x v="104"/>
    <s v="Morteau"/>
    <s v="SSIAD PAYS DE MAICHE ET ENVIRONS"/>
    <s v="S.S.I.A.D."/>
    <n v="250001112"/>
    <s v="ADMR FEDERATION DEPARTEMENTALE DOUBS"/>
    <n v="1"/>
    <m/>
    <m/>
    <m/>
    <m/>
    <m/>
    <m/>
    <s v="S"/>
    <n v="0"/>
    <n v="0"/>
  </r>
  <r>
    <n v="25559"/>
    <n v="43"/>
    <n v="24"/>
    <n v="19"/>
    <n v="19"/>
    <n v="238"/>
    <n v="238"/>
    <n v="25"/>
    <x v="3"/>
    <x v="105"/>
    <s v="Maîche"/>
    <s v="SSIAD PAYS DE MAICHE ET ENVIRONS"/>
    <s v="S.S.I.A.D."/>
    <n v="250001112"/>
    <s v="ADMR FEDERATION DEPARTEMENTALE DOUBS"/>
    <n v="1"/>
    <m/>
    <m/>
    <m/>
    <m/>
    <m/>
    <m/>
    <s v="S"/>
    <n v="0"/>
    <n v="0"/>
  </r>
  <r>
    <n v="25571"/>
    <n v="99.441627657786242"/>
    <n v="67.980908938590645"/>
    <n v="31.460718719195601"/>
    <n v="31.460718719195601"/>
    <n v="479.99999999999773"/>
    <n v="479.99999999999773"/>
    <n v="25"/>
    <x v="3"/>
    <x v="106"/>
    <s v="Maîche"/>
    <s v="SSIAD PAYS DE MAICHE ET ENVIRONS"/>
    <s v="S.S.I.A.D."/>
    <n v="250001112"/>
    <s v="ADMR FEDERATION DEPARTEMENTALE DOUBS"/>
    <n v="1"/>
    <m/>
    <m/>
    <m/>
    <m/>
    <m/>
    <m/>
    <s v="S"/>
    <n v="0"/>
    <n v="0"/>
  </r>
  <r>
    <n v="25573"/>
    <n v="2"/>
    <n v="2"/>
    <n v="0"/>
    <n v="0"/>
    <n v="8"/>
    <n v="8"/>
    <n v="25"/>
    <x v="3"/>
    <x v="107"/>
    <s v="Maîche"/>
    <s v="SSIAD PAYS DE MAICHE ET ENVIRONS"/>
    <s v="S.S.I.A.D."/>
    <n v="250001112"/>
    <s v="ADMR FEDERATION DEPARTEMENTALE DOUBS"/>
    <n v="1"/>
    <m/>
    <m/>
    <m/>
    <m/>
    <m/>
    <m/>
    <s v="S"/>
    <n v="0"/>
    <n v="0"/>
  </r>
  <r>
    <n v="25588"/>
    <n v="19.59809524263995"/>
    <n v="14.440701757734701"/>
    <n v="5.157393484905251"/>
    <n v="5.157393484905251"/>
    <n v="118"/>
    <n v="118"/>
    <n v="25"/>
    <x v="3"/>
    <x v="108"/>
    <s v="Valdahon"/>
    <s v="SSIAD PAYS DE MAICHE ET ENVIRONS"/>
    <s v="S.S.I.A.D."/>
    <n v="250001112"/>
    <s v="ADMR FEDERATION DEPARTEMENTALE DOUBS"/>
    <n v="1"/>
    <m/>
    <m/>
    <m/>
    <m/>
    <m/>
    <m/>
    <s v="S"/>
    <n v="0"/>
    <n v="0"/>
  </r>
  <r>
    <n v="25589"/>
    <n v="28"/>
    <n v="19"/>
    <n v="9"/>
    <n v="9"/>
    <n v="98"/>
    <n v="98"/>
    <n v="25"/>
    <x v="3"/>
    <x v="109"/>
    <s v="Valdahon"/>
    <s v="SSIAD PAYS DE MAICHE ET ENVIRONS"/>
    <s v="S.S.I.A.D."/>
    <n v="250001112"/>
    <s v="ADMR FEDERATION DEPARTEMENTALE DOUBS"/>
    <n v="1"/>
    <m/>
    <m/>
    <m/>
    <m/>
    <m/>
    <m/>
    <s v="S"/>
    <n v="0"/>
    <n v="0"/>
  </r>
  <r>
    <n v="25003"/>
    <n v="109.99996838604665"/>
    <n v="73.999978732431373"/>
    <n v="35.999989653615266"/>
    <n v="35.999989653615266"/>
    <n v="352"/>
    <n v="352"/>
    <n v="25"/>
    <x v="4"/>
    <x v="110"/>
    <s v="Baume les Dames"/>
    <s v="SSIAD ROUGEMONT"/>
    <s v="S.S.I.A.D."/>
    <n v="250001112"/>
    <s v="ADMR FEDERATION DEPARTEMENTALE DOUBS"/>
    <n v="1"/>
    <m/>
    <n v="25"/>
    <m/>
    <m/>
    <m/>
    <m/>
    <s v="S"/>
    <n v="0"/>
    <n v="0"/>
  </r>
  <r>
    <n v="25038"/>
    <n v="45.264705882353098"/>
    <n v="28.16470588235304"/>
    <n v="17.100000000000058"/>
    <n v="17.100000000000058"/>
    <n v="171.0000000000006"/>
    <n v="171.0000000000006"/>
    <n v="25"/>
    <x v="4"/>
    <x v="111"/>
    <s v="Baume les Dames"/>
    <s v="SSIAD ROUGEMONT"/>
    <s v="S.S.I.A.D."/>
    <n v="250001112"/>
    <s v="ADMR FEDERATION DEPARTEMENTALE DOUBS"/>
    <n v="1"/>
    <m/>
    <m/>
    <m/>
    <m/>
    <m/>
    <m/>
    <s v="S"/>
    <n v="0"/>
    <n v="0"/>
  </r>
  <r>
    <n v="25072"/>
    <n v="6.9333333333333353"/>
    <n v="2.6"/>
    <n v="4.3333333333333348"/>
    <n v="4.3333333333333348"/>
    <n v="26"/>
    <n v="26"/>
    <n v="25"/>
    <x v="4"/>
    <x v="112"/>
    <s v="Baume les Dames"/>
    <s v="SSIAD ROUGEMONT"/>
    <s v="S.S.I.A.D."/>
    <n v="250001112"/>
    <s v="ADMR FEDERATION DEPARTEMENTALE DOUBS"/>
    <n v="1"/>
    <m/>
    <m/>
    <m/>
    <m/>
    <m/>
    <m/>
    <s v="S"/>
    <n v="0"/>
    <n v="0"/>
  </r>
  <r>
    <n v="25181"/>
    <n v="55.735420847422134"/>
    <n v="26.324630273925361"/>
    <n v="29.410790573496769"/>
    <n v="29.410790573496769"/>
    <n v="135"/>
    <n v="135"/>
    <n v="25"/>
    <x v="4"/>
    <x v="113"/>
    <s v="Baume les Dames"/>
    <s v="SSIAD ROUGEMONT"/>
    <s v="S.S.I.A.D."/>
    <n v="250001112"/>
    <s v="ADMR FEDERATION DEPARTEMENTALE DOUBS"/>
    <n v="1"/>
    <m/>
    <m/>
    <m/>
    <m/>
    <m/>
    <m/>
    <s v="S"/>
    <n v="0"/>
    <n v="0"/>
  </r>
  <r>
    <n v="25182"/>
    <n v="28"/>
    <n v="16"/>
    <n v="12"/>
    <n v="12"/>
    <n v="81"/>
    <n v="81"/>
    <n v="25"/>
    <x v="4"/>
    <x v="114"/>
    <s v="Baume les Dames"/>
    <s v="SSIAD ROUGEMONT"/>
    <s v="S.S.I.A.D."/>
    <n v="250001112"/>
    <s v="ADMR FEDERATION DEPARTEMENTALE DOUBS"/>
    <n v="1"/>
    <m/>
    <m/>
    <m/>
    <m/>
    <m/>
    <m/>
    <s v="S"/>
    <n v="0"/>
    <n v="0"/>
  </r>
  <r>
    <n v="25184"/>
    <n v="54"/>
    <n v="37"/>
    <n v="17"/>
    <n v="17"/>
    <n v="286"/>
    <n v="286"/>
    <n v="25"/>
    <x v="4"/>
    <x v="115"/>
    <s v="Baume les Dames"/>
    <s v="SSIAD ROUGEMONT"/>
    <s v="S.S.I.A.D."/>
    <n v="250001112"/>
    <s v="ADMR FEDERATION DEPARTEMENTALE DOUBS"/>
    <n v="1"/>
    <m/>
    <m/>
    <m/>
    <m/>
    <m/>
    <m/>
    <s v="S"/>
    <n v="0"/>
    <n v="0"/>
  </r>
  <r>
    <n v="25247"/>
    <n v="27.93617021276588"/>
    <n v="15.04255319148932"/>
    <n v="12.89361702127656"/>
    <n v="12.89361702127656"/>
    <n v="101"/>
    <n v="101"/>
    <n v="25"/>
    <x v="4"/>
    <x v="116"/>
    <s v="Baume les Dames"/>
    <s v="SSIAD ROUGEMONT"/>
    <s v="S.S.I.A.D."/>
    <n v="250001112"/>
    <s v="ADMR FEDERATION DEPARTEMENTALE DOUBS"/>
    <n v="1"/>
    <m/>
    <m/>
    <m/>
    <m/>
    <m/>
    <m/>
    <s v="S"/>
    <n v="0"/>
    <n v="0"/>
  </r>
  <r>
    <n v="25276"/>
    <n v="49"/>
    <n v="36"/>
    <n v="13"/>
    <n v="13"/>
    <n v="173"/>
    <n v="173"/>
    <n v="25"/>
    <x v="4"/>
    <x v="117"/>
    <s v="Baume les Dames"/>
    <s v="SSIAD ROUGEMONT"/>
    <s v="S.S.I.A.D."/>
    <n v="250001112"/>
    <s v="ADMR FEDERATION DEPARTEMENTALE DOUBS"/>
    <n v="1"/>
    <m/>
    <m/>
    <m/>
    <m/>
    <m/>
    <m/>
    <s v="S"/>
    <n v="0"/>
    <n v="0"/>
  </r>
  <r>
    <n v="25277"/>
    <n v="23.932432432432421"/>
    <n v="13.527027027027019"/>
    <n v="10.4054054054054"/>
    <n v="10.4054054054054"/>
    <n v="77"/>
    <n v="77"/>
    <n v="25"/>
    <x v="4"/>
    <x v="118"/>
    <s v="Baume les Dames"/>
    <s v="SSIAD ROUGEMONT"/>
    <s v="S.S.I.A.D."/>
    <n v="250001112"/>
    <s v="ADMR FEDERATION DEPARTEMENTALE DOUBS"/>
    <n v="1"/>
    <m/>
    <m/>
    <m/>
    <m/>
    <m/>
    <m/>
    <s v="S"/>
    <n v="0"/>
    <n v="0"/>
  </r>
  <r>
    <n v="25279"/>
    <n v="28.209090909090918"/>
    <n v="20.427272727272733"/>
    <n v="7.781818181818184"/>
    <n v="7.781818181818184"/>
    <n v="107"/>
    <n v="107"/>
    <n v="25"/>
    <x v="4"/>
    <x v="119"/>
    <s v="Baume les Dames"/>
    <s v="SSIAD ROUGEMONT"/>
    <s v="S.S.I.A.D."/>
    <n v="250001112"/>
    <s v="ADMR FEDERATION DEPARTEMENTALE DOUBS"/>
    <n v="1"/>
    <m/>
    <m/>
    <m/>
    <m/>
    <m/>
    <m/>
    <s v="S"/>
    <n v="0"/>
    <n v="0"/>
  </r>
  <r>
    <n v="25310"/>
    <n v="22"/>
    <n v="17"/>
    <n v="5"/>
    <n v="5"/>
    <n v="84"/>
    <n v="84"/>
    <n v="25"/>
    <x v="4"/>
    <x v="120"/>
    <s v="Baume les Dames"/>
    <s v="SSIAD ROUGEMONT"/>
    <s v="S.S.I.A.D."/>
    <n v="250001112"/>
    <s v="ADMR FEDERATION DEPARTEMENTALE DOUBS"/>
    <n v="1"/>
    <m/>
    <m/>
    <m/>
    <m/>
    <m/>
    <m/>
    <s v="S"/>
    <n v="0"/>
    <n v="0"/>
  </r>
  <r>
    <n v="25377"/>
    <n v="31.866028708133999"/>
    <n v="19.1196172248804"/>
    <n v="12.746411483253599"/>
    <n v="12.746411483253599"/>
    <n v="222"/>
    <n v="222"/>
    <n v="25"/>
    <x v="4"/>
    <x v="121"/>
    <s v="Baume les Dames"/>
    <s v="SSIAD ROUGEMONT"/>
    <s v="S.S.I.A.D."/>
    <n v="250001112"/>
    <s v="ADMR FEDERATION DEPARTEMENTALE DOUBS"/>
    <n v="1"/>
    <m/>
    <m/>
    <m/>
    <m/>
    <m/>
    <m/>
    <s v="S"/>
    <n v="0"/>
    <n v="0"/>
  </r>
  <r>
    <n v="25384"/>
    <n v="19"/>
    <n v="9"/>
    <n v="10"/>
    <n v="10"/>
    <n v="85"/>
    <n v="85"/>
    <n v="25"/>
    <x v="4"/>
    <x v="122"/>
    <s v="Baume les Dames"/>
    <s v="SSIAD ROUGEMONT"/>
    <s v="S.S.I.A.D."/>
    <n v="250001112"/>
    <s v="ADMR FEDERATION DEPARTEMENTALE DOUBS"/>
    <n v="1"/>
    <m/>
    <m/>
    <m/>
    <m/>
    <m/>
    <m/>
    <s v="S"/>
    <n v="0"/>
    <n v="0"/>
  </r>
  <r>
    <n v="25385"/>
    <n v="29.761904761904759"/>
    <n v="18.849206349206348"/>
    <n v="10.912698412698411"/>
    <n v="10.912698412698411"/>
    <n v="125"/>
    <n v="125"/>
    <n v="25"/>
    <x v="4"/>
    <x v="123"/>
    <s v="Baume les Dames"/>
    <s v="SSIAD ROUGEMONT"/>
    <s v="S.S.I.A.D."/>
    <n v="250001112"/>
    <s v="ADMR FEDERATION DEPARTEMENTALE DOUBS"/>
    <n v="1"/>
    <m/>
    <m/>
    <m/>
    <m/>
    <m/>
    <m/>
    <s v="S"/>
    <n v="0"/>
    <n v="0"/>
  </r>
  <r>
    <n v="25408"/>
    <n v="18.87096774193542"/>
    <n v="9.43548387096771"/>
    <n v="9.43548387096771"/>
    <n v="9.43548387096771"/>
    <n v="64.999999999999787"/>
    <n v="64.999999999999787"/>
    <n v="25"/>
    <x v="4"/>
    <x v="124"/>
    <s v="Baume les Dames"/>
    <s v="SSIAD ROUGEMONT"/>
    <s v="S.S.I.A.D."/>
    <n v="250001112"/>
    <s v="ADMR FEDERATION DEPARTEMENTALE DOUBS"/>
    <n v="1"/>
    <m/>
    <m/>
    <m/>
    <m/>
    <m/>
    <m/>
    <s v="S"/>
    <n v="0"/>
    <n v="0"/>
  </r>
  <r>
    <n v="25419"/>
    <n v="24.970297029702962"/>
    <n v="20.16831683168316"/>
    <n v="4.8019801980198"/>
    <n v="4.8019801980198"/>
    <n v="97"/>
    <n v="97"/>
    <n v="25"/>
    <x v="4"/>
    <x v="125"/>
    <s v="Baume les Dames"/>
    <s v="SSIAD ROUGEMONT"/>
    <s v="S.S.I.A.D."/>
    <n v="250001112"/>
    <s v="ADMR FEDERATION DEPARTEMENTALE DOUBS"/>
    <n v="1"/>
    <m/>
    <m/>
    <m/>
    <m/>
    <m/>
    <m/>
    <s v="S"/>
    <n v="0"/>
    <n v="0"/>
  </r>
  <r>
    <n v="25472"/>
    <n v="11.2121212121212"/>
    <n v="5.6060606060606002"/>
    <n v="5.6060606060606002"/>
    <n v="5.6060606060606002"/>
    <n v="37"/>
    <n v="37"/>
    <n v="25"/>
    <x v="4"/>
    <x v="126"/>
    <s v="Baume les Dames"/>
    <s v="SSIAD ROUGEMONT"/>
    <s v="S.S.I.A.D."/>
    <n v="250001112"/>
    <s v="ADMR FEDERATION DEPARTEMENTALE DOUBS"/>
    <n v="1"/>
    <m/>
    <m/>
    <m/>
    <m/>
    <m/>
    <m/>
    <s v="S"/>
    <n v="0"/>
    <n v="0"/>
  </r>
  <r>
    <n v="25492"/>
    <n v="22"/>
    <n v="17"/>
    <n v="5"/>
    <n v="5"/>
    <n v="92"/>
    <n v="92"/>
    <n v="25"/>
    <x v="4"/>
    <x v="127"/>
    <s v="Baume les Dames"/>
    <s v="SSIAD ROUGEMONT"/>
    <s v="S.S.I.A.D."/>
    <n v="250001112"/>
    <s v="ADMR FEDERATION DEPARTEMENTALE DOUBS"/>
    <n v="1"/>
    <m/>
    <m/>
    <m/>
    <m/>
    <m/>
    <m/>
    <s v="S"/>
    <n v="0"/>
    <n v="0"/>
  </r>
  <r>
    <n v="25498"/>
    <n v="20"/>
    <n v="12"/>
    <n v="8"/>
    <n v="8"/>
    <n v="50"/>
    <n v="50"/>
    <n v="25"/>
    <x v="4"/>
    <x v="128"/>
    <s v="Baume les Dames"/>
    <s v="SSIAD ROUGEMONT"/>
    <s v="S.S.I.A.D."/>
    <n v="250001112"/>
    <s v="ADMR FEDERATION DEPARTEMENTALE DOUBS"/>
    <n v="1"/>
    <m/>
    <m/>
    <m/>
    <m/>
    <m/>
    <m/>
    <s v="S"/>
    <n v="0"/>
    <n v="0"/>
  </r>
  <r>
    <n v="25499"/>
    <n v="22"/>
    <n v="12"/>
    <n v="10"/>
    <n v="10"/>
    <n v="122"/>
    <n v="122"/>
    <n v="25"/>
    <x v="4"/>
    <x v="129"/>
    <s v="Baume les Dames"/>
    <s v="SSIAD ROUGEMONT"/>
    <s v="S.S.I.A.D."/>
    <n v="250001112"/>
    <s v="ADMR FEDERATION DEPARTEMENTALE DOUBS"/>
    <n v="1"/>
    <m/>
    <m/>
    <m/>
    <m/>
    <m/>
    <m/>
    <s v="S"/>
    <n v="0"/>
    <n v="0"/>
  </r>
  <r>
    <n v="25505"/>
    <n v="366.45599337366218"/>
    <n v="197.51351191353265"/>
    <n v="168.9424814601295"/>
    <n v="168.9424814601295"/>
    <n v="1195"/>
    <n v="1195"/>
    <n v="25"/>
    <x v="4"/>
    <x v="130"/>
    <s v="Baume les Dames"/>
    <s v="SSIAD ROUGEMONT"/>
    <s v="S.S.I.A.D."/>
    <n v="250001112"/>
    <s v="ADMR FEDERATION DEPARTEMENTALE DOUBS"/>
    <n v="1"/>
    <m/>
    <m/>
    <m/>
    <m/>
    <m/>
    <m/>
    <s v="S"/>
    <n v="0"/>
    <n v="0"/>
  </r>
  <r>
    <n v="25556"/>
    <n v="8.16"/>
    <n v="6.12"/>
    <n v="2.04"/>
    <n v="2.04"/>
    <n v="51"/>
    <n v="51"/>
    <n v="25"/>
    <x v="4"/>
    <x v="131"/>
    <s v="Baume les Dames"/>
    <s v="SSIAD ROUGEMONT"/>
    <s v="S.S.I.A.D."/>
    <n v="250001112"/>
    <s v="ADMR FEDERATION DEPARTEMENTALE DOUBS"/>
    <n v="1"/>
    <m/>
    <m/>
    <m/>
    <m/>
    <m/>
    <m/>
    <s v="S"/>
    <n v="0"/>
    <n v="0"/>
  </r>
  <r>
    <n v="25567"/>
    <n v="26.962962962962962"/>
    <n v="16.37037037037037"/>
    <n v="10.592592592592593"/>
    <n v="10.592592592592593"/>
    <n v="130"/>
    <n v="130"/>
    <n v="25"/>
    <x v="4"/>
    <x v="132"/>
    <s v="Baume les Dames"/>
    <s v="SSIAD ROUGEMONT"/>
    <s v="S.S.I.A.D."/>
    <n v="250001112"/>
    <s v="ADMR FEDERATION DEPARTEMENTALE DOUBS"/>
    <n v="1"/>
    <m/>
    <m/>
    <m/>
    <m/>
    <m/>
    <m/>
    <s v="S"/>
    <n v="0"/>
    <n v="0"/>
  </r>
  <r>
    <n v="25570"/>
    <n v="17.920000000000002"/>
    <n v="7.68"/>
    <n v="10.24"/>
    <n v="10.24"/>
    <n v="32"/>
    <n v="32"/>
    <n v="25"/>
    <x v="4"/>
    <x v="133"/>
    <s v="Baume les Dames"/>
    <s v="SSIAD ROUGEMONT"/>
    <s v="S.S.I.A.D."/>
    <n v="250001112"/>
    <s v="ADMR FEDERATION DEPARTEMENTALE DOUBS"/>
    <n v="1"/>
    <m/>
    <m/>
    <m/>
    <m/>
    <m/>
    <m/>
    <s v="S"/>
    <n v="0"/>
    <n v="0"/>
  </r>
  <r>
    <n v="25572"/>
    <n v="19.2"/>
    <n v="9.6"/>
    <n v="9.6"/>
    <n v="9.6"/>
    <n v="96"/>
    <n v="96"/>
    <n v="25"/>
    <x v="4"/>
    <x v="134"/>
    <s v="Baume les Dames"/>
    <s v="SSIAD ROUGEMONT"/>
    <s v="S.S.I.A.D."/>
    <n v="250001112"/>
    <s v="ADMR FEDERATION DEPARTEMENTALE DOUBS"/>
    <n v="1"/>
    <m/>
    <m/>
    <m/>
    <m/>
    <m/>
    <m/>
    <s v="S"/>
    <n v="0"/>
    <n v="0"/>
  </r>
  <r>
    <n v="25574"/>
    <n v="47"/>
    <n v="32"/>
    <n v="15"/>
    <n v="15"/>
    <n v="168"/>
    <n v="168"/>
    <n v="25"/>
    <x v="4"/>
    <x v="135"/>
    <s v="Baume les Dames"/>
    <s v="SSIAD ROUGEMONT"/>
    <s v="S.S.I.A.D."/>
    <n v="250001112"/>
    <s v="ADMR FEDERATION DEPARTEMENTALE DOUBS"/>
    <n v="1"/>
    <m/>
    <m/>
    <m/>
    <m/>
    <m/>
    <m/>
    <s v="S"/>
    <n v="0"/>
    <n v="0"/>
  </r>
  <r>
    <n v="25613"/>
    <n v="24.89690721649476"/>
    <n v="11.90721649484532"/>
    <n v="12.98969072164944"/>
    <n v="12.98969072164944"/>
    <n v="105"/>
    <n v="105"/>
    <n v="25"/>
    <x v="4"/>
    <x v="136"/>
    <s v="Baume les Dames"/>
    <s v="SSIAD ROUGEMONT"/>
    <s v="S.S.I.A.D."/>
    <n v="250001112"/>
    <s v="ADMR FEDERATION DEPARTEMENTALE DOUBS"/>
    <n v="1"/>
    <m/>
    <m/>
    <m/>
    <m/>
    <m/>
    <m/>
    <s v="S"/>
    <n v="0"/>
    <n v="0"/>
  </r>
  <r>
    <n v="70010"/>
    <n v="30.545454545454561"/>
    <n v="22.909090909090921"/>
    <n v="7.6363636363636402"/>
    <n v="7.6363636363636402"/>
    <n v="105"/>
    <n v="105"/>
    <n v="70"/>
    <x v="5"/>
    <x v="137"/>
    <s v="Jussey"/>
    <s v="SSIAD AMANCE VAUVILLERS"/>
    <s v="S.S.I.A.D."/>
    <n v="700785306"/>
    <s v="ADMR FEDERATION DEPARTEMENTALE HAUTE SAONE"/>
    <n v="1"/>
    <n v="272"/>
    <n v="51"/>
    <n v="27"/>
    <n v="5"/>
    <n v="12"/>
    <n v="12"/>
    <s v="P"/>
    <n v="0"/>
    <n v="0"/>
  </r>
  <r>
    <n v="70012"/>
    <n v="164.46393210749599"/>
    <n v="97.274398868457993"/>
    <n v="67.189533239037999"/>
    <n v="67.189533239037999"/>
    <n v="708.99999999999795"/>
    <n v="708.99999999999795"/>
    <n v="70"/>
    <x v="5"/>
    <x v="138"/>
    <s v="Port sur Saône"/>
    <s v="SSIAD AMANCE VAUVILLERS"/>
    <s v="S.S.I.A.D."/>
    <n v="700785306"/>
    <s v="ADMR FEDERATION DEPARTEMENTALE HAUTE SAONE"/>
    <n v="1"/>
    <m/>
    <m/>
    <m/>
    <m/>
    <m/>
    <m/>
    <s v="P"/>
    <n v="0"/>
    <n v="0"/>
  </r>
  <r>
    <n v="70013"/>
    <n v="39"/>
    <n v="25"/>
    <n v="14"/>
    <n v="14"/>
    <n v="82"/>
    <n v="82"/>
    <n v="70"/>
    <x v="5"/>
    <x v="139"/>
    <s v="Jussey"/>
    <s v="SSIAD AMANCE VAUVILLERS"/>
    <s v="S.S.I.A.D."/>
    <n v="700785306"/>
    <s v="ADMR FEDERATION DEPARTEMENTALE HAUTE SAONE"/>
    <n v="1"/>
    <m/>
    <m/>
    <m/>
    <m/>
    <m/>
    <m/>
    <s v="P"/>
    <n v="0"/>
    <n v="0"/>
  </r>
  <r>
    <n v="70017"/>
    <n v="68.405172413793125"/>
    <n v="51.551724137931053"/>
    <n v="16.853448275862075"/>
    <n v="16.853448275862075"/>
    <n v="230"/>
    <n v="230"/>
    <n v="70"/>
    <x v="5"/>
    <x v="140"/>
    <s v="Port sur Saône"/>
    <s v="SSIAD AMANCE VAUVILLERS"/>
    <s v="S.S.I.A.D."/>
    <n v="700785306"/>
    <s v="ADMR FEDERATION DEPARTEMENTALE HAUTE SAONE"/>
    <n v="1"/>
    <m/>
    <m/>
    <m/>
    <m/>
    <m/>
    <m/>
    <s v="P"/>
    <n v="0"/>
    <n v="0"/>
  </r>
  <r>
    <n v="70023"/>
    <n v="40"/>
    <n v="20"/>
    <n v="20"/>
    <n v="20"/>
    <n v="143"/>
    <n v="143"/>
    <n v="70"/>
    <x v="5"/>
    <x v="141"/>
    <s v="Port sur Saône"/>
    <s v="SSIAD AMANCE VAUVILLERS"/>
    <s v="S.S.I.A.D."/>
    <n v="700785306"/>
    <s v="ADMR FEDERATION DEPARTEMENTALE HAUTE SAONE"/>
    <n v="1"/>
    <m/>
    <m/>
    <m/>
    <m/>
    <m/>
    <m/>
    <s v="P"/>
    <n v="0"/>
    <n v="0"/>
  </r>
  <r>
    <n v="70051"/>
    <n v="17"/>
    <n v="13"/>
    <n v="4"/>
    <n v="4"/>
    <n v="45"/>
    <n v="45"/>
    <n v="70"/>
    <x v="5"/>
    <x v="142"/>
    <s v="Jussey"/>
    <s v="SSIAD AMANCE VAUVILLERS"/>
    <s v="S.S.I.A.D."/>
    <n v="700785306"/>
    <s v="ADMR FEDERATION DEPARTEMENTALE HAUTE SAONE"/>
    <n v="1"/>
    <m/>
    <m/>
    <m/>
    <m/>
    <m/>
    <m/>
    <s v="P"/>
    <n v="0"/>
    <n v="0"/>
  </r>
  <r>
    <n v="70052"/>
    <n v="37"/>
    <n v="25"/>
    <n v="12"/>
    <n v="12"/>
    <n v="134"/>
    <n v="134"/>
    <n v="70"/>
    <x v="5"/>
    <x v="143"/>
    <s v="Port sur Saône"/>
    <s v="SSIAD AMANCE VAUVILLERS"/>
    <s v="S.S.I.A.D."/>
    <n v="700785306"/>
    <s v="ADMR FEDERATION DEPARTEMENTALE HAUTE SAONE"/>
    <n v="1"/>
    <m/>
    <m/>
    <m/>
    <m/>
    <m/>
    <m/>
    <s v="P"/>
    <n v="0"/>
    <n v="0"/>
  </r>
  <r>
    <n v="70056"/>
    <n v="98.072607260726443"/>
    <n v="62.894389438944131"/>
    <n v="35.178217821782312"/>
    <n v="35.178217821782312"/>
    <n v="323.00000000000119"/>
    <n v="323.00000000000119"/>
    <n v="70"/>
    <x v="5"/>
    <x v="144"/>
    <s v="Port sur Saône"/>
    <s v="SSIAD AMANCE VAUVILLERS"/>
    <s v="S.S.I.A.D."/>
    <n v="700785306"/>
    <s v="ADMR FEDERATION DEPARTEMENTALE HAUTE SAONE"/>
    <n v="1"/>
    <m/>
    <m/>
    <m/>
    <m/>
    <m/>
    <m/>
    <s v="P"/>
    <n v="0"/>
    <n v="0"/>
  </r>
  <r>
    <n v="70069"/>
    <n v="14.56"/>
    <n v="6.24"/>
    <n v="8.32"/>
    <n v="8.32"/>
    <n v="52"/>
    <n v="52"/>
    <n v="70"/>
    <x v="5"/>
    <x v="145"/>
    <s v="Port sur Saône"/>
    <s v="SSIAD AMANCE VAUVILLERS"/>
    <s v="S.S.I.A.D."/>
    <n v="700785306"/>
    <s v="ADMR FEDERATION DEPARTEMENTALE HAUTE SAONE"/>
    <n v="1"/>
    <m/>
    <m/>
    <m/>
    <m/>
    <m/>
    <m/>
    <s v="P"/>
    <n v="0"/>
    <n v="0"/>
  </r>
  <r>
    <n v="70083"/>
    <n v="117.72494172494177"/>
    <n v="75.822843822843851"/>
    <n v="41.902097902097921"/>
    <n v="41.902097902097921"/>
    <n v="428"/>
    <n v="428"/>
    <n v="70"/>
    <x v="5"/>
    <x v="146"/>
    <s v="Port sur Saône"/>
    <s v="SSIAD AMANCE VAUVILLERS"/>
    <s v="S.S.I.A.D."/>
    <n v="700785306"/>
    <s v="ADMR FEDERATION DEPARTEMENTALE HAUTE SAONE"/>
    <n v="1"/>
    <m/>
    <m/>
    <m/>
    <m/>
    <m/>
    <m/>
    <s v="P"/>
    <n v="0"/>
    <n v="0"/>
  </r>
  <r>
    <n v="70087"/>
    <n v="28.20895522388048"/>
    <n v="12.08955223880592"/>
    <n v="16.119402985074561"/>
    <n v="16.119402985074561"/>
    <n v="134.99999999999943"/>
    <n v="134.99999999999943"/>
    <n v="70"/>
    <x v="5"/>
    <x v="147"/>
    <s v="Port sur Saône"/>
    <s v="SSIAD AMANCE VAUVILLERS"/>
    <s v="S.S.I.A.D."/>
    <n v="700785306"/>
    <s v="ADMR FEDERATION DEPARTEMENTALE HAUTE SAONE"/>
    <n v="1"/>
    <m/>
    <m/>
    <m/>
    <m/>
    <m/>
    <m/>
    <s v="P"/>
    <n v="0"/>
    <n v="0"/>
  </r>
  <r>
    <n v="70095"/>
    <n v="101.036269430052"/>
    <n v="71.735751295336925"/>
    <n v="29.30051813471508"/>
    <n v="29.30051813471508"/>
    <n v="585.00000000000102"/>
    <n v="585.00000000000102"/>
    <n v="70"/>
    <x v="5"/>
    <x v="148"/>
    <s v="Port sur Saône"/>
    <s v="SSIAD AMANCE VAUVILLERS"/>
    <s v="S.S.I.A.D."/>
    <n v="700785306"/>
    <s v="ADMR FEDERATION DEPARTEMENTALE HAUTE SAONE"/>
    <n v="1"/>
    <m/>
    <m/>
    <m/>
    <m/>
    <m/>
    <m/>
    <s v="P"/>
    <n v="0"/>
    <n v="0"/>
  </r>
  <r>
    <n v="70097"/>
    <n v="87.048780487804919"/>
    <n v="55.670731707317103"/>
    <n v="31.37804878048782"/>
    <n v="31.37804878048782"/>
    <n v="249"/>
    <n v="249"/>
    <n v="70"/>
    <x v="5"/>
    <x v="149"/>
    <s v="Saint Loup sur Semouse"/>
    <s v="SSIAD AMANCE VAUVILLERS"/>
    <s v="S.S.I.A.D."/>
    <n v="700785306"/>
    <s v="ADMR FEDERATION DEPARTEMENTALE HAUTE SAONE"/>
    <n v="1"/>
    <m/>
    <m/>
    <m/>
    <m/>
    <m/>
    <m/>
    <s v="P"/>
    <n v="0"/>
    <n v="0"/>
  </r>
  <r>
    <n v="70106"/>
    <n v="21"/>
    <n v="11"/>
    <n v="10"/>
    <n v="10"/>
    <n v="124"/>
    <n v="124"/>
    <n v="70"/>
    <x v="5"/>
    <x v="150"/>
    <s v="Port sur Saône"/>
    <s v="SSIAD AMANCE VAUVILLERS"/>
    <s v="S.S.I.A.D."/>
    <n v="700785306"/>
    <s v="ADMR FEDERATION DEPARTEMENTALE HAUTE SAONE"/>
    <n v="1"/>
    <m/>
    <m/>
    <m/>
    <m/>
    <m/>
    <m/>
    <s v="P"/>
    <n v="0"/>
    <n v="0"/>
  </r>
  <r>
    <n v="70168"/>
    <n v="171.58705701078577"/>
    <n v="93.682588597842795"/>
    <n v="77.904468412942961"/>
    <n v="77.904468412942961"/>
    <n v="640"/>
    <n v="640"/>
    <n v="70"/>
    <x v="5"/>
    <x v="151"/>
    <s v="Saint Loup sur Semouse"/>
    <s v="SSIAD AMANCE VAUVILLERS"/>
    <s v="S.S.I.A.D."/>
    <n v="700785306"/>
    <s v="ADMR FEDERATION DEPARTEMENTALE HAUTE SAONE"/>
    <n v="1"/>
    <m/>
    <m/>
    <m/>
    <m/>
    <m/>
    <m/>
    <s v="P"/>
    <n v="0"/>
    <n v="0"/>
  </r>
  <r>
    <n v="70170"/>
    <n v="32.549999999999997"/>
    <n v="24.15"/>
    <n v="8.4"/>
    <n v="8.4"/>
    <n v="126"/>
    <n v="126"/>
    <n v="70"/>
    <x v="5"/>
    <x v="152"/>
    <s v="Port sur Saône"/>
    <s v="SSIAD AMANCE VAUVILLERS"/>
    <s v="S.S.I.A.D."/>
    <n v="700785306"/>
    <s v="ADMR FEDERATION DEPARTEMENTALE HAUTE SAONE"/>
    <n v="1"/>
    <m/>
    <m/>
    <m/>
    <m/>
    <m/>
    <m/>
    <s v="P"/>
    <n v="0"/>
    <n v="0"/>
  </r>
  <r>
    <n v="70190"/>
    <n v="27.610778443113787"/>
    <n v="19.041916167664681"/>
    <n v="8.5688622754491064"/>
    <n v="8.5688622754491064"/>
    <n v="159"/>
    <n v="159"/>
    <n v="70"/>
    <x v="5"/>
    <x v="153"/>
    <s v="Port sur Saône"/>
    <s v="SSIAD AMANCE VAUVILLERS"/>
    <s v="S.S.I.A.D."/>
    <n v="700785306"/>
    <s v="ADMR FEDERATION DEPARTEMENTALE HAUTE SAONE"/>
    <n v="1"/>
    <m/>
    <m/>
    <m/>
    <m/>
    <m/>
    <m/>
    <s v="P"/>
    <n v="0"/>
    <n v="0"/>
  </r>
  <r>
    <n v="70194"/>
    <n v="29.17469879518066"/>
    <n v="17.102409638554182"/>
    <n v="12.07228915662648"/>
    <n v="12.07228915662648"/>
    <n v="167"/>
    <n v="167"/>
    <n v="70"/>
    <x v="5"/>
    <x v="154"/>
    <s v="Port sur Saône"/>
    <s v="SSIAD AMANCE VAUVILLERS"/>
    <s v="S.S.I.A.D."/>
    <n v="700785306"/>
    <s v="ADMR FEDERATION DEPARTEMENTALE HAUTE SAONE"/>
    <n v="1"/>
    <m/>
    <m/>
    <m/>
    <m/>
    <m/>
    <m/>
    <s v="P"/>
    <n v="0"/>
    <n v="0"/>
  </r>
  <r>
    <n v="70196"/>
    <n v="54.582089552238983"/>
    <n v="39.134328358209082"/>
    <n v="15.4477611940299"/>
    <n v="15.4477611940299"/>
    <n v="276.00000000000085"/>
    <n v="276.00000000000085"/>
    <n v="70"/>
    <x v="5"/>
    <x v="155"/>
    <s v="Port sur Saône"/>
    <s v="SSIAD AMANCE VAUVILLERS"/>
    <s v="S.S.I.A.D."/>
    <n v="700785306"/>
    <s v="ADMR FEDERATION DEPARTEMENTALE HAUTE SAONE"/>
    <n v="1"/>
    <m/>
    <m/>
    <m/>
    <m/>
    <m/>
    <m/>
    <s v="P"/>
    <n v="0"/>
    <n v="0"/>
  </r>
  <r>
    <n v="70200"/>
    <n v="15.333333333333361"/>
    <n v="7.6666666666666803"/>
    <n v="7.6666666666666803"/>
    <n v="7.6666666666666803"/>
    <n v="46.000000000000078"/>
    <n v="46.000000000000078"/>
    <n v="70"/>
    <x v="5"/>
    <x v="156"/>
    <s v="Port sur Saône"/>
    <s v="SSIAD AMANCE VAUVILLERS"/>
    <s v="S.S.I.A.D."/>
    <n v="700785306"/>
    <s v="ADMR FEDERATION DEPARTEMENTALE HAUTE SAONE"/>
    <n v="1"/>
    <m/>
    <m/>
    <m/>
    <m/>
    <m/>
    <m/>
    <s v="P"/>
    <n v="0"/>
    <n v="0"/>
  </r>
  <r>
    <n v="70202"/>
    <n v="107.3207547169811"/>
    <n v="61.610062893081739"/>
    <n v="45.71069182389936"/>
    <n v="45.71069182389936"/>
    <n v="316"/>
    <n v="316"/>
    <n v="70"/>
    <x v="5"/>
    <x v="157"/>
    <s v="Jussey"/>
    <s v="SSIAD AMANCE VAUVILLERS"/>
    <s v="S.S.I.A.D."/>
    <n v="700785306"/>
    <s v="ADMR FEDERATION DEPARTEMENTALE HAUTE SAONE"/>
    <n v="1"/>
    <m/>
    <m/>
    <m/>
    <m/>
    <m/>
    <m/>
    <s v="P"/>
    <n v="0"/>
    <n v="0"/>
  </r>
  <r>
    <n v="70214"/>
    <n v="41.679389312977079"/>
    <n v="15.87786259541984"/>
    <n v="25.801526717557241"/>
    <n v="25.801526717557241"/>
    <n v="130"/>
    <n v="130"/>
    <n v="70"/>
    <x v="5"/>
    <x v="158"/>
    <s v="Port sur Saône"/>
    <s v="SSIAD AMANCE VAUVILLERS"/>
    <s v="S.S.I.A.D."/>
    <n v="700785306"/>
    <s v="ADMR FEDERATION DEPARTEMENTALE HAUTE SAONE"/>
    <n v="1"/>
    <m/>
    <m/>
    <m/>
    <m/>
    <m/>
    <m/>
    <s v="P"/>
    <n v="0"/>
    <n v="0"/>
  </r>
  <r>
    <n v="70228"/>
    <n v="239.90590599079849"/>
    <n v="142.18290467345312"/>
    <n v="97.723001317345378"/>
    <n v="97.723001317345378"/>
    <n v="918"/>
    <n v="918"/>
    <n v="70"/>
    <x v="5"/>
    <x v="159"/>
    <s v="Port sur Saône"/>
    <s v="SSIAD AMANCE VAUVILLERS"/>
    <s v="S.S.I.A.D."/>
    <n v="700785306"/>
    <s v="ADMR FEDERATION DEPARTEMENTALE HAUTE SAONE"/>
    <n v="1"/>
    <m/>
    <m/>
    <m/>
    <m/>
    <m/>
    <m/>
    <s v="P"/>
    <n v="0"/>
    <n v="0"/>
  </r>
  <r>
    <n v="70242"/>
    <n v="38"/>
    <n v="23"/>
    <n v="15"/>
    <n v="15"/>
    <n v="136"/>
    <n v="136"/>
    <n v="70"/>
    <x v="5"/>
    <x v="160"/>
    <s v="Port sur Saône"/>
    <s v="SSIAD AMANCE VAUVILLERS"/>
    <s v="S.S.I.A.D."/>
    <n v="700785306"/>
    <s v="ADMR FEDERATION DEPARTEMENTALE HAUTE SAONE"/>
    <n v="1"/>
    <m/>
    <m/>
    <m/>
    <m/>
    <m/>
    <m/>
    <s v="P"/>
    <n v="0"/>
    <n v="0"/>
  </r>
  <r>
    <n v="70269"/>
    <n v="12.41025641025643"/>
    <n v="2.2564102564102599"/>
    <n v="10.153846153846171"/>
    <n v="10.153846153846171"/>
    <n v="44.000000000000071"/>
    <n v="44.000000000000071"/>
    <n v="70"/>
    <x v="5"/>
    <x v="161"/>
    <s v="Port sur Saône"/>
    <s v="SSIAD AMANCE VAUVILLERS"/>
    <s v="S.S.I.A.D."/>
    <n v="700785306"/>
    <s v="ADMR FEDERATION DEPARTEMENTALE HAUTE SAONE"/>
    <n v="1"/>
    <m/>
    <m/>
    <m/>
    <m/>
    <m/>
    <m/>
    <s v="P"/>
    <n v="0"/>
    <n v="0"/>
  </r>
  <r>
    <n v="70287"/>
    <n v="19.42857142857136"/>
    <n v="13.35714285714281"/>
    <n v="6.0714285714285499"/>
    <n v="6.0714285714285499"/>
    <n v="50.999999999999822"/>
    <n v="50.999999999999822"/>
    <n v="70"/>
    <x v="5"/>
    <x v="162"/>
    <s v="Jussey"/>
    <s v="SSIAD AMANCE VAUVILLERS"/>
    <s v="S.S.I.A.D."/>
    <n v="700785306"/>
    <s v="ADMR FEDERATION DEPARTEMENTALE HAUTE SAONE"/>
    <n v="1"/>
    <m/>
    <m/>
    <m/>
    <m/>
    <m/>
    <m/>
    <s v="P"/>
    <n v="0"/>
    <n v="0"/>
  </r>
  <r>
    <n v="70290"/>
    <n v="66.811475409835865"/>
    <n v="42.516393442622821"/>
    <n v="24.29508196721304"/>
    <n v="24.29508196721304"/>
    <n v="246.99999999999923"/>
    <n v="246.99999999999923"/>
    <n v="70"/>
    <x v="5"/>
    <x v="163"/>
    <s v="Port sur Saône"/>
    <s v="SSIAD AMANCE VAUVILLERS"/>
    <s v="S.S.I.A.D."/>
    <n v="700785306"/>
    <s v="ADMR FEDERATION DEPARTEMENTALE HAUTE SAONE"/>
    <n v="1"/>
    <m/>
    <m/>
    <m/>
    <m/>
    <m/>
    <m/>
    <s v="P"/>
    <n v="0"/>
    <n v="0"/>
  </r>
  <r>
    <n v="70323"/>
    <n v="52"/>
    <n v="32"/>
    <n v="20"/>
    <n v="20"/>
    <n v="195"/>
    <n v="195"/>
    <n v="70"/>
    <x v="5"/>
    <x v="164"/>
    <s v="Port sur Saône"/>
    <s v="SSIAD AMANCE VAUVILLERS"/>
    <s v="S.S.I.A.D."/>
    <n v="700785306"/>
    <s v="ADMR FEDERATION DEPARTEMENTALE HAUTE SAONE"/>
    <n v="1"/>
    <m/>
    <m/>
    <m/>
    <m/>
    <m/>
    <m/>
    <s v="P"/>
    <n v="0"/>
    <n v="0"/>
  </r>
  <r>
    <n v="70338"/>
    <n v="74.932773109243939"/>
    <n v="40.504201680672402"/>
    <n v="34.428571428571537"/>
    <n v="34.428571428571537"/>
    <n v="241.0000000000008"/>
    <n v="241.0000000000008"/>
    <n v="70"/>
    <x v="5"/>
    <x v="165"/>
    <s v="Port sur Saône"/>
    <s v="SSIAD AMANCE VAUVILLERS"/>
    <s v="S.S.I.A.D."/>
    <n v="700785306"/>
    <s v="ADMR FEDERATION DEPARTEMENTALE HAUTE SAONE"/>
    <n v="1"/>
    <m/>
    <m/>
    <m/>
    <m/>
    <m/>
    <m/>
    <s v="P"/>
    <n v="0"/>
    <n v="0"/>
  </r>
  <r>
    <n v="70341"/>
    <n v="69.662337662337706"/>
    <n v="39.66883116883119"/>
    <n v="29.993506493506509"/>
    <n v="29.993506493506509"/>
    <n v="298"/>
    <n v="298"/>
    <n v="70"/>
    <x v="5"/>
    <x v="166"/>
    <s v="Port sur Saône"/>
    <s v="SSIAD AMANCE VAUVILLERS"/>
    <s v="S.S.I.A.D."/>
    <n v="700785306"/>
    <s v="ADMR FEDERATION DEPARTEMENTALE HAUTE SAONE"/>
    <n v="1"/>
    <m/>
    <m/>
    <m/>
    <m/>
    <m/>
    <m/>
    <s v="P"/>
    <n v="0"/>
    <n v="0"/>
  </r>
  <r>
    <n v="70343"/>
    <n v="77.144295302013433"/>
    <n v="50.778523489932887"/>
    <n v="26.365771812080538"/>
    <n v="26.365771812080538"/>
    <n v="291"/>
    <n v="291"/>
    <n v="70"/>
    <x v="5"/>
    <x v="167"/>
    <s v="Port sur Saône"/>
    <s v="SSIAD AMANCE VAUVILLERS"/>
    <s v="S.S.I.A.D."/>
    <n v="700785306"/>
    <s v="ADMR FEDERATION DEPARTEMENTALE HAUTE SAONE"/>
    <n v="1"/>
    <m/>
    <m/>
    <m/>
    <m/>
    <m/>
    <m/>
    <s v="P"/>
    <n v="0"/>
    <n v="0"/>
  </r>
  <r>
    <n v="70360"/>
    <n v="30.03125"/>
    <n v="16.46875"/>
    <n v="13.5625"/>
    <n v="13.5625"/>
    <n v="62"/>
    <n v="62"/>
    <n v="70"/>
    <x v="5"/>
    <x v="168"/>
    <s v="Jussey"/>
    <s v="SSIAD AMANCE VAUVILLERS"/>
    <s v="S.S.I.A.D."/>
    <n v="700785306"/>
    <s v="ADMR FEDERATION DEPARTEMENTALE HAUTE SAONE"/>
    <n v="1"/>
    <m/>
    <m/>
    <m/>
    <m/>
    <m/>
    <m/>
    <s v="P"/>
    <n v="0"/>
    <n v="0"/>
  </r>
  <r>
    <n v="70372"/>
    <n v="51.695639297543423"/>
    <n v="37.08073062576392"/>
    <n v="14.614908671779499"/>
    <n v="14.614908671779499"/>
    <n v="154"/>
    <n v="154"/>
    <n v="70"/>
    <x v="5"/>
    <x v="169"/>
    <s v="Port sur Saône"/>
    <s v="SSIAD AMANCE VAUVILLERS"/>
    <s v="S.S.I.A.D."/>
    <n v="700785306"/>
    <s v="ADMR FEDERATION DEPARTEMENTALE HAUTE SAONE"/>
    <n v="1"/>
    <m/>
    <m/>
    <m/>
    <m/>
    <m/>
    <m/>
    <s v="P"/>
    <n v="0"/>
    <n v="0"/>
  </r>
  <r>
    <n v="70404"/>
    <n v="209.9837662337672"/>
    <n v="118.18181818181873"/>
    <n v="91.801948051948472"/>
    <n v="91.801948051948472"/>
    <n v="650.00000000000296"/>
    <n v="650.00000000000296"/>
    <n v="70"/>
    <x v="5"/>
    <x v="170"/>
    <s v="Jussey"/>
    <s v="SSIAD AMANCE VAUVILLERS"/>
    <s v="S.S.I.A.D."/>
    <n v="700785306"/>
    <s v="ADMR FEDERATION DEPARTEMENTALE HAUTE SAONE"/>
    <n v="1"/>
    <m/>
    <m/>
    <m/>
    <m/>
    <m/>
    <m/>
    <s v="P"/>
    <n v="0"/>
    <n v="0"/>
  </r>
  <r>
    <n v="70411"/>
    <n v="7.7777777777777697"/>
    <n v="2.2222222222222201"/>
    <n v="5.55555555555555"/>
    <n v="5.55555555555555"/>
    <n v="40"/>
    <n v="40"/>
    <n v="70"/>
    <x v="5"/>
    <x v="171"/>
    <s v="Port sur Saône"/>
    <s v="SSIAD AMANCE VAUVILLERS"/>
    <s v="S.S.I.A.D."/>
    <n v="700785306"/>
    <s v="ADMR FEDERATION DEPARTEMENTALE HAUTE SAONE"/>
    <n v="1"/>
    <m/>
    <m/>
    <m/>
    <m/>
    <m/>
    <m/>
    <s v="P"/>
    <n v="0"/>
    <n v="0"/>
  </r>
  <r>
    <n v="70412"/>
    <n v="11.492537313432891"/>
    <n v="9.4029850746269101"/>
    <n v="2.0895522388059802"/>
    <n v="2.0895522388059802"/>
    <n v="70.000000000000327"/>
    <n v="70.000000000000327"/>
    <n v="70"/>
    <x v="5"/>
    <x v="172"/>
    <s v="Port sur Saône"/>
    <s v="SSIAD AMANCE VAUVILLERS"/>
    <s v="S.S.I.A.D."/>
    <n v="700785306"/>
    <s v="ADMR FEDERATION DEPARTEMENTALE HAUTE SAONE"/>
    <n v="1"/>
    <m/>
    <m/>
    <m/>
    <m/>
    <m/>
    <m/>
    <s v="P"/>
    <n v="0"/>
    <n v="0"/>
  </r>
  <r>
    <n v="70415"/>
    <n v="264.67512296358126"/>
    <n v="171.39763057708021"/>
    <n v="93.277492386501066"/>
    <n v="93.277492386501066"/>
    <n v="781.9999999999992"/>
    <n v="781.9999999999992"/>
    <n v="70"/>
    <x v="5"/>
    <x v="173"/>
    <s v="Port sur Saône"/>
    <s v="SSIAD AMANCE VAUVILLERS"/>
    <s v="S.S.I.A.D."/>
    <n v="700785306"/>
    <s v="ADMR FEDERATION DEPARTEMENTALE HAUTE SAONE"/>
    <n v="1"/>
    <m/>
    <m/>
    <m/>
    <m/>
    <m/>
    <m/>
    <s v="P"/>
    <n v="0"/>
    <n v="0"/>
  </r>
  <r>
    <n v="70419"/>
    <n v="34.380530973451322"/>
    <n v="22.592920353982297"/>
    <n v="11.787610619469024"/>
    <n v="11.787610619469024"/>
    <n v="111"/>
    <n v="111"/>
    <n v="70"/>
    <x v="5"/>
    <x v="174"/>
    <s v="Jussey"/>
    <s v="SSIAD AMANCE VAUVILLERS"/>
    <s v="S.S.I.A.D."/>
    <n v="700785306"/>
    <s v="ADMR FEDERATION DEPARTEMENTALE HAUTE SAONE"/>
    <n v="1"/>
    <m/>
    <m/>
    <m/>
    <m/>
    <m/>
    <m/>
    <s v="P"/>
    <n v="0"/>
    <n v="0"/>
  </r>
  <r>
    <n v="70472"/>
    <n v="271.7724123169171"/>
    <n v="162.7868805916635"/>
    <n v="108.98553172525359"/>
    <n v="108.98553172525359"/>
    <n v="601"/>
    <n v="601"/>
    <n v="70"/>
    <x v="5"/>
    <x v="175"/>
    <s v="Port sur Saône"/>
    <s v="SSIAD AMANCE VAUVILLERS"/>
    <s v="S.S.I.A.D."/>
    <n v="700785306"/>
    <s v="ADMR FEDERATION DEPARTEMENTALE HAUTE SAONE"/>
    <n v="1"/>
    <m/>
    <m/>
    <m/>
    <m/>
    <m/>
    <m/>
    <s v="P"/>
    <n v="0"/>
    <n v="0"/>
  </r>
  <r>
    <n v="70476"/>
    <n v="20.666666666666664"/>
    <n v="12.793650793650793"/>
    <n v="7.8730158730158717"/>
    <n v="7.8730158730158717"/>
    <n v="62"/>
    <n v="62"/>
    <n v="70"/>
    <x v="5"/>
    <x v="176"/>
    <s v="Port sur Saône"/>
    <s v="SSIAD AMANCE VAUVILLERS"/>
    <s v="S.S.I.A.D."/>
    <n v="700785306"/>
    <s v="ADMR FEDERATION DEPARTEMENTALE HAUTE SAONE"/>
    <n v="1"/>
    <m/>
    <m/>
    <m/>
    <m/>
    <m/>
    <m/>
    <s v="P"/>
    <n v="0"/>
    <n v="0"/>
  </r>
  <r>
    <n v="70485"/>
    <n v="87.241379310344854"/>
    <n v="47.586206896551744"/>
    <n v="39.655172413793117"/>
    <n v="39.655172413793117"/>
    <n v="230"/>
    <n v="230"/>
    <n v="70"/>
    <x v="5"/>
    <x v="177"/>
    <s v="Jussey"/>
    <s v="SSIAD AMANCE VAUVILLERS"/>
    <s v="S.S.I.A.D."/>
    <n v="700785306"/>
    <s v="ADMR FEDERATION DEPARTEMENTALE HAUTE SAONE"/>
    <n v="1"/>
    <m/>
    <m/>
    <m/>
    <m/>
    <m/>
    <m/>
    <s v="P"/>
    <n v="0"/>
    <n v="0"/>
  </r>
  <r>
    <n v="70488"/>
    <n v="58.783783783783576"/>
    <n v="37.499999999999872"/>
    <n v="21.283783783783708"/>
    <n v="21.283783783783708"/>
    <n v="224.99999999999923"/>
    <n v="224.99999999999923"/>
    <n v="70"/>
    <x v="5"/>
    <x v="178"/>
    <s v="Port sur Saône"/>
    <s v="SSIAD AMANCE VAUVILLERS"/>
    <s v="S.S.I.A.D."/>
    <n v="700785306"/>
    <s v="ADMR FEDERATION DEPARTEMENTALE HAUTE SAONE"/>
    <n v="1"/>
    <m/>
    <m/>
    <m/>
    <m/>
    <m/>
    <m/>
    <s v="P"/>
    <n v="0"/>
    <n v="0"/>
  </r>
  <r>
    <n v="70518"/>
    <n v="34.971428571428561"/>
    <n v="29.142857142857132"/>
    <n v="5.8285714285714256"/>
    <n v="5.8285714285714256"/>
    <n v="102"/>
    <n v="102"/>
    <n v="70"/>
    <x v="5"/>
    <x v="179"/>
    <s v="Port sur Saône"/>
    <s v="SSIAD AMANCE VAUVILLERS"/>
    <s v="S.S.I.A.D."/>
    <n v="700785306"/>
    <s v="ADMR FEDERATION DEPARTEMENTALE HAUTE SAONE"/>
    <n v="1"/>
    <m/>
    <m/>
    <m/>
    <m/>
    <m/>
    <m/>
    <s v="P"/>
    <n v="0"/>
    <n v="0"/>
  </r>
  <r>
    <n v="70526"/>
    <n v="177.47023809523819"/>
    <n v="110.6696428571429"/>
    <n v="66.800595238095269"/>
    <n v="66.800595238095269"/>
    <n v="670"/>
    <n v="670"/>
    <n v="70"/>
    <x v="5"/>
    <x v="180"/>
    <s v="Jussey"/>
    <s v="SSIAD AMANCE VAUVILLERS"/>
    <s v="S.S.I.A.D."/>
    <n v="700785306"/>
    <s v="ADMR FEDERATION DEPARTEMENTALE HAUTE SAONE"/>
    <n v="1"/>
    <m/>
    <m/>
    <m/>
    <m/>
    <m/>
    <m/>
    <s v="P"/>
    <n v="0"/>
    <n v="0"/>
  </r>
  <r>
    <n v="70545"/>
    <n v="35.156862745097939"/>
    <n v="23.437908496731961"/>
    <n v="11.71895424836598"/>
    <n v="11.71895424836598"/>
    <n v="163"/>
    <n v="163"/>
    <n v="70"/>
    <x v="5"/>
    <x v="181"/>
    <s v="Port sur Saône"/>
    <s v="SSIAD AMANCE VAUVILLERS"/>
    <s v="S.S.I.A.D."/>
    <n v="700785306"/>
    <s v="ADMR FEDERATION DEPARTEMENTALE HAUTE SAONE"/>
    <n v="1"/>
    <m/>
    <m/>
    <m/>
    <m/>
    <m/>
    <m/>
    <s v="P"/>
    <n v="0"/>
    <n v="0"/>
  </r>
  <r>
    <n v="70555"/>
    <n v="43.909090909091105"/>
    <n v="29.272727272727401"/>
    <n v="14.636363636363701"/>
    <n v="14.636363636363701"/>
    <n v="184.0000000000008"/>
    <n v="184.0000000000008"/>
    <n v="70"/>
    <x v="5"/>
    <x v="182"/>
    <s v="Saint Loup sur Semouse"/>
    <s v="SSIAD AMANCE VAUVILLERS"/>
    <s v="S.S.I.A.D."/>
    <n v="700785306"/>
    <s v="ADMR FEDERATION DEPARTEMENTALE HAUTE SAONE"/>
    <n v="1"/>
    <m/>
    <m/>
    <m/>
    <m/>
    <m/>
    <m/>
    <s v="P"/>
    <n v="0"/>
    <n v="0"/>
  </r>
  <r>
    <n v="70120"/>
    <n v="969.51018791236561"/>
    <n v="646.33997887061378"/>
    <n v="323.17020904175183"/>
    <n v="323.17020904175183"/>
    <n v="3799.0000000000159"/>
    <n v="3799.0000000000159"/>
    <n v="70"/>
    <x v="6"/>
    <x v="183"/>
    <s v="Héricourt-1"/>
    <s v="SSIAD DE CHAMPAGNEY"/>
    <s v="S.S.I.A.D."/>
    <n v="700785306"/>
    <s v="ADMR FEDERATION DEPARTEMENTALE HAUTE SAONE"/>
    <n v="1"/>
    <m/>
    <n v="27"/>
    <m/>
    <n v="5"/>
    <m/>
    <m/>
    <s v="S"/>
    <n v="0"/>
    <n v="0"/>
  </r>
  <r>
    <n v="70157"/>
    <n v="99.010362694300881"/>
    <n v="68.388601036269677"/>
    <n v="30.6217616580312"/>
    <n v="30.6217616580312"/>
    <n v="394.00000000000142"/>
    <n v="394.00000000000142"/>
    <n v="70"/>
    <x v="6"/>
    <x v="184"/>
    <s v="Héricourt-1"/>
    <s v="SSIAD DE CHAMPAGNEY"/>
    <s v="S.S.I.A.D."/>
    <n v="700785306"/>
    <s v="ADMR FEDERATION DEPARTEMENTALE HAUTE SAONE"/>
    <n v="1"/>
    <m/>
    <m/>
    <m/>
    <m/>
    <m/>
    <m/>
    <s v="S"/>
    <n v="0"/>
    <n v="0"/>
  </r>
  <r>
    <n v="70205"/>
    <n v="54.044334975369622"/>
    <n v="34.669950738916363"/>
    <n v="19.37438423645326"/>
    <n v="19.37438423645326"/>
    <n v="207.00000000000065"/>
    <n v="207.00000000000065"/>
    <n v="70"/>
    <x v="6"/>
    <x v="185"/>
    <s v="Héricourt-1"/>
    <s v="SSIAD DE CHAMPAGNEY"/>
    <s v="S.S.I.A.D."/>
    <n v="700785306"/>
    <s v="ADMR FEDERATION DEPARTEMENTALE HAUTE SAONE"/>
    <n v="1"/>
    <m/>
    <m/>
    <m/>
    <m/>
    <m/>
    <m/>
    <s v="S"/>
    <n v="0"/>
    <n v="0"/>
  </r>
  <r>
    <n v="70215"/>
    <n v="70"/>
    <n v="60"/>
    <n v="10"/>
    <n v="10"/>
    <n v="254"/>
    <n v="254"/>
    <n v="70"/>
    <x v="6"/>
    <x v="186"/>
    <s v="Héricourt-1"/>
    <s v="SSIAD DE CHAMPAGNEY"/>
    <s v="S.S.I.A.D."/>
    <n v="700785306"/>
    <s v="ADMR FEDERATION DEPARTEMENTALE HAUTE SAONE"/>
    <n v="1"/>
    <m/>
    <m/>
    <m/>
    <m/>
    <m/>
    <m/>
    <s v="S"/>
    <n v="0"/>
    <n v="0"/>
  </r>
  <r>
    <n v="70248"/>
    <n v="327.60000000000002"/>
    <n v="227.17500000000001"/>
    <n v="100.425"/>
    <n v="100.425"/>
    <n v="1326"/>
    <n v="1326"/>
    <n v="70"/>
    <x v="6"/>
    <x v="187"/>
    <s v="Héricourt-1"/>
    <s v="SSIAD DE CHAMPAGNEY"/>
    <s v="S.S.I.A.D."/>
    <n v="700785306"/>
    <s v="ADMR FEDERATION DEPARTEMENTALE HAUTE SAONE"/>
    <n v="1"/>
    <m/>
    <m/>
    <m/>
    <m/>
    <m/>
    <m/>
    <s v="S"/>
    <n v="0"/>
    <n v="0"/>
  </r>
  <r>
    <n v="70254"/>
    <n v="51.015151515151516"/>
    <n v="29.43181818181818"/>
    <n v="21.583333333333332"/>
    <n v="21.583333333333332"/>
    <n v="259"/>
    <n v="259"/>
    <n v="70"/>
    <x v="6"/>
    <x v="188"/>
    <s v="Héricourt-1"/>
    <s v="SSIAD DE CHAMPAGNEY"/>
    <s v="S.S.I.A.D."/>
    <n v="700785306"/>
    <s v="ADMR FEDERATION DEPARTEMENTALE HAUTE SAONE"/>
    <n v="1"/>
    <m/>
    <m/>
    <m/>
    <m/>
    <m/>
    <m/>
    <s v="S"/>
    <n v="0"/>
    <n v="0"/>
  </r>
  <r>
    <n v="70413"/>
    <n v="460.40295466123109"/>
    <n v="329.00254712175121"/>
    <n v="131.40040753947991"/>
    <n v="131.40040753947991"/>
    <n v="1968.9999999999927"/>
    <n v="1968.9999999999927"/>
    <n v="70"/>
    <x v="6"/>
    <x v="189"/>
    <s v="Héricourt-1"/>
    <s v="SSIAD DE CHAMPAGNEY"/>
    <s v="S.S.I.A.D."/>
    <n v="700785306"/>
    <s v="ADMR FEDERATION DEPARTEMENTALE HAUTE SAONE"/>
    <n v="1"/>
    <m/>
    <m/>
    <m/>
    <m/>
    <m/>
    <m/>
    <s v="S"/>
    <n v="0"/>
    <n v="0"/>
  </r>
  <r>
    <n v="70414"/>
    <n v="268"/>
    <n v="156"/>
    <n v="112"/>
    <n v="112"/>
    <n v="1013"/>
    <n v="1013"/>
    <n v="70"/>
    <x v="6"/>
    <x v="190"/>
    <s v="Héricourt-1"/>
    <s v="SSIAD DE CHAMPAGNEY"/>
    <s v="S.S.I.A.D."/>
    <n v="700785306"/>
    <s v="ADMR FEDERATION DEPARTEMENTALE HAUTE SAONE"/>
    <n v="1"/>
    <m/>
    <m/>
    <m/>
    <m/>
    <m/>
    <m/>
    <s v="S"/>
    <n v="0"/>
    <n v="0"/>
  </r>
  <r>
    <n v="70451"/>
    <n v="787.43464280227886"/>
    <n v="501.19426739378827"/>
    <n v="286.24037540849065"/>
    <n v="286.24037540849065"/>
    <n v="2885"/>
    <n v="2885"/>
    <n v="70"/>
    <x v="6"/>
    <x v="191"/>
    <s v="Lure-1"/>
    <s v="SSIAD DE CHAMPAGNEY"/>
    <s v="S.S.I.A.D."/>
    <n v="700785306"/>
    <s v="ADMR FEDERATION DEPARTEMENTALE HAUTE SAONE"/>
    <n v="1"/>
    <m/>
    <m/>
    <m/>
    <m/>
    <m/>
    <m/>
    <s v="S"/>
    <n v="0"/>
    <n v="0"/>
  </r>
  <r>
    <n v="70022"/>
    <n v="29.777777777777793"/>
    <n v="17.866666666666674"/>
    <n v="11.911111111111119"/>
    <n v="11.911111111111119"/>
    <n v="134"/>
    <n v="134"/>
    <n v="70"/>
    <x v="7"/>
    <x v="192"/>
    <s v="Gray"/>
    <s v="SSIAD DE CHARCENNE"/>
    <s v="S.S.I.A.D."/>
    <n v="700785306"/>
    <s v="ADMR FEDERATION DEPARTEMENTALE HAUTE SAONE"/>
    <n v="1"/>
    <m/>
    <n v="35"/>
    <m/>
    <n v="4"/>
    <m/>
    <m/>
    <s v="S"/>
    <n v="0"/>
    <n v="0"/>
  </r>
  <r>
    <n v="70024"/>
    <n v="97.525531914893577"/>
    <n v="54.180851063829763"/>
    <n v="43.344680851063814"/>
    <n v="43.344680851063814"/>
    <n v="463"/>
    <n v="463"/>
    <n v="70"/>
    <x v="7"/>
    <x v="193"/>
    <s v="Gray"/>
    <s v="SSIAD DE CHARCENNE"/>
    <s v="S.S.I.A.D."/>
    <n v="700785306"/>
    <s v="ADMR FEDERATION DEPARTEMENTALE HAUTE SAONE"/>
    <n v="1"/>
    <m/>
    <m/>
    <m/>
    <m/>
    <m/>
    <m/>
    <s v="S"/>
    <n v="0"/>
    <n v="0"/>
  </r>
  <r>
    <n v="70030"/>
    <n v="14.893617021276562"/>
    <n v="9.5744680851063606"/>
    <n v="5.3191489361702002"/>
    <n v="5.3191489361702002"/>
    <n v="49.999999999999879"/>
    <n v="49.999999999999879"/>
    <n v="70"/>
    <x v="7"/>
    <x v="194"/>
    <s v="Marnay"/>
    <s v="SSIAD DE CHARCENNE"/>
    <s v="S.S.I.A.D."/>
    <n v="700785306"/>
    <s v="ADMR FEDERATION DEPARTEMENTALE HAUTE SAONE"/>
    <n v="1"/>
    <m/>
    <m/>
    <m/>
    <m/>
    <m/>
    <m/>
    <s v="S"/>
    <n v="0"/>
    <n v="0"/>
  </r>
  <r>
    <n v="70039"/>
    <n v="52.337704918032721"/>
    <n v="35.918032786885199"/>
    <n v="16.419672131147522"/>
    <n v="16.419672131147522"/>
    <n v="313"/>
    <n v="313"/>
    <n v="70"/>
    <x v="7"/>
    <x v="195"/>
    <s v="Marnay"/>
    <s v="SSIAD DE CHARCENNE"/>
    <s v="S.S.I.A.D."/>
    <n v="700785306"/>
    <s v="ADMR FEDERATION DEPARTEMENTALE HAUTE SAONE"/>
    <n v="1"/>
    <m/>
    <m/>
    <m/>
    <m/>
    <m/>
    <m/>
    <s v="S"/>
    <n v="0"/>
    <n v="0"/>
  </r>
  <r>
    <n v="70045"/>
    <n v="92"/>
    <n v="63"/>
    <n v="29"/>
    <n v="29"/>
    <n v="424"/>
    <n v="424"/>
    <n v="70"/>
    <x v="7"/>
    <x v="196"/>
    <s v="Marnay"/>
    <s v="SSIAD DE CHARCENNE"/>
    <s v="S.S.I.A.D."/>
    <n v="700785306"/>
    <s v="ADMR FEDERATION DEPARTEMENTALE HAUTE SAONE"/>
    <n v="1"/>
    <m/>
    <m/>
    <m/>
    <m/>
    <m/>
    <m/>
    <s v="S"/>
    <n v="0"/>
    <n v="0"/>
  </r>
  <r>
    <n v="70048"/>
    <n v="37.583333333333343"/>
    <n v="24.75"/>
    <n v="12.833333333333339"/>
    <n v="12.833333333333339"/>
    <n v="132"/>
    <n v="132"/>
    <n v="70"/>
    <x v="7"/>
    <x v="197"/>
    <s v="Marnay"/>
    <s v="SSIAD DE CHARCENNE"/>
    <s v="S.S.I.A.D."/>
    <n v="700785306"/>
    <s v="ADMR FEDERATION DEPARTEMENTALE HAUTE SAONE"/>
    <n v="1"/>
    <m/>
    <m/>
    <m/>
    <m/>
    <m/>
    <m/>
    <s v="S"/>
    <n v="0"/>
    <n v="0"/>
  </r>
  <r>
    <n v="70054"/>
    <n v="42.048672566371671"/>
    <n v="30.314159292035392"/>
    <n v="11.73451327433628"/>
    <n v="11.73451327433628"/>
    <n v="221"/>
    <n v="221"/>
    <n v="70"/>
    <x v="7"/>
    <x v="198"/>
    <s v="Gray"/>
    <s v="SSIAD DE CHARCENNE"/>
    <s v="S.S.I.A.D."/>
    <n v="700785306"/>
    <s v="ADMR FEDERATION DEPARTEMENTALE HAUTE SAONE"/>
    <n v="1"/>
    <m/>
    <m/>
    <m/>
    <m/>
    <m/>
    <m/>
    <s v="S"/>
    <n v="0"/>
    <n v="0"/>
  </r>
  <r>
    <n v="70057"/>
    <n v="16.233082706766922"/>
    <n v="10.503759398496245"/>
    <n v="5.7293233082706783"/>
    <n v="5.7293233082706783"/>
    <n v="127"/>
    <n v="127"/>
    <n v="70"/>
    <x v="7"/>
    <x v="199"/>
    <s v="Marnay"/>
    <s v="SSIAD DE CHARCENNE"/>
    <s v="S.S.I.A.D."/>
    <n v="700785306"/>
    <s v="ADMR FEDERATION DEPARTEMENTALE HAUTE SAONE"/>
    <n v="1"/>
    <m/>
    <m/>
    <m/>
    <m/>
    <m/>
    <m/>
    <s v="S"/>
    <n v="0"/>
    <n v="0"/>
  </r>
  <r>
    <n v="70060"/>
    <n v="86.043189368770783"/>
    <n v="69.607973421926928"/>
    <n v="16.435215946843858"/>
    <n v="16.435215946843858"/>
    <n v="291"/>
    <n v="291"/>
    <n v="70"/>
    <x v="7"/>
    <x v="200"/>
    <s v="Marnay"/>
    <s v="SSIAD DE CHARCENNE"/>
    <s v="S.S.I.A.D."/>
    <n v="700785306"/>
    <s v="ADMR FEDERATION DEPARTEMENTALE HAUTE SAONE"/>
    <n v="1"/>
    <m/>
    <m/>
    <m/>
    <m/>
    <m/>
    <m/>
    <s v="S"/>
    <n v="0"/>
    <n v="0"/>
  </r>
  <r>
    <n v="70075"/>
    <n v="24.121827411167519"/>
    <n v="20.1015228426396"/>
    <n v="4.0203045685279202"/>
    <n v="4.0203045685279202"/>
    <n v="198"/>
    <n v="198"/>
    <n v="70"/>
    <x v="7"/>
    <x v="201"/>
    <s v="Marnay"/>
    <s v="SSIAD DE CHARCENNE"/>
    <s v="S.S.I.A.D."/>
    <n v="700785306"/>
    <s v="ADMR FEDERATION DEPARTEMENTALE HAUTE SAONE"/>
    <n v="1"/>
    <m/>
    <m/>
    <m/>
    <m/>
    <m/>
    <m/>
    <s v="S"/>
    <n v="0"/>
    <n v="0"/>
  </r>
  <r>
    <n v="70076"/>
    <n v="74.217008797654103"/>
    <n v="49.143695014662853"/>
    <n v="25.073313782991249"/>
    <n v="25.073313782991249"/>
    <n v="342.00000000000063"/>
    <n v="342.00000000000063"/>
    <n v="70"/>
    <x v="7"/>
    <x v="202"/>
    <s v="Marnay"/>
    <s v="SSIAD DE CHARCENNE"/>
    <s v="S.S.I.A.D."/>
    <n v="700785306"/>
    <s v="ADMR FEDERATION DEPARTEMENTALE HAUTE SAONE"/>
    <n v="1"/>
    <m/>
    <m/>
    <m/>
    <m/>
    <m/>
    <m/>
    <s v="S"/>
    <n v="0"/>
    <n v="0"/>
  </r>
  <r>
    <n v="70092"/>
    <n v="52.186692182989745"/>
    <n v="32.509841445573144"/>
    <n v="19.676850737416601"/>
    <n v="19.676850737416601"/>
    <n v="188"/>
    <n v="188"/>
    <n v="70"/>
    <x v="7"/>
    <x v="203"/>
    <s v="Marnay"/>
    <s v="SSIAD DE CHARCENNE"/>
    <s v="S.S.I.A.D."/>
    <n v="700785306"/>
    <s v="ADMR FEDERATION DEPARTEMENTALE HAUTE SAONE"/>
    <n v="1"/>
    <m/>
    <m/>
    <m/>
    <m/>
    <m/>
    <m/>
    <s v="S"/>
    <n v="0"/>
    <n v="0"/>
  </r>
  <r>
    <n v="70101"/>
    <n v="152.8951122164745"/>
    <n v="97.385421793932807"/>
    <n v="55.509690422541695"/>
    <n v="55.509690422541695"/>
    <n v="448"/>
    <n v="448"/>
    <n v="70"/>
    <x v="7"/>
    <x v="204"/>
    <s v="Marnay"/>
    <s v="SSIAD DE CHARCENNE"/>
    <s v="S.S.I.A.D."/>
    <n v="700785306"/>
    <s v="ADMR FEDERATION DEPARTEMENTALE HAUTE SAONE"/>
    <n v="1"/>
    <m/>
    <m/>
    <m/>
    <m/>
    <m/>
    <m/>
    <s v="S"/>
    <n v="0"/>
    <n v="0"/>
  </r>
  <r>
    <n v="70102"/>
    <n v="65.236363636363393"/>
    <n v="36.130909090908958"/>
    <n v="29.105454545454442"/>
    <n v="29.105454545454442"/>
    <n v="275.99999999999898"/>
    <n v="275.99999999999898"/>
    <n v="70"/>
    <x v="7"/>
    <x v="205"/>
    <s v="Marnay"/>
    <s v="SSIAD DE CHARCENNE"/>
    <s v="S.S.I.A.D."/>
    <n v="700785306"/>
    <s v="ADMR FEDERATION DEPARTEMENTALE HAUTE SAONE"/>
    <n v="1"/>
    <m/>
    <m/>
    <m/>
    <m/>
    <m/>
    <m/>
    <s v="S"/>
    <n v="0"/>
    <n v="0"/>
  </r>
  <r>
    <n v="70104"/>
    <n v="156.25538602419417"/>
    <n v="104.82956277572519"/>
    <n v="51.425823248468973"/>
    <n v="51.425823248468973"/>
    <n v="628"/>
    <n v="628"/>
    <n v="70"/>
    <x v="7"/>
    <x v="206"/>
    <s v="Marnay"/>
    <s v="SSIAD DE CHARCENNE"/>
    <s v="S.S.I.A.D."/>
    <n v="700785306"/>
    <s v="ADMR FEDERATION DEPARTEMENTALE HAUTE SAONE"/>
    <n v="1"/>
    <m/>
    <m/>
    <m/>
    <m/>
    <m/>
    <m/>
    <s v="S"/>
    <n v="0"/>
    <n v="0"/>
  </r>
  <r>
    <n v="70119"/>
    <n v="85.488235990487752"/>
    <n v="67.595349387827525"/>
    <n v="17.892886602660226"/>
    <n v="17.892886602660226"/>
    <n v="335"/>
    <n v="335"/>
    <n v="70"/>
    <x v="7"/>
    <x v="207"/>
    <s v="Marnay"/>
    <s v="SSIAD DE CHARCENNE"/>
    <s v="S.S.I.A.D."/>
    <n v="700785306"/>
    <s v="ADMR FEDERATION DEPARTEMENTALE HAUTE SAONE"/>
    <n v="1"/>
    <m/>
    <m/>
    <m/>
    <m/>
    <m/>
    <m/>
    <s v="S"/>
    <n v="0"/>
    <n v="0"/>
  </r>
  <r>
    <n v="70124"/>
    <n v="11.52577319587629"/>
    <n v="7.0927835051546397"/>
    <n v="4.4329896907216497"/>
    <n v="4.4329896907216497"/>
    <n v="86"/>
    <n v="86"/>
    <n v="70"/>
    <x v="7"/>
    <x v="208"/>
    <s v="Gray"/>
    <s v="SSIAD DE CHARCENNE"/>
    <s v="S.S.I.A.D."/>
    <n v="700785306"/>
    <s v="ADMR FEDERATION DEPARTEMENTALE HAUTE SAONE"/>
    <n v="1"/>
    <m/>
    <m/>
    <m/>
    <m/>
    <m/>
    <m/>
    <s v="S"/>
    <n v="0"/>
    <n v="0"/>
  </r>
  <r>
    <n v="70125"/>
    <n v="66.734883720930213"/>
    <n v="41.218604651162778"/>
    <n v="25.516279069767435"/>
    <n v="25.516279069767435"/>
    <n v="211"/>
    <n v="211"/>
    <n v="70"/>
    <x v="7"/>
    <x v="209"/>
    <s v="Gray"/>
    <s v="SSIAD DE CHARCENNE"/>
    <s v="S.S.I.A.D."/>
    <n v="700785306"/>
    <s v="ADMR FEDERATION DEPARTEMENTALE HAUTE SAONE"/>
    <n v="1"/>
    <m/>
    <m/>
    <m/>
    <m/>
    <m/>
    <m/>
    <s v="S"/>
    <n v="0"/>
    <n v="0"/>
  </r>
  <r>
    <n v="70126"/>
    <n v="28.60103626943004"/>
    <n v="13.347150259067352"/>
    <n v="15.253886010362688"/>
    <n v="15.253886010362688"/>
    <n v="184"/>
    <n v="184"/>
    <n v="70"/>
    <x v="7"/>
    <x v="210"/>
    <s v="Marnay"/>
    <s v="SSIAD DE CHARCENNE"/>
    <s v="S.S.I.A.D."/>
    <n v="700785306"/>
    <s v="ADMR FEDERATION DEPARTEMENTALE HAUTE SAONE"/>
    <n v="1"/>
    <m/>
    <m/>
    <m/>
    <m/>
    <m/>
    <m/>
    <s v="S"/>
    <n v="0"/>
    <n v="0"/>
  </r>
  <r>
    <n v="70129"/>
    <n v="28.786764705882348"/>
    <n v="16.875"/>
    <n v="11.91176470588235"/>
    <n v="11.91176470588235"/>
    <n v="135"/>
    <n v="135"/>
    <n v="70"/>
    <x v="7"/>
    <x v="211"/>
    <s v="Scey sur Saône et Saint Albin"/>
    <s v="SSIAD DE CHARCENNE"/>
    <s v="S.S.I.A.D."/>
    <n v="700785306"/>
    <s v="ADMR FEDERATION DEPARTEMENTALE HAUTE SAONE"/>
    <n v="1"/>
    <m/>
    <m/>
    <m/>
    <m/>
    <m/>
    <m/>
    <s v="S"/>
    <n v="0"/>
    <n v="0"/>
  </r>
  <r>
    <n v="70130"/>
    <n v="70.645161290322591"/>
    <n v="41.612903225806456"/>
    <n v="29.032258064516132"/>
    <n v="29.032258064516132"/>
    <n v="330"/>
    <n v="330"/>
    <n v="70"/>
    <x v="7"/>
    <x v="212"/>
    <s v="Marnay"/>
    <s v="SSIAD DE CHARCENNE"/>
    <s v="S.S.I.A.D."/>
    <n v="700785306"/>
    <s v="ADMR FEDERATION DEPARTEMENTALE HAUTE SAONE"/>
    <n v="1"/>
    <m/>
    <m/>
    <m/>
    <m/>
    <m/>
    <m/>
    <s v="S"/>
    <n v="0"/>
    <n v="0"/>
  </r>
  <r>
    <n v="70142"/>
    <n v="51.75862068965516"/>
    <n v="28.149425287356319"/>
    <n v="23.609195402298845"/>
    <n v="23.609195402298845"/>
    <n v="158"/>
    <n v="158"/>
    <n v="70"/>
    <x v="7"/>
    <x v="213"/>
    <s v="Marnay"/>
    <s v="SSIAD DE CHARCENNE"/>
    <s v="S.S.I.A.D."/>
    <n v="700785306"/>
    <s v="ADMR FEDERATION DEPARTEMENTALE HAUTE SAONE"/>
    <n v="1"/>
    <m/>
    <m/>
    <m/>
    <m/>
    <m/>
    <m/>
    <s v="S"/>
    <n v="0"/>
    <n v="0"/>
  </r>
  <r>
    <n v="70150"/>
    <n v="56"/>
    <n v="40"/>
    <n v="16"/>
    <n v="16"/>
    <n v="294"/>
    <n v="294"/>
    <n v="70"/>
    <x v="7"/>
    <x v="214"/>
    <s v="Marnay"/>
    <s v="SSIAD DE CHARCENNE"/>
    <s v="S.S.I.A.D."/>
    <n v="700785306"/>
    <s v="ADMR FEDERATION DEPARTEMENTALE HAUTE SAONE"/>
    <n v="1"/>
    <m/>
    <m/>
    <m/>
    <m/>
    <m/>
    <m/>
    <s v="S"/>
    <n v="0"/>
    <n v="0"/>
  </r>
  <r>
    <n v="70151"/>
    <n v="18.486486486486488"/>
    <n v="10.702702702702704"/>
    <n v="7.7837837837837842"/>
    <n v="7.7837837837837842"/>
    <n v="36"/>
    <n v="36"/>
    <n v="70"/>
    <x v="7"/>
    <x v="215"/>
    <s v="Marnay"/>
    <s v="SSIAD DE CHARCENNE"/>
    <s v="S.S.I.A.D."/>
    <n v="700785306"/>
    <s v="ADMR FEDERATION DEPARTEMENTALE HAUTE SAONE"/>
    <n v="1"/>
    <m/>
    <m/>
    <m/>
    <m/>
    <m/>
    <m/>
    <s v="S"/>
    <n v="0"/>
    <n v="0"/>
  </r>
  <r>
    <n v="70152"/>
    <n v="106.45945945945904"/>
    <n v="70.621621621621344"/>
    <n v="35.837837837837696"/>
    <n v="35.837837837837696"/>
    <n v="428.99999999999841"/>
    <n v="428.99999999999841"/>
    <n v="70"/>
    <x v="7"/>
    <x v="216"/>
    <s v="Marnay"/>
    <s v="SSIAD DE CHARCENNE"/>
    <s v="S.S.I.A.D."/>
    <n v="700785306"/>
    <s v="ADMR FEDERATION DEPARTEMENTALE HAUTE SAONE"/>
    <n v="1"/>
    <m/>
    <m/>
    <m/>
    <m/>
    <m/>
    <m/>
    <s v="S"/>
    <n v="0"/>
    <n v="0"/>
  </r>
  <r>
    <n v="70156"/>
    <n v="22"/>
    <n v="14"/>
    <n v="8"/>
    <n v="8"/>
    <n v="99"/>
    <n v="99"/>
    <n v="70"/>
    <x v="7"/>
    <x v="217"/>
    <s v="Marnay"/>
    <s v="SSIAD DE CHARCENNE"/>
    <s v="S.S.I.A.D."/>
    <n v="700785306"/>
    <s v="ADMR FEDERATION DEPARTEMENTALE HAUTE SAONE"/>
    <n v="1"/>
    <m/>
    <m/>
    <m/>
    <m/>
    <m/>
    <m/>
    <s v="S"/>
    <n v="0"/>
    <n v="0"/>
  </r>
  <r>
    <n v="70181"/>
    <n v="26.191176470588228"/>
    <n v="17.125"/>
    <n v="9.0661764705882284"/>
    <n v="9.0661764705882284"/>
    <n v="137"/>
    <n v="137"/>
    <n v="70"/>
    <x v="7"/>
    <x v="218"/>
    <s v="Marnay"/>
    <s v="SSIAD DE CHARCENNE"/>
    <s v="S.S.I.A.D."/>
    <n v="700785306"/>
    <s v="ADMR FEDERATION DEPARTEMENTALE HAUTE SAONE"/>
    <n v="1"/>
    <m/>
    <m/>
    <m/>
    <m/>
    <m/>
    <m/>
    <s v="S"/>
    <n v="0"/>
    <n v="0"/>
  </r>
  <r>
    <n v="70185"/>
    <n v="48.999999999999844"/>
    <n v="25.52083333333325"/>
    <n v="23.47916666666659"/>
    <n v="23.47916666666659"/>
    <n v="195.99999999999932"/>
    <n v="195.99999999999932"/>
    <n v="70"/>
    <x v="7"/>
    <x v="219"/>
    <s v="Gray"/>
    <s v="SSIAD DE CHARCENNE"/>
    <s v="S.S.I.A.D."/>
    <n v="700785306"/>
    <s v="ADMR FEDERATION DEPARTEMENTALE HAUTE SAONE"/>
    <n v="1"/>
    <m/>
    <m/>
    <m/>
    <m/>
    <m/>
    <m/>
    <s v="S"/>
    <n v="0"/>
    <n v="0"/>
  </r>
  <r>
    <n v="70192"/>
    <n v="36.192513368984038"/>
    <n v="22.117647058823579"/>
    <n v="14.074866310160459"/>
    <n v="14.074866310160459"/>
    <n v="188"/>
    <n v="188"/>
    <n v="70"/>
    <x v="7"/>
    <x v="220"/>
    <s v="Marnay"/>
    <s v="SSIAD DE CHARCENNE"/>
    <s v="S.S.I.A.D."/>
    <n v="700785306"/>
    <s v="ADMR FEDERATION DEPARTEMENTALE HAUTE SAONE"/>
    <n v="1"/>
    <m/>
    <m/>
    <m/>
    <m/>
    <m/>
    <m/>
    <s v="S"/>
    <n v="0"/>
    <n v="0"/>
  </r>
  <r>
    <n v="70193"/>
    <n v="41.076233183856402"/>
    <n v="27.726457399103069"/>
    <n v="13.34977578475333"/>
    <n v="13.34977578475333"/>
    <n v="228.99999999999943"/>
    <n v="228.99999999999943"/>
    <n v="70"/>
    <x v="7"/>
    <x v="221"/>
    <s v="Marnay"/>
    <s v="SSIAD DE CHARCENNE"/>
    <s v="S.S.I.A.D."/>
    <n v="700785306"/>
    <s v="ADMR FEDERATION DEPARTEMENTALE HAUTE SAONE"/>
    <n v="1"/>
    <m/>
    <m/>
    <m/>
    <m/>
    <m/>
    <m/>
    <s v="S"/>
    <n v="0"/>
    <n v="0"/>
  </r>
  <r>
    <n v="70218"/>
    <n v="41.897435897435876"/>
    <n v="38.974358974358957"/>
    <n v="2.923076923076922"/>
    <n v="2.923076923076922"/>
    <n v="152"/>
    <n v="152"/>
    <n v="70"/>
    <x v="7"/>
    <x v="222"/>
    <s v="Gray"/>
    <s v="SSIAD DE CHARCENNE"/>
    <s v="S.S.I.A.D."/>
    <n v="700785306"/>
    <s v="ADMR FEDERATION DEPARTEMENTALE HAUTE SAONE"/>
    <n v="1"/>
    <m/>
    <m/>
    <m/>
    <m/>
    <m/>
    <m/>
    <s v="S"/>
    <n v="0"/>
    <n v="0"/>
  </r>
  <r>
    <n v="70220"/>
    <n v="100"/>
    <n v="65"/>
    <n v="35"/>
    <n v="35"/>
    <n v="411"/>
    <n v="411"/>
    <n v="70"/>
    <x v="7"/>
    <x v="223"/>
    <s v="Gray"/>
    <s v="SSIAD DE CHARCENNE"/>
    <s v="S.S.I.A.D."/>
    <n v="700785306"/>
    <s v="ADMR FEDERATION DEPARTEMENTALE HAUTE SAONE"/>
    <n v="1"/>
    <m/>
    <m/>
    <m/>
    <m/>
    <m/>
    <m/>
    <s v="S"/>
    <n v="0"/>
    <n v="0"/>
  </r>
  <r>
    <n v="70222"/>
    <n v="29.659090909090921"/>
    <n v="16.806818181818187"/>
    <n v="12.852272727272732"/>
    <n v="12.852272727272732"/>
    <n v="87"/>
    <n v="87"/>
    <n v="70"/>
    <x v="7"/>
    <x v="224"/>
    <s v="Scey sur Saône et Saint Albin"/>
    <s v="SSIAD DE CHARCENNE"/>
    <s v="S.S.I.A.D."/>
    <n v="700785306"/>
    <s v="ADMR FEDERATION DEPARTEMENTALE HAUTE SAONE"/>
    <n v="1"/>
    <m/>
    <m/>
    <m/>
    <m/>
    <m/>
    <m/>
    <s v="S"/>
    <n v="0"/>
    <n v="0"/>
  </r>
  <r>
    <n v="70224"/>
    <n v="143"/>
    <n v="108"/>
    <n v="35"/>
    <n v="35"/>
    <n v="668"/>
    <n v="668"/>
    <n v="70"/>
    <x v="7"/>
    <x v="225"/>
    <s v="Marnay"/>
    <s v="SSIAD DE CHARCENNE"/>
    <s v="S.S.I.A.D."/>
    <n v="700785306"/>
    <s v="ADMR FEDERATION DEPARTEMENTALE HAUTE SAONE"/>
    <n v="1"/>
    <m/>
    <m/>
    <m/>
    <m/>
    <m/>
    <m/>
    <s v="S"/>
    <n v="0"/>
    <n v="0"/>
  </r>
  <r>
    <n v="70253"/>
    <n v="56.185860566503777"/>
    <n v="31.627023587422411"/>
    <n v="24.55883697908137"/>
    <n v="24.55883697908137"/>
    <n v="286"/>
    <n v="286"/>
    <n v="70"/>
    <x v="7"/>
    <x v="226"/>
    <s v="Scey sur Saône et Saint Albin"/>
    <s v="SSIAD DE CHARCENNE"/>
    <s v="S.S.I.A.D."/>
    <n v="700785306"/>
    <s v="ADMR FEDERATION DEPARTEMENTALE HAUTE SAONE"/>
    <n v="1"/>
    <m/>
    <m/>
    <m/>
    <m/>
    <m/>
    <m/>
    <s v="S"/>
    <n v="0"/>
    <n v="0"/>
  </r>
  <r>
    <n v="70265"/>
    <n v="47.834319526627183"/>
    <n v="28.497041420118322"/>
    <n v="19.337278106508862"/>
    <n v="19.337278106508862"/>
    <n v="172"/>
    <n v="172"/>
    <n v="70"/>
    <x v="7"/>
    <x v="227"/>
    <s v="Gray"/>
    <s v="SSIAD DE CHARCENNE"/>
    <s v="S.S.I.A.D."/>
    <n v="700785306"/>
    <s v="ADMR FEDERATION DEPARTEMENTALE HAUTE SAONE"/>
    <n v="1"/>
    <m/>
    <m/>
    <m/>
    <m/>
    <m/>
    <m/>
    <s v="S"/>
    <n v="0"/>
    <n v="0"/>
  </r>
  <r>
    <n v="70268"/>
    <n v="43.482587064676615"/>
    <n v="35.920398009950247"/>
    <n v="7.5621890547263684"/>
    <n v="7.5621890547263684"/>
    <n v="190"/>
    <n v="190"/>
    <n v="70"/>
    <x v="7"/>
    <x v="228"/>
    <s v="Marnay"/>
    <s v="SSIAD DE CHARCENNE"/>
    <s v="S.S.I.A.D."/>
    <n v="700785306"/>
    <s v="ADMR FEDERATION DEPARTEMENTALE HAUTE SAONE"/>
    <n v="1"/>
    <m/>
    <m/>
    <m/>
    <m/>
    <m/>
    <m/>
    <s v="S"/>
    <n v="0"/>
    <n v="0"/>
  </r>
  <r>
    <n v="70282"/>
    <n v="322"/>
    <n v="193"/>
    <n v="129"/>
    <n v="129"/>
    <n v="1088"/>
    <n v="1088"/>
    <n v="70"/>
    <x v="7"/>
    <x v="229"/>
    <s v="Marnay"/>
    <s v="SSIAD DE CHARCENNE"/>
    <s v="S.S.I.A.D."/>
    <n v="700785306"/>
    <s v="ADMR FEDERATION DEPARTEMENTALE HAUTE SAONE"/>
    <n v="1"/>
    <m/>
    <m/>
    <m/>
    <m/>
    <m/>
    <m/>
    <s v="S"/>
    <n v="0"/>
    <n v="0"/>
  </r>
  <r>
    <n v="70286"/>
    <n v="23.248226950354557"/>
    <n v="16.907801418439679"/>
    <n v="6.3404255319148799"/>
    <n v="6.3404255319148799"/>
    <n v="149"/>
    <n v="149"/>
    <n v="70"/>
    <x v="7"/>
    <x v="230"/>
    <s v="Marnay"/>
    <s v="SSIAD DE CHARCENNE"/>
    <s v="S.S.I.A.D."/>
    <n v="700785306"/>
    <s v="ADMR FEDERATION DEPARTEMENTALE HAUTE SAONE"/>
    <n v="1"/>
    <m/>
    <m/>
    <m/>
    <m/>
    <m/>
    <m/>
    <s v="S"/>
    <n v="0"/>
    <n v="0"/>
  </r>
  <r>
    <n v="70289"/>
    <n v="49"/>
    <n v="35"/>
    <n v="14"/>
    <n v="14"/>
    <n v="184"/>
    <n v="184"/>
    <n v="70"/>
    <x v="7"/>
    <x v="231"/>
    <s v="Gray"/>
    <s v="SSIAD DE CHARCENNE"/>
    <s v="S.S.I.A.D."/>
    <n v="700785306"/>
    <s v="ADMR FEDERATION DEPARTEMENTALE HAUTE SAONE"/>
    <n v="1"/>
    <m/>
    <m/>
    <m/>
    <m/>
    <m/>
    <m/>
    <s v="S"/>
    <n v="0"/>
    <n v="0"/>
  </r>
  <r>
    <n v="70302"/>
    <n v="13.342105263157841"/>
    <n v="8.2105263157894406"/>
    <n v="5.1315789473683999"/>
    <n v="5.1315789473683999"/>
    <n v="77.999999999999673"/>
    <n v="77.999999999999673"/>
    <n v="70"/>
    <x v="7"/>
    <x v="232"/>
    <s v="Marnay"/>
    <s v="SSIAD DE CHARCENNE"/>
    <s v="S.S.I.A.D."/>
    <n v="700785306"/>
    <s v="ADMR FEDERATION DEPARTEMENTALE HAUTE SAONE"/>
    <n v="1"/>
    <m/>
    <m/>
    <m/>
    <m/>
    <m/>
    <m/>
    <s v="S"/>
    <n v="0"/>
    <n v="0"/>
  </r>
  <r>
    <n v="70327"/>
    <n v="55"/>
    <n v="36"/>
    <n v="19"/>
    <n v="19"/>
    <n v="132"/>
    <n v="132"/>
    <n v="70"/>
    <x v="7"/>
    <x v="233"/>
    <s v="Marnay"/>
    <s v="SSIAD DE CHARCENNE"/>
    <s v="S.S.I.A.D."/>
    <n v="700785306"/>
    <s v="ADMR FEDERATION DEPARTEMENTALE HAUTE SAONE"/>
    <n v="1"/>
    <m/>
    <m/>
    <m/>
    <m/>
    <m/>
    <m/>
    <s v="S"/>
    <n v="0"/>
    <n v="0"/>
  </r>
  <r>
    <n v="70331"/>
    <n v="150.71729957805906"/>
    <n v="82.29957805907172"/>
    <n v="68.417721518987335"/>
    <n v="68.417721518987335"/>
    <n v="470"/>
    <n v="470"/>
    <n v="70"/>
    <x v="7"/>
    <x v="234"/>
    <s v="Gray"/>
    <s v="SSIAD DE CHARCENNE"/>
    <s v="S.S.I.A.D."/>
    <n v="700785306"/>
    <s v="ADMR FEDERATION DEPARTEMENTALE HAUTE SAONE"/>
    <n v="1"/>
    <m/>
    <m/>
    <m/>
    <m/>
    <m/>
    <m/>
    <s v="S"/>
    <n v="0"/>
    <n v="0"/>
  </r>
  <r>
    <n v="70334"/>
    <n v="382.60122630536841"/>
    <n v="235.12724907096947"/>
    <n v="147.47397723439897"/>
    <n v="147.47397723439897"/>
    <n v="1416"/>
    <n v="1416"/>
    <n v="70"/>
    <x v="7"/>
    <x v="235"/>
    <s v="Marnay"/>
    <s v="SSIAD DE CHARCENNE"/>
    <s v="S.S.I.A.D."/>
    <n v="700785306"/>
    <s v="ADMR FEDERATION DEPARTEMENTALE HAUTE SAONE"/>
    <n v="1"/>
    <m/>
    <m/>
    <m/>
    <m/>
    <m/>
    <m/>
    <s v="S"/>
    <n v="0"/>
    <n v="0"/>
  </r>
  <r>
    <n v="70353"/>
    <n v="169.24095557894032"/>
    <n v="65.492837977816066"/>
    <n v="103.74811760112424"/>
    <n v="103.74811760112424"/>
    <n v="514"/>
    <n v="514"/>
    <n v="70"/>
    <x v="7"/>
    <x v="236"/>
    <s v="Marnay"/>
    <s v="SSIAD DE CHARCENNE"/>
    <s v="S.S.I.A.D."/>
    <n v="700785306"/>
    <s v="ADMR FEDERATION DEPARTEMENTALE HAUTE SAONE"/>
    <n v="1"/>
    <m/>
    <m/>
    <m/>
    <m/>
    <m/>
    <m/>
    <s v="S"/>
    <n v="0"/>
    <n v="0"/>
  </r>
  <r>
    <n v="70356"/>
    <n v="50"/>
    <n v="33"/>
    <n v="17"/>
    <n v="17"/>
    <n v="250"/>
    <n v="250"/>
    <n v="70"/>
    <x v="7"/>
    <x v="237"/>
    <s v="Marnay"/>
    <s v="SSIAD DE CHARCENNE"/>
    <s v="S.S.I.A.D."/>
    <n v="700785306"/>
    <s v="ADMR FEDERATION DEPARTEMENTALE HAUTE SAONE"/>
    <n v="1"/>
    <m/>
    <m/>
    <m/>
    <m/>
    <m/>
    <m/>
    <s v="S"/>
    <n v="0"/>
    <n v="0"/>
  </r>
  <r>
    <n v="70366"/>
    <n v="32.220472440944903"/>
    <n v="21.480314960629933"/>
    <n v="10.740157480314966"/>
    <n v="10.740157480314966"/>
    <n v="124"/>
    <n v="124"/>
    <n v="70"/>
    <x v="7"/>
    <x v="238"/>
    <s v="Marnay"/>
    <s v="SSIAD DE CHARCENNE"/>
    <s v="S.S.I.A.D."/>
    <n v="700785306"/>
    <s v="ADMR FEDERATION DEPARTEMENTALE HAUTE SAONE"/>
    <n v="1"/>
    <m/>
    <m/>
    <m/>
    <m/>
    <m/>
    <m/>
    <s v="S"/>
    <n v="0"/>
    <n v="0"/>
  </r>
  <r>
    <n v="70374"/>
    <n v="24"/>
    <n v="12"/>
    <n v="12"/>
    <n v="12"/>
    <n v="112"/>
    <n v="112"/>
    <n v="70"/>
    <x v="7"/>
    <x v="239"/>
    <s v="Marnay"/>
    <s v="SSIAD DE CHARCENNE"/>
    <s v="S.S.I.A.D."/>
    <n v="700785306"/>
    <s v="ADMR FEDERATION DEPARTEMENTALE HAUTE SAONE"/>
    <n v="1"/>
    <m/>
    <m/>
    <m/>
    <m/>
    <m/>
    <m/>
    <s v="S"/>
    <n v="0"/>
    <n v="0"/>
  </r>
  <r>
    <n v="70389"/>
    <n v="12.793103448275865"/>
    <n v="5.4827586206896557"/>
    <n v="7.3103448275862082"/>
    <n v="7.3103448275862082"/>
    <n v="53"/>
    <n v="53"/>
    <n v="70"/>
    <x v="7"/>
    <x v="240"/>
    <s v="Gray"/>
    <s v="SSIAD DE CHARCENNE"/>
    <s v="S.S.I.A.D."/>
    <n v="700785306"/>
    <s v="ADMR FEDERATION DEPARTEMENTALE HAUTE SAONE"/>
    <n v="1"/>
    <m/>
    <m/>
    <m/>
    <m/>
    <m/>
    <m/>
    <s v="S"/>
    <n v="0"/>
    <n v="0"/>
  </r>
  <r>
    <n v="70393"/>
    <n v="89.912060301507694"/>
    <n v="55.005025125628237"/>
    <n v="34.907035175879457"/>
    <n v="34.907035175879457"/>
    <n v="421.0000000000008"/>
    <n v="421.0000000000008"/>
    <n v="70"/>
    <x v="7"/>
    <x v="241"/>
    <s v="Scey sur Saône et Saint Albin"/>
    <s v="SSIAD DE CHARCENNE"/>
    <s v="S.S.I.A.D."/>
    <n v="700785306"/>
    <s v="ADMR FEDERATION DEPARTEMENTALE HAUTE SAONE"/>
    <n v="1"/>
    <m/>
    <m/>
    <m/>
    <m/>
    <m/>
    <m/>
    <s v="S"/>
    <n v="0"/>
    <n v="0"/>
  </r>
  <r>
    <n v="70394"/>
    <n v="22.680555555555554"/>
    <n v="15.777777777777777"/>
    <n v="6.9027777777777768"/>
    <n v="6.9027777777777768"/>
    <n v="71"/>
    <n v="71"/>
    <n v="70"/>
    <x v="7"/>
    <x v="242"/>
    <s v="Gray"/>
    <s v="SSIAD DE CHARCENNE"/>
    <s v="S.S.I.A.D."/>
    <n v="700785306"/>
    <s v="ADMR FEDERATION DEPARTEMENTALE HAUTE SAONE"/>
    <n v="1"/>
    <m/>
    <m/>
    <m/>
    <m/>
    <m/>
    <m/>
    <s v="S"/>
    <n v="0"/>
    <n v="0"/>
  </r>
  <r>
    <n v="70408"/>
    <n v="377.82172187060246"/>
    <n v="219.97069244353531"/>
    <n v="157.85102942706717"/>
    <n v="157.85102942706717"/>
    <n v="1104"/>
    <n v="1104"/>
    <n v="70"/>
    <x v="7"/>
    <x v="243"/>
    <s v="Marnay"/>
    <s v="SSIAD DE CHARCENNE"/>
    <s v="S.S.I.A.D."/>
    <n v="700785306"/>
    <s v="ADMR FEDERATION DEPARTEMENTALE HAUTE SAONE"/>
    <n v="1"/>
    <m/>
    <m/>
    <m/>
    <m/>
    <m/>
    <m/>
    <s v="S"/>
    <n v="0"/>
    <n v="0"/>
  </r>
  <r>
    <n v="70410"/>
    <n v="130.84716157205247"/>
    <n v="92.187772925764236"/>
    <n v="38.659388646288228"/>
    <n v="38.659388646288228"/>
    <n v="681"/>
    <n v="681"/>
    <n v="70"/>
    <x v="7"/>
    <x v="244"/>
    <s v="Marnay"/>
    <s v="SSIAD DE CHARCENNE"/>
    <s v="S.S.I.A.D."/>
    <n v="700785306"/>
    <s v="ADMR FEDERATION DEPARTEMENTALE HAUTE SAONE"/>
    <n v="1"/>
    <m/>
    <m/>
    <m/>
    <m/>
    <m/>
    <m/>
    <s v="S"/>
    <n v="0"/>
    <n v="0"/>
  </r>
  <r>
    <n v="70443"/>
    <n v="27"/>
    <n v="13"/>
    <n v="14"/>
    <n v="14"/>
    <n v="82"/>
    <n v="82"/>
    <n v="70"/>
    <x v="7"/>
    <x v="245"/>
    <s v="Marnay"/>
    <s v="SSIAD DE CHARCENNE"/>
    <s v="S.S.I.A.D."/>
    <n v="700785306"/>
    <s v="ADMR FEDERATION DEPARTEMENTALE HAUTE SAONE"/>
    <n v="1"/>
    <m/>
    <m/>
    <m/>
    <m/>
    <m/>
    <m/>
    <s v="S"/>
    <n v="0"/>
    <n v="0"/>
  </r>
  <r>
    <n v="70444"/>
    <n v="41.052631578947199"/>
    <n v="20.5263157894736"/>
    <n v="20.5263157894736"/>
    <n v="20.5263157894736"/>
    <n v="155.99999999999935"/>
    <n v="155.99999999999935"/>
    <n v="70"/>
    <x v="7"/>
    <x v="246"/>
    <s v="Marnay"/>
    <s v="SSIAD DE CHARCENNE"/>
    <s v="S.S.I.A.D."/>
    <n v="700785306"/>
    <s v="ADMR FEDERATION DEPARTEMENTALE HAUTE SAONE"/>
    <n v="1"/>
    <m/>
    <m/>
    <m/>
    <m/>
    <m/>
    <m/>
    <s v="S"/>
    <n v="0"/>
    <n v="0"/>
  </r>
  <r>
    <n v="70461"/>
    <n v="41"/>
    <n v="31"/>
    <n v="10"/>
    <n v="10"/>
    <n v="115"/>
    <n v="115"/>
    <n v="70"/>
    <x v="7"/>
    <x v="247"/>
    <s v="Gray"/>
    <s v="SSIAD DE CHARCENNE"/>
    <s v="S.S.I.A.D."/>
    <n v="700785306"/>
    <s v="ADMR FEDERATION DEPARTEMENTALE HAUTE SAONE"/>
    <n v="1"/>
    <m/>
    <m/>
    <m/>
    <m/>
    <m/>
    <m/>
    <s v="S"/>
    <n v="0"/>
    <n v="0"/>
  </r>
  <r>
    <n v="70466"/>
    <n v="32.728971962616839"/>
    <n v="24.065420560747675"/>
    <n v="8.6635514018691637"/>
    <n v="8.6635514018691637"/>
    <n v="103"/>
    <n v="103"/>
    <n v="70"/>
    <x v="7"/>
    <x v="248"/>
    <s v="Gray"/>
    <s v="SSIAD DE CHARCENNE"/>
    <s v="S.S.I.A.D."/>
    <n v="700785306"/>
    <s v="ADMR FEDERATION DEPARTEMENTALE HAUTE SAONE"/>
    <n v="1"/>
    <m/>
    <m/>
    <m/>
    <m/>
    <m/>
    <m/>
    <s v="S"/>
    <n v="0"/>
    <n v="0"/>
  </r>
  <r>
    <n v="70479"/>
    <n v="32"/>
    <n v="23"/>
    <n v="9"/>
    <n v="9"/>
    <n v="107"/>
    <n v="107"/>
    <n v="70"/>
    <x v="7"/>
    <x v="249"/>
    <s v="Gray"/>
    <s v="SSIAD DE CHARCENNE"/>
    <s v="S.S.I.A.D."/>
    <n v="700785306"/>
    <s v="ADMR FEDERATION DEPARTEMENTALE HAUTE SAONE"/>
    <n v="1"/>
    <m/>
    <m/>
    <m/>
    <m/>
    <m/>
    <m/>
    <s v="S"/>
    <n v="0"/>
    <n v="0"/>
  </r>
  <r>
    <n v="70480"/>
    <n v="38.837209302325597"/>
    <n v="19.418604651162799"/>
    <n v="19.418604651162799"/>
    <n v="19.418604651162799"/>
    <n v="167"/>
    <n v="167"/>
    <n v="70"/>
    <x v="7"/>
    <x v="250"/>
    <s v="Marnay"/>
    <s v="SSIAD DE CHARCENNE"/>
    <s v="S.S.I.A.D."/>
    <n v="700785306"/>
    <s v="ADMR FEDERATION DEPARTEMENTALE HAUTE SAONE"/>
    <n v="1"/>
    <m/>
    <m/>
    <m/>
    <m/>
    <m/>
    <m/>
    <s v="S"/>
    <n v="0"/>
    <n v="0"/>
  </r>
  <r>
    <n v="70494"/>
    <n v="68.885993485341885"/>
    <n v="38.495114006514576"/>
    <n v="30.390879478827301"/>
    <n v="30.390879478827301"/>
    <n v="310.99999999999937"/>
    <n v="310.99999999999937"/>
    <n v="70"/>
    <x v="7"/>
    <x v="251"/>
    <s v="Marnay"/>
    <s v="SSIAD DE CHARCENNE"/>
    <s v="S.S.I.A.D."/>
    <n v="700785306"/>
    <s v="ADMR FEDERATION DEPARTEMENTALE HAUTE SAONE"/>
    <n v="1"/>
    <m/>
    <m/>
    <m/>
    <m/>
    <m/>
    <m/>
    <s v="S"/>
    <n v="0"/>
    <n v="0"/>
  </r>
  <r>
    <n v="70505"/>
    <n v="37.397849462365485"/>
    <n v="24.258064516128961"/>
    <n v="13.139784946236521"/>
    <n v="13.139784946236521"/>
    <n v="187.99999999999943"/>
    <n v="187.99999999999943"/>
    <n v="70"/>
    <x v="7"/>
    <x v="252"/>
    <s v="Gray"/>
    <s v="SSIAD DE CHARCENNE"/>
    <s v="S.S.I.A.D."/>
    <n v="700785306"/>
    <s v="ADMR FEDERATION DEPARTEMENTALE HAUTE SAONE"/>
    <n v="1"/>
    <m/>
    <m/>
    <m/>
    <m/>
    <m/>
    <m/>
    <s v="S"/>
    <n v="0"/>
    <n v="0"/>
  </r>
  <r>
    <n v="70509"/>
    <n v="22.916666666666742"/>
    <n v="13.54166666666671"/>
    <n v="9.3750000000000302"/>
    <n v="9.3750000000000302"/>
    <n v="100"/>
    <n v="100"/>
    <n v="70"/>
    <x v="7"/>
    <x v="253"/>
    <s v="Marnay"/>
    <s v="SSIAD DE CHARCENNE"/>
    <s v="S.S.I.A.D."/>
    <n v="700785306"/>
    <s v="ADMR FEDERATION DEPARTEMENTALE HAUTE SAONE"/>
    <n v="1"/>
    <m/>
    <m/>
    <m/>
    <m/>
    <m/>
    <m/>
    <s v="S"/>
    <n v="0"/>
    <n v="0"/>
  </r>
  <r>
    <n v="70510"/>
    <n v="35.742857142857147"/>
    <n v="18.864285714285721"/>
    <n v="16.87857142857143"/>
    <n v="16.87857142857143"/>
    <n v="139"/>
    <n v="139"/>
    <n v="70"/>
    <x v="7"/>
    <x v="254"/>
    <s v="Marnay"/>
    <s v="SSIAD DE CHARCENNE"/>
    <s v="S.S.I.A.D."/>
    <n v="700785306"/>
    <s v="ADMR FEDERATION DEPARTEMENTALE HAUTE SAONE"/>
    <n v="1"/>
    <m/>
    <m/>
    <m/>
    <m/>
    <m/>
    <m/>
    <s v="S"/>
    <n v="0"/>
    <n v="0"/>
  </r>
  <r>
    <n v="70514"/>
    <n v="121.25403078965941"/>
    <n v="84.977779674767532"/>
    <n v="36.276251114891878"/>
    <n v="36.276251114891878"/>
    <n v="684"/>
    <n v="684"/>
    <n v="70"/>
    <x v="7"/>
    <x v="255"/>
    <s v="Marnay"/>
    <s v="SSIAD DE CHARCENNE"/>
    <s v="S.S.I.A.D."/>
    <n v="700785306"/>
    <s v="ADMR FEDERATION DEPARTEMENTALE HAUTE SAONE"/>
    <n v="1"/>
    <m/>
    <m/>
    <m/>
    <m/>
    <m/>
    <m/>
    <s v="S"/>
    <n v="0"/>
    <n v="0"/>
  </r>
  <r>
    <n v="70521"/>
    <n v="37.6923076923078"/>
    <n v="24.769230769230841"/>
    <n v="12.923076923076961"/>
    <n v="12.923076923076961"/>
    <n v="168"/>
    <n v="168"/>
    <n v="70"/>
    <x v="7"/>
    <x v="256"/>
    <s v="Marnay"/>
    <s v="SSIAD DE CHARCENNE"/>
    <s v="S.S.I.A.D."/>
    <n v="700785306"/>
    <s v="ADMR FEDERATION DEPARTEMENTALE HAUTE SAONE"/>
    <n v="1"/>
    <m/>
    <m/>
    <m/>
    <m/>
    <m/>
    <m/>
    <s v="S"/>
    <n v="0"/>
    <n v="0"/>
  </r>
  <r>
    <n v="70527"/>
    <n v="17.689189189189179"/>
    <n v="13.527027027027019"/>
    <n v="4.1621621621621596"/>
    <n v="4.1621621621621596"/>
    <n v="77"/>
    <n v="77"/>
    <n v="70"/>
    <x v="7"/>
    <x v="257"/>
    <s v="Scey sur Saône et Saint Albin"/>
    <s v="SSIAD DE CHARCENNE"/>
    <s v="S.S.I.A.D."/>
    <n v="700785306"/>
    <s v="ADMR FEDERATION DEPARTEMENTALE HAUTE SAONE"/>
    <n v="1"/>
    <m/>
    <m/>
    <m/>
    <m/>
    <m/>
    <m/>
    <s v="S"/>
    <n v="0"/>
    <n v="0"/>
  </r>
  <r>
    <n v="70528"/>
    <n v="118.62823061630267"/>
    <n v="73.001988071570878"/>
    <n v="45.626242544731795"/>
    <n v="45.626242544731795"/>
    <n v="510.0000000000021"/>
    <n v="510.0000000000021"/>
    <n v="70"/>
    <x v="7"/>
    <x v="258"/>
    <s v="Gray"/>
    <s v="SSIAD DE CHARCENNE"/>
    <s v="S.S.I.A.D."/>
    <n v="700785306"/>
    <s v="ADMR FEDERATION DEPARTEMENTALE HAUTE SAONE"/>
    <n v="1"/>
    <m/>
    <m/>
    <m/>
    <m/>
    <m/>
    <m/>
    <s v="S"/>
    <n v="0"/>
    <n v="0"/>
  </r>
  <r>
    <n v="70529"/>
    <n v="120.4545454545455"/>
    <n v="68.41818181818185"/>
    <n v="52.036363636363653"/>
    <n v="52.036363636363653"/>
    <n v="371"/>
    <n v="371"/>
    <n v="70"/>
    <x v="7"/>
    <x v="259"/>
    <s v="Gray"/>
    <s v="SSIAD DE CHARCENNE"/>
    <s v="S.S.I.A.D."/>
    <n v="700785306"/>
    <s v="ADMR FEDERATION DEPARTEMENTALE HAUTE SAONE"/>
    <n v="1"/>
    <m/>
    <m/>
    <m/>
    <m/>
    <m/>
    <m/>
    <s v="S"/>
    <n v="0"/>
    <n v="0"/>
  </r>
  <r>
    <n v="70531"/>
    <n v="19.527777777777821"/>
    <n v="8.2222222222222392"/>
    <n v="11.30555555555558"/>
    <n v="11.30555555555558"/>
    <n v="111"/>
    <n v="111"/>
    <n v="70"/>
    <x v="7"/>
    <x v="260"/>
    <s v="Marnay"/>
    <s v="SSIAD DE CHARCENNE"/>
    <s v="S.S.I.A.D."/>
    <n v="700785306"/>
    <s v="ADMR FEDERATION DEPARTEMENTALE HAUTE SAONE"/>
    <n v="1"/>
    <m/>
    <m/>
    <m/>
    <m/>
    <m/>
    <m/>
    <s v="S"/>
    <n v="0"/>
    <n v="0"/>
  </r>
  <r>
    <n v="70533"/>
    <n v="20.344827586206801"/>
    <n v="7.12068965517238"/>
    <n v="13.22413793103442"/>
    <n v="13.22413793103442"/>
    <n v="117.99999999999945"/>
    <n v="117.99999999999945"/>
    <n v="70"/>
    <x v="7"/>
    <x v="261"/>
    <s v="Marnay"/>
    <s v="SSIAD DE CHARCENNE"/>
    <s v="S.S.I.A.D."/>
    <n v="700785306"/>
    <s v="ADMR FEDERATION DEPARTEMENTALE HAUTE SAONE"/>
    <n v="1"/>
    <m/>
    <m/>
    <m/>
    <m/>
    <m/>
    <m/>
    <s v="S"/>
    <n v="0"/>
    <n v="0"/>
  </r>
  <r>
    <n v="70538"/>
    <n v="24.382716049382722"/>
    <n v="12.679012345679016"/>
    <n v="11.703703703703708"/>
    <n v="11.703703703703708"/>
    <n v="79"/>
    <n v="79"/>
    <n v="70"/>
    <x v="7"/>
    <x v="262"/>
    <s v="Scey sur Saône et Saint Albin"/>
    <s v="SSIAD DE CHARCENNE"/>
    <s v="S.S.I.A.D."/>
    <n v="700785306"/>
    <s v="ADMR FEDERATION DEPARTEMENTALE HAUTE SAONE"/>
    <n v="1"/>
    <m/>
    <m/>
    <m/>
    <m/>
    <m/>
    <m/>
    <s v="S"/>
    <n v="0"/>
    <n v="0"/>
  </r>
  <r>
    <n v="70540"/>
    <n v="12.467532467532479"/>
    <n v="7.2727272727272796"/>
    <n v="5.1948051948052001"/>
    <n v="5.1948051948052001"/>
    <n v="80.000000000000085"/>
    <n v="80.000000000000085"/>
    <n v="70"/>
    <x v="7"/>
    <x v="263"/>
    <s v="Marnay"/>
    <s v="SSIAD DE CHARCENNE"/>
    <s v="S.S.I.A.D."/>
    <n v="700785306"/>
    <s v="ADMR FEDERATION DEPARTEMENTALE HAUTE SAONE"/>
    <n v="1"/>
    <m/>
    <m/>
    <m/>
    <m/>
    <m/>
    <m/>
    <s v="S"/>
    <n v="0"/>
    <n v="0"/>
  </r>
  <r>
    <n v="70542"/>
    <n v="36.324200913242024"/>
    <n v="24.543378995433802"/>
    <n v="11.780821917808225"/>
    <n v="11.780821917808225"/>
    <n v="215"/>
    <n v="215"/>
    <n v="70"/>
    <x v="7"/>
    <x v="264"/>
    <s v="Marnay"/>
    <s v="SSIAD DE CHARCENNE"/>
    <s v="S.S.I.A.D."/>
    <n v="700785306"/>
    <s v="ADMR FEDERATION DEPARTEMENTALE HAUTE SAONE"/>
    <n v="1"/>
    <m/>
    <m/>
    <m/>
    <m/>
    <m/>
    <m/>
    <s v="S"/>
    <n v="0"/>
    <n v="0"/>
  </r>
  <r>
    <n v="70557"/>
    <n v="22.666666666666675"/>
    <n v="14.782608695652179"/>
    <n v="7.8840579710144958"/>
    <n v="7.8840579710144958"/>
    <n v="136"/>
    <n v="136"/>
    <n v="70"/>
    <x v="7"/>
    <x v="265"/>
    <s v="Marnay"/>
    <s v="SSIAD DE CHARCENNE"/>
    <s v="S.S.I.A.D."/>
    <n v="700785306"/>
    <s v="ADMR FEDERATION DEPARTEMENTALE HAUTE SAONE"/>
    <n v="1"/>
    <m/>
    <m/>
    <m/>
    <m/>
    <m/>
    <m/>
    <s v="S"/>
    <n v="0"/>
    <n v="0"/>
  </r>
  <r>
    <n v="70578"/>
    <n v="41.275862068965509"/>
    <n v="25.551724137931028"/>
    <n v="15.72413793103448"/>
    <n v="15.72413793103448"/>
    <n v="171"/>
    <n v="171"/>
    <n v="70"/>
    <x v="7"/>
    <x v="266"/>
    <s v="Marnay"/>
    <s v="SSIAD DE CHARCENNE"/>
    <s v="S.S.I.A.D."/>
    <n v="700785306"/>
    <s v="ADMR FEDERATION DEPARTEMENTALE HAUTE SAONE"/>
    <n v="1"/>
    <m/>
    <m/>
    <m/>
    <m/>
    <m/>
    <m/>
    <s v="S"/>
    <n v="0"/>
    <n v="0"/>
  </r>
  <r>
    <n v="70002"/>
    <n v="59.343891402714952"/>
    <n v="33.076923076923087"/>
    <n v="26.266968325791865"/>
    <n v="26.266968325791865"/>
    <n v="215"/>
    <n v="215"/>
    <n v="70"/>
    <x v="8"/>
    <x v="267"/>
    <s v="Jussey"/>
    <s v="SSIAD DE JUSSEY"/>
    <s v="S.S.I.A.D."/>
    <n v="700785306"/>
    <s v="ADMR FEDERATION DEPARTEMENTALE HAUTE SAONE"/>
    <n v="1"/>
    <m/>
    <n v="41"/>
    <m/>
    <n v="2"/>
    <m/>
    <m/>
    <s v="S"/>
    <n v="0"/>
    <n v="0"/>
  </r>
  <r>
    <n v="70009"/>
    <n v="32.04807692307692"/>
    <n v="19.42307692307692"/>
    <n v="12.625"/>
    <n v="12.625"/>
    <n v="101"/>
    <n v="101"/>
    <n v="70"/>
    <x v="8"/>
    <x v="268"/>
    <s v="Jussey"/>
    <s v="SSIAD DE JUSSEY"/>
    <s v="S.S.I.A.D."/>
    <n v="700785306"/>
    <s v="ADMR FEDERATION DEPARTEMENTALE HAUTE SAONE"/>
    <n v="1"/>
    <m/>
    <m/>
    <m/>
    <m/>
    <m/>
    <m/>
    <s v="S"/>
    <n v="0"/>
    <n v="0"/>
  </r>
  <r>
    <n v="70025"/>
    <n v="63.740310077519403"/>
    <n v="43.147286821705443"/>
    <n v="20.593023255813961"/>
    <n v="20.593023255813961"/>
    <n v="253"/>
    <n v="253"/>
    <n v="70"/>
    <x v="8"/>
    <x v="269"/>
    <s v="Jussey"/>
    <s v="SSIAD DE JUSSEY"/>
    <s v="S.S.I.A.D."/>
    <n v="700785306"/>
    <s v="ADMR FEDERATION DEPARTEMENTALE HAUTE SAONE"/>
    <n v="1"/>
    <m/>
    <m/>
    <m/>
    <m/>
    <m/>
    <m/>
    <s v="S"/>
    <n v="0"/>
    <n v="0"/>
  </r>
  <r>
    <n v="70035"/>
    <n v="39.481481481481481"/>
    <n v="22.148148148148149"/>
    <n v="17.333333333333336"/>
    <n v="17.333333333333336"/>
    <n v="156"/>
    <n v="156"/>
    <n v="70"/>
    <x v="8"/>
    <x v="270"/>
    <s v="Jussey"/>
    <s v="SSIAD DE JUSSEY"/>
    <s v="S.S.I.A.D."/>
    <n v="700785306"/>
    <s v="ADMR FEDERATION DEPARTEMENTALE HAUTE SAONE"/>
    <n v="1"/>
    <m/>
    <m/>
    <m/>
    <m/>
    <m/>
    <m/>
    <s v="S"/>
    <n v="0"/>
    <n v="0"/>
  </r>
  <r>
    <n v="70049"/>
    <n v="21.977777777777789"/>
    <n v="10.511111111111116"/>
    <n v="11.466666666666672"/>
    <n v="11.466666666666672"/>
    <n v="86"/>
    <n v="86"/>
    <n v="70"/>
    <x v="8"/>
    <x v="271"/>
    <s v="Jussey"/>
    <s v="SSIAD DE JUSSEY"/>
    <s v="S.S.I.A.D."/>
    <n v="700785306"/>
    <s v="ADMR FEDERATION DEPARTEMENTALE HAUTE SAONE"/>
    <n v="1"/>
    <m/>
    <m/>
    <m/>
    <m/>
    <m/>
    <m/>
    <s v="S"/>
    <n v="0"/>
    <n v="0"/>
  </r>
  <r>
    <n v="70066"/>
    <n v="64.919466773267715"/>
    <n v="32.027759770398177"/>
    <n v="32.891707002869531"/>
    <n v="32.891707002869531"/>
    <n v="156"/>
    <n v="156"/>
    <n v="70"/>
    <x v="8"/>
    <x v="272"/>
    <s v="Jussey"/>
    <s v="SSIAD DE JUSSEY"/>
    <s v="S.S.I.A.D."/>
    <n v="700785306"/>
    <s v="ADMR FEDERATION DEPARTEMENTALE HAUTE SAONE"/>
    <n v="1"/>
    <m/>
    <m/>
    <m/>
    <m/>
    <m/>
    <m/>
    <s v="S"/>
    <n v="0"/>
    <n v="0"/>
  </r>
  <r>
    <n v="70070"/>
    <n v="23.414634146341463"/>
    <n v="14.634146341463415"/>
    <n v="8.7804878048780495"/>
    <n v="8.7804878048780495"/>
    <n v="40"/>
    <n v="40"/>
    <n v="70"/>
    <x v="8"/>
    <x v="273"/>
    <s v="Jussey"/>
    <s v="SSIAD DE JUSSEY"/>
    <s v="S.S.I.A.D."/>
    <n v="700785306"/>
    <s v="ADMR FEDERATION DEPARTEMENTALE HAUTE SAONE"/>
    <n v="1"/>
    <m/>
    <m/>
    <m/>
    <m/>
    <m/>
    <m/>
    <s v="S"/>
    <n v="0"/>
    <n v="0"/>
  </r>
  <r>
    <n v="70074"/>
    <n v="85.458483754512613"/>
    <n v="55.353790613718402"/>
    <n v="30.104693140794215"/>
    <n v="30.104693140794215"/>
    <n v="269"/>
    <n v="269"/>
    <n v="70"/>
    <x v="8"/>
    <x v="274"/>
    <s v="Jussey"/>
    <s v="SSIAD DE JUSSEY"/>
    <s v="S.S.I.A.D."/>
    <n v="700785306"/>
    <s v="ADMR FEDERATION DEPARTEMENTALE HAUTE SAONE"/>
    <n v="1"/>
    <m/>
    <m/>
    <m/>
    <m/>
    <m/>
    <m/>
    <s v="S"/>
    <n v="0"/>
    <n v="0"/>
  </r>
  <r>
    <n v="70078"/>
    <n v="23"/>
    <n v="11"/>
    <n v="12"/>
    <n v="12"/>
    <n v="95"/>
    <n v="95"/>
    <n v="70"/>
    <x v="8"/>
    <x v="275"/>
    <s v="Jussey"/>
    <s v="SSIAD DE JUSSEY"/>
    <s v="S.S.I.A.D."/>
    <n v="700785306"/>
    <s v="ADMR FEDERATION DEPARTEMENTALE HAUTE SAONE"/>
    <n v="1"/>
    <m/>
    <m/>
    <m/>
    <m/>
    <m/>
    <m/>
    <s v="S"/>
    <n v="0"/>
    <n v="0"/>
  </r>
  <r>
    <n v="70086"/>
    <n v="26"/>
    <n v="16"/>
    <n v="10"/>
    <n v="10"/>
    <n v="85"/>
    <n v="85"/>
    <n v="70"/>
    <x v="8"/>
    <x v="276"/>
    <s v="Jussey"/>
    <s v="SSIAD DE JUSSEY"/>
    <s v="S.S.I.A.D."/>
    <n v="700785306"/>
    <s v="ADMR FEDERATION DEPARTEMENTALE HAUTE SAONE"/>
    <n v="1"/>
    <m/>
    <m/>
    <m/>
    <m/>
    <m/>
    <m/>
    <s v="S"/>
    <n v="0"/>
    <n v="0"/>
  </r>
  <r>
    <n v="70089"/>
    <n v="27.625"/>
    <n v="10.625"/>
    <n v="17"/>
    <n v="17"/>
    <n v="51"/>
    <n v="51"/>
    <n v="70"/>
    <x v="8"/>
    <x v="277"/>
    <s v="Jussey"/>
    <s v="SSIAD DE JUSSEY"/>
    <s v="S.S.I.A.D."/>
    <n v="700785306"/>
    <s v="ADMR FEDERATION DEPARTEMENTALE HAUTE SAONE"/>
    <n v="1"/>
    <m/>
    <m/>
    <m/>
    <m/>
    <m/>
    <m/>
    <s v="S"/>
    <n v="0"/>
    <n v="0"/>
  </r>
  <r>
    <n v="70091"/>
    <n v="27.04"/>
    <n v="15.6"/>
    <n v="11.440000000000001"/>
    <n v="11.440000000000001"/>
    <n v="52"/>
    <n v="52"/>
    <n v="70"/>
    <x v="8"/>
    <x v="278"/>
    <s v="Jussey"/>
    <s v="SSIAD DE JUSSEY"/>
    <s v="S.S.I.A.D."/>
    <n v="700785306"/>
    <s v="ADMR FEDERATION DEPARTEMENTALE HAUTE SAONE"/>
    <n v="1"/>
    <m/>
    <m/>
    <m/>
    <m/>
    <m/>
    <m/>
    <s v="S"/>
    <n v="0"/>
    <n v="0"/>
  </r>
  <r>
    <n v="70112"/>
    <n v="63.749272020612615"/>
    <n v="41.191837305626613"/>
    <n v="22.557434714986002"/>
    <n v="22.557434714986002"/>
    <n v="205"/>
    <n v="205"/>
    <n v="70"/>
    <x v="8"/>
    <x v="279"/>
    <s v="Jussey"/>
    <s v="SSIAD DE JUSSEY"/>
    <s v="S.S.I.A.D."/>
    <n v="700785306"/>
    <s v="ADMR FEDERATION DEPARTEMENTALE HAUTE SAONE"/>
    <n v="1"/>
    <m/>
    <m/>
    <m/>
    <m/>
    <m/>
    <m/>
    <s v="S"/>
    <n v="0"/>
    <n v="0"/>
  </r>
  <r>
    <n v="70114"/>
    <n v="83.364485981308803"/>
    <n v="56.271028037383438"/>
    <n v="27.093457943925362"/>
    <n v="27.093457943925362"/>
    <n v="223.00000000000105"/>
    <n v="223.00000000000105"/>
    <n v="70"/>
    <x v="8"/>
    <x v="280"/>
    <s v="Jussey"/>
    <s v="SSIAD DE JUSSEY"/>
    <s v="S.S.I.A.D."/>
    <n v="700785306"/>
    <s v="ADMR FEDERATION DEPARTEMENTALE HAUTE SAONE"/>
    <n v="1"/>
    <m/>
    <m/>
    <m/>
    <m/>
    <m/>
    <m/>
    <s v="S"/>
    <n v="0"/>
    <n v="0"/>
  </r>
  <r>
    <n v="70133"/>
    <n v="52.778242677824267"/>
    <n v="31.86610878661088"/>
    <n v="20.91213389121339"/>
    <n v="20.91213389121339"/>
    <n v="238"/>
    <n v="238"/>
    <n v="70"/>
    <x v="8"/>
    <x v="281"/>
    <s v="Jussey"/>
    <s v="SSIAD DE JUSSEY"/>
    <s v="S.S.I.A.D."/>
    <n v="700785306"/>
    <s v="ADMR FEDERATION DEPARTEMENTALE HAUTE SAONE"/>
    <n v="1"/>
    <m/>
    <m/>
    <m/>
    <m/>
    <m/>
    <m/>
    <s v="S"/>
    <n v="0"/>
    <n v="0"/>
  </r>
  <r>
    <n v="70135"/>
    <n v="21.857142857142811"/>
    <n v="14.571428571428539"/>
    <n v="7.2857142857142705"/>
    <n v="7.2857142857142705"/>
    <n v="50.999999999999893"/>
    <n v="50.999999999999893"/>
    <n v="70"/>
    <x v="8"/>
    <x v="282"/>
    <s v="Jussey"/>
    <s v="SSIAD DE JUSSEY"/>
    <s v="S.S.I.A.D."/>
    <n v="700785306"/>
    <s v="ADMR FEDERATION DEPARTEMENTALE HAUTE SAONE"/>
    <n v="1"/>
    <m/>
    <m/>
    <m/>
    <m/>
    <m/>
    <m/>
    <s v="S"/>
    <n v="0"/>
    <n v="0"/>
  </r>
  <r>
    <n v="70143"/>
    <n v="41.644067796610187"/>
    <n v="21.813559322033907"/>
    <n v="19.830508474576281"/>
    <n v="19.830508474576281"/>
    <n v="117"/>
    <n v="117"/>
    <n v="70"/>
    <x v="8"/>
    <x v="283"/>
    <s v="Jussey"/>
    <s v="SSIAD DE JUSSEY"/>
    <s v="S.S.I.A.D."/>
    <n v="700785306"/>
    <s v="ADMR FEDERATION DEPARTEMENTALE HAUTE SAONE"/>
    <n v="1"/>
    <m/>
    <m/>
    <m/>
    <m/>
    <m/>
    <m/>
    <s v="S"/>
    <n v="0"/>
    <n v="0"/>
  </r>
  <r>
    <n v="70144"/>
    <n v="12"/>
    <n v="6"/>
    <n v="6"/>
    <n v="6"/>
    <n v="33"/>
    <n v="33"/>
    <n v="70"/>
    <x v="8"/>
    <x v="284"/>
    <s v="Jussey"/>
    <s v="SSIAD DE JUSSEY"/>
    <s v="S.S.I.A.D."/>
    <n v="700785306"/>
    <s v="ADMR FEDERATION DEPARTEMENTALE HAUTE SAONE"/>
    <n v="1"/>
    <m/>
    <m/>
    <m/>
    <m/>
    <m/>
    <m/>
    <s v="S"/>
    <n v="0"/>
    <n v="0"/>
  </r>
  <r>
    <n v="70153"/>
    <n v="57.216494845360998"/>
    <n v="43.484536082474357"/>
    <n v="13.731958762886642"/>
    <n v="13.731958762886642"/>
    <n v="111"/>
    <n v="111"/>
    <n v="70"/>
    <x v="8"/>
    <x v="285"/>
    <s v="Jussey"/>
    <s v="SSIAD DE JUSSEY"/>
    <s v="S.S.I.A.D."/>
    <n v="700785306"/>
    <s v="ADMR FEDERATION DEPARTEMENTALE HAUTE SAONE"/>
    <n v="1"/>
    <m/>
    <m/>
    <m/>
    <m/>
    <m/>
    <m/>
    <s v="S"/>
    <n v="0"/>
    <n v="0"/>
  </r>
  <r>
    <n v="70165"/>
    <n v="122"/>
    <n v="83"/>
    <n v="39"/>
    <n v="39"/>
    <n v="546"/>
    <n v="546"/>
    <n v="70"/>
    <x v="8"/>
    <x v="286"/>
    <s v="Jussey"/>
    <s v="SSIAD DE JUSSEY"/>
    <s v="S.S.I.A.D."/>
    <n v="700785306"/>
    <s v="ADMR FEDERATION DEPARTEMENTALE HAUTE SAONE"/>
    <n v="1"/>
    <m/>
    <m/>
    <m/>
    <m/>
    <m/>
    <m/>
    <s v="S"/>
    <n v="0"/>
    <n v="0"/>
  </r>
  <r>
    <n v="70175"/>
    <n v="46.323943661971981"/>
    <n v="16.112676056338081"/>
    <n v="30.2112676056339"/>
    <n v="30.2112676056339"/>
    <n v="143"/>
    <n v="143"/>
    <n v="70"/>
    <x v="8"/>
    <x v="287"/>
    <s v="Jussey"/>
    <s v="SSIAD DE JUSSEY"/>
    <s v="S.S.I.A.D."/>
    <n v="700785306"/>
    <s v="ADMR FEDERATION DEPARTEMENTALE HAUTE SAONE"/>
    <n v="1"/>
    <m/>
    <m/>
    <m/>
    <m/>
    <m/>
    <m/>
    <s v="S"/>
    <n v="0"/>
    <n v="0"/>
  </r>
  <r>
    <n v="70177"/>
    <n v="196"/>
    <n v="128"/>
    <n v="68"/>
    <n v="68"/>
    <n v="575"/>
    <n v="575"/>
    <n v="70"/>
    <x v="8"/>
    <x v="288"/>
    <s v="Jussey"/>
    <s v="SSIAD DE JUSSEY"/>
    <s v="S.S.I.A.D."/>
    <n v="700785306"/>
    <s v="ADMR FEDERATION DEPARTEMENTALE HAUTE SAONE"/>
    <n v="1"/>
    <m/>
    <m/>
    <m/>
    <m/>
    <m/>
    <m/>
    <s v="S"/>
    <n v="0"/>
    <n v="0"/>
  </r>
  <r>
    <n v="70244"/>
    <n v="28.50427350427351"/>
    <n v="9.8290598290598297"/>
    <n v="18.67521367521368"/>
    <n v="18.67521367521368"/>
    <n v="115"/>
    <n v="115"/>
    <n v="70"/>
    <x v="8"/>
    <x v="289"/>
    <s v="Jussey"/>
    <s v="SSIAD DE JUSSEY"/>
    <s v="S.S.I.A.D."/>
    <n v="700785306"/>
    <s v="ADMR FEDERATION DEPARTEMENTALE HAUTE SAONE"/>
    <n v="1"/>
    <m/>
    <m/>
    <m/>
    <m/>
    <m/>
    <m/>
    <s v="S"/>
    <n v="0"/>
    <n v="0"/>
  </r>
  <r>
    <n v="70267"/>
    <n v="138.23130136504983"/>
    <n v="92.493003119261274"/>
    <n v="45.738298245788549"/>
    <n v="45.738298245788549"/>
    <n v="462.99999999999841"/>
    <n v="462.99999999999841"/>
    <n v="70"/>
    <x v="8"/>
    <x v="290"/>
    <s v="Jussey"/>
    <s v="SSIAD DE JUSSEY"/>
    <s v="S.S.I.A.D."/>
    <n v="700785306"/>
    <s v="ADMR FEDERATION DEPARTEMENTALE HAUTE SAONE"/>
    <n v="1"/>
    <m/>
    <m/>
    <m/>
    <m/>
    <m/>
    <m/>
    <s v="S"/>
    <n v="0"/>
    <n v="0"/>
  </r>
  <r>
    <n v="70272"/>
    <n v="57"/>
    <n v="25"/>
    <n v="32"/>
    <n v="32"/>
    <n v="230"/>
    <n v="230"/>
    <n v="70"/>
    <x v="8"/>
    <x v="291"/>
    <s v="Jussey"/>
    <s v="SSIAD DE JUSSEY"/>
    <s v="S.S.I.A.D."/>
    <n v="700785306"/>
    <s v="ADMR FEDERATION DEPARTEMENTALE HAUTE SAONE"/>
    <n v="1"/>
    <m/>
    <m/>
    <m/>
    <m/>
    <m/>
    <m/>
    <s v="S"/>
    <n v="0"/>
    <n v="0"/>
  </r>
  <r>
    <n v="70291"/>
    <n v="62.628571428571441"/>
    <n v="41.1"/>
    <n v="21.528571428571439"/>
    <n v="21.528571428571439"/>
    <n v="137"/>
    <n v="137"/>
    <n v="70"/>
    <x v="8"/>
    <x v="292"/>
    <s v="Jussey"/>
    <s v="SSIAD DE JUSSEY"/>
    <s v="S.S.I.A.D."/>
    <n v="700785306"/>
    <s v="ADMR FEDERATION DEPARTEMENTALE HAUTE SAONE"/>
    <n v="1"/>
    <m/>
    <m/>
    <m/>
    <m/>
    <m/>
    <m/>
    <s v="S"/>
    <n v="0"/>
    <n v="0"/>
  </r>
  <r>
    <n v="70292"/>
    <n v="639.38343279158403"/>
    <n v="357.19912442545052"/>
    <n v="282.18430836613345"/>
    <n v="282.18430836613345"/>
    <n v="1683.0000000000068"/>
    <n v="1683.0000000000068"/>
    <n v="70"/>
    <x v="8"/>
    <x v="293"/>
    <s v="Jussey"/>
    <s v="SSIAD DE JUSSEY"/>
    <s v="S.S.I.A.D."/>
    <n v="700785306"/>
    <s v="ADMR FEDERATION DEPARTEMENTALE HAUTE SAONE"/>
    <n v="1"/>
    <m/>
    <m/>
    <m/>
    <m/>
    <m/>
    <m/>
    <s v="S"/>
    <n v="0"/>
    <n v="0"/>
  </r>
  <r>
    <n v="70293"/>
    <n v="23"/>
    <n v="11"/>
    <n v="12"/>
    <n v="12"/>
    <n v="88"/>
    <n v="88"/>
    <n v="70"/>
    <x v="8"/>
    <x v="294"/>
    <s v="Jussey"/>
    <s v="SSIAD DE JUSSEY"/>
    <s v="S.S.I.A.D."/>
    <n v="700785306"/>
    <s v="ADMR FEDERATION DEPARTEMENTALE HAUTE SAONE"/>
    <n v="1"/>
    <m/>
    <m/>
    <m/>
    <m/>
    <m/>
    <m/>
    <s v="S"/>
    <n v="0"/>
    <n v="0"/>
  </r>
  <r>
    <n v="70298"/>
    <n v="37.698412698412696"/>
    <n v="12.896825396825395"/>
    <n v="24.801587301587297"/>
    <n v="24.801587301587297"/>
    <n v="125"/>
    <n v="125"/>
    <n v="70"/>
    <x v="8"/>
    <x v="295"/>
    <s v="Jussey"/>
    <s v="SSIAD DE JUSSEY"/>
    <s v="S.S.I.A.D."/>
    <n v="700785306"/>
    <s v="ADMR FEDERATION DEPARTEMENTALE HAUTE SAONE"/>
    <n v="1"/>
    <m/>
    <m/>
    <m/>
    <m/>
    <m/>
    <m/>
    <s v="S"/>
    <n v="0"/>
    <n v="0"/>
  </r>
  <r>
    <n v="70320"/>
    <n v="41.619047619047805"/>
    <n v="21.904761904762001"/>
    <n v="19.714285714285801"/>
    <n v="19.714285714285801"/>
    <n v="115"/>
    <n v="115"/>
    <n v="70"/>
    <x v="8"/>
    <x v="296"/>
    <s v="Jussey"/>
    <s v="SSIAD DE JUSSEY"/>
    <s v="S.S.I.A.D."/>
    <n v="700785306"/>
    <s v="ADMR FEDERATION DEPARTEMENTALE HAUTE SAONE"/>
    <n v="1"/>
    <m/>
    <m/>
    <m/>
    <m/>
    <m/>
    <m/>
    <s v="S"/>
    <n v="0"/>
    <n v="0"/>
  </r>
  <r>
    <n v="70329"/>
    <n v="26.423239252507244"/>
    <n v="14.155306742414597"/>
    <n v="12.267932510092649"/>
    <n v="12.267932510092649"/>
    <n v="68"/>
    <n v="68"/>
    <n v="70"/>
    <x v="8"/>
    <x v="297"/>
    <s v="Jussey"/>
    <s v="SSIAD DE JUSSEY"/>
    <s v="S.S.I.A.D."/>
    <n v="700785306"/>
    <s v="ADMR FEDERATION DEPARTEMENTALE HAUTE SAONE"/>
    <n v="1"/>
    <m/>
    <m/>
    <m/>
    <m/>
    <m/>
    <m/>
    <s v="S"/>
    <n v="0"/>
    <n v="0"/>
  </r>
  <r>
    <n v="70337"/>
    <n v="20"/>
    <n v="13"/>
    <n v="7"/>
    <n v="7"/>
    <n v="58"/>
    <n v="58"/>
    <n v="70"/>
    <x v="8"/>
    <x v="298"/>
    <s v="Jussey"/>
    <s v="SSIAD DE JUSSEY"/>
    <s v="S.S.I.A.D."/>
    <n v="700785306"/>
    <s v="ADMR FEDERATION DEPARTEMENTALE HAUTE SAONE"/>
    <n v="1"/>
    <m/>
    <m/>
    <m/>
    <m/>
    <m/>
    <m/>
    <s v="S"/>
    <n v="0"/>
    <n v="0"/>
  </r>
  <r>
    <n v="70350"/>
    <n v="23.686567164179181"/>
    <n v="17.507462686567219"/>
    <n v="6.1791044776119595"/>
    <n v="6.1791044776119595"/>
    <n v="69.000000000000213"/>
    <n v="69.000000000000213"/>
    <n v="70"/>
    <x v="8"/>
    <x v="299"/>
    <s v="Jussey"/>
    <s v="SSIAD DE JUSSEY"/>
    <s v="S.S.I.A.D."/>
    <n v="700785306"/>
    <s v="ADMR FEDERATION DEPARTEMENTALE HAUTE SAONE"/>
    <n v="1"/>
    <m/>
    <m/>
    <m/>
    <m/>
    <m/>
    <m/>
    <s v="S"/>
    <n v="0"/>
    <n v="0"/>
  </r>
  <r>
    <n v="70359"/>
    <n v="19.296875"/>
    <n v="11.171875"/>
    <n v="8.125"/>
    <n v="8.125"/>
    <n v="65"/>
    <n v="65"/>
    <n v="70"/>
    <x v="8"/>
    <x v="300"/>
    <s v="Jussey"/>
    <s v="SSIAD DE JUSSEY"/>
    <s v="S.S.I.A.D."/>
    <n v="700785306"/>
    <s v="ADMR FEDERATION DEPARTEMENTALE HAUTE SAONE"/>
    <n v="1"/>
    <m/>
    <m/>
    <m/>
    <m/>
    <m/>
    <m/>
    <s v="S"/>
    <n v="0"/>
    <n v="0"/>
  </r>
  <r>
    <n v="70362"/>
    <n v="74.9363057324843"/>
    <n v="53.03184713375812"/>
    <n v="21.90445859872618"/>
    <n v="21.90445859872618"/>
    <n v="181.00000000000051"/>
    <n v="181.00000000000051"/>
    <n v="70"/>
    <x v="8"/>
    <x v="301"/>
    <s v="Jussey"/>
    <s v="SSIAD DE JUSSEY"/>
    <s v="S.S.I.A.D."/>
    <n v="700785306"/>
    <s v="ADMR FEDERATION DEPARTEMENTALE HAUTE SAONE"/>
    <n v="1"/>
    <m/>
    <m/>
    <m/>
    <m/>
    <m/>
    <m/>
    <s v="S"/>
    <n v="0"/>
    <n v="0"/>
  </r>
  <r>
    <n v="70373"/>
    <n v="110.09191176470588"/>
    <n v="58.455882352941181"/>
    <n v="51.63602941176471"/>
    <n v="51.63602941176471"/>
    <n v="265"/>
    <n v="265"/>
    <n v="70"/>
    <x v="8"/>
    <x v="302"/>
    <s v="Jussey"/>
    <s v="SSIAD DE JUSSEY"/>
    <s v="S.S.I.A.D."/>
    <n v="700785306"/>
    <s v="ADMR FEDERATION DEPARTEMENTALE HAUTE SAONE"/>
    <n v="1"/>
    <m/>
    <m/>
    <m/>
    <m/>
    <m/>
    <m/>
    <s v="S"/>
    <n v="0"/>
    <n v="0"/>
  </r>
  <r>
    <n v="70392"/>
    <n v="21"/>
    <n v="11"/>
    <n v="10"/>
    <n v="10"/>
    <n v="52"/>
    <n v="52"/>
    <n v="70"/>
    <x v="8"/>
    <x v="303"/>
    <s v="Jussey"/>
    <s v="SSIAD DE JUSSEY"/>
    <s v="S.S.I.A.D."/>
    <n v="700785306"/>
    <s v="ADMR FEDERATION DEPARTEMENTALE HAUTE SAONE"/>
    <n v="1"/>
    <m/>
    <m/>
    <m/>
    <m/>
    <m/>
    <m/>
    <s v="S"/>
    <n v="0"/>
    <n v="0"/>
  </r>
  <r>
    <n v="70399"/>
    <n v="80"/>
    <n v="48"/>
    <n v="32"/>
    <n v="32"/>
    <n v="224"/>
    <n v="224"/>
    <n v="70"/>
    <x v="8"/>
    <x v="304"/>
    <s v="Jussey"/>
    <s v="SSIAD DE JUSSEY"/>
    <s v="S.S.I.A.D."/>
    <n v="700785306"/>
    <s v="ADMR FEDERATION DEPARTEMENTALE HAUTE SAONE"/>
    <n v="1"/>
    <m/>
    <m/>
    <m/>
    <m/>
    <m/>
    <m/>
    <s v="S"/>
    <n v="0"/>
    <n v="0"/>
  </r>
  <r>
    <n v="70400"/>
    <n v="48.934579439252317"/>
    <n v="22.242990654205599"/>
    <n v="26.691588785046719"/>
    <n v="26.691588785046719"/>
    <n v="119"/>
    <n v="119"/>
    <n v="70"/>
    <x v="8"/>
    <x v="305"/>
    <s v="Jussey"/>
    <s v="SSIAD DE JUSSEY"/>
    <s v="S.S.I.A.D."/>
    <n v="700785306"/>
    <s v="ADMR FEDERATION DEPARTEMENTALE HAUTE SAONE"/>
    <n v="1"/>
    <m/>
    <m/>
    <m/>
    <m/>
    <m/>
    <m/>
    <s v="S"/>
    <n v="0"/>
    <n v="0"/>
  </r>
  <r>
    <n v="70423"/>
    <n v="49.761467889908161"/>
    <n v="30.064220183486182"/>
    <n v="19.69724770642198"/>
    <n v="19.69724770642198"/>
    <n v="113"/>
    <n v="113"/>
    <n v="70"/>
    <x v="8"/>
    <x v="306"/>
    <s v="Jussey"/>
    <s v="SSIAD DE JUSSEY"/>
    <s v="S.S.I.A.D."/>
    <n v="700785306"/>
    <s v="ADMR FEDERATION DEPARTEMENTALE HAUTE SAONE"/>
    <n v="1"/>
    <m/>
    <m/>
    <m/>
    <m/>
    <m/>
    <m/>
    <s v="S"/>
    <n v="0"/>
    <n v="0"/>
  </r>
  <r>
    <n v="70427"/>
    <n v="116.2564841498554"/>
    <n v="69.959654178674043"/>
    <n v="46.296829971181353"/>
    <n v="46.296829971181353"/>
    <n v="356.99999999999841"/>
    <n v="356.99999999999841"/>
    <n v="70"/>
    <x v="8"/>
    <x v="307"/>
    <s v="Jussey"/>
    <s v="SSIAD DE JUSSEY"/>
    <s v="S.S.I.A.D."/>
    <n v="700785306"/>
    <s v="ADMR FEDERATION DEPARTEMENTALE HAUTE SAONE"/>
    <n v="1"/>
    <m/>
    <m/>
    <m/>
    <m/>
    <m/>
    <m/>
    <s v="S"/>
    <n v="0"/>
    <n v="0"/>
  </r>
  <r>
    <n v="70430"/>
    <n v="18.415384615384617"/>
    <n v="9.6461538461538474"/>
    <n v="8.7692307692307701"/>
    <n v="8.7692307692307701"/>
    <n v="57"/>
    <n v="57"/>
    <n v="70"/>
    <x v="8"/>
    <x v="308"/>
    <s v="Jussey"/>
    <s v="SSIAD DE JUSSEY"/>
    <s v="S.S.I.A.D."/>
    <n v="700785306"/>
    <s v="ADMR FEDERATION DEPARTEMENTALE HAUTE SAONE"/>
    <n v="1"/>
    <m/>
    <m/>
    <m/>
    <m/>
    <m/>
    <m/>
    <s v="S"/>
    <n v="0"/>
    <n v="0"/>
  </r>
  <r>
    <n v="70436"/>
    <n v="32.520325203252163"/>
    <n v="16.260162601626082"/>
    <n v="16.260162601626082"/>
    <n v="16.260162601626082"/>
    <n v="125"/>
    <n v="125"/>
    <n v="70"/>
    <x v="8"/>
    <x v="309"/>
    <s v="Jussey"/>
    <s v="SSIAD DE JUSSEY"/>
    <s v="S.S.I.A.D."/>
    <n v="700785306"/>
    <s v="ADMR FEDERATION DEPARTEMENTALE HAUTE SAONE"/>
    <n v="1"/>
    <m/>
    <m/>
    <m/>
    <m/>
    <m/>
    <m/>
    <s v="S"/>
    <n v="0"/>
    <n v="0"/>
  </r>
  <r>
    <n v="70437"/>
    <n v="9.3333333333333091"/>
    <n v="7.9999999999999796"/>
    <n v="1.3333333333333299"/>
    <n v="1.3333333333333299"/>
    <n v="23.99999999999994"/>
    <n v="23.99999999999994"/>
    <n v="70"/>
    <x v="8"/>
    <x v="310"/>
    <s v="Jussey"/>
    <s v="SSIAD DE JUSSEY"/>
    <s v="S.S.I.A.D."/>
    <n v="700785306"/>
    <s v="ADMR FEDERATION DEPARTEMENTALE HAUTE SAONE"/>
    <n v="1"/>
    <m/>
    <m/>
    <m/>
    <m/>
    <m/>
    <m/>
    <s v="S"/>
    <n v="0"/>
    <n v="0"/>
  </r>
  <r>
    <n v="70450"/>
    <n v="17.642857142857153"/>
    <n v="7.4285714285714324"/>
    <n v="10.214285714285719"/>
    <n v="10.214285714285719"/>
    <n v="39"/>
    <n v="39"/>
    <n v="70"/>
    <x v="8"/>
    <x v="311"/>
    <s v="Jussey"/>
    <s v="SSIAD DE JUSSEY"/>
    <s v="S.S.I.A.D."/>
    <n v="700785306"/>
    <s v="ADMR FEDERATION DEPARTEMENTALE HAUTE SAONE"/>
    <n v="1"/>
    <m/>
    <m/>
    <m/>
    <m/>
    <m/>
    <m/>
    <s v="S"/>
    <n v="0"/>
    <n v="0"/>
  </r>
  <r>
    <n v="70454"/>
    <n v="32.256756756756737"/>
    <n v="13.527027027027019"/>
    <n v="18.729729729729719"/>
    <n v="18.729729729729719"/>
    <n v="77"/>
    <n v="77"/>
    <n v="70"/>
    <x v="8"/>
    <x v="312"/>
    <s v="Jussey"/>
    <s v="SSIAD DE JUSSEY"/>
    <s v="S.S.I.A.D."/>
    <n v="700785306"/>
    <s v="ADMR FEDERATION DEPARTEMENTALE HAUTE SAONE"/>
    <n v="1"/>
    <m/>
    <m/>
    <m/>
    <m/>
    <m/>
    <m/>
    <s v="S"/>
    <n v="0"/>
    <n v="0"/>
  </r>
  <r>
    <n v="70468"/>
    <n v="34"/>
    <n v="22"/>
    <n v="12"/>
    <n v="12"/>
    <n v="101"/>
    <n v="101"/>
    <n v="70"/>
    <x v="8"/>
    <x v="313"/>
    <s v="Jussey"/>
    <s v="SSIAD DE JUSSEY"/>
    <s v="S.S.I.A.D."/>
    <n v="700785306"/>
    <s v="ADMR FEDERATION DEPARTEMENTALE HAUTE SAONE"/>
    <n v="1"/>
    <m/>
    <m/>
    <m/>
    <m/>
    <m/>
    <m/>
    <s v="S"/>
    <n v="0"/>
    <n v="0"/>
  </r>
  <r>
    <n v="70486"/>
    <n v="38"/>
    <n v="23"/>
    <n v="15"/>
    <n v="15"/>
    <n v="124"/>
    <n v="124"/>
    <n v="70"/>
    <x v="8"/>
    <x v="314"/>
    <s v="Jussey"/>
    <s v="SSIAD DE JUSSEY"/>
    <s v="S.S.I.A.D."/>
    <n v="700785306"/>
    <s v="ADMR FEDERATION DEPARTEMENTALE HAUTE SAONE"/>
    <n v="1"/>
    <m/>
    <m/>
    <m/>
    <m/>
    <m/>
    <m/>
    <s v="S"/>
    <n v="0"/>
    <n v="0"/>
  </r>
  <r>
    <n v="70496"/>
    <n v="9.7058823529411811"/>
    <n v="6.794117647058826"/>
    <n v="2.9117647058823541"/>
    <n v="2.9117647058823541"/>
    <n v="33"/>
    <n v="33"/>
    <n v="70"/>
    <x v="8"/>
    <x v="315"/>
    <s v="Jussey"/>
    <s v="SSIAD DE JUSSEY"/>
    <s v="S.S.I.A.D."/>
    <n v="700785306"/>
    <s v="ADMR FEDERATION DEPARTEMENTALE HAUTE SAONE"/>
    <n v="1"/>
    <m/>
    <m/>
    <m/>
    <m/>
    <m/>
    <m/>
    <s v="S"/>
    <n v="0"/>
    <n v="0"/>
  </r>
  <r>
    <n v="70548"/>
    <n v="68.657718120805441"/>
    <n v="44.73154362416112"/>
    <n v="23.926174496644322"/>
    <n v="23.926174496644322"/>
    <n v="155"/>
    <n v="155"/>
    <n v="70"/>
    <x v="8"/>
    <x v="316"/>
    <s v="Jussey"/>
    <s v="SSIAD DE JUSSEY"/>
    <s v="S.S.I.A.D."/>
    <n v="700785306"/>
    <s v="ADMR FEDERATION DEPARTEMENTALE HAUTE SAONE"/>
    <n v="1"/>
    <m/>
    <m/>
    <m/>
    <m/>
    <m/>
    <m/>
    <s v="S"/>
    <n v="0"/>
    <n v="0"/>
  </r>
  <r>
    <n v="70554"/>
    <n v="65.702702702702652"/>
    <n v="36.38918918918916"/>
    <n v="29.313513513513492"/>
    <n v="29.313513513513492"/>
    <n v="187"/>
    <n v="187"/>
    <n v="70"/>
    <x v="8"/>
    <x v="317"/>
    <s v="Jussey"/>
    <s v="SSIAD DE JUSSEY"/>
    <s v="S.S.I.A.D."/>
    <n v="700785306"/>
    <s v="ADMR FEDERATION DEPARTEMENTALE HAUTE SAONE"/>
    <n v="1"/>
    <m/>
    <m/>
    <m/>
    <m/>
    <m/>
    <m/>
    <s v="S"/>
    <n v="0"/>
    <n v="0"/>
  </r>
  <r>
    <n v="70572"/>
    <n v="127.2977941176475"/>
    <n v="78.415441176470864"/>
    <n v="48.882352941176634"/>
    <n v="48.882352941176634"/>
    <n v="277.00000000000097"/>
    <n v="277.00000000000097"/>
    <n v="70"/>
    <x v="8"/>
    <x v="318"/>
    <s v="Jussey"/>
    <s v="SSIAD DE JUSSEY"/>
    <s v="S.S.I.A.D."/>
    <n v="700785306"/>
    <s v="ADMR FEDERATION DEPARTEMENTALE HAUTE SAONE"/>
    <n v="1"/>
    <m/>
    <m/>
    <m/>
    <m/>
    <m/>
    <m/>
    <s v="S"/>
    <n v="0"/>
    <n v="0"/>
  </r>
  <r>
    <n v="70576"/>
    <n v="50"/>
    <n v="40"/>
    <n v="10"/>
    <n v="10"/>
    <n v="152"/>
    <n v="152"/>
    <n v="70"/>
    <x v="8"/>
    <x v="319"/>
    <s v="Jussey"/>
    <s v="SSIAD DE JUSSEY"/>
    <s v="S.S.I.A.D."/>
    <n v="700785306"/>
    <s v="ADMR FEDERATION DEPARTEMENTALE HAUTE SAONE"/>
    <n v="1"/>
    <m/>
    <m/>
    <m/>
    <m/>
    <m/>
    <m/>
    <s v="S"/>
    <n v="0"/>
    <n v="0"/>
  </r>
  <r>
    <n v="70005"/>
    <n v="39.194630872483238"/>
    <n v="25.476510067114106"/>
    <n v="13.718120805369134"/>
    <n v="13.718120805369134"/>
    <n v="146"/>
    <n v="146"/>
    <n v="70"/>
    <x v="9"/>
    <x v="320"/>
    <s v="Villersexel"/>
    <s v="SSIAD DE VILLERSEXEL"/>
    <s v="S.S.I.A.D."/>
    <n v="700785306"/>
    <s v="ADMR FEDERATION DEPARTEMENTALE HAUTE SAONE"/>
    <n v="1"/>
    <m/>
    <n v="47"/>
    <m/>
    <n v="4"/>
    <m/>
    <m/>
    <s v="S"/>
    <n v="0"/>
    <n v="0"/>
  </r>
  <r>
    <n v="70029"/>
    <n v="58.8"/>
    <n v="45.08"/>
    <n v="13.72"/>
    <n v="13.72"/>
    <n v="245"/>
    <n v="245"/>
    <n v="70"/>
    <x v="9"/>
    <x v="321"/>
    <s v="Lure-2"/>
    <s v="SSIAD DE VILLERSEXEL"/>
    <s v="S.S.I.A.D."/>
    <n v="700785306"/>
    <s v="ADMR FEDERATION DEPARTEMENTALE HAUTE SAONE"/>
    <n v="1"/>
    <m/>
    <m/>
    <m/>
    <m/>
    <m/>
    <m/>
    <s v="S"/>
    <n v="0"/>
    <n v="0"/>
  </r>
  <r>
    <n v="70031"/>
    <n v="180.47583081571003"/>
    <n v="114.1993957703928"/>
    <n v="66.276435045317243"/>
    <n v="66.276435045317243"/>
    <n v="675"/>
    <n v="675"/>
    <n v="70"/>
    <x v="9"/>
    <x v="322"/>
    <s v="Villersexel"/>
    <s v="SSIAD DE VILLERSEXEL"/>
    <s v="S.S.I.A.D."/>
    <n v="700785306"/>
    <s v="ADMR FEDERATION DEPARTEMENTALE HAUTE SAONE"/>
    <n v="1"/>
    <m/>
    <m/>
    <m/>
    <m/>
    <m/>
    <m/>
    <s v="S"/>
    <n v="0"/>
    <n v="0"/>
  </r>
  <r>
    <n v="70040"/>
    <n v="56.017241379310335"/>
    <n v="44.224137931034477"/>
    <n v="11.793103448275859"/>
    <n v="11.793103448275859"/>
    <n v="228"/>
    <n v="228"/>
    <n v="70"/>
    <x v="9"/>
    <x v="323"/>
    <s v="Villersexel"/>
    <s v="SSIAD DE VILLERSEXEL"/>
    <s v="S.S.I.A.D."/>
    <n v="700785306"/>
    <s v="ADMR FEDERATION DEPARTEMENTALE HAUTE SAONE"/>
    <n v="1"/>
    <m/>
    <m/>
    <m/>
    <m/>
    <m/>
    <m/>
    <s v="S"/>
    <n v="0"/>
    <n v="0"/>
  </r>
  <r>
    <n v="70042"/>
    <n v="20.519480519480602"/>
    <n v="14.36363636363642"/>
    <n v="6.1558441558441803"/>
    <n v="6.1558441558441803"/>
    <n v="79.000000000000313"/>
    <n v="79.000000000000313"/>
    <n v="70"/>
    <x v="9"/>
    <x v="324"/>
    <s v="Villersexel"/>
    <s v="SSIAD DE VILLERSEXEL"/>
    <s v="S.S.I.A.D."/>
    <n v="700785306"/>
    <s v="ADMR FEDERATION DEPARTEMENTALE HAUTE SAONE"/>
    <n v="1"/>
    <m/>
    <m/>
    <m/>
    <m/>
    <m/>
    <m/>
    <s v="S"/>
    <n v="0"/>
    <n v="0"/>
  </r>
  <r>
    <n v="70046"/>
    <n v="87.758720930232727"/>
    <n v="54.470930232558239"/>
    <n v="33.287790697674481"/>
    <n v="33.287790697674481"/>
    <n v="347.00000000000063"/>
    <n v="347.00000000000063"/>
    <n v="70"/>
    <x v="9"/>
    <x v="325"/>
    <s v="Lure-2"/>
    <s v="SSIAD DE VILLERSEXEL"/>
    <s v="S.S.I.A.D."/>
    <n v="700785306"/>
    <s v="ADMR FEDERATION DEPARTEMENTALE HAUTE SAONE"/>
    <n v="1"/>
    <m/>
    <m/>
    <m/>
    <m/>
    <m/>
    <m/>
    <s v="S"/>
    <n v="0"/>
    <n v="0"/>
  </r>
  <r>
    <n v="70072"/>
    <n v="28.55421686746989"/>
    <n v="19.987951807228924"/>
    <n v="8.5662650602409673"/>
    <n v="8.5662650602409673"/>
    <n v="79"/>
    <n v="79"/>
    <n v="70"/>
    <x v="9"/>
    <x v="326"/>
    <s v="Villersexel"/>
    <s v="SSIAD DE VILLERSEXEL"/>
    <s v="S.S.I.A.D."/>
    <n v="700785306"/>
    <s v="ADMR FEDERATION DEPARTEMENTALE HAUTE SAONE"/>
    <n v="1"/>
    <m/>
    <m/>
    <m/>
    <m/>
    <m/>
    <m/>
    <s v="S"/>
    <n v="0"/>
    <n v="0"/>
  </r>
  <r>
    <n v="70077"/>
    <n v="78.336134453781497"/>
    <n v="44.621848739495789"/>
    <n v="33.714285714285708"/>
    <n v="33.714285714285708"/>
    <n v="236"/>
    <n v="236"/>
    <n v="70"/>
    <x v="9"/>
    <x v="327"/>
    <s v="Villersexel"/>
    <s v="SSIAD DE VILLERSEXEL"/>
    <s v="S.S.I.A.D."/>
    <n v="700785306"/>
    <s v="ADMR FEDERATION DEPARTEMENTALE HAUTE SAONE"/>
    <n v="1"/>
    <m/>
    <m/>
    <m/>
    <m/>
    <m/>
    <m/>
    <s v="S"/>
    <n v="0"/>
    <n v="0"/>
  </r>
  <r>
    <n v="70111"/>
    <n v="55.220883534136647"/>
    <n v="37.148594377510108"/>
    <n v="18.072289156626539"/>
    <n v="18.072289156626539"/>
    <n v="250"/>
    <n v="250"/>
    <n v="70"/>
    <x v="9"/>
    <x v="328"/>
    <s v="Villersexel"/>
    <s v="SSIAD DE VILLERSEXEL"/>
    <s v="S.S.I.A.D."/>
    <n v="700785306"/>
    <s v="ADMR FEDERATION DEPARTEMENTALE HAUTE SAONE"/>
    <n v="1"/>
    <m/>
    <m/>
    <m/>
    <m/>
    <m/>
    <m/>
    <s v="S"/>
    <n v="0"/>
    <n v="0"/>
  </r>
  <r>
    <n v="70115"/>
    <n v="39.709090909090982"/>
    <n v="31.563636363636419"/>
    <n v="8.1454545454545606"/>
    <n v="8.1454545454545606"/>
    <n v="224"/>
    <n v="224"/>
    <n v="70"/>
    <x v="9"/>
    <x v="329"/>
    <s v="Villersexel"/>
    <s v="SSIAD DE VILLERSEXEL"/>
    <s v="S.S.I.A.D."/>
    <n v="700785306"/>
    <s v="ADMR FEDERATION DEPARTEMENTALE HAUTE SAONE"/>
    <n v="1"/>
    <m/>
    <m/>
    <m/>
    <m/>
    <m/>
    <m/>
    <s v="S"/>
    <n v="0"/>
    <n v="0"/>
  </r>
  <r>
    <n v="70162"/>
    <n v="110.82045929018784"/>
    <n v="79.302713987473865"/>
    <n v="31.517745302713969"/>
    <n v="31.517745302713969"/>
    <n v="487"/>
    <n v="487"/>
    <n v="70"/>
    <x v="9"/>
    <x v="330"/>
    <s v="Villersexel"/>
    <s v="SSIAD DE VILLERSEXEL"/>
    <s v="S.S.I.A.D."/>
    <n v="700785306"/>
    <s v="ADMR FEDERATION DEPARTEMENTALE HAUTE SAONE"/>
    <n v="1"/>
    <m/>
    <m/>
    <m/>
    <m/>
    <m/>
    <m/>
    <s v="S"/>
    <n v="0"/>
    <n v="0"/>
  </r>
  <r>
    <n v="70180"/>
    <n v="129.8583877995643"/>
    <n v="84.259259259259267"/>
    <n v="45.599128540305017"/>
    <n v="45.599128540305017"/>
    <n v="455"/>
    <n v="455"/>
    <n v="70"/>
    <x v="9"/>
    <x v="331"/>
    <s v="Villersexel"/>
    <s v="SSIAD DE VILLERSEXEL"/>
    <s v="S.S.I.A.D."/>
    <n v="700785306"/>
    <s v="ADMR FEDERATION DEPARTEMENTALE HAUTE SAONE"/>
    <n v="1"/>
    <m/>
    <m/>
    <m/>
    <m/>
    <m/>
    <m/>
    <s v="S"/>
    <n v="0"/>
    <n v="0"/>
  </r>
  <r>
    <n v="70186"/>
    <n v="13"/>
    <n v="11"/>
    <n v="2"/>
    <n v="2"/>
    <n v="78"/>
    <n v="78"/>
    <n v="70"/>
    <x v="9"/>
    <x v="332"/>
    <s v="Lure-1"/>
    <s v="SSIAD DE VILLERSEXEL"/>
    <s v="S.S.I.A.D."/>
    <n v="700785306"/>
    <s v="ADMR FEDERATION DEPARTEMENTALE HAUTE SAONE"/>
    <n v="1"/>
    <m/>
    <m/>
    <m/>
    <m/>
    <m/>
    <m/>
    <s v="S"/>
    <n v="0"/>
    <n v="0"/>
  </r>
  <r>
    <n v="70187"/>
    <n v="59.489419963649993"/>
    <n v="44.137311585933865"/>
    <n v="15.352108377716128"/>
    <n v="15.352108377716128"/>
    <n v="238"/>
    <n v="238"/>
    <n v="70"/>
    <x v="9"/>
    <x v="333"/>
    <s v="Villersexel"/>
    <s v="SSIAD DE VILLERSEXEL"/>
    <s v="S.S.I.A.D."/>
    <n v="700785306"/>
    <s v="ADMR FEDERATION DEPARTEMENTALE HAUTE SAONE"/>
    <n v="1"/>
    <m/>
    <m/>
    <m/>
    <m/>
    <m/>
    <m/>
    <s v="S"/>
    <n v="0"/>
    <n v="0"/>
  </r>
  <r>
    <n v="70199"/>
    <n v="24"/>
    <n v="17"/>
    <n v="7"/>
    <n v="7"/>
    <n v="102"/>
    <n v="102"/>
    <n v="70"/>
    <x v="9"/>
    <x v="334"/>
    <s v="Villersexel"/>
    <s v="SSIAD DE VILLERSEXEL"/>
    <s v="S.S.I.A.D."/>
    <n v="700785306"/>
    <s v="ADMR FEDERATION DEPARTEMENTALE HAUTE SAONE"/>
    <n v="1"/>
    <m/>
    <m/>
    <m/>
    <m/>
    <m/>
    <m/>
    <s v="S"/>
    <n v="0"/>
    <n v="0"/>
  </r>
  <r>
    <n v="70219"/>
    <n v="166.00013276049532"/>
    <n v="102.00008157572604"/>
    <n v="64.000051184769276"/>
    <n v="64.000051184769276"/>
    <n v="712.0000000000008"/>
    <n v="712.0000000000008"/>
    <n v="70"/>
    <x v="9"/>
    <x v="335"/>
    <s v="Villersexel"/>
    <s v="SSIAD DE VILLERSEXEL"/>
    <s v="S.S.I.A.D."/>
    <n v="700785306"/>
    <s v="ADMR FEDERATION DEPARTEMENTALE HAUTE SAONE"/>
    <n v="1"/>
    <m/>
    <m/>
    <m/>
    <m/>
    <m/>
    <m/>
    <s v="S"/>
    <n v="0"/>
    <n v="0"/>
  </r>
  <r>
    <n v="70226"/>
    <n v="87.326732673267301"/>
    <n v="67.920792079207899"/>
    <n v="19.405940594059398"/>
    <n v="19.405940594059398"/>
    <n v="294"/>
    <n v="294"/>
    <n v="70"/>
    <x v="9"/>
    <x v="336"/>
    <s v="Villersexel"/>
    <s v="SSIAD DE VILLERSEXEL"/>
    <s v="S.S.I.A.D."/>
    <n v="700785306"/>
    <s v="ADMR FEDERATION DEPARTEMENTALE HAUTE SAONE"/>
    <n v="1"/>
    <m/>
    <m/>
    <m/>
    <m/>
    <m/>
    <m/>
    <s v="S"/>
    <n v="0"/>
    <n v="0"/>
  </r>
  <r>
    <n v="70229"/>
    <n v="80.137931034482733"/>
    <n v="52.13793103448274"/>
    <n v="27.999999999999989"/>
    <n v="27.999999999999989"/>
    <n v="252"/>
    <n v="252"/>
    <n v="70"/>
    <x v="9"/>
    <x v="337"/>
    <s v="Lure-2"/>
    <s v="SSIAD DE VILLERSEXEL"/>
    <s v="S.S.I.A.D."/>
    <n v="700785306"/>
    <s v="ADMR FEDERATION DEPARTEMENTALE HAUTE SAONE"/>
    <n v="1"/>
    <m/>
    <m/>
    <m/>
    <m/>
    <m/>
    <m/>
    <s v="S"/>
    <n v="0"/>
    <n v="0"/>
  </r>
  <r>
    <n v="70262"/>
    <n v="40.541899441340775"/>
    <n v="27.687150837988824"/>
    <n v="12.854748603351954"/>
    <n v="12.854748603351954"/>
    <n v="177"/>
    <n v="177"/>
    <n v="70"/>
    <x v="9"/>
    <x v="338"/>
    <s v="Lure-2"/>
    <s v="SSIAD DE VILLERSEXEL"/>
    <s v="S.S.I.A.D."/>
    <n v="700785306"/>
    <s v="ADMR FEDERATION DEPARTEMENTALE HAUTE SAONE"/>
    <n v="1"/>
    <m/>
    <m/>
    <m/>
    <m/>
    <m/>
    <m/>
    <s v="S"/>
    <n v="0"/>
    <n v="0"/>
  </r>
  <r>
    <n v="70264"/>
    <n v="25"/>
    <n v="20"/>
    <n v="5"/>
    <n v="5"/>
    <n v="60"/>
    <n v="60"/>
    <n v="70"/>
    <x v="9"/>
    <x v="339"/>
    <s v="Villersexel"/>
    <s v="SSIAD DE VILLERSEXEL"/>
    <s v="S.S.I.A.D."/>
    <n v="700785306"/>
    <s v="ADMR FEDERATION DEPARTEMENTALE HAUTE SAONE"/>
    <n v="1"/>
    <m/>
    <m/>
    <m/>
    <m/>
    <m/>
    <m/>
    <s v="S"/>
    <n v="0"/>
    <n v="0"/>
  </r>
  <r>
    <n v="70271"/>
    <n v="128.069651741293"/>
    <n v="87.129353233830471"/>
    <n v="40.940298507462515"/>
    <n v="40.940298507462515"/>
    <n v="421.99999999999818"/>
    <n v="421.99999999999818"/>
    <n v="70"/>
    <x v="9"/>
    <x v="340"/>
    <s v="Villersexel"/>
    <s v="SSIAD DE VILLERSEXEL"/>
    <s v="S.S.I.A.D."/>
    <n v="700785306"/>
    <s v="ADMR FEDERATION DEPARTEMENTALE HAUTE SAONE"/>
    <n v="1"/>
    <m/>
    <m/>
    <m/>
    <m/>
    <m/>
    <m/>
    <s v="S"/>
    <n v="0"/>
    <n v="0"/>
  </r>
  <r>
    <n v="70273"/>
    <n v="22.892307692307696"/>
    <n v="14.30769230769231"/>
    <n v="8.5846153846153861"/>
    <n v="8.5846153846153861"/>
    <n v="62"/>
    <n v="62"/>
    <n v="70"/>
    <x v="9"/>
    <x v="341"/>
    <s v="Villersexel"/>
    <s v="SSIAD DE VILLERSEXEL"/>
    <s v="S.S.I.A.D."/>
    <n v="700785306"/>
    <s v="ADMR FEDERATION DEPARTEMENTALE HAUTE SAONE"/>
    <n v="1"/>
    <m/>
    <m/>
    <m/>
    <m/>
    <m/>
    <m/>
    <s v="S"/>
    <n v="0"/>
    <n v="0"/>
  </r>
  <r>
    <n v="70276"/>
    <n v="50.74876847290642"/>
    <n v="38.807881773399032"/>
    <n v="11.940886699507391"/>
    <n v="11.940886699507391"/>
    <n v="202"/>
    <n v="202"/>
    <n v="70"/>
    <x v="9"/>
    <x v="342"/>
    <s v="Villersexel"/>
    <s v="SSIAD DE VILLERSEXEL"/>
    <s v="S.S.I.A.D."/>
    <n v="700785306"/>
    <s v="ADMR FEDERATION DEPARTEMENTALE HAUTE SAONE"/>
    <n v="1"/>
    <m/>
    <m/>
    <m/>
    <m/>
    <m/>
    <m/>
    <s v="S"/>
    <n v="0"/>
    <n v="0"/>
  </r>
  <r>
    <n v="70277"/>
    <n v="93.103448275862107"/>
    <n v="71.379310344827616"/>
    <n v="21.724137931034491"/>
    <n v="21.724137931034491"/>
    <n v="390"/>
    <n v="390"/>
    <n v="70"/>
    <x v="9"/>
    <x v="343"/>
    <s v="Villersexel"/>
    <s v="SSIAD DE VILLERSEXEL"/>
    <s v="S.S.I.A.D."/>
    <n v="700785306"/>
    <s v="ADMR FEDERATION DEPARTEMENTALE HAUTE SAONE"/>
    <n v="1"/>
    <m/>
    <m/>
    <m/>
    <m/>
    <m/>
    <m/>
    <s v="S"/>
    <n v="0"/>
    <n v="0"/>
  </r>
  <r>
    <n v="70303"/>
    <n v="19"/>
    <n v="11"/>
    <n v="8"/>
    <n v="8"/>
    <n v="145"/>
    <n v="145"/>
    <n v="70"/>
    <x v="9"/>
    <x v="344"/>
    <s v="Villersexel"/>
    <s v="SSIAD DE VILLERSEXEL"/>
    <s v="S.S.I.A.D."/>
    <n v="700785306"/>
    <s v="ADMR FEDERATION DEPARTEMENTALE HAUTE SAONE"/>
    <n v="1"/>
    <m/>
    <m/>
    <m/>
    <m/>
    <m/>
    <m/>
    <s v="S"/>
    <n v="0"/>
    <n v="0"/>
  </r>
  <r>
    <n v="70307"/>
    <n v="34"/>
    <n v="20"/>
    <n v="14"/>
    <n v="14"/>
    <n v="127"/>
    <n v="127"/>
    <n v="70"/>
    <x v="9"/>
    <x v="345"/>
    <s v="Villersexel"/>
    <s v="SSIAD DE VILLERSEXEL"/>
    <s v="S.S.I.A.D."/>
    <n v="700785306"/>
    <s v="ADMR FEDERATION DEPARTEMENTALE HAUTE SAONE"/>
    <n v="1"/>
    <m/>
    <m/>
    <m/>
    <m/>
    <m/>
    <m/>
    <s v="S"/>
    <n v="0"/>
    <n v="0"/>
  </r>
  <r>
    <n v="70317"/>
    <n v="44.035714285714299"/>
    <n v="30.3357142857143"/>
    <n v="13.7"/>
    <n v="13.7"/>
    <n v="137"/>
    <n v="137"/>
    <n v="70"/>
    <x v="9"/>
    <x v="346"/>
    <s v="Villersexel"/>
    <s v="SSIAD DE VILLERSEXEL"/>
    <s v="S.S.I.A.D."/>
    <n v="700785306"/>
    <s v="ADMR FEDERATION DEPARTEMENTALE HAUTE SAONE"/>
    <n v="1"/>
    <m/>
    <m/>
    <m/>
    <m/>
    <m/>
    <m/>
    <s v="S"/>
    <n v="0"/>
    <n v="0"/>
  </r>
  <r>
    <n v="70332"/>
    <n v="11.25581395348839"/>
    <n v="6.1395348837209403"/>
    <n v="5.1162790697674501"/>
    <n v="5.1162790697674501"/>
    <n v="44.000000000000071"/>
    <n v="44.000000000000071"/>
    <n v="70"/>
    <x v="9"/>
    <x v="347"/>
    <s v="Villersexel"/>
    <s v="SSIAD DE VILLERSEXEL"/>
    <s v="S.S.I.A.D."/>
    <n v="700785306"/>
    <s v="ADMR FEDERATION DEPARTEMENTALE HAUTE SAONE"/>
    <n v="1"/>
    <m/>
    <m/>
    <m/>
    <m/>
    <m/>
    <m/>
    <s v="S"/>
    <n v="0"/>
    <n v="0"/>
  </r>
  <r>
    <n v="70336"/>
    <n v="47"/>
    <n v="35"/>
    <n v="12"/>
    <n v="12"/>
    <n v="154"/>
    <n v="154"/>
    <n v="70"/>
    <x v="9"/>
    <x v="348"/>
    <s v="Villersexel"/>
    <s v="SSIAD DE VILLERSEXEL"/>
    <s v="S.S.I.A.D."/>
    <n v="700785306"/>
    <s v="ADMR FEDERATION DEPARTEMENTALE HAUTE SAONE"/>
    <n v="1"/>
    <m/>
    <m/>
    <m/>
    <m/>
    <m/>
    <m/>
    <s v="S"/>
    <n v="0"/>
    <n v="0"/>
  </r>
  <r>
    <n v="70347"/>
    <n v="87.353115727002773"/>
    <n v="55.394658753709081"/>
    <n v="31.9584569732937"/>
    <n v="31.9584569732937"/>
    <n v="358.9999999999992"/>
    <n v="358.9999999999992"/>
    <n v="70"/>
    <x v="9"/>
    <x v="349"/>
    <s v="Villersexel"/>
    <s v="SSIAD DE VILLERSEXEL"/>
    <s v="S.S.I.A.D."/>
    <n v="700785306"/>
    <s v="ADMR FEDERATION DEPARTEMENTALE HAUTE SAONE"/>
    <n v="1"/>
    <m/>
    <m/>
    <m/>
    <m/>
    <m/>
    <m/>
    <s v="S"/>
    <n v="0"/>
    <n v="0"/>
  </r>
  <r>
    <n v="70349"/>
    <n v="47.467828177751059"/>
    <n v="32.318521312511358"/>
    <n v="15.1493068652397"/>
    <n v="15.1493068652397"/>
    <n v="225"/>
    <n v="225"/>
    <n v="70"/>
    <x v="9"/>
    <x v="350"/>
    <s v="Villersexel"/>
    <s v="SSIAD DE VILLERSEXEL"/>
    <s v="S.S.I.A.D."/>
    <n v="700785306"/>
    <s v="ADMR FEDERATION DEPARTEMENTALE HAUTE SAONE"/>
    <n v="1"/>
    <m/>
    <m/>
    <m/>
    <m/>
    <m/>
    <m/>
    <s v="S"/>
    <n v="0"/>
    <n v="0"/>
  </r>
  <r>
    <n v="70351"/>
    <n v="60"/>
    <n v="36"/>
    <n v="24"/>
    <n v="24"/>
    <n v="249"/>
    <n v="249"/>
    <n v="70"/>
    <x v="9"/>
    <x v="351"/>
    <s v="Lure-2"/>
    <s v="SSIAD DE VILLERSEXEL"/>
    <s v="S.S.I.A.D."/>
    <n v="700785306"/>
    <s v="ADMR FEDERATION DEPARTEMENTALE HAUTE SAONE"/>
    <n v="1"/>
    <m/>
    <m/>
    <m/>
    <m/>
    <m/>
    <m/>
    <s v="S"/>
    <n v="0"/>
    <n v="0"/>
  </r>
  <r>
    <n v="70364"/>
    <n v="37"/>
    <n v="17"/>
    <n v="20"/>
    <n v="20"/>
    <n v="128"/>
    <n v="128"/>
    <n v="70"/>
    <x v="9"/>
    <x v="352"/>
    <s v="Villersexel"/>
    <s v="SSIAD DE VILLERSEXEL"/>
    <s v="S.S.I.A.D."/>
    <n v="700785306"/>
    <s v="ADMR FEDERATION DEPARTEMENTALE HAUTE SAONE"/>
    <n v="1"/>
    <m/>
    <m/>
    <m/>
    <m/>
    <m/>
    <m/>
    <s v="S"/>
    <n v="0"/>
    <n v="0"/>
  </r>
  <r>
    <n v="70390"/>
    <n v="125"/>
    <n v="82"/>
    <n v="43"/>
    <n v="43"/>
    <n v="481"/>
    <n v="481"/>
    <n v="70"/>
    <x v="9"/>
    <x v="353"/>
    <s v="Villersexel"/>
    <s v="SSIAD DE VILLERSEXEL"/>
    <s v="S.S.I.A.D."/>
    <n v="700785306"/>
    <s v="ADMR FEDERATION DEPARTEMENTALE HAUTE SAONE"/>
    <n v="1"/>
    <m/>
    <m/>
    <m/>
    <m/>
    <m/>
    <m/>
    <s v="S"/>
    <n v="0"/>
    <n v="0"/>
  </r>
  <r>
    <n v="70395"/>
    <n v="18"/>
    <n v="13"/>
    <n v="5"/>
    <n v="5"/>
    <n v="62"/>
    <n v="62"/>
    <n v="70"/>
    <x v="9"/>
    <x v="354"/>
    <s v="Villersexel"/>
    <s v="SSIAD DE VILLERSEXEL"/>
    <s v="S.S.I.A.D."/>
    <n v="700785306"/>
    <s v="ADMR FEDERATION DEPARTEMENTALE HAUTE SAONE"/>
    <n v="1"/>
    <m/>
    <m/>
    <m/>
    <m/>
    <m/>
    <m/>
    <s v="S"/>
    <n v="0"/>
    <n v="0"/>
  </r>
  <r>
    <n v="70396"/>
    <n v="16"/>
    <n v="11"/>
    <n v="5"/>
    <n v="5"/>
    <n v="38"/>
    <n v="38"/>
    <n v="70"/>
    <x v="9"/>
    <x v="355"/>
    <s v="Villersexel"/>
    <s v="SSIAD DE VILLERSEXEL"/>
    <s v="S.S.I.A.D."/>
    <n v="700785306"/>
    <s v="ADMR FEDERATION DEPARTEMENTALE HAUTE SAONE"/>
    <n v="1"/>
    <m/>
    <m/>
    <m/>
    <m/>
    <m/>
    <m/>
    <s v="S"/>
    <n v="0"/>
    <n v="0"/>
  </r>
  <r>
    <n v="70416"/>
    <n v="47.857142857142854"/>
    <n v="35.414285714285711"/>
    <n v="12.442857142857141"/>
    <n v="12.442857142857141"/>
    <n v="201"/>
    <n v="201"/>
    <n v="70"/>
    <x v="9"/>
    <x v="356"/>
    <s v="Lure-2"/>
    <s v="SSIAD DE VILLERSEXEL"/>
    <s v="S.S.I.A.D."/>
    <n v="700785306"/>
    <s v="ADMR FEDERATION DEPARTEMENTALE HAUTE SAONE"/>
    <n v="1"/>
    <m/>
    <m/>
    <m/>
    <m/>
    <m/>
    <m/>
    <s v="S"/>
    <n v="0"/>
    <n v="0"/>
  </r>
  <r>
    <n v="70420"/>
    <n v="15.483870967741936"/>
    <n v="9.67741935483871"/>
    <n v="5.806451612903226"/>
    <n v="5.806451612903226"/>
    <n v="60"/>
    <n v="60"/>
    <n v="70"/>
    <x v="9"/>
    <x v="357"/>
    <s v="Villersexel"/>
    <s v="SSIAD DE VILLERSEXEL"/>
    <s v="S.S.I.A.D."/>
    <n v="700785306"/>
    <s v="ADMR FEDERATION DEPARTEMENTALE HAUTE SAONE"/>
    <n v="1"/>
    <m/>
    <m/>
    <m/>
    <m/>
    <m/>
    <m/>
    <s v="S"/>
    <n v="0"/>
    <n v="0"/>
  </r>
  <r>
    <n v="70462"/>
    <n v="21.272727272727209"/>
    <n v="15.19480519480515"/>
    <n v="6.07792207792206"/>
    <n v="6.07792207792206"/>
    <n v="77.999999999999773"/>
    <n v="77.999999999999773"/>
    <n v="70"/>
    <x v="9"/>
    <x v="358"/>
    <s v="Villersexel"/>
    <s v="SSIAD DE VILLERSEXEL"/>
    <s v="S.S.I.A.D."/>
    <n v="700785306"/>
    <s v="ADMR FEDERATION DEPARTEMENTALE HAUTE SAONE"/>
    <n v="1"/>
    <m/>
    <m/>
    <m/>
    <m/>
    <m/>
    <m/>
    <s v="S"/>
    <n v="0"/>
    <n v="0"/>
  </r>
  <r>
    <n v="70474"/>
    <n v="43.955555555555463"/>
    <n v="30.6666666666666"/>
    <n v="13.288888888888861"/>
    <n v="13.288888888888861"/>
    <n v="138"/>
    <n v="138"/>
    <n v="70"/>
    <x v="9"/>
    <x v="359"/>
    <s v="Villersexel"/>
    <s v="SSIAD DE VILLERSEXEL"/>
    <s v="S.S.I.A.D."/>
    <n v="700785306"/>
    <s v="ADMR FEDERATION DEPARTEMENTALE HAUTE SAONE"/>
    <n v="1"/>
    <m/>
    <m/>
    <m/>
    <m/>
    <m/>
    <m/>
    <s v="S"/>
    <n v="0"/>
    <n v="0"/>
  </r>
  <r>
    <n v="70484"/>
    <n v="44.685714285714269"/>
    <n v="31.085714285714271"/>
    <n v="13.6"/>
    <n v="13.6"/>
    <n v="170"/>
    <n v="170"/>
    <n v="70"/>
    <x v="9"/>
    <x v="360"/>
    <s v="Villersexel"/>
    <s v="SSIAD DE VILLERSEXEL"/>
    <s v="S.S.I.A.D."/>
    <n v="700785306"/>
    <s v="ADMR FEDERATION DEPARTEMENTALE HAUTE SAONE"/>
    <n v="1"/>
    <m/>
    <m/>
    <m/>
    <m/>
    <m/>
    <m/>
    <s v="S"/>
    <n v="0"/>
    <n v="0"/>
  </r>
  <r>
    <n v="70487"/>
    <n v="86.909395973154361"/>
    <n v="63.473154362416111"/>
    <n v="23.436241610738254"/>
    <n v="23.436241610738254"/>
    <n v="291"/>
    <n v="291"/>
    <n v="70"/>
    <x v="9"/>
    <x v="361"/>
    <s v="Villersexel"/>
    <s v="SSIAD DE VILLERSEXEL"/>
    <s v="S.S.I.A.D."/>
    <n v="700785306"/>
    <s v="ADMR FEDERATION DEPARTEMENTALE HAUTE SAONE"/>
    <n v="1"/>
    <m/>
    <m/>
    <m/>
    <m/>
    <m/>
    <m/>
    <s v="S"/>
    <n v="0"/>
    <n v="0"/>
  </r>
  <r>
    <n v="70516"/>
    <n v="74.136186770427997"/>
    <n v="46.715953307392979"/>
    <n v="27.420233463035011"/>
    <n v="27.420233463035011"/>
    <n v="261"/>
    <n v="261"/>
    <n v="70"/>
    <x v="9"/>
    <x v="362"/>
    <s v="Villersexel"/>
    <s v="SSIAD DE VILLERSEXEL"/>
    <s v="S.S.I.A.D."/>
    <n v="700785306"/>
    <s v="ADMR FEDERATION DEPARTEMENTALE HAUTE SAONE"/>
    <n v="1"/>
    <m/>
    <m/>
    <m/>
    <m/>
    <m/>
    <m/>
    <s v="S"/>
    <n v="0"/>
    <n v="0"/>
  </r>
  <r>
    <n v="70530"/>
    <n v="43.105192947748456"/>
    <n v="31.3399507215764"/>
    <n v="11.765242226172056"/>
    <n v="11.765242226172056"/>
    <n v="140"/>
    <n v="140"/>
    <n v="70"/>
    <x v="9"/>
    <x v="363"/>
    <s v="Villersexel"/>
    <s v="SSIAD DE VILLERSEXEL"/>
    <s v="S.S.I.A.D."/>
    <n v="700785306"/>
    <s v="ADMR FEDERATION DEPARTEMENTALE HAUTE SAONE"/>
    <n v="1"/>
    <m/>
    <m/>
    <m/>
    <m/>
    <m/>
    <m/>
    <s v="S"/>
    <n v="0"/>
    <n v="0"/>
  </r>
  <r>
    <n v="70537"/>
    <n v="55.740740740740549"/>
    <n v="36.484848484848357"/>
    <n v="19.255892255892189"/>
    <n v="19.255892255892189"/>
    <n v="300.99999999999898"/>
    <n v="300.99999999999898"/>
    <n v="70"/>
    <x v="9"/>
    <x v="364"/>
    <s v="Lure-1"/>
    <s v="SSIAD DE VILLERSEXEL"/>
    <s v="S.S.I.A.D."/>
    <n v="700785306"/>
    <s v="ADMR FEDERATION DEPARTEMENTALE HAUTE SAONE"/>
    <n v="1"/>
    <m/>
    <m/>
    <m/>
    <m/>
    <m/>
    <m/>
    <s v="S"/>
    <n v="0"/>
    <n v="0"/>
  </r>
  <r>
    <n v="70544"/>
    <n v="25.190082644627999"/>
    <n v="17.842975206611499"/>
    <n v="7.3471074380164998"/>
    <n v="7.3471074380164998"/>
    <n v="127"/>
    <n v="127"/>
    <n v="70"/>
    <x v="9"/>
    <x v="365"/>
    <s v="Villersexel"/>
    <s v="SSIAD DE VILLERSEXEL"/>
    <s v="S.S.I.A.D."/>
    <n v="700785306"/>
    <s v="ADMR FEDERATION DEPARTEMENTALE HAUTE SAONE"/>
    <n v="1"/>
    <m/>
    <m/>
    <m/>
    <m/>
    <m/>
    <m/>
    <s v="S"/>
    <n v="0"/>
    <n v="0"/>
  </r>
  <r>
    <n v="70552"/>
    <n v="55.717948717948644"/>
    <n v="38.897435897435848"/>
    <n v="16.8205128205128"/>
    <n v="16.8205128205128"/>
    <n v="205"/>
    <n v="205"/>
    <n v="70"/>
    <x v="9"/>
    <x v="366"/>
    <s v="Villersexel"/>
    <s v="SSIAD DE VILLERSEXEL"/>
    <s v="S.S.I.A.D."/>
    <n v="700785306"/>
    <s v="ADMR FEDERATION DEPARTEMENTALE HAUTE SAONE"/>
    <n v="1"/>
    <m/>
    <m/>
    <m/>
    <m/>
    <m/>
    <m/>
    <s v="S"/>
    <n v="0"/>
    <n v="0"/>
  </r>
  <r>
    <n v="70553"/>
    <n v="26"/>
    <n v="20"/>
    <n v="6"/>
    <n v="6"/>
    <n v="123"/>
    <n v="123"/>
    <n v="70"/>
    <x v="9"/>
    <x v="367"/>
    <s v="Villersexel"/>
    <s v="SSIAD DE VILLERSEXEL"/>
    <s v="S.S.I.A.D."/>
    <n v="700785306"/>
    <s v="ADMR FEDERATION DEPARTEMENTALE HAUTE SAONE"/>
    <n v="1"/>
    <m/>
    <m/>
    <m/>
    <m/>
    <m/>
    <m/>
    <s v="S"/>
    <n v="0"/>
    <n v="0"/>
  </r>
  <r>
    <n v="70561"/>
    <n v="511.74904585902641"/>
    <n v="237.82208809990257"/>
    <n v="273.92695775912381"/>
    <n v="273.92695775912381"/>
    <n v="1455"/>
    <n v="1455"/>
    <n v="70"/>
    <x v="9"/>
    <x v="368"/>
    <s v="Villersexel"/>
    <s v="SSIAD DE VILLERSEXEL"/>
    <s v="S.S.I.A.D."/>
    <n v="700785306"/>
    <s v="ADMR FEDERATION DEPARTEMENTALE HAUTE SAONE"/>
    <n v="1"/>
    <m/>
    <m/>
    <m/>
    <m/>
    <m/>
    <m/>
    <s v="S"/>
    <n v="0"/>
    <n v="0"/>
  </r>
  <r>
    <n v="70562"/>
    <n v="35.664335664335702"/>
    <n v="25.174825174825202"/>
    <n v="10.489510489510501"/>
    <n v="10.489510489510501"/>
    <n v="150"/>
    <n v="150"/>
    <n v="70"/>
    <x v="9"/>
    <x v="369"/>
    <s v="Villersexel"/>
    <s v="SSIAD DE VILLERSEXEL"/>
    <s v="S.S.I.A.D."/>
    <n v="700785306"/>
    <s v="ADMR FEDERATION DEPARTEMENTALE HAUTE SAONE"/>
    <n v="1"/>
    <m/>
    <m/>
    <m/>
    <m/>
    <m/>
    <m/>
    <s v="S"/>
    <n v="0"/>
    <n v="0"/>
  </r>
  <r>
    <n v="70563"/>
    <n v="118.64661654135335"/>
    <n v="88.984962406015015"/>
    <n v="29.661654135338338"/>
    <n v="29.661654135338338"/>
    <n v="526"/>
    <n v="526"/>
    <n v="70"/>
    <x v="9"/>
    <x v="370"/>
    <s v="Villersexel"/>
    <s v="SSIAD DE VILLERSEXEL"/>
    <s v="S.S.I.A.D."/>
    <n v="700785306"/>
    <s v="ADMR FEDERATION DEPARTEMENTALE HAUTE SAONE"/>
    <n v="1"/>
    <m/>
    <m/>
    <m/>
    <m/>
    <m/>
    <m/>
    <s v="S"/>
    <n v="0"/>
    <n v="0"/>
  </r>
  <r>
    <n v="70015"/>
    <n v="75"/>
    <n v="43"/>
    <n v="32"/>
    <n v="32"/>
    <n v="310"/>
    <n v="310"/>
    <n v="70"/>
    <x v="10"/>
    <x v="371"/>
    <s v="Port sur Saône"/>
    <s v="SSIAD PORT SUR SAONE - SCEY SUR SAONE"/>
    <s v="S.S.I.A.D."/>
    <n v="700785306"/>
    <s v="ADMR FEDERATION DEPARTEMENTALE HAUTE SAONE"/>
    <n v="1"/>
    <m/>
    <n v="35"/>
    <m/>
    <n v="4"/>
    <m/>
    <m/>
    <s v="S"/>
    <n v="0"/>
    <n v="0"/>
  </r>
  <r>
    <n v="70028"/>
    <n v="46.709876543209866"/>
    <n v="35.777777777777771"/>
    <n v="10.932098765432096"/>
    <n v="10.932098765432096"/>
    <n v="161"/>
    <n v="161"/>
    <n v="70"/>
    <x v="10"/>
    <x v="372"/>
    <s v="Scey sur Saône et Saint Albin"/>
    <s v="SSIAD PORT SUR SAONE - SCEY SUR SAONE"/>
    <s v="S.S.I.A.D."/>
    <n v="700785306"/>
    <s v="ADMR FEDERATION DEPARTEMENTALE HAUTE SAONE"/>
    <n v="1"/>
    <m/>
    <m/>
    <m/>
    <m/>
    <m/>
    <m/>
    <s v="S"/>
    <n v="0"/>
    <n v="0"/>
  </r>
  <r>
    <n v="70044"/>
    <n v="114.80281690140882"/>
    <n v="77.542253521127009"/>
    <n v="37.260563380281809"/>
    <n v="37.260563380281809"/>
    <n v="429.00000000000136"/>
    <n v="429.00000000000136"/>
    <n v="70"/>
    <x v="10"/>
    <x v="373"/>
    <s v="Port sur Saône"/>
    <s v="SSIAD PORT SUR SAONE - SCEY SUR SAONE"/>
    <s v="S.S.I.A.D."/>
    <n v="700785306"/>
    <s v="ADMR FEDERATION DEPARTEMENTALE HAUTE SAONE"/>
    <n v="1"/>
    <m/>
    <m/>
    <m/>
    <m/>
    <m/>
    <m/>
    <s v="S"/>
    <n v="0"/>
    <n v="0"/>
  </r>
  <r>
    <n v="70047"/>
    <n v="15.15789473684211"/>
    <n v="15.15789473684211"/>
    <n v="0"/>
    <n v="0"/>
    <n v="80"/>
    <n v="80"/>
    <n v="70"/>
    <x v="10"/>
    <x v="374"/>
    <s v="Scey sur Saône et Saint Albin"/>
    <s v="SSIAD PORT SUR SAONE - SCEY SUR SAONE"/>
    <s v="S.S.I.A.D."/>
    <n v="700785306"/>
    <s v="ADMR FEDERATION DEPARTEMENTALE HAUTE SAONE"/>
    <n v="1"/>
    <m/>
    <m/>
    <m/>
    <m/>
    <m/>
    <m/>
    <s v="S"/>
    <n v="0"/>
    <n v="0"/>
  </r>
  <r>
    <n v="70079"/>
    <n v="121.34195933456557"/>
    <n v="90.524953789279081"/>
    <n v="30.817005545286495"/>
    <n v="30.817005545286495"/>
    <n v="521"/>
    <n v="521"/>
    <n v="70"/>
    <x v="10"/>
    <x v="375"/>
    <s v="Port sur Saône"/>
    <s v="SSIAD PORT SUR SAONE - SCEY SUR SAONE"/>
    <s v="S.S.I.A.D."/>
    <n v="700785306"/>
    <s v="ADMR FEDERATION DEPARTEMENTALE HAUTE SAONE"/>
    <n v="1"/>
    <m/>
    <m/>
    <m/>
    <m/>
    <m/>
    <m/>
    <s v="S"/>
    <n v="0"/>
    <n v="0"/>
  </r>
  <r>
    <n v="70088"/>
    <n v="34.265625"/>
    <n v="22.171875"/>
    <n v="12.09375"/>
    <n v="12.09375"/>
    <n v="129"/>
    <n v="129"/>
    <n v="70"/>
    <x v="10"/>
    <x v="376"/>
    <s v="Scey sur Saône et Saint Albin"/>
    <s v="SSIAD PORT SUR SAONE - SCEY SUR SAONE"/>
    <s v="S.S.I.A.D."/>
    <n v="700785306"/>
    <s v="ADMR FEDERATION DEPARTEMENTALE HAUTE SAONE"/>
    <n v="1"/>
    <m/>
    <m/>
    <m/>
    <m/>
    <m/>
    <m/>
    <s v="S"/>
    <n v="0"/>
    <n v="0"/>
  </r>
  <r>
    <n v="70090"/>
    <n v="1.0689655172413799"/>
    <n v="1.0689655172413799"/>
    <n v="0"/>
    <n v="0"/>
    <n v="62"/>
    <n v="62"/>
    <n v="70"/>
    <x v="10"/>
    <x v="377"/>
    <s v="Scey sur Saône et Saint Albin"/>
    <s v="SSIAD PORT SUR SAONE - SCEY SUR SAONE"/>
    <s v="S.S.I.A.D."/>
    <n v="700785306"/>
    <s v="ADMR FEDERATION DEPARTEMENTALE HAUTE SAONE"/>
    <n v="1"/>
    <m/>
    <m/>
    <m/>
    <m/>
    <m/>
    <m/>
    <s v="S"/>
    <n v="0"/>
    <n v="0"/>
  </r>
  <r>
    <n v="70105"/>
    <n v="31.871794871794876"/>
    <n v="22.213675213675216"/>
    <n v="9.6581196581196593"/>
    <n v="9.6581196581196593"/>
    <n v="113"/>
    <n v="113"/>
    <n v="70"/>
    <x v="10"/>
    <x v="378"/>
    <s v="Scey sur Saône et Saint Albin"/>
    <s v="SSIAD PORT SUR SAONE - SCEY SUR SAONE"/>
    <s v="S.S.I.A.D."/>
    <n v="700785306"/>
    <s v="ADMR FEDERATION DEPARTEMENTALE HAUTE SAONE"/>
    <n v="1"/>
    <m/>
    <m/>
    <m/>
    <m/>
    <m/>
    <m/>
    <s v="S"/>
    <n v="0"/>
    <n v="0"/>
  </r>
  <r>
    <n v="70127"/>
    <n v="38.223140495867796"/>
    <n v="17.561983471074392"/>
    <n v="20.6611570247934"/>
    <n v="20.6611570247934"/>
    <n v="125"/>
    <n v="125"/>
    <n v="70"/>
    <x v="10"/>
    <x v="379"/>
    <s v="Scey sur Saône et Saint Albin"/>
    <s v="SSIAD PORT SUR SAONE - SCEY SUR SAONE"/>
    <s v="S.S.I.A.D."/>
    <n v="700785306"/>
    <s v="ADMR FEDERATION DEPARTEMENTALE HAUTE SAONE"/>
    <n v="1"/>
    <m/>
    <m/>
    <m/>
    <m/>
    <m/>
    <m/>
    <s v="S"/>
    <n v="0"/>
    <n v="0"/>
  </r>
  <r>
    <n v="70138"/>
    <n v="24.976377952755918"/>
    <n v="18.251968503937015"/>
    <n v="6.7244094488189017"/>
    <n v="6.7244094488189017"/>
    <n v="122"/>
    <n v="122"/>
    <n v="70"/>
    <x v="10"/>
    <x v="380"/>
    <s v="Scey sur Saône et Saint Albin"/>
    <s v="SSIAD PORT SUR SAONE - SCEY SUR SAONE"/>
    <s v="S.S.I.A.D."/>
    <n v="700785306"/>
    <s v="ADMR FEDERATION DEPARTEMENTALE HAUTE SAONE"/>
    <n v="1"/>
    <m/>
    <m/>
    <m/>
    <m/>
    <m/>
    <m/>
    <s v="S"/>
    <n v="0"/>
    <n v="0"/>
  </r>
  <r>
    <n v="70146"/>
    <n v="28.38297872340425"/>
    <n v="16.638297872340424"/>
    <n v="11.744680851063828"/>
    <n v="11.744680851063828"/>
    <n v="138"/>
    <n v="138"/>
    <n v="70"/>
    <x v="10"/>
    <x v="381"/>
    <s v="Port sur Saône"/>
    <s v="SSIAD PORT SUR SAONE - SCEY SUR SAONE"/>
    <s v="S.S.I.A.D."/>
    <n v="700785306"/>
    <s v="ADMR FEDERATION DEPARTEMENTALE HAUTE SAONE"/>
    <n v="1"/>
    <m/>
    <m/>
    <m/>
    <m/>
    <m/>
    <m/>
    <s v="S"/>
    <n v="0"/>
    <n v="0"/>
  </r>
  <r>
    <n v="70148"/>
    <n v="25.711111111111116"/>
    <n v="13.844444444444449"/>
    <n v="11.866666666666667"/>
    <n v="11.866666666666667"/>
    <n v="89"/>
    <n v="89"/>
    <n v="70"/>
    <x v="10"/>
    <x v="382"/>
    <s v="Scey sur Saône et Saint Albin"/>
    <s v="SSIAD PORT SUR SAONE - SCEY SUR SAONE"/>
    <s v="S.S.I.A.D."/>
    <n v="700785306"/>
    <s v="ADMR FEDERATION DEPARTEMENTALE HAUTE SAONE"/>
    <n v="1"/>
    <m/>
    <m/>
    <m/>
    <m/>
    <m/>
    <m/>
    <s v="S"/>
    <n v="0"/>
    <n v="0"/>
  </r>
  <r>
    <n v="70158"/>
    <n v="24"/>
    <n v="14"/>
    <n v="10"/>
    <n v="10"/>
    <n v="112"/>
    <n v="112"/>
    <n v="70"/>
    <x v="10"/>
    <x v="383"/>
    <s v="Scey sur Saône et Saint Albin"/>
    <s v="SSIAD PORT SUR SAONE - SCEY SUR SAONE"/>
    <s v="S.S.I.A.D."/>
    <n v="700785306"/>
    <s v="ADMR FEDERATION DEPARTEMENTALE HAUTE SAONE"/>
    <n v="1"/>
    <m/>
    <m/>
    <m/>
    <m/>
    <m/>
    <m/>
    <s v="S"/>
    <n v="0"/>
    <n v="0"/>
  </r>
  <r>
    <n v="70167"/>
    <n v="99.417754569190549"/>
    <n v="66.934725848563943"/>
    <n v="32.483028720626614"/>
    <n v="32.483028720626614"/>
    <n v="377"/>
    <n v="377"/>
    <n v="70"/>
    <x v="10"/>
    <x v="384"/>
    <s v="Port sur Saône"/>
    <s v="SSIAD PORT SUR SAONE - SCEY SUR SAONE"/>
    <s v="S.S.I.A.D."/>
    <n v="700785306"/>
    <s v="ADMR FEDERATION DEPARTEMENTALE HAUTE SAONE"/>
    <n v="1"/>
    <m/>
    <m/>
    <m/>
    <m/>
    <m/>
    <m/>
    <s v="S"/>
    <n v="0"/>
    <n v="0"/>
  </r>
  <r>
    <n v="70232"/>
    <n v="32.050359712230218"/>
    <n v="20.39568345323741"/>
    <n v="11.654676258992808"/>
    <n v="11.654676258992808"/>
    <n v="135"/>
    <n v="135"/>
    <n v="70"/>
    <x v="10"/>
    <x v="385"/>
    <s v="Scey sur Saône et Saint Albin"/>
    <s v="SSIAD PORT SUR SAONE - SCEY SUR SAONE"/>
    <s v="S.S.I.A.D."/>
    <n v="700785306"/>
    <s v="ADMR FEDERATION DEPARTEMENTALE HAUTE SAONE"/>
    <n v="1"/>
    <m/>
    <m/>
    <m/>
    <m/>
    <m/>
    <m/>
    <s v="S"/>
    <n v="0"/>
    <n v="0"/>
  </r>
  <r>
    <n v="70235"/>
    <n v="48"/>
    <n v="35"/>
    <n v="13"/>
    <n v="13"/>
    <n v="154"/>
    <n v="154"/>
    <n v="70"/>
    <x v="10"/>
    <x v="386"/>
    <s v="Port sur Saône"/>
    <s v="SSIAD PORT SUR SAONE - SCEY SUR SAONE"/>
    <s v="S.S.I.A.D."/>
    <n v="700785306"/>
    <s v="ADMR FEDERATION DEPARTEMENTALE HAUTE SAONE"/>
    <n v="1"/>
    <m/>
    <m/>
    <m/>
    <m/>
    <m/>
    <m/>
    <s v="S"/>
    <n v="0"/>
    <n v="0"/>
  </r>
  <r>
    <n v="70236"/>
    <n v="105.32687651331699"/>
    <n v="70.569007263922387"/>
    <n v="34.757869249394609"/>
    <n v="34.757869249394609"/>
    <n v="434.9999999999992"/>
    <n v="434.9999999999992"/>
    <n v="70"/>
    <x v="10"/>
    <x v="387"/>
    <s v="Port sur Saône"/>
    <s v="SSIAD PORT SUR SAONE - SCEY SUR SAONE"/>
    <s v="S.S.I.A.D."/>
    <n v="700785306"/>
    <s v="ADMR FEDERATION DEPARTEMENTALE HAUTE SAONE"/>
    <n v="1"/>
    <m/>
    <m/>
    <m/>
    <m/>
    <m/>
    <m/>
    <s v="S"/>
    <n v="0"/>
    <n v="0"/>
  </r>
  <r>
    <n v="70275"/>
    <n v="60.642228739002938"/>
    <n v="36.782991202346047"/>
    <n v="23.859237536656892"/>
    <n v="23.859237536656892"/>
    <n v="339"/>
    <n v="339"/>
    <n v="70"/>
    <x v="10"/>
    <x v="388"/>
    <s v="Scey sur Saône et Saint Albin"/>
    <s v="SSIAD PORT SUR SAONE - SCEY SUR SAONE"/>
    <s v="S.S.I.A.D."/>
    <n v="700785306"/>
    <s v="ADMR FEDERATION DEPARTEMENTALE HAUTE SAONE"/>
    <n v="1"/>
    <m/>
    <m/>
    <m/>
    <m/>
    <m/>
    <m/>
    <s v="S"/>
    <n v="0"/>
    <n v="0"/>
  </r>
  <r>
    <n v="70278"/>
    <n v="50"/>
    <n v="37"/>
    <n v="13"/>
    <n v="13"/>
    <n v="200"/>
    <n v="200"/>
    <n v="70"/>
    <x v="10"/>
    <x v="389"/>
    <s v="Port sur Saône"/>
    <s v="SSIAD PORT SUR SAONE - SCEY SUR SAONE"/>
    <s v="S.S.I.A.D."/>
    <n v="700785306"/>
    <s v="ADMR FEDERATION DEPARTEMENTALE HAUTE SAONE"/>
    <n v="1"/>
    <m/>
    <m/>
    <m/>
    <m/>
    <m/>
    <m/>
    <s v="S"/>
    <n v="0"/>
    <n v="0"/>
  </r>
  <r>
    <n v="70301"/>
    <n v="11.549999999999999"/>
    <n v="9.4499999999999993"/>
    <n v="2.1"/>
    <n v="2.1"/>
    <n v="63"/>
    <n v="63"/>
    <n v="70"/>
    <x v="10"/>
    <x v="390"/>
    <s v="Scey sur Saône et Saint Albin"/>
    <s v="SSIAD PORT SUR SAONE - SCEY SUR SAONE"/>
    <s v="S.S.I.A.D."/>
    <n v="700785306"/>
    <s v="ADMR FEDERATION DEPARTEMENTALE HAUTE SAONE"/>
    <n v="1"/>
    <m/>
    <m/>
    <m/>
    <m/>
    <m/>
    <m/>
    <s v="S"/>
    <n v="0"/>
    <n v="0"/>
  </r>
  <r>
    <n v="70324"/>
    <n v="142.59870550161807"/>
    <n v="99.511326860841379"/>
    <n v="43.087378640776684"/>
    <n v="43.087378640776684"/>
    <n v="634"/>
    <n v="634"/>
    <n v="70"/>
    <x v="10"/>
    <x v="391"/>
    <s v="Scey sur Saône et Saint Albin"/>
    <s v="SSIAD PORT SUR SAONE - SCEY SUR SAONE"/>
    <s v="S.S.I.A.D."/>
    <n v="700785306"/>
    <s v="ADMR FEDERATION DEPARTEMENTALE HAUTE SAONE"/>
    <n v="1"/>
    <m/>
    <m/>
    <m/>
    <m/>
    <m/>
    <m/>
    <s v="S"/>
    <n v="0"/>
    <n v="0"/>
  </r>
  <r>
    <n v="70367"/>
    <n v="37.76829268292682"/>
    <n v="27.829268292682919"/>
    <n v="9.9390243902438993"/>
    <n v="9.9390243902438993"/>
    <n v="163"/>
    <n v="163"/>
    <n v="70"/>
    <x v="10"/>
    <x v="392"/>
    <s v="Vesoul-1"/>
    <s v="SSIAD PORT SUR SAONE - SCEY SUR SAONE"/>
    <s v="S.S.I.A.D."/>
    <n v="700785306"/>
    <s v="ADMR FEDERATION DEPARTEMENTALE HAUTE SAONE"/>
    <n v="1"/>
    <m/>
    <m/>
    <m/>
    <m/>
    <m/>
    <m/>
    <s v="S"/>
    <n v="0"/>
    <n v="0"/>
  </r>
  <r>
    <n v="70384"/>
    <n v="68.91274473609505"/>
    <n v="45.941829824063362"/>
    <n v="22.970914912031681"/>
    <n v="22.970914912031681"/>
    <n v="230.99999999999943"/>
    <n v="230.99999999999943"/>
    <n v="70"/>
    <x v="10"/>
    <x v="393"/>
    <s v="Scey sur Saône et Saint Albin"/>
    <s v="SSIAD PORT SUR SAONE - SCEY SUR SAONE"/>
    <s v="S.S.I.A.D."/>
    <n v="700785306"/>
    <s v="ADMR FEDERATION DEPARTEMENTALE HAUTE SAONE"/>
    <n v="1"/>
    <m/>
    <m/>
    <m/>
    <m/>
    <m/>
    <m/>
    <s v="S"/>
    <n v="0"/>
    <n v="0"/>
  </r>
  <r>
    <n v="70386"/>
    <n v="38.138121546961329"/>
    <n v="22.491712707182323"/>
    <n v="15.646408839779008"/>
    <n v="15.646408839779008"/>
    <n v="177"/>
    <n v="177"/>
    <n v="70"/>
    <x v="10"/>
    <x v="394"/>
    <s v="Jussey"/>
    <s v="SSIAD PORT SUR SAONE - SCEY SUR SAONE"/>
    <s v="S.S.I.A.D."/>
    <n v="700785306"/>
    <s v="ADMR FEDERATION DEPARTEMENTALE HAUTE SAONE"/>
    <n v="1"/>
    <m/>
    <m/>
    <m/>
    <m/>
    <m/>
    <m/>
    <s v="S"/>
    <n v="0"/>
    <n v="0"/>
  </r>
  <r>
    <n v="70387"/>
    <n v="137.02522255192886"/>
    <n v="90.378338278931807"/>
    <n v="46.646884272997056"/>
    <n v="46.646884272997056"/>
    <n v="655"/>
    <n v="655"/>
    <n v="70"/>
    <x v="10"/>
    <x v="395"/>
    <s v="Scey sur Saône et Saint Albin"/>
    <s v="SSIAD PORT SUR SAONE - SCEY SUR SAONE"/>
    <s v="S.S.I.A.D."/>
    <n v="700785306"/>
    <s v="ADMR FEDERATION DEPARTEMENTALE HAUTE SAONE"/>
    <n v="1"/>
    <m/>
    <m/>
    <m/>
    <m/>
    <m/>
    <m/>
    <s v="S"/>
    <n v="0"/>
    <n v="0"/>
  </r>
  <r>
    <n v="70401"/>
    <n v="39.206349206349138"/>
    <n v="26.82539682539678"/>
    <n v="12.38095238095236"/>
    <n v="12.38095238095236"/>
    <n v="130"/>
    <n v="130"/>
    <n v="70"/>
    <x v="10"/>
    <x v="396"/>
    <s v="Scey sur Saône et Saint Albin"/>
    <s v="SSIAD PORT SUR SAONE - SCEY SUR SAONE"/>
    <s v="S.S.I.A.D."/>
    <n v="700785306"/>
    <s v="ADMR FEDERATION DEPARTEMENTALE HAUTE SAONE"/>
    <n v="1"/>
    <m/>
    <m/>
    <m/>
    <m/>
    <m/>
    <m/>
    <s v="S"/>
    <n v="0"/>
    <n v="0"/>
  </r>
  <r>
    <n v="70417"/>
    <n v="57.212121212121232"/>
    <n v="40.727272727272741"/>
    <n v="16.484848484848488"/>
    <n v="16.484848484848488"/>
    <n v="288"/>
    <n v="288"/>
    <n v="70"/>
    <x v="10"/>
    <x v="397"/>
    <s v="Scey sur Saône et Saint Albin"/>
    <s v="SSIAD PORT SUR SAONE - SCEY SUR SAONE"/>
    <s v="S.S.I.A.D."/>
    <n v="700785306"/>
    <s v="ADMR FEDERATION DEPARTEMENTALE HAUTE SAONE"/>
    <n v="1"/>
    <m/>
    <m/>
    <m/>
    <m/>
    <m/>
    <m/>
    <s v="S"/>
    <n v="0"/>
    <n v="0"/>
  </r>
  <r>
    <n v="70421"/>
    <n v="687"/>
    <n v="434"/>
    <n v="253"/>
    <n v="253"/>
    <n v="3041"/>
    <n v="3041"/>
    <n v="70"/>
    <x v="10"/>
    <x v="398"/>
    <s v="Port sur Saône"/>
    <s v="SSIAD PORT SUR SAONE - SCEY SUR SAONE"/>
    <s v="S.S.I.A.D."/>
    <n v="700785306"/>
    <s v="ADMR FEDERATION DEPARTEMENTALE HAUTE SAONE"/>
    <n v="1"/>
    <m/>
    <m/>
    <m/>
    <m/>
    <m/>
    <m/>
    <s v="S"/>
    <n v="0"/>
    <n v="0"/>
  </r>
  <r>
    <n v="70426"/>
    <n v="56"/>
    <n v="40"/>
    <n v="16"/>
    <n v="16"/>
    <n v="273"/>
    <n v="273"/>
    <n v="70"/>
    <x v="10"/>
    <x v="399"/>
    <s v="Port sur Saône"/>
    <s v="SSIAD PORT SUR SAONE - SCEY SUR SAONE"/>
    <s v="S.S.I.A.D."/>
    <n v="700785306"/>
    <s v="ADMR FEDERATION DEPARTEMENTALE HAUTE SAONE"/>
    <n v="1"/>
    <m/>
    <m/>
    <m/>
    <m/>
    <m/>
    <m/>
    <s v="S"/>
    <n v="0"/>
    <n v="0"/>
  </r>
  <r>
    <n v="70439"/>
    <n v="76.223529411764844"/>
    <n v="52.152941176470677"/>
    <n v="24.07058823529416"/>
    <n v="24.07058823529416"/>
    <n v="341.00000000000063"/>
    <n v="341.00000000000063"/>
    <n v="70"/>
    <x v="10"/>
    <x v="400"/>
    <s v="Scey sur Saône et Saint Albin"/>
    <s v="SSIAD PORT SUR SAONE - SCEY SUR SAONE"/>
    <s v="S.S.I.A.D."/>
    <n v="700785306"/>
    <s v="ADMR FEDERATION DEPARTEMENTALE HAUTE SAONE"/>
    <n v="1"/>
    <m/>
    <m/>
    <m/>
    <m/>
    <m/>
    <m/>
    <s v="S"/>
    <n v="0"/>
    <n v="0"/>
  </r>
  <r>
    <n v="70452"/>
    <n v="59.555555555555586"/>
    <n v="42.681481481481498"/>
    <n v="16.874074074074084"/>
    <n v="16.874074074074084"/>
    <n v="268"/>
    <n v="268"/>
    <n v="70"/>
    <x v="10"/>
    <x v="401"/>
    <s v="Scey sur Saône et Saint Albin"/>
    <s v="SSIAD PORT SUR SAONE - SCEY SUR SAONE"/>
    <s v="S.S.I.A.D."/>
    <n v="700785306"/>
    <s v="ADMR FEDERATION DEPARTEMENTALE HAUTE SAONE"/>
    <n v="1"/>
    <m/>
    <m/>
    <m/>
    <m/>
    <m/>
    <m/>
    <s v="S"/>
    <n v="0"/>
    <n v="0"/>
  </r>
  <r>
    <n v="70457"/>
    <n v="48.413793103448157"/>
    <n v="31.267241379310271"/>
    <n v="17.14655172413789"/>
    <n v="17.14655172413789"/>
    <n v="117"/>
    <n v="117"/>
    <n v="70"/>
    <x v="10"/>
    <x v="402"/>
    <s v="Scey sur Saône et Saint Albin"/>
    <s v="SSIAD PORT SUR SAONE - SCEY SUR SAONE"/>
    <s v="S.S.I.A.D."/>
    <n v="700785306"/>
    <s v="ADMR FEDERATION DEPARTEMENTALE HAUTE SAONE"/>
    <n v="1"/>
    <m/>
    <m/>
    <m/>
    <m/>
    <m/>
    <m/>
    <s v="S"/>
    <n v="0"/>
    <n v="0"/>
  </r>
  <r>
    <n v="70482"/>
    <n v="482"/>
    <n v="262"/>
    <n v="220"/>
    <n v="220"/>
    <n v="1569"/>
    <n v="1569"/>
    <n v="70"/>
    <x v="10"/>
    <x v="403"/>
    <s v="Scey sur Saône et Saint Albin"/>
    <s v="SSIAD PORT SUR SAONE - SCEY SUR SAONE"/>
    <s v="S.S.I.A.D."/>
    <n v="700785306"/>
    <s v="ADMR FEDERATION DEPARTEMENTALE HAUTE SAONE"/>
    <n v="1"/>
    <m/>
    <m/>
    <m/>
    <m/>
    <m/>
    <m/>
    <s v="S"/>
    <n v="0"/>
    <n v="0"/>
  </r>
  <r>
    <n v="70483"/>
    <n v="31"/>
    <n v="20"/>
    <n v="11"/>
    <n v="11"/>
    <n v="128"/>
    <n v="128"/>
    <n v="70"/>
    <x v="10"/>
    <x v="404"/>
    <s v="Port sur Saône"/>
    <s v="SSIAD PORT SUR SAONE - SCEY SUR SAONE"/>
    <s v="S.S.I.A.D."/>
    <n v="700785306"/>
    <s v="ADMR FEDERATION DEPARTEMENTALE HAUTE SAONE"/>
    <n v="1"/>
    <m/>
    <m/>
    <m/>
    <m/>
    <m/>
    <m/>
    <s v="S"/>
    <n v="0"/>
    <n v="0"/>
  </r>
  <r>
    <n v="70504"/>
    <n v="79.10863509749305"/>
    <n v="50.431754874651816"/>
    <n v="28.676880222841227"/>
    <n v="28.676880222841227"/>
    <n v="355"/>
    <n v="355"/>
    <n v="70"/>
    <x v="10"/>
    <x v="405"/>
    <s v="Scey sur Saône et Saint Albin"/>
    <s v="SSIAD PORT SUR SAONE - SCEY SUR SAONE"/>
    <s v="S.S.I.A.D."/>
    <n v="700785306"/>
    <s v="ADMR FEDERATION DEPARTEMENTALE HAUTE SAONE"/>
    <n v="1"/>
    <m/>
    <m/>
    <m/>
    <m/>
    <m/>
    <m/>
    <s v="S"/>
    <n v="0"/>
    <n v="0"/>
  </r>
  <r>
    <n v="70524"/>
    <n v="34.722222222222221"/>
    <n v="17.857142857142858"/>
    <n v="16.865079365079364"/>
    <n v="16.865079365079364"/>
    <n v="125"/>
    <n v="125"/>
    <n v="70"/>
    <x v="10"/>
    <x v="406"/>
    <s v="Port sur Saône"/>
    <s v="SSIAD PORT SUR SAONE - SCEY SUR SAONE"/>
    <s v="S.S.I.A.D."/>
    <n v="700785306"/>
    <s v="ADMR FEDERATION DEPARTEMENTALE HAUTE SAONE"/>
    <n v="1"/>
    <m/>
    <m/>
    <m/>
    <m/>
    <m/>
    <m/>
    <s v="S"/>
    <n v="0"/>
    <n v="0"/>
  </r>
  <r>
    <n v="70535"/>
    <n v="38"/>
    <n v="29"/>
    <n v="9"/>
    <n v="9"/>
    <n v="162"/>
    <n v="162"/>
    <n v="70"/>
    <x v="10"/>
    <x v="407"/>
    <s v="Scey sur Saône et Saint Albin"/>
    <s v="SSIAD PORT SUR SAONE - SCEY SUR SAONE"/>
    <s v="S.S.I.A.D."/>
    <n v="700785306"/>
    <s v="ADMR FEDERATION DEPARTEMENTALE HAUTE SAONE"/>
    <n v="1"/>
    <m/>
    <m/>
    <m/>
    <m/>
    <m/>
    <m/>
    <s v="S"/>
    <n v="0"/>
    <n v="0"/>
  </r>
  <r>
    <n v="70536"/>
    <n v="37.000000000000078"/>
    <n v="22.61111111111116"/>
    <n v="14.388888888888919"/>
    <n v="14.388888888888919"/>
    <n v="148"/>
    <n v="148"/>
    <n v="70"/>
    <x v="10"/>
    <x v="408"/>
    <s v="Scey sur Saône et Saint Albin"/>
    <s v="SSIAD PORT SUR SAONE - SCEY SUR SAONE"/>
    <s v="S.S.I.A.D."/>
    <n v="700785306"/>
    <s v="ADMR FEDERATION DEPARTEMENTALE HAUTE SAONE"/>
    <n v="1"/>
    <m/>
    <m/>
    <m/>
    <m/>
    <m/>
    <m/>
    <s v="S"/>
    <n v="0"/>
    <n v="0"/>
  </r>
  <r>
    <n v="70566"/>
    <n v="29"/>
    <n v="17"/>
    <n v="12"/>
    <n v="12"/>
    <n v="222"/>
    <n v="222"/>
    <n v="70"/>
    <x v="10"/>
    <x v="409"/>
    <s v="Port sur Saône"/>
    <s v="SSIAD PORT SUR SAONE - SCEY SUR SAONE"/>
    <s v="S.S.I.A.D."/>
    <n v="700785306"/>
    <s v="ADMR FEDERATION DEPARTEMENTALE HAUTE SAONE"/>
    <n v="1"/>
    <m/>
    <m/>
    <m/>
    <m/>
    <m/>
    <m/>
    <s v="S"/>
    <n v="0"/>
    <n v="0"/>
  </r>
  <r>
    <n v="70580"/>
    <n v="37"/>
    <n v="25"/>
    <n v="12"/>
    <n v="12"/>
    <n v="157"/>
    <n v="157"/>
    <n v="70"/>
    <x v="10"/>
    <x v="410"/>
    <s v="Scey sur Saône et Saint Albin"/>
    <s v="SSIAD PORT SUR SAONE - SCEY SUR SAONE"/>
    <s v="S.S.I.A.D."/>
    <n v="700785306"/>
    <s v="ADMR FEDERATION DEPARTEMENTALE HAUTE SAONE"/>
    <n v="1"/>
    <m/>
    <m/>
    <m/>
    <m/>
    <m/>
    <m/>
    <s v="S"/>
    <n v="0"/>
    <n v="0"/>
  </r>
  <r>
    <n v="70582"/>
    <n v="31"/>
    <n v="23"/>
    <n v="8"/>
    <n v="8"/>
    <n v="101"/>
    <n v="101"/>
    <n v="70"/>
    <x v="10"/>
    <x v="411"/>
    <s v="Scey sur Saône et Saint Albin"/>
    <s v="SSIAD PORT SUR SAONE - SCEY SUR SAONE"/>
    <s v="S.S.I.A.D."/>
    <n v="700785306"/>
    <s v="ADMR FEDERATION DEPARTEMENTALE HAUTE SAONE"/>
    <n v="1"/>
    <m/>
    <m/>
    <m/>
    <m/>
    <m/>
    <m/>
    <s v="S"/>
    <n v="0"/>
    <n v="0"/>
  </r>
  <r>
    <n v="70006"/>
    <n v="449.83441178250405"/>
    <n v="309.44318918987392"/>
    <n v="140.39122259263016"/>
    <n v="140.39122259263016"/>
    <n v="1616.9999999999927"/>
    <n v="1616.9999999999927"/>
    <n v="70"/>
    <x v="11"/>
    <x v="412"/>
    <s v="Saint Loup sur Semouse"/>
    <s v="SSIAD REGION SS-VOSGIENNE FAUCOGNEY"/>
    <s v="S.S.I.A.D."/>
    <n v="700785306"/>
    <s v="ADMR FEDERATION DEPARTEMENTALE HAUTE SAONE"/>
    <n v="1"/>
    <m/>
    <n v="36"/>
    <m/>
    <n v="3"/>
    <m/>
    <m/>
    <s v="S"/>
    <n v="0"/>
    <n v="0"/>
  </r>
  <r>
    <n v="70011"/>
    <n v="87.214899713467034"/>
    <n v="58.796561604584518"/>
    <n v="28.418338108882519"/>
    <n v="28.418338108882519"/>
    <n v="342"/>
    <n v="342"/>
    <n v="70"/>
    <x v="11"/>
    <x v="413"/>
    <s v="Melisey"/>
    <s v="SSIAD REGION SS-VOSGIENNE FAUCOGNEY"/>
    <s v="S.S.I.A.D."/>
    <n v="700785306"/>
    <s v="ADMR FEDERATION DEPARTEMENTALE HAUTE SAONE"/>
    <n v="1"/>
    <m/>
    <m/>
    <m/>
    <m/>
    <m/>
    <m/>
    <s v="S"/>
    <n v="0"/>
    <n v="0"/>
  </r>
  <r>
    <n v="70016"/>
    <n v="75"/>
    <n v="51"/>
    <n v="24"/>
    <n v="24"/>
    <n v="167"/>
    <n v="167"/>
    <n v="70"/>
    <x v="11"/>
    <x v="414"/>
    <s v="Melisey"/>
    <s v="SSIAD REGION SS-VOSGIENNE FAUCOGNEY"/>
    <s v="S.S.I.A.D."/>
    <n v="700785306"/>
    <s v="ADMR FEDERATION DEPARTEMENTALE HAUTE SAONE"/>
    <n v="1"/>
    <m/>
    <m/>
    <m/>
    <m/>
    <m/>
    <m/>
    <s v="S"/>
    <n v="0"/>
    <n v="0"/>
  </r>
  <r>
    <n v="70061"/>
    <n v="31"/>
    <n v="19"/>
    <n v="12"/>
    <n v="12"/>
    <n v="79"/>
    <n v="79"/>
    <n v="70"/>
    <x v="11"/>
    <x v="415"/>
    <s v="Melisey"/>
    <s v="SSIAD REGION SS-VOSGIENNE FAUCOGNEY"/>
    <s v="S.S.I.A.D."/>
    <n v="700785306"/>
    <s v="ADMR FEDERATION DEPARTEMENTALE HAUTE SAONE"/>
    <n v="1"/>
    <m/>
    <m/>
    <m/>
    <m/>
    <m/>
    <m/>
    <s v="S"/>
    <n v="0"/>
    <n v="0"/>
  </r>
  <r>
    <n v="70062"/>
    <n v="37.220338983051001"/>
    <n v="26.881355932203501"/>
    <n v="10.338983050847499"/>
    <n v="10.338983050847499"/>
    <n v="122"/>
    <n v="122"/>
    <n v="70"/>
    <x v="11"/>
    <x v="416"/>
    <s v="Melisey"/>
    <s v="SSIAD REGION SS-VOSGIENNE FAUCOGNEY"/>
    <s v="S.S.I.A.D."/>
    <n v="700785306"/>
    <s v="ADMR FEDERATION DEPARTEMENTALE HAUTE SAONE"/>
    <n v="1"/>
    <m/>
    <m/>
    <m/>
    <m/>
    <m/>
    <m/>
    <s v="S"/>
    <n v="0"/>
    <n v="0"/>
  </r>
  <r>
    <n v="70063"/>
    <n v="72.972222222222371"/>
    <n v="40.083333333333421"/>
    <n v="32.888888888888957"/>
    <n v="32.888888888888957"/>
    <n v="222"/>
    <n v="222"/>
    <n v="70"/>
    <x v="11"/>
    <x v="417"/>
    <s v="Melisey"/>
    <s v="SSIAD REGION SS-VOSGIENNE FAUCOGNEY"/>
    <s v="S.S.I.A.D."/>
    <n v="700785306"/>
    <s v="ADMR FEDERATION DEPARTEMENTALE HAUTE SAONE"/>
    <n v="1"/>
    <m/>
    <m/>
    <m/>
    <m/>
    <m/>
    <m/>
    <s v="S"/>
    <n v="0"/>
    <n v="0"/>
  </r>
  <r>
    <n v="70071"/>
    <n v="34.465753424657663"/>
    <n v="15.205479452054851"/>
    <n v="19.26027397260281"/>
    <n v="19.26027397260281"/>
    <n v="74.00000000000027"/>
    <n v="74.00000000000027"/>
    <n v="70"/>
    <x v="11"/>
    <x v="418"/>
    <s v="Melisey"/>
    <s v="SSIAD REGION SS-VOSGIENNE FAUCOGNEY"/>
    <s v="S.S.I.A.D."/>
    <n v="700785306"/>
    <s v="ADMR FEDERATION DEPARTEMENTALE HAUTE SAONE"/>
    <n v="1"/>
    <m/>
    <m/>
    <m/>
    <m/>
    <m/>
    <m/>
    <s v="S"/>
    <n v="0"/>
    <n v="0"/>
  </r>
  <r>
    <n v="70103"/>
    <n v="53.475728155339787"/>
    <n v="32.679611650485427"/>
    <n v="20.796116504854361"/>
    <n v="20.796116504854361"/>
    <n v="204"/>
    <n v="204"/>
    <n v="70"/>
    <x v="11"/>
    <x v="419"/>
    <s v="Melisey"/>
    <s v="SSIAD REGION SS-VOSGIENNE FAUCOGNEY"/>
    <s v="S.S.I.A.D."/>
    <n v="700785306"/>
    <s v="ADMR FEDERATION DEPARTEMENTALE HAUTE SAONE"/>
    <n v="1"/>
    <m/>
    <m/>
    <m/>
    <m/>
    <m/>
    <m/>
    <s v="S"/>
    <n v="0"/>
    <n v="0"/>
  </r>
  <r>
    <n v="70171"/>
    <n v="324"/>
    <n v="232"/>
    <n v="92"/>
    <n v="92"/>
    <n v="1300"/>
    <n v="1300"/>
    <n v="70"/>
    <x v="11"/>
    <x v="420"/>
    <s v="Saint Loup sur Semouse"/>
    <s v="SSIAD REGION SS-VOSGIENNE FAUCOGNEY"/>
    <s v="S.S.I.A.D."/>
    <n v="700785306"/>
    <s v="ADMR FEDERATION DEPARTEMENTALE HAUTE SAONE"/>
    <n v="1"/>
    <m/>
    <m/>
    <m/>
    <m/>
    <m/>
    <m/>
    <s v="S"/>
    <n v="0"/>
    <n v="0"/>
  </r>
  <r>
    <n v="70172"/>
    <n v="20.357142857142861"/>
    <n v="10.663265306122453"/>
    <n v="9.6938775510204103"/>
    <n v="9.6938775510204103"/>
    <n v="95"/>
    <n v="95"/>
    <n v="70"/>
    <x v="11"/>
    <x v="421"/>
    <s v="Melisey"/>
    <s v="SSIAD REGION SS-VOSGIENNE FAUCOGNEY"/>
    <s v="S.S.I.A.D."/>
    <n v="700785306"/>
    <s v="ADMR FEDERATION DEPARTEMENTALE HAUTE SAONE"/>
    <n v="1"/>
    <m/>
    <m/>
    <m/>
    <m/>
    <m/>
    <m/>
    <s v="S"/>
    <n v="0"/>
    <n v="0"/>
  </r>
  <r>
    <n v="70176"/>
    <n v="77.807881773399004"/>
    <n v="40.34482758620689"/>
    <n v="37.463054187192121"/>
    <n v="37.463054187192121"/>
    <n v="195"/>
    <n v="195"/>
    <n v="70"/>
    <x v="11"/>
    <x v="422"/>
    <s v="Melisey"/>
    <s v="SSIAD REGION SS-VOSGIENNE FAUCOGNEY"/>
    <s v="S.S.I.A.D."/>
    <n v="700785306"/>
    <s v="ADMR FEDERATION DEPARTEMENTALE HAUTE SAONE"/>
    <n v="1"/>
    <m/>
    <m/>
    <m/>
    <m/>
    <m/>
    <m/>
    <s v="S"/>
    <n v="0"/>
    <n v="0"/>
  </r>
  <r>
    <n v="70210"/>
    <n v="41.8"/>
    <n v="26.6"/>
    <n v="15.2"/>
    <n v="15.2"/>
    <n v="152"/>
    <n v="152"/>
    <n v="70"/>
    <x v="11"/>
    <x v="423"/>
    <s v="Melisey"/>
    <s v="SSIAD REGION SS-VOSGIENNE FAUCOGNEY"/>
    <s v="S.S.I.A.D."/>
    <n v="700785306"/>
    <s v="ADMR FEDERATION DEPARTEMENTALE HAUTE SAONE"/>
    <n v="1"/>
    <m/>
    <m/>
    <m/>
    <m/>
    <m/>
    <m/>
    <s v="S"/>
    <n v="0"/>
    <n v="0"/>
  </r>
  <r>
    <n v="70217"/>
    <n v="37"/>
    <n v="30"/>
    <n v="7"/>
    <n v="7"/>
    <n v="99"/>
    <n v="99"/>
    <n v="70"/>
    <x v="11"/>
    <x v="424"/>
    <s v="Melisey"/>
    <s v="SSIAD REGION SS-VOSGIENNE FAUCOGNEY"/>
    <s v="S.S.I.A.D."/>
    <n v="700785306"/>
    <s v="ADMR FEDERATION DEPARTEMENTALE HAUTE SAONE"/>
    <n v="1"/>
    <m/>
    <m/>
    <m/>
    <m/>
    <m/>
    <m/>
    <s v="S"/>
    <n v="0"/>
    <n v="0"/>
  </r>
  <r>
    <n v="70227"/>
    <n v="172.1212121212119"/>
    <n v="107.32263814616742"/>
    <n v="64.798573975044476"/>
    <n v="64.798573975044476"/>
    <n v="567.99999999999932"/>
    <n v="567.99999999999932"/>
    <n v="70"/>
    <x v="11"/>
    <x v="425"/>
    <s v="Melisey"/>
    <s v="SSIAD REGION SS-VOSGIENNE FAUCOGNEY"/>
    <s v="S.S.I.A.D."/>
    <n v="700785306"/>
    <s v="ADMR FEDERATION DEPARTEMENTALE HAUTE SAONE"/>
    <n v="1"/>
    <m/>
    <m/>
    <m/>
    <m/>
    <m/>
    <m/>
    <s v="S"/>
    <n v="0"/>
    <n v="0"/>
  </r>
  <r>
    <n v="70233"/>
    <n v="37"/>
    <n v="26"/>
    <n v="11"/>
    <n v="11"/>
    <n v="143"/>
    <n v="143"/>
    <n v="70"/>
    <x v="11"/>
    <x v="426"/>
    <s v="Melisey"/>
    <s v="SSIAD REGION SS-VOSGIENNE FAUCOGNEY"/>
    <s v="S.S.I.A.D."/>
    <n v="700785306"/>
    <s v="ADMR FEDERATION DEPARTEMENTALE HAUTE SAONE"/>
    <n v="1"/>
    <m/>
    <m/>
    <m/>
    <m/>
    <m/>
    <m/>
    <s v="S"/>
    <n v="0"/>
    <n v="0"/>
  </r>
  <r>
    <n v="70238"/>
    <n v="30.840579710144929"/>
    <n v="21.20289855072464"/>
    <n v="9.6376811594202909"/>
    <n v="9.6376811594202909"/>
    <n v="133"/>
    <n v="133"/>
    <n v="70"/>
    <x v="11"/>
    <x v="427"/>
    <s v="Saint Loup sur Semouse"/>
    <s v="SSIAD REGION SS-VOSGIENNE FAUCOGNEY"/>
    <s v="S.S.I.A.D."/>
    <n v="700785306"/>
    <s v="ADMR FEDERATION DEPARTEMENTALE HAUTE SAONE"/>
    <n v="1"/>
    <m/>
    <m/>
    <m/>
    <m/>
    <m/>
    <m/>
    <s v="S"/>
    <n v="0"/>
    <n v="0"/>
  </r>
  <r>
    <n v="70245"/>
    <n v="1079.4819285289623"/>
    <n v="638.28103594413255"/>
    <n v="441.20089258482972"/>
    <n v="441.20089258482972"/>
    <n v="3742.0000000000073"/>
    <n v="3742.0000000000073"/>
    <n v="70"/>
    <x v="11"/>
    <x v="428"/>
    <s v="Saint Loup sur Semouse"/>
    <s v="SSIAD REGION SS-VOSGIENNE FAUCOGNEY"/>
    <s v="S.S.I.A.D."/>
    <n v="700785306"/>
    <s v="ADMR FEDERATION DEPARTEMENTALE HAUTE SAONE"/>
    <n v="1"/>
    <m/>
    <m/>
    <m/>
    <m/>
    <m/>
    <m/>
    <s v="S"/>
    <n v="0"/>
    <n v="0"/>
  </r>
  <r>
    <n v="70256"/>
    <n v="213"/>
    <n v="136"/>
    <n v="77"/>
    <n v="77"/>
    <n v="744"/>
    <n v="744"/>
    <n v="70"/>
    <x v="11"/>
    <x v="429"/>
    <s v="Melisey"/>
    <s v="SSIAD REGION SS-VOSGIENNE FAUCOGNEY"/>
    <s v="S.S.I.A.D."/>
    <n v="700785306"/>
    <s v="ADMR FEDERATION DEPARTEMENTALE HAUTE SAONE"/>
    <n v="1"/>
    <m/>
    <m/>
    <m/>
    <m/>
    <m/>
    <m/>
    <s v="S"/>
    <n v="0"/>
    <n v="0"/>
  </r>
  <r>
    <n v="70283"/>
    <n v="165.24200913242012"/>
    <n v="107.50684931506852"/>
    <n v="57.735159817351601"/>
    <n v="57.735159817351601"/>
    <n v="436"/>
    <n v="436"/>
    <n v="70"/>
    <x v="11"/>
    <x v="430"/>
    <s v="Melisey"/>
    <s v="SSIAD REGION SS-VOSGIENNE FAUCOGNEY"/>
    <s v="S.S.I.A.D."/>
    <n v="700785306"/>
    <s v="ADMR FEDERATION DEPARTEMENTALE HAUTE SAONE"/>
    <n v="1"/>
    <m/>
    <m/>
    <m/>
    <m/>
    <m/>
    <m/>
    <s v="S"/>
    <n v="0"/>
    <n v="0"/>
  </r>
  <r>
    <n v="70295"/>
    <n v="54.56791144269306"/>
    <n v="27.28395572134653"/>
    <n v="27.28395572134653"/>
    <n v="27.28395572134653"/>
    <n v="195.99999999999903"/>
    <n v="195.99999999999903"/>
    <n v="70"/>
    <x v="11"/>
    <x v="431"/>
    <s v="Melisey"/>
    <s v="SSIAD REGION SS-VOSGIENNE FAUCOGNEY"/>
    <s v="S.S.I.A.D."/>
    <n v="700785306"/>
    <s v="ADMR FEDERATION DEPARTEMENTALE HAUTE SAONE"/>
    <n v="1"/>
    <m/>
    <m/>
    <m/>
    <m/>
    <m/>
    <m/>
    <s v="S"/>
    <n v="0"/>
    <n v="0"/>
  </r>
  <r>
    <n v="70308"/>
    <n v="100.72499999999999"/>
    <n v="45.424999999999997"/>
    <n v="55.3"/>
    <n v="55.3"/>
    <n v="237"/>
    <n v="237"/>
    <n v="70"/>
    <x v="11"/>
    <x v="432"/>
    <s v="Melisey"/>
    <s v="SSIAD REGION SS-VOSGIENNE FAUCOGNEY"/>
    <s v="S.S.I.A.D."/>
    <n v="700785306"/>
    <s v="ADMR FEDERATION DEPARTEMENTALE HAUTE SAONE"/>
    <n v="1"/>
    <m/>
    <m/>
    <m/>
    <m/>
    <m/>
    <m/>
    <s v="S"/>
    <n v="0"/>
    <n v="0"/>
  </r>
  <r>
    <n v="70339"/>
    <n v="534.46715019890348"/>
    <n v="317.65500436349924"/>
    <n v="216.81214583540424"/>
    <n v="216.81214583540424"/>
    <n v="1676"/>
    <n v="1676"/>
    <n v="70"/>
    <x v="11"/>
    <x v="433"/>
    <s v="Melisey"/>
    <s v="SSIAD REGION SS-VOSGIENNE FAUCOGNEY"/>
    <s v="S.S.I.A.D."/>
    <n v="700785306"/>
    <s v="ADMR FEDERATION DEPARTEMENTALE HAUTE SAONE"/>
    <n v="1"/>
    <m/>
    <m/>
    <m/>
    <m/>
    <m/>
    <m/>
    <s v="S"/>
    <n v="0"/>
    <n v="0"/>
  </r>
  <r>
    <n v="70345"/>
    <n v="31.424657534246691"/>
    <n v="20.2739726027398"/>
    <n v="11.150684931506889"/>
    <n v="11.150684931506889"/>
    <n v="74.00000000000027"/>
    <n v="74.00000000000027"/>
    <n v="70"/>
    <x v="11"/>
    <x v="434"/>
    <s v="Melisey"/>
    <s v="SSIAD REGION SS-VOSGIENNE FAUCOGNEY"/>
    <s v="S.S.I.A.D."/>
    <n v="700785306"/>
    <s v="ADMR FEDERATION DEPARTEMENTALE HAUTE SAONE"/>
    <n v="1"/>
    <m/>
    <m/>
    <m/>
    <m/>
    <m/>
    <m/>
    <s v="S"/>
    <n v="0"/>
    <n v="0"/>
  </r>
  <r>
    <n v="70352"/>
    <n v="6"/>
    <n v="5"/>
    <n v="1"/>
    <n v="1"/>
    <n v="40"/>
    <n v="40"/>
    <n v="70"/>
    <x v="11"/>
    <x v="435"/>
    <s v="Melisey"/>
    <s v="SSIAD REGION SS-VOSGIENNE FAUCOGNEY"/>
    <s v="S.S.I.A.D."/>
    <n v="700785306"/>
    <s v="ADMR FEDERATION DEPARTEMENTALE HAUTE SAONE"/>
    <n v="1"/>
    <m/>
    <m/>
    <m/>
    <m/>
    <m/>
    <m/>
    <s v="S"/>
    <n v="0"/>
    <n v="0"/>
  </r>
  <r>
    <n v="70361"/>
    <n v="40.799999999999976"/>
    <n v="33.028571428571411"/>
    <n v="7.7714285714285678"/>
    <n v="7.7714285714285678"/>
    <n v="170"/>
    <n v="170"/>
    <n v="70"/>
    <x v="11"/>
    <x v="436"/>
    <s v="Melisey"/>
    <s v="SSIAD REGION SS-VOSGIENNE FAUCOGNEY"/>
    <s v="S.S.I.A.D."/>
    <n v="700785306"/>
    <s v="ADMR FEDERATION DEPARTEMENTALE HAUTE SAONE"/>
    <n v="1"/>
    <m/>
    <m/>
    <m/>
    <m/>
    <m/>
    <m/>
    <s v="S"/>
    <n v="0"/>
    <n v="0"/>
  </r>
  <r>
    <n v="70425"/>
    <n v="40.0540540540539"/>
    <n v="27.4054054054053"/>
    <n v="12.648648648648599"/>
    <n v="12.648648648648599"/>
    <n v="155.9999999999994"/>
    <n v="155.9999999999994"/>
    <n v="70"/>
    <x v="11"/>
    <x v="437"/>
    <s v="Melisey"/>
    <s v="SSIAD REGION SS-VOSGIENNE FAUCOGNEY"/>
    <s v="S.S.I.A.D."/>
    <n v="700785306"/>
    <s v="ADMR FEDERATION DEPARTEMENTALE HAUTE SAONE"/>
    <n v="1"/>
    <m/>
    <m/>
    <m/>
    <m/>
    <m/>
    <m/>
    <s v="S"/>
    <n v="0"/>
    <n v="0"/>
  </r>
  <r>
    <n v="70453"/>
    <n v="27.654320987654316"/>
    <n v="15.802469135802465"/>
    <n v="11.851851851851849"/>
    <n v="11.851851851851849"/>
    <n v="80"/>
    <n v="80"/>
    <n v="70"/>
    <x v="11"/>
    <x v="438"/>
    <s v="Melisey"/>
    <s v="SSIAD REGION SS-VOSGIENNE FAUCOGNEY"/>
    <s v="S.S.I.A.D."/>
    <n v="700785306"/>
    <s v="ADMR FEDERATION DEPARTEMENTALE HAUTE SAONE"/>
    <n v="1"/>
    <m/>
    <m/>
    <m/>
    <m/>
    <m/>
    <m/>
    <s v="S"/>
    <n v="0"/>
    <n v="0"/>
  </r>
  <r>
    <n v="70459"/>
    <n v="263.85353095030541"/>
    <n v="176.57890148212746"/>
    <n v="87.274629468177949"/>
    <n v="87.274629468177949"/>
    <n v="1164"/>
    <n v="1164"/>
    <n v="70"/>
    <x v="11"/>
    <x v="439"/>
    <s v="Melisey"/>
    <s v="SSIAD REGION SS-VOSGIENNE FAUCOGNEY"/>
    <s v="S.S.I.A.D."/>
    <n v="700785306"/>
    <s v="ADMR FEDERATION DEPARTEMENTALE HAUTE SAONE"/>
    <n v="1"/>
    <m/>
    <m/>
    <m/>
    <m/>
    <m/>
    <m/>
    <s v="S"/>
    <n v="0"/>
    <n v="0"/>
  </r>
  <r>
    <n v="70460"/>
    <n v="156.97424892703862"/>
    <n v="90.71888412017168"/>
    <n v="66.25536480686695"/>
    <n v="66.25536480686695"/>
    <n v="475"/>
    <n v="475"/>
    <n v="70"/>
    <x v="11"/>
    <x v="440"/>
    <s v="Melisey"/>
    <s v="SSIAD REGION SS-VOSGIENNE FAUCOGNEY"/>
    <s v="S.S.I.A.D."/>
    <n v="700785306"/>
    <s v="ADMR FEDERATION DEPARTEMENTALE HAUTE SAONE"/>
    <n v="1"/>
    <m/>
    <m/>
    <m/>
    <m/>
    <m/>
    <m/>
    <s v="S"/>
    <n v="0"/>
    <n v="0"/>
  </r>
  <r>
    <n v="70469"/>
    <n v="63.577981651376426"/>
    <n v="36.330275229357959"/>
    <n v="27.247706422018467"/>
    <n v="27.247706422018467"/>
    <n v="220.00000000000097"/>
    <n v="220.00000000000097"/>
    <n v="70"/>
    <x v="11"/>
    <x v="441"/>
    <s v="Melisey"/>
    <s v="SSIAD REGION SS-VOSGIENNE FAUCOGNEY"/>
    <s v="S.S.I.A.D."/>
    <n v="700785306"/>
    <s v="ADMR FEDERATION DEPARTEMENTALE HAUTE SAONE"/>
    <n v="1"/>
    <m/>
    <m/>
    <m/>
    <m/>
    <m/>
    <m/>
    <s v="S"/>
    <n v="0"/>
    <n v="0"/>
  </r>
  <r>
    <n v="70489"/>
    <n v="367.20712401055368"/>
    <n v="217.60422163588368"/>
    <n v="149.60290237467004"/>
    <n v="149.60290237467004"/>
    <n v="792.9999999999992"/>
    <n v="792.9999999999992"/>
    <n v="70"/>
    <x v="11"/>
    <x v="442"/>
    <s v="Melisey"/>
    <s v="SSIAD REGION SS-VOSGIENNE FAUCOGNEY"/>
    <s v="S.S.I.A.D."/>
    <n v="700785306"/>
    <s v="ADMR FEDERATION DEPARTEMENTALE HAUTE SAONE"/>
    <n v="1"/>
    <m/>
    <m/>
    <m/>
    <m/>
    <m/>
    <m/>
    <s v="S"/>
    <n v="0"/>
    <n v="0"/>
  </r>
  <r>
    <n v="70498"/>
    <n v="155"/>
    <n v="96"/>
    <n v="59"/>
    <n v="59"/>
    <n v="522"/>
    <n v="522"/>
    <n v="70"/>
    <x v="11"/>
    <x v="443"/>
    <s v="Melisey"/>
    <s v="SSIAD REGION SS-VOSGIENNE FAUCOGNEY"/>
    <s v="S.S.I.A.D."/>
    <n v="700785306"/>
    <s v="ADMR FEDERATION DEPARTEMENTALE HAUTE SAONE"/>
    <n v="1"/>
    <m/>
    <m/>
    <m/>
    <m/>
    <m/>
    <m/>
    <s v="S"/>
    <n v="0"/>
    <n v="0"/>
  </r>
  <r>
    <n v="70512"/>
    <n v="63"/>
    <n v="37"/>
    <n v="26"/>
    <n v="26"/>
    <n v="210"/>
    <n v="210"/>
    <n v="70"/>
    <x v="11"/>
    <x v="444"/>
    <s v="Saint Loup sur Semouse"/>
    <s v="SSIAD REGION SS-VOSGIENNE FAUCOGNEY"/>
    <s v="S.S.I.A.D."/>
    <n v="700785306"/>
    <s v="ADMR FEDERATION DEPARTEMENTALE HAUTE SAONE"/>
    <n v="1"/>
    <m/>
    <m/>
    <m/>
    <m/>
    <m/>
    <m/>
    <s v="S"/>
    <n v="0"/>
    <n v="0"/>
  </r>
  <r>
    <n v="70573"/>
    <n v="46"/>
    <n v="32"/>
    <n v="14"/>
    <n v="14"/>
    <n v="142"/>
    <n v="142"/>
    <n v="70"/>
    <x v="11"/>
    <x v="445"/>
    <s v="Melisey"/>
    <s v="SSIAD REGION SS-VOSGIENNE FAUCOGNEY"/>
    <s v="S.S.I.A.D."/>
    <n v="700785306"/>
    <s v="ADMR FEDERATION DEPARTEMENTALE HAUTE SAONE"/>
    <n v="1"/>
    <m/>
    <m/>
    <m/>
    <m/>
    <m/>
    <m/>
    <m/>
    <n v="0"/>
    <n v="0"/>
  </r>
  <r>
    <n v="58072"/>
    <n v="149.01369863013753"/>
    <n v="100.356164383562"/>
    <n v="48.657534246575523"/>
    <n v="48.657534246575523"/>
    <n v="592.00000000000216"/>
    <n v="592.00000000000216"/>
    <n v="58"/>
    <x v="12"/>
    <x v="446"/>
    <s v="IMPHY"/>
    <s v="S.S.I.A.D. IMPHY"/>
    <s v="S.S.I.A.D."/>
    <n v="580000644"/>
    <s v="AGEMAPAI"/>
    <n v="1"/>
    <n v="22"/>
    <n v="22"/>
    <n v="1"/>
    <n v="1"/>
    <m/>
    <m/>
    <s v="P"/>
    <n v="0"/>
    <n v="0"/>
  </r>
  <r>
    <n v="58134"/>
    <n v="1241.8506642581692"/>
    <n v="701.56641169458101"/>
    <n v="540.28425256358832"/>
    <n v="540.28425256358832"/>
    <n v="3558.9999999999864"/>
    <n v="3558.9999999999864"/>
    <n v="58"/>
    <x v="12"/>
    <x v="447"/>
    <s v="IMPHY"/>
    <s v="S.S.I.A.D. IMPHY"/>
    <s v="S.S.I.A.D."/>
    <n v="580000644"/>
    <s v="AGEMAPAI"/>
    <n v="1"/>
    <m/>
    <m/>
    <m/>
    <m/>
    <m/>
    <m/>
    <s v="P"/>
    <n v="0"/>
    <n v="0"/>
  </r>
  <r>
    <n v="58152"/>
    <n v="423"/>
    <n v="237"/>
    <n v="186"/>
    <n v="186"/>
    <n v="1422"/>
    <n v="1422"/>
    <n v="58"/>
    <x v="12"/>
    <x v="448"/>
    <s v="IMPHY"/>
    <s v="S.S.I.A.D. IMPHY"/>
    <s v="S.S.I.A.D."/>
    <n v="580000644"/>
    <s v="AGEMAPAI"/>
    <n v="1"/>
    <m/>
    <m/>
    <m/>
    <m/>
    <m/>
    <m/>
    <s v="P"/>
    <n v="0"/>
    <n v="0"/>
  </r>
  <r>
    <n v="58225"/>
    <n v="101"/>
    <n v="58"/>
    <n v="43"/>
    <n v="43"/>
    <n v="406"/>
    <n v="406"/>
    <n v="58"/>
    <x v="12"/>
    <x v="449"/>
    <s v="IMPHY"/>
    <s v="S.S.I.A.D. IMPHY"/>
    <s v="S.S.I.A.D."/>
    <n v="580000644"/>
    <s v="AGEMAPAI"/>
    <n v="1"/>
    <m/>
    <m/>
    <m/>
    <m/>
    <m/>
    <m/>
    <s v="P"/>
    <n v="0"/>
    <n v="0"/>
  </r>
  <r>
    <n v="58258"/>
    <n v="107.53901996370205"/>
    <n v="75.074410163339167"/>
    <n v="32.464609800362879"/>
    <n v="32.464609800362879"/>
    <n v="558.99999999999829"/>
    <n v="558.99999999999829"/>
    <n v="58"/>
    <x v="12"/>
    <x v="450"/>
    <s v="MACHINE"/>
    <s v="S.S.I.A.D. IMPHY"/>
    <s v="S.S.I.A.D."/>
    <n v="580000644"/>
    <s v="AGEMAPAI"/>
    <n v="1"/>
    <m/>
    <m/>
    <m/>
    <m/>
    <m/>
    <m/>
    <s v="P"/>
    <n v="0"/>
    <n v="0"/>
  </r>
  <r>
    <n v="58273"/>
    <n v="435.5288773523688"/>
    <n v="290.68786502271269"/>
    <n v="144.84101232965614"/>
    <n v="144.84101232965614"/>
    <n v="1550"/>
    <n v="1550"/>
    <n v="58"/>
    <x v="12"/>
    <x v="451"/>
    <s v="IMPHY"/>
    <s v="S.S.I.A.D. IMPHY"/>
    <s v="S.S.I.A.D."/>
    <n v="580000644"/>
    <s v="AGEMAPAI"/>
    <n v="1"/>
    <m/>
    <m/>
    <m/>
    <m/>
    <m/>
    <m/>
    <s v="P"/>
    <n v="0"/>
    <n v="0"/>
  </r>
  <r>
    <n v="25008"/>
    <n v="132"/>
    <n v="92"/>
    <n v="40"/>
    <n v="40"/>
    <n v="472"/>
    <n v="472"/>
    <n v="25"/>
    <x v="13"/>
    <x v="452"/>
    <s v="Bavans"/>
    <s v="SPASAD DE STE SUZANNE"/>
    <s v="S.S.I.A.D."/>
    <n v="250001146"/>
    <s v="APASAD SOINS + DOUBS"/>
    <n v="1"/>
    <m/>
    <n v="28"/>
    <m/>
    <n v="5"/>
    <m/>
    <m/>
    <s v="S"/>
    <n v="0"/>
    <n v="0"/>
  </r>
  <r>
    <n v="25011"/>
    <n v="193.82360922659518"/>
    <n v="113.0637720488472"/>
    <n v="80.759837177747997"/>
    <n v="80.759837177747997"/>
    <n v="744.00000000000341"/>
    <n v="744.00000000000341"/>
    <n v="25"/>
    <x v="14"/>
    <x v="453"/>
    <s v="Bethoncourt"/>
    <s v="SPASAD GRAND CHARMONT"/>
    <s v="S.S.I.A.D."/>
    <n v="250001146"/>
    <s v="APASAD SOINS + DOUBS"/>
    <n v="1"/>
    <n v="70"/>
    <n v="42"/>
    <n v="10"/>
    <n v="5"/>
    <m/>
    <m/>
    <s v="P"/>
    <n v="0"/>
    <n v="0"/>
  </r>
  <r>
    <n v="25040"/>
    <n v="186.65066026410528"/>
    <n v="126.800720288115"/>
    <n v="59.849939975990281"/>
    <n v="59.849939975990281"/>
    <n v="844.99999999999841"/>
    <n v="844.99999999999841"/>
    <n v="25"/>
    <x v="15"/>
    <x v="454"/>
    <s v="Audincourt"/>
    <s v="SPASAD GRAND CHARMONT"/>
    <s v="S.S.I.A.D."/>
    <n v="250001146"/>
    <s v="APASAD SOINS + DOUBS"/>
    <n v="1"/>
    <m/>
    <m/>
    <m/>
    <m/>
    <m/>
    <m/>
    <s v="P"/>
    <n v="0"/>
    <n v="0"/>
  </r>
  <r>
    <n v="25057"/>
    <n v="1470.1407031137865"/>
    <n v="943.03143140912357"/>
    <n v="527.109271704663"/>
    <n v="527.109271704663"/>
    <n v="5805.9999999999818"/>
    <n v="5805.9999999999818"/>
    <n v="25"/>
    <x v="16"/>
    <x v="455"/>
    <s v="Bethoncourt"/>
    <s v="SPASAD GRAND CHARMONT"/>
    <s v="S.S.I.A.D."/>
    <n v="250001146"/>
    <s v="APASAD SOINS + DOUBS"/>
    <n v="1"/>
    <m/>
    <m/>
    <m/>
    <m/>
    <m/>
    <m/>
    <s v="P"/>
    <n v="0"/>
    <n v="0"/>
  </r>
  <r>
    <n v="25097"/>
    <n v="109.46265880653"/>
    <n v="84.124080379092504"/>
    <n v="25.338578427437501"/>
    <n v="25.338578427437501"/>
    <n v="450.00000000000114"/>
    <n v="450.00000000000114"/>
    <n v="25"/>
    <x v="17"/>
    <x v="456"/>
    <s v="Bethoncourt"/>
    <s v="SPASAD GRAND CHARMONT"/>
    <s v="S.S.I.A.D."/>
    <n v="250001146"/>
    <s v="APASAD SOINS + DOUBS"/>
    <n v="1"/>
    <m/>
    <m/>
    <m/>
    <m/>
    <m/>
    <m/>
    <s v="P"/>
    <n v="0"/>
    <n v="0"/>
  </r>
  <r>
    <n v="25188"/>
    <n v="158.3940217391301"/>
    <n v="119.3097826086954"/>
    <n v="39.084239130434703"/>
    <n v="39.084239130434703"/>
    <n v="756.99999999999841"/>
    <n v="756.99999999999841"/>
    <n v="25"/>
    <x v="18"/>
    <x v="457"/>
    <s v="Bethoncourt"/>
    <s v="SPASAD GRAND CHARMONT"/>
    <s v="S.S.I.A.D."/>
    <n v="250001146"/>
    <s v="APASAD SOINS + DOUBS"/>
    <n v="1"/>
    <m/>
    <m/>
    <m/>
    <m/>
    <m/>
    <m/>
    <s v="P"/>
    <n v="0"/>
    <n v="0"/>
  </r>
  <r>
    <n v="25190"/>
    <n v="428.51690821256079"/>
    <n v="247.2983091787442"/>
    <n v="181.21859903381659"/>
    <n v="181.21859903381659"/>
    <n v="1658"/>
    <n v="1658"/>
    <n v="25"/>
    <x v="19"/>
    <x v="458"/>
    <s v="Audincourt"/>
    <s v="SPASAD GRAND CHARMONT"/>
    <s v="S.S.I.A.D."/>
    <n v="250001146"/>
    <s v="APASAD SOINS + DOUBS"/>
    <n v="1"/>
    <m/>
    <m/>
    <m/>
    <m/>
    <m/>
    <m/>
    <s v="P"/>
    <n v="0"/>
    <n v="0"/>
  </r>
  <r>
    <n v="25237"/>
    <n v="503"/>
    <n v="334"/>
    <n v="169"/>
    <n v="169"/>
    <n v="2251"/>
    <n v="2251"/>
    <n v="25"/>
    <x v="20"/>
    <x v="459"/>
    <s v="Bethoncourt"/>
    <s v="SPASAD GRAND CHARMONT"/>
    <s v="S.S.I.A.D."/>
    <n v="250001146"/>
    <s v="APASAD SOINS + DOUBS"/>
    <n v="1"/>
    <m/>
    <m/>
    <m/>
    <m/>
    <m/>
    <m/>
    <s v="P"/>
    <n v="0"/>
    <n v="0"/>
  </r>
  <r>
    <n v="25284"/>
    <n v="1556.8507608436166"/>
    <n v="923.72497505311765"/>
    <n v="633.12578579049898"/>
    <n v="633.12578579049898"/>
    <n v="5480.0000000000164"/>
    <n v="5480.0000000000164"/>
    <n v="25"/>
    <x v="21"/>
    <x v="460"/>
    <s v="Bethoncourt"/>
    <s v="SPASAD GRAND CHARMONT"/>
    <s v="S.S.I.A.D."/>
    <n v="250001146"/>
    <s v="APASAD SOINS + DOUBS"/>
    <n v="1"/>
    <m/>
    <m/>
    <m/>
    <m/>
    <m/>
    <m/>
    <s v="P"/>
    <n v="0"/>
    <n v="0"/>
  </r>
  <r>
    <n v="25428"/>
    <n v="552.98278931750895"/>
    <n v="336.5982195845707"/>
    <n v="216.38456973293827"/>
    <n v="216.38456973293827"/>
    <n v="1688"/>
    <n v="1688"/>
    <n v="25"/>
    <x v="22"/>
    <x v="461"/>
    <s v="Bethoncourt"/>
    <s v="SPASAD GRAND CHARMONT"/>
    <s v="S.S.I.A.D."/>
    <n v="250001146"/>
    <s v="APASAD SOINS + DOUBS"/>
    <n v="1"/>
    <m/>
    <m/>
    <m/>
    <m/>
    <m/>
    <m/>
    <s v="P"/>
    <n v="0"/>
    <n v="0"/>
  </r>
  <r>
    <n v="25547"/>
    <n v="944.01997479763804"/>
    <n v="623.30245541298405"/>
    <n v="320.71751938465394"/>
    <n v="320.71751938465394"/>
    <n v="3974.9999999999873"/>
    <n v="3974.9999999999873"/>
    <n v="25"/>
    <x v="23"/>
    <x v="462"/>
    <s v="Bethoncourt"/>
    <s v="SPASAD GRAND CHARMONT"/>
    <s v="S.S.I.A.D."/>
    <n v="250001146"/>
    <s v="APASAD SOINS + DOUBS"/>
    <n v="1"/>
    <m/>
    <m/>
    <m/>
    <m/>
    <m/>
    <m/>
    <s v="P"/>
    <n v="0"/>
    <n v="0"/>
  </r>
  <r>
    <n v="25614"/>
    <n v="834"/>
    <n v="470"/>
    <n v="364"/>
    <n v="364"/>
    <n v="2645"/>
    <n v="2645"/>
    <n v="25"/>
    <x v="24"/>
    <x v="463"/>
    <s v="Bethoncourt"/>
    <s v="SPASAD GRAND CHARMONT"/>
    <s v="S.S.I.A.D."/>
    <n v="250001146"/>
    <s v="APASAD SOINS + DOUBS"/>
    <n v="1"/>
    <m/>
    <m/>
    <m/>
    <m/>
    <m/>
    <m/>
    <s v="P"/>
    <n v="0"/>
    <n v="0"/>
  </r>
  <r>
    <n v="25013"/>
    <n v="53"/>
    <n v="30"/>
    <n v="23"/>
    <n v="23"/>
    <n v="233"/>
    <n v="233"/>
    <n v="25"/>
    <x v="13"/>
    <x v="464"/>
    <s v="Bavans"/>
    <s v="SPASAD DE STE SUZANNE"/>
    <s v="S.S.I.A.D."/>
    <n v="250001146"/>
    <s v="APASAD SOINS + DOUBS"/>
    <n v="1"/>
    <m/>
    <m/>
    <m/>
    <m/>
    <m/>
    <m/>
    <s v="S"/>
    <n v="0"/>
    <n v="0"/>
  </r>
  <r>
    <n v="25022"/>
    <n v="350.21687587168935"/>
    <n v="209.72873082287413"/>
    <n v="140.4881450488152"/>
    <n v="140.4881450488152"/>
    <n v="1439.000000000007"/>
    <n v="1439.000000000007"/>
    <n v="25"/>
    <x v="13"/>
    <x v="465"/>
    <s v="Bavans"/>
    <s v="SPASAD DE STE SUZANNE"/>
    <s v="S.S.I.A.D."/>
    <n v="250001146"/>
    <s v="APASAD SOINS + DOUBS"/>
    <n v="1"/>
    <m/>
    <m/>
    <m/>
    <m/>
    <m/>
    <m/>
    <s v="S"/>
    <n v="0"/>
    <n v="0"/>
  </r>
  <r>
    <n v="25043"/>
    <n v="671.92372107354208"/>
    <n v="385.3427688393345"/>
    <n v="286.58095223420764"/>
    <n v="286.58095223420764"/>
    <n v="1983"/>
    <n v="1983"/>
    <n v="25"/>
    <x v="13"/>
    <x v="466"/>
    <s v="Montbéliard"/>
    <s v="SPASAD DE STE SUZANNE"/>
    <s v="S.S.I.A.D."/>
    <n v="250001146"/>
    <s v="APASAD SOINS + DOUBS"/>
    <n v="1"/>
    <m/>
    <m/>
    <m/>
    <m/>
    <m/>
    <m/>
    <s v="S"/>
    <n v="0"/>
    <n v="0"/>
  </r>
  <r>
    <n v="25048"/>
    <n v="1082.1290951943247"/>
    <n v="716.19053176495686"/>
    <n v="365.93856342936772"/>
    <n v="365.93856342936772"/>
    <n v="3718"/>
    <n v="3718"/>
    <n v="25"/>
    <x v="13"/>
    <x v="467"/>
    <s v="Bavans"/>
    <s v="SPASAD DE STE SUZANNE"/>
    <s v="S.S.I.A.D."/>
    <n v="250001146"/>
    <s v="APASAD SOINS + DOUBS"/>
    <n v="1"/>
    <m/>
    <m/>
    <m/>
    <m/>
    <m/>
    <m/>
    <s v="S"/>
    <n v="0"/>
    <n v="0"/>
  </r>
  <r>
    <n v="25054"/>
    <n v="140.52083333333329"/>
    <n v="99.947916666666643"/>
    <n v="40.57291666666665"/>
    <n v="40.57291666666665"/>
    <n v="475"/>
    <n v="475"/>
    <n v="25"/>
    <x v="13"/>
    <x v="468"/>
    <s v="Bavans"/>
    <s v="SPASAD DE STE SUZANNE"/>
    <s v="S.S.I.A.D."/>
    <n v="250001146"/>
    <s v="APASAD SOINS + DOUBS"/>
    <n v="1"/>
    <m/>
    <m/>
    <m/>
    <m/>
    <m/>
    <m/>
    <s v="S"/>
    <n v="0"/>
    <n v="0"/>
  </r>
  <r>
    <n v="25059"/>
    <n v="66"/>
    <n v="50"/>
    <n v="16"/>
    <n v="16"/>
    <n v="284"/>
    <n v="284"/>
    <n v="25"/>
    <x v="13"/>
    <x v="469"/>
    <s v="Bavans"/>
    <s v="SPASAD DE STE SUZANNE"/>
    <s v="S.S.I.A.D."/>
    <n v="250001146"/>
    <s v="APASAD SOINS + DOUBS"/>
    <n v="1"/>
    <m/>
    <m/>
    <m/>
    <m/>
    <m/>
    <m/>
    <s v="S"/>
    <n v="0"/>
    <n v="0"/>
  </r>
  <r>
    <n v="25093"/>
    <n v="15.40000000000005"/>
    <n v="15.40000000000005"/>
    <n v="0"/>
    <n v="0"/>
    <n v="77.000000000000256"/>
    <n v="77.000000000000256"/>
    <n v="25"/>
    <x v="13"/>
    <x v="470"/>
    <s v="Bavans"/>
    <s v="SPASAD DE STE SUZANNE"/>
    <s v="S.S.I.A.D."/>
    <n v="250001146"/>
    <s v="APASAD SOINS + DOUBS"/>
    <n v="1"/>
    <m/>
    <m/>
    <m/>
    <m/>
    <m/>
    <m/>
    <s v="S"/>
    <n v="0"/>
    <n v="0"/>
  </r>
  <r>
    <n v="25159"/>
    <n v="393"/>
    <n v="241"/>
    <n v="152"/>
    <n v="152"/>
    <n v="1356"/>
    <n v="1356"/>
    <n v="25"/>
    <x v="13"/>
    <x v="471"/>
    <s v="Bavans"/>
    <s v="SPASAD DE STE SUZANNE"/>
    <s v="S.S.I.A.D."/>
    <n v="250001146"/>
    <s v="APASAD SOINS + DOUBS"/>
    <n v="1"/>
    <m/>
    <m/>
    <m/>
    <m/>
    <m/>
    <m/>
    <s v="P"/>
    <n v="0"/>
    <n v="0"/>
  </r>
  <r>
    <n v="25170"/>
    <n v="339"/>
    <n v="190"/>
    <n v="149"/>
    <n v="149"/>
    <n v="1057"/>
    <n v="1057"/>
    <n v="25"/>
    <x v="13"/>
    <x v="472"/>
    <s v="Montbéliard"/>
    <s v="SPASAD DE STE SUZANNE"/>
    <s v="S.S.I.A.D."/>
    <n v="250001146"/>
    <s v="APASAD SOINS + DOUBS"/>
    <n v="1"/>
    <m/>
    <m/>
    <m/>
    <m/>
    <m/>
    <m/>
    <s v="P"/>
    <n v="0"/>
    <n v="0"/>
  </r>
  <r>
    <n v="25191"/>
    <n v="144"/>
    <n v="114"/>
    <n v="30"/>
    <n v="30"/>
    <n v="475"/>
    <n v="475"/>
    <n v="25"/>
    <x v="13"/>
    <x v="473"/>
    <s v="Bavans"/>
    <s v="SPASAD DE STE SUZANNE"/>
    <s v="S.S.I.A.D."/>
    <n v="250001146"/>
    <s v="APASAD SOINS + DOUBS"/>
    <n v="1"/>
    <m/>
    <m/>
    <m/>
    <m/>
    <m/>
    <m/>
    <s v="P"/>
    <n v="0"/>
    <n v="0"/>
  </r>
  <r>
    <n v="25198"/>
    <n v="257.43846677457259"/>
    <n v="99.883521934700553"/>
    <n v="157.55494483987201"/>
    <n v="157.55494483987201"/>
    <n v="716.99999999999807"/>
    <n v="716.99999999999807"/>
    <n v="25"/>
    <x v="13"/>
    <x v="474"/>
    <s v="Bavans"/>
    <s v="SPASAD DE STE SUZANNE"/>
    <s v="S.S.I.A.D."/>
    <n v="250001146"/>
    <s v="APASAD SOINS + DOUBS"/>
    <n v="1"/>
    <m/>
    <m/>
    <m/>
    <m/>
    <m/>
    <m/>
    <s v="P"/>
    <n v="0"/>
    <n v="0"/>
  </r>
  <r>
    <n v="25207"/>
    <n v="149"/>
    <n v="97"/>
    <n v="52"/>
    <n v="52"/>
    <n v="646"/>
    <n v="646"/>
    <n v="25"/>
    <x v="13"/>
    <x v="475"/>
    <s v="Bavans"/>
    <s v="SPASAD DE STE SUZANNE"/>
    <s v="S.S.I.A.D."/>
    <n v="250001146"/>
    <s v="APASAD SOINS + DOUBS"/>
    <n v="1"/>
    <m/>
    <m/>
    <m/>
    <m/>
    <m/>
    <m/>
    <s v="P"/>
    <n v="0"/>
    <n v="0"/>
  </r>
  <r>
    <n v="25210"/>
    <n v="30.232258064516127"/>
    <n v="28.4"/>
    <n v="1.8322580645161299"/>
    <n v="1.8322580645161299"/>
    <n v="142"/>
    <n v="142"/>
    <n v="25"/>
    <x v="13"/>
    <x v="476"/>
    <s v="Bavans"/>
    <s v="SPASAD DE STE SUZANNE"/>
    <s v="S.S.I.A.D."/>
    <n v="250001146"/>
    <s v="APASAD SOINS + DOUBS"/>
    <n v="1"/>
    <m/>
    <m/>
    <m/>
    <m/>
    <m/>
    <m/>
    <s v="P"/>
    <n v="0"/>
    <n v="0"/>
  </r>
  <r>
    <n v="25224"/>
    <n v="258.93675889327972"/>
    <n v="189.81818181818116"/>
    <n v="69.118577075098557"/>
    <n v="69.118577075098557"/>
    <n v="782.99999999999716"/>
    <n v="782.99999999999716"/>
    <n v="25"/>
    <x v="13"/>
    <x v="477"/>
    <s v="Bavans"/>
    <s v="SPASAD DE STE SUZANNE"/>
    <s v="S.S.I.A.D."/>
    <n v="250001146"/>
    <s v="APASAD SOINS + DOUBS"/>
    <n v="1"/>
    <m/>
    <m/>
    <m/>
    <m/>
    <m/>
    <m/>
    <s v="P"/>
    <n v="0"/>
    <n v="0"/>
  </r>
  <r>
    <n v="25232"/>
    <n v="23.781818181818185"/>
    <n v="19.81818181818182"/>
    <n v="3.9636363636363638"/>
    <n v="3.9636363636363638"/>
    <n v="109"/>
    <n v="109"/>
    <n v="25"/>
    <x v="13"/>
    <x v="478"/>
    <s v="Bavans"/>
    <s v="SPASAD DE STE SUZANNE"/>
    <s v="S.S.I.A.D."/>
    <n v="250001146"/>
    <s v="APASAD SOINS + DOUBS"/>
    <n v="1"/>
    <m/>
    <m/>
    <m/>
    <m/>
    <m/>
    <m/>
    <s v="P"/>
    <n v="0"/>
    <n v="0"/>
  </r>
  <r>
    <n v="25316"/>
    <n v="67.950570342205339"/>
    <n v="44.315589353612175"/>
    <n v="23.63498098859316"/>
    <n v="23.63498098859316"/>
    <n v="259"/>
    <n v="259"/>
    <n v="25"/>
    <x v="13"/>
    <x v="479"/>
    <s v="Bavans"/>
    <s v="SPASAD DE STE SUZANNE"/>
    <s v="S.S.I.A.D."/>
    <n v="250001146"/>
    <s v="APASAD SOINS + DOUBS"/>
    <n v="1"/>
    <m/>
    <m/>
    <m/>
    <m/>
    <m/>
    <m/>
    <s v="P"/>
    <n v="0"/>
    <n v="0"/>
  </r>
  <r>
    <n v="25322"/>
    <n v="95.77215189873418"/>
    <n v="78"/>
    <n v="17.772151898734183"/>
    <n v="17.772151898734183"/>
    <n v="390"/>
    <n v="390"/>
    <n v="25"/>
    <x v="13"/>
    <x v="480"/>
    <s v="Bavans"/>
    <s v="SPASAD DE STE SUZANNE"/>
    <s v="S.S.I.A.D."/>
    <n v="250001146"/>
    <s v="APASAD SOINS + DOUBS"/>
    <n v="1"/>
    <m/>
    <m/>
    <m/>
    <m/>
    <m/>
    <m/>
    <s v="P"/>
    <n v="0"/>
    <n v="0"/>
  </r>
  <r>
    <n v="25345"/>
    <n v="139"/>
    <n v="101"/>
    <n v="38"/>
    <n v="38"/>
    <n v="679"/>
    <n v="679"/>
    <n v="25"/>
    <x v="13"/>
    <x v="481"/>
    <s v="Bavans"/>
    <s v="SPASAD DE STE SUZANNE"/>
    <s v="S.S.I.A.D."/>
    <n v="250001146"/>
    <s v="APASAD SOINS + DOUBS"/>
    <n v="1"/>
    <m/>
    <m/>
    <m/>
    <m/>
    <m/>
    <m/>
    <s v="P"/>
    <n v="0"/>
    <n v="0"/>
  </r>
  <r>
    <n v="25350"/>
    <n v="218.27841634738107"/>
    <n v="147.18773946360099"/>
    <n v="71.090676883780077"/>
    <n v="71.090676883780077"/>
    <n v="783.99999999999716"/>
    <n v="783.99999999999716"/>
    <n v="25"/>
    <x v="13"/>
    <x v="482"/>
    <s v="Bavans"/>
    <s v="SPASAD DE STE SUZANNE"/>
    <s v="S.S.I.A.D."/>
    <n v="250001146"/>
    <s v="APASAD SOINS + DOUBS"/>
    <n v="1"/>
    <m/>
    <m/>
    <m/>
    <m/>
    <m/>
    <m/>
    <s v="P"/>
    <n v="0"/>
    <n v="0"/>
  </r>
  <r>
    <n v="25394"/>
    <n v="255.50267326842661"/>
    <n v="200.39425354386401"/>
    <n v="55.108419724562602"/>
    <n v="55.108419724562602"/>
    <n v="1526"/>
    <n v="1526"/>
    <n v="25"/>
    <x v="13"/>
    <x v="483"/>
    <s v="Bavans"/>
    <s v="SPASAD DE STE SUZANNE"/>
    <s v="S.S.I.A.D."/>
    <n v="250001146"/>
    <s v="APASAD SOINS + DOUBS"/>
    <n v="1"/>
    <m/>
    <m/>
    <m/>
    <m/>
    <m/>
    <m/>
    <s v="P"/>
    <n v="0"/>
    <n v="0"/>
  </r>
  <r>
    <n v="25469"/>
    <n v="156"/>
    <n v="101"/>
    <n v="55"/>
    <n v="55"/>
    <n v="452"/>
    <n v="452"/>
    <n v="25"/>
    <x v="13"/>
    <x v="484"/>
    <s v="Bavans"/>
    <s v="SPASAD DE STE SUZANNE"/>
    <s v="S.S.I.A.D."/>
    <n v="250001146"/>
    <s v="APASAD SOINS + DOUBS"/>
    <n v="1"/>
    <m/>
    <m/>
    <m/>
    <m/>
    <m/>
    <m/>
    <s v="P"/>
    <n v="0"/>
    <n v="0"/>
  </r>
  <r>
    <n v="25481"/>
    <n v="43.593023255813947"/>
    <n v="35.063953488372086"/>
    <n v="8.5290697674418592"/>
    <n v="8.5290697674418592"/>
    <n v="326"/>
    <n v="326"/>
    <n v="25"/>
    <x v="13"/>
    <x v="485"/>
    <s v="Bavans"/>
    <s v="SPASAD DE STE SUZANNE"/>
    <s v="S.S.I.A.D."/>
    <n v="250001146"/>
    <s v="APASAD SOINS + DOUBS"/>
    <n v="1"/>
    <m/>
    <m/>
    <m/>
    <m/>
    <m/>
    <m/>
    <s v="P"/>
    <n v="0"/>
    <n v="0"/>
  </r>
  <r>
    <n v="25521"/>
    <n v="49.705882352941202"/>
    <n v="34.79411764705884"/>
    <n v="14.91176470588236"/>
    <n v="14.91176470588236"/>
    <n v="169"/>
    <n v="169"/>
    <n v="25"/>
    <x v="13"/>
    <x v="486"/>
    <s v="Bavans"/>
    <s v="SPASAD DE STE SUZANNE"/>
    <s v="S.S.I.A.D."/>
    <n v="250001146"/>
    <s v="APASAD SOINS + DOUBS"/>
    <n v="1"/>
    <m/>
    <m/>
    <m/>
    <m/>
    <m/>
    <m/>
    <s v="P"/>
    <n v="0"/>
    <n v="0"/>
  </r>
  <r>
    <n v="25523"/>
    <n v="211.42547425474254"/>
    <n v="148.59620596205963"/>
    <n v="62.829268292682926"/>
    <n v="62.829268292682926"/>
    <n v="736"/>
    <n v="736"/>
    <n v="25"/>
    <x v="13"/>
    <x v="487"/>
    <s v="Bavans"/>
    <s v="SPASAD DE STE SUZANNE"/>
    <s v="S.S.I.A.D."/>
    <n v="250001146"/>
    <s v="APASAD SOINS + DOUBS"/>
    <n v="1"/>
    <m/>
    <m/>
    <m/>
    <m/>
    <m/>
    <m/>
    <s v="P"/>
    <n v="0"/>
    <n v="0"/>
  </r>
  <r>
    <n v="25524"/>
    <n v="226"/>
    <n v="161"/>
    <n v="65"/>
    <n v="65"/>
    <n v="892"/>
    <n v="892"/>
    <n v="25"/>
    <x v="13"/>
    <x v="488"/>
    <s v="Bavans"/>
    <s v="SPASAD DE STE SUZANNE"/>
    <s v="S.S.I.A.D."/>
    <n v="250001146"/>
    <s v="APASAD SOINS + DOUBS"/>
    <n v="1"/>
    <m/>
    <m/>
    <m/>
    <m/>
    <m/>
    <m/>
    <s v="P"/>
    <n v="0"/>
    <n v="0"/>
  </r>
  <r>
    <n v="25526"/>
    <n v="307"/>
    <n v="217"/>
    <n v="90"/>
    <n v="90"/>
    <n v="1534"/>
    <n v="1534"/>
    <n v="25"/>
    <x v="13"/>
    <x v="489"/>
    <s v="Montbéliard"/>
    <s v="SPASAD DE STE SUZANNE"/>
    <s v="S.S.I.A.D."/>
    <n v="250001146"/>
    <s v="APASAD SOINS + DOUBS"/>
    <n v="1"/>
    <m/>
    <m/>
    <m/>
    <m/>
    <m/>
    <m/>
    <s v="P"/>
    <n v="0"/>
    <n v="0"/>
  </r>
  <r>
    <n v="25540"/>
    <n v="75"/>
    <n v="52"/>
    <n v="23"/>
    <n v="23"/>
    <n v="303"/>
    <n v="303"/>
    <n v="25"/>
    <x v="13"/>
    <x v="490"/>
    <s v="Bavans"/>
    <s v="SPASAD DE STE SUZANNE"/>
    <s v="S.S.I.A.D."/>
    <n v="250001146"/>
    <s v="APASAD SOINS + DOUBS"/>
    <n v="1"/>
    <m/>
    <m/>
    <m/>
    <m/>
    <m/>
    <m/>
    <s v="P"/>
    <n v="0"/>
    <n v="0"/>
  </r>
  <r>
    <n v="25608"/>
    <n v="43.502923976608244"/>
    <n v="33.385964912280748"/>
    <n v="10.116959064327499"/>
    <n v="10.116959064327499"/>
    <n v="173"/>
    <n v="173"/>
    <n v="25"/>
    <x v="13"/>
    <x v="491"/>
    <s v="Bavans"/>
    <s v="SPASAD DE STE SUZANNE"/>
    <s v="S.S.I.A.D."/>
    <n v="250001146"/>
    <s v="APASAD SOINS + DOUBS"/>
    <n v="1"/>
    <m/>
    <m/>
    <m/>
    <m/>
    <m/>
    <m/>
    <s v="P"/>
    <n v="0"/>
    <n v="0"/>
  </r>
  <r>
    <n v="25632"/>
    <n v="819.05715656399298"/>
    <n v="532.9772882086977"/>
    <n v="286.07986835529522"/>
    <n v="286.07986835529522"/>
    <n v="3379"/>
    <n v="3379"/>
    <n v="25"/>
    <x v="13"/>
    <x v="492"/>
    <s v="Valentigney"/>
    <s v="SPASAD DE STE SUZANNE"/>
    <s v="S.S.I.A.D."/>
    <n v="250001146"/>
    <s v="APASAD SOINS + DOUBS"/>
    <n v="1"/>
    <m/>
    <m/>
    <m/>
    <m/>
    <m/>
    <m/>
    <s v="P"/>
    <n v="0"/>
    <n v="0"/>
  </r>
  <r>
    <n v="70064"/>
    <n v="35.24087591240864"/>
    <n v="20.729927007299199"/>
    <n v="14.510948905109441"/>
    <n v="14.510948905109441"/>
    <n v="142"/>
    <n v="142"/>
    <n v="70"/>
    <x v="25"/>
    <x v="493"/>
    <s v="Héricourt-2"/>
    <s v="SPASAD HERICOURT"/>
    <s v="S.S.I.A.D."/>
    <n v="250001146"/>
    <s v="APASAD SOINS + HAUTE SAONE"/>
    <n v="1"/>
    <n v="39"/>
    <n v="39"/>
    <n v="2"/>
    <n v="2"/>
    <m/>
    <m/>
    <s v="P"/>
    <n v="0"/>
    <n v="0"/>
  </r>
  <r>
    <n v="70096"/>
    <n v="189.76972624798714"/>
    <n v="118.23349436392915"/>
    <n v="71.536231884057983"/>
    <n v="71.536231884057983"/>
    <n v="617"/>
    <n v="617"/>
    <n v="70"/>
    <x v="25"/>
    <x v="494"/>
    <s v="Héricourt-1"/>
    <s v="SPASAD HERICOURT"/>
    <s v="S.S.I.A.D."/>
    <n v="250001146"/>
    <s v="APASAD SOINS + HAUTE SAONE"/>
    <n v="1"/>
    <m/>
    <m/>
    <m/>
    <m/>
    <m/>
    <m/>
    <s v="P"/>
    <n v="0"/>
    <n v="0"/>
  </r>
  <r>
    <n v="70116"/>
    <n v="189"/>
    <n v="129"/>
    <n v="60"/>
    <n v="60"/>
    <n v="651"/>
    <n v="651"/>
    <n v="70"/>
    <x v="25"/>
    <x v="495"/>
    <s v="Héricourt-1"/>
    <s v="SPASAD HERICOURT"/>
    <s v="S.S.I.A.D."/>
    <n v="250001146"/>
    <s v="APASAD SOINS + HAUTE SAONE"/>
    <n v="1"/>
    <m/>
    <m/>
    <m/>
    <m/>
    <m/>
    <m/>
    <s v="P"/>
    <n v="0"/>
    <n v="0"/>
  </r>
  <r>
    <n v="70117"/>
    <n v="311"/>
    <n v="215"/>
    <n v="96"/>
    <n v="96"/>
    <n v="1260"/>
    <n v="1260"/>
    <n v="70"/>
    <x v="25"/>
    <x v="496"/>
    <s v="Héricourt-1"/>
    <s v="SPASAD HERICOURT"/>
    <s v="S.S.I.A.D."/>
    <n v="250001146"/>
    <s v="APASAD SOINS + HAUTE SAONE"/>
    <n v="1"/>
    <m/>
    <m/>
    <m/>
    <m/>
    <m/>
    <m/>
    <s v="P"/>
    <n v="0"/>
    <n v="0"/>
  </r>
  <r>
    <n v="70121"/>
    <n v="201.56018518518553"/>
    <n v="130.96296296296319"/>
    <n v="70.597222222222342"/>
    <n v="70.597222222222342"/>
    <n v="884.00000000000159"/>
    <n v="884.00000000000159"/>
    <n v="70"/>
    <x v="25"/>
    <x v="497"/>
    <s v="Héricourt-2"/>
    <s v="SPASAD HERICOURT"/>
    <s v="S.S.I.A.D."/>
    <n v="250001146"/>
    <s v="APASAD SOINS + HAUTE SAONE"/>
    <n v="1"/>
    <m/>
    <m/>
    <m/>
    <m/>
    <m/>
    <m/>
    <s v="P"/>
    <n v="0"/>
    <n v="0"/>
  </r>
  <r>
    <n v="70147"/>
    <n v="55.111111111111114"/>
    <n v="34.974358974358978"/>
    <n v="20.13675213675214"/>
    <n v="20.13675213675214"/>
    <n v="248"/>
    <n v="248"/>
    <n v="70"/>
    <x v="25"/>
    <x v="498"/>
    <s v="Héricourt-2"/>
    <s v="SPASAD HERICOURT"/>
    <s v="S.S.I.A.D."/>
    <n v="250001146"/>
    <s v="APASAD SOINS + HAUTE SAONE"/>
    <n v="1"/>
    <m/>
    <m/>
    <m/>
    <m/>
    <m/>
    <m/>
    <s v="P"/>
    <n v="0"/>
    <n v="0"/>
  </r>
  <r>
    <n v="70149"/>
    <n v="140.2252747252748"/>
    <n v="100.44505494505501"/>
    <n v="39.780219780219809"/>
    <n v="39.780219780219809"/>
    <n v="724"/>
    <n v="724"/>
    <n v="70"/>
    <x v="25"/>
    <x v="499"/>
    <s v="Héricourt-2"/>
    <s v="SPASAD HERICOURT"/>
    <s v="S.S.I.A.D."/>
    <n v="250001146"/>
    <s v="APASAD SOINS + HAUTE SAONE"/>
    <n v="1"/>
    <m/>
    <m/>
    <m/>
    <m/>
    <m/>
    <m/>
    <s v="P"/>
    <n v="0"/>
    <n v="0"/>
  </r>
  <r>
    <n v="70160"/>
    <n v="61.819767441860463"/>
    <n v="45.866279069767437"/>
    <n v="15.953488372093027"/>
    <n v="15.953488372093027"/>
    <n v="343"/>
    <n v="343"/>
    <n v="70"/>
    <x v="25"/>
    <x v="500"/>
    <s v="Héricourt-2"/>
    <s v="SPASAD HERICOURT"/>
    <s v="S.S.I.A.D."/>
    <n v="250001146"/>
    <s v="APASAD SOINS + HAUTE SAONE"/>
    <n v="1"/>
    <m/>
    <m/>
    <m/>
    <m/>
    <m/>
    <m/>
    <s v="P"/>
    <n v="0"/>
    <n v="0"/>
  </r>
  <r>
    <n v="70182"/>
    <n v="24.504950495049499"/>
    <n v="20.584158415841578"/>
    <n v="3.9207920792079198"/>
    <n v="3.9207920792079198"/>
    <n v="99"/>
    <n v="99"/>
    <n v="70"/>
    <x v="25"/>
    <x v="501"/>
    <s v="Héricourt-2"/>
    <s v="SPASAD HERICOURT"/>
    <s v="S.S.I.A.D."/>
    <n v="250001146"/>
    <s v="APASAD SOINS + HAUTE SAONE"/>
    <n v="1"/>
    <m/>
    <m/>
    <m/>
    <m/>
    <m/>
    <m/>
    <s v="P"/>
    <n v="0"/>
    <n v="0"/>
  </r>
  <r>
    <n v="70184"/>
    <n v="211.50222172506196"/>
    <n v="115.949072480033"/>
    <n v="95.553149245028962"/>
    <n v="95.553149245028962"/>
    <n v="761.00000000000091"/>
    <n v="761.00000000000091"/>
    <n v="70"/>
    <x v="25"/>
    <x v="502"/>
    <s v="Héricourt-2"/>
    <s v="SPASAD HERICOURT"/>
    <s v="S.S.I.A.D."/>
    <n v="250001146"/>
    <s v="APASAD SOINS + HAUTE SAONE"/>
    <n v="1"/>
    <m/>
    <m/>
    <m/>
    <m/>
    <m/>
    <m/>
    <s v="P"/>
    <n v="0"/>
    <n v="0"/>
  </r>
  <r>
    <n v="70206"/>
    <n v="125.763747454175"/>
    <n v="80.488798370672001"/>
    <n v="45.274949083503003"/>
    <n v="45.274949083503003"/>
    <n v="493.99999999999937"/>
    <n v="493.99999999999937"/>
    <n v="70"/>
    <x v="25"/>
    <x v="503"/>
    <s v="Héricourt-1"/>
    <s v="SPASAD HERICOURT"/>
    <s v="S.S.I.A.D."/>
    <n v="250001146"/>
    <s v="APASAD SOINS + HAUTE SAONE"/>
    <n v="1"/>
    <m/>
    <m/>
    <m/>
    <m/>
    <m/>
    <m/>
    <s v="P"/>
    <n v="0"/>
    <n v="0"/>
  </r>
  <r>
    <n v="70221"/>
    <n v="73.69127516778552"/>
    <n v="47.08053691275186"/>
    <n v="26.61073825503366"/>
    <n v="26.61073825503366"/>
    <n v="305.00000000000119"/>
    <n v="305.00000000000119"/>
    <n v="70"/>
    <x v="25"/>
    <x v="504"/>
    <s v="Héricourt-2"/>
    <s v="SPASAD HERICOURT"/>
    <s v="S.S.I.A.D."/>
    <n v="250001146"/>
    <s v="APASAD SOINS + HAUTE SAONE"/>
    <n v="1"/>
    <m/>
    <m/>
    <m/>
    <m/>
    <m/>
    <m/>
    <s v="P"/>
    <n v="0"/>
    <n v="0"/>
  </r>
  <r>
    <n v="70285"/>
    <n v="2721.0417865646473"/>
    <n v="1809.478721190588"/>
    <n v="911.56306537405931"/>
    <n v="911.56306537405931"/>
    <n v="9896"/>
    <n v="9896"/>
    <n v="70"/>
    <x v="25"/>
    <x v="505"/>
    <s v="Héricourt"/>
    <s v="SPASAD HERICOURT"/>
    <s v="S.S.I.A.D."/>
    <n v="250001146"/>
    <s v="APASAD SOINS + HAUTE SAONE"/>
    <n v="1"/>
    <m/>
    <m/>
    <m/>
    <m/>
    <m/>
    <m/>
    <s v="P"/>
    <n v="0"/>
    <n v="0"/>
  </r>
  <r>
    <n v="70306"/>
    <n v="124.47247706422014"/>
    <n v="77.098623853210981"/>
    <n v="47.373853211009163"/>
    <n v="47.373853211009163"/>
    <n v="405"/>
    <n v="405"/>
    <n v="70"/>
    <x v="25"/>
    <x v="506"/>
    <s v="Lure-2"/>
    <s v="SPASAD HERICOURT"/>
    <s v="S.S.I.A.D."/>
    <n v="250001146"/>
    <s v="APASAD SOINS + HAUTE SAONE"/>
    <n v="1"/>
    <m/>
    <m/>
    <m/>
    <m/>
    <m/>
    <m/>
    <s v="P"/>
    <n v="0"/>
    <n v="0"/>
  </r>
  <r>
    <n v="70312"/>
    <n v="207.11392405063242"/>
    <n v="146.6202531645566"/>
    <n v="60.493670886075805"/>
    <n v="60.493670886075805"/>
    <n v="728.99999999999818"/>
    <n v="728.99999999999818"/>
    <n v="70"/>
    <x v="25"/>
    <x v="507"/>
    <s v="Héricourt-1"/>
    <s v="SPASAD HERICOURT"/>
    <s v="S.S.I.A.D."/>
    <n v="250001146"/>
    <s v="APASAD SOINS + HAUTE SAONE"/>
    <n v="1"/>
    <m/>
    <m/>
    <m/>
    <m/>
    <m/>
    <m/>
    <s v="P"/>
    <n v="0"/>
    <n v="0"/>
  </r>
  <r>
    <n v="70330"/>
    <n v="41.713675213675209"/>
    <n v="32.012820512820511"/>
    <n v="9.7008547008547001"/>
    <n v="9.7008547008547001"/>
    <n v="227"/>
    <n v="227"/>
    <n v="70"/>
    <x v="25"/>
    <x v="508"/>
    <s v="Héricourt-1"/>
    <s v="SPASAD HERICOURT"/>
    <s v="S.S.I.A.D."/>
    <n v="250001146"/>
    <s v="APASAD SOINS + HAUTE SAONE"/>
    <n v="1"/>
    <m/>
    <m/>
    <m/>
    <m/>
    <m/>
    <m/>
    <s v="P"/>
    <n v="0"/>
    <n v="0"/>
  </r>
  <r>
    <n v="70477"/>
    <n v="207.05665349143683"/>
    <n v="151.70487483531016"/>
    <n v="55.351778656126676"/>
    <n v="55.351778656126676"/>
    <n v="778.00000000000273"/>
    <n v="778.00000000000273"/>
    <n v="70"/>
    <x v="25"/>
    <x v="509"/>
    <s v="Héricourt-2"/>
    <s v="SPASAD HERICOURT"/>
    <s v="S.S.I.A.D."/>
    <n v="250001146"/>
    <s v="APASAD SOINS + HAUTE SAONE"/>
    <n v="1"/>
    <m/>
    <m/>
    <m/>
    <m/>
    <m/>
    <m/>
    <s v="P"/>
    <n v="0"/>
    <n v="0"/>
  </r>
  <r>
    <n v="70497"/>
    <n v="111.8032786885245"/>
    <n v="79.278688524590095"/>
    <n v="32.524590163934398"/>
    <n v="32.524590163934398"/>
    <n v="496"/>
    <n v="496"/>
    <n v="70"/>
    <x v="25"/>
    <x v="510"/>
    <s v="Héricourt-2"/>
    <s v="SPASAD HERICOURT"/>
    <s v="S.S.I.A.D."/>
    <n v="250001146"/>
    <s v="APASAD SOINS + HAUTE SAONE"/>
    <n v="1"/>
    <m/>
    <m/>
    <m/>
    <m/>
    <m/>
    <m/>
    <s v="P"/>
    <n v="0"/>
    <n v="0"/>
  </r>
  <r>
    <n v="70506"/>
    <n v="90.727762803234299"/>
    <n v="66.533692722371825"/>
    <n v="24.194070080862481"/>
    <n v="24.194070080862481"/>
    <n v="373.9999999999992"/>
    <n v="373.9999999999992"/>
    <n v="70"/>
    <x v="25"/>
    <x v="511"/>
    <s v="Héricourt-2"/>
    <s v="SPASAD HERICOURT"/>
    <s v="S.S.I.A.D."/>
    <n v="250001146"/>
    <s v="APASAD SOINS + HAUTE SAONE"/>
    <n v="1"/>
    <m/>
    <m/>
    <m/>
    <m/>
    <m/>
    <m/>
    <s v="P"/>
    <n v="0"/>
    <n v="0"/>
  </r>
  <r>
    <n v="70547"/>
    <n v="34.24864864864864"/>
    <n v="24.616216216216209"/>
    <n v="9.6324324324324309"/>
    <n v="9.6324324324324309"/>
    <n v="198"/>
    <n v="198"/>
    <n v="70"/>
    <x v="25"/>
    <x v="512"/>
    <s v="Héricourt-2"/>
    <s v="SPASAD HERICOURT"/>
    <s v="S.S.I.A.D."/>
    <n v="250001146"/>
    <s v="APASAD SOINS + HAUTE SAONE"/>
    <n v="1"/>
    <m/>
    <m/>
    <m/>
    <m/>
    <m/>
    <m/>
    <s v="P"/>
    <n v="0"/>
    <n v="0"/>
  </r>
  <r>
    <n v="70567"/>
    <n v="38.345588235294201"/>
    <n v="25.19852941176476"/>
    <n v="13.14705882352944"/>
    <n v="13.14705882352944"/>
    <n v="149"/>
    <n v="149"/>
    <n v="70"/>
    <x v="25"/>
    <x v="513"/>
    <s v="Héricourt-2"/>
    <s v="SPASAD HERICOURT"/>
    <s v="S.S.I.A.D."/>
    <n v="250001146"/>
    <s v="APASAD SOINS + HAUTE SAONE"/>
    <n v="1"/>
    <m/>
    <m/>
    <m/>
    <m/>
    <m/>
    <m/>
    <s v="P"/>
    <n v="0"/>
    <n v="0"/>
  </r>
  <r>
    <n v="70579"/>
    <n v="137.10629067245128"/>
    <n v="101.63123644251633"/>
    <n v="35.475054229934941"/>
    <n v="35.475054229934941"/>
    <n v="442"/>
    <n v="442"/>
    <n v="70"/>
    <x v="25"/>
    <x v="514"/>
    <s v="Héricourt-2"/>
    <s v="SPASAD HERICOURT"/>
    <s v="S.S.I.A.D."/>
    <n v="250001146"/>
    <s v="APASAD SOINS + HAUTE SAONE"/>
    <n v="1"/>
    <m/>
    <m/>
    <m/>
    <m/>
    <m/>
    <m/>
    <s v="P"/>
    <n v="0"/>
    <n v="0"/>
  </r>
  <r>
    <n v="71224"/>
    <n v="26.337662337662259"/>
    <n v="21.272727272727209"/>
    <n v="5.0649350649350495"/>
    <n v="5.0649350649350495"/>
    <n v="77.999999999999773"/>
    <n v="77.999999999999773"/>
    <n v="71"/>
    <x v="26"/>
    <x v="515"/>
    <s v="PALINGES"/>
    <s v="S.S.I.A.D. PARAY LE MONIAL"/>
    <s v="S.S.I.A.D."/>
    <n v="710001488"/>
    <s v="ASS &quot;SSIAD DE PARAY&quot;"/>
    <n v="1"/>
    <n v="59"/>
    <n v="59"/>
    <n v="2"/>
    <n v="2"/>
    <m/>
    <m/>
    <s v="P"/>
    <n v="0"/>
    <n v="0"/>
  </r>
  <r>
    <n v="71232"/>
    <n v="48"/>
    <n v="35"/>
    <n v="13"/>
    <n v="13"/>
    <n v="210"/>
    <n v="210"/>
    <n v="71"/>
    <x v="26"/>
    <x v="516"/>
    <s v="PARAY-LE-MONIAL"/>
    <s v="S.S.I.A.D. PARAY LE MONIAL"/>
    <s v="S.S.I.A.D."/>
    <n v="710001488"/>
    <s v="ASS &quot;SSIAD DE PARAY&quot;"/>
    <n v="1"/>
    <m/>
    <m/>
    <m/>
    <m/>
    <m/>
    <m/>
    <s v="P"/>
    <n v="0"/>
    <n v="0"/>
  </r>
  <r>
    <n v="71233"/>
    <n v="79.528428093645303"/>
    <n v="51.341137123745703"/>
    <n v="28.1872909698996"/>
    <n v="28.1872909698996"/>
    <n v="300.99999999999932"/>
    <n v="300.99999999999932"/>
    <n v="71"/>
    <x v="26"/>
    <x v="517"/>
    <s v="PARAY-LE-MONIAL"/>
    <s v="S.S.I.A.D. PARAY LE MONIAL"/>
    <s v="S.S.I.A.D."/>
    <n v="710001488"/>
    <s v="ASS &quot;SSIAD DE PARAY&quot;"/>
    <n v="1"/>
    <m/>
    <m/>
    <m/>
    <m/>
    <m/>
    <m/>
    <s v="P"/>
    <n v="0"/>
    <n v="0"/>
  </r>
  <r>
    <n v="71285"/>
    <n v="140"/>
    <n v="98"/>
    <n v="42"/>
    <n v="42"/>
    <n v="425"/>
    <n v="425"/>
    <n v="71"/>
    <x v="26"/>
    <x v="518"/>
    <s v="PALINGES"/>
    <s v="S.S.I.A.D. PARAY LE MONIAL"/>
    <s v="S.S.I.A.D."/>
    <n v="710001488"/>
    <s v="ASS &quot;SSIAD DE PARAY&quot;"/>
    <n v="1"/>
    <m/>
    <m/>
    <m/>
    <m/>
    <m/>
    <m/>
    <s v="P"/>
    <n v="0"/>
    <n v="0"/>
  </r>
  <r>
    <n v="71331"/>
    <n v="27.290322580645082"/>
    <n v="24.258064516128961"/>
    <n v="3.0322580645161201"/>
    <n v="3.0322580645161201"/>
    <n v="93.999999999999716"/>
    <n v="93.999999999999716"/>
    <n v="71"/>
    <x v="26"/>
    <x v="519"/>
    <s v="PARAY-LE-MONIAL"/>
    <s v="S.S.I.A.D. PARAY LE MONIAL"/>
    <s v="S.S.I.A.D."/>
    <n v="710001488"/>
    <s v="ASS &quot;SSIAD DE PARAY&quot;"/>
    <n v="1"/>
    <m/>
    <m/>
    <m/>
    <m/>
    <m/>
    <m/>
    <s v="P"/>
    <n v="0"/>
    <n v="0"/>
  </r>
  <r>
    <n v="71334"/>
    <n v="74.745591939546614"/>
    <n v="51.513853904282129"/>
    <n v="23.231738035264492"/>
    <n v="23.231738035264492"/>
    <n v="401"/>
    <n v="401"/>
    <n v="71"/>
    <x v="26"/>
    <x v="520"/>
    <s v="PALINGES"/>
    <s v="S.S.I.A.D. PARAY LE MONIAL"/>
    <s v="S.S.I.A.D."/>
    <n v="710001488"/>
    <s v="ASS &quot;SSIAD DE PARAY&quot;"/>
    <n v="1"/>
    <m/>
    <m/>
    <m/>
    <m/>
    <m/>
    <m/>
    <s v="P"/>
    <n v="0"/>
    <n v="0"/>
  </r>
  <r>
    <n v="71340"/>
    <n v="427.62861384284275"/>
    <n v="259.95057268404827"/>
    <n v="167.67804115879449"/>
    <n v="167.67804115879449"/>
    <n v="1528"/>
    <n v="1528"/>
    <n v="71"/>
    <x v="26"/>
    <x v="521"/>
    <s v="PALINGES"/>
    <s v="S.S.I.A.D. PARAY LE MONIAL"/>
    <s v="S.S.I.A.D."/>
    <n v="710001488"/>
    <s v="ASS &quot;SSIAD DE PARAY&quot;"/>
    <n v="1"/>
    <m/>
    <m/>
    <m/>
    <m/>
    <m/>
    <m/>
    <s v="P"/>
    <n v="0"/>
    <n v="0"/>
  </r>
  <r>
    <n v="71342"/>
    <n v="3660.8550384497021"/>
    <n v="1885.0386492973169"/>
    <n v="1775.8163891523855"/>
    <n v="1775.8163891523855"/>
    <n v="9064"/>
    <n v="9064"/>
    <n v="71"/>
    <x v="26"/>
    <x v="522"/>
    <s v="PARAY-LE-MONIAL"/>
    <s v="S.S.I.A.D. PARAY LE MONIAL"/>
    <s v="S.S.I.A.D."/>
    <n v="710001488"/>
    <s v="ASS &quot;SSIAD DE PARAY&quot;"/>
    <n v="1"/>
    <m/>
    <m/>
    <m/>
    <m/>
    <m/>
    <m/>
    <s v="P"/>
    <n v="0"/>
    <n v="0"/>
  </r>
  <r>
    <n v="71354"/>
    <n v="167.88461538461581"/>
    <n v="108.87062937062964"/>
    <n v="59.013986013986163"/>
    <n v="59.013986013986163"/>
    <n v="582.00000000000148"/>
    <n v="582.00000000000148"/>
    <n v="71"/>
    <x v="26"/>
    <x v="523"/>
    <s v="PARAY-LE-MONIAL"/>
    <s v="S.S.I.A.D. PARAY LE MONIAL"/>
    <s v="S.S.I.A.D."/>
    <n v="710001488"/>
    <s v="ASS &quot;SSIAD DE PARAY&quot;"/>
    <n v="1"/>
    <m/>
    <m/>
    <m/>
    <m/>
    <m/>
    <m/>
    <s v="P"/>
    <n v="0"/>
    <n v="0"/>
  </r>
  <r>
    <n v="71388"/>
    <n v="101.45228215767601"/>
    <n v="64.929460580912647"/>
    <n v="36.522821576763363"/>
    <n v="36.522821576763363"/>
    <n v="488.99999999999829"/>
    <n v="488.99999999999829"/>
    <n v="71"/>
    <x v="26"/>
    <x v="524"/>
    <s v="PALINGES"/>
    <s v="S.S.I.A.D. PARAY LE MONIAL"/>
    <s v="S.S.I.A.D."/>
    <n v="710001488"/>
    <s v="ASS &quot;SSIAD DE PARAY&quot;"/>
    <n v="1"/>
    <m/>
    <m/>
    <m/>
    <m/>
    <m/>
    <m/>
    <s v="P"/>
    <n v="0"/>
    <n v="0"/>
  </r>
  <r>
    <n v="71395"/>
    <n v="65.32828282828315"/>
    <n v="44.222222222222442"/>
    <n v="21.106060606060709"/>
    <n v="21.106060606060709"/>
    <n v="199.00000000000097"/>
    <n v="199.00000000000097"/>
    <n v="71"/>
    <x v="26"/>
    <x v="525"/>
    <s v="PALINGES"/>
    <s v="S.S.I.A.D. PARAY LE MONIAL"/>
    <s v="S.S.I.A.D."/>
    <n v="710001488"/>
    <s v="ASS &quot;SSIAD DE PARAY&quot;"/>
    <n v="1"/>
    <m/>
    <m/>
    <m/>
    <m/>
    <m/>
    <m/>
    <s v="P"/>
    <n v="0"/>
    <n v="0"/>
  </r>
  <r>
    <n v="71439"/>
    <n v="171.27014925373209"/>
    <n v="137.82686567164239"/>
    <n v="33.443283582089698"/>
    <n v="33.443283582089698"/>
    <n v="679.00000000000296"/>
    <n v="679.00000000000296"/>
    <n v="71"/>
    <x v="26"/>
    <x v="526"/>
    <s v="PARAY-LE-MONIAL"/>
    <s v="S.S.I.A.D. PARAY LE MONIAL"/>
    <s v="S.S.I.A.D."/>
    <n v="710001488"/>
    <s v="ASS &quot;SSIAD DE PARAY&quot;"/>
    <n v="1"/>
    <m/>
    <m/>
    <m/>
    <m/>
    <m/>
    <m/>
    <s v="P"/>
    <n v="0"/>
    <n v="0"/>
  </r>
  <r>
    <n v="71490"/>
    <n v="203.5964740450533"/>
    <n v="141.41429970617003"/>
    <n v="62.182174338883279"/>
    <n v="62.182174338883279"/>
    <n v="1024"/>
    <n v="1024"/>
    <n v="71"/>
    <x v="26"/>
    <x v="527"/>
    <s v="PALINGES"/>
    <s v="S.S.I.A.D. PARAY LE MONIAL"/>
    <s v="S.S.I.A.D."/>
    <n v="710001488"/>
    <s v="ASS &quot;SSIAD DE PARAY&quot;"/>
    <n v="1"/>
    <m/>
    <m/>
    <m/>
    <m/>
    <m/>
    <m/>
    <s v="P"/>
    <n v="0"/>
    <n v="0"/>
  </r>
  <r>
    <n v="71491"/>
    <n v="380"/>
    <n v="237"/>
    <n v="143"/>
    <n v="143"/>
    <n v="1147"/>
    <n v="1147"/>
    <n v="71"/>
    <x v="26"/>
    <x v="528"/>
    <s v="PARAY-LE-MONIAL"/>
    <s v="S.S.I.A.D. PARAY LE MONIAL"/>
    <s v="S.S.I.A.D."/>
    <n v="710001488"/>
    <s v="ASS &quot;SSIAD DE PARAY&quot;"/>
    <n v="1"/>
    <m/>
    <m/>
    <m/>
    <m/>
    <m/>
    <m/>
    <s v="P"/>
    <n v="0"/>
    <n v="0"/>
  </r>
  <r>
    <n v="71573"/>
    <n v="71.802030456852961"/>
    <n v="47.868020304568638"/>
    <n v="23.934010152284319"/>
    <n v="23.934010152284319"/>
    <n v="205"/>
    <n v="205"/>
    <n v="71"/>
    <x v="26"/>
    <x v="529"/>
    <s v="PARAY-LE-MONIAL"/>
    <s v="S.S.I.A.D. PARAY LE MONIAL"/>
    <s v="S.S.I.A.D."/>
    <n v="710001488"/>
    <s v="ASS &quot;SSIAD DE PARAY&quot;"/>
    <n v="1"/>
    <m/>
    <m/>
    <m/>
    <m/>
    <m/>
    <m/>
    <s v="P"/>
    <n v="0"/>
    <n v="0"/>
  </r>
  <r>
    <n v="71588"/>
    <n v="260.49865229110532"/>
    <n v="188.9892183288411"/>
    <n v="71.509433962264197"/>
    <n v="71.509433962264197"/>
    <n v="1137"/>
    <n v="1137"/>
    <n v="71"/>
    <x v="26"/>
    <x v="530"/>
    <s v="PARAY-LE-MONIAL"/>
    <s v="S.S.I.A.D. PARAY LE MONIAL"/>
    <s v="S.S.I.A.D."/>
    <n v="710001488"/>
    <s v="ASS &quot;SSIAD DE PARAY&quot;"/>
    <n v="1"/>
    <m/>
    <m/>
    <m/>
    <m/>
    <m/>
    <m/>
    <s v="P"/>
    <n v="0"/>
    <n v="0"/>
  </r>
  <r>
    <n v="71590"/>
    <n v="157.02283849918439"/>
    <n v="122.57911908646008"/>
    <n v="34.44371941272432"/>
    <n v="34.44371941272432"/>
    <n v="621"/>
    <n v="621"/>
    <n v="71"/>
    <x v="26"/>
    <x v="531"/>
    <s v="PARAY-LE-MONIAL"/>
    <s v="S.S.I.A.D. PARAY LE MONIAL"/>
    <s v="S.S.I.A.D."/>
    <n v="710001488"/>
    <s v="ASS &quot;SSIAD DE PARAY&quot;"/>
    <n v="1"/>
    <m/>
    <m/>
    <m/>
    <m/>
    <m/>
    <m/>
    <s v="P"/>
    <n v="0"/>
    <n v="0"/>
  </r>
  <r>
    <n v="25033"/>
    <n v="164"/>
    <n v="118"/>
    <n v="46"/>
    <n v="46"/>
    <n v="550"/>
    <n v="550"/>
    <n v="25"/>
    <x v="27"/>
    <x v="532"/>
    <s v="Maîche"/>
    <s v="SSIAD PONT DE ROIDE"/>
    <s v="S.S.I.A.D."/>
    <n v="250001716"/>
    <s v="ASS CTRE SOINS PONT DE ROIDE SANCEY"/>
    <n v="1"/>
    <n v="61"/>
    <n v="61"/>
    <n v="3"/>
    <n v="3"/>
    <m/>
    <m/>
    <s v="P"/>
    <n v="0"/>
    <n v="0"/>
  </r>
  <r>
    <n v="25053"/>
    <n v="30.38613861386138"/>
    <n v="10.78217821782178"/>
    <n v="19.6039603960396"/>
    <n v="19.6039603960396"/>
    <n v="99"/>
    <n v="99"/>
    <n v="25"/>
    <x v="27"/>
    <x v="533"/>
    <s v="Bavans"/>
    <s v="SSIAD PONT DE ROIDE"/>
    <s v="S.S.I.A.D."/>
    <n v="250001716"/>
    <s v="ASS CTRE SOINS PONT DE ROIDE SANCEY"/>
    <n v="1"/>
    <m/>
    <m/>
    <m/>
    <m/>
    <m/>
    <m/>
    <s v="P"/>
    <n v="0"/>
    <n v="0"/>
  </r>
  <r>
    <n v="25061"/>
    <n v="46.666666666666664"/>
    <n v="36.944444444444443"/>
    <n v="9.7222222222222214"/>
    <n v="9.7222222222222214"/>
    <n v="105"/>
    <n v="105"/>
    <n v="25"/>
    <x v="27"/>
    <x v="534"/>
    <s v="Maîche"/>
    <s v="SSIAD PONT DE ROIDE"/>
    <s v="S.S.I.A.D."/>
    <n v="250001716"/>
    <s v="ASS CTRE SOINS PONT DE ROIDE SANCEY"/>
    <n v="1"/>
    <m/>
    <m/>
    <m/>
    <m/>
    <m/>
    <m/>
    <s v="P"/>
    <n v="0"/>
    <n v="0"/>
  </r>
  <r>
    <n v="25082"/>
    <n v="214.87382690302397"/>
    <n v="159.16579770594367"/>
    <n v="55.708029197080286"/>
    <n v="55.708029197080286"/>
    <n v="954"/>
    <n v="954"/>
    <n v="25"/>
    <x v="27"/>
    <x v="535"/>
    <s v="Valentigney"/>
    <s v="SSIAD PONT DE ROIDE"/>
    <s v="S.S.I.A.D."/>
    <n v="250001716"/>
    <s v="ASS CTRE SOINS PONT DE ROIDE SANCEY"/>
    <n v="1"/>
    <m/>
    <m/>
    <m/>
    <m/>
    <m/>
    <m/>
    <s v="P"/>
    <n v="0"/>
    <n v="0"/>
  </r>
  <r>
    <n v="25114"/>
    <n v="94.24932975871333"/>
    <n v="63.538873994638202"/>
    <n v="30.710455764075128"/>
    <n v="30.710455764075128"/>
    <n v="395.0000000000008"/>
    <n v="395.0000000000008"/>
    <n v="25"/>
    <x v="27"/>
    <x v="536"/>
    <s v="Maîche"/>
    <s v="SSIAD PONT DE ROIDE"/>
    <s v="S.S.I.A.D."/>
    <n v="250001716"/>
    <s v="ASS CTRE SOINS PONT DE ROIDE SANCEY"/>
    <n v="1"/>
    <m/>
    <m/>
    <m/>
    <m/>
    <m/>
    <m/>
    <s v="P"/>
    <n v="0"/>
    <n v="0"/>
  </r>
  <r>
    <n v="25138"/>
    <n v="36"/>
    <n v="27"/>
    <n v="9"/>
    <n v="9"/>
    <n v="145"/>
    <n v="145"/>
    <n v="25"/>
    <x v="27"/>
    <x v="537"/>
    <s v="Maîche"/>
    <s v="SSIAD PONT DE ROIDE"/>
    <s v="S.S.I.A.D."/>
    <n v="250001716"/>
    <s v="ASS CTRE SOINS PONT DE ROIDE SANCEY"/>
    <n v="1"/>
    <m/>
    <m/>
    <m/>
    <m/>
    <m/>
    <m/>
    <s v="P"/>
    <n v="0"/>
    <n v="0"/>
  </r>
  <r>
    <n v="25145"/>
    <n v="38"/>
    <n v="25"/>
    <n v="13"/>
    <n v="13"/>
    <n v="121"/>
    <n v="121"/>
    <n v="25"/>
    <x v="27"/>
    <x v="538"/>
    <s v="Bavans"/>
    <s v="SSIAD PONT DE ROIDE"/>
    <s v="S.S.I.A.D."/>
    <n v="250001716"/>
    <s v="ASS CTRE SOINS PONT DE ROIDE SANCEY"/>
    <n v="1"/>
    <m/>
    <m/>
    <m/>
    <m/>
    <m/>
    <m/>
    <s v="P"/>
    <n v="0"/>
    <n v="0"/>
  </r>
  <r>
    <n v="25177"/>
    <n v="60.188679245282799"/>
    <n v="38.396226415094198"/>
    <n v="21.792452830188601"/>
    <n v="21.792452830188601"/>
    <n v="164.9999999999994"/>
    <n v="164.9999999999994"/>
    <n v="25"/>
    <x v="27"/>
    <x v="539"/>
    <s v="Bavans"/>
    <s v="SSIAD PONT DE ROIDE"/>
    <s v="S.S.I.A.D."/>
    <n v="250001716"/>
    <s v="ASS CTRE SOINS PONT DE ROIDE SANCEY"/>
    <n v="1"/>
    <m/>
    <m/>
    <m/>
    <m/>
    <m/>
    <m/>
    <s v="P"/>
    <n v="0"/>
    <n v="0"/>
  </r>
  <r>
    <n v="25187"/>
    <n v="127"/>
    <n v="85"/>
    <n v="42"/>
    <n v="42"/>
    <n v="480"/>
    <n v="480"/>
    <n v="25"/>
    <x v="27"/>
    <x v="540"/>
    <s v="Valentigney"/>
    <s v="SSIAD PONT DE ROIDE"/>
    <s v="S.S.I.A.D."/>
    <n v="250001716"/>
    <s v="ASS CTRE SOINS PONT DE ROIDE SANCEY"/>
    <n v="1"/>
    <m/>
    <m/>
    <m/>
    <m/>
    <m/>
    <m/>
    <s v="P"/>
    <n v="0"/>
    <n v="0"/>
  </r>
  <r>
    <n v="25192"/>
    <n v="28.662721893491"/>
    <n v="22.520710059171499"/>
    <n v="6.1420118343194998"/>
    <n v="6.1420118343194998"/>
    <n v="172.99999999999926"/>
    <n v="172.99999999999926"/>
    <n v="25"/>
    <x v="27"/>
    <x v="541"/>
    <s v="Maîche"/>
    <s v="SSIAD PONT DE ROIDE"/>
    <s v="S.S.I.A.D."/>
    <n v="250001716"/>
    <s v="ASS CTRE SOINS PONT DE ROIDE SANCEY"/>
    <n v="1"/>
    <m/>
    <m/>
    <m/>
    <m/>
    <m/>
    <m/>
    <s v="P"/>
    <n v="0"/>
    <n v="0"/>
  </r>
  <r>
    <n v="25214"/>
    <n v="127.254"/>
    <n v="109.218"/>
    <n v="18.036000000000001"/>
    <n v="18.036000000000001"/>
    <n v="501"/>
    <n v="501"/>
    <n v="25"/>
    <x v="27"/>
    <x v="542"/>
    <s v="Valentigney"/>
    <s v="SSIAD PONT DE ROIDE"/>
    <s v="S.S.I.A.D."/>
    <n v="250001716"/>
    <s v="ASS CTRE SOINS PONT DE ROIDE SANCEY"/>
    <n v="1"/>
    <m/>
    <m/>
    <m/>
    <m/>
    <m/>
    <m/>
    <s v="P"/>
    <n v="0"/>
    <n v="0"/>
  </r>
  <r>
    <n v="25216"/>
    <n v="81"/>
    <n v="58"/>
    <n v="23"/>
    <n v="23"/>
    <n v="277"/>
    <n v="277"/>
    <n v="25"/>
    <x v="27"/>
    <x v="543"/>
    <s v="Maîche"/>
    <s v="SSIAD PONT DE ROIDE"/>
    <s v="S.S.I.A.D."/>
    <n v="250001716"/>
    <s v="ASS CTRE SOINS PONT DE ROIDE SANCEY"/>
    <n v="1"/>
    <m/>
    <m/>
    <m/>
    <m/>
    <m/>
    <m/>
    <s v="P"/>
    <n v="0"/>
    <n v="0"/>
  </r>
  <r>
    <n v="25239"/>
    <n v="45.9890109890109"/>
    <n v="33.725274725274659"/>
    <n v="12.26373626373624"/>
    <n v="12.26373626373624"/>
    <n v="186"/>
    <n v="186"/>
    <n v="25"/>
    <x v="27"/>
    <x v="544"/>
    <s v="Valentigney"/>
    <s v="SSIAD PONT DE ROIDE"/>
    <s v="S.S.I.A.D."/>
    <n v="250001716"/>
    <s v="ASS CTRE SOINS PONT DE ROIDE SANCEY"/>
    <n v="1"/>
    <m/>
    <m/>
    <m/>
    <m/>
    <m/>
    <m/>
    <s v="P"/>
    <n v="0"/>
    <n v="0"/>
  </r>
  <r>
    <n v="25244"/>
    <n v="32.797619047619037"/>
    <n v="23.75"/>
    <n v="9.0476190476190403"/>
    <n v="9.0476190476190403"/>
    <n v="94.999999999999915"/>
    <n v="94.999999999999915"/>
    <n v="25"/>
    <x v="27"/>
    <x v="545"/>
    <s v="Maîche"/>
    <s v="SSIAD PONT DE ROIDE"/>
    <s v="S.S.I.A.D."/>
    <n v="250001716"/>
    <s v="ASS CTRE SOINS PONT DE ROIDE SANCEY"/>
    <n v="1"/>
    <m/>
    <m/>
    <m/>
    <m/>
    <m/>
    <m/>
    <s v="P"/>
    <n v="0"/>
    <n v="0"/>
  </r>
  <r>
    <n v="25261"/>
    <n v="12.786885245901601"/>
    <n v="9.5901639344262009"/>
    <n v="3.1967213114753998"/>
    <n v="3.1967213114753998"/>
    <n v="64.999999999999801"/>
    <n v="64.999999999999801"/>
    <n v="25"/>
    <x v="27"/>
    <x v="546"/>
    <s v="Maîche"/>
    <s v="SSIAD PONT DE ROIDE"/>
    <s v="S.S.I.A.D."/>
    <n v="250001716"/>
    <s v="ASS CTRE SOINS PONT DE ROIDE SANCEY"/>
    <n v="1"/>
    <m/>
    <m/>
    <m/>
    <m/>
    <m/>
    <m/>
    <s v="P"/>
    <n v="0"/>
    <n v="0"/>
  </r>
  <r>
    <n v="25275"/>
    <n v="50.834080717488803"/>
    <n v="38.125560538116602"/>
    <n v="12.708520179372201"/>
    <n v="12.708520179372201"/>
    <n v="218"/>
    <n v="218"/>
    <n v="25"/>
    <x v="27"/>
    <x v="547"/>
    <s v="Maîche"/>
    <s v="SSIAD PONT DE ROIDE"/>
    <s v="S.S.I.A.D."/>
    <n v="250001716"/>
    <s v="ASS CTRE SOINS PONT DE ROIDE SANCEY"/>
    <n v="1"/>
    <m/>
    <m/>
    <m/>
    <m/>
    <m/>
    <m/>
    <s v="P"/>
    <n v="0"/>
    <n v="0"/>
  </r>
  <r>
    <n v="25281"/>
    <n v="38.007272727272749"/>
    <n v="25.33818181818183"/>
    <n v="12.669090909090915"/>
    <n v="12.669090909090915"/>
    <n v="268"/>
    <n v="268"/>
    <n v="25"/>
    <x v="27"/>
    <x v="548"/>
    <s v="Valentigney"/>
    <s v="SSIAD PONT DE ROIDE"/>
    <s v="S.S.I.A.D."/>
    <n v="250001716"/>
    <s v="ASS CTRE SOINS PONT DE ROIDE SANCEY"/>
    <n v="1"/>
    <m/>
    <m/>
    <m/>
    <m/>
    <m/>
    <m/>
    <s v="P"/>
    <n v="0"/>
    <n v="0"/>
  </r>
  <r>
    <n v="25290"/>
    <n v="19.782608695652179"/>
    <n v="9.8913043478260896"/>
    <n v="9.8913043478260896"/>
    <n v="9.8913043478260896"/>
    <n v="91"/>
    <n v="91"/>
    <n v="25"/>
    <x v="27"/>
    <x v="549"/>
    <s v="Valdahon"/>
    <s v="SSIAD PONT DE ROIDE"/>
    <s v="S.S.I.A.D."/>
    <n v="250001716"/>
    <s v="ASS CTRE SOINS PONT DE ROIDE SANCEY"/>
    <n v="1"/>
    <m/>
    <m/>
    <m/>
    <m/>
    <m/>
    <m/>
    <s v="P"/>
    <n v="0"/>
    <n v="0"/>
  </r>
  <r>
    <n v="25311"/>
    <n v="38"/>
    <n v="25"/>
    <n v="13"/>
    <n v="13"/>
    <n v="193"/>
    <n v="193"/>
    <n v="25"/>
    <x v="27"/>
    <x v="550"/>
    <s v="Bavans"/>
    <s v="SSIAD PONT DE ROIDE"/>
    <s v="S.S.I.A.D."/>
    <n v="250001716"/>
    <s v="ASS CTRE SOINS PONT DE ROIDE SANCEY"/>
    <n v="1"/>
    <m/>
    <m/>
    <m/>
    <m/>
    <m/>
    <m/>
    <s v="P"/>
    <n v="0"/>
    <n v="0"/>
  </r>
  <r>
    <n v="25327"/>
    <n v="14.779411764705886"/>
    <n v="9.8529411764705905"/>
    <n v="4.9264705882352953"/>
    <n v="4.9264705882352953"/>
    <n v="67"/>
    <n v="67"/>
    <n v="25"/>
    <x v="27"/>
    <x v="551"/>
    <s v="Bavans"/>
    <s v="SSIAD PONT DE ROIDE"/>
    <s v="S.S.I.A.D."/>
    <n v="250001716"/>
    <s v="ASS CTRE SOINS PONT DE ROIDE SANCEY"/>
    <n v="1"/>
    <m/>
    <m/>
    <m/>
    <m/>
    <m/>
    <m/>
    <s v="P"/>
    <n v="0"/>
    <n v="0"/>
  </r>
  <r>
    <n v="25335"/>
    <n v="31.04191616766467"/>
    <n v="19.401197604790418"/>
    <n v="11.640718562874252"/>
    <n v="11.640718562874252"/>
    <n v="162"/>
    <n v="162"/>
    <n v="25"/>
    <x v="27"/>
    <x v="552"/>
    <s v="Maîche"/>
    <s v="SSIAD PONT DE ROIDE"/>
    <s v="S.S.I.A.D."/>
    <n v="250001716"/>
    <s v="ASS CTRE SOINS PONT DE ROIDE SANCEY"/>
    <n v="1"/>
    <m/>
    <m/>
    <m/>
    <m/>
    <m/>
    <m/>
    <s v="P"/>
    <n v="0"/>
    <n v="0"/>
  </r>
  <r>
    <n v="25386"/>
    <n v="27.912162162162058"/>
    <n v="15.506756756756699"/>
    <n v="12.405405405405359"/>
    <n v="12.405405405405359"/>
    <n v="152.99999999999943"/>
    <n v="152.99999999999943"/>
    <n v="25"/>
    <x v="27"/>
    <x v="553"/>
    <s v="Maîche"/>
    <s v="SSIAD PONT DE ROIDE"/>
    <s v="S.S.I.A.D."/>
    <n v="250001716"/>
    <s v="ASS CTRE SOINS PONT DE ROIDE SANCEY"/>
    <n v="1"/>
    <m/>
    <m/>
    <m/>
    <m/>
    <m/>
    <m/>
    <s v="P"/>
    <n v="0"/>
    <n v="0"/>
  </r>
  <r>
    <n v="25393"/>
    <n v="150.02581755593854"/>
    <n v="103.70912220309845"/>
    <n v="46.316695352840085"/>
    <n v="46.316695352840085"/>
    <n v="585.00000000000193"/>
    <n v="585.00000000000193"/>
    <n v="25"/>
    <x v="27"/>
    <x v="554"/>
    <s v="Maîche"/>
    <s v="SSIAD PONT DE ROIDE"/>
    <s v="S.S.I.A.D."/>
    <n v="250001716"/>
    <s v="ASS CTRE SOINS PONT DE ROIDE SANCEY"/>
    <n v="1"/>
    <m/>
    <m/>
    <m/>
    <m/>
    <m/>
    <m/>
    <s v="P"/>
    <n v="0"/>
    <n v="0"/>
  </r>
  <r>
    <n v="25402"/>
    <n v="11"/>
    <n v="6"/>
    <n v="5"/>
    <n v="5"/>
    <n v="33"/>
    <n v="33"/>
    <n v="25"/>
    <x v="27"/>
    <x v="555"/>
    <s v="Maîche"/>
    <s v="SSIAD PONT DE ROIDE"/>
    <s v="S.S.I.A.D."/>
    <n v="250001716"/>
    <s v="ASS CTRE SOINS PONT DE ROIDE SANCEY"/>
    <n v="1"/>
    <m/>
    <m/>
    <m/>
    <m/>
    <m/>
    <m/>
    <s v="P"/>
    <n v="0"/>
    <n v="0"/>
  </r>
  <r>
    <n v="25422"/>
    <n v="29.924324324324321"/>
    <n v="22.443243243243241"/>
    <n v="7.4810810810810802"/>
    <n v="7.4810810810810802"/>
    <n v="173"/>
    <n v="173"/>
    <n v="25"/>
    <x v="27"/>
    <x v="556"/>
    <s v="Valentigney"/>
    <s v="SSIAD PONT DE ROIDE"/>
    <s v="S.S.I.A.D."/>
    <n v="250001716"/>
    <s v="ASS CTRE SOINS PONT DE ROIDE SANCEY"/>
    <n v="1"/>
    <m/>
    <m/>
    <m/>
    <m/>
    <m/>
    <m/>
    <s v="P"/>
    <n v="0"/>
    <n v="0"/>
  </r>
  <r>
    <n v="25426"/>
    <n v="111"/>
    <n v="84"/>
    <n v="27"/>
    <n v="27"/>
    <n v="390"/>
    <n v="390"/>
    <n v="25"/>
    <x v="27"/>
    <x v="557"/>
    <s v="Valentigney"/>
    <s v="SSIAD PONT DE ROIDE"/>
    <s v="S.S.I.A.D."/>
    <n v="250001716"/>
    <s v="ASS CTRE SOINS PONT DE ROIDE SANCEY"/>
    <n v="1"/>
    <m/>
    <m/>
    <m/>
    <m/>
    <m/>
    <m/>
    <s v="P"/>
    <n v="0"/>
    <n v="0"/>
  </r>
  <r>
    <n v="25436"/>
    <n v="24"/>
    <n v="13"/>
    <n v="11"/>
    <n v="11"/>
    <n v="69"/>
    <n v="69"/>
    <n v="25"/>
    <x v="27"/>
    <x v="558"/>
    <s v="Bavans"/>
    <s v="SSIAD PONT DE ROIDE"/>
    <s v="S.S.I.A.D."/>
    <n v="250001716"/>
    <s v="ASS CTRE SOINS PONT DE ROIDE SANCEY"/>
    <n v="1"/>
    <m/>
    <m/>
    <m/>
    <m/>
    <m/>
    <m/>
    <s v="P"/>
    <n v="0"/>
    <n v="0"/>
  </r>
  <r>
    <n v="25441"/>
    <n v="16.888888888888939"/>
    <n v="13.26984126984131"/>
    <n v="3.6190476190476302"/>
    <n v="3.6190476190476302"/>
    <n v="76.000000000000227"/>
    <n v="76.000000000000227"/>
    <n v="25"/>
    <x v="27"/>
    <x v="559"/>
    <s v="Valdahon"/>
    <s v="SSIAD PONT DE ROIDE"/>
    <s v="S.S.I.A.D."/>
    <n v="250001716"/>
    <s v="ASS CTRE SOINS PONT DE ROIDE SANCEY"/>
    <n v="1"/>
    <m/>
    <m/>
    <m/>
    <m/>
    <m/>
    <m/>
    <s v="P"/>
    <n v="0"/>
    <n v="0"/>
  </r>
  <r>
    <n v="25449"/>
    <n v="27.26213592233016"/>
    <n v="12.11650485436896"/>
    <n v="15.145631067961201"/>
    <n v="15.145631067961201"/>
    <n v="104"/>
    <n v="104"/>
    <n v="25"/>
    <x v="27"/>
    <x v="560"/>
    <s v="Valdahon"/>
    <s v="SSIAD PONT DE ROIDE"/>
    <s v="S.S.I.A.D."/>
    <n v="250001716"/>
    <s v="ASS CTRE SOINS PONT DE ROIDE SANCEY"/>
    <n v="1"/>
    <m/>
    <m/>
    <m/>
    <m/>
    <m/>
    <m/>
    <s v="P"/>
    <n v="0"/>
    <n v="0"/>
  </r>
  <r>
    <n v="25463"/>
    <n v="1257.6005033882739"/>
    <n v="753.34248646356605"/>
    <n v="504.25801692470782"/>
    <n v="504.25801692470782"/>
    <n v="4261"/>
    <n v="4261"/>
    <n v="25"/>
    <x v="27"/>
    <x v="561"/>
    <s v="Valentigney"/>
    <s v="SSIAD PONT DE ROIDE"/>
    <s v="S.S.I.A.D."/>
    <n v="250001716"/>
    <s v="ASS CTRE SOINS PONT DE ROIDE SANCEY"/>
    <n v="1"/>
    <m/>
    <m/>
    <m/>
    <m/>
    <m/>
    <m/>
    <s v="P"/>
    <n v="0"/>
    <n v="0"/>
  </r>
  <r>
    <n v="25471"/>
    <n v="39.368000000000002"/>
    <n v="23.408000000000001"/>
    <n v="15.96"/>
    <n v="15.96"/>
    <n v="133"/>
    <n v="133"/>
    <n v="25"/>
    <x v="27"/>
    <x v="399"/>
    <s v="Valdahon"/>
    <s v="SSIAD PONT DE ROIDE"/>
    <s v="S.S.I.A.D."/>
    <n v="250001716"/>
    <s v="ASS CTRE SOINS PONT DE ROIDE SANCEY"/>
    <n v="1"/>
    <m/>
    <m/>
    <m/>
    <m/>
    <m/>
    <m/>
    <s v="P"/>
    <n v="0"/>
    <n v="0"/>
  </r>
  <r>
    <n v="25476"/>
    <n v="35.105691056910501"/>
    <n v="18.585365853658502"/>
    <n v="16.520325203252"/>
    <n v="16.520325203252"/>
    <n v="127"/>
    <n v="127"/>
    <n v="25"/>
    <x v="27"/>
    <x v="562"/>
    <s v="Bavans"/>
    <s v="SSIAD PONT DE ROIDE"/>
    <s v="S.S.I.A.D."/>
    <n v="250001716"/>
    <s v="ASS CTRE SOINS PONT DE ROIDE SANCEY"/>
    <n v="1"/>
    <m/>
    <m/>
    <m/>
    <m/>
    <m/>
    <m/>
    <s v="P"/>
    <n v="0"/>
    <n v="0"/>
  </r>
  <r>
    <n v="25478"/>
    <n v="46.851851851851919"/>
    <n v="28.518518518518562"/>
    <n v="18.333333333333361"/>
    <n v="18.333333333333361"/>
    <n v="110"/>
    <n v="110"/>
    <n v="25"/>
    <x v="27"/>
    <x v="563"/>
    <s v="Bavans"/>
    <s v="SSIAD PONT DE ROIDE"/>
    <s v="S.S.I.A.D."/>
    <n v="250001716"/>
    <s v="ASS CTRE SOINS PONT DE ROIDE SANCEY"/>
    <n v="1"/>
    <m/>
    <m/>
    <m/>
    <m/>
    <m/>
    <m/>
    <s v="P"/>
    <n v="0"/>
    <n v="0"/>
  </r>
  <r>
    <n v="25485"/>
    <n v="46"/>
    <n v="39"/>
    <n v="7"/>
    <n v="7"/>
    <n v="230"/>
    <n v="230"/>
    <n v="25"/>
    <x v="27"/>
    <x v="564"/>
    <s v="Valentigney"/>
    <s v="SSIAD PONT DE ROIDE"/>
    <s v="S.S.I.A.D."/>
    <n v="250001716"/>
    <s v="ASS CTRE SOINS PONT DE ROIDE SANCEY"/>
    <n v="1"/>
    <m/>
    <m/>
    <m/>
    <m/>
    <m/>
    <m/>
    <s v="P"/>
    <n v="0"/>
    <n v="0"/>
  </r>
  <r>
    <n v="25503"/>
    <n v="25.398305084745765"/>
    <n v="16.932203389830509"/>
    <n v="8.4661016949152543"/>
    <n v="8.4661016949152543"/>
    <n v="111"/>
    <n v="111"/>
    <n v="25"/>
    <x v="27"/>
    <x v="565"/>
    <s v="Valdahon"/>
    <s v="SSIAD PONT DE ROIDE"/>
    <s v="S.S.I.A.D."/>
    <n v="250001716"/>
    <s v="ASS CTRE SOINS PONT DE ROIDE SANCEY"/>
    <n v="1"/>
    <m/>
    <m/>
    <m/>
    <m/>
    <m/>
    <m/>
    <s v="P"/>
    <n v="0"/>
    <n v="0"/>
  </r>
  <r>
    <n v="25519"/>
    <n v="249.92023401357349"/>
    <n v="144.10723170943956"/>
    <n v="105.81300230413393"/>
    <n v="105.81300230413393"/>
    <n v="912.00000000000318"/>
    <n v="912.00000000000318"/>
    <n v="25"/>
    <x v="27"/>
    <x v="566"/>
    <s v="Maîche"/>
    <s v="SSIAD PONT DE ROIDE"/>
    <s v="S.S.I.A.D."/>
    <n v="250001716"/>
    <s v="ASS CTRE SOINS PONT DE ROIDE SANCEY"/>
    <n v="1"/>
    <m/>
    <m/>
    <m/>
    <m/>
    <m/>
    <m/>
    <s v="P"/>
    <n v="0"/>
    <n v="0"/>
  </r>
  <r>
    <n v="25529"/>
    <n v="307.00300669665421"/>
    <n v="182.99947289122761"/>
    <n v="124.0035338054266"/>
    <n v="124.0035338054266"/>
    <n v="930"/>
    <n v="930"/>
    <n v="25"/>
    <x v="27"/>
    <x v="567"/>
    <s v="Bavans"/>
    <s v="SSIAD PONT DE ROIDE"/>
    <s v="S.S.I.A.D."/>
    <n v="250001716"/>
    <s v="ASS CTRE SOINS PONT DE ROIDE SANCEY"/>
    <n v="1"/>
    <m/>
    <m/>
    <m/>
    <m/>
    <m/>
    <m/>
    <s v="P"/>
    <n v="0"/>
    <n v="0"/>
  </r>
  <r>
    <n v="25530"/>
    <n v="120.74402105563192"/>
    <n v="77.406913550120919"/>
    <n v="43.337107505510993"/>
    <n v="43.337107505510993"/>
    <n v="345"/>
    <n v="345"/>
    <n v="25"/>
    <x v="27"/>
    <x v="568"/>
    <s v="Bavans"/>
    <s v="SSIAD PONT DE ROIDE"/>
    <s v="S.S.I.A.D."/>
    <n v="250001716"/>
    <s v="ASS CTRE SOINS PONT DE ROIDE SANCEY"/>
    <n v="1"/>
    <m/>
    <m/>
    <m/>
    <m/>
    <m/>
    <m/>
    <s v="P"/>
    <n v="0"/>
    <n v="0"/>
  </r>
  <r>
    <n v="25548"/>
    <n v="32"/>
    <n v="21"/>
    <n v="11"/>
    <n v="11"/>
    <n v="162"/>
    <n v="162"/>
    <n v="25"/>
    <x v="27"/>
    <x v="569"/>
    <s v="Valentigney"/>
    <s v="SSIAD PONT DE ROIDE"/>
    <s v="S.S.I.A.D."/>
    <n v="250001716"/>
    <s v="ASS CTRE SOINS PONT DE ROIDE SANCEY"/>
    <n v="1"/>
    <m/>
    <m/>
    <m/>
    <m/>
    <m/>
    <m/>
    <s v="P"/>
    <n v="0"/>
    <n v="0"/>
  </r>
  <r>
    <n v="25551"/>
    <n v="24"/>
    <n v="19"/>
    <n v="5"/>
    <n v="5"/>
    <n v="122"/>
    <n v="122"/>
    <n v="25"/>
    <x v="27"/>
    <x v="570"/>
    <s v="Maîche"/>
    <s v="SSIAD PONT DE ROIDE"/>
    <s v="S.S.I.A.D."/>
    <n v="250001716"/>
    <s v="ASS CTRE SOINS PONT DE ROIDE SANCEY"/>
    <n v="1"/>
    <m/>
    <m/>
    <m/>
    <m/>
    <m/>
    <m/>
    <s v="P"/>
    <n v="0"/>
    <n v="0"/>
  </r>
  <r>
    <n v="25552"/>
    <n v="30.72"/>
    <n v="20.48"/>
    <n v="10.24"/>
    <n v="10.24"/>
    <n v="128"/>
    <n v="128"/>
    <n v="25"/>
    <x v="27"/>
    <x v="571"/>
    <s v="Bavans"/>
    <s v="SSIAD PONT DE ROIDE"/>
    <s v="S.S.I.A.D."/>
    <n v="250001716"/>
    <s v="ASS CTRE SOINS PONT DE ROIDE SANCEY"/>
    <n v="1"/>
    <m/>
    <m/>
    <m/>
    <m/>
    <m/>
    <m/>
    <s v="P"/>
    <n v="0"/>
    <n v="0"/>
  </r>
  <r>
    <n v="25554"/>
    <n v="40.310077519380002"/>
    <n v="19.147286821705499"/>
    <n v="21.162790697674499"/>
    <n v="21.162790697674499"/>
    <n v="130.00000000000051"/>
    <n v="130.00000000000051"/>
    <n v="25"/>
    <x v="27"/>
    <x v="572"/>
    <s v="Bavans"/>
    <s v="SSIAD PONT DE ROIDE"/>
    <s v="S.S.I.A.D."/>
    <n v="250001716"/>
    <s v="ASS CTRE SOINS PONT DE ROIDE SANCEY"/>
    <n v="1"/>
    <m/>
    <m/>
    <m/>
    <m/>
    <m/>
    <m/>
    <s v="P"/>
    <n v="0"/>
    <n v="0"/>
  </r>
  <r>
    <n v="25583"/>
    <n v="61.983870967741908"/>
    <n v="46.241935483870947"/>
    <n v="15.741935483870961"/>
    <n v="15.741935483870961"/>
    <n v="244"/>
    <n v="244"/>
    <n v="25"/>
    <x v="27"/>
    <x v="573"/>
    <s v="Bavans"/>
    <s v="SSIAD PONT DE ROIDE"/>
    <s v="S.S.I.A.D."/>
    <n v="250001716"/>
    <s v="ASS CTRE SOINS PONT DE ROIDE SANCEY"/>
    <n v="1"/>
    <m/>
    <m/>
    <m/>
    <m/>
    <m/>
    <m/>
    <s v="P"/>
    <n v="0"/>
    <n v="0"/>
  </r>
  <r>
    <n v="25584"/>
    <n v="21"/>
    <n v="12"/>
    <n v="9"/>
    <n v="9"/>
    <n v="127"/>
    <n v="127"/>
    <n v="25"/>
    <x v="27"/>
    <x v="574"/>
    <s v="Maîche"/>
    <s v="SSIAD PONT DE ROIDE"/>
    <s v="S.S.I.A.D."/>
    <n v="250001716"/>
    <s v="ASS CTRE SOINS PONT DE ROIDE SANCEY"/>
    <n v="1"/>
    <m/>
    <m/>
    <m/>
    <m/>
    <m/>
    <m/>
    <s v="P"/>
    <n v="0"/>
    <n v="0"/>
  </r>
  <r>
    <n v="25591"/>
    <n v="43.973154362416018"/>
    <n v="30.36241610738249"/>
    <n v="13.61073825503353"/>
    <n v="13.61073825503353"/>
    <n v="156"/>
    <n v="156"/>
    <n v="25"/>
    <x v="27"/>
    <x v="575"/>
    <s v="Maîche"/>
    <s v="SSIAD PONT DE ROIDE"/>
    <s v="S.S.I.A.D."/>
    <n v="250001716"/>
    <s v="ASS CTRE SOINS PONT DE ROIDE SANCEY"/>
    <n v="1"/>
    <m/>
    <m/>
    <m/>
    <m/>
    <m/>
    <m/>
    <s v="P"/>
    <n v="0"/>
    <n v="0"/>
  </r>
  <r>
    <n v="25595"/>
    <n v="32.817391304347829"/>
    <n v="11.582608695652176"/>
    <n v="21.234782608695653"/>
    <n v="21.234782608695653"/>
    <n v="111"/>
    <n v="111"/>
    <n v="25"/>
    <x v="27"/>
    <x v="576"/>
    <s v="Bavans"/>
    <s v="SSIAD PONT DE ROIDE"/>
    <s v="S.S.I.A.D."/>
    <n v="250001716"/>
    <s v="ASS CTRE SOINS PONT DE ROIDE SANCEY"/>
    <n v="1"/>
    <m/>
    <m/>
    <m/>
    <m/>
    <m/>
    <m/>
    <s v="P"/>
    <n v="0"/>
    <n v="0"/>
  </r>
  <r>
    <n v="25597"/>
    <n v="50.726457399103133"/>
    <n v="29.892376681614348"/>
    <n v="20.834080717488785"/>
    <n v="20.834080717488785"/>
    <n v="202"/>
    <n v="202"/>
    <n v="25"/>
    <x v="27"/>
    <x v="577"/>
    <s v="Bavans"/>
    <s v="SSIAD PONT DE ROIDE"/>
    <s v="S.S.I.A.D."/>
    <n v="250001716"/>
    <s v="ASS CTRE SOINS PONT DE ROIDE SANCEY"/>
    <n v="1"/>
    <m/>
    <m/>
    <m/>
    <m/>
    <m/>
    <m/>
    <s v="P"/>
    <n v="0"/>
    <n v="0"/>
  </r>
  <r>
    <n v="25607"/>
    <n v="10.290322580645162"/>
    <n v="7.4838709677419359"/>
    <n v="2.806451612903226"/>
    <n v="2.806451612903226"/>
    <n v="58"/>
    <n v="58"/>
    <n v="25"/>
    <x v="27"/>
    <x v="578"/>
    <s v="Bavans"/>
    <s v="SSIAD PONT DE ROIDE"/>
    <s v="S.S.I.A.D."/>
    <n v="250001716"/>
    <s v="ASS CTRE SOINS PONT DE ROIDE SANCEY"/>
    <n v="1"/>
    <m/>
    <m/>
    <m/>
    <m/>
    <m/>
    <m/>
    <s v="P"/>
    <n v="0"/>
    <n v="0"/>
  </r>
  <r>
    <n v="25617"/>
    <n v="127.59400544959132"/>
    <n v="95.95912806539512"/>
    <n v="31.634877384196201"/>
    <n v="31.634877384196201"/>
    <n v="387"/>
    <n v="387"/>
    <n v="25"/>
    <x v="27"/>
    <x v="579"/>
    <s v="Valentigney"/>
    <s v="SSIAD PONT DE ROIDE"/>
    <s v="S.S.I.A.D."/>
    <n v="250001716"/>
    <s v="ASS CTRE SOINS PONT DE ROIDE SANCEY"/>
    <n v="1"/>
    <m/>
    <m/>
    <m/>
    <m/>
    <m/>
    <m/>
    <s v="P"/>
    <n v="0"/>
    <n v="0"/>
  </r>
  <r>
    <n v="25618"/>
    <n v="110"/>
    <n v="86"/>
    <n v="24"/>
    <n v="24"/>
    <n v="363"/>
    <n v="363"/>
    <n v="25"/>
    <x v="27"/>
    <x v="580"/>
    <s v="Bavans"/>
    <s v="SSIAD PONT DE ROIDE"/>
    <s v="S.S.I.A.D."/>
    <n v="250001716"/>
    <s v="ASS CTRE SOINS PONT DE ROIDE SANCEY"/>
    <n v="1"/>
    <m/>
    <m/>
    <m/>
    <m/>
    <m/>
    <m/>
    <s v="P"/>
    <n v="0"/>
    <n v="0"/>
  </r>
  <r>
    <n v="25635"/>
    <n v="39.857142857142776"/>
    <n v="30.6593406593406"/>
    <n v="9.1978021978021793"/>
    <n v="9.1978021978021793"/>
    <n v="186"/>
    <n v="186"/>
    <n v="25"/>
    <x v="27"/>
    <x v="581"/>
    <s v="Bavans"/>
    <s v="SSIAD PONT DE ROIDE"/>
    <s v="S.S.I.A.D."/>
    <n v="250001716"/>
    <s v="ASS CTRE SOINS PONT DE ROIDE SANCEY"/>
    <n v="1"/>
    <m/>
    <m/>
    <m/>
    <m/>
    <m/>
    <m/>
    <s v="P"/>
    <n v="0"/>
    <n v="0"/>
  </r>
  <r>
    <n v="25096"/>
    <n v="18.46153846153846"/>
    <n v="13.846153846153843"/>
    <n v="4.615384615384615"/>
    <n v="4.615384615384615"/>
    <n v="96"/>
    <n v="96"/>
    <n v="25"/>
    <x v="28"/>
    <x v="582"/>
    <s v="Frasne"/>
    <s v="SSIAD DU PAYS DE MOUTHE"/>
    <s v="S.S.I.A.D."/>
    <n v="250016672"/>
    <s v="ASS SSIAD PAYS DE MOUTHE ET ALENTOURS"/>
    <n v="1"/>
    <n v="31"/>
    <n v="31"/>
    <n v="1"/>
    <n v="1"/>
    <m/>
    <m/>
    <s v="P"/>
    <n v="0"/>
    <n v="0"/>
  </r>
  <r>
    <n v="25121"/>
    <n v="63.74379389127057"/>
    <n v="35.41321882848365"/>
    <n v="28.33057506278692"/>
    <n v="28.33057506278692"/>
    <n v="258.00000000000051"/>
    <n v="258.00000000000051"/>
    <n v="25"/>
    <x v="28"/>
    <x v="583"/>
    <s v="Frasne"/>
    <s v="SSIAD DU PAYS DE MOUTHE"/>
    <s v="S.S.I.A.D."/>
    <n v="250016672"/>
    <s v="ASS SSIAD PAYS DE MOUTHE ET ALENTOURS"/>
    <n v="1"/>
    <m/>
    <m/>
    <m/>
    <m/>
    <m/>
    <m/>
    <s v="P"/>
    <n v="0"/>
    <n v="0"/>
  </r>
  <r>
    <n v="25131"/>
    <n v="25.360655737704924"/>
    <n v="10.729508196721314"/>
    <n v="14.63114754098361"/>
    <n v="14.63114754098361"/>
    <n v="119"/>
    <n v="119"/>
    <n v="25"/>
    <x v="28"/>
    <x v="584"/>
    <s v="Frasne"/>
    <s v="SSIAD DU PAYS DE MOUTHE"/>
    <s v="S.S.I.A.D."/>
    <n v="250016672"/>
    <s v="ASS SSIAD PAYS DE MOUTHE ET ALENTOURS"/>
    <n v="1"/>
    <m/>
    <m/>
    <m/>
    <m/>
    <m/>
    <m/>
    <s v="P"/>
    <n v="0"/>
    <n v="0"/>
  </r>
  <r>
    <n v="25142"/>
    <n v="48"/>
    <n v="26"/>
    <n v="22"/>
    <n v="22"/>
    <n v="296"/>
    <n v="296"/>
    <n v="25"/>
    <x v="28"/>
    <x v="585"/>
    <s v="Frasne"/>
    <s v="SSIAD DU PAYS DE MOUTHE"/>
    <s v="S.S.I.A.D."/>
    <n v="250016672"/>
    <s v="ASS SSIAD PAYS DE MOUTHE ET ALENTOURS"/>
    <n v="1"/>
    <m/>
    <m/>
    <m/>
    <m/>
    <m/>
    <m/>
    <s v="P"/>
    <n v="0"/>
    <n v="0"/>
  </r>
  <r>
    <n v="25179"/>
    <n v="14"/>
    <n v="7"/>
    <n v="7"/>
    <n v="7"/>
    <n v="59"/>
    <n v="59"/>
    <n v="25"/>
    <x v="28"/>
    <x v="586"/>
    <s v="Frasne"/>
    <s v="SSIAD DU PAYS DE MOUTHE"/>
    <s v="S.S.I.A.D."/>
    <n v="250016672"/>
    <s v="ASS SSIAD PAYS DE MOUTHE ET ALENTOURS"/>
    <n v="1"/>
    <m/>
    <m/>
    <m/>
    <m/>
    <m/>
    <m/>
    <s v="P"/>
    <n v="0"/>
    <n v="0"/>
  </r>
  <r>
    <n v="25252"/>
    <n v="16.88888888888896"/>
    <n v="11.61111111111116"/>
    <n v="5.2777777777777999"/>
    <n v="5.2777777777777999"/>
    <n v="95.000000000000398"/>
    <n v="95.000000000000398"/>
    <n v="25"/>
    <x v="28"/>
    <x v="587"/>
    <s v="Frasne"/>
    <s v="SSIAD DU PAYS DE MOUTHE"/>
    <s v="S.S.I.A.D."/>
    <n v="250016672"/>
    <s v="ASS SSIAD PAYS DE MOUTHE ET ALENTOURS"/>
    <n v="1"/>
    <m/>
    <m/>
    <m/>
    <m/>
    <m/>
    <m/>
    <s v="P"/>
    <n v="0"/>
    <n v="0"/>
  </r>
  <r>
    <n v="25263"/>
    <n v="34.487394957983199"/>
    <n v="27.781512605042018"/>
    <n v="6.7058823529411775"/>
    <n v="6.7058823529411775"/>
    <n v="228"/>
    <n v="228"/>
    <n v="25"/>
    <x v="28"/>
    <x v="588"/>
    <s v="Frasne"/>
    <s v="SSIAD DU PAYS DE MOUTHE"/>
    <s v="S.S.I.A.D."/>
    <n v="250016672"/>
    <s v="ASS SSIAD PAYS DE MOUTHE ET ALENTOURS"/>
    <n v="1"/>
    <m/>
    <m/>
    <m/>
    <m/>
    <m/>
    <m/>
    <s v="P"/>
    <n v="0"/>
    <n v="0"/>
  </r>
  <r>
    <n v="25295"/>
    <n v="79.808361586945495"/>
    <n v="58.622777276899441"/>
    <n v="21.18558431004606"/>
    <n v="21.18558431004606"/>
    <n v="271"/>
    <n v="271"/>
    <n v="25"/>
    <x v="28"/>
    <x v="589"/>
    <s v="Frasne"/>
    <s v="SSIAD DU PAYS DE MOUTHE"/>
    <s v="S.S.I.A.D."/>
    <n v="250016672"/>
    <s v="ASS SSIAD PAYS DE MOUTHE ET ALENTOURS"/>
    <n v="1"/>
    <m/>
    <m/>
    <m/>
    <m/>
    <m/>
    <m/>
    <s v="P"/>
    <n v="0"/>
    <n v="0"/>
  </r>
  <r>
    <n v="25307"/>
    <n v="91.532401524777654"/>
    <n v="45.766200762388827"/>
    <n v="45.766200762388827"/>
    <n v="45.766200762388827"/>
    <n v="783"/>
    <n v="783"/>
    <n v="25"/>
    <x v="28"/>
    <x v="590"/>
    <s v="Frasne"/>
    <s v="SSIAD DU PAYS DE MOUTHE"/>
    <s v="S.S.I.A.D."/>
    <n v="250016672"/>
    <s v="ASS SSIAD PAYS DE MOUTHE ET ALENTOURS"/>
    <n v="1"/>
    <m/>
    <m/>
    <m/>
    <m/>
    <m/>
    <m/>
    <s v="P"/>
    <n v="0"/>
    <n v="0"/>
  </r>
  <r>
    <n v="25308"/>
    <n v="48"/>
    <n v="32"/>
    <n v="16"/>
    <n v="16"/>
    <n v="411"/>
    <n v="411"/>
    <n v="25"/>
    <x v="28"/>
    <x v="591"/>
    <s v="Frasne"/>
    <s v="SSIAD DU PAYS DE MOUTHE"/>
    <s v="S.S.I.A.D."/>
    <n v="250016672"/>
    <s v="ASS SSIAD PAYS DE MOUTHE ET ALENTOURS"/>
    <n v="1"/>
    <m/>
    <m/>
    <m/>
    <m/>
    <m/>
    <m/>
    <s v="P"/>
    <n v="0"/>
    <n v="0"/>
  </r>
  <r>
    <n v="25318"/>
    <n v="227.0457589285713"/>
    <n v="154.00390624999991"/>
    <n v="73.041852678571388"/>
    <n v="73.041852678571388"/>
    <n v="1577"/>
    <n v="1577"/>
    <n v="25"/>
    <x v="28"/>
    <x v="592"/>
    <s v="Frasne"/>
    <s v="SSIAD DU PAYS DE MOUTHE"/>
    <s v="S.S.I.A.D."/>
    <n v="250016672"/>
    <s v="ASS SSIAD PAYS DE MOUTHE ET ALENTOURS"/>
    <n v="1"/>
    <m/>
    <m/>
    <m/>
    <m/>
    <m/>
    <m/>
    <s v="P"/>
    <n v="0"/>
    <n v="0"/>
  </r>
  <r>
    <n v="25320"/>
    <n v="208"/>
    <n v="130"/>
    <n v="78"/>
    <n v="78"/>
    <n v="1161"/>
    <n v="1161"/>
    <n v="25"/>
    <x v="28"/>
    <x v="593"/>
    <s v="Frasne"/>
    <s v="SSIAD DU PAYS DE MOUTHE"/>
    <s v="S.S.I.A.D."/>
    <n v="250016672"/>
    <s v="ASS SSIAD PAYS DE MOUTHE ET ALENTOURS"/>
    <n v="1"/>
    <m/>
    <m/>
    <m/>
    <m/>
    <m/>
    <m/>
    <s v="P"/>
    <n v="0"/>
    <n v="0"/>
  </r>
  <r>
    <n v="25348"/>
    <n v="84.975056689342239"/>
    <n v="68.394557823129119"/>
    <n v="16.580498866213119"/>
    <n v="16.580498866213119"/>
    <n v="456.9999999999992"/>
    <n v="456.9999999999992"/>
    <n v="25"/>
    <x v="28"/>
    <x v="594"/>
    <s v="Frasne"/>
    <s v="SSIAD DU PAYS DE MOUTHE"/>
    <s v="S.S.I.A.D."/>
    <n v="250016672"/>
    <s v="ASS SSIAD PAYS DE MOUTHE ET ALENTOURS"/>
    <n v="1"/>
    <m/>
    <m/>
    <m/>
    <m/>
    <m/>
    <m/>
    <s v="P"/>
    <n v="0"/>
    <n v="0"/>
  </r>
  <r>
    <n v="25361"/>
    <n v="123.50116822429902"/>
    <n v="86.733644859813054"/>
    <n v="36.767523364485967"/>
    <n v="36.767523364485967"/>
    <n v="807"/>
    <n v="807"/>
    <n v="25"/>
    <x v="28"/>
    <x v="595"/>
    <s v="Frasne"/>
    <s v="SSIAD DU PAYS DE MOUTHE"/>
    <s v="S.S.I.A.D."/>
    <n v="250016672"/>
    <s v="ASS SSIAD PAYS DE MOUTHE ET ALENTOURS"/>
    <n v="1"/>
    <m/>
    <m/>
    <m/>
    <m/>
    <m/>
    <m/>
    <s v="P"/>
    <n v="0"/>
    <n v="0"/>
  </r>
  <r>
    <n v="25362"/>
    <n v="35.633699633699642"/>
    <n v="26.256410256410263"/>
    <n v="9.3772893772893795"/>
    <n v="9.3772893772893795"/>
    <n v="256"/>
    <n v="256"/>
    <n v="25"/>
    <x v="28"/>
    <x v="596"/>
    <s v="Frasne"/>
    <s v="SSIAD DU PAYS DE MOUTHE"/>
    <s v="S.S.I.A.D."/>
    <n v="250016672"/>
    <s v="ASS SSIAD PAYS DE MOUTHE ET ALENTOURS"/>
    <n v="1"/>
    <m/>
    <m/>
    <m/>
    <m/>
    <m/>
    <m/>
    <s v="P"/>
    <n v="0"/>
    <n v="0"/>
  </r>
  <r>
    <n v="25380"/>
    <n v="111.04580152671758"/>
    <n v="76.87786259541987"/>
    <n v="34.167938931297719"/>
    <n v="34.167938931297719"/>
    <n v="1119"/>
    <n v="1119"/>
    <n v="25"/>
    <x v="28"/>
    <x v="597"/>
    <s v="Frasne"/>
    <s v="SSIAD DU PAYS DE MOUTHE"/>
    <s v="S.S.I.A.D."/>
    <n v="250016672"/>
    <s v="ASS SSIAD PAYS DE MOUTHE ET ALENTOURS"/>
    <n v="1"/>
    <m/>
    <m/>
    <m/>
    <m/>
    <m/>
    <m/>
    <s v="P"/>
    <n v="0"/>
    <n v="0"/>
  </r>
  <r>
    <n v="25405"/>
    <n v="120.1720430107527"/>
    <n v="76.645161290322591"/>
    <n v="43.526881720430111"/>
    <n v="43.526881720430111"/>
    <n v="792"/>
    <n v="792"/>
    <n v="25"/>
    <x v="28"/>
    <x v="598"/>
    <s v="Frasne"/>
    <s v="SSIAD DU PAYS DE MOUTHE"/>
    <s v="S.S.I.A.D."/>
    <n v="250016672"/>
    <s v="ASS SSIAD PAYS DE MOUTHE ET ALENTOURS"/>
    <n v="1"/>
    <m/>
    <m/>
    <m/>
    <m/>
    <m/>
    <m/>
    <s v="P"/>
    <n v="0"/>
    <n v="0"/>
  </r>
  <r>
    <n v="25413"/>
    <n v="245.20412754294222"/>
    <n v="117.14168270314759"/>
    <n v="128.06244483979464"/>
    <n v="128.06244483979464"/>
    <n v="988"/>
    <n v="988"/>
    <n v="25"/>
    <x v="28"/>
    <x v="599"/>
    <s v="Frasne"/>
    <s v="SSIAD DU PAYS DE MOUTHE"/>
    <s v="S.S.I.A.D."/>
    <n v="250016672"/>
    <s v="ASS SSIAD PAYS DE MOUTHE ET ALENTOURS"/>
    <n v="1"/>
    <m/>
    <m/>
    <m/>
    <m/>
    <m/>
    <m/>
    <s v="P"/>
    <n v="0"/>
    <n v="0"/>
  </r>
  <r>
    <n v="25451"/>
    <n v="33.315068493150719"/>
    <n v="23.945205479452081"/>
    <n v="9.3698630136986392"/>
    <n v="9.3698630136986392"/>
    <n v="152"/>
    <n v="152"/>
    <n v="25"/>
    <x v="28"/>
    <x v="600"/>
    <s v="Frasne"/>
    <s v="SSIAD DU PAYS DE MOUTHE"/>
    <s v="S.S.I.A.D."/>
    <n v="250016672"/>
    <s v="ASS SSIAD PAYS DE MOUTHE ET ALENTOURS"/>
    <n v="1"/>
    <m/>
    <m/>
    <m/>
    <m/>
    <m/>
    <m/>
    <s v="P"/>
    <n v="0"/>
    <n v="0"/>
  </r>
  <r>
    <n v="25459"/>
    <n v="54"/>
    <n v="34"/>
    <n v="20"/>
    <n v="20"/>
    <n v="250"/>
    <n v="250"/>
    <n v="25"/>
    <x v="28"/>
    <x v="601"/>
    <s v="Frasne"/>
    <s v="SSIAD DU PAYS DE MOUTHE"/>
    <s v="S.S.I.A.D."/>
    <n v="250016672"/>
    <s v="ASS SSIAD PAYS DE MOUTHE ET ALENTOURS"/>
    <n v="1"/>
    <m/>
    <m/>
    <m/>
    <m/>
    <m/>
    <m/>
    <s v="P"/>
    <n v="0"/>
    <n v="0"/>
  </r>
  <r>
    <n v="25464"/>
    <n v="19"/>
    <n v="13"/>
    <n v="6"/>
    <n v="6"/>
    <n v="140"/>
    <n v="140"/>
    <n v="25"/>
    <x v="28"/>
    <x v="602"/>
    <s v="Frasne"/>
    <s v="SSIAD DU PAYS DE MOUTHE"/>
    <s v="S.S.I.A.D."/>
    <n v="250016672"/>
    <s v="ASS SSIAD PAYS DE MOUTHE ET ALENTOURS"/>
    <n v="1"/>
    <m/>
    <m/>
    <m/>
    <m/>
    <m/>
    <m/>
    <s v="P"/>
    <n v="0"/>
    <n v="0"/>
  </r>
  <r>
    <n v="25483"/>
    <n v="6"/>
    <n v="1"/>
    <n v="5"/>
    <n v="5"/>
    <n v="45"/>
    <n v="45"/>
    <n v="25"/>
    <x v="28"/>
    <x v="603"/>
    <s v="Frasne"/>
    <s v="SSIAD DU PAYS DE MOUTHE"/>
    <s v="S.S.I.A.D."/>
    <n v="250016672"/>
    <s v="ASS SSIAD PAYS DE MOUTHE ET ALENTOURS"/>
    <n v="1"/>
    <m/>
    <m/>
    <m/>
    <m/>
    <m/>
    <m/>
    <s v="P"/>
    <n v="0"/>
    <n v="0"/>
  </r>
  <r>
    <n v="25486"/>
    <n v="64.489528795811538"/>
    <n v="35.717277486911001"/>
    <n v="28.772251308900533"/>
    <n v="28.772251308900533"/>
    <n v="379"/>
    <n v="379"/>
    <n v="25"/>
    <x v="28"/>
    <x v="604"/>
    <s v="Frasne"/>
    <s v="SSIAD DU PAYS DE MOUTHE"/>
    <s v="S.S.I.A.D."/>
    <n v="250016672"/>
    <s v="ASS SSIAD PAYS DE MOUTHE ET ALENTOURS"/>
    <n v="1"/>
    <m/>
    <m/>
    <m/>
    <m/>
    <m/>
    <m/>
    <s v="P"/>
    <n v="0"/>
    <n v="0"/>
  </r>
  <r>
    <n v="25494"/>
    <n v="72.35294117647058"/>
    <n v="46.305882352941168"/>
    <n v="26.047058823529408"/>
    <n v="26.047058823529408"/>
    <n v="656"/>
    <n v="656"/>
    <n v="25"/>
    <x v="28"/>
    <x v="605"/>
    <s v="Frasne"/>
    <s v="SSIAD DU PAYS DE MOUTHE"/>
    <s v="S.S.I.A.D."/>
    <n v="250016672"/>
    <s v="ASS SSIAD PAYS DE MOUTHE ET ALENTOURS"/>
    <n v="1"/>
    <m/>
    <m/>
    <m/>
    <m/>
    <m/>
    <m/>
    <s v="P"/>
    <n v="0"/>
    <n v="0"/>
  </r>
  <r>
    <n v="25501"/>
    <n v="4.8275862068965498"/>
    <n v="2.8965517241379302"/>
    <n v="1.9310344827586201"/>
    <n v="1.9310344827586201"/>
    <n v="28"/>
    <n v="28"/>
    <n v="25"/>
    <x v="28"/>
    <x v="606"/>
    <s v="Frasne"/>
    <s v="SSIAD DU PAYS DE MOUTHE"/>
    <s v="S.S.I.A.D."/>
    <n v="250016672"/>
    <s v="ASS SSIAD PAYS DE MOUTHE ET ALENTOURS"/>
    <n v="1"/>
    <m/>
    <m/>
    <m/>
    <m/>
    <m/>
    <m/>
    <s v="P"/>
    <n v="0"/>
    <n v="0"/>
  </r>
  <r>
    <n v="25514"/>
    <n v="52.044025157232497"/>
    <n v="33.308176100628799"/>
    <n v="18.735849056603701"/>
    <n v="18.735849056603701"/>
    <n v="330.99999999999869"/>
    <n v="330.99999999999869"/>
    <n v="25"/>
    <x v="28"/>
    <x v="607"/>
    <s v="Frasne"/>
    <s v="SSIAD DU PAYS DE MOUTHE"/>
    <s v="S.S.I.A.D."/>
    <n v="250016672"/>
    <s v="ASS SSIAD PAYS DE MOUTHE ET ALENTOURS"/>
    <n v="1"/>
    <m/>
    <m/>
    <m/>
    <m/>
    <m/>
    <m/>
    <s v="P"/>
    <n v="0"/>
    <n v="0"/>
  </r>
  <r>
    <n v="25525"/>
    <n v="57.428571428571416"/>
    <n v="36.371428571428567"/>
    <n v="21.057142857142853"/>
    <n v="21.057142857142853"/>
    <n v="268"/>
    <n v="268"/>
    <n v="25"/>
    <x v="28"/>
    <x v="608"/>
    <s v="Frasne"/>
    <s v="SSIAD DU PAYS DE MOUTHE"/>
    <s v="S.S.I.A.D."/>
    <n v="250016672"/>
    <s v="ASS SSIAD PAYS DE MOUTHE ET ALENTOURS"/>
    <n v="1"/>
    <m/>
    <m/>
    <m/>
    <m/>
    <m/>
    <m/>
    <s v="P"/>
    <n v="0"/>
    <n v="0"/>
  </r>
  <r>
    <n v="25534"/>
    <n v="25"/>
    <n v="12"/>
    <n v="13"/>
    <n v="13"/>
    <n v="175"/>
    <n v="175"/>
    <n v="25"/>
    <x v="28"/>
    <x v="609"/>
    <s v="Frasne"/>
    <s v="SSIAD DU PAYS DE MOUTHE"/>
    <s v="S.S.I.A.D."/>
    <n v="250016672"/>
    <s v="ASS SSIAD PAYS DE MOUTHE ET ALENTOURS"/>
    <n v="1"/>
    <m/>
    <m/>
    <m/>
    <m/>
    <m/>
    <m/>
    <s v="P"/>
    <n v="0"/>
    <n v="0"/>
  </r>
  <r>
    <n v="25565"/>
    <n v="38.491379310344875"/>
    <n v="35.452586206896598"/>
    <n v="3.0387931034482798"/>
    <n v="3.0387931034482798"/>
    <n v="235"/>
    <n v="235"/>
    <n v="25"/>
    <x v="28"/>
    <x v="610"/>
    <s v="Frasne"/>
    <s v="SSIAD DU PAYS DE MOUTHE"/>
    <s v="S.S.I.A.D."/>
    <n v="250016672"/>
    <s v="ASS SSIAD PAYS DE MOUTHE ET ALENTOURS"/>
    <n v="1"/>
    <m/>
    <m/>
    <m/>
    <m/>
    <m/>
    <m/>
    <s v="P"/>
    <n v="0"/>
    <n v="0"/>
  </r>
  <r>
    <n v="25592"/>
    <n v="108"/>
    <n v="69"/>
    <n v="39"/>
    <n v="39"/>
    <n v="562"/>
    <n v="562"/>
    <n v="25"/>
    <x v="28"/>
    <x v="611"/>
    <s v="Frasne"/>
    <s v="SSIAD DU PAYS DE MOUTHE"/>
    <s v="S.S.I.A.D."/>
    <n v="250016672"/>
    <s v="ASS SSIAD PAYS DE MOUTHE ET ALENTOURS"/>
    <n v="1"/>
    <m/>
    <m/>
    <m/>
    <m/>
    <m/>
    <m/>
    <s v="P"/>
    <n v="0"/>
    <n v="0"/>
  </r>
  <r>
    <n v="25619"/>
    <n v="47"/>
    <n v="33"/>
    <n v="14"/>
    <n v="14"/>
    <n v="198"/>
    <n v="198"/>
    <n v="25"/>
    <x v="28"/>
    <x v="612"/>
    <s v="Frasne"/>
    <s v="SSIAD DU PAYS DE MOUTHE"/>
    <s v="S.S.I.A.D."/>
    <n v="250016672"/>
    <s v="ASS SSIAD PAYS DE MOUTHE ET ALENTOURS"/>
    <n v="1"/>
    <m/>
    <m/>
    <m/>
    <m/>
    <m/>
    <m/>
    <s v="P"/>
    <n v="0"/>
    <n v="0"/>
  </r>
  <r>
    <n v="70036"/>
    <n v="28.287499999999998"/>
    <n v="17.337499999999999"/>
    <n v="10.95"/>
    <n v="10.95"/>
    <n v="146"/>
    <n v="146"/>
    <n v="70"/>
    <x v="29"/>
    <x v="613"/>
    <s v="Rioz"/>
    <s v="SSIAD RIOZ MONTBOZON"/>
    <s v="S.S.I.A.D."/>
    <n v="700000326"/>
    <s v="ASS SSIDPA RIOZ MONTBOZON"/>
    <n v="1"/>
    <n v="39"/>
    <n v="39"/>
    <n v="2"/>
    <n v="2"/>
    <m/>
    <m/>
    <s v="P"/>
    <n v="0"/>
    <n v="0"/>
  </r>
  <r>
    <n v="70038"/>
    <n v="64.18495297805643"/>
    <n v="36.536050156739812"/>
    <n v="27.648902821316618"/>
    <n v="27.648902821316618"/>
    <n v="315"/>
    <n v="315"/>
    <n v="70"/>
    <x v="29"/>
    <x v="614"/>
    <s v="Rioz"/>
    <s v="SSIAD RIOZ MONTBOZON"/>
    <s v="S.S.I.A.D."/>
    <n v="700000326"/>
    <s v="ASS SSIDPA RIOZ MONTBOZON"/>
    <n v="1"/>
    <m/>
    <m/>
    <m/>
    <m/>
    <m/>
    <m/>
    <s v="P"/>
    <n v="0"/>
    <n v="0"/>
  </r>
  <r>
    <n v="70050"/>
    <n v="21.198113207547152"/>
    <n v="10.094339622641501"/>
    <n v="11.10377358490565"/>
    <n v="11.10377358490565"/>
    <n v="107"/>
    <n v="107"/>
    <n v="70"/>
    <x v="29"/>
    <x v="615"/>
    <s v="Rioz"/>
    <s v="SSIAD RIOZ MONTBOZON"/>
    <s v="S.S.I.A.D."/>
    <n v="700000326"/>
    <s v="ASS SSIDPA RIOZ MONTBOZON"/>
    <n v="1"/>
    <m/>
    <m/>
    <m/>
    <m/>
    <m/>
    <m/>
    <s v="P"/>
    <n v="0"/>
    <n v="0"/>
  </r>
  <r>
    <n v="70059"/>
    <n v="104"/>
    <n v="82"/>
    <n v="22"/>
    <n v="22"/>
    <n v="442"/>
    <n v="442"/>
    <n v="70"/>
    <x v="29"/>
    <x v="616"/>
    <s v="Rioz"/>
    <s v="SSIAD RIOZ MONTBOZON"/>
    <s v="S.S.I.A.D."/>
    <n v="700000326"/>
    <s v="ASS SSIDPA RIOZ MONTBOZON"/>
    <n v="1"/>
    <m/>
    <m/>
    <m/>
    <m/>
    <m/>
    <m/>
    <s v="P"/>
    <n v="0"/>
    <n v="0"/>
  </r>
  <r>
    <n v="70065"/>
    <n v="17.544303797468345"/>
    <n v="12.670886075949362"/>
    <n v="4.8734177215189849"/>
    <n v="4.8734177215189849"/>
    <n v="77"/>
    <n v="77"/>
    <n v="70"/>
    <x v="29"/>
    <x v="617"/>
    <s v="Rioz"/>
    <s v="SSIAD RIOZ MONTBOZON"/>
    <s v="S.S.I.A.D."/>
    <n v="700000326"/>
    <s v="ASS SSIDPA RIOZ MONTBOZON"/>
    <n v="1"/>
    <m/>
    <m/>
    <m/>
    <m/>
    <m/>
    <m/>
    <s v="P"/>
    <n v="0"/>
    <n v="0"/>
  </r>
  <r>
    <n v="70082"/>
    <n v="26.441176470588239"/>
    <n v="18.235294117647062"/>
    <n v="8.2058823529411775"/>
    <n v="8.2058823529411775"/>
    <n v="124"/>
    <n v="124"/>
    <n v="70"/>
    <x v="29"/>
    <x v="618"/>
    <s v="Rioz"/>
    <s v="SSIAD RIOZ MONTBOZON"/>
    <s v="S.S.I.A.D."/>
    <n v="700000326"/>
    <s v="ASS SSIDPA RIOZ MONTBOZON"/>
    <n v="1"/>
    <m/>
    <m/>
    <m/>
    <m/>
    <m/>
    <m/>
    <s v="P"/>
    <n v="0"/>
    <n v="0"/>
  </r>
  <r>
    <n v="70084"/>
    <n v="142.69850746268656"/>
    <n v="100.27462686567164"/>
    <n v="42.423880597014929"/>
    <n v="42.423880597014929"/>
    <n v="646"/>
    <n v="646"/>
    <n v="70"/>
    <x v="29"/>
    <x v="619"/>
    <s v="Rioz"/>
    <s v="SSIAD RIOZ MONTBOZON"/>
    <s v="S.S.I.A.D."/>
    <n v="700000326"/>
    <s v="ASS SSIDPA RIOZ MONTBOZON"/>
    <n v="1"/>
    <m/>
    <m/>
    <m/>
    <m/>
    <m/>
    <m/>
    <s v="P"/>
    <n v="0"/>
    <n v="0"/>
  </r>
  <r>
    <n v="70085"/>
    <n v="108.28279699166612"/>
    <n v="66.447623510625334"/>
    <n v="41.835173481040783"/>
    <n v="41.835173481040783"/>
    <n v="574"/>
    <n v="574"/>
    <n v="70"/>
    <x v="29"/>
    <x v="620"/>
    <s v="Rioz"/>
    <s v="SSIAD RIOZ MONTBOZON"/>
    <s v="S.S.I.A.D."/>
    <n v="700000326"/>
    <s v="ASS SSIDPA RIOZ MONTBOZON"/>
    <n v="1"/>
    <m/>
    <m/>
    <m/>
    <m/>
    <m/>
    <m/>
    <s v="P"/>
    <n v="0"/>
    <n v="0"/>
  </r>
  <r>
    <n v="70107"/>
    <n v="83.333333333333243"/>
    <n v="56.666666666666607"/>
    <n v="26.666666666666639"/>
    <n v="26.666666666666639"/>
    <n v="380"/>
    <n v="380"/>
    <n v="70"/>
    <x v="29"/>
    <x v="621"/>
    <s v="Rioz"/>
    <s v="SSIAD RIOZ MONTBOZON"/>
    <s v="S.S.I.A.D."/>
    <n v="700000326"/>
    <s v="ASS SSIDPA RIOZ MONTBOZON"/>
    <n v="1"/>
    <m/>
    <m/>
    <m/>
    <m/>
    <m/>
    <m/>
    <s v="P"/>
    <n v="0"/>
    <n v="0"/>
  </r>
  <r>
    <n v="70109"/>
    <n v="66.343137254902004"/>
    <n v="51.490196078431403"/>
    <n v="14.852941176470596"/>
    <n v="14.852941176470596"/>
    <n v="303"/>
    <n v="303"/>
    <n v="70"/>
    <x v="29"/>
    <x v="622"/>
    <s v="Rioz"/>
    <s v="SSIAD RIOZ MONTBOZON"/>
    <s v="S.S.I.A.D."/>
    <n v="700000326"/>
    <s v="ASS SSIDPA RIOZ MONTBOZON"/>
    <n v="1"/>
    <m/>
    <m/>
    <m/>
    <m/>
    <m/>
    <m/>
    <s v="P"/>
    <n v="0"/>
    <n v="0"/>
  </r>
  <r>
    <n v="70113"/>
    <n v="38.617886178861937"/>
    <n v="25.40650406504075"/>
    <n v="13.211382113821189"/>
    <n v="13.211382113821189"/>
    <n v="125"/>
    <n v="125"/>
    <n v="70"/>
    <x v="29"/>
    <x v="623"/>
    <s v="Rioz"/>
    <s v="SSIAD RIOZ MONTBOZON"/>
    <s v="S.S.I.A.D."/>
    <n v="700000326"/>
    <s v="ASS SSIDPA RIOZ MONTBOZON"/>
    <n v="1"/>
    <m/>
    <m/>
    <m/>
    <m/>
    <m/>
    <m/>
    <s v="P"/>
    <n v="0"/>
    <n v="0"/>
  </r>
  <r>
    <n v="70118"/>
    <n v="50.867052023121502"/>
    <n v="39.67630057803477"/>
    <n v="11.190751445086731"/>
    <n v="11.190751445086731"/>
    <n v="176"/>
    <n v="176"/>
    <n v="70"/>
    <x v="29"/>
    <x v="624"/>
    <s v="Rioz"/>
    <s v="SSIAD RIOZ MONTBOZON"/>
    <s v="S.S.I.A.D."/>
    <n v="700000326"/>
    <s v="ASS SSIDPA RIOZ MONTBOZON"/>
    <n v="1"/>
    <m/>
    <m/>
    <m/>
    <m/>
    <m/>
    <m/>
    <s v="P"/>
    <n v="0"/>
    <n v="0"/>
  </r>
  <r>
    <n v="70137"/>
    <n v="58"/>
    <n v="41"/>
    <n v="17"/>
    <n v="17"/>
    <n v="218"/>
    <n v="218"/>
    <n v="70"/>
    <x v="29"/>
    <x v="625"/>
    <s v="Rioz"/>
    <s v="SSIAD RIOZ MONTBOZON"/>
    <s v="S.S.I.A.D."/>
    <n v="700000326"/>
    <s v="ASS SSIDPA RIOZ MONTBOZON"/>
    <n v="1"/>
    <m/>
    <m/>
    <m/>
    <m/>
    <m/>
    <m/>
    <s v="P"/>
    <n v="0"/>
    <n v="0"/>
  </r>
  <r>
    <n v="70145"/>
    <n v="86.435443037974636"/>
    <n v="68.344303797468314"/>
    <n v="18.091139240506322"/>
    <n v="18.091139240506322"/>
    <n v="397"/>
    <n v="397"/>
    <n v="70"/>
    <x v="29"/>
    <x v="626"/>
    <s v="Rioz"/>
    <s v="SSIAD RIOZ MONTBOZON"/>
    <s v="S.S.I.A.D."/>
    <n v="700000326"/>
    <s v="ASS SSIDPA RIOZ MONTBOZON"/>
    <n v="1"/>
    <m/>
    <m/>
    <m/>
    <m/>
    <m/>
    <m/>
    <s v="P"/>
    <n v="0"/>
    <n v="0"/>
  </r>
  <r>
    <n v="70154"/>
    <n v="90"/>
    <n v="43"/>
    <n v="47"/>
    <n v="47"/>
    <n v="353"/>
    <n v="353"/>
    <n v="70"/>
    <x v="29"/>
    <x v="627"/>
    <s v="Rioz"/>
    <s v="SSIAD RIOZ MONTBOZON"/>
    <s v="S.S.I.A.D."/>
    <n v="700000326"/>
    <s v="ASS SSIDPA RIOZ MONTBOZON"/>
    <n v="1"/>
    <m/>
    <m/>
    <m/>
    <m/>
    <m/>
    <m/>
    <s v="P"/>
    <n v="0"/>
    <n v="0"/>
  </r>
  <r>
    <n v="70159"/>
    <n v="30.347368421052643"/>
    <n v="19.578947368421058"/>
    <n v="10.768421052631584"/>
    <n v="10.768421052631584"/>
    <n v="93"/>
    <n v="93"/>
    <n v="70"/>
    <x v="29"/>
    <x v="628"/>
    <s v="Rioz"/>
    <s v="SSIAD RIOZ MONTBOZON"/>
    <s v="S.S.I.A.D."/>
    <n v="700000326"/>
    <s v="ASS SSIDPA RIOZ MONTBOZON"/>
    <n v="1"/>
    <m/>
    <m/>
    <m/>
    <m/>
    <m/>
    <m/>
    <s v="P"/>
    <n v="0"/>
    <n v="0"/>
  </r>
  <r>
    <n v="70174"/>
    <n v="35"/>
    <n v="24"/>
    <n v="11"/>
    <n v="11"/>
    <n v="134"/>
    <n v="134"/>
    <n v="70"/>
    <x v="29"/>
    <x v="629"/>
    <s v="Rioz"/>
    <s v="SSIAD RIOZ MONTBOZON"/>
    <s v="S.S.I.A.D."/>
    <n v="700000326"/>
    <s v="ASS SSIDPA RIOZ MONTBOZON"/>
    <n v="1"/>
    <m/>
    <m/>
    <m/>
    <m/>
    <m/>
    <m/>
    <s v="P"/>
    <n v="0"/>
    <n v="0"/>
  </r>
  <r>
    <n v="70189"/>
    <n v="60"/>
    <n v="47"/>
    <n v="13"/>
    <n v="13"/>
    <n v="240"/>
    <n v="240"/>
    <n v="70"/>
    <x v="29"/>
    <x v="630"/>
    <s v="Rioz"/>
    <s v="SSIAD RIOZ MONTBOZON"/>
    <s v="S.S.I.A.D."/>
    <n v="700000326"/>
    <s v="ASS SSIDPA RIOZ MONTBOZON"/>
    <n v="1"/>
    <m/>
    <m/>
    <m/>
    <m/>
    <m/>
    <m/>
    <s v="P"/>
    <n v="0"/>
    <n v="0"/>
  </r>
  <r>
    <n v="70197"/>
    <n v="169.08750000000001"/>
    <n v="109.35"/>
    <n v="59.737500000000004"/>
    <n v="59.737500000000004"/>
    <n v="810"/>
    <n v="810"/>
    <n v="70"/>
    <x v="29"/>
    <x v="631"/>
    <s v="Rioz"/>
    <s v="SSIAD RIOZ MONTBOZON"/>
    <s v="S.S.I.A.D."/>
    <n v="700000326"/>
    <s v="ASS SSIDPA RIOZ MONTBOZON"/>
    <n v="1"/>
    <m/>
    <m/>
    <m/>
    <m/>
    <m/>
    <m/>
    <s v="P"/>
    <n v="0"/>
    <n v="0"/>
  </r>
  <r>
    <n v="70234"/>
    <n v="49.991416309012877"/>
    <n v="34.60944206008584"/>
    <n v="15.38197424892704"/>
    <n v="15.38197424892704"/>
    <n v="224"/>
    <n v="224"/>
    <n v="70"/>
    <x v="29"/>
    <x v="632"/>
    <s v="Rioz"/>
    <s v="SSIAD RIOZ MONTBOZON"/>
    <s v="S.S.I.A.D."/>
    <n v="700000326"/>
    <s v="ASS SSIDPA RIOZ MONTBOZON"/>
    <n v="1"/>
    <m/>
    <m/>
    <m/>
    <m/>
    <m/>
    <m/>
    <s v="P"/>
    <n v="0"/>
    <n v="0"/>
  </r>
  <r>
    <n v="70239"/>
    <n v="53.41935483870968"/>
    <n v="36.602150537634408"/>
    <n v="16.817204301075268"/>
    <n v="16.817204301075268"/>
    <n v="184"/>
    <n v="184"/>
    <n v="70"/>
    <x v="29"/>
    <x v="633"/>
    <s v="Rioz"/>
    <s v="SSIAD RIOZ MONTBOZON"/>
    <s v="S.S.I.A.D."/>
    <n v="700000326"/>
    <s v="ASS SSIDPA RIOZ MONTBOZON"/>
    <n v="1"/>
    <m/>
    <m/>
    <m/>
    <m/>
    <m/>
    <m/>
    <s v="P"/>
    <n v="0"/>
    <n v="0"/>
  </r>
  <r>
    <n v="70243"/>
    <n v="61.802631578947242"/>
    <n v="27.355263157894679"/>
    <n v="34.447368421052559"/>
    <n v="34.447368421052559"/>
    <n v="307.99999999999937"/>
    <n v="307.99999999999937"/>
    <n v="70"/>
    <x v="29"/>
    <x v="634"/>
    <s v="Rioz"/>
    <s v="SSIAD RIOZ MONTBOZON"/>
    <s v="S.S.I.A.D."/>
    <n v="700000326"/>
    <s v="ASS SSIDPA RIOZ MONTBOZON"/>
    <n v="1"/>
    <m/>
    <m/>
    <m/>
    <m/>
    <m/>
    <m/>
    <s v="P"/>
    <n v="0"/>
    <n v="0"/>
  </r>
  <r>
    <n v="70288"/>
    <n v="24.966666666666676"/>
    <n v="16.941666666666674"/>
    <n v="8.0250000000000004"/>
    <n v="8.0250000000000004"/>
    <n v="107"/>
    <n v="107"/>
    <n v="70"/>
    <x v="29"/>
    <x v="635"/>
    <s v="Rioz"/>
    <s v="SSIAD RIOZ MONTBOZON"/>
    <s v="S.S.I.A.D."/>
    <n v="700000326"/>
    <s v="ASS SSIDPA RIOZ MONTBOZON"/>
    <n v="1"/>
    <m/>
    <m/>
    <m/>
    <m/>
    <m/>
    <m/>
    <s v="P"/>
    <n v="0"/>
    <n v="0"/>
  </r>
  <r>
    <n v="70296"/>
    <n v="51"/>
    <n v="44"/>
    <n v="7"/>
    <n v="7"/>
    <n v="237"/>
    <n v="237"/>
    <n v="70"/>
    <x v="29"/>
    <x v="636"/>
    <s v="Rioz"/>
    <s v="SSIAD RIOZ MONTBOZON"/>
    <s v="S.S.I.A.D."/>
    <n v="700000326"/>
    <s v="ASS SSIDPA RIOZ MONTBOZON"/>
    <n v="1"/>
    <m/>
    <m/>
    <m/>
    <m/>
    <m/>
    <m/>
    <s v="P"/>
    <n v="0"/>
    <n v="0"/>
  </r>
  <r>
    <n v="70309"/>
    <n v="116.2173913043473"/>
    <n v="72.899999999999665"/>
    <n v="43.31739130434763"/>
    <n v="43.31739130434763"/>
    <n v="485.99999999999778"/>
    <n v="485.99999999999778"/>
    <n v="70"/>
    <x v="29"/>
    <x v="637"/>
    <s v="Rioz"/>
    <s v="SSIAD RIOZ MONTBOZON"/>
    <s v="S.S.I.A.D."/>
    <n v="700000326"/>
    <s v="ASS SSIDPA RIOZ MONTBOZON"/>
    <n v="1"/>
    <m/>
    <m/>
    <m/>
    <m/>
    <m/>
    <m/>
    <s v="P"/>
    <n v="0"/>
    <n v="0"/>
  </r>
  <r>
    <n v="70316"/>
    <n v="10"/>
    <n v="7"/>
    <n v="3"/>
    <n v="3"/>
    <n v="100"/>
    <n v="100"/>
    <n v="70"/>
    <x v="29"/>
    <x v="638"/>
    <s v="Rioz"/>
    <s v="SSIAD RIOZ MONTBOZON"/>
    <s v="S.S.I.A.D."/>
    <n v="700000326"/>
    <s v="ASS SSIDPA RIOZ MONTBOZON"/>
    <n v="1"/>
    <m/>
    <m/>
    <m/>
    <m/>
    <m/>
    <m/>
    <s v="P"/>
    <n v="0"/>
    <n v="0"/>
  </r>
  <r>
    <n v="70325"/>
    <n v="69.933537029928033"/>
    <n v="47.635887542124891"/>
    <n v="22.297649487803142"/>
    <n v="22.297649487803142"/>
    <n v="309"/>
    <n v="309"/>
    <n v="70"/>
    <x v="29"/>
    <x v="639"/>
    <s v="Rioz"/>
    <s v="SSIAD RIOZ MONTBOZON"/>
    <s v="S.S.I.A.D."/>
    <n v="700000326"/>
    <s v="ASS SSIDPA RIOZ MONTBOZON"/>
    <n v="1"/>
    <m/>
    <m/>
    <m/>
    <m/>
    <m/>
    <m/>
    <s v="P"/>
    <n v="0"/>
    <n v="0"/>
  </r>
  <r>
    <n v="70326"/>
    <n v="52"/>
    <n v="33"/>
    <n v="19"/>
    <n v="19"/>
    <n v="297"/>
    <n v="297"/>
    <n v="70"/>
    <x v="29"/>
    <x v="640"/>
    <s v="Rioz"/>
    <s v="SSIAD RIOZ MONTBOZON"/>
    <s v="S.S.I.A.D."/>
    <n v="700000326"/>
    <s v="ASS SSIDPA RIOZ MONTBOZON"/>
    <n v="1"/>
    <m/>
    <m/>
    <m/>
    <m/>
    <m/>
    <m/>
    <s v="P"/>
    <n v="0"/>
    <n v="0"/>
  </r>
  <r>
    <n v="70335"/>
    <n v="22.656716417910456"/>
    <n v="14.77611940298508"/>
    <n v="7.8805970149253763"/>
    <n v="7.8805970149253763"/>
    <n v="66"/>
    <n v="66"/>
    <n v="70"/>
    <x v="29"/>
    <x v="641"/>
    <s v="Rioz"/>
    <s v="SSIAD RIOZ MONTBOZON"/>
    <s v="S.S.I.A.D."/>
    <n v="700000326"/>
    <s v="ASS SSIDPA RIOZ MONTBOZON"/>
    <n v="1"/>
    <m/>
    <m/>
    <m/>
    <m/>
    <m/>
    <m/>
    <s v="P"/>
    <n v="0"/>
    <n v="0"/>
  </r>
  <r>
    <n v="70355"/>
    <n v="44.063604240282885"/>
    <n v="30.742049469964801"/>
    <n v="13.32155477031808"/>
    <n v="13.32155477031808"/>
    <n v="290.00000000000131"/>
    <n v="290.00000000000131"/>
    <n v="70"/>
    <x v="29"/>
    <x v="642"/>
    <s v="Rioz"/>
    <s v="SSIAD RIOZ MONTBOZON"/>
    <s v="S.S.I.A.D."/>
    <n v="700000326"/>
    <s v="ASS SSIDPA RIOZ MONTBOZON"/>
    <n v="1"/>
    <m/>
    <m/>
    <m/>
    <m/>
    <m/>
    <m/>
    <s v="P"/>
    <n v="0"/>
    <n v="0"/>
  </r>
  <r>
    <n v="70357"/>
    <n v="143.4141394618384"/>
    <n v="86.441399127683425"/>
    <n v="56.972740334154977"/>
    <n v="56.972740334154977"/>
    <n v="581"/>
    <n v="581"/>
    <n v="70"/>
    <x v="29"/>
    <x v="643"/>
    <s v="Rioz"/>
    <s v="SSIAD RIOZ MONTBOZON"/>
    <s v="S.S.I.A.D."/>
    <n v="700000326"/>
    <s v="ASS SSIDPA RIOZ MONTBOZON"/>
    <n v="1"/>
    <m/>
    <m/>
    <m/>
    <m/>
    <m/>
    <m/>
    <s v="P"/>
    <n v="0"/>
    <n v="0"/>
  </r>
  <r>
    <n v="70383"/>
    <n v="49.997093023255701"/>
    <n v="29.590116279069701"/>
    <n v="20.406976744186"/>
    <n v="20.406976744186"/>
    <n v="350.9999999999992"/>
    <n v="350.9999999999992"/>
    <n v="70"/>
    <x v="29"/>
    <x v="644"/>
    <s v="Rioz"/>
    <s v="SSIAD RIOZ MONTBOZON"/>
    <s v="S.S.I.A.D."/>
    <n v="700000326"/>
    <s v="ASS SSIDPA RIOZ MONTBOZON"/>
    <n v="1"/>
    <m/>
    <m/>
    <m/>
    <m/>
    <m/>
    <m/>
    <s v="P"/>
    <n v="0"/>
    <n v="0"/>
  </r>
  <r>
    <n v="70397"/>
    <n v="24"/>
    <n v="14"/>
    <n v="10"/>
    <n v="10"/>
    <n v="64"/>
    <n v="64"/>
    <n v="70"/>
    <x v="29"/>
    <x v="645"/>
    <s v="Rioz"/>
    <s v="SSIAD RIOZ MONTBOZON"/>
    <s v="S.S.I.A.D."/>
    <n v="700000326"/>
    <s v="ASS SSIDPA RIOZ MONTBOZON"/>
    <n v="1"/>
    <m/>
    <m/>
    <m/>
    <m/>
    <m/>
    <m/>
    <s v="P"/>
    <n v="0"/>
    <n v="0"/>
  </r>
  <r>
    <n v="70405"/>
    <n v="38.247191011235984"/>
    <n v="26.87640449438204"/>
    <n v="11.37078651685394"/>
    <n v="11.37078651685394"/>
    <n v="184"/>
    <n v="184"/>
    <n v="70"/>
    <x v="29"/>
    <x v="646"/>
    <s v="Rioz"/>
    <s v="SSIAD RIOZ MONTBOZON"/>
    <s v="S.S.I.A.D."/>
    <n v="700000326"/>
    <s v="ASS SSIDPA RIOZ MONTBOZON"/>
    <n v="1"/>
    <m/>
    <m/>
    <m/>
    <m/>
    <m/>
    <m/>
    <s v="P"/>
    <n v="0"/>
    <n v="0"/>
  </r>
  <r>
    <n v="70407"/>
    <n v="63.724137931034463"/>
    <n v="47.310344827586192"/>
    <n v="16.41379310344827"/>
    <n v="16.41379310344827"/>
    <n v="252"/>
    <n v="252"/>
    <n v="70"/>
    <x v="29"/>
    <x v="647"/>
    <s v="Rioz"/>
    <s v="SSIAD RIOZ MONTBOZON"/>
    <s v="S.S.I.A.D."/>
    <n v="700000326"/>
    <s v="ASS SSIDPA RIOZ MONTBOZON"/>
    <n v="1"/>
    <m/>
    <m/>
    <m/>
    <m/>
    <m/>
    <m/>
    <s v="P"/>
    <n v="0"/>
    <n v="0"/>
  </r>
  <r>
    <n v="70431"/>
    <n v="36"/>
    <n v="23"/>
    <n v="13"/>
    <n v="13"/>
    <n v="243"/>
    <n v="243"/>
    <n v="70"/>
    <x v="29"/>
    <x v="648"/>
    <s v="Rioz"/>
    <s v="SSIAD RIOZ MONTBOZON"/>
    <s v="S.S.I.A.D."/>
    <n v="700000326"/>
    <s v="ASS SSIDPA RIOZ MONTBOZON"/>
    <n v="1"/>
    <m/>
    <m/>
    <m/>
    <m/>
    <m/>
    <m/>
    <s v="P"/>
    <n v="0"/>
    <n v="0"/>
  </r>
  <r>
    <n v="70441"/>
    <n v="31"/>
    <n v="18"/>
    <n v="13"/>
    <n v="13"/>
    <n v="247"/>
    <n v="247"/>
    <n v="70"/>
    <x v="29"/>
    <x v="649"/>
    <s v="Rioz"/>
    <s v="SSIAD RIOZ MONTBOZON"/>
    <s v="S.S.I.A.D."/>
    <n v="700000326"/>
    <s v="ASS SSIDPA RIOZ MONTBOZON"/>
    <n v="1"/>
    <m/>
    <m/>
    <m/>
    <m/>
    <m/>
    <m/>
    <s v="P"/>
    <n v="0"/>
    <n v="0"/>
  </r>
  <r>
    <n v="70447"/>
    <n v="315.38326457450893"/>
    <n v="211.32610511331967"/>
    <n v="104.05715946118926"/>
    <n v="104.05715946118926"/>
    <n v="2089"/>
    <n v="2089"/>
    <n v="70"/>
    <x v="29"/>
    <x v="650"/>
    <s v="Rioz"/>
    <s v="SSIAD RIOZ MONTBOZON"/>
    <s v="S.S.I.A.D."/>
    <n v="700000326"/>
    <s v="ASS SSIDPA RIOZ MONTBOZON"/>
    <n v="1"/>
    <m/>
    <m/>
    <m/>
    <m/>
    <m/>
    <m/>
    <s v="P"/>
    <n v="0"/>
    <n v="0"/>
  </r>
  <r>
    <n v="70449"/>
    <n v="20.905442048504259"/>
    <n v="11.424270985737159"/>
    <n v="9.4811710627670998"/>
    <n v="9.4811710627670998"/>
    <n v="74"/>
    <n v="74"/>
    <n v="70"/>
    <x v="29"/>
    <x v="651"/>
    <s v="Rioz"/>
    <s v="SSIAD RIOZ MONTBOZON"/>
    <s v="S.S.I.A.D."/>
    <n v="700000326"/>
    <s v="ASS SSIDPA RIOZ MONTBOZON"/>
    <n v="1"/>
    <m/>
    <m/>
    <m/>
    <m/>
    <m/>
    <m/>
    <s v="P"/>
    <n v="0"/>
    <n v="0"/>
  </r>
  <r>
    <n v="70456"/>
    <n v="30.422360248447198"/>
    <n v="24.534161490683225"/>
    <n v="5.8881987577639734"/>
    <n v="5.8881987577639734"/>
    <n v="158"/>
    <n v="158"/>
    <n v="70"/>
    <x v="29"/>
    <x v="652"/>
    <s v="Rioz"/>
    <s v="SSIAD RIOZ MONTBOZON"/>
    <s v="S.S.I.A.D."/>
    <n v="700000326"/>
    <s v="ASS SSIDPA RIOZ MONTBOZON"/>
    <n v="1"/>
    <m/>
    <m/>
    <m/>
    <m/>
    <m/>
    <m/>
    <s v="P"/>
    <n v="0"/>
    <n v="0"/>
  </r>
  <r>
    <n v="70493"/>
    <n v="78.557142857143077"/>
    <n v="60.428571428571601"/>
    <n v="18.12857142857148"/>
    <n v="18.12857142857148"/>
    <n v="423.00000000000119"/>
    <n v="423.00000000000119"/>
    <n v="70"/>
    <x v="29"/>
    <x v="653"/>
    <s v="Rioz"/>
    <s v="SSIAD RIOZ MONTBOZON"/>
    <s v="S.S.I.A.D."/>
    <n v="700000326"/>
    <s v="ASS SSIDPA RIOZ MONTBOZON"/>
    <n v="1"/>
    <m/>
    <m/>
    <m/>
    <m/>
    <m/>
    <m/>
    <s v="P"/>
    <n v="0"/>
    <n v="0"/>
  </r>
  <r>
    <n v="70500"/>
    <n v="56.31638418079072"/>
    <n v="34.192090395480079"/>
    <n v="22.124293785310641"/>
    <n v="22.124293785310641"/>
    <n v="177.99999999999923"/>
    <n v="177.99999999999923"/>
    <n v="70"/>
    <x v="29"/>
    <x v="654"/>
    <s v="Rioz"/>
    <s v="SSIAD RIOZ MONTBOZON"/>
    <s v="S.S.I.A.D."/>
    <n v="700000326"/>
    <s v="ASS SSIDPA RIOZ MONTBOZON"/>
    <n v="1"/>
    <m/>
    <m/>
    <m/>
    <m/>
    <m/>
    <m/>
    <s v="P"/>
    <n v="0"/>
    <n v="0"/>
  </r>
  <r>
    <n v="70501"/>
    <n v="26.436781609195499"/>
    <n v="13.747126436781659"/>
    <n v="12.68965517241384"/>
    <n v="12.68965517241384"/>
    <n v="92.000000000000341"/>
    <n v="92.000000000000341"/>
    <n v="70"/>
    <x v="29"/>
    <x v="655"/>
    <s v="Rioz"/>
    <s v="SSIAD RIOZ MONTBOZON"/>
    <s v="S.S.I.A.D."/>
    <n v="700000326"/>
    <s v="ASS SSIDPA RIOZ MONTBOZON"/>
    <n v="1"/>
    <m/>
    <m/>
    <m/>
    <m/>
    <m/>
    <m/>
    <s v="P"/>
    <n v="0"/>
    <n v="0"/>
  </r>
  <r>
    <n v="70503"/>
    <n v="34"/>
    <n v="23"/>
    <n v="11"/>
    <n v="11"/>
    <n v="158"/>
    <n v="158"/>
    <n v="70"/>
    <x v="29"/>
    <x v="656"/>
    <s v="Rioz"/>
    <s v="SSIAD RIOZ MONTBOZON"/>
    <s v="S.S.I.A.D."/>
    <n v="700000326"/>
    <s v="ASS SSIDPA RIOZ MONTBOZON"/>
    <n v="1"/>
    <m/>
    <m/>
    <m/>
    <m/>
    <m/>
    <m/>
    <s v="P"/>
    <n v="0"/>
    <n v="0"/>
  </r>
  <r>
    <n v="70507"/>
    <n v="51.091703056768552"/>
    <n v="38.318777292576414"/>
    <n v="12.772925764192138"/>
    <n v="12.772925764192138"/>
    <n v="225"/>
    <n v="225"/>
    <n v="70"/>
    <x v="29"/>
    <x v="657"/>
    <s v="Rioz"/>
    <s v="SSIAD RIOZ MONTBOZON"/>
    <s v="S.S.I.A.D."/>
    <n v="700000326"/>
    <s v="ASS SSIDPA RIOZ MONTBOZON"/>
    <n v="1"/>
    <m/>
    <m/>
    <m/>
    <m/>
    <m/>
    <m/>
    <s v="P"/>
    <n v="0"/>
    <n v="0"/>
  </r>
  <r>
    <n v="70519"/>
    <n v="24"/>
    <n v="17"/>
    <n v="7"/>
    <n v="7"/>
    <n v="117"/>
    <n v="117"/>
    <n v="70"/>
    <x v="29"/>
    <x v="658"/>
    <s v="Rioz"/>
    <s v="SSIAD RIOZ MONTBOZON"/>
    <s v="S.S.I.A.D."/>
    <n v="700000326"/>
    <s v="ASS SSIDPA RIOZ MONTBOZON"/>
    <n v="1"/>
    <m/>
    <m/>
    <m/>
    <m/>
    <m/>
    <m/>
    <s v="P"/>
    <n v="0"/>
    <n v="0"/>
  </r>
  <r>
    <n v="70560"/>
    <n v="29"/>
    <n v="15"/>
    <n v="14"/>
    <n v="14"/>
    <n v="166"/>
    <n v="166"/>
    <n v="70"/>
    <x v="29"/>
    <x v="659"/>
    <s v="Rioz"/>
    <s v="SSIAD RIOZ MONTBOZON"/>
    <s v="S.S.I.A.D."/>
    <n v="700000326"/>
    <s v="ASS SSIDPA RIOZ MONTBOZON"/>
    <n v="1"/>
    <m/>
    <m/>
    <m/>
    <m/>
    <m/>
    <m/>
    <s v="P"/>
    <n v="0"/>
    <n v="0"/>
  </r>
  <r>
    <n v="70565"/>
    <n v="14"/>
    <n v="10"/>
    <n v="4"/>
    <n v="4"/>
    <n v="46"/>
    <n v="46"/>
    <n v="70"/>
    <x v="29"/>
    <x v="660"/>
    <s v="Rioz"/>
    <s v="SSIAD RIOZ MONTBOZON"/>
    <s v="S.S.I.A.D."/>
    <n v="700000326"/>
    <s v="ASS SSIDPA RIOZ MONTBOZON"/>
    <n v="1"/>
    <m/>
    <m/>
    <m/>
    <m/>
    <m/>
    <m/>
    <s v="P"/>
    <n v="0"/>
    <n v="0"/>
  </r>
  <r>
    <n v="70575"/>
    <n v="185.08034610630403"/>
    <n v="138.31273176761431"/>
    <n v="46.767614338689739"/>
    <n v="46.767614338689739"/>
    <n v="805"/>
    <n v="805"/>
    <n v="70"/>
    <x v="29"/>
    <x v="661"/>
    <s v="Rioz"/>
    <s v="SSIAD RIOZ MONTBOZON"/>
    <s v="S.S.I.A.D."/>
    <n v="700000326"/>
    <s v="ASS SSIDPA RIOZ MONTBOZON"/>
    <n v="1"/>
    <m/>
    <m/>
    <m/>
    <m/>
    <m/>
    <m/>
    <s v="P"/>
    <n v="0"/>
    <n v="0"/>
  </r>
  <r>
    <n v="70583"/>
    <n v="20.720720720720799"/>
    <n v="18.64864864864872"/>
    <n v="2.0720720720720802"/>
    <n v="2.0720720720720802"/>
    <n v="115"/>
    <n v="115"/>
    <n v="70"/>
    <x v="29"/>
    <x v="662"/>
    <s v="Rioz"/>
    <s v="SSIAD RIOZ MONTBOZON"/>
    <s v="S.S.I.A.D."/>
    <n v="700000326"/>
    <s v="ASS SSIDPA RIOZ MONTBOZON"/>
    <n v="1"/>
    <m/>
    <m/>
    <m/>
    <m/>
    <m/>
    <m/>
    <s v="P"/>
    <n v="0"/>
    <n v="0"/>
  </r>
  <r>
    <n v="71009"/>
    <n v="341.75999999999988"/>
    <n v="217.03724137931027"/>
    <n v="124.7227586206896"/>
    <n v="124.7227586206896"/>
    <n v="712"/>
    <n v="712"/>
    <n v="71"/>
    <x v="30"/>
    <x v="663"/>
    <s v="LUCENAY-L'EVEQUE"/>
    <s v="S.S.I.A.D. AUTUN"/>
    <s v="S.S.I.A.D."/>
    <n v="710781477"/>
    <s v="ASSAD AUTUN"/>
    <n v="1"/>
    <n v="113"/>
    <n v="113"/>
    <n v="3"/>
    <n v="3"/>
    <m/>
    <m/>
    <s v="P"/>
    <n v="0"/>
    <n v="0"/>
  </r>
  <r>
    <n v="71010"/>
    <n v="205.24848484848474"/>
    <n v="132.16"/>
    <n v="73.088484848484754"/>
    <n v="73.088484848484754"/>
    <n v="825.99999999999898"/>
    <n v="825.99999999999898"/>
    <n v="71"/>
    <x v="30"/>
    <x v="664"/>
    <s v="AUTUN-SUD"/>
    <s v="S.S.I.A.D. AUTUN"/>
    <s v="S.S.I.A.D."/>
    <n v="710781477"/>
    <s v="ASSAD AUTUN"/>
    <n v="1"/>
    <m/>
    <m/>
    <m/>
    <m/>
    <m/>
    <m/>
    <s v="P"/>
    <n v="0"/>
    <n v="0"/>
  </r>
  <r>
    <n v="71014"/>
    <n v="4921.3822349536404"/>
    <n v="2551.9740967569714"/>
    <n v="2369.4081381966689"/>
    <n v="2369.4081381966689"/>
    <n v="13863"/>
    <n v="13863"/>
    <n v="71"/>
    <x v="30"/>
    <x v="665"/>
    <s v="Autun"/>
    <s v="S.S.I.A.D. AUTUN"/>
    <s v="S.S.I.A.D."/>
    <n v="710781477"/>
    <s v="ASSAD AUTUN"/>
    <n v="1"/>
    <m/>
    <m/>
    <m/>
    <m/>
    <m/>
    <m/>
    <s v="P"/>
    <n v="0"/>
    <n v="0"/>
  </r>
  <r>
    <n v="71015"/>
    <n v="210.78513238289207"/>
    <n v="154.84215885947049"/>
    <n v="55.9429735234216"/>
    <n v="55.9429735234216"/>
    <n v="981"/>
    <n v="981"/>
    <n v="71"/>
    <x v="30"/>
    <x v="666"/>
    <s v="AUTUN-SUD"/>
    <s v="S.S.I.A.D. AUTUN"/>
    <s v="S.S.I.A.D."/>
    <n v="710781477"/>
    <s v="ASSAD AUTUN"/>
    <n v="1"/>
    <m/>
    <m/>
    <m/>
    <m/>
    <m/>
    <m/>
    <s v="P"/>
    <n v="0"/>
    <n v="0"/>
  </r>
  <r>
    <n v="71020"/>
    <n v="40.6779661016948"/>
    <n v="17.288135593220289"/>
    <n v="23.38983050847451"/>
    <n v="23.38983050847451"/>
    <n v="120"/>
    <n v="120"/>
    <n v="71"/>
    <x v="30"/>
    <x v="667"/>
    <s v="LUCENAY-L'EVEQUE"/>
    <s v="S.S.I.A.D. AUTUN"/>
    <s v="S.S.I.A.D."/>
    <n v="710781477"/>
    <s v="ASSAD AUTUN"/>
    <n v="1"/>
    <m/>
    <m/>
    <m/>
    <m/>
    <m/>
    <m/>
    <s v="P"/>
    <n v="0"/>
    <n v="0"/>
  </r>
  <r>
    <n v="71046"/>
    <n v="44"/>
    <n v="34"/>
    <n v="10"/>
    <n v="10"/>
    <n v="105"/>
    <n v="105"/>
    <n v="71"/>
    <x v="30"/>
    <x v="668"/>
    <s v="MESVRES"/>
    <s v="S.S.I.A.D. AUTUN"/>
    <s v="S.S.I.A.D."/>
    <n v="710781477"/>
    <s v="ASSAD AUTUN"/>
    <n v="1"/>
    <m/>
    <m/>
    <m/>
    <m/>
    <m/>
    <m/>
    <s v="P"/>
    <n v="0"/>
    <n v="0"/>
  </r>
  <r>
    <n v="71062"/>
    <n v="122"/>
    <n v="79"/>
    <n v="43"/>
    <n v="43"/>
    <n v="315"/>
    <n v="315"/>
    <n v="71"/>
    <x v="30"/>
    <x v="669"/>
    <s v="MESVRES"/>
    <s v="S.S.I.A.D. AUTUN"/>
    <s v="S.S.I.A.D."/>
    <n v="710781477"/>
    <s v="ASSAD AUTUN"/>
    <n v="1"/>
    <m/>
    <m/>
    <m/>
    <m/>
    <m/>
    <m/>
    <s v="P"/>
    <n v="0"/>
    <n v="0"/>
  </r>
  <r>
    <n v="71063"/>
    <n v="226.39223560910307"/>
    <n v="132.64390896921017"/>
    <n v="93.748326639892909"/>
    <n v="93.748326639892909"/>
    <n v="745"/>
    <n v="745"/>
    <n v="71"/>
    <x v="30"/>
    <x v="670"/>
    <s v="MESVRES"/>
    <s v="S.S.I.A.D. AUTUN"/>
    <s v="S.S.I.A.D."/>
    <n v="710781477"/>
    <s v="ASSAD AUTUN"/>
    <n v="1"/>
    <m/>
    <m/>
    <m/>
    <m/>
    <m/>
    <m/>
    <s v="P"/>
    <n v="0"/>
    <n v="0"/>
  </r>
  <r>
    <n v="25056"/>
    <n v="24964.424803569542"/>
    <n v="14829.696470752109"/>
    <n v="3378.2427776058103"/>
    <n v="10134.728332817431"/>
    <n v="38984"/>
    <n v="116952"/>
    <n v="25"/>
    <x v="31"/>
    <x v="671"/>
    <s v="Besançon"/>
    <s v="SSIAD DU CCAS BESANCON"/>
    <s v="S.S.I.A.D."/>
    <n v="250006079"/>
    <s v="CCAS BESANCON"/>
    <n v="3"/>
    <n v="57"/>
    <n v="57"/>
    <n v="2"/>
    <n v="2"/>
    <m/>
    <m/>
    <s v="P"/>
    <n v="0"/>
    <n v="0"/>
  </r>
  <r>
    <n v="71096"/>
    <n v="51"/>
    <n v="37"/>
    <n v="14"/>
    <n v="14"/>
    <n v="181"/>
    <n v="181"/>
    <n v="71"/>
    <x v="30"/>
    <x v="672"/>
    <s v="MESVRES"/>
    <s v="S.S.I.A.D. AUTUN"/>
    <s v="S.S.I.A.D."/>
    <n v="710781477"/>
    <s v="ASSAD AUTUN"/>
    <n v="1"/>
    <m/>
    <m/>
    <m/>
    <m/>
    <m/>
    <m/>
    <s v="P"/>
    <n v="0"/>
    <n v="0"/>
  </r>
  <r>
    <n v="71098"/>
    <n v="96.513944223107615"/>
    <n v="56.892430278884483"/>
    <n v="39.621513944223125"/>
    <n v="39.621513944223125"/>
    <n v="255"/>
    <n v="255"/>
    <n v="71"/>
    <x v="30"/>
    <x v="673"/>
    <s v="MESVRES"/>
    <s v="S.S.I.A.D. AUTUN"/>
    <s v="S.S.I.A.D."/>
    <n v="710781477"/>
    <s v="ASSAD AUTUN"/>
    <n v="1"/>
    <m/>
    <m/>
    <m/>
    <m/>
    <m/>
    <m/>
    <s v="P"/>
    <n v="0"/>
    <n v="0"/>
  </r>
  <r>
    <n v="71129"/>
    <n v="130.54671280276813"/>
    <n v="73.743944636678179"/>
    <n v="56.802768166089947"/>
    <n v="56.802768166089947"/>
    <n v="288"/>
    <n v="288"/>
    <n v="71"/>
    <x v="30"/>
    <x v="674"/>
    <s v="LUCENAY-L'EVEQUE"/>
    <s v="S.S.I.A.D. AUTUN"/>
    <s v="S.S.I.A.D."/>
    <n v="710781477"/>
    <s v="ASSAD AUTUN"/>
    <n v="1"/>
    <m/>
    <m/>
    <m/>
    <m/>
    <m/>
    <m/>
    <s v="P"/>
    <n v="0"/>
    <n v="0"/>
  </r>
  <r>
    <n v="71140"/>
    <n v="13.26315789473685"/>
    <n v="8.5263157894736885"/>
    <n v="4.7368421052631602"/>
    <n v="4.7368421052631602"/>
    <n v="36"/>
    <n v="36"/>
    <n v="71"/>
    <x v="30"/>
    <x v="675"/>
    <s v="EPINAC"/>
    <s v="S.S.I.A.D. AUTUN"/>
    <s v="S.S.I.A.D."/>
    <n v="710781477"/>
    <s v="ASSAD AUTUN"/>
    <n v="1"/>
    <m/>
    <m/>
    <m/>
    <m/>
    <m/>
    <m/>
    <s v="P"/>
    <n v="0"/>
    <n v="0"/>
  </r>
  <r>
    <n v="71142"/>
    <n v="51.432558139534891"/>
    <n v="40.604651162790702"/>
    <n v="10.827906976744188"/>
    <n v="10.827906976744188"/>
    <n v="194"/>
    <n v="194"/>
    <n v="71"/>
    <x v="30"/>
    <x v="676"/>
    <s v="SAINT-LEGER-SOUS-BEUVRAY"/>
    <s v="S.S.I.A.D. AUTUN"/>
    <s v="S.S.I.A.D."/>
    <n v="710781477"/>
    <s v="ASSAD AUTUN"/>
    <n v="1"/>
    <m/>
    <m/>
    <m/>
    <m/>
    <m/>
    <m/>
    <s v="P"/>
    <n v="0"/>
    <n v="0"/>
  </r>
  <r>
    <n v="71144"/>
    <n v="37.593582887700549"/>
    <n v="24.732620320855624"/>
    <n v="12.860962566844924"/>
    <n v="12.860962566844924"/>
    <n v="185"/>
    <n v="185"/>
    <n v="71"/>
    <x v="30"/>
    <x v="677"/>
    <s v="LUCENAY-L'EVEQUE"/>
    <s v="S.S.I.A.D. AUTUN"/>
    <s v="S.S.I.A.D."/>
    <n v="710781477"/>
    <s v="ASSAD AUTUN"/>
    <n v="1"/>
    <m/>
    <m/>
    <m/>
    <m/>
    <m/>
    <m/>
    <s v="P"/>
    <n v="0"/>
    <n v="0"/>
  </r>
  <r>
    <n v="25056"/>
    <n v="24964.424803569542"/>
    <n v="14829.696470752109"/>
    <n v="3378.2427776058103"/>
    <n v="10134.728332817431"/>
    <n v="38984"/>
    <n v="116952"/>
    <n v="25"/>
    <x v="32"/>
    <x v="671"/>
    <s v="Besançon"/>
    <s v="SSIAD DE BELLEVAUX"/>
    <s v="S.S.I.A.D."/>
    <n v="250007598"/>
    <s v="CLS BELLEVAUX"/>
    <n v="3"/>
    <n v="68"/>
    <n v="68"/>
    <n v="10"/>
    <n v="10"/>
    <m/>
    <m/>
    <s v="P"/>
    <n v="0"/>
    <n v="0"/>
  </r>
  <r>
    <n v="71162"/>
    <n v="298.45437956204387"/>
    <n v="202.62956204379569"/>
    <n v="95.824817518248182"/>
    <n v="95.824817518248182"/>
    <n v="1094"/>
    <n v="1094"/>
    <n v="71"/>
    <x v="30"/>
    <x v="678"/>
    <s v="AUTUN-SUD"/>
    <s v="S.S.I.A.D. AUTUN"/>
    <s v="S.S.I.A.D."/>
    <n v="710781477"/>
    <s v="ASSAD AUTUN"/>
    <n v="1"/>
    <m/>
    <m/>
    <m/>
    <m/>
    <m/>
    <m/>
    <s v="P"/>
    <n v="0"/>
    <n v="0"/>
  </r>
  <r>
    <n v="71165"/>
    <n v="191.57802197802201"/>
    <n v="131.70989010989013"/>
    <n v="59.868131868131876"/>
    <n v="59.868131868131876"/>
    <n v="454"/>
    <n v="454"/>
    <n v="71"/>
    <x v="30"/>
    <x v="679"/>
    <s v="LUCENAY-L'EVEQUE"/>
    <s v="S.S.I.A.D. AUTUN"/>
    <s v="S.S.I.A.D."/>
    <n v="710781477"/>
    <s v="ASSAD AUTUN"/>
    <n v="1"/>
    <m/>
    <m/>
    <m/>
    <m/>
    <m/>
    <m/>
    <s v="P"/>
    <n v="0"/>
    <n v="0"/>
  </r>
  <r>
    <n v="71172"/>
    <n v="40.700000000000003"/>
    <n v="29.7"/>
    <n v="11"/>
    <n v="11"/>
    <n v="88"/>
    <n v="88"/>
    <n v="71"/>
    <x v="30"/>
    <x v="680"/>
    <s v="MESVRES"/>
    <s v="S.S.I.A.D. AUTUN"/>
    <s v="S.S.I.A.D."/>
    <n v="710781477"/>
    <s v="ASSAD AUTUN"/>
    <n v="1"/>
    <m/>
    <m/>
    <m/>
    <m/>
    <m/>
    <m/>
    <s v="P"/>
    <n v="0"/>
    <n v="0"/>
  </r>
  <r>
    <n v="71184"/>
    <n v="178.27077216516543"/>
    <n v="131.63016316846517"/>
    <n v="46.640608996700244"/>
    <n v="46.640608996700244"/>
    <n v="600.0000000000025"/>
    <n v="600.0000000000025"/>
    <n v="71"/>
    <x v="30"/>
    <x v="681"/>
    <s v="AUTUN-NORD"/>
    <s v="S.S.I.A.D. AUTUN"/>
    <s v="S.S.I.A.D."/>
    <n v="710781477"/>
    <s v="ASSAD AUTUN"/>
    <n v="1"/>
    <m/>
    <m/>
    <m/>
    <m/>
    <m/>
    <m/>
    <s v="P"/>
    <n v="0"/>
    <n v="0"/>
  </r>
  <r>
    <n v="25056"/>
    <n v="24964.424803569542"/>
    <n v="14829.696470752109"/>
    <n v="3378.2427776058103"/>
    <n v="10134.728332817431"/>
    <n v="38984"/>
    <n v="116952"/>
    <n v="25"/>
    <x v="33"/>
    <x v="671"/>
    <s v="Besançon"/>
    <s v="SPASAD ELIAD DOUBS"/>
    <s v="S.S.I.A.D."/>
    <n v="250019510"/>
    <s v="ELIAD ASSOCIATION DOUBS"/>
    <n v="3"/>
    <n v="218"/>
    <n v="218"/>
    <n v="22"/>
    <n v="22"/>
    <n v="26"/>
    <n v="26"/>
    <s v="P"/>
    <n v="0"/>
    <n v="0"/>
  </r>
  <r>
    <n v="71190"/>
    <n v="823.78365110927575"/>
    <n v="440.82273944738409"/>
    <n v="382.96091166189166"/>
    <n v="382.96091166189166"/>
    <n v="2295.0000000000086"/>
    <n v="2295.0000000000086"/>
    <n v="71"/>
    <x v="30"/>
    <x v="682"/>
    <s v="EPINAC"/>
    <s v="S.S.I.A.D. AUTUN"/>
    <s v="S.S.I.A.D."/>
    <n v="710781477"/>
    <s v="ASSAD AUTUN"/>
    <n v="1"/>
    <m/>
    <m/>
    <m/>
    <m/>
    <m/>
    <m/>
    <s v="P"/>
    <n v="0"/>
    <n v="0"/>
  </r>
  <r>
    <n v="71192"/>
    <n v="701.84469577625907"/>
    <n v="320.46821735274801"/>
    <n v="381.37647842351106"/>
    <n v="381.37647842351106"/>
    <n v="1929"/>
    <n v="1929"/>
    <n v="71"/>
    <x v="30"/>
    <x v="683"/>
    <s v="SAINT-LEGER-SOUS-BEUVRAY"/>
    <s v="S.S.I.A.D. AUTUN"/>
    <s v="S.S.I.A.D."/>
    <n v="710781477"/>
    <s v="ASSAD AUTUN"/>
    <n v="1"/>
    <m/>
    <m/>
    <m/>
    <m/>
    <m/>
    <m/>
    <s v="P"/>
    <n v="0"/>
    <n v="0"/>
  </r>
  <r>
    <n v="71223"/>
    <n v="194.16135084427759"/>
    <n v="126.7992495309568"/>
    <n v="67.362101313320807"/>
    <n v="67.362101313320807"/>
    <n v="528"/>
    <n v="528"/>
    <n v="71"/>
    <x v="30"/>
    <x v="684"/>
    <s v="SAINT-LEGER-SOUS-BEUVRAY"/>
    <s v="S.S.I.A.D. AUTUN"/>
    <s v="S.S.I.A.D."/>
    <n v="710781477"/>
    <s v="ASSAD AUTUN"/>
    <n v="1"/>
    <m/>
    <m/>
    <m/>
    <m/>
    <m/>
    <m/>
    <s v="P"/>
    <n v="0"/>
    <n v="0"/>
  </r>
  <r>
    <n v="71237"/>
    <n v="153"/>
    <n v="90"/>
    <n v="63"/>
    <n v="63"/>
    <n v="545"/>
    <n v="545"/>
    <n v="71"/>
    <x v="30"/>
    <x v="685"/>
    <s v="LUCENAY-L'EVEQUE"/>
    <s v="S.S.I.A.D. AUTUN"/>
    <s v="S.S.I.A.D."/>
    <n v="710781477"/>
    <s v="ASSAD AUTUN"/>
    <n v="1"/>
    <m/>
    <m/>
    <m/>
    <m/>
    <m/>
    <m/>
    <s v="P"/>
    <n v="0"/>
    <n v="0"/>
  </r>
  <r>
    <n v="71251"/>
    <n v="189.54638421999005"/>
    <n v="127.77156578230924"/>
    <n v="61.7748184376808"/>
    <n v="61.7748184376808"/>
    <n v="609"/>
    <n v="609"/>
    <n v="71"/>
    <x v="30"/>
    <x v="686"/>
    <s v="MESVRES"/>
    <s v="S.S.I.A.D. AUTUN"/>
    <s v="S.S.I.A.D."/>
    <n v="710781477"/>
    <s v="ASSAD AUTUN"/>
    <n v="1"/>
    <m/>
    <m/>
    <m/>
    <m/>
    <m/>
    <m/>
    <s v="P"/>
    <n v="0"/>
    <n v="0"/>
  </r>
  <r>
    <n v="71266"/>
    <n v="124.94413407821234"/>
    <n v="63.463687150838012"/>
    <n v="61.480446927374331"/>
    <n v="61.480446927374331"/>
    <n v="355"/>
    <n v="355"/>
    <n v="71"/>
    <x v="30"/>
    <x v="687"/>
    <s v="LUCENAY-L'EVEQUE"/>
    <s v="S.S.I.A.D. AUTUN"/>
    <s v="S.S.I.A.D."/>
    <n v="710781477"/>
    <s v="ASSAD AUTUN"/>
    <n v="1"/>
    <m/>
    <m/>
    <m/>
    <m/>
    <m/>
    <m/>
    <s v="P"/>
    <n v="0"/>
    <n v="0"/>
  </r>
  <r>
    <n v="71297"/>
    <n v="289.88481675392643"/>
    <n v="174.13219895287941"/>
    <n v="115.75261780104699"/>
    <n v="115.75261780104699"/>
    <n v="768.9999999999992"/>
    <n v="768.9999999999992"/>
    <n v="71"/>
    <x v="30"/>
    <x v="688"/>
    <s v="MESVRES"/>
    <s v="S.S.I.A.D. AUTUN"/>
    <s v="S.S.I.A.D."/>
    <n v="710781477"/>
    <s v="ASSAD AUTUN"/>
    <n v="1"/>
    <m/>
    <m/>
    <m/>
    <m/>
    <m/>
    <m/>
    <s v="P"/>
    <n v="0"/>
    <n v="0"/>
  </r>
  <r>
    <n v="71313"/>
    <n v="85"/>
    <n v="61"/>
    <n v="24"/>
    <n v="24"/>
    <n v="390"/>
    <n v="390"/>
    <n v="71"/>
    <x v="30"/>
    <x v="689"/>
    <s v="AUTUN-NORD"/>
    <s v="S.S.I.A.D. AUTUN"/>
    <s v="S.S.I.A.D."/>
    <n v="710781477"/>
    <s v="ASSAD AUTUN"/>
    <n v="1"/>
    <m/>
    <m/>
    <m/>
    <m/>
    <m/>
    <m/>
    <s v="P"/>
    <n v="0"/>
    <n v="0"/>
  </r>
  <r>
    <n v="71322"/>
    <n v="22"/>
    <n v="15"/>
    <n v="7"/>
    <n v="7"/>
    <n v="74"/>
    <n v="74"/>
    <n v="71"/>
    <x v="30"/>
    <x v="690"/>
    <s v="EPINAC"/>
    <s v="S.S.I.A.D. AUTUN"/>
    <s v="S.S.I.A.D."/>
    <n v="710781477"/>
    <s v="ASSAD AUTUN"/>
    <n v="1"/>
    <m/>
    <m/>
    <m/>
    <m/>
    <m/>
    <m/>
    <s v="P"/>
    <n v="0"/>
    <n v="0"/>
  </r>
  <r>
    <n v="71349"/>
    <n v="17"/>
    <n v="9"/>
    <n v="8"/>
    <n v="8"/>
    <n v="52"/>
    <n v="52"/>
    <n v="71"/>
    <x v="30"/>
    <x v="691"/>
    <s v="LUCENAY-L'EVEQUE"/>
    <s v="S.S.I.A.D. AUTUN"/>
    <s v="S.S.I.A.D."/>
    <n v="710781477"/>
    <s v="ASSAD AUTUN"/>
    <n v="1"/>
    <m/>
    <m/>
    <m/>
    <m/>
    <m/>
    <m/>
    <s v="P"/>
    <n v="0"/>
    <n v="0"/>
  </r>
  <r>
    <n v="71368"/>
    <n v="89.855243208472189"/>
    <n v="59.24521530228936"/>
    <n v="30.610027906182836"/>
    <n v="30.610027906182836"/>
    <n v="315"/>
    <n v="315"/>
    <n v="71"/>
    <x v="30"/>
    <x v="692"/>
    <s v="LUCENAY-L'EVEQUE"/>
    <s v="S.S.I.A.D. AUTUN"/>
    <s v="S.S.I.A.D."/>
    <n v="710781477"/>
    <s v="ASSAD AUTUN"/>
    <n v="1"/>
    <m/>
    <m/>
    <m/>
    <m/>
    <m/>
    <m/>
    <s v="P"/>
    <n v="0"/>
    <n v="0"/>
  </r>
  <r>
    <n v="71376"/>
    <n v="116.25830258302582"/>
    <n v="71.922509225092256"/>
    <n v="44.335793357933575"/>
    <n v="44.335793357933575"/>
    <n v="267"/>
    <n v="267"/>
    <n v="71"/>
    <x v="30"/>
    <x v="693"/>
    <s v="LUCENAY-L'EVEQUE"/>
    <s v="S.S.I.A.D. AUTUN"/>
    <s v="S.S.I.A.D."/>
    <n v="710781477"/>
    <s v="ASSAD AUTUN"/>
    <n v="1"/>
    <m/>
    <m/>
    <m/>
    <m/>
    <m/>
    <m/>
    <s v="P"/>
    <n v="0"/>
    <n v="0"/>
  </r>
  <r>
    <n v="71407"/>
    <n v="87"/>
    <n v="58"/>
    <n v="29"/>
    <n v="29"/>
    <n v="241"/>
    <n v="241"/>
    <n v="71"/>
    <x v="30"/>
    <x v="694"/>
    <s v="SAINT-LEGER-SOUS-BEUVRAY"/>
    <s v="S.S.I.A.D. AUTUN"/>
    <s v="S.S.I.A.D."/>
    <n v="710781477"/>
    <s v="ASSAD AUTUN"/>
    <n v="1"/>
    <m/>
    <m/>
    <m/>
    <m/>
    <m/>
    <m/>
    <s v="P"/>
    <n v="0"/>
    <n v="0"/>
  </r>
  <r>
    <n v="71411"/>
    <n v="37"/>
    <n v="32"/>
    <n v="5"/>
    <n v="5"/>
    <n v="148"/>
    <n v="148"/>
    <n v="71"/>
    <x v="30"/>
    <x v="695"/>
    <s v="MESVRES"/>
    <s v="S.S.I.A.D. AUTUN"/>
    <s v="S.S.I.A.D."/>
    <n v="710781477"/>
    <s v="ASSAD AUTUN"/>
    <n v="1"/>
    <m/>
    <m/>
    <m/>
    <m/>
    <m/>
    <m/>
    <s v="P"/>
    <n v="0"/>
    <n v="0"/>
  </r>
  <r>
    <n v="71414"/>
    <n v="158.97131147541037"/>
    <n v="116.71311475409875"/>
    <n v="42.25819672131162"/>
    <n v="42.25819672131162"/>
    <n v="491.00000000000171"/>
    <n v="491.00000000000171"/>
    <n v="71"/>
    <x v="30"/>
    <x v="696"/>
    <s v="AUTUN-NORD"/>
    <s v="S.S.I.A.D. AUTUN"/>
    <s v="S.S.I.A.D."/>
    <n v="710781477"/>
    <s v="ASSAD AUTUN"/>
    <n v="1"/>
    <m/>
    <m/>
    <m/>
    <m/>
    <m/>
    <m/>
    <s v="P"/>
    <n v="0"/>
    <n v="0"/>
  </r>
  <r>
    <n v="71040"/>
    <n v="2002.3947577388294"/>
    <n v="1382.7471414288243"/>
    <n v="309.82380815500255"/>
    <n v="619.64761631000511"/>
    <n v="3257.5"/>
    <n v="6515"/>
    <n v="71"/>
    <x v="34"/>
    <x v="697"/>
    <s v="MONTCENIS"/>
    <s v="S.S.I.A.D. FILIERIS MONTCEAU"/>
    <s v="S.S.I.A.D."/>
    <n v="750050759"/>
    <s v="CANSSM FILIERIS "/>
    <n v="2"/>
    <m/>
    <m/>
    <m/>
    <m/>
    <m/>
    <n v="5"/>
    <s v="P"/>
    <n v="0"/>
    <n v="0"/>
  </r>
  <r>
    <n v="71438"/>
    <n v="166.23925233644886"/>
    <n v="109.8"/>
    <n v="56.439252336448853"/>
    <n v="56.439252336448853"/>
    <n v="549.0000000000025"/>
    <n v="549.0000000000025"/>
    <n v="71"/>
    <x v="30"/>
    <x v="698"/>
    <s v="EPINAC"/>
    <s v="S.S.I.A.D. AUTUN"/>
    <s v="S.S.I.A.D."/>
    <n v="710781477"/>
    <s v="ASSAD AUTUN"/>
    <n v="1"/>
    <m/>
    <m/>
    <m/>
    <m/>
    <m/>
    <m/>
    <s v="P"/>
    <n v="0"/>
    <n v="0"/>
  </r>
  <r>
    <n v="71440"/>
    <n v="145"/>
    <n v="91"/>
    <n v="54"/>
    <n v="54"/>
    <n v="403"/>
    <n v="403"/>
    <n v="71"/>
    <x v="30"/>
    <x v="699"/>
    <s v="SAINT-LEGER-SOUS-BEUVRAY"/>
    <s v="S.S.I.A.D. AUTUN"/>
    <s v="S.S.I.A.D."/>
    <n v="710781477"/>
    <s v="ASSAD AUTUN"/>
    <n v="1"/>
    <m/>
    <m/>
    <m/>
    <m/>
    <m/>
    <m/>
    <s v="P"/>
    <n v="0"/>
    <n v="0"/>
  </r>
  <r>
    <n v="71466"/>
    <n v="40"/>
    <n v="34"/>
    <n v="6"/>
    <n v="6"/>
    <n v="128"/>
    <n v="128"/>
    <n v="71"/>
    <x v="30"/>
    <x v="700"/>
    <s v="MESVRES"/>
    <s v="S.S.I.A.D. AUTUN"/>
    <s v="S.S.I.A.D."/>
    <n v="710781477"/>
    <s v="ASSAD AUTUN"/>
    <n v="1"/>
    <m/>
    <m/>
    <m/>
    <m/>
    <m/>
    <m/>
    <s v="P"/>
    <n v="0"/>
    <n v="0"/>
  </r>
  <r>
    <n v="71472"/>
    <n v="86.186915887850503"/>
    <n v="49.532710280373848"/>
    <n v="36.654205607476655"/>
    <n v="36.654205607476655"/>
    <n v="212"/>
    <n v="212"/>
    <n v="71"/>
    <x v="30"/>
    <x v="701"/>
    <s v="SAINT-LEGER-SOUS-BEUVRAY"/>
    <s v="S.S.I.A.D. AUTUN"/>
    <s v="S.S.I.A.D."/>
    <n v="710781477"/>
    <s v="ASSAD AUTUN"/>
    <n v="1"/>
    <m/>
    <m/>
    <m/>
    <m/>
    <m/>
    <m/>
    <s v="P"/>
    <n v="0"/>
    <n v="0"/>
  </r>
  <r>
    <n v="71493"/>
    <n v="92.571428571428555"/>
    <n v="59.088145896656521"/>
    <n v="33.483282674772028"/>
    <n v="33.483282674772028"/>
    <n v="324"/>
    <n v="324"/>
    <n v="71"/>
    <x v="30"/>
    <x v="702"/>
    <s v="EPINAC"/>
    <s v="S.S.I.A.D. AUTUN"/>
    <s v="S.S.I.A.D."/>
    <n v="710781477"/>
    <s v="ASSAD AUTUN"/>
    <n v="1"/>
    <m/>
    <m/>
    <m/>
    <m/>
    <m/>
    <m/>
    <s v="P"/>
    <n v="0"/>
    <n v="0"/>
  </r>
  <r>
    <n v="71509"/>
    <n v="122"/>
    <n v="85"/>
    <n v="37"/>
    <n v="37"/>
    <n v="484"/>
    <n v="484"/>
    <n v="71"/>
    <x v="30"/>
    <x v="703"/>
    <s v="LUCENAY-L'EVEQUE"/>
    <s v="S.S.I.A.D. AUTUN"/>
    <s v="S.S.I.A.D."/>
    <n v="710781477"/>
    <s v="ASSAD AUTUN"/>
    <n v="1"/>
    <m/>
    <m/>
    <m/>
    <m/>
    <m/>
    <m/>
    <s v="P"/>
    <n v="0"/>
    <n v="0"/>
  </r>
  <r>
    <n v="71527"/>
    <n v="50.240392970404002"/>
    <n v="38.182698657507039"/>
    <n v="12.05769431289696"/>
    <n v="12.05769431289696"/>
    <n v="211"/>
    <n v="211"/>
    <n v="71"/>
    <x v="30"/>
    <x v="704"/>
    <s v="LUCENAY-L'EVEQUE"/>
    <s v="S.S.I.A.D. AUTUN"/>
    <s v="S.S.I.A.D."/>
    <n v="710781477"/>
    <s v="ASSAD AUTUN"/>
    <n v="1"/>
    <m/>
    <m/>
    <m/>
    <m/>
    <m/>
    <m/>
    <s v="P"/>
    <n v="0"/>
    <n v="0"/>
  </r>
  <r>
    <n v="71530"/>
    <n v="152.77443609022561"/>
    <n v="98.911654135338381"/>
    <n v="53.862781954887232"/>
    <n v="53.862781954887232"/>
    <n v="521"/>
    <n v="521"/>
    <n v="71"/>
    <x v="30"/>
    <x v="705"/>
    <s v="EPINAC"/>
    <s v="S.S.I.A.D. AUTUN"/>
    <s v="S.S.I.A.D."/>
    <n v="710781477"/>
    <s v="ASSAD AUTUN"/>
    <n v="1"/>
    <m/>
    <m/>
    <m/>
    <m/>
    <m/>
    <m/>
    <s v="P"/>
    <n v="0"/>
    <n v="0"/>
  </r>
  <r>
    <n v="71531"/>
    <n v="60.5020920502092"/>
    <n v="37.30962343096234"/>
    <n v="23.19246861924686"/>
    <n v="23.19246861924686"/>
    <n v="241"/>
    <n v="241"/>
    <n v="71"/>
    <x v="30"/>
    <x v="706"/>
    <s v="MESVRES"/>
    <s v="S.S.I.A.D. AUTUN"/>
    <s v="S.S.I.A.D."/>
    <n v="710781477"/>
    <s v="ASSAD AUTUN"/>
    <n v="1"/>
    <m/>
    <m/>
    <m/>
    <m/>
    <m/>
    <m/>
    <s v="P"/>
    <n v="0"/>
    <n v="0"/>
  </r>
  <r>
    <n v="71535"/>
    <n v="166"/>
    <n v="113"/>
    <n v="53"/>
    <n v="53"/>
    <n v="488"/>
    <n v="488"/>
    <n v="71"/>
    <x v="30"/>
    <x v="707"/>
    <s v="AUTUN-NORD"/>
    <s v="S.S.I.A.D. AUTUN"/>
    <s v="S.S.I.A.D."/>
    <n v="710781477"/>
    <s v="ASSAD AUTUN"/>
    <n v="1"/>
    <m/>
    <m/>
    <m/>
    <m/>
    <m/>
    <m/>
    <s v="P"/>
    <n v="0"/>
    <n v="0"/>
  </r>
  <r>
    <n v="71537"/>
    <n v="48.648648648648475"/>
    <n v="35.472972972972848"/>
    <n v="13.175675675675629"/>
    <n v="13.175675675675629"/>
    <n v="149.99999999999949"/>
    <n v="149.99999999999949"/>
    <n v="71"/>
    <x v="30"/>
    <x v="708"/>
    <s v="SAINT-LEGER-SOUS-BEUVRAY"/>
    <s v="S.S.I.A.D. AUTUN"/>
    <s v="S.S.I.A.D."/>
    <n v="710781477"/>
    <s v="ASSAD AUTUN"/>
    <n v="1"/>
    <m/>
    <m/>
    <m/>
    <m/>
    <m/>
    <m/>
    <s v="P"/>
    <n v="0"/>
    <n v="0"/>
  </r>
  <r>
    <n v="71539"/>
    <n v="20.454545454545453"/>
    <n v="12.662337662337659"/>
    <n v="7.7922077922077921"/>
    <n v="7.7922077922077921"/>
    <n v="75"/>
    <n v="75"/>
    <n v="71"/>
    <x v="30"/>
    <x v="709"/>
    <s v="EPINAC"/>
    <s v="S.S.I.A.D. AUTUN"/>
    <s v="S.S.I.A.D."/>
    <n v="710781477"/>
    <s v="ASSAD AUTUN"/>
    <n v="1"/>
    <m/>
    <m/>
    <m/>
    <m/>
    <m/>
    <m/>
    <s v="P"/>
    <n v="0"/>
    <n v="0"/>
  </r>
  <r>
    <n v="71551"/>
    <n v="30"/>
    <n v="23"/>
    <n v="7"/>
    <n v="7"/>
    <n v="105"/>
    <n v="105"/>
    <n v="71"/>
    <x v="30"/>
    <x v="710"/>
    <s v="MESVRES"/>
    <s v="S.S.I.A.D. AUTUN"/>
    <s v="S.S.I.A.D."/>
    <n v="710781477"/>
    <s v="ASSAD AUTUN"/>
    <n v="1"/>
    <m/>
    <m/>
    <m/>
    <m/>
    <m/>
    <m/>
    <s v="P"/>
    <n v="0"/>
    <n v="0"/>
  </r>
  <r>
    <n v="58002"/>
    <n v="297.18451025056936"/>
    <n v="195.82687927107051"/>
    <n v="101.35763097949882"/>
    <n v="101.35763097949882"/>
    <n v="864"/>
    <n v="864"/>
    <n v="58"/>
    <x v="35"/>
    <x v="711"/>
    <s v="COSNE-COURS-SUR-LOIRE-SUD"/>
    <s v="S.S.I.A.D. COSNE SUR LOIRE"/>
    <s v="S.S.I.A.D."/>
    <n v="580000933"/>
    <s v="ASSAD de COSNE"/>
    <n v="1"/>
    <n v="55"/>
    <n v="55"/>
    <n v="4"/>
    <n v="4"/>
    <m/>
    <m/>
    <s v="P"/>
    <n v="0"/>
    <n v="0"/>
  </r>
  <r>
    <n v="58007"/>
    <n v="88"/>
    <n v="62"/>
    <n v="26"/>
    <n v="26"/>
    <n v="340"/>
    <n v="340"/>
    <n v="58"/>
    <x v="35"/>
    <x v="712"/>
    <s v="COSNE-COURS-SUR-LOIRE-NORD"/>
    <s v="S.S.I.A.D. COSNE SUR LOIRE"/>
    <s v="S.S.I.A.D."/>
    <n v="580000933"/>
    <s v="ASSAD de COSNE"/>
    <n v="1"/>
    <m/>
    <m/>
    <m/>
    <m/>
    <m/>
    <m/>
    <s v="P"/>
    <n v="0"/>
    <n v="0"/>
  </r>
  <r>
    <n v="58044"/>
    <n v="235.17482517482529"/>
    <n v="163.4265734265735"/>
    <n v="71.748251748251789"/>
    <n v="71.748251748251789"/>
    <n v="855"/>
    <n v="855"/>
    <n v="58"/>
    <x v="35"/>
    <x v="713"/>
    <s v="COSNE-COURS-SUR-LOIRE-NORD"/>
    <s v="S.S.I.A.D. COSNE SUR LOIRE"/>
    <s v="S.S.I.A.D."/>
    <n v="580000933"/>
    <s v="ASSAD de COSNE"/>
    <n v="1"/>
    <m/>
    <m/>
    <m/>
    <m/>
    <m/>
    <m/>
    <s v="P"/>
    <n v="0"/>
    <n v="0"/>
  </r>
  <r>
    <n v="58048"/>
    <n v="53.333333333333286"/>
    <n v="37.777777777777743"/>
    <n v="15.555555555555539"/>
    <n v="15.555555555555539"/>
    <n v="110"/>
    <n v="110"/>
    <n v="58"/>
    <x v="35"/>
    <x v="714"/>
    <s v="DONZY"/>
    <s v="S.S.I.A.D. COSNE SUR LOIRE"/>
    <s v="S.S.I.A.D."/>
    <n v="580000933"/>
    <s v="ASSAD de COSNE"/>
    <n v="1"/>
    <m/>
    <m/>
    <m/>
    <m/>
    <m/>
    <m/>
    <s v="P"/>
    <n v="0"/>
    <n v="0"/>
  </r>
  <r>
    <n v="58064"/>
    <n v="220.69981583793799"/>
    <n v="141.28913443830609"/>
    <n v="79.410681399631883"/>
    <n v="79.410681399631883"/>
    <n v="560.00000000000148"/>
    <n v="560.00000000000148"/>
    <n v="58"/>
    <x v="35"/>
    <x v="715"/>
    <s v="DONZY"/>
    <s v="S.S.I.A.D. COSNE SUR LOIRE"/>
    <s v="S.S.I.A.D."/>
    <n v="580000933"/>
    <s v="ASSAD de COSNE"/>
    <n v="1"/>
    <m/>
    <m/>
    <m/>
    <m/>
    <m/>
    <m/>
    <s v="P"/>
    <n v="0"/>
    <n v="0"/>
  </r>
  <r>
    <n v="58077"/>
    <n v="131.03723404255379"/>
    <n v="81.646276595745064"/>
    <n v="49.390957446808741"/>
    <n v="49.390957446808741"/>
    <n v="379.00000000000176"/>
    <n v="379.00000000000176"/>
    <n v="58"/>
    <x v="35"/>
    <x v="716"/>
    <s v="DONZY"/>
    <s v="S.S.I.A.D. COSNE SUR LOIRE"/>
    <s v="S.S.I.A.D."/>
    <n v="580000933"/>
    <s v="ASSAD de COSNE"/>
    <n v="1"/>
    <m/>
    <m/>
    <m/>
    <m/>
    <m/>
    <m/>
    <s v="P"/>
    <n v="0"/>
    <n v="0"/>
  </r>
  <r>
    <n v="58081"/>
    <n v="154.72463768115949"/>
    <n v="107.42028985507253"/>
    <n v="47.304347826086975"/>
    <n v="47.304347826086975"/>
    <n v="340"/>
    <n v="340"/>
    <n v="58"/>
    <x v="35"/>
    <x v="717"/>
    <s v="DONZY"/>
    <s v="S.S.I.A.D. COSNE SUR LOIRE"/>
    <s v="S.S.I.A.D."/>
    <n v="580000933"/>
    <s v="ASSAD de COSNE"/>
    <n v="1"/>
    <m/>
    <m/>
    <m/>
    <m/>
    <m/>
    <m/>
    <s v="P"/>
    <n v="0"/>
    <n v="0"/>
  </r>
  <r>
    <n v="58086"/>
    <n v="4063.0910211699183"/>
    <n v="2292.5288268405639"/>
    <n v="1770.5621943293547"/>
    <n v="1770.5621943293547"/>
    <n v="10629"/>
    <n v="10629"/>
    <n v="58"/>
    <x v="35"/>
    <x v="718"/>
    <s v="Cosne-Cours-sur-Loire"/>
    <s v="S.S.I.A.D. COSNE SUR LOIRE"/>
    <s v="S.S.I.A.D."/>
    <n v="580000933"/>
    <s v="ASSAD de COSNE"/>
    <n v="1"/>
    <m/>
    <m/>
    <m/>
    <m/>
    <m/>
    <m/>
    <s v="P"/>
    <n v="0"/>
    <n v="0"/>
  </r>
  <r>
    <n v="58089"/>
    <n v="107.49999999999983"/>
    <n v="68.317757009345684"/>
    <n v="39.182242990654139"/>
    <n v="39.182242990654139"/>
    <n v="215"/>
    <n v="215"/>
    <n v="58"/>
    <x v="35"/>
    <x v="719"/>
    <s v="DONZY"/>
    <s v="S.S.I.A.D. COSNE SUR LOIRE"/>
    <s v="S.S.I.A.D."/>
    <n v="580000933"/>
    <s v="ASSAD de COSNE"/>
    <n v="1"/>
    <m/>
    <m/>
    <m/>
    <m/>
    <m/>
    <m/>
    <s v="P"/>
    <n v="0"/>
    <n v="0"/>
  </r>
  <r>
    <n v="58102"/>
    <n v="658.980344445421"/>
    <n v="355.00261934199119"/>
    <n v="303.9777251034298"/>
    <n v="303.9777251034298"/>
    <n v="1602"/>
    <n v="1602"/>
    <n v="58"/>
    <x v="35"/>
    <x v="720"/>
    <s v="DONZY"/>
    <s v="S.S.I.A.D. COSNE SUR LOIRE"/>
    <s v="S.S.I.A.D."/>
    <n v="580000933"/>
    <s v="ASSAD de COSNE"/>
    <n v="1"/>
    <m/>
    <m/>
    <m/>
    <m/>
    <m/>
    <m/>
    <s v="P"/>
    <n v="0"/>
    <n v="0"/>
  </r>
  <r>
    <n v="58187"/>
    <n v="188.30086956521734"/>
    <n v="118.0539130434782"/>
    <n v="70.246956521739122"/>
    <n v="70.246956521739122"/>
    <n v="561"/>
    <n v="561"/>
    <n v="58"/>
    <x v="35"/>
    <x v="721"/>
    <s v="COSNE-COURS-SUR-LOIRE-NORD"/>
    <s v="S.S.I.A.D. COSNE SUR LOIRE"/>
    <s v="S.S.I.A.D."/>
    <n v="580000933"/>
    <s v="ASSAD de COSNE"/>
    <n v="1"/>
    <m/>
    <m/>
    <m/>
    <m/>
    <m/>
    <m/>
    <s v="P"/>
    <n v="0"/>
    <n v="0"/>
  </r>
  <r>
    <n v="58193"/>
    <n v="451.50488867822344"/>
    <n v="278.77780167167037"/>
    <n v="172.72708700655303"/>
    <n v="172.72708700655303"/>
    <n v="1504.9999999999941"/>
    <n v="1504.9999999999941"/>
    <n v="58"/>
    <x v="35"/>
    <x v="722"/>
    <s v="COSNE-COURS-SUR-LOIRE-NORD"/>
    <s v="S.S.I.A.D. COSNE SUR LOIRE"/>
    <s v="S.S.I.A.D."/>
    <n v="580000933"/>
    <s v="ASSAD de COSNE"/>
    <n v="1"/>
    <m/>
    <m/>
    <m/>
    <m/>
    <m/>
    <m/>
    <s v="P"/>
    <n v="0"/>
    <n v="0"/>
  </r>
  <r>
    <n v="58209"/>
    <n v="65"/>
    <n v="38"/>
    <n v="27"/>
    <n v="27"/>
    <n v="175"/>
    <n v="175"/>
    <n v="58"/>
    <x v="35"/>
    <x v="723"/>
    <s v="DONZY"/>
    <s v="S.S.I.A.D. COSNE SUR LOIRE"/>
    <s v="S.S.I.A.D."/>
    <n v="580000933"/>
    <s v="ASSAD de COSNE"/>
    <n v="1"/>
    <m/>
    <m/>
    <m/>
    <m/>
    <m/>
    <m/>
    <s v="P"/>
    <n v="0"/>
    <n v="0"/>
  </r>
  <r>
    <n v="58213"/>
    <n v="129.83870967741876"/>
    <n v="81.019354838709305"/>
    <n v="48.819354838709451"/>
    <n v="48.819354838709451"/>
    <n v="482.99999999999773"/>
    <n v="482.99999999999773"/>
    <n v="58"/>
    <x v="35"/>
    <x v="724"/>
    <s v="COSNE-COURS-SUR-LOIRE-SUD"/>
    <s v="S.S.I.A.D. COSNE SUR LOIRE"/>
    <s v="S.S.I.A.D."/>
    <n v="580000933"/>
    <s v="ASSAD de COSNE"/>
    <n v="1"/>
    <m/>
    <m/>
    <m/>
    <m/>
    <m/>
    <m/>
    <s v="P"/>
    <n v="0"/>
    <n v="0"/>
  </r>
  <r>
    <n v="58236"/>
    <n v="45.805084745762727"/>
    <n v="28.262711864406789"/>
    <n v="17.542372881355938"/>
    <n v="17.542372881355938"/>
    <n v="115"/>
    <n v="115"/>
    <n v="58"/>
    <x v="35"/>
    <x v="725"/>
    <s v="DONZY"/>
    <s v="S.S.I.A.D. COSNE SUR LOIRE"/>
    <s v="S.S.I.A.D."/>
    <n v="580000933"/>
    <s v="ASSAD de COSNE"/>
    <n v="1"/>
    <m/>
    <m/>
    <m/>
    <m/>
    <m/>
    <m/>
    <s v="P"/>
    <n v="0"/>
    <n v="0"/>
  </r>
  <r>
    <n v="58251"/>
    <n v="155.5714285714281"/>
    <n v="102.03061224489764"/>
    <n v="53.540816326530454"/>
    <n v="53.540816326530454"/>
    <n v="494.99999999999852"/>
    <n v="494.99999999999852"/>
    <n v="58"/>
    <x v="35"/>
    <x v="726"/>
    <s v="COSNE-COURS-SUR-LOIRE-SUD"/>
    <s v="S.S.I.A.D. COSNE SUR LOIRE"/>
    <s v="S.S.I.A.D."/>
    <n v="580000933"/>
    <s v="ASSAD de COSNE"/>
    <n v="1"/>
    <m/>
    <m/>
    <m/>
    <m/>
    <m/>
    <m/>
    <s v="P"/>
    <n v="0"/>
    <n v="0"/>
  </r>
  <r>
    <n v="58252"/>
    <n v="64"/>
    <n v="43"/>
    <n v="21"/>
    <n v="21"/>
    <n v="131"/>
    <n v="131"/>
    <n v="58"/>
    <x v="35"/>
    <x v="727"/>
    <s v="DONZY"/>
    <s v="S.S.I.A.D. COSNE SUR LOIRE"/>
    <s v="S.S.I.A.D."/>
    <n v="580000933"/>
    <s v="ASSAD de COSNE"/>
    <n v="1"/>
    <m/>
    <m/>
    <m/>
    <m/>
    <m/>
    <m/>
    <s v="P"/>
    <n v="0"/>
    <n v="0"/>
  </r>
  <r>
    <n v="58261"/>
    <n v="401.95752212389357"/>
    <n v="266.95663716814141"/>
    <n v="135.00088495575213"/>
    <n v="135.00088495575213"/>
    <n v="1147"/>
    <n v="1147"/>
    <n v="58"/>
    <x v="35"/>
    <x v="728"/>
    <s v="COSNE-COURS-SUR-LOIRE-SUD"/>
    <s v="S.S.I.A.D. COSNE SUR LOIRE"/>
    <s v="S.S.I.A.D."/>
    <n v="580000933"/>
    <s v="ASSAD de COSNE"/>
    <n v="1"/>
    <m/>
    <m/>
    <m/>
    <m/>
    <m/>
    <m/>
    <s v="P"/>
    <n v="0"/>
    <n v="0"/>
  </r>
  <r>
    <n v="71038"/>
    <n v="111.7158916224693"/>
    <n v="87.561104244638102"/>
    <n v="24.154787377831202"/>
    <n v="24.154787377831202"/>
    <n v="469.00000000000131"/>
    <n v="469.00000000000131"/>
    <n v="71"/>
    <x v="36"/>
    <x v="729"/>
    <s v="MONTCENIS"/>
    <s v="S.S.I.A.D LE CREUSOT"/>
    <s v="S.S.I.A.D."/>
    <n v="710000837"/>
    <s v="ASSAD LE CREUSOT"/>
    <n v="1"/>
    <n v="106"/>
    <n v="106"/>
    <n v="6"/>
    <n v="6"/>
    <n v="5"/>
    <n v="5"/>
    <s v="P"/>
    <n v="0"/>
    <n v="0"/>
  </r>
  <r>
    <n v="71059"/>
    <n v="1271.2667192460897"/>
    <n v="845.4489271774944"/>
    <n v="425.81779206859522"/>
    <n v="425.81779206859522"/>
    <n v="3579.9999999999927"/>
    <n v="3579.9999999999927"/>
    <n v="71"/>
    <x v="36"/>
    <x v="730"/>
    <s v="CREUSOT-EST"/>
    <s v="S.S.I.A.D LE CREUSOT"/>
    <s v="S.S.I.A.D."/>
    <n v="710000837"/>
    <s v="ASSAD LE CREUSOT"/>
    <n v="1"/>
    <m/>
    <m/>
    <m/>
    <m/>
    <m/>
    <m/>
    <s v="P"/>
    <n v="0"/>
    <n v="0"/>
  </r>
  <r>
    <n v="71153"/>
    <n v="7732.3958922495749"/>
    <n v="4036.388241897856"/>
    <n v="3696.0076503517193"/>
    <n v="3696.0076503517193"/>
    <n v="22308"/>
    <n v="22308"/>
    <n v="71"/>
    <x v="36"/>
    <x v="731"/>
    <s v="Creusot"/>
    <s v="S.S.I.A.D LE CREUSOT"/>
    <s v="S.S.I.A.D."/>
    <n v="710000837"/>
    <s v="ASSAD LE CREUSOT"/>
    <n v="1"/>
    <m/>
    <m/>
    <m/>
    <m/>
    <m/>
    <m/>
    <s v="P"/>
    <n v="0"/>
    <n v="0"/>
  </r>
  <r>
    <n v="71187"/>
    <n v="358.02405291641469"/>
    <n v="230.81779915814701"/>
    <n v="127.20625375826768"/>
    <n v="127.20625375826768"/>
    <n v="1705.9999999999932"/>
    <n v="1705.9999999999932"/>
    <n v="71"/>
    <x v="36"/>
    <x v="732"/>
    <s v="MONTCHANIN"/>
    <s v="S.S.I.A.D LE CREUSOT"/>
    <s v="S.S.I.A.D."/>
    <n v="710000837"/>
    <s v="ASSAD LE CREUSOT"/>
    <n v="1"/>
    <m/>
    <m/>
    <m/>
    <m/>
    <m/>
    <m/>
    <s v="P"/>
    <n v="0"/>
    <n v="0"/>
  </r>
  <r>
    <n v="71282"/>
    <n v="343.21889480342298"/>
    <n v="220.21559146346792"/>
    <n v="123.00330333995507"/>
    <n v="123.00330333995507"/>
    <n v="1237"/>
    <n v="1237"/>
    <n v="71"/>
    <x v="36"/>
    <x v="733"/>
    <s v="MONTCENIS"/>
    <s v="S.S.I.A.D LE CREUSOT"/>
    <s v="S.S.I.A.D."/>
    <n v="710000837"/>
    <s v="ASSAD LE CREUSOT"/>
    <n v="1"/>
    <m/>
    <m/>
    <m/>
    <m/>
    <m/>
    <m/>
    <s v="P"/>
    <n v="0"/>
    <n v="0"/>
  </r>
  <r>
    <n v="71309"/>
    <n v="853.69972877237842"/>
    <n v="493.09247134892883"/>
    <n v="360.60725742344965"/>
    <n v="360.60725742344965"/>
    <n v="2194.9999999999909"/>
    <n v="2194.9999999999909"/>
    <n v="71"/>
    <x v="36"/>
    <x v="734"/>
    <s v="MONTCENIS"/>
    <s v="S.S.I.A.D LE CREUSOT"/>
    <s v="S.S.I.A.D."/>
    <n v="710000837"/>
    <s v="ASSAD LE CREUSOT"/>
    <n v="1"/>
    <m/>
    <m/>
    <m/>
    <m/>
    <m/>
    <m/>
    <s v="P"/>
    <n v="0"/>
    <n v="0"/>
  </r>
  <r>
    <n v="71310"/>
    <n v="1655"/>
    <n v="909"/>
    <n v="746"/>
    <n v="746"/>
    <n v="5226"/>
    <n v="5226"/>
    <n v="71"/>
    <x v="36"/>
    <x v="735"/>
    <s v="MONTCHANIN"/>
    <s v="S.S.I.A.D LE CREUSOT"/>
    <s v="S.S.I.A.D."/>
    <n v="710000837"/>
    <s v="ASSAD LE CREUSOT"/>
    <n v="1"/>
    <m/>
    <m/>
    <m/>
    <m/>
    <m/>
    <m/>
    <s v="P"/>
    <n v="0"/>
    <n v="0"/>
  </r>
  <r>
    <n v="71412"/>
    <n v="307"/>
    <n v="227"/>
    <n v="80"/>
    <n v="80"/>
    <n v="1141"/>
    <n v="1141"/>
    <n v="71"/>
    <x v="36"/>
    <x v="736"/>
    <s v="MONTCHANIN"/>
    <s v="S.S.I.A.D LE CREUSOT"/>
    <s v="S.S.I.A.D."/>
    <n v="710000837"/>
    <s v="ASSAD LE CREUSOT"/>
    <n v="1"/>
    <m/>
    <m/>
    <m/>
    <m/>
    <m/>
    <m/>
    <s v="P"/>
    <n v="0"/>
    <n v="0"/>
  </r>
  <r>
    <n v="71413"/>
    <n v="235.41304347826099"/>
    <n v="179.1807780320367"/>
    <n v="56.232265446224282"/>
    <n v="56.232265446224282"/>
    <n v="833"/>
    <n v="833"/>
    <n v="71"/>
    <x v="36"/>
    <x v="737"/>
    <s v="CREUSOT-EST"/>
    <s v="S.S.I.A.D LE CREUSOT"/>
    <s v="S.S.I.A.D."/>
    <n v="710000837"/>
    <s v="ASSAD LE CREUSOT"/>
    <n v="1"/>
    <m/>
    <m/>
    <m/>
    <m/>
    <m/>
    <m/>
    <s v="P"/>
    <n v="0"/>
    <n v="0"/>
  </r>
  <r>
    <n v="71435"/>
    <n v="61.757322175732199"/>
    <n v="42.200836820083673"/>
    <n v="19.55648535564853"/>
    <n v="19.55648535564853"/>
    <n v="246"/>
    <n v="246"/>
    <n v="71"/>
    <x v="36"/>
    <x v="738"/>
    <s v="MONTCHANIN"/>
    <s v="S.S.I.A.D LE CREUSOT"/>
    <s v="S.S.I.A.D."/>
    <n v="710000837"/>
    <s v="ASSAD LE CREUSOT"/>
    <n v="1"/>
    <m/>
    <m/>
    <m/>
    <m/>
    <m/>
    <m/>
    <s v="P"/>
    <n v="0"/>
    <n v="0"/>
  </r>
  <r>
    <n v="71436"/>
    <n v="256.079766536965"/>
    <n v="156.72081712062257"/>
    <n v="99.358949416342412"/>
    <n v="99.358949416342412"/>
    <n v="1053"/>
    <n v="1053"/>
    <n v="71"/>
    <x v="36"/>
    <x v="739"/>
    <s v="MONTCHANIN"/>
    <s v="S.S.I.A.D LE CREUSOT"/>
    <s v="S.S.I.A.D."/>
    <n v="710000837"/>
    <s v="ASSAD LE CREUSOT"/>
    <n v="1"/>
    <m/>
    <m/>
    <m/>
    <m/>
    <m/>
    <m/>
    <s v="P"/>
    <n v="0"/>
    <n v="0"/>
  </r>
  <r>
    <n v="71479"/>
    <n v="509"/>
    <n v="384"/>
    <n v="125"/>
    <n v="125"/>
    <n v="1864"/>
    <n v="1864"/>
    <n v="71"/>
    <x v="36"/>
    <x v="740"/>
    <s v="CREUSOT-EST"/>
    <s v="S.S.I.A.D LE CREUSOT"/>
    <s v="S.S.I.A.D."/>
    <n v="710000837"/>
    <s v="ASSAD LE CREUSOT"/>
    <n v="1"/>
    <m/>
    <m/>
    <m/>
    <m/>
    <m/>
    <m/>
    <s v="P"/>
    <n v="0"/>
    <n v="0"/>
  </r>
  <r>
    <n v="71482"/>
    <n v="225.59809750297342"/>
    <n v="150.06302021403144"/>
    <n v="75.535077288941991"/>
    <n v="75.535077288941991"/>
    <n v="847.00000000000296"/>
    <n v="847.00000000000296"/>
    <n v="71"/>
    <x v="36"/>
    <x v="741"/>
    <s v="MONTCENIS"/>
    <s v="S.S.I.A.D LE CREUSOT"/>
    <s v="S.S.I.A.D."/>
    <n v="710000837"/>
    <s v="ASSAD LE CREUSOT"/>
    <n v="1"/>
    <m/>
    <m/>
    <m/>
    <m/>
    <m/>
    <m/>
    <s v="P"/>
    <n v="0"/>
    <n v="0"/>
  </r>
  <r>
    <n v="71540"/>
    <n v="781.72256869255057"/>
    <n v="558.80442121707335"/>
    <n v="222.91814747547727"/>
    <n v="222.91814747547727"/>
    <n v="3116"/>
    <n v="3116"/>
    <n v="71"/>
    <x v="36"/>
    <x v="742"/>
    <s v="MONTCENIS"/>
    <s v="S.S.I.A.D LE CREUSOT"/>
    <s v="S.S.I.A.D."/>
    <n v="710000837"/>
    <s v="ASSAD LE CREUSOT"/>
    <n v="1"/>
    <m/>
    <m/>
    <m/>
    <m/>
    <m/>
    <m/>
    <s v="P"/>
    <n v="0"/>
    <n v="0"/>
  </r>
  <r>
    <n v="71105"/>
    <n v="2222.5855284365389"/>
    <n v="1259.7734849730871"/>
    <n v="962.81204346345157"/>
    <n v="962.81204346345157"/>
    <n v="6919"/>
    <n v="6919"/>
    <n v="71"/>
    <x v="37"/>
    <x v="743"/>
    <s v="MACON-CENTRE"/>
    <s v="SPASAD ASSAD MACON"/>
    <s v="S.P.A.S.A.D."/>
    <n v="710970914"/>
    <s v="ASSAD MULHOUSE"/>
    <n v="1"/>
    <n v="65"/>
    <n v="45"/>
    <n v="8"/>
    <n v="6"/>
    <n v="10"/>
    <n v="10"/>
    <s v="P"/>
    <n v="0"/>
    <n v="0"/>
  </r>
  <r>
    <n v="71016"/>
    <n v="257.91072316468228"/>
    <n v="161.44805111489956"/>
    <n v="96.462672049782753"/>
    <n v="96.462672049782753"/>
    <n v="1030"/>
    <n v="1030"/>
    <n v="71"/>
    <x v="38"/>
    <x v="744"/>
    <s v="LUGNY"/>
    <s v="SPASAD DU HAUT MACONNAIS"/>
    <s v="S.P.A.S.A.D."/>
    <n v="710970914"/>
    <s v="ASSAD MULHOUSE"/>
    <n v="1"/>
    <m/>
    <n v="20"/>
    <m/>
    <n v="2"/>
    <m/>
    <m/>
    <s v="S"/>
    <n v="0"/>
    <n v="0"/>
  </r>
  <r>
    <n v="71235"/>
    <n v="525.63269994514621"/>
    <n v="360.92148538649963"/>
    <n v="164.71121455864662"/>
    <n v="164.71121455864662"/>
    <n v="1949"/>
    <n v="1949"/>
    <n v="71"/>
    <x v="37"/>
    <x v="745"/>
    <s v="MACON-NORD"/>
    <s v="SPASAD ASSAD MACON"/>
    <s v="S.P.A.S.A.D."/>
    <n v="710970914"/>
    <s v="ASSAD MULHOUSE"/>
    <n v="1"/>
    <m/>
    <m/>
    <m/>
    <m/>
    <m/>
    <m/>
    <s v="S"/>
    <n v="0"/>
    <n v="0"/>
  </r>
  <r>
    <n v="71270"/>
    <n v="9082.3623099403339"/>
    <n v="5317.7794639079639"/>
    <n v="3764.5828460323692"/>
    <n v="3764.5828460323692"/>
    <n v="33350"/>
    <n v="33350"/>
    <n v="71"/>
    <x v="37"/>
    <x v="746"/>
    <s v="Mâcon"/>
    <s v="SPASAD ASSAD MACON"/>
    <s v="S.P.A.S.A.D."/>
    <n v="710970914"/>
    <s v="ASSAD MULHOUSE"/>
    <n v="1"/>
    <m/>
    <m/>
    <m/>
    <m/>
    <m/>
    <m/>
    <s v="S"/>
    <n v="0"/>
    <n v="0"/>
  </r>
  <r>
    <n v="71497"/>
    <n v="468.23178961771362"/>
    <n v="349.6920960436089"/>
    <n v="118.53969357410472"/>
    <n v="118.53969357410472"/>
    <n v="1868"/>
    <n v="1868"/>
    <n v="71"/>
    <x v="37"/>
    <x v="747"/>
    <s v="MACON-NORD"/>
    <s v="SPASAD ASSAD MACON"/>
    <s v="S.P.A.S.A.D."/>
    <n v="710970914"/>
    <s v="ASSAD MULHOUSE"/>
    <n v="1"/>
    <m/>
    <m/>
    <m/>
    <m/>
    <m/>
    <m/>
    <s v="S"/>
    <n v="0"/>
    <n v="0"/>
  </r>
  <r>
    <n v="71035"/>
    <n v="41.197115384615287"/>
    <n v="24.11538461538456"/>
    <n v="17.081730769230731"/>
    <n v="17.081730769230731"/>
    <n v="209"/>
    <n v="209"/>
    <n v="71"/>
    <x v="38"/>
    <x v="748"/>
    <s v="LUGNY"/>
    <s v="SPASAD DU HAUT MACONNAIS"/>
    <s v="S.P.A.S.A.D."/>
    <n v="710970914"/>
    <s v="ASSAD MULHOUSE"/>
    <n v="1"/>
    <m/>
    <m/>
    <m/>
    <m/>
    <m/>
    <m/>
    <s v="P"/>
    <n v="0"/>
    <n v="0"/>
  </r>
  <r>
    <n v="71066"/>
    <n v="32.837606837606842"/>
    <n v="22.213675213675216"/>
    <n v="10.623931623931623"/>
    <n v="10.623931623931623"/>
    <n v="113"/>
    <n v="113"/>
    <n v="71"/>
    <x v="38"/>
    <x v="749"/>
    <s v="LUGNY"/>
    <s v="SPASAD DU HAUT MACONNAIS"/>
    <s v="S.P.A.S.A.D."/>
    <n v="710970914"/>
    <s v="ASSAD MULHOUSE"/>
    <n v="1"/>
    <m/>
    <m/>
    <m/>
    <m/>
    <m/>
    <m/>
    <s v="P"/>
    <n v="0"/>
    <n v="0"/>
  </r>
  <r>
    <n v="71099"/>
    <n v="88.494382022471925"/>
    <n v="65.36516853932585"/>
    <n v="23.129213483146071"/>
    <n v="23.129213483146071"/>
    <n v="358"/>
    <n v="358"/>
    <n v="71"/>
    <x v="38"/>
    <x v="750"/>
    <s v="MACON-NORD"/>
    <s v="SPASAD DU HAUT MACONNAIS"/>
    <s v="S.P.A.S.A.D."/>
    <n v="710970914"/>
    <s v="ASSAD MULHOUSE"/>
    <n v="1"/>
    <m/>
    <m/>
    <m/>
    <m/>
    <m/>
    <m/>
    <s v="P"/>
    <n v="0"/>
    <n v="0"/>
  </r>
  <r>
    <n v="71100"/>
    <n v="70.710659898477203"/>
    <n v="42.426395939086319"/>
    <n v="28.284263959390881"/>
    <n v="28.284263959390881"/>
    <n v="199"/>
    <n v="199"/>
    <n v="71"/>
    <x v="38"/>
    <x v="751"/>
    <s v="LUGNY"/>
    <s v="SPASAD DU HAUT MACONNAIS"/>
    <s v="S.P.A.S.A.D."/>
    <n v="710970914"/>
    <s v="ASSAD MULHOUSE"/>
    <n v="1"/>
    <m/>
    <m/>
    <m/>
    <m/>
    <m/>
    <m/>
    <s v="P"/>
    <n v="0"/>
    <n v="0"/>
  </r>
  <r>
    <n v="71135"/>
    <n v="189.45542168674694"/>
    <n v="140.1180722891566"/>
    <n v="49.337349397590344"/>
    <n v="49.337349397590344"/>
    <n v="819"/>
    <n v="819"/>
    <n v="71"/>
    <x v="38"/>
    <x v="752"/>
    <s v="LUGNY"/>
    <s v="SPASAD DU HAUT MACONNAIS"/>
    <s v="S.P.A.S.A.D."/>
    <n v="710970914"/>
    <s v="ASSAD MULHOUSE"/>
    <n v="1"/>
    <m/>
    <m/>
    <m/>
    <m/>
    <m/>
    <m/>
    <s v="P"/>
    <n v="0"/>
    <n v="0"/>
  </r>
  <r>
    <n v="71156"/>
    <n v="67.794466403161962"/>
    <n v="51.604743083003882"/>
    <n v="16.18972332015808"/>
    <n v="16.18972332015808"/>
    <n v="256"/>
    <n v="256"/>
    <n v="71"/>
    <x v="38"/>
    <x v="753"/>
    <s v="LUGNY"/>
    <s v="SPASAD DU HAUT MACONNAIS"/>
    <s v="S.P.A.S.A.D."/>
    <n v="710970914"/>
    <s v="ASSAD MULHOUSE"/>
    <n v="1"/>
    <m/>
    <m/>
    <m/>
    <m/>
    <m/>
    <m/>
    <s v="P"/>
    <n v="0"/>
    <n v="0"/>
  </r>
  <r>
    <n v="71226"/>
    <n v="13.599999999999993"/>
    <n v="11.657142857142851"/>
    <n v="1.9428571428571419"/>
    <n v="1.9428571428571419"/>
    <n v="34"/>
    <n v="34"/>
    <n v="71"/>
    <x v="38"/>
    <x v="754"/>
    <s v="LUGNY"/>
    <s v="SPASAD DU HAUT MACONNAIS"/>
    <s v="S.P.A.S.A.D."/>
    <n v="710970914"/>
    <s v="ASSAD MULHOUSE"/>
    <n v="1"/>
    <m/>
    <m/>
    <m/>
    <m/>
    <m/>
    <m/>
    <s v="P"/>
    <n v="0"/>
    <n v="0"/>
  </r>
  <r>
    <n v="71250"/>
    <n v="224"/>
    <n v="173"/>
    <n v="51"/>
    <n v="51"/>
    <n v="1088"/>
    <n v="1088"/>
    <n v="71"/>
    <x v="38"/>
    <x v="755"/>
    <s v="MACON-NORD"/>
    <s v="SPASAD DU HAUT MACONNAIS"/>
    <s v="S.P.A.S.A.D."/>
    <n v="710970914"/>
    <s v="ASSAD MULHOUSE"/>
    <n v="1"/>
    <m/>
    <m/>
    <m/>
    <m/>
    <m/>
    <m/>
    <s v="P"/>
    <n v="0"/>
    <n v="0"/>
  </r>
  <r>
    <n v="71267"/>
    <n v="236"/>
    <n v="151"/>
    <n v="85"/>
    <n v="85"/>
    <n v="894"/>
    <n v="894"/>
    <n v="71"/>
    <x v="38"/>
    <x v="756"/>
    <s v="LUGNY"/>
    <s v="SPASAD DU HAUT MACONNAIS"/>
    <s v="S.P.A.S.A.D."/>
    <n v="710970914"/>
    <s v="ASSAD MULHOUSE"/>
    <n v="1"/>
    <m/>
    <m/>
    <m/>
    <m/>
    <m/>
    <m/>
    <s v="P"/>
    <n v="0"/>
    <n v="0"/>
  </r>
  <r>
    <n v="71305"/>
    <n v="220.36704119850117"/>
    <n v="140.87390761548019"/>
    <n v="79.493133583020978"/>
    <n v="79.493133583020978"/>
    <n v="805.99999999999739"/>
    <n v="805.99999999999739"/>
    <n v="71"/>
    <x v="38"/>
    <x v="757"/>
    <s v="LUGNY"/>
    <s v="SPASAD DU HAUT MACONNAIS"/>
    <s v="S.P.A.S.A.D."/>
    <n v="710970914"/>
    <s v="ASSAD MULHOUSE"/>
    <n v="1"/>
    <m/>
    <m/>
    <m/>
    <m/>
    <m/>
    <m/>
    <s v="P"/>
    <n v="0"/>
    <n v="0"/>
  </r>
  <r>
    <n v="71345"/>
    <n v="133.0879478827361"/>
    <n v="84.789902280130264"/>
    <n v="48.298045602605853"/>
    <n v="48.298045602605853"/>
    <n v="659"/>
    <n v="659"/>
    <n v="71"/>
    <x v="38"/>
    <x v="758"/>
    <s v="LUGNY"/>
    <s v="SPASAD DU HAUT MACONNAIS"/>
    <s v="S.P.A.S.A.D."/>
    <n v="710970914"/>
    <s v="ASSAD MULHOUSE"/>
    <n v="1"/>
    <m/>
    <m/>
    <m/>
    <m/>
    <m/>
    <m/>
    <s v="P"/>
    <n v="0"/>
    <n v="0"/>
  </r>
  <r>
    <n v="71383"/>
    <n v="96.881188118811906"/>
    <n v="62.207920792079221"/>
    <n v="34.673267326732685"/>
    <n v="34.673267326732685"/>
    <n v="515"/>
    <n v="515"/>
    <n v="71"/>
    <x v="38"/>
    <x v="759"/>
    <s v="LUGNY"/>
    <s v="SPASAD DU HAUT MACONNAIS"/>
    <s v="S.P.A.S.A.D."/>
    <n v="710970914"/>
    <s v="ASSAD MULHOUSE"/>
    <n v="1"/>
    <m/>
    <m/>
    <m/>
    <m/>
    <m/>
    <m/>
    <s v="P"/>
    <n v="0"/>
    <n v="0"/>
  </r>
  <r>
    <n v="71416"/>
    <n v="178.84090909090901"/>
    <n v="113.36363636363632"/>
    <n v="65.477272727272705"/>
    <n v="65.477272727272705"/>
    <n v="602"/>
    <n v="602"/>
    <n v="71"/>
    <x v="38"/>
    <x v="760"/>
    <s v="LUGNY"/>
    <s v="SPASAD DU HAUT MACONNAIS"/>
    <s v="S.P.A.S.A.D."/>
    <n v="710970914"/>
    <s v="ASSAD MULHOUSE"/>
    <n v="1"/>
    <m/>
    <m/>
    <m/>
    <m/>
    <m/>
    <m/>
    <s v="P"/>
    <n v="0"/>
    <n v="0"/>
  </r>
  <r>
    <n v="71448"/>
    <n v="365.23911046052496"/>
    <n v="245.58683523797072"/>
    <n v="119.65227522255424"/>
    <n v="119.65227522255424"/>
    <n v="1336"/>
    <n v="1336"/>
    <n v="71"/>
    <x v="38"/>
    <x v="761"/>
    <s v="MACON-NORD"/>
    <s v="SPASAD DU HAUT MACONNAIS"/>
    <s v="S.P.A.S.A.D."/>
    <n v="710970914"/>
    <s v="ASSAD MULHOUSE"/>
    <n v="1"/>
    <m/>
    <m/>
    <m/>
    <m/>
    <m/>
    <m/>
    <s v="P"/>
    <n v="0"/>
    <n v="0"/>
  </r>
  <r>
    <n v="71460"/>
    <n v="123.6483866762095"/>
    <n v="94.43631661213044"/>
    <n v="29.212070064079057"/>
    <n v="29.212070064079057"/>
    <n v="456"/>
    <n v="456"/>
    <n v="71"/>
    <x v="38"/>
    <x v="762"/>
    <s v="LUGNY"/>
    <s v="SPASAD DU HAUT MACONNAIS"/>
    <s v="S.P.A.S.A.D."/>
    <n v="710970914"/>
    <s v="ASSAD MULHOUSE"/>
    <n v="1"/>
    <m/>
    <m/>
    <m/>
    <m/>
    <m/>
    <m/>
    <s v="P"/>
    <n v="0"/>
    <n v="0"/>
  </r>
  <r>
    <n v="71494"/>
    <n v="140.50000000000063"/>
    <n v="93.666666666667084"/>
    <n v="46.833333333333535"/>
    <n v="46.833333333333535"/>
    <n v="562.0000000000025"/>
    <n v="562.0000000000025"/>
    <n v="71"/>
    <x v="38"/>
    <x v="763"/>
    <s v="LUGNY"/>
    <s v="SPASAD DU HAUT MACONNAIS"/>
    <s v="S.P.A.S.A.D."/>
    <n v="710970914"/>
    <s v="ASSAD MULHOUSE"/>
    <n v="1"/>
    <m/>
    <m/>
    <m/>
    <m/>
    <m/>
    <m/>
    <s v="P"/>
    <n v="0"/>
    <n v="0"/>
  </r>
  <r>
    <n v="71513"/>
    <n v="290.21983914209119"/>
    <n v="219.41018766756036"/>
    <n v="70.809651474530838"/>
    <n v="70.809651474530838"/>
    <n v="1116"/>
    <n v="1116"/>
    <n v="71"/>
    <x v="38"/>
    <x v="764"/>
    <s v="MACON-NORD"/>
    <s v="SPASAD DU HAUT MACONNAIS"/>
    <s v="S.P.A.S.A.D."/>
    <n v="710970914"/>
    <s v="ASSAD MULHOUSE"/>
    <n v="1"/>
    <m/>
    <m/>
    <m/>
    <m/>
    <m/>
    <m/>
    <s v="P"/>
    <n v="0"/>
    <n v="0"/>
  </r>
  <r>
    <n v="71584"/>
    <n v="275.51474530831103"/>
    <n v="185.00268096514748"/>
    <n v="90.512064343163544"/>
    <n v="90.512064343163544"/>
    <n v="1113"/>
    <n v="1113"/>
    <n v="71"/>
    <x v="38"/>
    <x v="765"/>
    <s v="LUGNY"/>
    <s v="SPASAD DU HAUT MACONNAIS"/>
    <s v="S.P.A.S.A.D."/>
    <n v="710970914"/>
    <s v="ASSAD MULHOUSE"/>
    <n v="1"/>
    <m/>
    <m/>
    <m/>
    <m/>
    <m/>
    <m/>
    <s v="P"/>
    <n v="0"/>
    <n v="0"/>
  </r>
  <r>
    <n v="71591"/>
    <n v="133.16082474226741"/>
    <n v="91.484536082473795"/>
    <n v="41.67628865979362"/>
    <n v="41.67628865979362"/>
    <n v="492.99999999999773"/>
    <n v="492.99999999999773"/>
    <n v="71"/>
    <x v="38"/>
    <x v="766"/>
    <s v="LUGNY"/>
    <s v="SPASAD DU HAUT MACONNAIS"/>
    <s v="S.P.A.S.A.D."/>
    <n v="710970914"/>
    <s v="ASSAD MULHOUSE"/>
    <n v="1"/>
    <m/>
    <m/>
    <m/>
    <m/>
    <m/>
    <m/>
    <s v="P"/>
    <n v="0"/>
    <n v="0"/>
  </r>
  <r>
    <n v="71026"/>
    <n v="79.13793103448279"/>
    <n v="49.827586206896576"/>
    <n v="29.310344827586214"/>
    <n v="29.310344827586214"/>
    <n v="340"/>
    <n v="340"/>
    <n v="71"/>
    <x v="39"/>
    <x v="767"/>
    <s v="SENNECEY-LE-GRAND"/>
    <s v="SPASAD SENNECEY LE GRAND"/>
    <s v="S.P.A.S.A.D."/>
    <n v="710001520"/>
    <s v="ASSAD VAL DE SAONE"/>
    <n v="1"/>
    <m/>
    <n v="30"/>
    <m/>
    <n v="2"/>
    <m/>
    <m/>
    <s v="S"/>
    <n v="0"/>
    <n v="0"/>
  </r>
  <r>
    <n v="71002"/>
    <n v="202.45328719723207"/>
    <n v="145.19377162629775"/>
    <n v="57.259515570934326"/>
    <n v="57.259515570934326"/>
    <n v="1182"/>
    <n v="1182"/>
    <n v="71"/>
    <x v="40"/>
    <x v="768"/>
    <s v="SAINT-GERMAIN-DU-PLAIN"/>
    <s v="SPASAD CHALON PERIPHERIE"/>
    <s v="S.P.A.S.A.D."/>
    <n v="710001520"/>
    <s v="ASSAD VAL DE SAONE"/>
    <n v="1"/>
    <n v="84"/>
    <n v="54"/>
    <n v="6"/>
    <n v="4"/>
    <m/>
    <m/>
    <s v="P"/>
    <n v="0"/>
    <n v="0"/>
  </r>
  <r>
    <n v="71023"/>
    <n v="216"/>
    <n v="148"/>
    <n v="68"/>
    <n v="68"/>
    <n v="932"/>
    <n v="932"/>
    <n v="71"/>
    <x v="40"/>
    <x v="769"/>
    <s v="SAINT-GERMAIN-DU-PLAIN"/>
    <s v="SPASAD CHALON PERIPHERIE"/>
    <s v="S.P.A.S.A.D."/>
    <n v="710001520"/>
    <s v="ASSAD VAL DE SAONE"/>
    <n v="1"/>
    <m/>
    <m/>
    <m/>
    <m/>
    <m/>
    <m/>
    <s v="P"/>
    <n v="0"/>
    <n v="0"/>
  </r>
  <r>
    <n v="71040"/>
    <n v="2002.3947577388294"/>
    <n v="1382.7471414288243"/>
    <n v="309.82380815500255"/>
    <n v="619.64761631000511"/>
    <n v="3257.5"/>
    <n v="6515"/>
    <n v="71"/>
    <x v="41"/>
    <x v="697"/>
    <s v="MONTCENIS"/>
    <s v="S.S.I.A.D. MONTCEAU DOMISOL"/>
    <s v="S.S.I.A.D."/>
    <n v="710785544"/>
    <s v="DOMISOL"/>
    <n v="2"/>
    <n v="62"/>
    <n v="62"/>
    <n v="6"/>
    <n v="6"/>
    <n v="5"/>
    <n v="5"/>
    <s v="P"/>
    <n v="0"/>
    <n v="0"/>
  </r>
  <r>
    <n v="71102"/>
    <n v="175"/>
    <n v="147"/>
    <n v="28"/>
    <n v="28"/>
    <n v="692"/>
    <n v="692"/>
    <n v="71"/>
    <x v="40"/>
    <x v="770"/>
    <s v="CHALON-SUR-SAONE-SUD"/>
    <s v="SPASAD CHALON PERIPHERIE"/>
    <s v="S.P.A.S.A.D."/>
    <n v="710001520"/>
    <s v="ASSAD VAL DE SAONE"/>
    <n v="1"/>
    <m/>
    <m/>
    <m/>
    <m/>
    <m/>
    <m/>
    <s v="P"/>
    <n v="0"/>
    <n v="0"/>
  </r>
  <r>
    <n v="71117"/>
    <n v="224.15640118439103"/>
    <n v="156.23021900730285"/>
    <n v="67.926182177088194"/>
    <n v="67.926182177088194"/>
    <n v="1057"/>
    <n v="1057"/>
    <n v="71"/>
    <x v="40"/>
    <x v="771"/>
    <s v="CHALON-SUR-SAONE-SUD"/>
    <s v="SPASAD CHALON PERIPHERIE"/>
    <s v="S.P.A.S.A.D."/>
    <n v="710001520"/>
    <s v="ASSAD VAL DE SAONE"/>
    <n v="1"/>
    <m/>
    <m/>
    <m/>
    <m/>
    <m/>
    <m/>
    <s v="P"/>
    <n v="0"/>
    <n v="0"/>
  </r>
  <r>
    <n v="71081"/>
    <n v="620.76118334375531"/>
    <n v="426.36518695635868"/>
    <n v="97.197998193698297"/>
    <n v="194.39599638739659"/>
    <n v="1197.5000000000039"/>
    <n v="2395.0000000000077"/>
    <n v="71"/>
    <x v="40"/>
    <x v="772"/>
    <s v="CHALON-SUR-SAONE-NORD"/>
    <s v="SPASAD CHALON PERIPHERIE"/>
    <s v="S.P.A.S.A.D."/>
    <n v="710001520"/>
    <s v="ASSAD VAL DE SAONE"/>
    <n v="2"/>
    <m/>
    <m/>
    <m/>
    <m/>
    <m/>
    <m/>
    <s v="P"/>
    <n v="0"/>
    <n v="0"/>
  </r>
  <r>
    <n v="71081"/>
    <n v="620.76118334375531"/>
    <n v="426.36518695635868"/>
    <n v="97.197998193698297"/>
    <n v="194.39599638739659"/>
    <n v="1197.5000000000039"/>
    <n v="2395.0000000000077"/>
    <n v="71"/>
    <x v="42"/>
    <x v="772"/>
    <s v="CHALON-SUR-SAONE-NORD"/>
    <s v="S.S.I.A.D. CHALON/SAONE"/>
    <s v="S.S.I.A.D."/>
    <n v="710971359"/>
    <s v="CCAS DE CHALON"/>
    <n v="2"/>
    <m/>
    <m/>
    <m/>
    <m/>
    <m/>
    <m/>
    <s v="P"/>
    <n v="0"/>
    <n v="0"/>
  </r>
  <r>
    <n v="71189"/>
    <n v="351"/>
    <n v="255"/>
    <n v="96"/>
    <n v="96"/>
    <n v="1601"/>
    <n v="1601"/>
    <n v="71"/>
    <x v="40"/>
    <x v="773"/>
    <s v="CHALON-SUR-SAONE-SUD"/>
    <s v="SPASAD CHALON PERIPHERIE"/>
    <s v="S.P.A.S.A.D."/>
    <n v="710001520"/>
    <s v="ASSAD VAL DE SAONE"/>
    <n v="1"/>
    <m/>
    <m/>
    <m/>
    <m/>
    <m/>
    <m/>
    <s v="P"/>
    <n v="0"/>
    <n v="0"/>
  </r>
  <r>
    <n v="71194"/>
    <n v="163.38461538461536"/>
    <n v="135.65874125874123"/>
    <n v="27.725874125874121"/>
    <n v="27.725874125874121"/>
    <n v="708"/>
    <n v="708"/>
    <n v="71"/>
    <x v="40"/>
    <x v="774"/>
    <s v="CHALON-SUR-SAONE-NORD"/>
    <s v="SPASAD CHALON PERIPHERIE"/>
    <s v="S.P.A.S.A.D."/>
    <n v="710001520"/>
    <s v="ASSAD VAL DE SAONE"/>
    <n v="1"/>
    <m/>
    <m/>
    <m/>
    <m/>
    <m/>
    <m/>
    <s v="P"/>
    <n v="0"/>
    <n v="0"/>
  </r>
  <r>
    <n v="71204"/>
    <n v="222.51911468812776"/>
    <n v="186.46277665995891"/>
    <n v="36.056338028168852"/>
    <n v="36.056338028168852"/>
    <n v="1024"/>
    <n v="1024"/>
    <n v="71"/>
    <x v="40"/>
    <x v="775"/>
    <s v="CHALON-SUR-SAONE-NORD"/>
    <s v="SPASAD CHALON PERIPHERIE"/>
    <s v="S.P.A.S.A.D."/>
    <n v="710001520"/>
    <s v="ASSAD VAL DE SAONE"/>
    <n v="1"/>
    <m/>
    <m/>
    <m/>
    <m/>
    <m/>
    <m/>
    <s v="P"/>
    <n v="0"/>
    <n v="0"/>
  </r>
  <r>
    <n v="71253"/>
    <n v="178.03131991051507"/>
    <n v="131.72259507830017"/>
    <n v="46.308724832214899"/>
    <n v="46.308724832214899"/>
    <n v="920.00000000000284"/>
    <n v="920.00000000000284"/>
    <n v="71"/>
    <x v="40"/>
    <x v="776"/>
    <s v="CHALON-SUR-SAONE-SUD"/>
    <s v="SPASAD CHALON PERIPHERIE"/>
    <s v="S.P.A.S.A.D."/>
    <n v="710001520"/>
    <s v="ASSAD VAL DE SAONE"/>
    <n v="1"/>
    <m/>
    <m/>
    <m/>
    <m/>
    <m/>
    <m/>
    <s v="P"/>
    <n v="0"/>
    <n v="0"/>
  </r>
  <r>
    <n v="71256"/>
    <n v="107.86641929499054"/>
    <n v="58.163265306122348"/>
    <n v="49.703153988868188"/>
    <n v="49.703153988868188"/>
    <n v="569.99999999999898"/>
    <n v="569.99999999999898"/>
    <n v="71"/>
    <x v="40"/>
    <x v="777"/>
    <s v="SAINT-GERMAIN-DU-PLAIN"/>
    <s v="SPASAD CHALON PERIPHERIE"/>
    <s v="S.P.A.S.A.D."/>
    <n v="710001520"/>
    <s v="ASSAD VAL DE SAONE"/>
    <n v="1"/>
    <m/>
    <m/>
    <m/>
    <m/>
    <m/>
    <m/>
    <s v="P"/>
    <n v="0"/>
    <n v="0"/>
  </r>
  <r>
    <n v="71265"/>
    <n v="55"/>
    <n v="45"/>
    <n v="10"/>
    <n v="10"/>
    <n v="436"/>
    <n v="436"/>
    <n v="71"/>
    <x v="40"/>
    <x v="778"/>
    <s v="CHALON-SUR-SAONE-NORD"/>
    <s v="SPASAD CHALON PERIPHERIE"/>
    <s v="S.P.A.S.A.D."/>
    <n v="710001520"/>
    <s v="ASSAD VAL DE SAONE"/>
    <n v="1"/>
    <m/>
    <m/>
    <m/>
    <m/>
    <m/>
    <m/>
    <s v="P"/>
    <n v="0"/>
    <n v="0"/>
  </r>
  <r>
    <n v="71085"/>
    <n v="66.990950226244166"/>
    <n v="45.723981900452372"/>
    <n v="10.633484162895899"/>
    <n v="21.266968325791797"/>
    <n v="117.4999999999997"/>
    <n v="234.9999999999994"/>
    <n v="71"/>
    <x v="30"/>
    <x v="779"/>
    <s v="EPINAC"/>
    <s v="S.S.I.A.D. AUTUN"/>
    <s v="S.S.I.A.D."/>
    <n v="710781477"/>
    <s v="ASSAD AUTUN"/>
    <n v="2"/>
    <m/>
    <m/>
    <m/>
    <m/>
    <m/>
    <m/>
    <s v="P"/>
    <n v="0"/>
    <n v="0"/>
  </r>
  <r>
    <n v="71333"/>
    <n v="280"/>
    <n v="200"/>
    <n v="80"/>
    <n v="80"/>
    <n v="1251"/>
    <n v="1251"/>
    <n v="71"/>
    <x v="40"/>
    <x v="780"/>
    <s v="CHALON-SUR-SAONE-SUD"/>
    <s v="SPASAD CHALON PERIPHERIE"/>
    <s v="S.P.A.S.A.D."/>
    <n v="710001520"/>
    <s v="ASSAD VAL DE SAONE"/>
    <n v="1"/>
    <m/>
    <m/>
    <m/>
    <m/>
    <m/>
    <m/>
    <s v="P"/>
    <n v="0"/>
    <n v="0"/>
  </r>
  <r>
    <n v="71336"/>
    <n v="685"/>
    <n v="463"/>
    <n v="222"/>
    <n v="222"/>
    <n v="3041"/>
    <n v="3041"/>
    <n v="71"/>
    <x v="40"/>
    <x v="781"/>
    <s v="SAINT-GERMAIN-DU-PLAIN"/>
    <s v="SPASAD CHALON PERIPHERIE"/>
    <s v="S.P.A.S.A.D."/>
    <n v="710001520"/>
    <s v="ASSAD VAL DE SAONE"/>
    <n v="1"/>
    <m/>
    <m/>
    <m/>
    <m/>
    <m/>
    <m/>
    <s v="P"/>
    <n v="0"/>
    <n v="0"/>
  </r>
  <r>
    <n v="71398"/>
    <n v="202.62946040429694"/>
    <n v="138.98759791778119"/>
    <n v="63.641862486515748"/>
    <n v="63.641862486515748"/>
    <n v="1070"/>
    <n v="1070"/>
    <n v="71"/>
    <x v="40"/>
    <x v="782"/>
    <s v="SAINT-GERMAIN-DU-PLAIN"/>
    <s v="SPASAD CHALON PERIPHERIE"/>
    <s v="S.P.A.S.A.D."/>
    <n v="710001520"/>
    <s v="ASSAD VAL DE SAONE"/>
    <n v="1"/>
    <m/>
    <m/>
    <m/>
    <m/>
    <m/>
    <m/>
    <s v="P"/>
    <n v="0"/>
    <n v="0"/>
  </r>
  <r>
    <n v="71420"/>
    <n v="576.88380461698955"/>
    <n v="345.56623319851002"/>
    <n v="231.3175714184795"/>
    <n v="231.3175714184795"/>
    <n v="2205"/>
    <n v="2205"/>
    <n v="71"/>
    <x v="40"/>
    <x v="783"/>
    <s v="SAINT-GERMAIN-DU-PLAIN"/>
    <s v="SPASAD CHALON PERIPHERIE"/>
    <s v="S.P.A.S.A.D."/>
    <n v="710001520"/>
    <s v="ASSAD VAL DE SAONE"/>
    <n v="1"/>
    <m/>
    <m/>
    <m/>
    <m/>
    <m/>
    <m/>
    <s v="P"/>
    <n v="0"/>
    <n v="0"/>
  </r>
  <r>
    <n v="71085"/>
    <n v="66.990950226244166"/>
    <n v="45.723981900452372"/>
    <n v="10.633484162895899"/>
    <n v="21.266968325791797"/>
    <n v="117.4999999999997"/>
    <n v="234.9999999999994"/>
    <n v="71"/>
    <x v="43"/>
    <x v="779"/>
    <s v="EPINAC"/>
    <s v="SSIAD NOLAY EHPAD"/>
    <s v="S.S.I.A.D."/>
    <n v="210000253"/>
    <s v="EHPAD JEANNE PIERRETTE CARNOT DE NOLAY"/>
    <n v="2"/>
    <m/>
    <m/>
    <m/>
    <m/>
    <m/>
    <m/>
    <s v="P"/>
    <n v="0"/>
    <n v="0"/>
  </r>
  <r>
    <n v="71118"/>
    <n v="2105"/>
    <n v="1181"/>
    <n v="462"/>
    <n v="924"/>
    <n v="3076"/>
    <n v="6152"/>
    <n v="71"/>
    <x v="40"/>
    <x v="784"/>
    <s v="CHALON-SUR-SAONE-OUEST"/>
    <s v="SPASAD CHALON PERIPHERIE"/>
    <s v="S.P.A.S.A.D."/>
    <n v="710001520"/>
    <s v="ASSAD VAL DE SAONE"/>
    <n v="2"/>
    <m/>
    <m/>
    <m/>
    <m/>
    <m/>
    <m/>
    <s v="P"/>
    <n v="0"/>
    <n v="0"/>
  </r>
  <r>
    <n v="71502"/>
    <n v="396.2361460957178"/>
    <n v="280.04659949622163"/>
    <n v="116.1895465994962"/>
    <n v="116.1895465994962"/>
    <n v="1577"/>
    <n v="1577"/>
    <n v="71"/>
    <x v="40"/>
    <x v="785"/>
    <s v="CHALON-SUR-SAONE-NORD"/>
    <s v="SPASAD CHALON PERIPHERIE"/>
    <s v="S.P.A.S.A.D."/>
    <n v="710001520"/>
    <s v="ASSAD VAL DE SAONE"/>
    <n v="1"/>
    <m/>
    <m/>
    <m/>
    <m/>
    <m/>
    <m/>
    <s v="P"/>
    <n v="0"/>
    <n v="0"/>
  </r>
  <r>
    <n v="71520"/>
    <n v="279.24127587468934"/>
    <n v="196.35650997473567"/>
    <n v="82.884765899953678"/>
    <n v="82.884765899953678"/>
    <n v="1385"/>
    <n v="1385"/>
    <n v="71"/>
    <x v="40"/>
    <x v="786"/>
    <s v="CHALON-SUR-SAONE-SUD"/>
    <s v="SPASAD CHALON PERIPHERIE"/>
    <s v="S.P.A.S.A.D."/>
    <n v="710001520"/>
    <s v="ASSAD VAL DE SAONE"/>
    <n v="1"/>
    <m/>
    <m/>
    <m/>
    <m/>
    <m/>
    <m/>
    <s v="P"/>
    <n v="0"/>
    <n v="0"/>
  </r>
  <r>
    <n v="71548"/>
    <n v="57.090196078431362"/>
    <n v="35.435294117647054"/>
    <n v="21.654901960784311"/>
    <n v="21.654901960784311"/>
    <n v="251"/>
    <n v="251"/>
    <n v="71"/>
    <x v="40"/>
    <x v="787"/>
    <s v="SAINT-GERMAIN-DU-PLAIN"/>
    <s v="SPASAD CHALON PERIPHERIE"/>
    <s v="S.P.A.S.A.D."/>
    <n v="710001520"/>
    <s v="ASSAD VAL DE SAONE"/>
    <n v="1"/>
    <m/>
    <m/>
    <m/>
    <m/>
    <m/>
    <m/>
    <s v="P"/>
    <n v="0"/>
    <n v="0"/>
  </r>
  <r>
    <n v="71585"/>
    <n v="250.35498489425993"/>
    <n v="196.1442598187312"/>
    <n v="54.210725075528721"/>
    <n v="54.210725075528721"/>
    <n v="1305"/>
    <n v="1305"/>
    <n v="71"/>
    <x v="40"/>
    <x v="788"/>
    <s v="CHALON-SUR-SAONE-NORD"/>
    <s v="SPASAD CHALON PERIPHERIE"/>
    <s v="S.P.A.S.A.D."/>
    <n v="710001520"/>
    <s v="ASSAD VAL DE SAONE"/>
    <n v="1"/>
    <m/>
    <m/>
    <m/>
    <m/>
    <m/>
    <m/>
    <s v="P"/>
    <n v="0"/>
    <n v="0"/>
  </r>
  <r>
    <n v="71052"/>
    <n v="201.80630441839918"/>
    <n v="123.76241699509541"/>
    <n v="78.043887423303772"/>
    <n v="78.043887423303772"/>
    <n v="690.99999999999898"/>
    <n v="690.99999999999898"/>
    <n v="71"/>
    <x v="39"/>
    <x v="789"/>
    <s v="SENNECEY-LE-GRAND"/>
    <s v="SPASAD SENNECEY LE GRAND"/>
    <s v="S.P.A.S.A.D."/>
    <n v="710001520"/>
    <s v="ASSAD VAL DE SAONE"/>
    <n v="1"/>
    <m/>
    <m/>
    <m/>
    <m/>
    <m/>
    <m/>
    <s v="S"/>
    <n v="0"/>
    <n v="0"/>
  </r>
  <r>
    <n v="71058"/>
    <n v="63"/>
    <n v="45"/>
    <n v="18"/>
    <n v="18"/>
    <n v="189"/>
    <n v="189"/>
    <n v="71"/>
    <x v="39"/>
    <x v="790"/>
    <s v="SENNECEY-LE-GRAND"/>
    <s v="SPASAD SENNECEY LE GRAND"/>
    <s v="S.P.A.S.A.D."/>
    <n v="710001520"/>
    <s v="ASSAD VAL DE SAONE"/>
    <n v="1"/>
    <m/>
    <m/>
    <m/>
    <m/>
    <m/>
    <m/>
    <s v="S"/>
    <n v="0"/>
    <n v="0"/>
  </r>
  <r>
    <n v="71080"/>
    <n v="25.892857142857252"/>
    <n v="18.642857142857221"/>
    <n v="7.2500000000000302"/>
    <n v="7.2500000000000302"/>
    <n v="87.000000000000355"/>
    <n v="87.000000000000355"/>
    <n v="71"/>
    <x v="39"/>
    <x v="791"/>
    <s v="SENNECEY-LE-GRAND"/>
    <s v="SPASAD SENNECEY LE GRAND"/>
    <s v="S.P.A.S.A.D."/>
    <n v="710001520"/>
    <s v="ASSAD VAL DE SAONE"/>
    <n v="1"/>
    <m/>
    <m/>
    <m/>
    <m/>
    <m/>
    <m/>
    <s v="S"/>
    <n v="0"/>
    <n v="0"/>
  </r>
  <r>
    <n v="71089"/>
    <n v="75.49609375"/>
    <n v="50.984375"/>
    <n v="24.51171875"/>
    <n v="24.51171875"/>
    <n v="251"/>
    <n v="251"/>
    <n v="71"/>
    <x v="39"/>
    <x v="792"/>
    <s v="SENNECEY-LE-GRAND"/>
    <s v="SPASAD SENNECEY LE GRAND"/>
    <s v="S.P.A.S.A.D."/>
    <n v="710001520"/>
    <s v="ASSAD VAL DE SAONE"/>
    <n v="1"/>
    <m/>
    <m/>
    <m/>
    <m/>
    <m/>
    <m/>
    <s v="S"/>
    <n v="0"/>
    <n v="0"/>
  </r>
  <r>
    <n v="71193"/>
    <n v="115.76837416481015"/>
    <n v="75.501113585745756"/>
    <n v="40.267260579064406"/>
    <n v="40.267260579064406"/>
    <n v="451.9999999999979"/>
    <n v="451.9999999999979"/>
    <n v="71"/>
    <x v="39"/>
    <x v="793"/>
    <s v="SENNECEY-LE-GRAND"/>
    <s v="SPASAD SENNECEY LE GRAND"/>
    <s v="S.P.A.S.A.D."/>
    <n v="710001520"/>
    <s v="ASSAD VAL DE SAONE"/>
    <n v="1"/>
    <m/>
    <m/>
    <m/>
    <m/>
    <m/>
    <m/>
    <s v="S"/>
    <n v="0"/>
    <n v="0"/>
  </r>
  <r>
    <n v="71219"/>
    <n v="158.74958723128415"/>
    <n v="73.411642645611437"/>
    <n v="85.337944585672716"/>
    <n v="85.337944585672716"/>
    <n v="557"/>
    <n v="557"/>
    <n v="71"/>
    <x v="39"/>
    <x v="794"/>
    <s v="SENNECEY-LE-GRAND"/>
    <s v="SPASAD SENNECEY LE GRAND"/>
    <s v="S.P.A.S.A.D."/>
    <n v="710001520"/>
    <s v="ASSAD VAL DE SAONE"/>
    <n v="1"/>
    <m/>
    <m/>
    <m/>
    <m/>
    <m/>
    <m/>
    <s v="S"/>
    <n v="0"/>
    <n v="0"/>
  </r>
  <r>
    <n v="71245"/>
    <n v="68"/>
    <n v="39"/>
    <n v="29"/>
    <n v="29"/>
    <n v="325"/>
    <n v="325"/>
    <n v="71"/>
    <x v="39"/>
    <x v="795"/>
    <s v="SENNECEY-LE-GRAND"/>
    <s v="SPASAD SENNECEY LE GRAND"/>
    <s v="S.P.A.S.A.D."/>
    <n v="710001520"/>
    <s v="ASSAD VAL DE SAONE"/>
    <n v="1"/>
    <m/>
    <m/>
    <m/>
    <m/>
    <m/>
    <m/>
    <s v="S"/>
    <n v="0"/>
    <n v="0"/>
  </r>
  <r>
    <n v="71249"/>
    <n v="239.86105557980815"/>
    <n v="150.65977026735766"/>
    <n v="89.201285312450494"/>
    <n v="89.201285312450494"/>
    <n v="1012"/>
    <n v="1012"/>
    <n v="71"/>
    <x v="39"/>
    <x v="796"/>
    <s v="SENNECEY-LE-GRAND"/>
    <s v="SPASAD SENNECEY LE GRAND"/>
    <s v="S.P.A.S.A.D."/>
    <n v="710001520"/>
    <s v="ASSAD VAL DE SAONE"/>
    <n v="1"/>
    <m/>
    <m/>
    <m/>
    <m/>
    <m/>
    <m/>
    <s v="S"/>
    <n v="0"/>
    <n v="0"/>
  </r>
  <r>
    <n v="71252"/>
    <n v="91.590909090909108"/>
    <n v="68.939393939393952"/>
    <n v="22.651515151515156"/>
    <n v="22.651515151515156"/>
    <n v="390"/>
    <n v="390"/>
    <n v="71"/>
    <x v="39"/>
    <x v="797"/>
    <s v="SENNECEY-LE-GRAND"/>
    <s v="SPASAD SENNECEY LE GRAND"/>
    <s v="S.P.A.S.A.D."/>
    <n v="710001520"/>
    <s v="ASSAD VAL DE SAONE"/>
    <n v="1"/>
    <m/>
    <m/>
    <m/>
    <m/>
    <m/>
    <m/>
    <s v="S"/>
    <n v="0"/>
    <n v="0"/>
  </r>
  <r>
    <n v="71274"/>
    <n v="116.90155440414524"/>
    <n v="67.520725388601136"/>
    <n v="49.380829015544109"/>
    <n v="49.380829015544109"/>
    <n v="389.00000000000051"/>
    <n v="389.00000000000051"/>
    <n v="71"/>
    <x v="39"/>
    <x v="798"/>
    <s v="SENNECEY-LE-GRAND"/>
    <s v="SPASAD SENNECEY LE GRAND"/>
    <s v="S.P.A.S.A.D."/>
    <n v="710001520"/>
    <s v="ASSAD VAL DE SAONE"/>
    <n v="1"/>
    <m/>
    <m/>
    <m/>
    <m/>
    <m/>
    <m/>
    <s v="S"/>
    <n v="0"/>
    <n v="0"/>
  </r>
  <r>
    <n v="71283"/>
    <n v="151.01449275362319"/>
    <n v="95.32789855072464"/>
    <n v="55.686594202898554"/>
    <n v="55.686594202898554"/>
    <n v="521"/>
    <n v="521"/>
    <n v="71"/>
    <x v="39"/>
    <x v="235"/>
    <s v="CHALON-SUR-SAONE-SUD"/>
    <s v="SPASAD SENNECEY LE GRAND"/>
    <s v="S.P.A.S.A.D."/>
    <n v="710001520"/>
    <s v="ASSAD VAL DE SAONE"/>
    <n v="1"/>
    <m/>
    <m/>
    <m/>
    <m/>
    <m/>
    <m/>
    <s v="S"/>
    <n v="0"/>
    <n v="0"/>
  </r>
  <r>
    <n v="71308"/>
    <n v="14.4375"/>
    <n v="7.21875"/>
    <n v="7.21875"/>
    <n v="7.21875"/>
    <n v="33"/>
    <n v="33"/>
    <n v="71"/>
    <x v="39"/>
    <x v="799"/>
    <s v="SENNECEY-LE-GRAND"/>
    <s v="SPASAD SENNECEY LE GRAND"/>
    <s v="S.P.A.S.A.D."/>
    <n v="710001520"/>
    <s v="ASSAD VAL DE SAONE"/>
    <n v="1"/>
    <m/>
    <m/>
    <m/>
    <m/>
    <m/>
    <m/>
    <s v="S"/>
    <n v="0"/>
    <n v="0"/>
  </r>
  <r>
    <n v="71328"/>
    <n v="134.85759999999999"/>
    <n v="80.512"/>
    <n v="54.345599999999997"/>
    <n v="54.345599999999997"/>
    <n v="629"/>
    <n v="629"/>
    <n v="71"/>
    <x v="39"/>
    <x v="800"/>
    <s v="SENNECEY-LE-GRAND"/>
    <s v="SPASAD SENNECEY LE GRAND"/>
    <s v="S.P.A.S.A.D."/>
    <n v="710001520"/>
    <s v="ASSAD VAL DE SAONE"/>
    <n v="1"/>
    <m/>
    <m/>
    <m/>
    <m/>
    <m/>
    <m/>
    <s v="S"/>
    <n v="0"/>
    <n v="0"/>
  </r>
  <r>
    <n v="71384"/>
    <n v="151.14917436133982"/>
    <n v="78.837399025975799"/>
    <n v="72.311775335364018"/>
    <n v="72.311775335364018"/>
    <n v="538.00000000000148"/>
    <n v="538.00000000000148"/>
    <n v="71"/>
    <x v="39"/>
    <x v="801"/>
    <s v="SENNECEY-LE-GRAND"/>
    <s v="SPASAD SENNECEY LE GRAND"/>
    <s v="S.P.A.S.A.D."/>
    <n v="710001520"/>
    <s v="ASSAD VAL DE SAONE"/>
    <n v="1"/>
    <m/>
    <m/>
    <m/>
    <m/>
    <m/>
    <m/>
    <s v="S"/>
    <n v="0"/>
    <n v="0"/>
  </r>
  <r>
    <n v="71402"/>
    <n v="170.98226466575679"/>
    <n v="130.81173260572959"/>
    <n v="40.170532060027199"/>
    <n v="40.170532060027199"/>
    <n v="754.99999999999841"/>
    <n v="754.99999999999841"/>
    <n v="71"/>
    <x v="39"/>
    <x v="802"/>
    <s v="SENNECEY-LE-GRAND"/>
    <s v="SPASAD SENNECEY LE GRAND"/>
    <s v="S.P.A.S.A.D."/>
    <n v="710001520"/>
    <s v="ASSAD VAL DE SAONE"/>
    <n v="1"/>
    <m/>
    <m/>
    <m/>
    <m/>
    <m/>
    <m/>
    <s v="S"/>
    <n v="0"/>
    <n v="0"/>
  </r>
  <r>
    <n v="71444"/>
    <n v="242.49567750427474"/>
    <n v="160.00935006379595"/>
    <n v="82.486327440478775"/>
    <n v="82.486327440478775"/>
    <n v="1125"/>
    <n v="1125"/>
    <n v="71"/>
    <x v="39"/>
    <x v="803"/>
    <s v="CHALON-SUR-SAONE-SUD"/>
    <s v="SPASAD SENNECEY LE GRAND"/>
    <s v="S.P.A.S.A.D."/>
    <n v="710001520"/>
    <s v="ASSAD VAL DE SAONE"/>
    <n v="1"/>
    <m/>
    <m/>
    <m/>
    <m/>
    <m/>
    <m/>
    <s v="S"/>
    <n v="0"/>
    <n v="0"/>
  </r>
  <r>
    <n v="71512"/>
    <n v="893.24222369291658"/>
    <n v="496.02096918891152"/>
    <n v="397.22125450400506"/>
    <n v="397.22125450400506"/>
    <n v="3132"/>
    <n v="3132"/>
    <n v="71"/>
    <x v="39"/>
    <x v="804"/>
    <s v="SENNECEY-LE-GRAND"/>
    <s v="SPASAD SENNECEY LE GRAND"/>
    <s v="S.P.A.S.A.D."/>
    <n v="710001520"/>
    <s v="ASSAD VAL DE SAONE"/>
    <n v="1"/>
    <m/>
    <m/>
    <m/>
    <m/>
    <m/>
    <m/>
    <s v="S"/>
    <n v="0"/>
    <n v="0"/>
  </r>
  <r>
    <n v="71555"/>
    <n v="449"/>
    <n v="289"/>
    <n v="160"/>
    <n v="160"/>
    <n v="2228"/>
    <n v="2228"/>
    <n v="71"/>
    <x v="39"/>
    <x v="805"/>
    <s v="CHALON-SUR-SAONE-SUD"/>
    <s v="SPASAD SENNECEY LE GRAND"/>
    <s v="S.P.A.S.A.D."/>
    <n v="710001520"/>
    <s v="ASSAD VAL DE SAONE"/>
    <n v="1"/>
    <m/>
    <m/>
    <m/>
    <m/>
    <m/>
    <m/>
    <s v="S"/>
    <n v="0"/>
    <n v="0"/>
  </r>
  <r>
    <n v="71572"/>
    <n v="60.129310344827609"/>
    <n v="48.491379310344847"/>
    <n v="11.637931034482763"/>
    <n v="11.637931034482763"/>
    <n v="225"/>
    <n v="225"/>
    <n v="71"/>
    <x v="39"/>
    <x v="806"/>
    <s v="SENNECEY-LE-GRAND"/>
    <s v="SPASAD SENNECEY LE GRAND"/>
    <s v="S.P.A.S.A.D."/>
    <n v="710001520"/>
    <s v="ASSAD VAL DE SAONE"/>
    <n v="1"/>
    <m/>
    <m/>
    <m/>
    <m/>
    <m/>
    <m/>
    <s v="S"/>
    <n v="0"/>
    <n v="0"/>
  </r>
  <r>
    <n v="89074"/>
    <n v="477.06874644472424"/>
    <n v="330.66382436015101"/>
    <n v="146.40492208457323"/>
    <n v="146.40492208457323"/>
    <n v="2248"/>
    <n v="2248"/>
    <n v="89"/>
    <x v="44"/>
    <x v="807"/>
    <s v="PONT-SUR-YONNE"/>
    <s v="SSIAD PONT/YONNE SERGINES"/>
    <s v="S.S.I.A.D."/>
    <n v="890970841"/>
    <s v="ASSOC DU CANTON DE PONT/YONNE"/>
    <n v="1"/>
    <n v="45"/>
    <n v="45"/>
    <m/>
    <m/>
    <m/>
    <m/>
    <s v="P"/>
    <n v="2"/>
    <n v="15"/>
  </r>
  <r>
    <n v="89080"/>
    <n v="163.50252921816633"/>
    <n v="89.641606998719311"/>
    <n v="73.860922219447019"/>
    <n v="73.860922219447019"/>
    <n v="581.00000000000216"/>
    <n v="581.00000000000216"/>
    <n v="89"/>
    <x v="44"/>
    <x v="808"/>
    <s v="SERGINES"/>
    <s v="SSIAD PONT/YONNE SERGINES"/>
    <s v="S.S.I.A.D."/>
    <n v="890970841"/>
    <s v="ASSOC DU CANTON DE PONT/YONNE"/>
    <n v="1"/>
    <m/>
    <m/>
    <m/>
    <m/>
    <m/>
    <m/>
    <s v="P"/>
    <n v="0"/>
    <n v="4"/>
  </r>
  <r>
    <n v="89093"/>
    <n v="147.51538461538462"/>
    <n v="103.55384615384617"/>
    <n v="43.961538461538467"/>
    <n v="43.961538461538467"/>
    <n v="635"/>
    <n v="635"/>
    <n v="89"/>
    <x v="44"/>
    <x v="809"/>
    <s v="PONT-SUR-YONNE"/>
    <s v="SSIAD PONT/YONNE SERGINES"/>
    <s v="S.S.I.A.D."/>
    <n v="890970841"/>
    <s v="ASSOC DU CANTON DE PONT/YONNE"/>
    <n v="1"/>
    <m/>
    <m/>
    <m/>
    <m/>
    <m/>
    <m/>
    <s v="P"/>
    <n v="3"/>
    <n v="2"/>
  </r>
  <r>
    <n v="89115"/>
    <n v="26.08024691358025"/>
    <n v="16.691358024691361"/>
    <n v="9.3888888888888893"/>
    <n v="9.3888888888888893"/>
    <n v="169"/>
    <n v="169"/>
    <n v="89"/>
    <x v="44"/>
    <x v="810"/>
    <s v="SERGINES"/>
    <s v="SSIAD PONT/YONNE SERGINES"/>
    <s v="S.S.I.A.D."/>
    <n v="890970841"/>
    <s v="ASSOC DU CANTON DE PONT/YONNE"/>
    <n v="1"/>
    <m/>
    <m/>
    <m/>
    <m/>
    <m/>
    <m/>
    <s v="P"/>
    <n v="0"/>
    <n v="0"/>
  </r>
  <r>
    <n v="89124"/>
    <n v="311.05154589190329"/>
    <n v="211.99341670710919"/>
    <n v="99.058129184794097"/>
    <n v="99.058129184794097"/>
    <n v="1177"/>
    <n v="1177"/>
    <n v="89"/>
    <x v="44"/>
    <x v="811"/>
    <s v="SERGINES"/>
    <s v="SSIAD PONT/YONNE SERGINES"/>
    <s v="S.S.I.A.D."/>
    <n v="890970841"/>
    <s v="ASSOC DU CANTON DE PONT/YONNE"/>
    <n v="1"/>
    <m/>
    <m/>
    <m/>
    <m/>
    <m/>
    <m/>
    <s v="P"/>
    <n v="3"/>
    <n v="19"/>
  </r>
  <r>
    <n v="89136"/>
    <n v="166.58277503819727"/>
    <n v="135.11713975320444"/>
    <n v="31.465635284992814"/>
    <n v="31.465635284992814"/>
    <n v="811"/>
    <n v="811"/>
    <n v="89"/>
    <x v="44"/>
    <x v="812"/>
    <s v="PONT-SUR-YONNE"/>
    <s v="SSIAD PONT/YONNE SERGINES"/>
    <s v="S.S.I.A.D."/>
    <n v="890970841"/>
    <s v="ASSOC DU CANTON DE PONT/YONNE"/>
    <n v="1"/>
    <m/>
    <m/>
    <m/>
    <m/>
    <m/>
    <m/>
    <s v="P"/>
    <n v="1"/>
    <n v="3"/>
  </r>
  <r>
    <n v="89162"/>
    <n v="80.35883905013192"/>
    <n v="55.556728232189968"/>
    <n v="24.802110817941955"/>
    <n v="24.802110817941955"/>
    <n v="376"/>
    <n v="376"/>
    <n v="89"/>
    <x v="44"/>
    <x v="813"/>
    <s v="PONT-SUR-YONNE"/>
    <s v="SSIAD PONT/YONNE SERGINES"/>
    <s v="S.S.I.A.D."/>
    <n v="890970841"/>
    <s v="ASSOC DU CANTON DE PONT/YONNE"/>
    <n v="1"/>
    <m/>
    <m/>
    <m/>
    <m/>
    <m/>
    <m/>
    <s v="P"/>
    <n v="1"/>
    <n v="2"/>
  </r>
  <r>
    <n v="89189"/>
    <n v="147"/>
    <n v="107"/>
    <n v="40"/>
    <n v="40"/>
    <n v="576"/>
    <n v="576"/>
    <n v="89"/>
    <x v="44"/>
    <x v="814"/>
    <s v="PONT-SUR-YONNE"/>
    <s v="SSIAD PONT/YONNE SERGINES"/>
    <s v="S.S.I.A.D."/>
    <n v="890970841"/>
    <s v="ASSOC DU CANTON DE PONT/YONNE"/>
    <n v="1"/>
    <m/>
    <m/>
    <m/>
    <m/>
    <m/>
    <m/>
    <s v="P"/>
    <n v="0"/>
    <n v="8"/>
  </r>
  <r>
    <n v="89229"/>
    <n v="93.924547501790116"/>
    <n v="65.94702271402285"/>
    <n v="27.977524787767269"/>
    <n v="27.977524787767269"/>
    <n v="440"/>
    <n v="440"/>
    <n v="89"/>
    <x v="44"/>
    <x v="815"/>
    <s v="PONT-SUR-YONNE"/>
    <s v="SSIAD PONT/YONNE SERGINES"/>
    <s v="S.S.I.A.D."/>
    <n v="890970841"/>
    <s v="ASSOC DU CANTON DE PONT/YONNE"/>
    <n v="1"/>
    <m/>
    <m/>
    <m/>
    <m/>
    <m/>
    <m/>
    <s v="P"/>
    <n v="1"/>
    <n v="2"/>
  </r>
  <r>
    <n v="89255"/>
    <n v="294"/>
    <n v="196"/>
    <n v="98"/>
    <n v="98"/>
    <n v="1043"/>
    <n v="1043"/>
    <n v="89"/>
    <x v="44"/>
    <x v="816"/>
    <s v="PONT-SUR-YONNE"/>
    <s v="SSIAD PONT/YONNE SERGINES"/>
    <s v="S.S.I.A.D."/>
    <n v="890970841"/>
    <s v="ASSOC DU CANTON DE PONT/YONNE"/>
    <n v="1"/>
    <m/>
    <m/>
    <m/>
    <m/>
    <m/>
    <m/>
    <s v="P"/>
    <n v="1"/>
    <n v="14"/>
  </r>
  <r>
    <n v="89285"/>
    <n v="50.197628458498002"/>
    <n v="30.118577075098798"/>
    <n v="20.0790513833992"/>
    <n v="20.0790513833992"/>
    <n v="254"/>
    <n v="254"/>
    <n v="89"/>
    <x v="44"/>
    <x v="817"/>
    <s v="SERGINES"/>
    <s v="SSIAD PONT/YONNE SERGINES"/>
    <s v="S.S.I.A.D."/>
    <n v="890970841"/>
    <s v="ASSOC DU CANTON DE PONT/YONNE"/>
    <n v="1"/>
    <m/>
    <m/>
    <m/>
    <m/>
    <m/>
    <m/>
    <s v="P"/>
    <n v="0"/>
    <n v="2"/>
  </r>
  <r>
    <n v="89302"/>
    <n v="62.424657534246592"/>
    <n v="47.561643835616451"/>
    <n v="14.863013698630141"/>
    <n v="14.863013698630141"/>
    <n v="217"/>
    <n v="217"/>
    <n v="89"/>
    <x v="44"/>
    <x v="818"/>
    <s v="SERGINES"/>
    <s v="SSIAD PONT/YONNE SERGINES"/>
    <s v="S.S.I.A.D."/>
    <n v="890970841"/>
    <s v="ASSOC DU CANTON DE PONT/YONNE"/>
    <n v="1"/>
    <m/>
    <m/>
    <m/>
    <m/>
    <m/>
    <m/>
    <s v="P"/>
    <n v="0"/>
    <n v="4"/>
  </r>
  <r>
    <n v="89309"/>
    <n v="986"/>
    <n v="571"/>
    <n v="415"/>
    <n v="415"/>
    <n v="3309"/>
    <n v="3309"/>
    <n v="89"/>
    <x v="44"/>
    <x v="819"/>
    <s v="PONT-SUR-YONNE"/>
    <s v="SSIAD PONT/YONNE SERGINES"/>
    <s v="S.S.I.A.D."/>
    <n v="890970841"/>
    <s v="ASSOC DU CANTON DE PONT/YONNE"/>
    <n v="1"/>
    <m/>
    <m/>
    <m/>
    <m/>
    <m/>
    <m/>
    <s v="P"/>
    <n v="7"/>
    <n v="36"/>
  </r>
  <r>
    <n v="89332"/>
    <n v="178"/>
    <n v="104"/>
    <n v="74"/>
    <n v="74"/>
    <n v="953"/>
    <n v="953"/>
    <n v="89"/>
    <x v="44"/>
    <x v="820"/>
    <s v="PONT-SUR-YONNE"/>
    <s v="SSIAD PONT/YONNE SERGINES"/>
    <s v="S.S.I.A.D."/>
    <n v="890970841"/>
    <s v="ASSOC DU CANTON DE PONT/YONNE"/>
    <n v="1"/>
    <m/>
    <m/>
    <m/>
    <m/>
    <m/>
    <m/>
    <s v="P"/>
    <n v="0"/>
    <n v="1"/>
  </r>
  <r>
    <n v="89369"/>
    <n v="102.17779738235548"/>
    <n v="69.091653468068941"/>
    <n v="33.086143914286538"/>
    <n v="33.086143914286538"/>
    <n v="555"/>
    <n v="555"/>
    <n v="89"/>
    <x v="44"/>
    <x v="821"/>
    <s v="PONT-SUR-YONNE"/>
    <s v="SSIAD PONT/YONNE SERGINES"/>
    <s v="S.S.I.A.D."/>
    <n v="890970841"/>
    <s v="ASSOC DU CANTON DE PONT/YONNE"/>
    <n v="1"/>
    <m/>
    <m/>
    <m/>
    <m/>
    <m/>
    <m/>
    <s v="P"/>
    <n v="0"/>
    <n v="3"/>
  </r>
  <r>
    <n v="89390"/>
    <n v="168"/>
    <n v="83"/>
    <n v="85"/>
    <n v="85"/>
    <n v="588"/>
    <n v="588"/>
    <n v="89"/>
    <x v="44"/>
    <x v="822"/>
    <s v="SERGINES"/>
    <s v="SSIAD PONT/YONNE SERGINES"/>
    <s v="S.S.I.A.D."/>
    <n v="890970841"/>
    <s v="ASSOC DU CANTON DE PONT/YONNE"/>
    <n v="1"/>
    <m/>
    <m/>
    <m/>
    <m/>
    <m/>
    <m/>
    <s v="P"/>
    <n v="0"/>
    <n v="3"/>
  </r>
  <r>
    <n v="89391"/>
    <n v="350.91708314445225"/>
    <n v="181.40762543424327"/>
    <n v="169.50945771020895"/>
    <n v="169.50945771020895"/>
    <n v="1300"/>
    <n v="1300"/>
    <n v="89"/>
    <x v="44"/>
    <x v="823"/>
    <s v="SERGINES"/>
    <s v="SSIAD PONT/YONNE SERGINES"/>
    <s v="S.S.I.A.D."/>
    <n v="890970841"/>
    <s v="ASSOC DU CANTON DE PONT/YONNE"/>
    <n v="1"/>
    <m/>
    <m/>
    <m/>
    <m/>
    <m/>
    <m/>
    <s v="P"/>
    <n v="2"/>
    <n v="10"/>
  </r>
  <r>
    <n v="89414"/>
    <n v="472"/>
    <n v="293"/>
    <n v="179"/>
    <n v="179"/>
    <n v="1510"/>
    <n v="1510"/>
    <n v="89"/>
    <x v="44"/>
    <x v="824"/>
    <s v="SERGINES"/>
    <s v="SSIAD PONT/YONNE SERGINES"/>
    <s v="S.S.I.A.D."/>
    <n v="890970841"/>
    <s v="ASSOC DU CANTON DE PONT/YONNE"/>
    <n v="1"/>
    <m/>
    <m/>
    <m/>
    <m/>
    <m/>
    <m/>
    <s v="P"/>
    <n v="8"/>
    <n v="32"/>
  </r>
  <r>
    <n v="89449"/>
    <n v="405.40798230107248"/>
    <n v="271.24562054132832"/>
    <n v="134.16236175974416"/>
    <n v="134.16236175974416"/>
    <n v="1835"/>
    <n v="1835"/>
    <n v="89"/>
    <x v="44"/>
    <x v="825"/>
    <s v="PONT-SUR-YONNE"/>
    <s v="SSIAD PONT/YONNE SERGINES"/>
    <s v="S.S.I.A.D."/>
    <n v="890970841"/>
    <s v="ASSOC DU CANTON DE PONT/YONNE"/>
    <n v="1"/>
    <m/>
    <m/>
    <m/>
    <m/>
    <m/>
    <m/>
    <s v="P"/>
    <n v="4"/>
    <n v="13"/>
  </r>
  <r>
    <n v="89456"/>
    <n v="143"/>
    <n v="95"/>
    <n v="48"/>
    <n v="48"/>
    <n v="657"/>
    <n v="657"/>
    <n v="89"/>
    <x v="44"/>
    <x v="826"/>
    <s v="PONT-SUR-YONNE"/>
    <s v="SSIAD PONT/YONNE SERGINES"/>
    <s v="S.S.I.A.D."/>
    <n v="890970841"/>
    <s v="ASSOC DU CANTON DE PONT/YONNE"/>
    <n v="1"/>
    <m/>
    <m/>
    <m/>
    <m/>
    <m/>
    <m/>
    <s v="P"/>
    <n v="3"/>
    <n v="7"/>
  </r>
  <r>
    <n v="89458"/>
    <n v="54.494505494505525"/>
    <n v="35.703296703296722"/>
    <n v="18.791208791208803"/>
    <n v="18.791208791208803"/>
    <n v="171"/>
    <n v="171"/>
    <n v="89"/>
    <x v="44"/>
    <x v="827"/>
    <s v="PONT-SUR-YONNE"/>
    <s v="SSIAD PONT/YONNE SERGINES"/>
    <s v="S.S.I.A.D."/>
    <n v="890970841"/>
    <s v="ASSOC DU CANTON DE PONT/YONNE"/>
    <n v="1"/>
    <m/>
    <m/>
    <m/>
    <m/>
    <m/>
    <m/>
    <s v="P"/>
    <n v="0"/>
    <n v="4"/>
  </r>
  <r>
    <n v="89460"/>
    <n v="726.28938633946734"/>
    <n v="444.39919104975922"/>
    <n v="281.89019528970812"/>
    <n v="281.89019528970812"/>
    <n v="3365.999999999995"/>
    <n v="3365.999999999995"/>
    <n v="89"/>
    <x v="44"/>
    <x v="828"/>
    <s v="PONT-SUR-YONNE"/>
    <s v="SSIAD PONT/YONNE SERGINES"/>
    <s v="S.S.I.A.D."/>
    <n v="890970841"/>
    <s v="ASSOC DU CANTON DE PONT/YONNE"/>
    <n v="1"/>
    <m/>
    <m/>
    <m/>
    <m/>
    <m/>
    <m/>
    <s v="P"/>
    <n v="4"/>
    <n v="28"/>
  </r>
  <r>
    <n v="89465"/>
    <n v="79.494371286010193"/>
    <n v="59.1111991613922"/>
    <n v="20.383172124618"/>
    <n v="20.383172124618"/>
    <n v="323"/>
    <n v="323"/>
    <n v="89"/>
    <x v="44"/>
    <x v="829"/>
    <s v="PONT-SUR-YONNE"/>
    <s v="SSIAD PONT/YONNE SERGINES"/>
    <s v="S.S.I.A.D."/>
    <n v="890970841"/>
    <s v="ASSOC DU CANTON DE PONT/YONNE"/>
    <n v="1"/>
    <m/>
    <m/>
    <m/>
    <m/>
    <m/>
    <m/>
    <s v="P"/>
    <n v="0"/>
    <n v="4"/>
  </r>
  <r>
    <n v="89467"/>
    <n v="118.57482185273159"/>
    <n v="93.871733966745836"/>
    <n v="24.703087885985749"/>
    <n v="24.703087885985749"/>
    <n v="832"/>
    <n v="832"/>
    <n v="89"/>
    <x v="44"/>
    <x v="830"/>
    <s v="PONT-SUR-YONNE"/>
    <s v="SSIAD PONT/YONNE SERGINES"/>
    <s v="S.S.I.A.D."/>
    <n v="890970841"/>
    <s v="ASSOC DU CANTON DE PONT/YONNE"/>
    <n v="1"/>
    <m/>
    <m/>
    <m/>
    <m/>
    <m/>
    <m/>
    <s v="P"/>
    <n v="1"/>
    <n v="3"/>
  </r>
  <r>
    <n v="89469"/>
    <n v="256.93179433368437"/>
    <n v="182.07764952780781"/>
    <n v="74.85414480587653"/>
    <n v="74.85414480587653"/>
    <n v="964.00000000000477"/>
    <n v="964.00000000000477"/>
    <n v="89"/>
    <x v="44"/>
    <x v="831"/>
    <s v="SERGINES"/>
    <s v="SSIAD PONT/YONNE SERGINES"/>
    <s v="S.S.I.A.D."/>
    <n v="890970841"/>
    <s v="ASSOC DU CANTON DE PONT/YONNE"/>
    <n v="1"/>
    <m/>
    <m/>
    <m/>
    <m/>
    <m/>
    <m/>
    <s v="P"/>
    <n v="1"/>
    <n v="11"/>
  </r>
  <r>
    <n v="89480"/>
    <n v="315.00007584167867"/>
    <n v="200.00009888472511"/>
    <n v="114.99997695695355"/>
    <n v="114.99997695695355"/>
    <n v="1387"/>
    <n v="1387"/>
    <n v="89"/>
    <x v="44"/>
    <x v="832"/>
    <s v="SERGINES"/>
    <s v="SSIAD PONT/YONNE SERGINES"/>
    <s v="S.S.I.A.D."/>
    <n v="890970841"/>
    <s v="ASSOC DU CANTON DE PONT/YONNE"/>
    <n v="1"/>
    <m/>
    <m/>
    <m/>
    <m/>
    <m/>
    <m/>
    <s v="P"/>
    <n v="3"/>
    <n v="18"/>
  </r>
  <r>
    <n v="89084"/>
    <n v="71.931147540983559"/>
    <n v="47.616393442622922"/>
    <n v="24.314754098360641"/>
    <n v="24.314754098360641"/>
    <n v="309"/>
    <n v="309"/>
    <n v="89"/>
    <x v="45"/>
    <x v="833"/>
    <s v="COULANGES-LA-VINEUSE"/>
    <s v="SSIAD COULANGES LA VINEUSE"/>
    <s v="S.S.I.A.D."/>
    <n v="890000805"/>
    <s v="ASSOC DU FOYER RES PA COULANGE"/>
    <n v="1"/>
    <n v="26"/>
    <n v="26"/>
    <m/>
    <m/>
    <m/>
    <m/>
    <s v="P"/>
    <n v="0"/>
    <n v="3"/>
  </r>
  <r>
    <n v="89117"/>
    <n v="34"/>
    <n v="27"/>
    <n v="7"/>
    <n v="7"/>
    <n v="209"/>
    <n v="209"/>
    <n v="89"/>
    <x v="45"/>
    <x v="834"/>
    <s v="COULANGES-LA-VINEUSE"/>
    <s v="SSIAD COULANGES LA VINEUSE"/>
    <s v="S.S.I.A.D."/>
    <n v="890000805"/>
    <s v="ASSOC DU FOYER RES PA COULANGE"/>
    <n v="1"/>
    <m/>
    <m/>
    <m/>
    <m/>
    <m/>
    <m/>
    <s v="P"/>
    <n v="0"/>
    <n v="1"/>
  </r>
  <r>
    <n v="89118"/>
    <n v="252.4743461283046"/>
    <n v="108.93399255664092"/>
    <n v="143.5403535716637"/>
    <n v="143.5403535716637"/>
    <n v="876"/>
    <n v="876"/>
    <n v="89"/>
    <x v="45"/>
    <x v="835"/>
    <s v="COULANGES-LA-VINEUSE"/>
    <s v="SSIAD COULANGES LA VINEUSE"/>
    <s v="S.S.I.A.D."/>
    <n v="890000805"/>
    <s v="ASSOC DU FOYER RES PA COULANGE"/>
    <n v="1"/>
    <m/>
    <m/>
    <m/>
    <m/>
    <m/>
    <m/>
    <s v="P"/>
    <n v="1"/>
    <n v="7"/>
  </r>
  <r>
    <n v="89154"/>
    <n v="149.66741321388582"/>
    <n v="101.45240761478166"/>
    <n v="48.21500559910416"/>
    <n v="48.21500559910416"/>
    <n v="897"/>
    <n v="897"/>
    <n v="89"/>
    <x v="45"/>
    <x v="836"/>
    <s v="COULANGES-LA-VINEUSE"/>
    <s v="SSIAD COULANGES LA VINEUSE"/>
    <s v="S.S.I.A.D."/>
    <n v="890000805"/>
    <s v="ASSOC DU FOYER RES PA COULANGE"/>
    <n v="1"/>
    <m/>
    <m/>
    <m/>
    <m/>
    <m/>
    <m/>
    <s v="P"/>
    <n v="3"/>
    <n v="6"/>
  </r>
  <r>
    <n v="89155"/>
    <n v="157"/>
    <n v="117"/>
    <n v="40"/>
    <n v="40"/>
    <n v="722"/>
    <n v="722"/>
    <n v="89"/>
    <x v="45"/>
    <x v="837"/>
    <s v="COULANGES-LA-VINEUSE"/>
    <s v="SSIAD COULANGES LA VINEUSE"/>
    <s v="S.S.I.A.D."/>
    <n v="890000805"/>
    <s v="ASSOC DU FOYER RES PA COULANGE"/>
    <n v="1"/>
    <m/>
    <m/>
    <m/>
    <m/>
    <m/>
    <m/>
    <s v="P"/>
    <n v="2"/>
    <n v="6"/>
  </r>
  <r>
    <n v="89199"/>
    <n v="106.53172866520784"/>
    <n v="76.663019693654235"/>
    <n v="29.868708971553598"/>
    <n v="29.868708971553598"/>
    <n v="455"/>
    <n v="455"/>
    <n v="89"/>
    <x v="45"/>
    <x v="838"/>
    <s v="COULANGES-LA-VINEUSE"/>
    <s v="SSIAD COULANGES LA VINEUSE"/>
    <s v="S.S.I.A.D."/>
    <n v="890000805"/>
    <s v="ASSOC DU FOYER RES PA COULANGE"/>
    <n v="1"/>
    <m/>
    <m/>
    <m/>
    <m/>
    <m/>
    <m/>
    <s v="P"/>
    <n v="1"/>
    <n v="2"/>
  </r>
  <r>
    <n v="89202"/>
    <n v="84.45614035087695"/>
    <n v="51.894736842105118"/>
    <n v="32.561403508771839"/>
    <n v="32.561403508771839"/>
    <n v="289.9999999999992"/>
    <n v="289.9999999999992"/>
    <n v="89"/>
    <x v="45"/>
    <x v="839"/>
    <s v="COULANGES-LA-VINEUSE"/>
    <s v="SSIAD COULANGES LA VINEUSE"/>
    <s v="S.S.I.A.D."/>
    <n v="890000805"/>
    <s v="ASSOC DU FOYER RES PA COULANGE"/>
    <n v="1"/>
    <m/>
    <m/>
    <m/>
    <m/>
    <m/>
    <m/>
    <s v="P"/>
    <n v="0"/>
    <n v="2"/>
  </r>
  <r>
    <n v="89212"/>
    <n v="119"/>
    <n v="87"/>
    <n v="32"/>
    <n v="32"/>
    <n v="411"/>
    <n v="411"/>
    <n v="89"/>
    <x v="45"/>
    <x v="840"/>
    <s v="COULANGES-LA-VINEUSE"/>
    <s v="SSIAD COULANGES LA VINEUSE"/>
    <s v="S.S.I.A.D."/>
    <n v="890000805"/>
    <s v="ASSOC DU FOYER RES PA COULANGE"/>
    <n v="1"/>
    <m/>
    <m/>
    <m/>
    <m/>
    <m/>
    <m/>
    <s v="P"/>
    <n v="0"/>
    <n v="3"/>
  </r>
  <r>
    <n v="89252"/>
    <n v="41"/>
    <n v="28"/>
    <n v="13"/>
    <n v="13"/>
    <n v="174"/>
    <n v="174"/>
    <n v="89"/>
    <x v="45"/>
    <x v="841"/>
    <s v="COURSON-LES-CARRIERES"/>
    <s v="SSIAD COULANGES LA VINEUSE"/>
    <s v="S.S.I.A.D."/>
    <n v="890000805"/>
    <s v="ASSOC DU FOYER RES PA COULANGE"/>
    <n v="1"/>
    <m/>
    <m/>
    <m/>
    <m/>
    <m/>
    <m/>
    <s v="P"/>
    <n v="0"/>
    <n v="2"/>
  </r>
  <r>
    <n v="89256"/>
    <n v="112.48984198645601"/>
    <n v="70.679458239277665"/>
    <n v="41.810383747178342"/>
    <n v="41.810383747178342"/>
    <n v="441"/>
    <n v="441"/>
    <n v="89"/>
    <x v="45"/>
    <x v="842"/>
    <s v="COULANGES-LA-VINEUSE"/>
    <s v="SSIAD COULANGES LA VINEUSE"/>
    <s v="S.S.I.A.D."/>
    <n v="890000805"/>
    <s v="ASSOC DU FOYER RES PA COULANGE"/>
    <n v="1"/>
    <m/>
    <m/>
    <m/>
    <m/>
    <m/>
    <m/>
    <s v="P"/>
    <n v="0"/>
    <n v="3"/>
  </r>
  <r>
    <n v="89270"/>
    <n v="33.992481203007358"/>
    <n v="18.54135338345856"/>
    <n v="15.4511278195488"/>
    <n v="15.4511278195488"/>
    <n v="136.99999999999935"/>
    <n v="136.99999999999935"/>
    <n v="89"/>
    <x v="45"/>
    <x v="843"/>
    <s v="COURSON-LES-CARRIERES"/>
    <s v="SSIAD COULANGES LA VINEUSE"/>
    <s v="S.S.I.A.D."/>
    <n v="890000805"/>
    <s v="ASSOC DU FOYER RES PA COULANGE"/>
    <n v="1"/>
    <m/>
    <m/>
    <m/>
    <m/>
    <m/>
    <m/>
    <s v="P"/>
    <n v="1"/>
    <n v="2"/>
  </r>
  <r>
    <n v="89426"/>
    <n v="69"/>
    <n v="46"/>
    <n v="23"/>
    <n v="23"/>
    <n v="384"/>
    <n v="384"/>
    <n v="89"/>
    <x v="45"/>
    <x v="844"/>
    <s v="COULANGES-LA-VINEUSE"/>
    <s v="SSIAD COULANGES LA VINEUSE"/>
    <s v="S.S.I.A.D."/>
    <n v="890000805"/>
    <s v="ASSOC DU FOYER RES PA COULANGE"/>
    <n v="1"/>
    <m/>
    <m/>
    <m/>
    <m/>
    <m/>
    <m/>
    <s v="P"/>
    <n v="0"/>
    <n v="1"/>
  </r>
  <r>
    <n v="89478"/>
    <n v="268"/>
    <n v="184"/>
    <n v="84"/>
    <n v="84"/>
    <n v="950"/>
    <n v="950"/>
    <n v="89"/>
    <x v="45"/>
    <x v="845"/>
    <s v="COULANGES-LA-VINEUSE"/>
    <s v="SSIAD COULANGES LA VINEUSE"/>
    <s v="S.S.I.A.D."/>
    <n v="890000805"/>
    <s v="ASSOC DU FOYER RES PA COULANGE"/>
    <n v="1"/>
    <m/>
    <m/>
    <m/>
    <m/>
    <m/>
    <m/>
    <s v="P"/>
    <n v="1"/>
    <n v="6"/>
  </r>
  <r>
    <n v="89479"/>
    <n v="90.142348754448449"/>
    <n v="59.387900355871921"/>
    <n v="30.754448398576528"/>
    <n v="30.754448398576528"/>
    <n v="298"/>
    <n v="298"/>
    <n v="89"/>
    <x v="45"/>
    <x v="846"/>
    <s v="COULANGES-LA-VINEUSE"/>
    <s v="SSIAD COULANGES LA VINEUSE"/>
    <s v="S.S.I.A.D."/>
    <n v="890000805"/>
    <s v="ASSOC DU FOYER RES PA COULANGE"/>
    <n v="1"/>
    <m/>
    <m/>
    <m/>
    <m/>
    <m/>
    <m/>
    <s v="P"/>
    <n v="1"/>
    <n v="1"/>
  </r>
  <r>
    <n v="58020"/>
    <n v="61.030534351145057"/>
    <n v="51.64122137404582"/>
    <n v="9.3893129770992392"/>
    <n v="9.3893129770992392"/>
    <n v="246"/>
    <n v="246"/>
    <n v="58"/>
    <x v="46"/>
    <x v="847"/>
    <s v="DECIZE"/>
    <s v="S.S.I.A.D. DECIZE"/>
    <s v="S.S.I.A.D."/>
    <n v="580000685"/>
    <s v="ASSOCIATION &quot;LES MINIMES&quot;"/>
    <n v="1"/>
    <n v="40"/>
    <n v="40"/>
    <n v="3"/>
    <n v="3"/>
    <m/>
    <m/>
    <s v="P"/>
    <n v="0"/>
    <n v="0"/>
  </r>
  <r>
    <n v="58025"/>
    <n v="42.72093023255816"/>
    <n v="23.302325581395358"/>
    <n v="19.418604651162799"/>
    <n v="19.418604651162799"/>
    <n v="167"/>
    <n v="167"/>
    <n v="58"/>
    <x v="46"/>
    <x v="848"/>
    <s v="MACHINE"/>
    <s v="S.S.I.A.D. DECIZE"/>
    <s v="S.S.I.A.D."/>
    <n v="580000685"/>
    <s v="ASSOCIATION &quot;LES MINIMES&quot;"/>
    <n v="1"/>
    <m/>
    <m/>
    <m/>
    <m/>
    <m/>
    <m/>
    <s v="P"/>
    <n v="0"/>
    <n v="0"/>
  </r>
  <r>
    <n v="58055"/>
    <n v="287.64969320533794"/>
    <n v="185.77376019511411"/>
    <n v="101.87593301022386"/>
    <n v="101.87593301022386"/>
    <n v="825"/>
    <n v="825"/>
    <n v="58"/>
    <x v="46"/>
    <x v="849"/>
    <s v="DECIZE"/>
    <s v="S.S.I.A.D. DECIZE"/>
    <s v="S.S.I.A.D."/>
    <n v="580000685"/>
    <s v="ASSOCIATION &quot;LES MINIMES&quot;"/>
    <n v="1"/>
    <m/>
    <m/>
    <m/>
    <m/>
    <m/>
    <m/>
    <s v="P"/>
    <n v="0"/>
    <n v="0"/>
  </r>
  <r>
    <n v="58060"/>
    <n v="207.57425742574247"/>
    <n v="131.46369636963689"/>
    <n v="76.110561056105581"/>
    <n v="76.110561056105581"/>
    <n v="599"/>
    <n v="599"/>
    <n v="58"/>
    <x v="46"/>
    <x v="850"/>
    <s v="FOURS"/>
    <s v="S.S.I.A.D. DECIZE"/>
    <s v="S.S.I.A.D."/>
    <n v="580000685"/>
    <s v="ASSOCIATION &quot;LES MINIMES&quot;"/>
    <n v="1"/>
    <m/>
    <m/>
    <m/>
    <m/>
    <m/>
    <m/>
    <s v="P"/>
    <n v="0"/>
    <n v="0"/>
  </r>
  <r>
    <n v="58087"/>
    <n v="206.67493969351341"/>
    <n v="131.16151707453611"/>
    <n v="75.513422618977302"/>
    <n v="75.513422618977302"/>
    <n v="777"/>
    <n v="777"/>
    <n v="58"/>
    <x v="46"/>
    <x v="851"/>
    <s v="DORNES"/>
    <s v="S.S.I.A.D. DECIZE"/>
    <s v="S.S.I.A.D."/>
    <n v="580000685"/>
    <s v="ASSOCIATION &quot;LES MINIMES&quot;"/>
    <n v="1"/>
    <m/>
    <m/>
    <m/>
    <m/>
    <m/>
    <m/>
    <s v="P"/>
    <n v="0"/>
    <n v="0"/>
  </r>
  <r>
    <n v="58095"/>
    <n v="2160"/>
    <n v="1095"/>
    <n v="1065"/>
    <n v="1065"/>
    <n v="5689"/>
    <n v="5689"/>
    <n v="58"/>
    <x v="46"/>
    <x v="852"/>
    <s v="DECIZE"/>
    <s v="S.S.I.A.D. DECIZE"/>
    <s v="S.S.I.A.D."/>
    <n v="580000685"/>
    <s v="ASSOCIATION &quot;LES MINIMES&quot;"/>
    <n v="1"/>
    <m/>
    <m/>
    <m/>
    <m/>
    <m/>
    <m/>
    <s v="P"/>
    <n v="0"/>
    <n v="0"/>
  </r>
  <r>
    <n v="58096"/>
    <n v="138.15873015873072"/>
    <n v="88.380952380952735"/>
    <n v="49.777777777777978"/>
    <n v="49.777777777777978"/>
    <n v="512.00000000000205"/>
    <n v="512.00000000000205"/>
    <n v="58"/>
    <x v="46"/>
    <x v="853"/>
    <s v="DECIZE"/>
    <s v="S.S.I.A.D. DECIZE"/>
    <s v="S.S.I.A.D."/>
    <n v="580000685"/>
    <s v="ASSOCIATION &quot;LES MINIMES&quot;"/>
    <n v="1"/>
    <m/>
    <m/>
    <m/>
    <m/>
    <m/>
    <m/>
    <s v="P"/>
    <n v="0"/>
    <n v="0"/>
  </r>
  <r>
    <n v="58104"/>
    <n v="400"/>
    <n v="226"/>
    <n v="174"/>
    <n v="174"/>
    <n v="1380"/>
    <n v="1380"/>
    <n v="58"/>
    <x v="46"/>
    <x v="854"/>
    <s v="DORNES"/>
    <s v="S.S.I.A.D. DECIZE"/>
    <s v="S.S.I.A.D."/>
    <n v="580000685"/>
    <s v="ASSOCIATION &quot;LES MINIMES&quot;"/>
    <n v="1"/>
    <m/>
    <m/>
    <m/>
    <m/>
    <m/>
    <m/>
    <s v="P"/>
    <n v="0"/>
    <n v="0"/>
  </r>
  <r>
    <n v="58105"/>
    <n v="64.901408450703997"/>
    <n v="47.661971830985749"/>
    <n v="17.239436619718248"/>
    <n v="17.239436619718248"/>
    <n v="359.99999999999875"/>
    <n v="359.99999999999875"/>
    <n v="58"/>
    <x v="46"/>
    <x v="855"/>
    <s v="MACHINE"/>
    <s v="S.S.I.A.D. DECIZE"/>
    <s v="S.S.I.A.D."/>
    <n v="580000685"/>
    <s v="ASSOCIATION &quot;LES MINIMES&quot;"/>
    <n v="1"/>
    <m/>
    <m/>
    <m/>
    <m/>
    <m/>
    <m/>
    <s v="P"/>
    <n v="0"/>
    <n v="0"/>
  </r>
  <r>
    <n v="58115"/>
    <n v="62.22540983606558"/>
    <n v="42.471311475409841"/>
    <n v="19.754098360655739"/>
    <n v="19.754098360655739"/>
    <n v="241"/>
    <n v="241"/>
    <n v="58"/>
    <x v="46"/>
    <x v="856"/>
    <s v="DECIZE"/>
    <s v="S.S.I.A.D. DECIZE"/>
    <s v="S.S.I.A.D."/>
    <n v="580000685"/>
    <s v="ASSOCIATION &quot;LES MINIMES&quot;"/>
    <n v="1"/>
    <m/>
    <m/>
    <m/>
    <m/>
    <m/>
    <m/>
    <s v="P"/>
    <n v="0"/>
    <n v="0"/>
  </r>
  <r>
    <n v="58137"/>
    <n v="18"/>
    <n v="6"/>
    <n v="12"/>
    <n v="12"/>
    <n v="55"/>
    <n v="55"/>
    <n v="58"/>
    <x v="46"/>
    <x v="857"/>
    <s v="DORNES"/>
    <s v="S.S.I.A.D. DECIZE"/>
    <s v="S.S.I.A.D."/>
    <n v="580000685"/>
    <s v="ASSOCIATION &quot;LES MINIMES&quot;"/>
    <n v="1"/>
    <m/>
    <m/>
    <m/>
    <m/>
    <m/>
    <m/>
    <s v="P"/>
    <n v="0"/>
    <n v="0"/>
  </r>
  <r>
    <n v="58146"/>
    <n v="319"/>
    <n v="167"/>
    <n v="152"/>
    <n v="152"/>
    <n v="1005"/>
    <n v="1005"/>
    <n v="58"/>
    <x v="46"/>
    <x v="858"/>
    <s v="DORNES"/>
    <s v="S.S.I.A.D. DECIZE"/>
    <s v="S.S.I.A.D."/>
    <n v="580000685"/>
    <s v="ASSOCIATION &quot;LES MINIMES&quot;"/>
    <n v="1"/>
    <m/>
    <m/>
    <m/>
    <m/>
    <m/>
    <m/>
    <s v="P"/>
    <n v="0"/>
    <n v="0"/>
  </r>
  <r>
    <n v="58192"/>
    <n v="74.990151623139198"/>
    <n v="48.002611724250237"/>
    <n v="26.987539898888961"/>
    <n v="26.987539898888961"/>
    <n v="255.99999999999949"/>
    <n v="255.99999999999949"/>
    <n v="58"/>
    <x v="46"/>
    <x v="859"/>
    <s v="DORNES"/>
    <s v="S.S.I.A.D. DECIZE"/>
    <s v="S.S.I.A.D."/>
    <n v="580000685"/>
    <s v="ASSOCIATION &quot;LES MINIMES&quot;"/>
    <n v="1"/>
    <m/>
    <m/>
    <m/>
    <m/>
    <m/>
    <m/>
    <s v="P"/>
    <n v="0"/>
    <n v="0"/>
  </r>
  <r>
    <n v="58241"/>
    <n v="117.33913043478287"/>
    <n v="75.217391304347998"/>
    <n v="42.121739130434882"/>
    <n v="42.121739130434882"/>
    <n v="346.0000000000008"/>
    <n v="346.0000000000008"/>
    <n v="58"/>
    <x v="46"/>
    <x v="860"/>
    <s v="DECIZE"/>
    <s v="S.S.I.A.D. DECIZE"/>
    <s v="S.S.I.A.D."/>
    <n v="580000685"/>
    <s v="ASSOCIATION &quot;LES MINIMES&quot;"/>
    <n v="1"/>
    <m/>
    <m/>
    <m/>
    <m/>
    <m/>
    <m/>
    <s v="P"/>
    <n v="0"/>
    <n v="0"/>
  </r>
  <r>
    <n v="58250"/>
    <n v="635.71979223196195"/>
    <n v="404.65956485801632"/>
    <n v="231.06022737394557"/>
    <n v="231.06022737394557"/>
    <n v="1989"/>
    <n v="1989"/>
    <n v="58"/>
    <x v="46"/>
    <x v="861"/>
    <s v="MACHINE"/>
    <s v="S.S.I.A.D. DECIZE"/>
    <s v="S.S.I.A.D."/>
    <n v="580000685"/>
    <s v="ASSOCIATION &quot;LES MINIMES&quot;"/>
    <n v="1"/>
    <m/>
    <m/>
    <m/>
    <m/>
    <m/>
    <m/>
    <s v="P"/>
    <n v="0"/>
    <n v="0"/>
  </r>
  <r>
    <n v="58259"/>
    <n v="53.168539325842723"/>
    <n v="36.808988764044962"/>
    <n v="16.359550561797761"/>
    <n v="16.359550561797761"/>
    <n v="182"/>
    <n v="182"/>
    <n v="58"/>
    <x v="46"/>
    <x v="862"/>
    <s v="DORNES"/>
    <s v="S.S.I.A.D. DECIZE"/>
    <s v="S.S.I.A.D."/>
    <n v="580000685"/>
    <s v="ASSOCIATION &quot;LES MINIMES&quot;"/>
    <n v="1"/>
    <m/>
    <m/>
    <m/>
    <m/>
    <m/>
    <m/>
    <s v="P"/>
    <n v="0"/>
    <n v="0"/>
  </r>
  <r>
    <n v="58280"/>
    <n v="167"/>
    <n v="118"/>
    <n v="49"/>
    <n v="49"/>
    <n v="658"/>
    <n v="658"/>
    <n v="58"/>
    <x v="46"/>
    <x v="863"/>
    <s v="MACHINE"/>
    <s v="S.S.I.A.D. DECIZE"/>
    <s v="S.S.I.A.D."/>
    <n v="580000685"/>
    <s v="ASSOCIATION &quot;LES MINIMES&quot;"/>
    <n v="1"/>
    <m/>
    <m/>
    <m/>
    <m/>
    <m/>
    <m/>
    <s v="P"/>
    <n v="0"/>
    <n v="0"/>
  </r>
  <r>
    <n v="58293"/>
    <n v="129.22488038277504"/>
    <n v="92.880382775119557"/>
    <n v="36.344497607655477"/>
    <n v="36.344497607655477"/>
    <n v="422"/>
    <n v="422"/>
    <n v="58"/>
    <x v="46"/>
    <x v="864"/>
    <s v="DORNES"/>
    <s v="S.S.I.A.D. DECIZE"/>
    <s v="S.S.I.A.D."/>
    <n v="580000685"/>
    <s v="ASSOCIATION &quot;LES MINIMES&quot;"/>
    <n v="1"/>
    <m/>
    <m/>
    <m/>
    <m/>
    <m/>
    <m/>
    <s v="P"/>
    <n v="0"/>
    <n v="0"/>
  </r>
  <r>
    <n v="58306"/>
    <n v="84.040752351097353"/>
    <n v="39.489028213166222"/>
    <n v="44.551724137931124"/>
    <n v="44.551724137931124"/>
    <n v="323.00000000000063"/>
    <n v="323.00000000000063"/>
    <n v="58"/>
    <x v="46"/>
    <x v="865"/>
    <s v="DECIZE"/>
    <s v="S.S.I.A.D. DECIZE"/>
    <s v="S.S.I.A.D."/>
    <n v="580000685"/>
    <s v="ASSOCIATION &quot;LES MINIMES&quot;"/>
    <n v="1"/>
    <m/>
    <m/>
    <m/>
    <m/>
    <m/>
    <m/>
    <s v="P"/>
    <n v="0"/>
    <n v="0"/>
  </r>
  <r>
    <n v="58010"/>
    <n v="318.89299867899757"/>
    <n v="179.04623513870629"/>
    <n v="139.84676354029128"/>
    <n v="139.84676354029128"/>
    <n v="802.00000000000375"/>
    <n v="802.00000000000375"/>
    <n v="58"/>
    <x v="47"/>
    <x v="866"/>
    <s v="CHATEAU-CHINON (VILLE)"/>
    <s v="SSIAD CHATEAU CHINON"/>
    <s v="S.S.I.A.D."/>
    <n v="580000677"/>
    <s v="ASSOCIATION CHÂTEAU CHINONAISE"/>
    <n v="1"/>
    <n v="30"/>
    <n v="30"/>
    <m/>
    <m/>
    <m/>
    <m/>
    <s v="P"/>
    <n v="0"/>
    <n v="0"/>
  </r>
  <r>
    <n v="58034"/>
    <n v="57.674157303370762"/>
    <n v="41.056179775280881"/>
    <n v="16.617977528089881"/>
    <n v="16.617977528089881"/>
    <n v="174"/>
    <n v="174"/>
    <n v="58"/>
    <x v="47"/>
    <x v="867"/>
    <s v="CHATEAU-CHINON (VILLE)"/>
    <s v="SSIAD CHATEAU CHINON"/>
    <s v="S.S.I.A.D."/>
    <n v="580000677"/>
    <s v="ASSOCIATION CHÂTEAU CHINONAISE"/>
    <n v="1"/>
    <m/>
    <m/>
    <m/>
    <m/>
    <m/>
    <m/>
    <s v="P"/>
    <n v="0"/>
    <n v="0"/>
  </r>
  <r>
    <n v="58062"/>
    <n v="731"/>
    <n v="299"/>
    <n v="432"/>
    <n v="432"/>
    <n v="2086"/>
    <n v="2086"/>
    <n v="58"/>
    <x v="47"/>
    <x v="868"/>
    <s v="CHATEAU-CHINON (VILLE)"/>
    <s v="SSIAD CHATEAU CHINON"/>
    <s v="S.S.I.A.D."/>
    <n v="580000677"/>
    <s v="ASSOCIATION CHÂTEAU CHINONAISE"/>
    <n v="1"/>
    <m/>
    <m/>
    <m/>
    <m/>
    <m/>
    <m/>
    <s v="P"/>
    <n v="0"/>
    <n v="0"/>
  </r>
  <r>
    <n v="58063"/>
    <n v="210.53311258278154"/>
    <n v="125.15562913907289"/>
    <n v="85.377483443708641"/>
    <n v="85.377483443708641"/>
    <n v="586"/>
    <n v="586"/>
    <n v="58"/>
    <x v="47"/>
    <x v="869"/>
    <s v="CHATEAU-CHINON (VILLE)"/>
    <s v="SSIAD CHATEAU CHINON"/>
    <s v="S.S.I.A.D."/>
    <n v="580000677"/>
    <s v="ASSOCIATION CHÂTEAU CHINONAISE"/>
    <n v="1"/>
    <m/>
    <m/>
    <m/>
    <m/>
    <m/>
    <m/>
    <s v="P"/>
    <n v="0"/>
    <n v="0"/>
  </r>
  <r>
    <n v="58066"/>
    <n v="33.672313152165515"/>
    <n v="26.742554824779827"/>
    <n v="6.9297583273856906"/>
    <n v="6.9297583273856906"/>
    <n v="100"/>
    <n v="100"/>
    <n v="58"/>
    <x v="47"/>
    <x v="870"/>
    <s v="CHATEAU-CHINON (VILLE)"/>
    <s v="SSIAD CHATEAU CHINON"/>
    <s v="S.S.I.A.D."/>
    <n v="580000677"/>
    <s v="ASSOCIATION CHÂTEAU CHINONAISE"/>
    <n v="1"/>
    <m/>
    <m/>
    <m/>
    <m/>
    <m/>
    <m/>
    <s v="P"/>
    <n v="0"/>
    <n v="0"/>
  </r>
  <r>
    <n v="58082"/>
    <n v="136.88599348534257"/>
    <n v="75.488599348534507"/>
    <n v="61.39739413680806"/>
    <n v="61.39739413680806"/>
    <n v="309.00000000000119"/>
    <n v="309.00000000000119"/>
    <n v="58"/>
    <x v="47"/>
    <x v="871"/>
    <s v="CHATEAU-CHINON (VILLE)"/>
    <s v="SSIAD CHATEAU CHINON"/>
    <s v="S.S.I.A.D."/>
    <n v="580000677"/>
    <s v="ASSOCIATION CHÂTEAU CHINONAISE"/>
    <n v="1"/>
    <m/>
    <m/>
    <m/>
    <m/>
    <m/>
    <m/>
    <s v="P"/>
    <n v="0"/>
    <n v="0"/>
  </r>
  <r>
    <n v="58099"/>
    <n v="57.627906976744157"/>
    <n v="37.046511627906959"/>
    <n v="20.581395348837201"/>
    <n v="20.581395348837201"/>
    <n v="177"/>
    <n v="177"/>
    <n v="58"/>
    <x v="47"/>
    <x v="872"/>
    <s v="CHATEAU-CHINON (VILLE)"/>
    <s v="SSIAD CHATEAU CHINON"/>
    <s v="S.S.I.A.D."/>
    <n v="580000677"/>
    <s v="ASSOCIATION CHÂTEAU CHINONAISE"/>
    <n v="1"/>
    <m/>
    <m/>
    <m/>
    <m/>
    <m/>
    <m/>
    <s v="P"/>
    <n v="0"/>
    <n v="0"/>
  </r>
  <r>
    <n v="58111"/>
    <n v="68.60714285714279"/>
    <n v="47.41964285714279"/>
    <n v="21.1875"/>
    <n v="21.1875"/>
    <n v="113"/>
    <n v="113"/>
    <n v="58"/>
    <x v="47"/>
    <x v="873"/>
    <s v="CHATEAU-CHINON (VILLE)"/>
    <s v="SSIAD CHATEAU CHINON"/>
    <s v="S.S.I.A.D."/>
    <n v="580000677"/>
    <s v="ASSOCIATION CHÂTEAU CHINONAISE"/>
    <n v="1"/>
    <m/>
    <m/>
    <m/>
    <m/>
    <m/>
    <m/>
    <s v="P"/>
    <n v="0"/>
    <n v="0"/>
  </r>
  <r>
    <n v="58128"/>
    <n v="43.576923076923059"/>
    <n v="21.788461538461529"/>
    <n v="21.788461538461529"/>
    <n v="21.788461538461529"/>
    <n v="103"/>
    <n v="103"/>
    <n v="58"/>
    <x v="47"/>
    <x v="874"/>
    <s v="CHATEAU-CHINON (VILLE)"/>
    <s v="SSIAD CHATEAU CHINON"/>
    <s v="S.S.I.A.D."/>
    <n v="580000677"/>
    <s v="ASSOCIATION CHÂTEAU CHINONAISE"/>
    <n v="1"/>
    <m/>
    <m/>
    <m/>
    <m/>
    <m/>
    <m/>
    <s v="P"/>
    <n v="0"/>
    <n v="0"/>
  </r>
  <r>
    <n v="58141"/>
    <n v="27"/>
    <n v="14"/>
    <n v="13"/>
    <n v="13"/>
    <n v="63"/>
    <n v="63"/>
    <n v="58"/>
    <x v="47"/>
    <x v="875"/>
    <s v="CHATEAU-CHINON (VILLE)"/>
    <s v="SSIAD CHATEAU CHINON"/>
    <s v="S.S.I.A.D."/>
    <n v="580000677"/>
    <s v="ASSOCIATION CHÂTEAU CHINONAISE"/>
    <n v="1"/>
    <m/>
    <m/>
    <m/>
    <m/>
    <m/>
    <m/>
    <s v="P"/>
    <n v="0"/>
    <n v="0"/>
  </r>
  <r>
    <n v="58177"/>
    <n v="171.61609907120732"/>
    <n v="96.470588235294045"/>
    <n v="75.145510835913257"/>
    <n v="75.145510835913257"/>
    <n v="328"/>
    <n v="328"/>
    <n v="58"/>
    <x v="47"/>
    <x v="876"/>
    <s v="CHATEAU-CHINON (VILLE)"/>
    <s v="SSIAD CHATEAU CHINON"/>
    <s v="S.S.I.A.D."/>
    <n v="580000677"/>
    <s v="ASSOCIATION CHÂTEAU CHINONAISE"/>
    <n v="1"/>
    <m/>
    <m/>
    <m/>
    <m/>
    <m/>
    <m/>
    <s v="P"/>
    <n v="0"/>
    <n v="0"/>
  </r>
  <r>
    <n v="58179"/>
    <n v="122.28268551236738"/>
    <n v="74.784452296819723"/>
    <n v="47.498233215547664"/>
    <n v="47.498233215547664"/>
    <n v="286"/>
    <n v="286"/>
    <n v="58"/>
    <x v="47"/>
    <x v="877"/>
    <s v="CHATEAU-CHINON (VILLE)"/>
    <s v="SSIAD CHATEAU CHINON"/>
    <s v="S.S.I.A.D."/>
    <n v="580000677"/>
    <s v="ASSOCIATION CHÂTEAU CHINONAISE"/>
    <n v="1"/>
    <m/>
    <m/>
    <m/>
    <m/>
    <m/>
    <m/>
    <s v="P"/>
    <n v="0"/>
    <n v="0"/>
  </r>
  <r>
    <n v="58244"/>
    <n v="62.593301435406659"/>
    <n v="42.401913875598062"/>
    <n v="20.1913875598086"/>
    <n v="20.1913875598086"/>
    <n v="211"/>
    <n v="211"/>
    <n v="58"/>
    <x v="47"/>
    <x v="878"/>
    <s v="CHATEAU-CHINON (VILLE)"/>
    <s v="SSIAD CHATEAU CHINON"/>
    <s v="S.S.I.A.D."/>
    <n v="580000677"/>
    <s v="ASSOCIATION CHÂTEAU CHINONAISE"/>
    <n v="1"/>
    <m/>
    <m/>
    <m/>
    <m/>
    <m/>
    <m/>
    <s v="P"/>
    <n v="0"/>
    <n v="0"/>
  </r>
  <r>
    <n v="58249"/>
    <n v="108.22277809696878"/>
    <n v="44.977119897720151"/>
    <n v="63.245658199248631"/>
    <n v="63.245658199248631"/>
    <n v="354.99999999999949"/>
    <n v="354.99999999999949"/>
    <n v="58"/>
    <x v="47"/>
    <x v="879"/>
    <s v="CHATEAU-CHINON (VILLE)"/>
    <s v="SSIAD CHATEAU CHINON"/>
    <s v="S.S.I.A.D."/>
    <n v="580000677"/>
    <s v="ASSOCIATION CHÂTEAU CHINONAISE"/>
    <n v="1"/>
    <m/>
    <m/>
    <m/>
    <m/>
    <m/>
    <m/>
    <s v="P"/>
    <n v="0"/>
    <n v="0"/>
  </r>
  <r>
    <n v="58262"/>
    <n v="91.302521008403318"/>
    <n v="59.01260504201678"/>
    <n v="32.289915966386538"/>
    <n v="32.289915966386538"/>
    <n v="265"/>
    <n v="265"/>
    <n v="58"/>
    <x v="47"/>
    <x v="880"/>
    <s v="CHATEAU-CHINON (VILLE)"/>
    <s v="SSIAD CHATEAU CHINON"/>
    <s v="S.S.I.A.D."/>
    <n v="580000677"/>
    <s v="ASSOCIATION CHÂTEAU CHINONAISE"/>
    <n v="1"/>
    <m/>
    <m/>
    <m/>
    <m/>
    <m/>
    <m/>
    <s v="P"/>
    <n v="0"/>
    <n v="0"/>
  </r>
  <r>
    <n v="89070"/>
    <n v="20"/>
    <n v="12"/>
    <n v="8"/>
    <n v="8"/>
    <n v="53"/>
    <n v="53"/>
    <n v="89"/>
    <x v="48"/>
    <x v="881"/>
    <s v="CHARNY"/>
    <s v="SPASAD CHARNY"/>
    <s v="S.P.A.S.A.D."/>
    <n v="890007057"/>
    <s v="ASSOCIATION UNA JOIGNY CHARNY"/>
    <n v="1"/>
    <n v="17"/>
    <n v="17"/>
    <m/>
    <m/>
    <m/>
    <m/>
    <s v="P"/>
    <n v="0"/>
    <n v="0"/>
  </r>
  <r>
    <n v="89086"/>
    <n v="680.44820350565487"/>
    <n v="345.99794538046592"/>
    <n v="334.45025812518895"/>
    <n v="334.45025812518895"/>
    <n v="1617"/>
    <n v="1617"/>
    <n v="89"/>
    <x v="48"/>
    <x v="882"/>
    <s v="CHARNY"/>
    <s v="SPASAD CHARNY"/>
    <s v="S.P.A.S.A.D."/>
    <n v="890007057"/>
    <s v="ASSOCIATION UNA JOIGNY CHARNY"/>
    <n v="1"/>
    <m/>
    <m/>
    <m/>
    <m/>
    <m/>
    <m/>
    <s v="P"/>
    <n v="8"/>
    <n v="65"/>
  </r>
  <r>
    <n v="89097"/>
    <n v="46.216666666666654"/>
    <n v="30.483333333333324"/>
    <n v="15.733333333333327"/>
    <n v="15.733333333333327"/>
    <n v="118"/>
    <n v="118"/>
    <n v="89"/>
    <x v="48"/>
    <x v="883"/>
    <s v="CHARNY"/>
    <s v="SPASAD CHARNY"/>
    <s v="S.P.A.S.A.D."/>
    <n v="890007057"/>
    <s v="ASSOCIATION UNA JOIGNY CHARNY"/>
    <n v="1"/>
    <m/>
    <m/>
    <m/>
    <m/>
    <m/>
    <m/>
    <s v="P"/>
    <n v="0"/>
    <n v="0"/>
  </r>
  <r>
    <n v="89103"/>
    <n v="103.29651162790697"/>
    <n v="54.017441860465112"/>
    <n v="49.279069767441854"/>
    <n v="49.279069767441854"/>
    <n v="326"/>
    <n v="326"/>
    <n v="89"/>
    <x v="48"/>
    <x v="884"/>
    <s v="CHARNY"/>
    <s v="SPASAD CHARNY"/>
    <s v="S.P.A.S.A.D."/>
    <n v="890007057"/>
    <s v="ASSOCIATION UNA JOIGNY CHARNY"/>
    <n v="1"/>
    <m/>
    <m/>
    <m/>
    <m/>
    <m/>
    <m/>
    <s v="P"/>
    <n v="0"/>
    <n v="0"/>
  </r>
  <r>
    <n v="89138"/>
    <n v="112.31515151515151"/>
    <n v="57.648484848484856"/>
    <n v="54.666666666666664"/>
    <n v="54.666666666666664"/>
    <n v="328"/>
    <n v="328"/>
    <n v="89"/>
    <x v="48"/>
    <x v="885"/>
    <s v="CHARNY"/>
    <s v="SPASAD CHARNY"/>
    <s v="S.P.A.S.A.D."/>
    <n v="890007057"/>
    <s v="ASSOCIATION UNA JOIGNY CHARNY"/>
    <n v="1"/>
    <m/>
    <m/>
    <m/>
    <m/>
    <m/>
    <m/>
    <s v="P"/>
    <n v="0"/>
    <n v="0"/>
  </r>
  <r>
    <n v="89163"/>
    <n v="178.81488933601608"/>
    <n v="123.49094567404426"/>
    <n v="55.323943661971825"/>
    <n v="55.323943661971825"/>
    <n v="491"/>
    <n v="491"/>
    <n v="89"/>
    <x v="48"/>
    <x v="886"/>
    <s v="CHARNY"/>
    <s v="SPASAD CHARNY"/>
    <s v="S.P.A.S.A.D."/>
    <n v="890007057"/>
    <s v="ASSOCIATION UNA JOIGNY CHARNY"/>
    <n v="1"/>
    <m/>
    <m/>
    <m/>
    <m/>
    <m/>
    <m/>
    <s v="P"/>
    <n v="3"/>
    <n v="8"/>
  </r>
  <r>
    <n v="89178"/>
    <n v="73.690140845070715"/>
    <n v="49.126760563380479"/>
    <n v="24.56338028169024"/>
    <n v="24.56338028169024"/>
    <n v="218.00000000000088"/>
    <n v="218.00000000000088"/>
    <n v="89"/>
    <x v="48"/>
    <x v="887"/>
    <s v="CHARNY"/>
    <s v="SPASAD CHARNY"/>
    <s v="S.P.A.S.A.D."/>
    <n v="890007057"/>
    <s v="ASSOCIATION UNA JOIGNY CHARNY"/>
    <n v="1"/>
    <m/>
    <m/>
    <m/>
    <m/>
    <m/>
    <m/>
    <s v="P"/>
    <n v="0"/>
    <n v="0"/>
  </r>
  <r>
    <n v="89192"/>
    <n v="133.90540540540542"/>
    <n v="82.327027027027043"/>
    <n v="51.578378378378382"/>
    <n v="51.578378378378382"/>
    <n v="367"/>
    <n v="367"/>
    <n v="89"/>
    <x v="48"/>
    <x v="888"/>
    <s v="CHARNY"/>
    <s v="SPASAD CHARNY"/>
    <s v="S.P.A.S.A.D."/>
    <n v="890007057"/>
    <s v="ASSOCIATION UNA JOIGNY CHARNY"/>
    <n v="1"/>
    <m/>
    <m/>
    <m/>
    <m/>
    <m/>
    <m/>
    <s v="P"/>
    <n v="0"/>
    <n v="0"/>
  </r>
  <r>
    <n v="89241"/>
    <n v="60"/>
    <n v="40"/>
    <n v="20"/>
    <n v="20"/>
    <n v="155"/>
    <n v="155"/>
    <n v="89"/>
    <x v="48"/>
    <x v="889"/>
    <s v="CHARNY"/>
    <s v="SPASAD CHARNY"/>
    <s v="S.P.A.S.A.D."/>
    <n v="890007057"/>
    <s v="ASSOCIATION UNA JOIGNY CHARNY"/>
    <n v="1"/>
    <m/>
    <m/>
    <m/>
    <m/>
    <m/>
    <m/>
    <s v="P"/>
    <n v="0"/>
    <n v="0"/>
  </r>
  <r>
    <n v="89243"/>
    <n v="61"/>
    <n v="37"/>
    <n v="24"/>
    <n v="24"/>
    <n v="119"/>
    <n v="119"/>
    <n v="89"/>
    <x v="48"/>
    <x v="890"/>
    <s v="CHARNY"/>
    <s v="SPASAD CHARNY"/>
    <s v="S.P.A.S.A.D."/>
    <n v="890007057"/>
    <s v="ASSOCIATION UNA JOIGNY CHARNY"/>
    <n v="1"/>
    <m/>
    <m/>
    <m/>
    <m/>
    <m/>
    <m/>
    <s v="P"/>
    <n v="0"/>
    <n v="0"/>
  </r>
  <r>
    <n v="89294"/>
    <n v="126.24154983553812"/>
    <n v="96.413575065431544"/>
    <n v="29.827974770106582"/>
    <n v="29.827974770106582"/>
    <n v="335"/>
    <n v="335"/>
    <n v="89"/>
    <x v="48"/>
    <x v="891"/>
    <s v="CHARNY"/>
    <s v="SPASAD CHARNY"/>
    <s v="S.P.A.S.A.D."/>
    <n v="890007057"/>
    <s v="ASSOCIATION UNA JOIGNY CHARNY"/>
    <n v="1"/>
    <m/>
    <m/>
    <m/>
    <m/>
    <m/>
    <m/>
    <s v="P"/>
    <n v="0"/>
    <n v="0"/>
  </r>
  <r>
    <n v="89317"/>
    <n v="104.68196721311472"/>
    <n v="72.472131147540964"/>
    <n v="32.209836065573761"/>
    <n v="32.209836065573761"/>
    <n v="307"/>
    <n v="307"/>
    <n v="89"/>
    <x v="48"/>
    <x v="892"/>
    <s v="CHARNY"/>
    <s v="SPASAD CHARNY"/>
    <s v="S.P.A.S.A.D."/>
    <n v="890007057"/>
    <s v="ASSOCIATION UNA JOIGNY CHARNY"/>
    <n v="1"/>
    <m/>
    <m/>
    <m/>
    <m/>
    <m/>
    <m/>
    <s v="P"/>
    <n v="0"/>
    <n v="0"/>
  </r>
  <r>
    <n v="89343"/>
    <n v="51.596899224806208"/>
    <n v="38.697674418604656"/>
    <n v="12.899224806201552"/>
    <n v="12.899224806201552"/>
    <n v="128"/>
    <n v="128"/>
    <n v="89"/>
    <x v="48"/>
    <x v="893"/>
    <s v="CHARNY"/>
    <s v="SPASAD CHARNY"/>
    <s v="S.P.A.S.A.D."/>
    <n v="890007057"/>
    <s v="ASSOCIATION UNA JOIGNY CHARNY"/>
    <n v="1"/>
    <m/>
    <m/>
    <m/>
    <m/>
    <m/>
    <m/>
    <s v="P"/>
    <n v="0"/>
    <n v="0"/>
  </r>
  <r>
    <n v="89358"/>
    <n v="165.25056433408582"/>
    <n v="112.489841986456"/>
    <n v="52.760722347629809"/>
    <n v="52.760722347629809"/>
    <n v="441"/>
    <n v="441"/>
    <n v="89"/>
    <x v="48"/>
    <x v="894"/>
    <s v="CHARNY"/>
    <s v="SPASAD CHARNY"/>
    <s v="S.P.A.S.A.D."/>
    <n v="890007057"/>
    <s v="ASSOCIATION UNA JOIGNY CHARNY"/>
    <n v="1"/>
    <m/>
    <m/>
    <m/>
    <m/>
    <m/>
    <m/>
    <s v="P"/>
    <n v="0"/>
    <n v="1"/>
  </r>
  <r>
    <n v="89454"/>
    <n v="213.33288037212304"/>
    <n v="141.22342961408751"/>
    <n v="72.109450758035521"/>
    <n v="72.109450758035521"/>
    <n v="635.00000000000136"/>
    <n v="635.00000000000136"/>
    <n v="89"/>
    <x v="48"/>
    <x v="895"/>
    <s v="CHARNY"/>
    <s v="SPASAD CHARNY"/>
    <s v="S.P.A.S.A.D."/>
    <n v="890007057"/>
    <s v="ASSOCIATION UNA JOIGNY CHARNY"/>
    <n v="1"/>
    <m/>
    <m/>
    <m/>
    <m/>
    <m/>
    <m/>
    <s v="P"/>
    <n v="0"/>
    <n v="0"/>
  </r>
  <r>
    <n v="58194"/>
    <n v="10285.939576278057"/>
    <n v="5745.8750112848011"/>
    <n v="4540.0645649932558"/>
    <n v="4540.0645649932558"/>
    <n v="34841"/>
    <n v="34841"/>
    <n v="58"/>
    <x v="49"/>
    <x v="896"/>
    <s v="Nevers"/>
    <s v="S.S.I.A.D. NEVERS CCAS"/>
    <s v="S.S.I.A.D."/>
    <n v="580970879"/>
    <s v="C.C.A.S. NEVERS"/>
    <n v="1"/>
    <n v="67"/>
    <n v="67"/>
    <n v="3"/>
    <n v="3"/>
    <m/>
    <m/>
    <s v="P"/>
    <n v="0"/>
    <n v="0"/>
  </r>
  <r>
    <n v="58151"/>
    <n v="1360.9575791252796"/>
    <n v="811.91452847865457"/>
    <n v="549.04305064662515"/>
    <n v="549.04305064662515"/>
    <n v="3435"/>
    <n v="3435"/>
    <n v="58"/>
    <x v="50"/>
    <x v="897"/>
    <s v="MACHINE"/>
    <s v="S.S.I.A.D. LA MACHINE"/>
    <s v="S.S.I.A.D."/>
    <n v="750050759"/>
    <s v="CANSSM FILIERIS "/>
    <n v="1"/>
    <n v="17"/>
    <n v="17"/>
    <n v="1"/>
    <n v="1"/>
    <m/>
    <m/>
    <s v="P"/>
    <n v="0"/>
    <n v="0"/>
  </r>
  <r>
    <n v="58291"/>
    <n v="54"/>
    <n v="39"/>
    <n v="15"/>
    <n v="15"/>
    <n v="171"/>
    <n v="171"/>
    <n v="58"/>
    <x v="50"/>
    <x v="898"/>
    <s v="MACHINE"/>
    <s v="S.S.I.A.D. LA MACHINE"/>
    <s v="S.S.I.A.D."/>
    <n v="750050759"/>
    <s v="CANSSM FILIERIS "/>
    <n v="1"/>
    <m/>
    <m/>
    <m/>
    <m/>
    <m/>
    <m/>
    <s v="P"/>
    <n v="0"/>
    <n v="0"/>
  </r>
  <r>
    <n v="58297"/>
    <n v="73"/>
    <n v="50"/>
    <n v="23"/>
    <n v="23"/>
    <n v="238"/>
    <n v="238"/>
    <n v="58"/>
    <x v="50"/>
    <x v="899"/>
    <s v="SAINT-BENIN-D'AZY"/>
    <s v="S.S.I.A.D. LA MACHINE"/>
    <s v="S.S.I.A.D."/>
    <n v="750050759"/>
    <s v="CANSSM FILIERIS "/>
    <n v="1"/>
    <m/>
    <m/>
    <m/>
    <m/>
    <m/>
    <m/>
    <s v="P"/>
    <n v="0"/>
    <n v="0"/>
  </r>
  <r>
    <n v="71103"/>
    <n v="72.392156862744741"/>
    <n v="42.823529411764497"/>
    <n v="29.568627450980248"/>
    <n v="29.568627450980248"/>
    <n v="259.99999999999875"/>
    <n v="259.99999999999875"/>
    <n v="71"/>
    <x v="34"/>
    <x v="900"/>
    <s v="MONTCENIS"/>
    <s v="S.S.I.A.D. FILIERIS MONTCEAU"/>
    <s v="S.S.I.A.D."/>
    <n v="750050759"/>
    <s v="CANSSM FILIERIS "/>
    <n v="1"/>
    <n v="84"/>
    <n v="84"/>
    <n v="3"/>
    <n v="3"/>
    <n v="13"/>
    <n v="13"/>
    <s v="P"/>
    <n v="0"/>
    <n v="0"/>
  </r>
  <r>
    <n v="71132"/>
    <n v="713"/>
    <n v="458"/>
    <n v="255"/>
    <n v="255"/>
    <n v="2332"/>
    <n v="2332"/>
    <n v="71"/>
    <x v="34"/>
    <x v="901"/>
    <s v="TOULON-SUR-ARROUX"/>
    <s v="S.S.I.A.D. FILIERIS MONTCEAU"/>
    <s v="S.S.I.A.D."/>
    <n v="750050759"/>
    <s v="CANSSM FILIERIS "/>
    <n v="1"/>
    <m/>
    <m/>
    <m/>
    <m/>
    <m/>
    <m/>
    <s v="P"/>
    <n v="0"/>
    <n v="0"/>
  </r>
  <r>
    <n v="71179"/>
    <n v="16"/>
    <n v="6"/>
    <n v="10"/>
    <n v="10"/>
    <n v="74"/>
    <n v="74"/>
    <n v="71"/>
    <x v="34"/>
    <x v="902"/>
    <s v="TOULON-SUR-ARROUX"/>
    <s v="S.S.I.A.D. FILIERIS MONTCEAU"/>
    <s v="S.S.I.A.D."/>
    <n v="750050759"/>
    <s v="CANSSM FILIERIS "/>
    <n v="1"/>
    <m/>
    <m/>
    <m/>
    <m/>
    <m/>
    <m/>
    <s v="P"/>
    <n v="0"/>
    <n v="0"/>
  </r>
  <r>
    <n v="71212"/>
    <n v="495.18727777623019"/>
    <n v="293.2564001584642"/>
    <n v="201.93087761776599"/>
    <n v="201.93087761776599"/>
    <n v="1380.0000000000068"/>
    <n v="1380.0000000000068"/>
    <n v="71"/>
    <x v="34"/>
    <x v="903"/>
    <s v="TOULON-SUR-ARROUX"/>
    <s v="S.S.I.A.D. FILIERIS MONTCEAU"/>
    <s v="S.S.I.A.D."/>
    <n v="750050759"/>
    <s v="CANSSM FILIERIS "/>
    <n v="1"/>
    <m/>
    <m/>
    <m/>
    <m/>
    <m/>
    <m/>
    <s v="P"/>
    <n v="0"/>
    <n v="0"/>
  </r>
  <r>
    <n v="71281"/>
    <n v="106.04747774480717"/>
    <n v="65.412462908011889"/>
    <n v="40.635014836795271"/>
    <n v="40.635014836795271"/>
    <n v="334"/>
    <n v="334"/>
    <n v="71"/>
    <x v="34"/>
    <x v="904"/>
    <s v="TOULON-SUR-ARROUX"/>
    <s v="S.S.I.A.D. FILIERIS MONTCEAU"/>
    <s v="S.S.I.A.D."/>
    <n v="750050759"/>
    <s v="CANSSM FILIERIS "/>
    <n v="1"/>
    <m/>
    <m/>
    <m/>
    <m/>
    <m/>
    <m/>
    <s v="P"/>
    <n v="0"/>
    <n v="0"/>
  </r>
  <r>
    <n v="71118"/>
    <n v="2105"/>
    <n v="1181"/>
    <n v="462"/>
    <n v="924"/>
    <n v="3076"/>
    <n v="6152"/>
    <n v="71"/>
    <x v="42"/>
    <x v="784"/>
    <s v="CHALON-SUR-SAONE-OUEST"/>
    <s v="S.S.I.A.D. CHALON/SAONE"/>
    <s v="S.S.I.A.D."/>
    <n v="710971359"/>
    <s v="CCAS DE CHALON"/>
    <n v="2"/>
    <m/>
    <m/>
    <m/>
    <m/>
    <m/>
    <m/>
    <s v="P"/>
    <n v="0"/>
    <n v="0"/>
  </r>
  <r>
    <n v="71346"/>
    <n v="575.3638146981682"/>
    <n v="368.07105193345029"/>
    <n v="207.29276276471791"/>
    <n v="207.29276276471791"/>
    <n v="1689.0000000000052"/>
    <n v="1689.0000000000052"/>
    <n v="71"/>
    <x v="34"/>
    <x v="905"/>
    <s v="TOULON-SUR-ARROUX"/>
    <s v="S.S.I.A.D. FILIERIS MONTCEAU"/>
    <s v="S.S.I.A.D."/>
    <n v="750050759"/>
    <s v="CANSSM FILIERIS "/>
    <n v="1"/>
    <m/>
    <m/>
    <m/>
    <m/>
    <m/>
    <m/>
    <s v="P"/>
    <n v="0"/>
    <n v="0"/>
  </r>
  <r>
    <n v="71390"/>
    <n v="298.25253456221196"/>
    <n v="179.14838709677417"/>
    <n v="119.10414746543778"/>
    <n v="119.10414746543778"/>
    <n v="1068"/>
    <n v="1068"/>
    <n v="71"/>
    <x v="34"/>
    <x v="906"/>
    <s v="MONTCENIS"/>
    <s v="S.S.I.A.D. FILIERIS MONTCEAU"/>
    <s v="S.S.I.A.D."/>
    <n v="750050759"/>
    <s v="CANSSM FILIERIS "/>
    <n v="1"/>
    <m/>
    <m/>
    <m/>
    <m/>
    <m/>
    <m/>
    <s v="P"/>
    <n v="0"/>
    <n v="0"/>
  </r>
  <r>
    <n v="71478"/>
    <n v="25.726315789473674"/>
    <n v="15.831578947368415"/>
    <n v="9.8947368421052602"/>
    <n v="9.8947368421052602"/>
    <n v="94"/>
    <n v="94"/>
    <n v="71"/>
    <x v="34"/>
    <x v="907"/>
    <s v="TOULON-SUR-ARROUX"/>
    <s v="S.S.I.A.D. FILIERIS MONTCEAU"/>
    <s v="S.S.I.A.D."/>
    <n v="750050759"/>
    <s v="CANSSM FILIERIS "/>
    <n v="1"/>
    <m/>
    <m/>
    <m/>
    <m/>
    <m/>
    <m/>
    <s v="P"/>
    <n v="0"/>
    <n v="0"/>
  </r>
  <r>
    <n v="71499"/>
    <n v="1371.4964570038956"/>
    <n v="767.07238495301965"/>
    <n v="604.42407205087602"/>
    <n v="604.42407205087602"/>
    <n v="4459.0000000000091"/>
    <n v="4459.0000000000091"/>
    <n v="71"/>
    <x v="34"/>
    <x v="908"/>
    <s v="TOULON-SUR-ARROUX"/>
    <s v="S.S.I.A.D. FILIERIS MONTCEAU"/>
    <s v="S.S.I.A.D."/>
    <n v="750050759"/>
    <s v="CANSSM FILIERIS "/>
    <n v="1"/>
    <m/>
    <m/>
    <m/>
    <m/>
    <m/>
    <m/>
    <s v="P"/>
    <n v="0"/>
    <n v="0"/>
  </r>
  <r>
    <n v="71542"/>
    <n v="702.63504620287938"/>
    <n v="333.51241736894877"/>
    <n v="369.12262883393061"/>
    <n v="369.12262883393061"/>
    <n v="1610"/>
    <n v="1610"/>
    <n v="71"/>
    <x v="34"/>
    <x v="909"/>
    <s v="TOULON-SUR-ARROUX"/>
    <s v="S.S.I.A.D. FILIERIS MONTCEAU"/>
    <s v="S.S.I.A.D."/>
    <n v="750050759"/>
    <s v="CANSSM FILIERIS "/>
    <n v="1"/>
    <m/>
    <m/>
    <m/>
    <m/>
    <m/>
    <m/>
    <s v="P"/>
    <n v="0"/>
    <n v="0"/>
  </r>
  <r>
    <n v="90010"/>
    <n v="10556.829975337983"/>
    <n v="6264.6736890056864"/>
    <n v="4292.1562863322961"/>
    <n v="4292.1562863322961"/>
    <n v="50196"/>
    <n v="50196"/>
    <n v="90"/>
    <x v="51"/>
    <x v="910"/>
    <s v="Belfort"/>
    <s v="SSIAD CCAS BELFORT"/>
    <s v="S.S.I.A.D."/>
    <n v="900003294"/>
    <s v="CCAS BELFORT"/>
    <n v="1"/>
    <n v="110"/>
    <n v="110"/>
    <n v="10"/>
    <n v="10"/>
    <n v="10"/>
    <n v="10"/>
    <s v="P"/>
    <n v="0"/>
    <n v="0"/>
  </r>
  <r>
    <n v="21166"/>
    <n v="3388.7697587032344"/>
    <n v="2106.3469739298225"/>
    <n v="641.21139238670582"/>
    <n v="1282.4227847734116"/>
    <n v="6991"/>
    <n v="13982"/>
    <n v="21"/>
    <x v="52"/>
    <x v="911"/>
    <s v="Chenôve"/>
    <s v="SSIAD DIJON LAC CSI"/>
    <s v="S.S.I.A.D."/>
    <n v="210000766"/>
    <s v="CENTRE DE SOINS INFIRMIERS DE DIJON"/>
    <n v="2"/>
    <n v="69"/>
    <n v="69"/>
    <n v="8"/>
    <n v="8"/>
    <m/>
    <m/>
    <s v="P"/>
    <n v="0"/>
    <n v="0"/>
  </r>
  <r>
    <n v="71076"/>
    <n v="12275.216041864927"/>
    <n v="6843.3142444117502"/>
    <n v="5431.9017974531771"/>
    <n v="5431.9017974531771"/>
    <n v="45166"/>
    <n v="45166"/>
    <n v="71"/>
    <x v="42"/>
    <x v="912"/>
    <s v="Chalon-sur-Saône"/>
    <s v="S.S.I.A.D. CHALON/SAONE"/>
    <s v="S.S.I.A.D."/>
    <n v="710971359"/>
    <s v="CCAS DE CHALON"/>
    <n v="1"/>
    <n v="76"/>
    <n v="76"/>
    <n v="3"/>
    <n v="3"/>
    <m/>
    <m/>
    <s v="P"/>
    <n v="0"/>
    <n v="0"/>
  </r>
  <r>
    <n v="21166"/>
    <n v="3388.7697587032344"/>
    <n v="2106.3469739298225"/>
    <n v="641.21139238670582"/>
    <n v="1282.4227847734116"/>
    <n v="6991"/>
    <n v="13982"/>
    <n v="21"/>
    <x v="53"/>
    <x v="911"/>
    <s v="Chenôve"/>
    <s v="SPASAD FEDOSAD"/>
    <s v="S.P.A.S.A.D."/>
    <n v="210987400"/>
    <s v="FEDOSAD"/>
    <n v="2"/>
    <m/>
    <m/>
    <m/>
    <m/>
    <m/>
    <m/>
    <s v="P"/>
    <n v="0"/>
    <n v="0"/>
  </r>
  <r>
    <n v="71151"/>
    <n v="19.481012658227797"/>
    <n v="10.253164556962"/>
    <n v="4.6139240506328996"/>
    <n v="9.2278481012657991"/>
    <n v="40.499999999999901"/>
    <n v="80.999999999999801"/>
    <n v="71"/>
    <x v="30"/>
    <x v="913"/>
    <s v="EPINAC"/>
    <s v="S.S.I.A.D. AUTUN"/>
    <s v="S.S.I.A.D."/>
    <n v="710781477"/>
    <s v="ASSAD AUTUN"/>
    <n v="2"/>
    <m/>
    <m/>
    <m/>
    <m/>
    <m/>
    <m/>
    <s v="P"/>
    <n v="0"/>
    <n v="0"/>
  </r>
  <r>
    <n v="71151"/>
    <n v="19.481012658227797"/>
    <n v="10.253164556962"/>
    <n v="4.6139240506328996"/>
    <n v="9.2278481012657991"/>
    <n v="40.499999999999901"/>
    <n v="80.999999999999801"/>
    <n v="71"/>
    <x v="43"/>
    <x v="913"/>
    <s v="EPINAC"/>
    <s v="SSIAD NOLAY EHPAD"/>
    <s v="S.S.I.A.D."/>
    <n v="210000253"/>
    <s v="EHPAD JEANNE PIERRETTE CARNOT DE NOLAY"/>
    <n v="2"/>
    <m/>
    <m/>
    <m/>
    <m/>
    <m/>
    <m/>
    <s v="P"/>
    <n v="0"/>
    <n v="0"/>
  </r>
  <r>
    <n v="71154"/>
    <n v="573.39155940541025"/>
    <n v="416.83146536746477"/>
    <n v="78.280047018972738"/>
    <n v="156.56009403794548"/>
    <n v="1248.5"/>
    <n v="2497"/>
    <n v="71"/>
    <x v="40"/>
    <x v="914"/>
    <s v="CHALON-SUR-SAONE-NORD"/>
    <s v="SPASAD CHALON PERIPHERIE"/>
    <s v="S.P.A.S.A.D."/>
    <n v="710001520"/>
    <s v="ASSAD VAL DE SAONE"/>
    <n v="2"/>
    <m/>
    <m/>
    <m/>
    <m/>
    <m/>
    <m/>
    <s v="P"/>
    <n v="0"/>
    <n v="0"/>
  </r>
  <r>
    <n v="71154"/>
    <n v="573.39155940541025"/>
    <n v="416.83146536746477"/>
    <n v="78.280047018972738"/>
    <n v="156.56009403794548"/>
    <n v="1248.5"/>
    <n v="2497"/>
    <n v="71"/>
    <x v="42"/>
    <x v="914"/>
    <s v="CHALON-SUR-SAONE-NORD"/>
    <s v="S.S.I.A.D. CHALON/SAONE"/>
    <s v="S.S.I.A.D."/>
    <n v="710971359"/>
    <s v="CCAS DE CHALON"/>
    <n v="2"/>
    <m/>
    <m/>
    <m/>
    <m/>
    <m/>
    <m/>
    <s v="P"/>
    <n v="0"/>
    <n v="0"/>
  </r>
  <r>
    <n v="21231"/>
    <n v="33514.091476049936"/>
    <n v="19647.994903248"/>
    <n v="4622.0321909339782"/>
    <n v="13866.096572801935"/>
    <n v="51001"/>
    <n v="153003"/>
    <n v="21"/>
    <x v="52"/>
    <x v="915"/>
    <s v="Dijon"/>
    <s v="SSIAD DIJON LAC CSI"/>
    <s v="S.S.I.A.D."/>
    <n v="210000766"/>
    <s v="CENTRE DE SOINS INFIRMIERS DE DIJON"/>
    <n v="3"/>
    <m/>
    <m/>
    <m/>
    <m/>
    <m/>
    <m/>
    <s v="P"/>
    <n v="0"/>
    <n v="0"/>
  </r>
  <r>
    <n v="25388"/>
    <n v="6524.899231090174"/>
    <n v="3984.5365921018879"/>
    <n v="2540.3626389882857"/>
    <n v="2540.3626389882857"/>
    <n v="25697"/>
    <n v="25697"/>
    <n v="25"/>
    <x v="54"/>
    <x v="916"/>
    <s v="Montbéliard"/>
    <s v="SSIAD MONTBELIARD"/>
    <s v="S.S.I.A.D."/>
    <n v="250006087"/>
    <s v="CCAS MONTBELIARD"/>
    <n v="1"/>
    <n v="62"/>
    <n v="62"/>
    <n v="7"/>
    <n v="7"/>
    <m/>
    <m/>
    <s v="P"/>
    <n v="0"/>
    <n v="0"/>
  </r>
  <r>
    <n v="21231"/>
    <n v="33514.091476049936"/>
    <n v="19647.994903248"/>
    <n v="4622.0321909339782"/>
    <n v="13866.096572801935"/>
    <n v="51001"/>
    <n v="153003"/>
    <n v="21"/>
    <x v="53"/>
    <x v="915"/>
    <s v="Dijon"/>
    <s v="SPASAD FEDOSAD"/>
    <s v="S.P.A.S.A.D."/>
    <n v="210987400"/>
    <s v="FEDOSAD"/>
    <n v="3"/>
    <m/>
    <m/>
    <m/>
    <m/>
    <m/>
    <m/>
    <s v="P"/>
    <n v="0"/>
    <n v="0"/>
  </r>
  <r>
    <n v="21192"/>
    <n v="279.57317073170748"/>
    <n v="220.66310975609767"/>
    <n v="58.910060975609781"/>
    <n v="58.910060975609781"/>
    <n v="655"/>
    <n v="655"/>
    <n v="21"/>
    <x v="52"/>
    <x v="917"/>
    <s v="DIJON  5E  CANTON"/>
    <s v="SSIAD DIJON LAC CSI"/>
    <s v="S.S.I.A.D."/>
    <n v="210000766"/>
    <s v="CENTRE DE SOINS INFIRMIERS DE DIJON"/>
    <n v="1"/>
    <m/>
    <m/>
    <m/>
    <m/>
    <m/>
    <m/>
    <s v="P"/>
    <n v="0"/>
    <n v="0"/>
  </r>
  <r>
    <n v="21231"/>
    <n v="33514.091476049936"/>
    <n v="19647.994903248"/>
    <n v="4622.0321909339782"/>
    <n v="13866.096572801935"/>
    <n v="51001"/>
    <n v="153003"/>
    <n v="21"/>
    <x v="55"/>
    <x v="915"/>
    <s v="Dijon"/>
    <s v="SPASAD QUETIGNY GRAND DIJON"/>
    <s v="S.P.A.S.A.D."/>
    <n v="210781266"/>
    <s v="MUTUALITE FRANCAISE BOURGUIGNONNE COTE D'OR"/>
    <n v="3"/>
    <m/>
    <m/>
    <m/>
    <m/>
    <m/>
    <m/>
    <s v="P"/>
    <n v="0"/>
    <n v="0"/>
  </r>
  <r>
    <n v="21270"/>
    <n v="33.258021250125026"/>
    <n v="22.443678108292428"/>
    <n v="10.814343141832596"/>
    <n v="10.814343141832596"/>
    <n v="158"/>
    <n v="158"/>
    <n v="21"/>
    <x v="52"/>
    <x v="918"/>
    <s v="DIJON  5E  CANTON"/>
    <s v="SSIAD DIJON LAC CSI"/>
    <s v="S.S.I.A.D."/>
    <n v="210000766"/>
    <s v="CENTRE DE SOINS INFIRMIERS DE DIJON"/>
    <n v="1"/>
    <m/>
    <m/>
    <m/>
    <m/>
    <m/>
    <m/>
    <s v="P"/>
    <n v="0"/>
    <n v="0"/>
  </r>
  <r>
    <n v="21273"/>
    <n v="378"/>
    <n v="245"/>
    <n v="133"/>
    <n v="133"/>
    <n v="1206"/>
    <n v="1206"/>
    <n v="21"/>
    <x v="52"/>
    <x v="919"/>
    <s v="DIJON  5E  CANTON"/>
    <s v="SSIAD DIJON LAC CSI"/>
    <s v="S.S.I.A.D."/>
    <n v="210000766"/>
    <s v="CENTRE DE SOINS INFIRMIERS DE DIJON"/>
    <n v="1"/>
    <m/>
    <m/>
    <m/>
    <m/>
    <m/>
    <m/>
    <s v="P"/>
    <n v="0"/>
    <n v="0"/>
  </r>
  <r>
    <n v="71188"/>
    <n v="15.983606557377"/>
    <n v="10.655737704918"/>
    <n v="2.6639344262294999"/>
    <n v="5.3278688524589999"/>
    <n v="32.499999999999901"/>
    <n v="64.999999999999801"/>
    <n v="71"/>
    <x v="30"/>
    <x v="920"/>
    <s v="EPINAC"/>
    <s v="S.S.I.A.D. AUTUN"/>
    <s v="S.S.I.A.D."/>
    <n v="710781477"/>
    <s v="ASSAD AUTUN"/>
    <n v="2"/>
    <m/>
    <m/>
    <m/>
    <m/>
    <m/>
    <m/>
    <s v="P"/>
    <n v="0"/>
    <n v="0"/>
  </r>
  <r>
    <n v="21339"/>
    <n v="81.194499017681764"/>
    <n v="60.40078585461692"/>
    <n v="20.793713163064844"/>
    <n v="20.793713163064844"/>
    <n v="504"/>
    <n v="504"/>
    <n v="21"/>
    <x v="52"/>
    <x v="921"/>
    <s v="DIJON  5E  CANTON"/>
    <s v="SSIAD DIJON LAC CSI"/>
    <s v="S.S.I.A.D."/>
    <n v="210000766"/>
    <s v="CENTRE DE SOINS INFIRMIERS DE DIJON"/>
    <n v="1"/>
    <m/>
    <m/>
    <m/>
    <m/>
    <m/>
    <m/>
    <s v="P"/>
    <n v="0"/>
    <n v="0"/>
  </r>
  <r>
    <n v="71188"/>
    <n v="15.983606557377"/>
    <n v="10.655737704918"/>
    <n v="2.6639344262294999"/>
    <n v="5.3278688524589999"/>
    <n v="32.499999999999901"/>
    <n v="64.999999999999801"/>
    <n v="71"/>
    <x v="43"/>
    <x v="920"/>
    <s v="EPINAC"/>
    <s v="SSIAD NOLAY EHPAD"/>
    <s v="S.S.I.A.D."/>
    <n v="210000253"/>
    <s v="EHPAD JEANNE PIERRETTE CARNOT DE NOLAY"/>
    <n v="2"/>
    <m/>
    <m/>
    <m/>
    <m/>
    <m/>
    <m/>
    <s v="P"/>
    <n v="0"/>
    <n v="0"/>
  </r>
  <r>
    <n v="21278"/>
    <n v="3190.4938191843144"/>
    <n v="1845.1063236042703"/>
    <n v="672.69374779002203"/>
    <n v="1345.3874955800441"/>
    <n v="4527.5000000000182"/>
    <n v="9055.0000000000364"/>
    <n v="21"/>
    <x v="52"/>
    <x v="922"/>
    <s v="FONTAINE-LES-DIJON"/>
    <s v="SSIAD DIJON LAC CSI"/>
    <s v="S.S.I.A.D."/>
    <n v="210000766"/>
    <s v="CENTRE DE SOINS INFIRMIERS DE DIJON"/>
    <n v="2"/>
    <m/>
    <m/>
    <m/>
    <m/>
    <m/>
    <m/>
    <s v="P"/>
    <n v="0"/>
    <n v="0"/>
  </r>
  <r>
    <n v="21661"/>
    <n v="498.92681965553493"/>
    <n v="355.06826469847289"/>
    <n v="143.85855495706201"/>
    <n v="143.85855495706201"/>
    <n v="1716.000000000008"/>
    <n v="1716.000000000008"/>
    <n v="21"/>
    <x v="52"/>
    <x v="923"/>
    <s v="DIJON  5E  CANTON"/>
    <s v="SSIAD DIJON LAC CSI"/>
    <s v="S.S.I.A.D."/>
    <n v="210000766"/>
    <s v="CENTRE DE SOINS INFIRMIERS DE DIJON"/>
    <n v="1"/>
    <m/>
    <m/>
    <m/>
    <m/>
    <m/>
    <m/>
    <s v="P"/>
    <n v="0"/>
    <n v="0"/>
  </r>
  <r>
    <n v="21039"/>
    <n v="15"/>
    <n v="6"/>
    <n v="9"/>
    <n v="9"/>
    <n v="34"/>
    <n v="34"/>
    <n v="21"/>
    <x v="56"/>
    <x v="924"/>
    <s v="IS-SUR-TILLE"/>
    <s v="SSIAD IS-SUR-TILLE CH"/>
    <s v="S.S.I.A.D."/>
    <n v="210780631"/>
    <s v="CENTRE HOSPITALIER  D'IS-SUR-TILLE"/>
    <n v="1"/>
    <n v="38"/>
    <n v="38"/>
    <n v="5"/>
    <n v="5"/>
    <m/>
    <m/>
    <s v="P"/>
    <n v="0"/>
    <n v="0"/>
  </r>
  <r>
    <n v="21041"/>
    <n v="45.130681818181834"/>
    <n v="27.846590909090921"/>
    <n v="17.284090909090914"/>
    <n v="17.284090909090914"/>
    <n v="169"/>
    <n v="169"/>
    <n v="21"/>
    <x v="56"/>
    <x v="925"/>
    <s v="GRANCEY-LE-CHATEAU-NEUVELLE"/>
    <s v="SSIAD IS-SUR-TILLE CH"/>
    <s v="S.S.I.A.D."/>
    <n v="210780631"/>
    <s v="CENTRE HOSPITALIER  D'IS-SUR-TILLE"/>
    <n v="1"/>
    <m/>
    <m/>
    <m/>
    <m/>
    <m/>
    <m/>
    <s v="P"/>
    <n v="0"/>
    <n v="0"/>
  </r>
  <r>
    <n v="21049"/>
    <n v="15"/>
    <n v="10"/>
    <n v="5"/>
    <n v="5"/>
    <n v="36"/>
    <n v="36"/>
    <n v="21"/>
    <x v="56"/>
    <x v="926"/>
    <s v="GRANCEY-LE-CHATEAU-NEUVELLE"/>
    <s v="SSIAD IS-SUR-TILLE CH"/>
    <s v="S.S.I.A.D."/>
    <n v="210780631"/>
    <s v="CENTRE HOSPITALIER  D'IS-SUR-TILLE"/>
    <n v="1"/>
    <m/>
    <m/>
    <m/>
    <m/>
    <m/>
    <m/>
    <s v="P"/>
    <n v="0"/>
    <n v="0"/>
  </r>
  <r>
    <n v="21096"/>
    <n v="21.701612903225801"/>
    <n v="14.15322580645161"/>
    <n v="7.5483870967741922"/>
    <n v="7.5483870967741922"/>
    <n v="117"/>
    <n v="117"/>
    <n v="21"/>
    <x v="56"/>
    <x v="927"/>
    <s v="SELONGEY"/>
    <s v="SSIAD IS-SUR-TILLE CH"/>
    <s v="S.S.I.A.D."/>
    <n v="210780631"/>
    <s v="CENTRE HOSPITALIER  D'IS-SUR-TILLE"/>
    <n v="1"/>
    <m/>
    <m/>
    <m/>
    <m/>
    <m/>
    <m/>
    <s v="P"/>
    <n v="0"/>
    <n v="0"/>
  </r>
  <r>
    <n v="21118"/>
    <n v="8.2424242424242404"/>
    <n v="7.2121212121212102"/>
    <n v="1.0303030303030301"/>
    <n v="1.0303030303030301"/>
    <n v="34"/>
    <n v="34"/>
    <n v="21"/>
    <x v="56"/>
    <x v="928"/>
    <s v="GRANCEY-LE-CHATEAU-NEUVELLE"/>
    <s v="SSIAD IS-SUR-TILLE CH"/>
    <s v="S.S.I.A.D."/>
    <n v="210780631"/>
    <s v="CENTRE HOSPITALIER  D'IS-SUR-TILLE"/>
    <n v="1"/>
    <m/>
    <m/>
    <m/>
    <m/>
    <m/>
    <m/>
    <s v="P"/>
    <n v="0"/>
    <n v="0"/>
  </r>
  <r>
    <n v="21119"/>
    <n v="19.475000000000001"/>
    <n v="12.3"/>
    <n v="7.1749999999999998"/>
    <n v="7.1749999999999998"/>
    <n v="41"/>
    <n v="41"/>
    <n v="21"/>
    <x v="56"/>
    <x v="621"/>
    <s v="GRANCEY-LE-CHATEAU-NEUVELLE"/>
    <s v="SSIAD IS-SUR-TILLE CH"/>
    <s v="S.S.I.A.D."/>
    <n v="210780631"/>
    <s v="CENTRE HOSPITALIER  D'IS-SUR-TILLE"/>
    <n v="1"/>
    <m/>
    <m/>
    <m/>
    <m/>
    <m/>
    <m/>
    <s v="P"/>
    <n v="0"/>
    <n v="0"/>
  </r>
  <r>
    <n v="21127"/>
    <n v="95.078212290502435"/>
    <n v="67.474860335195274"/>
    <n v="27.603351955307161"/>
    <n v="27.603351955307161"/>
    <n v="548.99999999999795"/>
    <n v="548.99999999999795"/>
    <n v="21"/>
    <x v="56"/>
    <x v="929"/>
    <s v="IS-SUR-TILLE"/>
    <s v="SSIAD IS-SUR-TILLE CH"/>
    <s v="S.S.I.A.D."/>
    <n v="210780631"/>
    <s v="CENTRE HOSPITALIER  D'IS-SUR-TILLE"/>
    <n v="1"/>
    <m/>
    <m/>
    <m/>
    <m/>
    <m/>
    <m/>
    <s v="P"/>
    <n v="0"/>
    <n v="0"/>
  </r>
  <r>
    <n v="21163"/>
    <n v="60.752475247524771"/>
    <n v="41.188118811881203"/>
    <n v="19.564356435643571"/>
    <n v="19.564356435643571"/>
    <n v="208"/>
    <n v="208"/>
    <n v="21"/>
    <x v="56"/>
    <x v="930"/>
    <s v="SELONGEY"/>
    <s v="SSIAD IS-SUR-TILLE CH"/>
    <s v="S.S.I.A.D."/>
    <n v="210780631"/>
    <s v="CENTRE HOSPITALIER  D'IS-SUR-TILLE"/>
    <n v="1"/>
    <m/>
    <m/>
    <m/>
    <m/>
    <m/>
    <m/>
    <s v="P"/>
    <n v="0"/>
    <n v="0"/>
  </r>
  <r>
    <n v="21207"/>
    <n v="22"/>
    <n v="12"/>
    <n v="10"/>
    <n v="10"/>
    <n v="79"/>
    <n v="79"/>
    <n v="21"/>
    <x v="56"/>
    <x v="931"/>
    <s v="GRANCEY-LE-CHATEAU-NEUVELLE"/>
    <s v="SSIAD IS-SUR-TILLE CH"/>
    <s v="S.S.I.A.D."/>
    <n v="210780631"/>
    <s v="CENTRE HOSPITALIER  D'IS-SUR-TILLE"/>
    <n v="1"/>
    <m/>
    <m/>
    <m/>
    <m/>
    <m/>
    <m/>
    <s v="P"/>
    <n v="0"/>
    <n v="0"/>
  </r>
  <r>
    <n v="21208"/>
    <n v="42.080835799031199"/>
    <n v="27.35254326937028"/>
    <n v="14.728292529660921"/>
    <n v="14.728292529660921"/>
    <n v="184"/>
    <n v="184"/>
    <n v="21"/>
    <x v="56"/>
    <x v="932"/>
    <s v="IS-SUR-TILLE"/>
    <s v="SSIAD IS-SUR-TILLE CH"/>
    <s v="S.S.I.A.D."/>
    <n v="210780631"/>
    <s v="CENTRE HOSPITALIER  D'IS-SUR-TILLE"/>
    <n v="1"/>
    <m/>
    <m/>
    <m/>
    <m/>
    <m/>
    <m/>
    <s v="P"/>
    <n v="0"/>
    <n v="0"/>
  </r>
  <r>
    <n v="21211"/>
    <n v="37.234899328859079"/>
    <n v="27.436241610738268"/>
    <n v="9.7986577181208094"/>
    <n v="9.7986577181208094"/>
    <n v="146"/>
    <n v="146"/>
    <n v="21"/>
    <x v="56"/>
    <x v="933"/>
    <s v="IS-SUR-TILLE"/>
    <s v="SSIAD IS-SUR-TILLE CH"/>
    <s v="S.S.I.A.D."/>
    <n v="210780631"/>
    <s v="CENTRE HOSPITALIER  D'IS-SUR-TILLE"/>
    <n v="1"/>
    <m/>
    <m/>
    <m/>
    <m/>
    <m/>
    <m/>
    <s v="P"/>
    <n v="0"/>
    <n v="0"/>
  </r>
  <r>
    <n v="21220"/>
    <n v="52.396946564885518"/>
    <n v="30.229007633587798"/>
    <n v="22.167938931297719"/>
    <n v="22.167938931297719"/>
    <n v="132"/>
    <n v="132"/>
    <n v="21"/>
    <x v="56"/>
    <x v="934"/>
    <s v="GRANCEY-LE-CHATEAU-NEUVELLE"/>
    <s v="SSIAD IS-SUR-TILLE CH"/>
    <s v="S.S.I.A.D."/>
    <n v="210780631"/>
    <s v="CENTRE HOSPITALIER  D'IS-SUR-TILLE"/>
    <n v="1"/>
    <m/>
    <m/>
    <m/>
    <m/>
    <m/>
    <m/>
    <s v="P"/>
    <n v="0"/>
    <n v="0"/>
  </r>
  <r>
    <n v="21230"/>
    <n v="64.387186629526482"/>
    <n v="49.456824512534837"/>
    <n v="14.930362116991651"/>
    <n v="14.930362116991651"/>
    <n v="335"/>
    <n v="335"/>
    <n v="21"/>
    <x v="56"/>
    <x v="935"/>
    <s v="IS-SUR-TILLE"/>
    <s v="SSIAD IS-SUR-TILLE CH"/>
    <s v="S.S.I.A.D."/>
    <n v="210780631"/>
    <s v="CENTRE HOSPITALIER  D'IS-SUR-TILLE"/>
    <n v="1"/>
    <m/>
    <m/>
    <m/>
    <m/>
    <m/>
    <m/>
    <s v="P"/>
    <n v="0"/>
    <n v="0"/>
  </r>
  <r>
    <n v="21240"/>
    <n v="31.404347826086969"/>
    <n v="21.27391304347827"/>
    <n v="10.130434782608701"/>
    <n v="10.130434782608701"/>
    <n v="233"/>
    <n v="233"/>
    <n v="21"/>
    <x v="56"/>
    <x v="936"/>
    <s v="IS-SUR-TILLE"/>
    <s v="SSIAD IS-SUR-TILLE CH"/>
    <s v="S.S.I.A.D."/>
    <n v="210780631"/>
    <s v="CENTRE HOSPITALIER  D'IS-SUR-TILLE"/>
    <n v="1"/>
    <m/>
    <m/>
    <m/>
    <m/>
    <m/>
    <m/>
    <s v="P"/>
    <n v="0"/>
    <n v="0"/>
  </r>
  <r>
    <n v="21245"/>
    <n v="55.562553772731"/>
    <n v="41.157447239059998"/>
    <n v="14.405106533671001"/>
    <n v="14.405106533671001"/>
    <n v="322"/>
    <n v="322"/>
    <n v="21"/>
    <x v="56"/>
    <x v="937"/>
    <s v="IS-SUR-TILLE"/>
    <s v="SSIAD IS-SUR-TILLE CH"/>
    <s v="S.S.I.A.D."/>
    <n v="210780631"/>
    <s v="CENTRE HOSPITALIER  D'IS-SUR-TILLE"/>
    <n v="1"/>
    <m/>
    <m/>
    <m/>
    <m/>
    <m/>
    <m/>
    <s v="P"/>
    <n v="0"/>
    <n v="0"/>
  </r>
  <r>
    <n v="21266"/>
    <n v="39"/>
    <n v="24"/>
    <n v="15"/>
    <n v="15"/>
    <n v="152"/>
    <n v="152"/>
    <n v="21"/>
    <x v="56"/>
    <x v="938"/>
    <s v="IS-SUR-TILLE"/>
    <s v="SSIAD IS-SUR-TILLE CH"/>
    <s v="S.S.I.A.D."/>
    <n v="210780631"/>
    <s v="CENTRE HOSPITALIER  D'IS-SUR-TILLE"/>
    <n v="1"/>
    <m/>
    <m/>
    <m/>
    <m/>
    <m/>
    <m/>
    <s v="P"/>
    <n v="0"/>
    <n v="0"/>
  </r>
  <r>
    <n v="21275"/>
    <n v="37.264285714285819"/>
    <n v="28.200000000000081"/>
    <n v="9.0642857142857398"/>
    <n v="9.0642857142857398"/>
    <n v="141"/>
    <n v="141"/>
    <n v="21"/>
    <x v="56"/>
    <x v="939"/>
    <s v="SELONGEY"/>
    <s v="SSIAD IS-SUR-TILLE CH"/>
    <s v="S.S.I.A.D."/>
    <n v="210780631"/>
    <s v="CENTRE HOSPITALIER  D'IS-SUR-TILLE"/>
    <n v="1"/>
    <m/>
    <m/>
    <m/>
    <m/>
    <m/>
    <m/>
    <s v="P"/>
    <n v="0"/>
    <n v="0"/>
  </r>
  <r>
    <n v="21283"/>
    <n v="14"/>
    <n v="6"/>
    <n v="8"/>
    <n v="8"/>
    <n v="60"/>
    <n v="60"/>
    <n v="21"/>
    <x v="56"/>
    <x v="940"/>
    <s v="GRANCEY-LE-CHATEAU-NEUVELLE"/>
    <s v="SSIAD IS-SUR-TILLE CH"/>
    <s v="S.S.I.A.D."/>
    <n v="210780631"/>
    <s v="CENTRE HOSPITALIER  D'IS-SUR-TILLE"/>
    <n v="1"/>
    <m/>
    <m/>
    <m/>
    <m/>
    <m/>
    <m/>
    <s v="P"/>
    <n v="0"/>
    <n v="0"/>
  </r>
  <r>
    <n v="21290"/>
    <n v="135.29838709677375"/>
    <n v="93.589861751151759"/>
    <n v="41.708525345621979"/>
    <n v="41.708525345621979"/>
    <n v="882.99999999999704"/>
    <n v="882.99999999999704"/>
    <n v="21"/>
    <x v="56"/>
    <x v="941"/>
    <s v="IS-SUR-TILLE"/>
    <s v="SSIAD IS-SUR-TILLE CH"/>
    <s v="S.S.I.A.D."/>
    <n v="210780631"/>
    <s v="CENTRE HOSPITALIER  D'IS-SUR-TILLE"/>
    <n v="1"/>
    <m/>
    <m/>
    <m/>
    <m/>
    <m/>
    <m/>
    <s v="P"/>
    <n v="0"/>
    <n v="0"/>
  </r>
  <r>
    <n v="21304"/>
    <n v="68.56420233463065"/>
    <n v="39.91050583657605"/>
    <n v="28.6536964980546"/>
    <n v="28.6536964980546"/>
    <n v="263.00000000000114"/>
    <n v="263.00000000000114"/>
    <n v="21"/>
    <x v="56"/>
    <x v="942"/>
    <s v="GRANCEY-LE-CHATEAU-NEUVELLE"/>
    <s v="SSIAD IS-SUR-TILLE CH"/>
    <s v="S.S.I.A.D."/>
    <n v="210780631"/>
    <s v="CENTRE HOSPITALIER  D'IS-SUR-TILLE"/>
    <n v="1"/>
    <m/>
    <m/>
    <m/>
    <m/>
    <m/>
    <m/>
    <s v="P"/>
    <n v="0"/>
    <n v="0"/>
  </r>
  <r>
    <n v="21317"/>
    <n v="1054.8935671807076"/>
    <n v="625.56069084246735"/>
    <n v="429.33287633824023"/>
    <n v="429.33287633824023"/>
    <n v="4432.00000000001"/>
    <n v="4432.00000000001"/>
    <n v="21"/>
    <x v="56"/>
    <x v="943"/>
    <s v="IS-SUR-TILLE"/>
    <s v="SSIAD IS-SUR-TILLE CH"/>
    <s v="S.S.I.A.D."/>
    <n v="210780631"/>
    <s v="CENTRE HOSPITALIER  D'IS-SUR-TILLE"/>
    <n v="1"/>
    <m/>
    <m/>
    <m/>
    <m/>
    <m/>
    <m/>
    <s v="P"/>
    <n v="0"/>
    <n v="0"/>
  </r>
  <r>
    <n v="21361"/>
    <n v="118"/>
    <n v="73"/>
    <n v="45"/>
    <n v="45"/>
    <n v="522"/>
    <n v="522"/>
    <n v="21"/>
    <x v="56"/>
    <x v="944"/>
    <s v="IS-SUR-TILLE"/>
    <s v="SSIAD IS-SUR-TILLE CH"/>
    <s v="S.S.I.A.D."/>
    <n v="210780631"/>
    <s v="CENTRE HOSPITALIER  D'IS-SUR-TILLE"/>
    <n v="1"/>
    <m/>
    <m/>
    <m/>
    <m/>
    <m/>
    <m/>
    <s v="P"/>
    <n v="0"/>
    <n v="0"/>
  </r>
  <r>
    <n v="21383"/>
    <n v="359.5396677091419"/>
    <n v="252.18416129458123"/>
    <n v="107.35550641456068"/>
    <n v="107.35550641456068"/>
    <n v="1684"/>
    <n v="1684"/>
    <n v="21"/>
    <x v="56"/>
    <x v="945"/>
    <s v="IS-SUR-TILLE"/>
    <s v="SSIAD IS-SUR-TILLE CH"/>
    <s v="S.S.I.A.D."/>
    <n v="210780631"/>
    <s v="CENTRE HOSPITALIER  D'IS-SUR-TILLE"/>
    <n v="1"/>
    <m/>
    <m/>
    <m/>
    <m/>
    <m/>
    <m/>
    <s v="P"/>
    <n v="0"/>
    <n v="0"/>
  </r>
  <r>
    <n v="21385"/>
    <n v="79.259259259259295"/>
    <n v="54.490740740740762"/>
    <n v="24.768518518518526"/>
    <n v="24.768518518518526"/>
    <n v="321"/>
    <n v="321"/>
    <n v="21"/>
    <x v="56"/>
    <x v="946"/>
    <s v="IS-SUR-TILLE"/>
    <s v="SSIAD IS-SUR-TILLE CH"/>
    <s v="S.S.I.A.D."/>
    <n v="210780631"/>
    <s v="CENTRE HOSPITALIER  D'IS-SUR-TILLE"/>
    <n v="1"/>
    <m/>
    <m/>
    <m/>
    <m/>
    <m/>
    <m/>
    <s v="P"/>
    <n v="0"/>
    <n v="0"/>
  </r>
  <r>
    <n v="21391"/>
    <n v="159"/>
    <n v="117"/>
    <n v="42"/>
    <n v="42"/>
    <n v="823"/>
    <n v="823"/>
    <n v="21"/>
    <x v="56"/>
    <x v="947"/>
    <s v="IS-SUR-TILLE"/>
    <s v="SSIAD IS-SUR-TILLE CH"/>
    <s v="S.S.I.A.D."/>
    <n v="210780631"/>
    <s v="CENTRE HOSPITALIER  D'IS-SUR-TILLE"/>
    <n v="1"/>
    <m/>
    <m/>
    <m/>
    <m/>
    <m/>
    <m/>
    <s v="P"/>
    <n v="0"/>
    <n v="0"/>
  </r>
  <r>
    <n v="21400"/>
    <n v="11"/>
    <n v="7"/>
    <n v="4"/>
    <n v="4"/>
    <n v="50"/>
    <n v="50"/>
    <n v="21"/>
    <x v="56"/>
    <x v="948"/>
    <s v="GRANCEY-LE-CHATEAU-NEUVELLE"/>
    <s v="SSIAD IS-SUR-TILLE CH"/>
    <s v="S.S.I.A.D."/>
    <n v="210780631"/>
    <s v="CENTRE HOSPITALIER  D'IS-SUR-TILLE"/>
    <n v="1"/>
    <m/>
    <m/>
    <m/>
    <m/>
    <m/>
    <m/>
    <s v="P"/>
    <n v="0"/>
    <n v="0"/>
  </r>
  <r>
    <n v="21421"/>
    <n v="56.520930232558399"/>
    <n v="36.334883720930399"/>
    <n v="20.186046511628"/>
    <n v="20.186046511628"/>
    <n v="217.00000000000099"/>
    <n v="217.00000000000099"/>
    <n v="21"/>
    <x v="56"/>
    <x v="949"/>
    <s v="IS-SUR-TILLE"/>
    <s v="SSIAD IS-SUR-TILLE CH"/>
    <s v="S.S.I.A.D."/>
    <n v="210780631"/>
    <s v="CENTRE HOSPITALIER  D'IS-SUR-TILLE"/>
    <n v="1"/>
    <m/>
    <m/>
    <m/>
    <m/>
    <m/>
    <m/>
    <s v="P"/>
    <n v="0"/>
    <n v="0"/>
  </r>
  <r>
    <n v="21472"/>
    <n v="48.832369942196642"/>
    <n v="35.60693641618505"/>
    <n v="13.225433526011591"/>
    <n v="13.225433526011591"/>
    <n v="176"/>
    <n v="176"/>
    <n v="21"/>
    <x v="56"/>
    <x v="950"/>
    <s v="SELONGEY"/>
    <s v="SSIAD IS-SUR-TILLE CH"/>
    <s v="S.S.I.A.D."/>
    <n v="210780631"/>
    <s v="CENTRE HOSPITALIER  D'IS-SUR-TILLE"/>
    <n v="1"/>
    <m/>
    <m/>
    <m/>
    <m/>
    <m/>
    <m/>
    <s v="P"/>
    <n v="0"/>
    <n v="0"/>
  </r>
  <r>
    <n v="21483"/>
    <n v="34"/>
    <n v="26"/>
    <n v="8"/>
    <n v="8"/>
    <n v="275"/>
    <n v="275"/>
    <n v="21"/>
    <x v="56"/>
    <x v="951"/>
    <s v="IS-SUR-TILLE"/>
    <s v="SSIAD IS-SUR-TILLE CH"/>
    <s v="S.S.I.A.D."/>
    <n v="210780631"/>
    <s v="CENTRE HOSPITALIER  D'IS-SUR-TILLE"/>
    <n v="1"/>
    <m/>
    <m/>
    <m/>
    <m/>
    <m/>
    <m/>
    <s v="P"/>
    <n v="0"/>
    <n v="0"/>
  </r>
  <r>
    <n v="21491"/>
    <n v="17"/>
    <n v="13"/>
    <n v="4"/>
    <n v="4"/>
    <n v="63"/>
    <n v="63"/>
    <n v="21"/>
    <x v="56"/>
    <x v="952"/>
    <s v="IS-SUR-TILLE"/>
    <s v="SSIAD IS-SUR-TILLE CH"/>
    <s v="S.S.I.A.D."/>
    <n v="210780631"/>
    <s v="CENTRE HOSPITALIER  D'IS-SUR-TILLE"/>
    <n v="1"/>
    <m/>
    <m/>
    <m/>
    <m/>
    <m/>
    <m/>
    <s v="P"/>
    <n v="0"/>
    <n v="0"/>
  </r>
  <r>
    <n v="21536"/>
    <n v="79.351145038168085"/>
    <n v="46.374045801526798"/>
    <n v="32.97709923664128"/>
    <n v="32.97709923664128"/>
    <n v="270"/>
    <n v="270"/>
    <n v="21"/>
    <x v="56"/>
    <x v="953"/>
    <s v="SELONGEY"/>
    <s v="SSIAD IS-SUR-TILLE CH"/>
    <s v="S.S.I.A.D."/>
    <n v="210780631"/>
    <s v="CENTRE HOSPITALIER  D'IS-SUR-TILLE"/>
    <n v="1"/>
    <m/>
    <m/>
    <m/>
    <m/>
    <m/>
    <m/>
    <s v="P"/>
    <n v="0"/>
    <n v="0"/>
  </r>
  <r>
    <n v="21579"/>
    <n v="46"/>
    <n v="25"/>
    <n v="21"/>
    <n v="21"/>
    <n v="228"/>
    <n v="228"/>
    <n v="21"/>
    <x v="56"/>
    <x v="954"/>
    <s v="GRANCEY-LE-CHATEAU-NEUVELLE"/>
    <s v="SSIAD IS-SUR-TILLE CH"/>
    <s v="S.S.I.A.D."/>
    <n v="210780631"/>
    <s v="CENTRE HOSPITALIER  D'IS-SUR-TILLE"/>
    <n v="1"/>
    <m/>
    <m/>
    <m/>
    <m/>
    <m/>
    <m/>
    <s v="P"/>
    <n v="0"/>
    <n v="0"/>
  </r>
  <r>
    <n v="21587"/>
    <n v="62.629629629629889"/>
    <n v="39.555555555555721"/>
    <n v="23.074074074074169"/>
    <n v="23.074074074074169"/>
    <n v="267.00000000000114"/>
    <n v="267.00000000000114"/>
    <n v="21"/>
    <x v="56"/>
    <x v="955"/>
    <s v="IS-SUR-TILLE"/>
    <s v="SSIAD IS-SUR-TILLE CH"/>
    <s v="S.S.I.A.D."/>
    <n v="210780631"/>
    <s v="CENTRE HOSPITALIER  D'IS-SUR-TILLE"/>
    <n v="1"/>
    <m/>
    <m/>
    <m/>
    <m/>
    <m/>
    <m/>
    <s v="P"/>
    <n v="0"/>
    <n v="0"/>
  </r>
  <r>
    <n v="21599"/>
    <n v="599.88172796877757"/>
    <n v="361.28466832901648"/>
    <n v="238.59705963976114"/>
    <n v="238.59705963976114"/>
    <n v="2438"/>
    <n v="2438"/>
    <n v="21"/>
    <x v="56"/>
    <x v="956"/>
    <s v="SELONGEY"/>
    <s v="SSIAD IS-SUR-TILLE CH"/>
    <s v="S.S.I.A.D."/>
    <n v="210780631"/>
    <s v="CENTRE HOSPITALIER  D'IS-SUR-TILLE"/>
    <n v="1"/>
    <m/>
    <m/>
    <m/>
    <m/>
    <m/>
    <m/>
    <s v="P"/>
    <n v="0"/>
    <n v="0"/>
  </r>
  <r>
    <n v="21614"/>
    <n v="55.30434782608684"/>
    <n v="35.096989966555107"/>
    <n v="20.207357859531729"/>
    <n v="20.207357859531729"/>
    <n v="317.99999999999932"/>
    <n v="317.99999999999932"/>
    <n v="21"/>
    <x v="56"/>
    <x v="957"/>
    <s v="IS-SUR-TILLE"/>
    <s v="SSIAD IS-SUR-TILLE CH"/>
    <s v="S.S.I.A.D."/>
    <n v="210780631"/>
    <s v="CENTRE HOSPITALIER  D'IS-SUR-TILLE"/>
    <n v="1"/>
    <m/>
    <m/>
    <m/>
    <m/>
    <m/>
    <m/>
    <s v="P"/>
    <n v="0"/>
    <n v="0"/>
  </r>
  <r>
    <n v="21620"/>
    <n v="51.648648648648447"/>
    <n v="40.0540540540539"/>
    <n v="11.59459459459455"/>
    <n v="11.59459459459455"/>
    <n v="155.9999999999994"/>
    <n v="155.9999999999994"/>
    <n v="21"/>
    <x v="56"/>
    <x v="958"/>
    <s v="IS-SUR-TILLE"/>
    <s v="SSIAD IS-SUR-TILLE CH"/>
    <s v="S.S.I.A.D."/>
    <n v="210780631"/>
    <s v="CENTRE HOSPITALIER  D'IS-SUR-TILLE"/>
    <n v="1"/>
    <m/>
    <m/>
    <m/>
    <m/>
    <m/>
    <m/>
    <s v="P"/>
    <n v="0"/>
    <n v="0"/>
  </r>
  <r>
    <n v="21638"/>
    <n v="188"/>
    <n v="123"/>
    <n v="65"/>
    <n v="65"/>
    <n v="1055"/>
    <n v="1055"/>
    <n v="21"/>
    <x v="56"/>
    <x v="959"/>
    <s v="IS-SUR-TILLE"/>
    <s v="SSIAD IS-SUR-TILLE CH"/>
    <s v="S.S.I.A.D."/>
    <n v="210780631"/>
    <s v="CENTRE HOSPITALIER  D'IS-SUR-TILLE"/>
    <n v="1"/>
    <m/>
    <m/>
    <m/>
    <m/>
    <m/>
    <m/>
    <s v="P"/>
    <n v="0"/>
    <n v="0"/>
  </r>
  <r>
    <n v="21665"/>
    <n v="27.285714285714278"/>
    <n v="15.591836734693873"/>
    <n v="11.693877551020403"/>
    <n v="11.693877551020403"/>
    <n v="191"/>
    <n v="191"/>
    <n v="21"/>
    <x v="56"/>
    <x v="960"/>
    <s v="SELONGEY"/>
    <s v="SSIAD IS-SUR-TILLE CH"/>
    <s v="S.S.I.A.D."/>
    <n v="210780631"/>
    <s v="CENTRE HOSPITALIER  D'IS-SUR-TILLE"/>
    <n v="1"/>
    <m/>
    <m/>
    <m/>
    <m/>
    <m/>
    <m/>
    <s v="P"/>
    <n v="0"/>
    <n v="0"/>
  </r>
  <r>
    <n v="21666"/>
    <n v="19.024390243902442"/>
    <n v="14.26829268292683"/>
    <n v="4.7560975609756104"/>
    <n v="4.7560975609756104"/>
    <n v="78"/>
    <n v="78"/>
    <n v="21"/>
    <x v="56"/>
    <x v="961"/>
    <s v="IS-SUR-TILLE"/>
    <s v="SSIAD IS-SUR-TILLE CH"/>
    <s v="S.S.I.A.D."/>
    <n v="210780631"/>
    <s v="CENTRE HOSPITALIER  D'IS-SUR-TILLE"/>
    <n v="1"/>
    <m/>
    <m/>
    <m/>
    <m/>
    <m/>
    <m/>
    <s v="P"/>
    <n v="0"/>
    <n v="0"/>
  </r>
  <r>
    <n v="21667"/>
    <n v="85.079700178554475"/>
    <n v="55.706946545482097"/>
    <n v="29.372753633072378"/>
    <n v="29.372753633072378"/>
    <n v="394.99999999999841"/>
    <n v="394.99999999999841"/>
    <n v="21"/>
    <x v="56"/>
    <x v="962"/>
    <s v="SELONGEY"/>
    <s v="SSIAD IS-SUR-TILLE CH"/>
    <s v="S.S.I.A.D."/>
    <n v="210780631"/>
    <s v="CENTRE HOSPITALIER  D'IS-SUR-TILLE"/>
    <n v="1"/>
    <m/>
    <m/>
    <m/>
    <m/>
    <m/>
    <m/>
    <s v="P"/>
    <n v="0"/>
    <n v="0"/>
  </r>
  <r>
    <n v="21692"/>
    <n v="62"/>
    <n v="39"/>
    <n v="23"/>
    <n v="23"/>
    <n v="253"/>
    <n v="253"/>
    <n v="21"/>
    <x v="56"/>
    <x v="963"/>
    <s v="IS-SUR-TILLE"/>
    <s v="SSIAD IS-SUR-TILLE CH"/>
    <s v="S.S.I.A.D."/>
    <n v="210780631"/>
    <s v="CENTRE HOSPITALIER  D'IS-SUR-TILLE"/>
    <n v="1"/>
    <m/>
    <m/>
    <m/>
    <m/>
    <m/>
    <m/>
    <s v="P"/>
    <n v="0"/>
    <n v="0"/>
  </r>
  <r>
    <n v="21702"/>
    <n v="67"/>
    <n v="56"/>
    <n v="11"/>
    <n v="11"/>
    <n v="269"/>
    <n v="269"/>
    <n v="21"/>
    <x v="56"/>
    <x v="964"/>
    <s v="IS-SUR-TILLE"/>
    <s v="SSIAD IS-SUR-TILLE CH"/>
    <s v="S.S.I.A.D."/>
    <n v="210780631"/>
    <s v="CENTRE HOSPITALIER  D'IS-SUR-TILLE"/>
    <n v="1"/>
    <m/>
    <m/>
    <m/>
    <m/>
    <m/>
    <m/>
    <s v="P"/>
    <n v="0"/>
    <n v="0"/>
  </r>
  <r>
    <n v="71017"/>
    <n v="32"/>
    <n v="19"/>
    <n v="13"/>
    <n v="13"/>
    <n v="85"/>
    <n v="85"/>
    <n v="71"/>
    <x v="57"/>
    <x v="965"/>
    <s v="GUICHE"/>
    <s v="SSIAD DU CH DE LA GUICHE"/>
    <s v="S.S.I.A.D."/>
    <n v="710780156"/>
    <s v="CENTRE HOSPITALIER DE LA GUICHE"/>
    <n v="1"/>
    <n v="42"/>
    <n v="42"/>
    <m/>
    <m/>
    <m/>
    <m/>
    <s v="P"/>
    <n v="0"/>
    <n v="0"/>
  </r>
  <r>
    <n v="71025"/>
    <n v="132.06793478260823"/>
    <n v="85.692934782608404"/>
    <n v="46.374999999999837"/>
    <n v="46.374999999999837"/>
    <n v="370.99999999999869"/>
    <n v="370.99999999999869"/>
    <n v="71"/>
    <x v="57"/>
    <x v="966"/>
    <s v="SAINT-BONNET-DE-JOUX"/>
    <s v="SSIAD DU CH DE LA GUICHE"/>
    <s v="S.S.I.A.D."/>
    <n v="710780156"/>
    <s v="CENTRE HOSPITALIER DE LA GUICHE"/>
    <n v="1"/>
    <m/>
    <m/>
    <m/>
    <m/>
    <m/>
    <m/>
    <s v="P"/>
    <n v="0"/>
    <n v="0"/>
  </r>
  <r>
    <n v="71127"/>
    <n v="31.826666666666767"/>
    <n v="15.40000000000005"/>
    <n v="16.426666666666719"/>
    <n v="16.426666666666719"/>
    <n v="77.000000000000256"/>
    <n v="77.000000000000256"/>
    <n v="71"/>
    <x v="57"/>
    <x v="967"/>
    <s v="GUICHE"/>
    <s v="SSIAD DU CH DE LA GUICHE"/>
    <s v="S.S.I.A.D."/>
    <n v="710780156"/>
    <s v="CENTRE HOSPITALIER DE LA GUICHE"/>
    <n v="1"/>
    <m/>
    <m/>
    <m/>
    <m/>
    <m/>
    <m/>
    <s v="P"/>
    <n v="0"/>
    <n v="0"/>
  </r>
  <r>
    <n v="71128"/>
    <n v="28.022471910112369"/>
    <n v="15.460674157303377"/>
    <n v="12.561797752808992"/>
    <n v="12.561797752808992"/>
    <n v="86"/>
    <n v="86"/>
    <n v="71"/>
    <x v="57"/>
    <x v="968"/>
    <s v="SAINT-BONNET-DE-JOUX"/>
    <s v="SSIAD DU CH DE LA GUICHE"/>
    <s v="S.S.I.A.D."/>
    <n v="710780156"/>
    <s v="CENTRE HOSPITALIER DE LA GUICHE"/>
    <n v="1"/>
    <m/>
    <m/>
    <m/>
    <m/>
    <m/>
    <m/>
    <s v="P"/>
    <n v="0"/>
    <n v="0"/>
  </r>
  <r>
    <n v="71139"/>
    <n v="41.438848920863201"/>
    <n v="32.115107913668979"/>
    <n v="9.3237410071942204"/>
    <n v="9.3237410071942204"/>
    <n v="144"/>
    <n v="144"/>
    <n v="71"/>
    <x v="57"/>
    <x v="969"/>
    <s v="GUICHE"/>
    <s v="SSIAD DU CH DE LA GUICHE"/>
    <s v="S.S.I.A.D."/>
    <n v="710780156"/>
    <s v="CENTRE HOSPITALIER DE LA GUICHE"/>
    <n v="1"/>
    <m/>
    <m/>
    <m/>
    <m/>
    <m/>
    <m/>
    <s v="P"/>
    <n v="0"/>
    <n v="0"/>
  </r>
  <r>
    <n v="71214"/>
    <n v="138.69930069930075"/>
    <n v="77.71095571095573"/>
    <n v="60.988344988345006"/>
    <n v="60.988344988345006"/>
    <n v="422"/>
    <n v="422"/>
    <n v="71"/>
    <x v="57"/>
    <x v="970"/>
    <s v="MONT-SAINT-VINCENT"/>
    <s v="SSIAD DU CH DE LA GUICHE"/>
    <s v="S.S.I.A.D."/>
    <n v="710780156"/>
    <s v="CENTRE HOSPITALIER DE LA GUICHE"/>
    <n v="1"/>
    <m/>
    <m/>
    <m/>
    <m/>
    <m/>
    <m/>
    <s v="P"/>
    <n v="0"/>
    <n v="0"/>
  </r>
  <r>
    <n v="71222"/>
    <n v="267"/>
    <n v="181"/>
    <n v="86"/>
    <n v="86"/>
    <n v="899"/>
    <n v="899"/>
    <n v="71"/>
    <x v="57"/>
    <x v="971"/>
    <s v="MONT-SAINT-VINCENT"/>
    <s v="SSIAD DU CH DE LA GUICHE"/>
    <s v="S.S.I.A.D."/>
    <n v="710780156"/>
    <s v="CENTRE HOSPITALIER DE LA GUICHE"/>
    <n v="1"/>
    <m/>
    <m/>
    <m/>
    <m/>
    <m/>
    <m/>
    <s v="P"/>
    <n v="0"/>
    <n v="0"/>
  </r>
  <r>
    <n v="71231"/>
    <n v="306.41568505149974"/>
    <n v="109.19691610091915"/>
    <n v="197.2187689505806"/>
    <n v="197.2187689505806"/>
    <n v="609.99999999999875"/>
    <n v="609.99999999999875"/>
    <n v="71"/>
    <x v="57"/>
    <x v="972"/>
    <s v="GUICHE"/>
    <s v="SSIAD DU CH DE LA GUICHE"/>
    <s v="S.S.I.A.D."/>
    <n v="710780156"/>
    <s v="CENTRE HOSPITALIER DE LA GUICHE"/>
    <n v="1"/>
    <m/>
    <m/>
    <m/>
    <m/>
    <m/>
    <m/>
    <s v="P"/>
    <n v="0"/>
    <n v="0"/>
  </r>
  <r>
    <n v="71242"/>
    <n v="172.91787681846847"/>
    <n v="103.37561154226675"/>
    <n v="69.542265276201718"/>
    <n v="69.542265276201718"/>
    <n v="534.99999999999943"/>
    <n v="534.99999999999943"/>
    <n v="71"/>
    <x v="57"/>
    <x v="973"/>
    <s v="GUICHE"/>
    <s v="SSIAD DU CH DE LA GUICHE"/>
    <s v="S.S.I.A.D."/>
    <n v="710780156"/>
    <s v="CENTRE HOSPITALIER DE LA GUICHE"/>
    <n v="1"/>
    <m/>
    <m/>
    <m/>
    <m/>
    <m/>
    <m/>
    <s v="P"/>
    <n v="0"/>
    <n v="0"/>
  </r>
  <r>
    <n v="71278"/>
    <n v="37"/>
    <n v="28"/>
    <n v="9"/>
    <n v="9"/>
    <n v="149"/>
    <n v="149"/>
    <n v="71"/>
    <x v="57"/>
    <x v="974"/>
    <s v="MONT-SAINT-VINCENT"/>
    <s v="SSIAD DU CH DE LA GUICHE"/>
    <s v="S.S.I.A.D."/>
    <n v="710780156"/>
    <s v="CENTRE HOSPITALIER DE LA GUICHE"/>
    <n v="1"/>
    <m/>
    <m/>
    <m/>
    <m/>
    <m/>
    <m/>
    <s v="P"/>
    <n v="0"/>
    <n v="0"/>
  </r>
  <r>
    <n v="71279"/>
    <n v="155"/>
    <n v="92"/>
    <n v="63"/>
    <n v="63"/>
    <n v="451"/>
    <n v="451"/>
    <n v="71"/>
    <x v="57"/>
    <x v="975"/>
    <s v="GUICHE"/>
    <s v="SSIAD DU CH DE LA GUICHE"/>
    <s v="S.S.I.A.D."/>
    <n v="710780156"/>
    <s v="CENTRE HOSPITALIER DE LA GUICHE"/>
    <n v="1"/>
    <m/>
    <m/>
    <m/>
    <m/>
    <m/>
    <m/>
    <s v="P"/>
    <n v="0"/>
    <n v="0"/>
  </r>
  <r>
    <n v="71286"/>
    <n v="72.623376623376714"/>
    <n v="55.476190476190553"/>
    <n v="17.147186147186169"/>
    <n v="17.147186147186169"/>
    <n v="233"/>
    <n v="233"/>
    <n v="71"/>
    <x v="57"/>
    <x v="976"/>
    <s v="MONT-SAINT-VINCENT"/>
    <s v="SSIAD DU CH DE LA GUICHE"/>
    <s v="S.S.I.A.D."/>
    <n v="710780156"/>
    <s v="CENTRE HOSPITALIER DE LA GUICHE"/>
    <n v="1"/>
    <m/>
    <m/>
    <m/>
    <m/>
    <m/>
    <m/>
    <s v="P"/>
    <n v="0"/>
    <n v="0"/>
  </r>
  <r>
    <n v="71320"/>
    <n v="156.24760112255854"/>
    <n v="75.929693508409301"/>
    <n v="80.317907614149249"/>
    <n v="80.317907614149249"/>
    <n v="336"/>
    <n v="336"/>
    <n v="71"/>
    <x v="57"/>
    <x v="977"/>
    <s v="MONT-SAINT-VINCENT"/>
    <s v="SSIAD DU CH DE LA GUICHE"/>
    <s v="S.S.I.A.D."/>
    <n v="710780156"/>
    <s v="CENTRE HOSPITALIER DE LA GUICHE"/>
    <n v="1"/>
    <m/>
    <m/>
    <m/>
    <m/>
    <m/>
    <m/>
    <s v="P"/>
    <n v="0"/>
    <n v="0"/>
  </r>
  <r>
    <n v="71323"/>
    <n v="57"/>
    <n v="40"/>
    <n v="17"/>
    <n v="17"/>
    <n v="126"/>
    <n v="126"/>
    <n v="71"/>
    <x v="57"/>
    <x v="978"/>
    <s v="SAINT-BONNET-DE-JOUX"/>
    <s v="SSIAD DU CH DE LA GUICHE"/>
    <s v="S.S.I.A.D."/>
    <n v="710780156"/>
    <s v="CENTRE HOSPITALIER DE LA GUICHE"/>
    <n v="1"/>
    <m/>
    <m/>
    <m/>
    <m/>
    <m/>
    <m/>
    <s v="P"/>
    <n v="0"/>
    <n v="0"/>
  </r>
  <r>
    <n v="71356"/>
    <n v="200"/>
    <n v="150"/>
    <n v="50"/>
    <n v="50"/>
    <n v="1005"/>
    <n v="1005"/>
    <n v="71"/>
    <x v="57"/>
    <x v="979"/>
    <s v="GUICHE"/>
    <s v="SSIAD DU CH DE LA GUICHE"/>
    <s v="S.S.I.A.D."/>
    <n v="710780156"/>
    <s v="CENTRE HOSPITALIER DE LA GUICHE"/>
    <n v="1"/>
    <m/>
    <m/>
    <m/>
    <m/>
    <m/>
    <m/>
    <s v="P"/>
    <n v="0"/>
    <n v="0"/>
  </r>
  <r>
    <n v="71358"/>
    <n v="35"/>
    <n v="20"/>
    <n v="15"/>
    <n v="15"/>
    <n v="96"/>
    <n v="96"/>
    <n v="71"/>
    <x v="57"/>
    <x v="980"/>
    <s v="SAINT-BONNET-DE-JOUX"/>
    <s v="SSIAD DU CH DE LA GUICHE"/>
    <s v="S.S.I.A.D."/>
    <n v="710780156"/>
    <s v="CENTRE HOSPITALIER DE LA GUICHE"/>
    <n v="1"/>
    <m/>
    <m/>
    <m/>
    <m/>
    <m/>
    <m/>
    <s v="P"/>
    <n v="0"/>
    <n v="0"/>
  </r>
  <r>
    <n v="71363"/>
    <n v="26.252631578947369"/>
    <n v="17.2"/>
    <n v="9.0526315789473699"/>
    <n v="9.0526315789473699"/>
    <n v="86"/>
    <n v="86"/>
    <n v="71"/>
    <x v="57"/>
    <x v="981"/>
    <s v="MONT-SAINT-VINCENT"/>
    <s v="SSIAD DU CH DE LA GUICHE"/>
    <s v="S.S.I.A.D."/>
    <n v="710780156"/>
    <s v="CENTRE HOSPITALIER DE LA GUICHE"/>
    <n v="1"/>
    <m/>
    <m/>
    <m/>
    <m/>
    <m/>
    <m/>
    <s v="P"/>
    <n v="0"/>
    <n v="0"/>
  </r>
  <r>
    <n v="71375"/>
    <n v="82.329317269076455"/>
    <n v="44.176706827309317"/>
    <n v="38.152610441767138"/>
    <n v="38.152610441767138"/>
    <n v="250"/>
    <n v="250"/>
    <n v="71"/>
    <x v="57"/>
    <x v="982"/>
    <s v="GUICHE"/>
    <s v="SSIAD DU CH DE LA GUICHE"/>
    <s v="S.S.I.A.D."/>
    <n v="710780156"/>
    <s v="CENTRE HOSPITALIER DE LA GUICHE"/>
    <n v="1"/>
    <m/>
    <m/>
    <m/>
    <m/>
    <m/>
    <m/>
    <s v="P"/>
    <n v="0"/>
    <n v="0"/>
  </r>
  <r>
    <n v="71394"/>
    <n v="326"/>
    <n v="163"/>
    <n v="163"/>
    <n v="163"/>
    <n v="760"/>
    <n v="760"/>
    <n v="71"/>
    <x v="57"/>
    <x v="983"/>
    <s v="SAINT-BONNET-DE-JOUX"/>
    <s v="SSIAD DU CH DE LA GUICHE"/>
    <s v="S.S.I.A.D."/>
    <n v="710780156"/>
    <s v="CENTRE HOSPITALIER DE LA GUICHE"/>
    <n v="1"/>
    <m/>
    <m/>
    <m/>
    <m/>
    <m/>
    <m/>
    <s v="P"/>
    <n v="0"/>
    <n v="0"/>
  </r>
  <r>
    <n v="71400"/>
    <n v="42.31343283582072"/>
    <n v="26.194029850746158"/>
    <n v="16.119402985074561"/>
    <n v="16.119402985074561"/>
    <n v="134.99999999999943"/>
    <n v="134.99999999999943"/>
    <n v="71"/>
    <x v="57"/>
    <x v="984"/>
    <s v="MONT-SAINT-VINCENT"/>
    <s v="SSIAD DU CH DE LA GUICHE"/>
    <s v="S.S.I.A.D."/>
    <n v="710780156"/>
    <s v="CENTRE HOSPITALIER DE LA GUICHE"/>
    <n v="1"/>
    <m/>
    <m/>
    <m/>
    <m/>
    <m/>
    <m/>
    <s v="P"/>
    <n v="0"/>
    <n v="0"/>
  </r>
  <r>
    <n v="71446"/>
    <n v="69"/>
    <n v="43"/>
    <n v="26"/>
    <n v="26"/>
    <n v="185"/>
    <n v="185"/>
    <n v="71"/>
    <x v="57"/>
    <x v="985"/>
    <s v="GUICHE"/>
    <s v="SSIAD DU CH DE LA GUICHE"/>
    <s v="S.S.I.A.D."/>
    <n v="710780156"/>
    <s v="CENTRE HOSPITALIER DE LA GUICHE"/>
    <n v="1"/>
    <m/>
    <m/>
    <m/>
    <m/>
    <m/>
    <m/>
    <s v="P"/>
    <n v="0"/>
    <n v="0"/>
  </r>
  <r>
    <n v="71452"/>
    <n v="35.297439955855758"/>
    <n v="21.801359972734438"/>
    <n v="13.496079983121319"/>
    <n v="13.496079983121319"/>
    <n v="111"/>
    <n v="111"/>
    <n v="71"/>
    <x v="57"/>
    <x v="986"/>
    <s v="GUICHE"/>
    <s v="SSIAD DU CH DE LA GUICHE"/>
    <s v="S.S.I.A.D."/>
    <n v="710780156"/>
    <s v="CENTRE HOSPITALIER DE LA GUICHE"/>
    <n v="1"/>
    <m/>
    <m/>
    <m/>
    <m/>
    <m/>
    <m/>
    <s v="P"/>
    <n v="0"/>
    <n v="0"/>
  </r>
  <r>
    <n v="71458"/>
    <n v="15"/>
    <n v="9"/>
    <n v="6"/>
    <n v="6"/>
    <n v="63"/>
    <n v="63"/>
    <n v="71"/>
    <x v="57"/>
    <x v="987"/>
    <s v="GUICHE"/>
    <s v="SSIAD DU CH DE LA GUICHE"/>
    <s v="S.S.I.A.D."/>
    <n v="710780156"/>
    <s v="CENTRE HOSPITALIER DE LA GUICHE"/>
    <n v="1"/>
    <m/>
    <m/>
    <m/>
    <m/>
    <m/>
    <m/>
    <s v="P"/>
    <n v="0"/>
    <n v="0"/>
  </r>
  <r>
    <n v="71465"/>
    <n v="62"/>
    <n v="40"/>
    <n v="22"/>
    <n v="22"/>
    <n v="270"/>
    <n v="270"/>
    <n v="71"/>
    <x v="57"/>
    <x v="988"/>
    <s v="MONT-SAINT-VINCENT"/>
    <s v="SSIAD DU CH DE LA GUICHE"/>
    <s v="S.S.I.A.D."/>
    <n v="710780156"/>
    <s v="CENTRE HOSPITALIER DE LA GUICHE"/>
    <n v="1"/>
    <m/>
    <m/>
    <m/>
    <m/>
    <m/>
    <m/>
    <s v="P"/>
    <n v="0"/>
    <n v="0"/>
  </r>
  <r>
    <n v="71477"/>
    <n v="111"/>
    <n v="78"/>
    <n v="33"/>
    <n v="33"/>
    <n v="473"/>
    <n v="473"/>
    <n v="71"/>
    <x v="57"/>
    <x v="989"/>
    <s v="MONT-SAINT-VINCENT"/>
    <s v="SSIAD DU CH DE LA GUICHE"/>
    <s v="S.S.I.A.D."/>
    <n v="710780156"/>
    <s v="CENTRE HOSPITALIER DE LA GUICHE"/>
    <n v="1"/>
    <m/>
    <m/>
    <m/>
    <m/>
    <m/>
    <m/>
    <s v="P"/>
    <n v="0"/>
    <n v="0"/>
  </r>
  <r>
    <n v="71524"/>
    <n v="63.238095238095234"/>
    <n v="38.535714285714285"/>
    <n v="24.702380952380949"/>
    <n v="24.702380952380949"/>
    <n v="166"/>
    <n v="166"/>
    <n v="71"/>
    <x v="57"/>
    <x v="990"/>
    <s v="SAINT-BONNET-DE-JOUX"/>
    <s v="SSIAD DU CH DE LA GUICHE"/>
    <s v="S.S.I.A.D."/>
    <n v="710780156"/>
    <s v="CENTRE HOSPITALIER DE LA GUICHE"/>
    <n v="1"/>
    <m/>
    <m/>
    <m/>
    <m/>
    <m/>
    <m/>
    <s v="P"/>
    <n v="0"/>
    <n v="0"/>
  </r>
  <r>
    <n v="71529"/>
    <n v="89.943462897526416"/>
    <n v="41.434628975264978"/>
    <n v="48.508833922261445"/>
    <n v="48.508833922261445"/>
    <n v="286"/>
    <n v="286"/>
    <n v="71"/>
    <x v="57"/>
    <x v="991"/>
    <s v="SAINT-BONNET-DE-JOUX"/>
    <s v="SSIAD DU CH DE LA GUICHE"/>
    <s v="S.S.I.A.D."/>
    <n v="710780156"/>
    <s v="CENTRE HOSPITALIER DE LA GUICHE"/>
    <n v="1"/>
    <m/>
    <m/>
    <m/>
    <m/>
    <m/>
    <m/>
    <s v="P"/>
    <n v="0"/>
    <n v="0"/>
  </r>
  <r>
    <n v="71563"/>
    <n v="34.627659574468098"/>
    <n v="15.829787234042559"/>
    <n v="18.797872340425538"/>
    <n v="18.797872340425538"/>
    <n v="93"/>
    <n v="93"/>
    <n v="71"/>
    <x v="57"/>
    <x v="992"/>
    <s v="MONT-SAINT-VINCENT"/>
    <s v="SSIAD DU CH DE LA GUICHE"/>
    <s v="S.S.I.A.D."/>
    <n v="710780156"/>
    <s v="CENTRE HOSPITALIER DE LA GUICHE"/>
    <n v="1"/>
    <m/>
    <m/>
    <m/>
    <m/>
    <m/>
    <m/>
    <s v="P"/>
    <n v="0"/>
    <n v="0"/>
  </r>
  <r>
    <n v="71571"/>
    <n v="135.08498829150577"/>
    <n v="92.670629099324159"/>
    <n v="42.414359192181607"/>
    <n v="42.414359192181607"/>
    <n v="446"/>
    <n v="446"/>
    <n v="71"/>
    <x v="57"/>
    <x v="993"/>
    <s v="SAINT-BONNET-DE-JOUX"/>
    <s v="SSIAD DU CH DE LA GUICHE"/>
    <s v="S.S.I.A.D."/>
    <n v="710780156"/>
    <s v="CENTRE HOSPITALIER DE LA GUICHE"/>
    <n v="1"/>
    <m/>
    <m/>
    <m/>
    <m/>
    <m/>
    <m/>
    <s v="P"/>
    <n v="0"/>
    <n v="0"/>
  </r>
  <r>
    <n v="71011"/>
    <n v="140.82519452538045"/>
    <n v="93.249115293833"/>
    <n v="47.576079231547446"/>
    <n v="47.576079231547446"/>
    <n v="448"/>
    <n v="448"/>
    <n v="71"/>
    <x v="58"/>
    <x v="994"/>
    <s v="MARCIGNY"/>
    <s v="SSIAD DU CH DE MARCIGNY"/>
    <s v="S.S.I.A.D."/>
    <n v="710780438"/>
    <s v="CENTRE HOSPITALIER DE MARCIGNY"/>
    <n v="1"/>
    <n v="38"/>
    <n v="38"/>
    <n v="2"/>
    <n v="2"/>
    <m/>
    <m/>
    <s v="P"/>
    <n v="0"/>
    <n v="0"/>
  </r>
  <r>
    <n v="71012"/>
    <n v="108"/>
    <n v="61"/>
    <n v="47"/>
    <n v="47"/>
    <n v="339"/>
    <n v="339"/>
    <n v="71"/>
    <x v="58"/>
    <x v="995"/>
    <s v="MARCIGNY"/>
    <s v="SSIAD DU CH DE MARCIGNY"/>
    <s v="S.S.I.A.D."/>
    <n v="710780438"/>
    <s v="CENTRE HOSPITALIER DE MARCIGNY"/>
    <n v="1"/>
    <m/>
    <m/>
    <m/>
    <m/>
    <m/>
    <m/>
    <s v="P"/>
    <n v="0"/>
    <n v="0"/>
  </r>
  <r>
    <n v="71024"/>
    <n v="119.72"/>
    <n v="75.92"/>
    <n v="43.79999999999999"/>
    <n v="43.79999999999999"/>
    <n v="511"/>
    <n v="511"/>
    <n v="71"/>
    <x v="58"/>
    <x v="996"/>
    <s v="MARCIGNY"/>
    <s v="SSIAD DU CH DE MARCIGNY"/>
    <s v="S.S.I.A.D."/>
    <n v="710780438"/>
    <s v="CENTRE HOSPITALIER DE MARCIGNY"/>
    <n v="1"/>
    <m/>
    <m/>
    <m/>
    <m/>
    <m/>
    <m/>
    <s v="P"/>
    <n v="0"/>
    <n v="0"/>
  </r>
  <r>
    <n v="71048"/>
    <n v="62.245989304812596"/>
    <n v="43.572192513368819"/>
    <n v="18.673796791443777"/>
    <n v="18.673796791443777"/>
    <n v="193.99999999999929"/>
    <n v="193.99999999999929"/>
    <n v="71"/>
    <x v="58"/>
    <x v="997"/>
    <s v="MARCIGNY"/>
    <s v="SSIAD DU CH DE MARCIGNY"/>
    <s v="S.S.I.A.D."/>
    <n v="710780438"/>
    <s v="CENTRE HOSPITALIER DE MARCIGNY"/>
    <n v="1"/>
    <m/>
    <m/>
    <m/>
    <m/>
    <m/>
    <m/>
    <s v="P"/>
    <n v="0"/>
    <n v="0"/>
  </r>
  <r>
    <n v="71060"/>
    <n v="100.446428571429"/>
    <n v="68.303571428571715"/>
    <n v="32.142857142857281"/>
    <n v="32.142857142857281"/>
    <n v="225.00000000000097"/>
    <n v="225.00000000000097"/>
    <n v="71"/>
    <x v="58"/>
    <x v="998"/>
    <s v="SEMUR-EN-BRIONNAIS"/>
    <s v="SSIAD DU CH DE MARCIGNY"/>
    <s v="S.S.I.A.D."/>
    <n v="710780438"/>
    <s v="CENTRE HOSPITALIER DE MARCIGNY"/>
    <n v="1"/>
    <m/>
    <m/>
    <m/>
    <m/>
    <m/>
    <m/>
    <s v="P"/>
    <n v="0"/>
    <n v="0"/>
  </r>
  <r>
    <n v="71071"/>
    <n v="111.35925925925918"/>
    <n v="66.607407407407365"/>
    <n v="44.751851851851818"/>
    <n v="44.751851851851818"/>
    <n v="281"/>
    <n v="281"/>
    <n v="71"/>
    <x v="58"/>
    <x v="999"/>
    <s v="MARCIGNY"/>
    <s v="SSIAD DU CH DE MARCIGNY"/>
    <s v="S.S.I.A.D."/>
    <n v="710780438"/>
    <s v="CENTRE HOSPITALIER DE MARCIGNY"/>
    <n v="1"/>
    <m/>
    <m/>
    <m/>
    <m/>
    <m/>
    <m/>
    <s v="P"/>
    <n v="0"/>
    <n v="0"/>
  </r>
  <r>
    <n v="71077"/>
    <n v="166.67193675889328"/>
    <n v="102.18577075098814"/>
    <n v="64.48616600790514"/>
    <n v="64.48616600790514"/>
    <n v="502"/>
    <n v="502"/>
    <n v="71"/>
    <x v="58"/>
    <x v="1000"/>
    <s v="MARCIGNY"/>
    <s v="SSIAD DU CH DE MARCIGNY"/>
    <s v="S.S.I.A.D."/>
    <n v="710780438"/>
    <s v="CENTRE HOSPITALIER DE MARCIGNY"/>
    <n v="1"/>
    <m/>
    <m/>
    <m/>
    <m/>
    <m/>
    <m/>
    <s v="P"/>
    <n v="0"/>
    <n v="0"/>
  </r>
  <r>
    <n v="71123"/>
    <n v="125.62189054726375"/>
    <n v="71.353233830845809"/>
    <n v="54.268656716417937"/>
    <n v="54.268656716417937"/>
    <n v="404"/>
    <n v="404"/>
    <n v="71"/>
    <x v="58"/>
    <x v="1001"/>
    <s v="MARCIGNY"/>
    <s v="SSIAD DU CH DE MARCIGNY"/>
    <s v="S.S.I.A.D."/>
    <n v="710780438"/>
    <s v="CENTRE HOSPITALIER DE MARCIGNY"/>
    <n v="1"/>
    <m/>
    <m/>
    <m/>
    <m/>
    <m/>
    <m/>
    <s v="P"/>
    <n v="0"/>
    <n v="0"/>
  </r>
  <r>
    <n v="71200"/>
    <n v="174"/>
    <n v="123"/>
    <n v="51"/>
    <n v="51"/>
    <n v="663"/>
    <n v="663"/>
    <n v="71"/>
    <x v="58"/>
    <x v="1002"/>
    <s v="SEMUR-EN-BRIONNAIS"/>
    <s v="SSIAD DU CH DE MARCIGNY"/>
    <s v="S.S.I.A.D."/>
    <n v="710780438"/>
    <s v="CENTRE HOSPITALIER DE MARCIGNY"/>
    <n v="1"/>
    <m/>
    <m/>
    <m/>
    <m/>
    <m/>
    <m/>
    <s v="P"/>
    <n v="0"/>
    <n v="0"/>
  </r>
  <r>
    <n v="71238"/>
    <n v="249.50347567030775"/>
    <n v="155.69016881827204"/>
    <n v="93.813306852035723"/>
    <n v="93.813306852035723"/>
    <n v="1005"/>
    <n v="1005"/>
    <n v="71"/>
    <x v="58"/>
    <x v="1003"/>
    <s v="SEMUR-EN-BRIONNAIS"/>
    <s v="SSIAD DU CH DE MARCIGNY"/>
    <s v="S.S.I.A.D."/>
    <n v="710780438"/>
    <s v="CENTRE HOSPITALIER DE MARCIGNY"/>
    <n v="1"/>
    <m/>
    <m/>
    <m/>
    <m/>
    <m/>
    <m/>
    <s v="P"/>
    <n v="0"/>
    <n v="0"/>
  </r>
  <r>
    <n v="71259"/>
    <n v="97.72455089820383"/>
    <n v="67.185628742515135"/>
    <n v="30.538922155688702"/>
    <n v="30.538922155688702"/>
    <n v="340.00000000000085"/>
    <n v="340.00000000000085"/>
    <n v="71"/>
    <x v="58"/>
    <x v="1004"/>
    <s v="SEMUR-EN-BRIONNAIS"/>
    <s v="SSIAD DU CH DE MARCIGNY"/>
    <s v="S.S.I.A.D."/>
    <n v="710780438"/>
    <s v="CENTRE HOSPITALIER DE MARCIGNY"/>
    <n v="1"/>
    <m/>
    <m/>
    <m/>
    <m/>
    <m/>
    <m/>
    <s v="P"/>
    <n v="0"/>
    <n v="0"/>
  </r>
  <r>
    <n v="71271"/>
    <n v="62.083333333333336"/>
    <n v="44.891025641025642"/>
    <n v="17.192307692307693"/>
    <n v="17.192307692307693"/>
    <n v="149"/>
    <n v="149"/>
    <n v="71"/>
    <x v="58"/>
    <x v="1005"/>
    <s v="SEMUR-EN-BRIONNAIS"/>
    <s v="SSIAD DU CH DE MARCIGNY"/>
    <s v="S.S.I.A.D."/>
    <n v="710780438"/>
    <s v="CENTRE HOSPITALIER DE MARCIGNY"/>
    <n v="1"/>
    <m/>
    <m/>
    <m/>
    <m/>
    <m/>
    <m/>
    <s v="P"/>
    <n v="0"/>
    <n v="0"/>
  </r>
  <r>
    <n v="71275"/>
    <n v="894.85886219400538"/>
    <n v="423.92581962785431"/>
    <n v="470.93304256615107"/>
    <n v="470.93304256615107"/>
    <n v="1841.0000000000059"/>
    <n v="1841.0000000000059"/>
    <n v="71"/>
    <x v="58"/>
    <x v="1006"/>
    <s v="MARCIGNY"/>
    <s v="SSIAD DU CH DE MARCIGNY"/>
    <s v="S.S.I.A.D."/>
    <n v="710780438"/>
    <s v="CENTRE HOSPITALIER DE MARCIGNY"/>
    <n v="1"/>
    <m/>
    <m/>
    <m/>
    <m/>
    <m/>
    <m/>
    <s v="P"/>
    <n v="0"/>
    <n v="0"/>
  </r>
  <r>
    <n v="71291"/>
    <n v="255.00091051289459"/>
    <n v="138.00023648043231"/>
    <n v="117.00067403246229"/>
    <n v="117.00067403246229"/>
    <n v="975"/>
    <n v="975"/>
    <n v="71"/>
    <x v="58"/>
    <x v="1007"/>
    <s v="MARCIGNY"/>
    <s v="SSIAD DU CH DE MARCIGNY"/>
    <s v="S.S.I.A.D."/>
    <n v="710780438"/>
    <s v="CENTRE HOSPITALIER DE MARCIGNY"/>
    <n v="1"/>
    <m/>
    <m/>
    <m/>
    <m/>
    <m/>
    <m/>
    <s v="P"/>
    <n v="0"/>
    <n v="0"/>
  </r>
  <r>
    <n v="71307"/>
    <n v="73.212121212121446"/>
    <n v="48.808080808080959"/>
    <n v="24.404040404040479"/>
    <n v="24.404040404040479"/>
    <n v="302.00000000000097"/>
    <n v="302.00000000000097"/>
    <n v="71"/>
    <x v="58"/>
    <x v="1008"/>
    <s v="MARCIGNY"/>
    <s v="SSIAD DU CH DE MARCIGNY"/>
    <s v="S.S.I.A.D."/>
    <n v="710780438"/>
    <s v="CENTRE HOSPITALIER DE MARCIGNY"/>
    <n v="1"/>
    <m/>
    <m/>
    <m/>
    <m/>
    <m/>
    <m/>
    <s v="P"/>
    <n v="0"/>
    <n v="0"/>
  </r>
  <r>
    <n v="71337"/>
    <n v="101"/>
    <n v="69"/>
    <n v="32"/>
    <n v="32"/>
    <n v="308"/>
    <n v="308"/>
    <n v="71"/>
    <x v="58"/>
    <x v="1009"/>
    <s v="SEMUR-EN-BRIONNAIS"/>
    <s v="SSIAD DU CH DE MARCIGNY"/>
    <s v="S.S.I.A.D."/>
    <n v="710780438"/>
    <s v="CENTRE HOSPITALIER DE MARCIGNY"/>
    <n v="1"/>
    <m/>
    <m/>
    <m/>
    <m/>
    <m/>
    <m/>
    <s v="P"/>
    <n v="0"/>
    <n v="0"/>
  </r>
  <r>
    <n v="71393"/>
    <n v="112.14876033057851"/>
    <n v="84.84297520661157"/>
    <n v="27.305785123966938"/>
    <n v="27.305785123966938"/>
    <n v="472"/>
    <n v="472"/>
    <n v="71"/>
    <x v="58"/>
    <x v="1010"/>
    <s v="SEMUR-EN-BRIONNAIS"/>
    <s v="SSIAD DU CH DE MARCIGNY"/>
    <s v="S.S.I.A.D."/>
    <n v="710780438"/>
    <s v="CENTRE HOSPITALIER DE MARCIGNY"/>
    <n v="1"/>
    <m/>
    <m/>
    <m/>
    <m/>
    <m/>
    <m/>
    <s v="P"/>
    <n v="0"/>
    <n v="0"/>
  </r>
  <r>
    <n v="71399"/>
    <n v="187.25343811394941"/>
    <n v="95.662082514735033"/>
    <n v="91.591355599214396"/>
    <n v="91.591355599214396"/>
    <n v="518.00000000000148"/>
    <n v="518.00000000000148"/>
    <n v="71"/>
    <x v="58"/>
    <x v="1011"/>
    <s v="SEMUR-EN-BRIONNAIS"/>
    <s v="SSIAD DU CH DE MARCIGNY"/>
    <s v="S.S.I.A.D."/>
    <n v="710780438"/>
    <s v="CENTRE HOSPITALIER DE MARCIGNY"/>
    <n v="1"/>
    <m/>
    <m/>
    <m/>
    <m/>
    <m/>
    <m/>
    <s v="P"/>
    <n v="0"/>
    <n v="0"/>
  </r>
  <r>
    <n v="71406"/>
    <n v="63.610389610389859"/>
    <n v="35.909090909091049"/>
    <n v="27.701298701298811"/>
    <n v="27.701298701298811"/>
    <n v="158.00000000000065"/>
    <n v="158.00000000000065"/>
    <n v="71"/>
    <x v="58"/>
    <x v="1012"/>
    <s v="SEMUR-EN-BRIONNAIS"/>
    <s v="SSIAD DU CH DE MARCIGNY"/>
    <s v="S.S.I.A.D."/>
    <n v="710780438"/>
    <s v="CENTRE HOSPITALIER DE MARCIGNY"/>
    <n v="1"/>
    <m/>
    <m/>
    <m/>
    <m/>
    <m/>
    <m/>
    <s v="P"/>
    <n v="0"/>
    <n v="0"/>
  </r>
  <r>
    <n v="71415"/>
    <n v="40"/>
    <n v="27"/>
    <n v="13"/>
    <n v="13"/>
    <n v="120"/>
    <n v="120"/>
    <n v="71"/>
    <x v="58"/>
    <x v="1013"/>
    <s v="SEMUR-EN-BRIONNAIS"/>
    <s v="SSIAD DU CH DE MARCIGNY"/>
    <s v="S.S.I.A.D."/>
    <n v="710780438"/>
    <s v="CENTRE HOSPITALIER DE MARCIGNY"/>
    <n v="1"/>
    <m/>
    <m/>
    <m/>
    <m/>
    <m/>
    <m/>
    <s v="P"/>
    <n v="0"/>
    <n v="0"/>
  </r>
  <r>
    <n v="71434"/>
    <n v="91.76"/>
    <n v="62.16"/>
    <n v="29.600000000000012"/>
    <n v="29.600000000000012"/>
    <n v="296"/>
    <n v="296"/>
    <n v="71"/>
    <x v="58"/>
    <x v="1014"/>
    <s v="SEMUR-EN-BRIONNAIS"/>
    <s v="SSIAD DU CH DE MARCIGNY"/>
    <s v="S.S.I.A.D."/>
    <n v="710780438"/>
    <s v="CENTRE HOSPITALIER DE MARCIGNY"/>
    <n v="1"/>
    <m/>
    <m/>
    <m/>
    <m/>
    <m/>
    <m/>
    <s v="P"/>
    <n v="0"/>
    <n v="0"/>
  </r>
  <r>
    <n v="71453"/>
    <n v="82"/>
    <n v="57"/>
    <n v="25"/>
    <n v="25"/>
    <n v="250"/>
    <n v="250"/>
    <n v="71"/>
    <x v="58"/>
    <x v="1015"/>
    <s v="MARCIGNY"/>
    <s v="SSIAD DU CH DE MARCIGNY"/>
    <s v="S.S.I.A.D."/>
    <n v="710780438"/>
    <s v="CENTRE HOSPITALIER DE MARCIGNY"/>
    <n v="1"/>
    <m/>
    <m/>
    <m/>
    <m/>
    <m/>
    <m/>
    <s v="P"/>
    <n v="0"/>
    <n v="0"/>
  </r>
  <r>
    <n v="71500"/>
    <n v="47"/>
    <n v="28"/>
    <n v="19"/>
    <n v="19"/>
    <n v="124"/>
    <n v="124"/>
    <n v="71"/>
    <x v="58"/>
    <x v="1016"/>
    <s v="SEMUR-EN-BRIONNAIS"/>
    <s v="SSIAD DU CH DE MARCIGNY"/>
    <s v="S.S.I.A.D."/>
    <n v="710780438"/>
    <s v="CENTRE HOSPITALIER DE MARCIGNY"/>
    <n v="1"/>
    <m/>
    <m/>
    <m/>
    <m/>
    <m/>
    <m/>
    <s v="P"/>
    <n v="0"/>
    <n v="0"/>
  </r>
  <r>
    <n v="71510"/>
    <n v="280"/>
    <n v="128"/>
    <n v="152"/>
    <n v="152"/>
    <n v="653"/>
    <n v="653"/>
    <n v="71"/>
    <x v="58"/>
    <x v="1017"/>
    <s v="SEMUR-EN-BRIONNAIS"/>
    <s v="SSIAD DU CH DE MARCIGNY"/>
    <s v="S.S.I.A.D."/>
    <n v="710780438"/>
    <s v="CENTRE HOSPITALIER DE MARCIGNY"/>
    <n v="1"/>
    <m/>
    <m/>
    <m/>
    <m/>
    <m/>
    <m/>
    <s v="P"/>
    <n v="0"/>
    <n v="0"/>
  </r>
  <r>
    <n v="71554"/>
    <n v="47"/>
    <n v="29"/>
    <n v="18"/>
    <n v="18"/>
    <n v="125"/>
    <n v="125"/>
    <n v="71"/>
    <x v="58"/>
    <x v="1018"/>
    <s v="SEMUR-EN-BRIONNAIS"/>
    <s v="SSIAD DU CH DE MARCIGNY"/>
    <s v="S.S.I.A.D."/>
    <n v="710780438"/>
    <s v="CENTRE HOSPITALIER DE MARCIGNY"/>
    <n v="1"/>
    <m/>
    <m/>
    <m/>
    <m/>
    <m/>
    <m/>
    <s v="P"/>
    <n v="0"/>
    <n v="0"/>
  </r>
  <r>
    <n v="71581"/>
    <n v="64.488188976377984"/>
    <n v="39.685039370078762"/>
    <n v="24.803149606299225"/>
    <n v="24.803149606299225"/>
    <n v="252"/>
    <n v="252"/>
    <n v="71"/>
    <x v="58"/>
    <x v="1019"/>
    <s v="MARCIGNY"/>
    <s v="SSIAD DU CH DE MARCIGNY"/>
    <s v="S.S.I.A.D."/>
    <n v="710780438"/>
    <s v="CENTRE HOSPITALIER DE MARCIGNY"/>
    <n v="1"/>
    <m/>
    <m/>
    <m/>
    <m/>
    <m/>
    <m/>
    <s v="P"/>
    <n v="0"/>
    <n v="0"/>
  </r>
  <r>
    <n v="89002"/>
    <n v="19"/>
    <n v="8"/>
    <n v="11"/>
    <n v="11"/>
    <n v="74"/>
    <n v="74"/>
    <n v="89"/>
    <x v="59"/>
    <x v="1020"/>
    <s v="CHABLIS"/>
    <s v="SSIAD TONNERRE"/>
    <s v="S.S.I.A.D."/>
    <n v="890000433"/>
    <s v="CENTRE HOSPITALIER DU TONNERROIS"/>
    <n v="1"/>
    <n v="73"/>
    <n v="73"/>
    <n v="3"/>
    <n v="3"/>
    <m/>
    <m/>
    <s v="P"/>
    <n v="0"/>
    <n v="0"/>
  </r>
  <r>
    <n v="89004"/>
    <n v="86.015936254980105"/>
    <n v="45.5378486055777"/>
    <n v="40.478087649402404"/>
    <n v="40.478087649402404"/>
    <n v="254"/>
    <n v="254"/>
    <n v="89"/>
    <x v="59"/>
    <x v="1021"/>
    <s v="ANCY-LE-FRANC"/>
    <s v="SSIAD TONNERRE"/>
    <s v="S.S.I.A.D."/>
    <n v="890000433"/>
    <s v="CENTRE HOSPITALIER DU TONNERROIS"/>
    <n v="1"/>
    <m/>
    <m/>
    <m/>
    <m/>
    <m/>
    <m/>
    <s v="P"/>
    <n v="1"/>
    <n v="2"/>
  </r>
  <r>
    <n v="89005"/>
    <n v="431.92176349579847"/>
    <n v="210.81728510697161"/>
    <n v="221.10447838882686"/>
    <n v="221.10447838882686"/>
    <n v="957.99999999999795"/>
    <n v="957.99999999999795"/>
    <n v="89"/>
    <x v="59"/>
    <x v="1022"/>
    <s v="ANCY-LE-FRANC"/>
    <s v="SSIAD TONNERRE"/>
    <s v="S.S.I.A.D."/>
    <n v="890000433"/>
    <s v="CENTRE HOSPITALIER DU TONNERROIS"/>
    <n v="1"/>
    <m/>
    <m/>
    <m/>
    <m/>
    <m/>
    <m/>
    <s v="P"/>
    <n v="0"/>
    <n v="13"/>
  </r>
  <r>
    <n v="89006"/>
    <n v="74.817679558011335"/>
    <n v="52.57458563535932"/>
    <n v="22.243093922652019"/>
    <n v="22.243093922652019"/>
    <n v="183.00000000000071"/>
    <n v="183.00000000000071"/>
    <n v="89"/>
    <x v="59"/>
    <x v="1023"/>
    <s v="ANCY-LE-FRANC"/>
    <s v="SSIAD TONNERRE"/>
    <s v="S.S.I.A.D."/>
    <n v="890000433"/>
    <s v="CENTRE HOSPITALIER DU TONNERROIS"/>
    <n v="1"/>
    <m/>
    <m/>
    <m/>
    <m/>
    <m/>
    <m/>
    <s v="P"/>
    <n v="0"/>
    <n v="6"/>
  </r>
  <r>
    <n v="89010"/>
    <n v="99"/>
    <n v="56"/>
    <n v="43"/>
    <n v="43"/>
    <n v="236"/>
    <n v="236"/>
    <n v="89"/>
    <x v="59"/>
    <x v="1024"/>
    <s v="NOYERS"/>
    <s v="SSIAD TONNERRE"/>
    <s v="S.S.I.A.D."/>
    <n v="890000433"/>
    <s v="CENTRE HOSPITALIER DU TONNERROIS"/>
    <n v="1"/>
    <m/>
    <m/>
    <m/>
    <m/>
    <m/>
    <m/>
    <s v="P"/>
    <n v="0"/>
    <n v="2"/>
  </r>
  <r>
    <n v="89016"/>
    <n v="29"/>
    <n v="15"/>
    <n v="14"/>
    <n v="14"/>
    <n v="89"/>
    <n v="89"/>
    <n v="89"/>
    <x v="59"/>
    <x v="1025"/>
    <s v="ANCY-LE-FRANC"/>
    <s v="SSIAD TONNERRE"/>
    <s v="S.S.I.A.D."/>
    <n v="890000433"/>
    <s v="CENTRE HOSPITALIER DU TONNERROIS"/>
    <n v="1"/>
    <m/>
    <m/>
    <m/>
    <m/>
    <m/>
    <m/>
    <s v="P"/>
    <n v="0"/>
    <n v="0"/>
  </r>
  <r>
    <n v="89017"/>
    <n v="86.540284360189659"/>
    <n v="47.96208530805692"/>
    <n v="38.578199052132739"/>
    <n v="38.578199052132739"/>
    <n v="220"/>
    <n v="220"/>
    <n v="89"/>
    <x v="59"/>
    <x v="1026"/>
    <s v="ANCY-LE-FRANC"/>
    <s v="SSIAD TONNERRE"/>
    <s v="S.S.I.A.D."/>
    <n v="890000433"/>
    <s v="CENTRE HOSPITALIER DU TONNERROIS"/>
    <n v="1"/>
    <m/>
    <m/>
    <m/>
    <m/>
    <m/>
    <m/>
    <s v="P"/>
    <n v="0"/>
    <n v="7"/>
  </r>
  <r>
    <n v="89019"/>
    <n v="70.262195121951265"/>
    <n v="45.82317073170735"/>
    <n v="24.439024390243922"/>
    <n v="24.439024390243922"/>
    <n v="167"/>
    <n v="167"/>
    <n v="89"/>
    <x v="59"/>
    <x v="1027"/>
    <s v="CRUZY-LE-CHATEL"/>
    <s v="SSIAD TONNERRE"/>
    <s v="S.S.I.A.D."/>
    <n v="890000433"/>
    <s v="CENTRE HOSPITALIER DU TONNERROIS"/>
    <n v="1"/>
    <m/>
    <m/>
    <m/>
    <m/>
    <m/>
    <m/>
    <s v="P"/>
    <n v="0"/>
    <n v="0"/>
  </r>
  <r>
    <n v="89028"/>
    <n v="14.17948717948714"/>
    <n v="8.1025641025640809"/>
    <n v="6.0769230769230598"/>
    <n v="6.0769230769230598"/>
    <n v="78.999999999999787"/>
    <n v="78.999999999999787"/>
    <n v="89"/>
    <x v="59"/>
    <x v="1028"/>
    <s v="CRUZY-LE-CHATEL"/>
    <s v="SSIAD TONNERRE"/>
    <s v="S.S.I.A.D."/>
    <n v="890000433"/>
    <s v="CENTRE HOSPITALIER DU TONNERROIS"/>
    <n v="1"/>
    <m/>
    <m/>
    <m/>
    <m/>
    <m/>
    <m/>
    <s v="P"/>
    <n v="0"/>
    <n v="0"/>
  </r>
  <r>
    <n v="89034"/>
    <n v="95.051948051948159"/>
    <n v="55.359925788497279"/>
    <n v="39.69202226345088"/>
    <n v="39.69202226345088"/>
    <n v="563.00000000000068"/>
    <n v="563.00000000000068"/>
    <n v="89"/>
    <x v="59"/>
    <x v="1029"/>
    <s v="CHABLIS"/>
    <s v="SSIAD TONNERRE"/>
    <s v="S.S.I.A.D."/>
    <n v="890000433"/>
    <s v="CENTRE HOSPITALIER DU TONNERROIS"/>
    <n v="1"/>
    <m/>
    <m/>
    <m/>
    <m/>
    <m/>
    <m/>
    <s v="P"/>
    <n v="0"/>
    <n v="2"/>
  </r>
  <r>
    <n v="89038"/>
    <n v="25.10091743119272"/>
    <n v="13.59633027522939"/>
    <n v="11.50458715596333"/>
    <n v="11.50458715596333"/>
    <n v="114"/>
    <n v="114"/>
    <n v="89"/>
    <x v="59"/>
    <x v="1030"/>
    <s v="FLOGNY-LA-CHAPELLE"/>
    <s v="SSIAD TONNERRE"/>
    <s v="S.S.I.A.D."/>
    <n v="890000433"/>
    <s v="CENTRE HOSPITALIER DU TONNERROIS"/>
    <n v="1"/>
    <m/>
    <m/>
    <m/>
    <m/>
    <m/>
    <m/>
    <s v="P"/>
    <n v="0"/>
    <n v="2"/>
  </r>
  <r>
    <n v="89039"/>
    <n v="20.468354430379737"/>
    <n v="8.7721518987341724"/>
    <n v="11.696202531645564"/>
    <n v="11.696202531645564"/>
    <n v="77"/>
    <n v="77"/>
    <n v="89"/>
    <x v="59"/>
    <x v="1031"/>
    <s v="TONNERRE"/>
    <s v="SSIAD TONNERRE"/>
    <s v="S.S.I.A.D."/>
    <n v="890000433"/>
    <s v="CENTRE HOSPITALIER DU TONNERROIS"/>
    <n v="1"/>
    <m/>
    <m/>
    <m/>
    <m/>
    <m/>
    <m/>
    <s v="P"/>
    <n v="0"/>
    <n v="3"/>
  </r>
  <r>
    <n v="89061"/>
    <n v="70"/>
    <n v="46"/>
    <n v="24"/>
    <n v="24"/>
    <n v="269"/>
    <n v="269"/>
    <n v="89"/>
    <x v="59"/>
    <x v="1032"/>
    <s v="FLOGNY-LA-CHAPELLE"/>
    <s v="SSIAD TONNERRE"/>
    <s v="S.S.I.A.D."/>
    <n v="890000433"/>
    <s v="CENTRE HOSPITALIER DU TONNERROIS"/>
    <n v="1"/>
    <m/>
    <m/>
    <m/>
    <m/>
    <m/>
    <m/>
    <s v="P"/>
    <n v="0"/>
    <n v="5"/>
  </r>
  <r>
    <n v="89062"/>
    <n v="156.75944072840139"/>
    <n v="64.164166230102353"/>
    <n v="92.595274498299034"/>
    <n v="92.595274498299034"/>
    <n v="371.0000000000008"/>
    <n v="371.0000000000008"/>
    <n v="89"/>
    <x v="59"/>
    <x v="1033"/>
    <s v="FLOGNY-LA-CHAPELLE"/>
    <s v="SSIAD TONNERRE"/>
    <s v="S.S.I.A.D."/>
    <n v="890000433"/>
    <s v="CENTRE HOSPITALIER DU TONNERROIS"/>
    <n v="1"/>
    <m/>
    <m/>
    <m/>
    <m/>
    <m/>
    <m/>
    <s v="P"/>
    <n v="0"/>
    <n v="1"/>
  </r>
  <r>
    <n v="89068"/>
    <n v="645.63650008806587"/>
    <n v="376.96764497521121"/>
    <n v="268.66885511285466"/>
    <n v="268.66885511285466"/>
    <n v="2281"/>
    <n v="2281"/>
    <n v="89"/>
    <x v="59"/>
    <x v="1034"/>
    <s v="CHABLIS"/>
    <s v="SSIAD TONNERRE"/>
    <s v="S.S.I.A.D."/>
    <n v="890000433"/>
    <s v="CENTRE HOSPITALIER DU TONNERROIS"/>
    <n v="1"/>
    <m/>
    <m/>
    <m/>
    <m/>
    <m/>
    <m/>
    <s v="P"/>
    <n v="2"/>
    <n v="15"/>
  </r>
  <r>
    <n v="89087"/>
    <n v="96.894409937888639"/>
    <n v="56.521739130435037"/>
    <n v="40.372670807453602"/>
    <n v="40.372670807453602"/>
    <n v="325.00000000000148"/>
    <n v="325.00000000000148"/>
    <n v="89"/>
    <x v="59"/>
    <x v="1035"/>
    <s v="ANCY-LE-FRANC"/>
    <s v="SSIAD TONNERRE"/>
    <s v="S.S.I.A.D."/>
    <n v="890000433"/>
    <s v="CENTRE HOSPITALIER DU TONNERROIS"/>
    <n v="1"/>
    <m/>
    <m/>
    <m/>
    <m/>
    <m/>
    <m/>
    <s v="P"/>
    <n v="0"/>
    <n v="5"/>
  </r>
  <r>
    <n v="89095"/>
    <n v="38.707315677220471"/>
    <n v="17.517894642946843"/>
    <n v="21.189421034273629"/>
    <n v="21.189421034273629"/>
    <n v="160.9999999999994"/>
    <n v="160.9999999999994"/>
    <n v="89"/>
    <x v="59"/>
    <x v="1036"/>
    <s v="CHABLIS"/>
    <s v="SSIAD TONNERRE"/>
    <s v="S.S.I.A.D."/>
    <n v="890000433"/>
    <s v="CENTRE HOSPITALIER DU TONNERROIS"/>
    <n v="1"/>
    <m/>
    <m/>
    <m/>
    <m/>
    <m/>
    <m/>
    <s v="P"/>
    <n v="0"/>
    <n v="2"/>
  </r>
  <r>
    <n v="89098"/>
    <n v="50.266940788938939"/>
    <n v="34.496920149271823"/>
    <n v="15.77002063966712"/>
    <n v="15.77002063966712"/>
    <n v="261"/>
    <n v="261"/>
    <n v="89"/>
    <x v="59"/>
    <x v="1037"/>
    <s v="TONNERRE"/>
    <s v="SSIAD TONNERRE"/>
    <s v="S.S.I.A.D."/>
    <n v="890000433"/>
    <s v="CENTRE HOSPITALIER DU TONNERROIS"/>
    <n v="1"/>
    <m/>
    <m/>
    <m/>
    <m/>
    <m/>
    <m/>
    <s v="P"/>
    <n v="0"/>
    <n v="0"/>
  </r>
  <r>
    <n v="89104"/>
    <n v="55.530085959885376"/>
    <n v="31.174785100286527"/>
    <n v="24.355300859598849"/>
    <n v="24.355300859598849"/>
    <n v="340"/>
    <n v="340"/>
    <n v="89"/>
    <x v="59"/>
    <x v="1038"/>
    <s v="CHABLIS"/>
    <s v="SSIAD TONNERRE"/>
    <s v="S.S.I.A.D."/>
    <n v="890000433"/>
    <s v="CENTRE HOSPITALIER DU TONNERROIS"/>
    <n v="1"/>
    <m/>
    <m/>
    <m/>
    <m/>
    <m/>
    <m/>
    <s v="P"/>
    <n v="1"/>
    <n v="1"/>
  </r>
  <r>
    <n v="89108"/>
    <n v="103.26966292134836"/>
    <n v="66.460674157303401"/>
    <n v="36.808988764044962"/>
    <n v="36.808988764044962"/>
    <n v="364"/>
    <n v="364"/>
    <n v="89"/>
    <x v="59"/>
    <x v="1039"/>
    <s v="CHABLIS"/>
    <s v="SSIAD TONNERRE"/>
    <s v="S.S.I.A.D."/>
    <n v="890000433"/>
    <s v="CENTRE HOSPITALIER DU TONNERROIS"/>
    <n v="1"/>
    <m/>
    <m/>
    <m/>
    <m/>
    <m/>
    <m/>
    <s v="P"/>
    <n v="0"/>
    <n v="3"/>
  </r>
  <r>
    <n v="89112"/>
    <n v="48.455555555555563"/>
    <n v="28.677777777777781"/>
    <n v="19.777777777777779"/>
    <n v="19.777777777777779"/>
    <n v="178"/>
    <n v="178"/>
    <n v="89"/>
    <x v="59"/>
    <x v="1040"/>
    <s v="TONNERRE"/>
    <s v="SSIAD TONNERRE"/>
    <s v="S.S.I.A.D."/>
    <n v="890000433"/>
    <s v="CENTRE HOSPITALIER DU TONNERROIS"/>
    <n v="1"/>
    <m/>
    <m/>
    <m/>
    <m/>
    <m/>
    <m/>
    <s v="P"/>
    <n v="0"/>
    <n v="3"/>
  </r>
  <r>
    <n v="89123"/>
    <n v="60.232558139535001"/>
    <n v="43.16666666666675"/>
    <n v="17.065891472868252"/>
    <n v="17.065891472868252"/>
    <n v="259.00000000000051"/>
    <n v="259.00000000000051"/>
    <n v="89"/>
    <x v="59"/>
    <x v="1041"/>
    <s v="CHABLIS"/>
    <s v="SSIAD TONNERRE"/>
    <s v="S.S.I.A.D."/>
    <n v="890000433"/>
    <s v="CENTRE HOSPITALIER DU TONNERROIS"/>
    <n v="1"/>
    <m/>
    <m/>
    <m/>
    <m/>
    <m/>
    <m/>
    <s v="P"/>
    <n v="0"/>
    <n v="0"/>
  </r>
  <r>
    <n v="89131"/>
    <n v="84.784946236559477"/>
    <n v="54.139784946236773"/>
    <n v="30.645161290322701"/>
    <n v="30.645161290322701"/>
    <n v="285.00000000000114"/>
    <n v="285.00000000000114"/>
    <n v="89"/>
    <x v="59"/>
    <x v="1042"/>
    <s v="CRUZY-LE-CHATEL"/>
    <s v="SSIAD TONNERRE"/>
    <s v="S.S.I.A.D."/>
    <n v="890000433"/>
    <s v="CENTRE HOSPITALIER DU TONNERROIS"/>
    <n v="1"/>
    <m/>
    <m/>
    <m/>
    <m/>
    <m/>
    <m/>
    <s v="P"/>
    <n v="0"/>
    <n v="4"/>
  </r>
  <r>
    <n v="89132"/>
    <n v="65.471264367816318"/>
    <n v="38.873563218390942"/>
    <n v="26.597701149425379"/>
    <n v="26.597701149425379"/>
    <n v="178.00000000000065"/>
    <n v="178.00000000000065"/>
    <n v="89"/>
    <x v="59"/>
    <x v="1043"/>
    <s v="ANCY-LE-FRANC"/>
    <s v="SSIAD TONNERRE"/>
    <s v="S.S.I.A.D."/>
    <n v="890000433"/>
    <s v="CENTRE HOSPITALIER DU TONNERROIS"/>
    <n v="1"/>
    <m/>
    <m/>
    <m/>
    <m/>
    <m/>
    <m/>
    <s v="P"/>
    <n v="1"/>
    <n v="4"/>
  </r>
  <r>
    <n v="89137"/>
    <n v="115"/>
    <n v="81"/>
    <n v="34"/>
    <n v="34"/>
    <n v="466"/>
    <n v="466"/>
    <n v="89"/>
    <x v="59"/>
    <x v="1044"/>
    <s v="TONNERRE"/>
    <s v="SSIAD TONNERRE"/>
    <s v="S.S.I.A.D."/>
    <n v="890000433"/>
    <s v="CENTRE HOSPITALIER DU TONNERROIS"/>
    <n v="1"/>
    <m/>
    <m/>
    <m/>
    <m/>
    <m/>
    <m/>
    <s v="P"/>
    <n v="2"/>
    <n v="4"/>
  </r>
  <r>
    <n v="89149"/>
    <n v="56.571428571428577"/>
    <n v="28.285714285714288"/>
    <n v="28.285714285714288"/>
    <n v="28.285714285714288"/>
    <n v="198"/>
    <n v="198"/>
    <n v="89"/>
    <x v="59"/>
    <x v="1045"/>
    <s v="FLOGNY-LA-CHAPELLE"/>
    <s v="SSIAD TONNERRE"/>
    <s v="S.S.I.A.D."/>
    <n v="890000433"/>
    <s v="CENTRE HOSPITALIER DU TONNERROIS"/>
    <n v="1"/>
    <m/>
    <m/>
    <m/>
    <m/>
    <m/>
    <m/>
    <s v="P"/>
    <n v="1"/>
    <n v="1"/>
  </r>
  <r>
    <n v="89153"/>
    <n v="208.07321131447512"/>
    <n v="145.85524126455854"/>
    <n v="62.21797004991658"/>
    <n v="62.21797004991658"/>
    <n v="612.99999999999773"/>
    <n v="612.99999999999773"/>
    <n v="89"/>
    <x v="59"/>
    <x v="1046"/>
    <s v="TONNERRE"/>
    <s v="SSIAD TONNERRE"/>
    <s v="S.S.I.A.D."/>
    <n v="890000433"/>
    <s v="CENTRE HOSPITALIER DU TONNERROIS"/>
    <n v="1"/>
    <m/>
    <m/>
    <m/>
    <m/>
    <m/>
    <m/>
    <s v="P"/>
    <n v="1"/>
    <n v="8"/>
  </r>
  <r>
    <n v="89168"/>
    <n v="36.396739130434781"/>
    <n v="22.625"/>
    <n v="13.771739130434781"/>
    <n v="13.771739130434781"/>
    <n v="181"/>
    <n v="181"/>
    <n v="89"/>
    <x v="59"/>
    <x v="1047"/>
    <s v="TONNERRE"/>
    <s v="SSIAD TONNERRE"/>
    <s v="S.S.I.A.D."/>
    <n v="890000433"/>
    <s v="CENTRE HOSPITALIER DU TONNERROIS"/>
    <n v="1"/>
    <m/>
    <m/>
    <m/>
    <m/>
    <m/>
    <m/>
    <s v="P"/>
    <n v="0"/>
    <n v="0"/>
  </r>
  <r>
    <n v="89169"/>
    <n v="323.20869565217379"/>
    <n v="207.56521739130429"/>
    <n v="115.64347826086953"/>
    <n v="115.64347826086953"/>
    <n v="1023"/>
    <n v="1023"/>
    <n v="89"/>
    <x v="59"/>
    <x v="1048"/>
    <s v="FLOGNY-LA-CHAPELLE"/>
    <s v="SSIAD TONNERRE"/>
    <s v="S.S.I.A.D."/>
    <n v="890000433"/>
    <s v="CENTRE HOSPITALIER DU TONNERROIS"/>
    <n v="1"/>
    <m/>
    <m/>
    <m/>
    <m/>
    <m/>
    <m/>
    <s v="P"/>
    <n v="3"/>
    <n v="20"/>
  </r>
  <r>
    <n v="89175"/>
    <n v="35.772058823529349"/>
    <n v="23.507352941176428"/>
    <n v="12.264705882352921"/>
    <n v="12.264705882352921"/>
    <n v="139"/>
    <n v="139"/>
    <n v="89"/>
    <x v="59"/>
    <x v="1049"/>
    <s v="CHABLIS"/>
    <s v="SSIAD TONNERRE"/>
    <s v="S.S.I.A.D."/>
    <n v="890000433"/>
    <s v="CENTRE HOSPITALIER DU TONNERROIS"/>
    <n v="1"/>
    <m/>
    <m/>
    <m/>
    <m/>
    <m/>
    <m/>
    <s v="P"/>
    <n v="0"/>
    <n v="0"/>
  </r>
  <r>
    <n v="89183"/>
    <n v="25.875"/>
    <n v="11.5"/>
    <n v="14.375"/>
    <n v="14.375"/>
    <n v="69"/>
    <n v="69"/>
    <n v="89"/>
    <x v="59"/>
    <x v="1050"/>
    <s v="NOYERS"/>
    <s v="SSIAD TONNERRE"/>
    <s v="S.S.I.A.D."/>
    <n v="890000433"/>
    <s v="CENTRE HOSPITALIER DU TONNERROIS"/>
    <n v="1"/>
    <m/>
    <m/>
    <m/>
    <m/>
    <m/>
    <m/>
    <s v="P"/>
    <n v="1"/>
    <n v="4"/>
  </r>
  <r>
    <n v="89184"/>
    <n v="44.977777777777789"/>
    <n v="32.266666666666673"/>
    <n v="12.711111111111114"/>
    <n v="12.711111111111114"/>
    <n v="132"/>
    <n v="132"/>
    <n v="89"/>
    <x v="59"/>
    <x v="1051"/>
    <s v="ANCY-LE-FRANC"/>
    <s v="SSIAD TONNERRE"/>
    <s v="S.S.I.A.D."/>
    <n v="890000433"/>
    <s v="CENTRE HOSPITALIER DU TONNERROIS"/>
    <n v="1"/>
    <m/>
    <m/>
    <m/>
    <m/>
    <m/>
    <m/>
    <s v="P"/>
    <n v="1"/>
    <n v="4"/>
  </r>
  <r>
    <n v="89187"/>
    <n v="43.313725490196063"/>
    <n v="27.647058823529399"/>
    <n v="15.666666666666661"/>
    <n v="15.666666666666661"/>
    <n v="94"/>
    <n v="94"/>
    <n v="89"/>
    <x v="59"/>
    <x v="1052"/>
    <s v="CRUZY-LE-CHATEL"/>
    <s v="SSIAD TONNERRE"/>
    <s v="S.S.I.A.D."/>
    <n v="890000433"/>
    <s v="CENTRE HOSPITALIER DU TONNERROIS"/>
    <n v="1"/>
    <m/>
    <m/>
    <m/>
    <m/>
    <m/>
    <m/>
    <s v="P"/>
    <n v="0"/>
    <n v="4"/>
  </r>
  <r>
    <n v="89191"/>
    <n v="25"/>
    <n v="13"/>
    <n v="12"/>
    <n v="12"/>
    <n v="37"/>
    <n v="37"/>
    <n v="89"/>
    <x v="59"/>
    <x v="1053"/>
    <s v="CRUZY-LE-CHATEL"/>
    <s v="SSIAD TONNERRE"/>
    <s v="S.S.I.A.D."/>
    <n v="890000433"/>
    <s v="CENTRE HOSPITALIER DU TONNERROIS"/>
    <n v="1"/>
    <m/>
    <m/>
    <m/>
    <m/>
    <m/>
    <m/>
    <s v="P"/>
    <n v="0"/>
    <n v="0"/>
  </r>
  <r>
    <n v="89210"/>
    <n v="51.306666666666686"/>
    <n v="33.546666666666681"/>
    <n v="17.760000000000002"/>
    <n v="17.760000000000002"/>
    <n v="148"/>
    <n v="148"/>
    <n v="89"/>
    <x v="59"/>
    <x v="1054"/>
    <s v="ANCY-LE-FRANC"/>
    <s v="SSIAD TONNERRE"/>
    <s v="S.S.I.A.D."/>
    <n v="890000433"/>
    <s v="CENTRE HOSPITALIER DU TONNERROIS"/>
    <n v="1"/>
    <m/>
    <m/>
    <m/>
    <m/>
    <m/>
    <m/>
    <s v="P"/>
    <n v="1"/>
    <n v="2"/>
  </r>
  <r>
    <n v="89211"/>
    <n v="36"/>
    <n v="23"/>
    <n v="13"/>
    <n v="13"/>
    <n v="93"/>
    <n v="93"/>
    <n v="89"/>
    <x v="59"/>
    <x v="1055"/>
    <s v="TONNERRE"/>
    <s v="SSIAD TONNERRE"/>
    <s v="S.S.I.A.D."/>
    <n v="890000433"/>
    <s v="CENTRE HOSPITALIER DU TONNERROIS"/>
    <n v="1"/>
    <m/>
    <m/>
    <m/>
    <m/>
    <m/>
    <m/>
    <s v="P"/>
    <n v="0"/>
    <n v="1"/>
  </r>
  <r>
    <n v="89223"/>
    <n v="254.95219123505973"/>
    <n v="154.75697211155375"/>
    <n v="100.19521912350596"/>
    <n v="100.19521912350596"/>
    <n v="747"/>
    <n v="747"/>
    <n v="89"/>
    <x v="59"/>
    <x v="1056"/>
    <s v="ANCY-LE-FRANC"/>
    <s v="SSIAD TONNERRE"/>
    <s v="S.S.I.A.D."/>
    <n v="890000433"/>
    <s v="CENTRE HOSPITALIER DU TONNERROIS"/>
    <n v="1"/>
    <m/>
    <m/>
    <m/>
    <m/>
    <m/>
    <m/>
    <s v="P"/>
    <n v="0"/>
    <n v="13"/>
  </r>
  <r>
    <n v="89224"/>
    <n v="40.740740740740804"/>
    <n v="18.333333333333361"/>
    <n v="22.40740740740744"/>
    <n v="22.40740740740744"/>
    <n v="165"/>
    <n v="165"/>
    <n v="89"/>
    <x v="59"/>
    <x v="1057"/>
    <s v="CHABLIS"/>
    <s v="SSIAD TONNERRE"/>
    <s v="S.S.I.A.D."/>
    <n v="890000433"/>
    <s v="CENTRE HOSPITALIER DU TONNERROIS"/>
    <n v="1"/>
    <m/>
    <m/>
    <m/>
    <m/>
    <m/>
    <m/>
    <s v="P"/>
    <n v="0"/>
    <n v="1"/>
  </r>
  <r>
    <n v="89247"/>
    <n v="122.99615384615402"/>
    <n v="81.6346153846155"/>
    <n v="41.361538461538522"/>
    <n v="41.361538461538522"/>
    <n v="283"/>
    <n v="283"/>
    <n v="89"/>
    <x v="59"/>
    <x v="433"/>
    <s v="CRUZY-LE-CHATEL"/>
    <s v="SSIAD TONNERRE"/>
    <s v="S.S.I.A.D."/>
    <n v="890000433"/>
    <s v="CENTRE HOSPITALIER DU TONNERROIS"/>
    <n v="1"/>
    <m/>
    <m/>
    <m/>
    <m/>
    <m/>
    <m/>
    <s v="P"/>
    <n v="1"/>
    <n v="9"/>
  </r>
  <r>
    <n v="89259"/>
    <n v="51.055045871559642"/>
    <n v="33.715596330275233"/>
    <n v="17.339449541284406"/>
    <n v="17.339449541284406"/>
    <n v="105"/>
    <n v="105"/>
    <n v="89"/>
    <x v="59"/>
    <x v="1058"/>
    <s v="NOYERS"/>
    <s v="SSIAD TONNERRE"/>
    <s v="S.S.I.A.D."/>
    <n v="890000433"/>
    <s v="CENTRE HOSPITALIER DU TONNERROIS"/>
    <n v="1"/>
    <m/>
    <m/>
    <m/>
    <m/>
    <m/>
    <m/>
    <s v="P"/>
    <n v="0"/>
    <n v="1"/>
  </r>
  <r>
    <n v="89262"/>
    <n v="40.888888888888914"/>
    <n v="27.259259259259277"/>
    <n v="13.629629629629637"/>
    <n v="13.629629629629637"/>
    <n v="184"/>
    <n v="184"/>
    <n v="89"/>
    <x v="59"/>
    <x v="1059"/>
    <s v="TONNERRE"/>
    <s v="SSIAD TONNERRE"/>
    <s v="S.S.I.A.D."/>
    <n v="890000433"/>
    <s v="CENTRE HOSPITALIER DU TONNERROIS"/>
    <n v="1"/>
    <m/>
    <m/>
    <m/>
    <m/>
    <m/>
    <m/>
    <s v="P"/>
    <n v="0"/>
    <n v="1"/>
  </r>
  <r>
    <n v="89271"/>
    <n v="40"/>
    <n v="28"/>
    <n v="12"/>
    <n v="12"/>
    <n v="105"/>
    <n v="105"/>
    <n v="89"/>
    <x v="59"/>
    <x v="1060"/>
    <s v="NOYERS"/>
    <s v="SSIAD TONNERRE"/>
    <s v="S.S.I.A.D."/>
    <n v="890000433"/>
    <s v="CENTRE HOSPITALIER DU TONNERROIS"/>
    <n v="1"/>
    <m/>
    <m/>
    <m/>
    <m/>
    <m/>
    <m/>
    <s v="P"/>
    <n v="0"/>
    <n v="3"/>
  </r>
  <r>
    <n v="89280"/>
    <n v="95.825665859564197"/>
    <n v="54.334140435835373"/>
    <n v="41.491525423728831"/>
    <n v="41.491525423728831"/>
    <n v="408"/>
    <n v="408"/>
    <n v="89"/>
    <x v="59"/>
    <x v="1061"/>
    <s v="ANCY-LE-FRANC"/>
    <s v="SSIAD TONNERRE"/>
    <s v="S.S.I.A.D."/>
    <n v="890000433"/>
    <s v="CENTRE HOSPITALIER DU TONNERROIS"/>
    <n v="1"/>
    <m/>
    <m/>
    <m/>
    <m/>
    <m/>
    <m/>
    <s v="P"/>
    <n v="1"/>
    <n v="3"/>
  </r>
  <r>
    <n v="89284"/>
    <n v="70"/>
    <n v="46"/>
    <n v="24"/>
    <n v="24"/>
    <n v="189"/>
    <n v="189"/>
    <n v="89"/>
    <x v="59"/>
    <x v="1062"/>
    <s v="ANCY-LE-FRANC"/>
    <s v="SSIAD TONNERRE"/>
    <s v="S.S.I.A.D."/>
    <n v="890000433"/>
    <s v="CENTRE HOSPITALIER DU TONNERROIS"/>
    <n v="1"/>
    <m/>
    <m/>
    <m/>
    <m/>
    <m/>
    <m/>
    <s v="P"/>
    <n v="0"/>
    <n v="3"/>
  </r>
  <r>
    <n v="89292"/>
    <n v="66.19277108433738"/>
    <n v="42.481927710843387"/>
    <n v="23.710843373493987"/>
    <n v="23.710843373493987"/>
    <n v="246"/>
    <n v="246"/>
    <n v="89"/>
    <x v="59"/>
    <x v="1063"/>
    <s v="FLOGNY-LA-CHAPELLE"/>
    <s v="SSIAD TONNERRE"/>
    <s v="S.S.I.A.D."/>
    <n v="890000433"/>
    <s v="CENTRE HOSPITALIER DU TONNERROIS"/>
    <n v="1"/>
    <m/>
    <m/>
    <m/>
    <m/>
    <m/>
    <m/>
    <s v="P"/>
    <n v="0"/>
    <n v="4"/>
  </r>
  <r>
    <n v="89296"/>
    <n v="29.523809523809518"/>
    <n v="14.761904761904759"/>
    <n v="14.761904761904761"/>
    <n v="14.761904761904761"/>
    <n v="124"/>
    <n v="124"/>
    <n v="89"/>
    <x v="59"/>
    <x v="1064"/>
    <s v="ANCY-LE-FRANC"/>
    <s v="SSIAD TONNERRE"/>
    <s v="S.S.I.A.D."/>
    <n v="890000433"/>
    <s v="CENTRE HOSPITALIER DU TONNERROIS"/>
    <n v="1"/>
    <m/>
    <m/>
    <m/>
    <m/>
    <m/>
    <m/>
    <s v="P"/>
    <n v="1"/>
    <n v="2"/>
  </r>
  <r>
    <n v="89299"/>
    <n v="5.8999999999999977"/>
    <n v="3.9333333333333318"/>
    <n v="1.9666666666666659"/>
    <n v="1.9666666666666659"/>
    <n v="59"/>
    <n v="59"/>
    <n v="89"/>
    <x v="59"/>
    <x v="1065"/>
    <s v="CRUZY-LE-CHATEL"/>
    <s v="SSIAD TONNERRE"/>
    <s v="S.S.I.A.D."/>
    <n v="890000433"/>
    <s v="CENTRE HOSPITALIER DU TONNERROIS"/>
    <n v="1"/>
    <m/>
    <m/>
    <m/>
    <m/>
    <m/>
    <m/>
    <s v="P"/>
    <n v="0"/>
    <n v="0"/>
  </r>
  <r>
    <n v="89303"/>
    <n v="90.680701754385922"/>
    <n v="52.814035087719283"/>
    <n v="37.866666666666646"/>
    <n v="37.866666666666646"/>
    <n v="284"/>
    <n v="284"/>
    <n v="89"/>
    <x v="59"/>
    <x v="1066"/>
    <s v="NOYERS"/>
    <s v="SSIAD TONNERRE"/>
    <s v="S.S.I.A.D."/>
    <n v="890000433"/>
    <s v="CENTRE HOSPITALIER DU TONNERROIS"/>
    <n v="1"/>
    <m/>
    <m/>
    <m/>
    <m/>
    <m/>
    <m/>
    <s v="P"/>
    <n v="0"/>
    <n v="3"/>
  </r>
  <r>
    <n v="89315"/>
    <n v="27.054054054054049"/>
    <n v="18.358108108108105"/>
    <n v="8.6959459459459438"/>
    <n v="8.6959459459459438"/>
    <n v="143"/>
    <n v="143"/>
    <n v="89"/>
    <x v="59"/>
    <x v="1067"/>
    <s v="CHABLIS"/>
    <s v="SSIAD TONNERRE"/>
    <s v="S.S.I.A.D."/>
    <n v="890000433"/>
    <s v="CENTRE HOSPITALIER DU TONNERROIS"/>
    <n v="1"/>
    <m/>
    <m/>
    <m/>
    <m/>
    <m/>
    <m/>
    <s v="P"/>
    <n v="2"/>
    <n v="0"/>
  </r>
  <r>
    <n v="89320"/>
    <n v="25.199999999999996"/>
    <n v="12.133333333333329"/>
    <n v="13.066666666666665"/>
    <n v="13.066666666666665"/>
    <n v="56"/>
    <n v="56"/>
    <n v="89"/>
    <x v="59"/>
    <x v="1068"/>
    <s v="CRUZY-LE-CHATEL"/>
    <s v="SSIAD TONNERRE"/>
    <s v="S.S.I.A.D."/>
    <n v="890000433"/>
    <s v="CENTRE HOSPITALIER DU TONNERROIS"/>
    <n v="1"/>
    <m/>
    <m/>
    <m/>
    <m/>
    <m/>
    <m/>
    <s v="P"/>
    <n v="0"/>
    <n v="1"/>
  </r>
  <r>
    <n v="89321"/>
    <n v="295.52429500325866"/>
    <n v="134.16464521289365"/>
    <n v="161.35964979036504"/>
    <n v="161.35964979036504"/>
    <n v="838"/>
    <n v="838"/>
    <n v="89"/>
    <x v="59"/>
    <x v="1069"/>
    <s v="ANCY-LE-FRANC"/>
    <s v="SSIAD TONNERRE"/>
    <s v="S.S.I.A.D."/>
    <n v="890000433"/>
    <s v="CENTRE HOSPITALIER DU TONNERROIS"/>
    <n v="1"/>
    <m/>
    <m/>
    <m/>
    <m/>
    <m/>
    <m/>
    <s v="P"/>
    <n v="1"/>
    <n v="9"/>
  </r>
  <r>
    <n v="89323"/>
    <n v="38.808510638297847"/>
    <n v="22.468085106382961"/>
    <n v="16.340425531914882"/>
    <n v="16.340425531914882"/>
    <n v="144"/>
    <n v="144"/>
    <n v="89"/>
    <x v="59"/>
    <x v="1070"/>
    <s v="FLOGNY-LA-CHAPELLE"/>
    <s v="SSIAD TONNERRE"/>
    <s v="S.S.I.A.D."/>
    <n v="890000433"/>
    <s v="CENTRE HOSPITALIER DU TONNERROIS"/>
    <n v="1"/>
    <m/>
    <m/>
    <m/>
    <m/>
    <m/>
    <m/>
    <s v="P"/>
    <n v="1"/>
    <n v="1"/>
  </r>
  <r>
    <n v="89329"/>
    <n v="29"/>
    <n v="18"/>
    <n v="11"/>
    <n v="11"/>
    <n v="81"/>
    <n v="81"/>
    <n v="89"/>
    <x v="59"/>
    <x v="1071"/>
    <s v="CRUZY-LE-CHATEL"/>
    <s v="SSIAD TONNERRE"/>
    <s v="S.S.I.A.D."/>
    <n v="890000433"/>
    <s v="CENTRE HOSPITALIER DU TONNERROIS"/>
    <n v="1"/>
    <m/>
    <m/>
    <m/>
    <m/>
    <m/>
    <m/>
    <s v="P"/>
    <n v="0"/>
    <n v="1"/>
  </r>
  <r>
    <n v="89355"/>
    <n v="49.248120300751907"/>
    <n v="25.60902255639099"/>
    <n v="23.639097744360917"/>
    <n v="23.639097744360917"/>
    <n v="131"/>
    <n v="131"/>
    <n v="89"/>
    <x v="59"/>
    <x v="1072"/>
    <s v="CRUZY-LE-CHATEL"/>
    <s v="SSIAD TONNERRE"/>
    <s v="S.S.I.A.D."/>
    <n v="890000433"/>
    <s v="CENTRE HOSPITALIER DU TONNERROIS"/>
    <n v="1"/>
    <m/>
    <m/>
    <m/>
    <m/>
    <m/>
    <m/>
    <s v="P"/>
    <n v="2"/>
    <n v="4"/>
  </r>
  <r>
    <n v="89371"/>
    <n v="34"/>
    <n v="20.399999999999999"/>
    <n v="13.6"/>
    <n v="13.6"/>
    <n v="102"/>
    <n v="102"/>
    <n v="89"/>
    <x v="59"/>
    <x v="1073"/>
    <s v="NOYERS"/>
    <s v="SSIAD TONNERRE"/>
    <s v="S.S.I.A.D."/>
    <n v="890000433"/>
    <s v="CENTRE HOSPITALIER DU TONNERROIS"/>
    <n v="1"/>
    <m/>
    <m/>
    <m/>
    <m/>
    <m/>
    <m/>
    <s v="P"/>
    <n v="0"/>
    <n v="0"/>
  </r>
  <r>
    <n v="89374"/>
    <n v="21"/>
    <n v="17"/>
    <n v="4"/>
    <n v="4"/>
    <n v="83"/>
    <n v="83"/>
    <n v="89"/>
    <x v="59"/>
    <x v="1074"/>
    <s v="ANCY-LE-FRANC"/>
    <s v="SSIAD TONNERRE"/>
    <s v="S.S.I.A.D."/>
    <n v="890000433"/>
    <s v="CENTRE HOSPITALIER DU TONNERROIS"/>
    <n v="1"/>
    <m/>
    <m/>
    <m/>
    <m/>
    <m/>
    <m/>
    <s v="P"/>
    <n v="0"/>
    <n v="1"/>
  </r>
  <r>
    <n v="89385"/>
    <n v="52.051546391752538"/>
    <n v="37.762886597938113"/>
    <n v="14.288659793814421"/>
    <n v="14.288659793814421"/>
    <n v="98.999999999999915"/>
    <n v="98.999999999999915"/>
    <n v="89"/>
    <x v="59"/>
    <x v="1075"/>
    <s v="CRUZY-LE-CHATEL"/>
    <s v="SSIAD TONNERRE"/>
    <s v="S.S.I.A.D."/>
    <n v="890000433"/>
    <s v="CENTRE HOSPITALIER DU TONNERROIS"/>
    <n v="1"/>
    <m/>
    <m/>
    <m/>
    <m/>
    <m/>
    <m/>
    <s v="P"/>
    <n v="0"/>
    <n v="1"/>
  </r>
  <r>
    <n v="89386"/>
    <n v="44.789473684210535"/>
    <n v="27.26315789473685"/>
    <n v="17.526315789473689"/>
    <n v="17.526315789473689"/>
    <n v="111"/>
    <n v="111"/>
    <n v="89"/>
    <x v="59"/>
    <x v="1076"/>
    <s v="CRUZY-LE-CHATEL"/>
    <s v="SSIAD TONNERRE"/>
    <s v="S.S.I.A.D."/>
    <n v="890000433"/>
    <s v="CENTRE HOSPITALIER DU TONNERROIS"/>
    <n v="1"/>
    <m/>
    <m/>
    <m/>
    <m/>
    <m/>
    <m/>
    <s v="P"/>
    <n v="0"/>
    <n v="3"/>
  </r>
  <r>
    <n v="89393"/>
    <n v="34.422413793103381"/>
    <n v="23.991379310344779"/>
    <n v="10.4310344827586"/>
    <n v="10.4310344827586"/>
    <n v="121"/>
    <n v="121"/>
    <n v="89"/>
    <x v="59"/>
    <x v="1077"/>
    <s v="TONNERRE"/>
    <s v="SSIAD TONNERRE"/>
    <s v="S.S.I.A.D."/>
    <n v="890000433"/>
    <s v="CENTRE HOSPITALIER DU TONNERROIS"/>
    <n v="1"/>
    <m/>
    <m/>
    <m/>
    <m/>
    <m/>
    <m/>
    <s v="P"/>
    <n v="1"/>
    <n v="0"/>
  </r>
  <r>
    <n v="89403"/>
    <n v="38.336283185840557"/>
    <n v="21.18584070796452"/>
    <n v="17.150442477876041"/>
    <n v="17.150442477876041"/>
    <n v="114"/>
    <n v="114"/>
    <n v="89"/>
    <x v="59"/>
    <x v="1078"/>
    <s v="ANCY-LE-FRANC"/>
    <s v="SSIAD TONNERRE"/>
    <s v="S.S.I.A.D."/>
    <n v="890000433"/>
    <s v="CENTRE HOSPITALIER DU TONNERROIS"/>
    <n v="1"/>
    <m/>
    <m/>
    <m/>
    <m/>
    <m/>
    <m/>
    <s v="P"/>
    <n v="0"/>
    <n v="1"/>
  </r>
  <r>
    <n v="89407"/>
    <n v="420.63926575075902"/>
    <n v="209.48021197818255"/>
    <n v="211.15905377257647"/>
    <n v="211.15905377257647"/>
    <n v="1062"/>
    <n v="1062"/>
    <n v="89"/>
    <x v="59"/>
    <x v="1079"/>
    <s v="CRUZY-LE-CHATEL"/>
    <s v="SSIAD TONNERRE"/>
    <s v="S.S.I.A.D."/>
    <n v="890000433"/>
    <s v="CENTRE HOSPITALIER DU TONNERROIS"/>
    <n v="1"/>
    <m/>
    <m/>
    <m/>
    <m/>
    <m/>
    <m/>
    <s v="P"/>
    <n v="6"/>
    <n v="12"/>
  </r>
  <r>
    <n v="89413"/>
    <n v="26.666666666666622"/>
    <n v="21.818181818181781"/>
    <n v="4.8484848484848397"/>
    <n v="4.8484848484848397"/>
    <n v="39.999999999999929"/>
    <n v="39.999999999999929"/>
    <n v="89"/>
    <x v="59"/>
    <x v="1080"/>
    <s v="CRUZY-LE-CHATEL"/>
    <s v="SSIAD TONNERRE"/>
    <s v="S.S.I.A.D."/>
    <n v="890000433"/>
    <s v="CENTRE HOSPITALIER DU TONNERROIS"/>
    <n v="1"/>
    <m/>
    <m/>
    <m/>
    <m/>
    <m/>
    <m/>
    <s v="P"/>
    <n v="0"/>
    <n v="1"/>
  </r>
  <r>
    <n v="89417"/>
    <n v="29.287128712871294"/>
    <n v="24.237623762376241"/>
    <n v="5.0495049504950504"/>
    <n v="5.0495049504950504"/>
    <n v="102"/>
    <n v="102"/>
    <n v="89"/>
    <x v="59"/>
    <x v="1081"/>
    <s v="TONNERRE"/>
    <s v="SSIAD TONNERRE"/>
    <s v="S.S.I.A.D."/>
    <n v="890000433"/>
    <s v="CENTRE HOSPITALIER DU TONNERROIS"/>
    <n v="1"/>
    <m/>
    <m/>
    <m/>
    <m/>
    <m/>
    <m/>
    <s v="P"/>
    <n v="0"/>
    <n v="1"/>
  </r>
  <r>
    <n v="89418"/>
    <n v="1485.0531510263647"/>
    <n v="861.98798589392572"/>
    <n v="623.06516513243901"/>
    <n v="623.06516513243901"/>
    <n v="4910"/>
    <n v="4910"/>
    <n v="89"/>
    <x v="59"/>
    <x v="1082"/>
    <s v="TONNERRE"/>
    <s v="SSIAD TONNERRE"/>
    <s v="S.S.I.A.D."/>
    <n v="890000433"/>
    <s v="CENTRE HOSPITALIER DU TONNERROIS"/>
    <n v="1"/>
    <m/>
    <m/>
    <m/>
    <m/>
    <m/>
    <m/>
    <s v="P"/>
    <n v="8"/>
    <n v="54"/>
  </r>
  <r>
    <n v="89422"/>
    <n v="10"/>
    <n v="7"/>
    <n v="3"/>
    <n v="3"/>
    <n v="39"/>
    <n v="39"/>
    <n v="89"/>
    <x v="59"/>
    <x v="1083"/>
    <s v="CRUZY-LE-CHATEL"/>
    <s v="SSIAD TONNERRE"/>
    <s v="S.S.I.A.D."/>
    <n v="890000433"/>
    <s v="CENTRE HOSPITALIER DU TONNERROIS"/>
    <n v="1"/>
    <m/>
    <m/>
    <m/>
    <m/>
    <m/>
    <m/>
    <s v="P"/>
    <n v="0"/>
    <n v="1"/>
  </r>
  <r>
    <n v="89423"/>
    <n v="48"/>
    <n v="20"/>
    <n v="28"/>
    <n v="28"/>
    <n v="129"/>
    <n v="129"/>
    <n v="89"/>
    <x v="59"/>
    <x v="1084"/>
    <s v="FLOGNY-LA-CHAPELLE"/>
    <s v="SSIAD TONNERRE"/>
    <s v="S.S.I.A.D."/>
    <n v="890000433"/>
    <s v="CENTRE HOSPITALIER DU TONNERROIS"/>
    <n v="1"/>
    <m/>
    <m/>
    <m/>
    <m/>
    <m/>
    <m/>
    <s v="P"/>
    <n v="0"/>
    <n v="2"/>
  </r>
  <r>
    <n v="89445"/>
    <n v="22.499999999999993"/>
    <n v="9.7826086956521703"/>
    <n v="12.717391304347821"/>
    <n v="12.717391304347821"/>
    <n v="45"/>
    <n v="45"/>
    <n v="89"/>
    <x v="59"/>
    <x v="1085"/>
    <s v="TONNERRE"/>
    <s v="SSIAD TONNERRE"/>
    <s v="S.S.I.A.D."/>
    <n v="890000433"/>
    <s v="CENTRE HOSPITALIER DU TONNERROIS"/>
    <n v="1"/>
    <m/>
    <m/>
    <m/>
    <m/>
    <m/>
    <m/>
    <s v="P"/>
    <n v="0"/>
    <n v="0"/>
  </r>
  <r>
    <n v="89447"/>
    <n v="45.250000000000199"/>
    <n v="37.205555555555719"/>
    <n v="8.0444444444444798"/>
    <n v="8.0444444444444798"/>
    <n v="181.0000000000008"/>
    <n v="181.0000000000008"/>
    <n v="89"/>
    <x v="59"/>
    <x v="1086"/>
    <s v="TONNERRE"/>
    <s v="SSIAD TONNERRE"/>
    <s v="S.S.I.A.D."/>
    <n v="890000433"/>
    <s v="CENTRE HOSPITALIER DU TONNERROIS"/>
    <n v="1"/>
    <m/>
    <m/>
    <m/>
    <m/>
    <m/>
    <m/>
    <s v="P"/>
    <n v="0"/>
    <n v="1"/>
  </r>
  <r>
    <n v="89470"/>
    <n v="53.246741485379133"/>
    <n v="27.12336168643149"/>
    <n v="26.123379798947646"/>
    <n v="26.123379798947646"/>
    <n v="150"/>
    <n v="150"/>
    <n v="89"/>
    <x v="59"/>
    <x v="1087"/>
    <s v="ANCY-LE-FRANC"/>
    <s v="SSIAD TONNERRE"/>
    <s v="S.S.I.A.D."/>
    <n v="890000433"/>
    <s v="CENTRE HOSPITALIER DU TONNERROIS"/>
    <n v="1"/>
    <m/>
    <m/>
    <m/>
    <m/>
    <m/>
    <m/>
    <s v="P"/>
    <n v="1"/>
    <n v="1"/>
  </r>
  <r>
    <n v="89474"/>
    <n v="64.000000000000057"/>
    <n v="39.225806451612939"/>
    <n v="24.774193548387121"/>
    <n v="24.774193548387121"/>
    <n v="320"/>
    <n v="320"/>
    <n v="89"/>
    <x v="59"/>
    <x v="1088"/>
    <s v="FLOGNY-LA-CHAPELLE"/>
    <s v="SSIAD TONNERRE"/>
    <s v="S.S.I.A.D."/>
    <n v="890000433"/>
    <s v="CENTRE HOSPITALIER DU TONNERROIS"/>
    <n v="1"/>
    <m/>
    <m/>
    <m/>
    <m/>
    <m/>
    <m/>
    <s v="P"/>
    <n v="1"/>
    <n v="4"/>
  </r>
  <r>
    <n v="89475"/>
    <n v="39.476635514018696"/>
    <n v="17.046728971962619"/>
    <n v="22.429906542056074"/>
    <n v="22.429906542056074"/>
    <n v="96"/>
    <n v="96"/>
    <n v="89"/>
    <x v="59"/>
    <x v="1089"/>
    <s v="CRUZY-LE-CHATEL"/>
    <s v="SSIAD TONNERRE"/>
    <s v="S.S.I.A.D."/>
    <n v="890000433"/>
    <s v="CENTRE HOSPITALIER DU TONNERROIS"/>
    <n v="1"/>
    <m/>
    <m/>
    <m/>
    <m/>
    <m/>
    <m/>
    <s v="P"/>
    <n v="0"/>
    <n v="4"/>
  </r>
  <r>
    <n v="89481"/>
    <n v="34.239130434782595"/>
    <n v="23.478260869565208"/>
    <n v="10.760869565217387"/>
    <n v="10.760869565217387"/>
    <n v="135"/>
    <n v="135"/>
    <n v="89"/>
    <x v="59"/>
    <x v="1090"/>
    <s v="ANCY-LE-FRANC"/>
    <s v="SSIAD TONNERRE"/>
    <s v="S.S.I.A.D."/>
    <n v="890000433"/>
    <s v="CENTRE HOSPITALIER DU TONNERROIS"/>
    <n v="1"/>
    <m/>
    <m/>
    <m/>
    <m/>
    <m/>
    <m/>
    <s v="P"/>
    <n v="0"/>
    <n v="0"/>
  </r>
  <r>
    <n v="89482"/>
    <n v="37.82835820895513"/>
    <n v="23.514925373134268"/>
    <n v="14.31343283582086"/>
    <n v="14.31343283582086"/>
    <n v="137"/>
    <n v="137"/>
    <n v="89"/>
    <x v="59"/>
    <x v="1091"/>
    <s v="TONNERRE"/>
    <s v="SSIAD TONNERRE"/>
    <s v="S.S.I.A.D."/>
    <n v="890000433"/>
    <s v="CENTRE HOSPITALIER DU TONNERROIS"/>
    <n v="1"/>
    <m/>
    <m/>
    <m/>
    <m/>
    <m/>
    <m/>
    <s v="P"/>
    <n v="0"/>
    <n v="0"/>
  </r>
  <r>
    <n v="89486"/>
    <n v="46.915662650602243"/>
    <n v="31.9879518072288"/>
    <n v="14.92771084337344"/>
    <n v="14.92771084337344"/>
    <n v="176.99999999999935"/>
    <n v="176.99999999999935"/>
    <n v="89"/>
    <x v="59"/>
    <x v="1092"/>
    <s v="TONNERRE"/>
    <s v="SSIAD TONNERRE"/>
    <s v="S.S.I.A.D."/>
    <n v="890000433"/>
    <s v="CENTRE HOSPITALIER DU TONNERROIS"/>
    <n v="1"/>
    <m/>
    <m/>
    <m/>
    <m/>
    <m/>
    <m/>
    <s v="P"/>
    <n v="0"/>
    <n v="2"/>
  </r>
  <r>
    <n v="58021"/>
    <n v="51"/>
    <n v="30"/>
    <n v="21"/>
    <n v="21"/>
    <n v="217"/>
    <n v="217"/>
    <n v="58"/>
    <x v="60"/>
    <x v="1093"/>
    <s v="SAINT-PIERRE-LE-MOUTIER"/>
    <s v="S.S.I.A.D. DU CLS ST PIERRE LE MOUTIER"/>
    <s v="S.S.I.A.D."/>
    <n v="580780757"/>
    <s v="CENTRE LONG SEJOUR STPIERRE LE MOUTIER"/>
    <n v="1"/>
    <n v="42"/>
    <n v="42"/>
    <m/>
    <m/>
    <m/>
    <m/>
    <s v="P"/>
    <n v="0"/>
    <n v="0"/>
  </r>
  <r>
    <n v="58057"/>
    <n v="346"/>
    <n v="228"/>
    <n v="118"/>
    <n v="118"/>
    <n v="1232"/>
    <n v="1232"/>
    <n v="58"/>
    <x v="60"/>
    <x v="1094"/>
    <s v="SAINT-PIERRE-LE-MOUTIER"/>
    <s v="S.S.I.A.D. DU CLS ST PIERRE LE MOUTIER"/>
    <s v="S.S.I.A.D."/>
    <n v="580780757"/>
    <s v="CENTRE LONG SEJOUR STPIERRE LE MOUTIER"/>
    <n v="1"/>
    <m/>
    <m/>
    <m/>
    <m/>
    <m/>
    <m/>
    <s v="P"/>
    <n v="0"/>
    <n v="0"/>
  </r>
  <r>
    <n v="58138"/>
    <n v="88.744360902255352"/>
    <n v="48.962406015037438"/>
    <n v="39.781954887217921"/>
    <n v="39.781954887217921"/>
    <n v="406.99999999999869"/>
    <n v="406.99999999999869"/>
    <n v="58"/>
    <x v="60"/>
    <x v="1095"/>
    <s v="SAINT-PIERRE-LE-MOUTIER"/>
    <s v="S.S.I.A.D. DU CLS ST PIERRE LE MOUTIER"/>
    <s v="S.S.I.A.D."/>
    <n v="580780757"/>
    <s v="CENTRE LONG SEJOUR STPIERRE LE MOUTIER"/>
    <n v="1"/>
    <m/>
    <m/>
    <m/>
    <m/>
    <m/>
    <m/>
    <s v="P"/>
    <n v="0"/>
    <n v="0"/>
  </r>
  <r>
    <n v="58144"/>
    <n v="177.48180494905384"/>
    <n v="102.70014556040756"/>
    <n v="74.781659388646275"/>
    <n v="74.781659388646275"/>
    <n v="685"/>
    <n v="685"/>
    <n v="58"/>
    <x v="60"/>
    <x v="1096"/>
    <s v="SAINT-PIERRE-LE-MOUTIER"/>
    <s v="S.S.I.A.D. DU CLS ST PIERRE LE MOUTIER"/>
    <s v="S.S.I.A.D."/>
    <n v="580780757"/>
    <s v="CENTRE LONG SEJOUR STPIERRE LE MOUTIER"/>
    <n v="1"/>
    <m/>
    <m/>
    <m/>
    <m/>
    <m/>
    <m/>
    <s v="P"/>
    <n v="0"/>
    <n v="0"/>
  </r>
  <r>
    <n v="58148"/>
    <n v="158"/>
    <n v="104"/>
    <n v="54"/>
    <n v="54"/>
    <n v="632"/>
    <n v="632"/>
    <n v="58"/>
    <x v="60"/>
    <x v="1097"/>
    <s v="SAINT-PIERRE-LE-MOUTIER"/>
    <s v="S.S.I.A.D. DU CLS ST PIERRE LE MOUTIER"/>
    <s v="S.S.I.A.D."/>
    <n v="580780757"/>
    <s v="CENTRE LONG SEJOUR STPIERRE LE MOUTIER"/>
    <n v="1"/>
    <m/>
    <m/>
    <m/>
    <m/>
    <m/>
    <m/>
    <s v="P"/>
    <n v="0"/>
    <n v="0"/>
  </r>
  <r>
    <n v="58158"/>
    <n v="75"/>
    <n v="46"/>
    <n v="29"/>
    <n v="29"/>
    <n v="287"/>
    <n v="287"/>
    <n v="58"/>
    <x v="60"/>
    <x v="1098"/>
    <s v="SAINT-PIERRE-LE-MOUTIER"/>
    <s v="S.S.I.A.D. DU CLS ST PIERRE LE MOUTIER"/>
    <s v="S.S.I.A.D."/>
    <n v="580780757"/>
    <s v="CENTRE LONG SEJOUR STPIERRE LE MOUTIER"/>
    <n v="1"/>
    <m/>
    <m/>
    <m/>
    <m/>
    <m/>
    <m/>
    <s v="P"/>
    <n v="0"/>
    <n v="0"/>
  </r>
  <r>
    <n v="58260"/>
    <n v="325.26419379258147"/>
    <n v="240.24072672218023"/>
    <n v="85.023467070401225"/>
    <n v="85.023467070401225"/>
    <n v="1306"/>
    <n v="1306"/>
    <n v="58"/>
    <x v="60"/>
    <x v="1099"/>
    <s v="SAINT-PIERRE-LE-MOUTIER"/>
    <s v="S.S.I.A.D. DU CLS ST PIERRE LE MOUTIER"/>
    <s v="S.S.I.A.D."/>
    <n v="580780757"/>
    <s v="CENTRE LONG SEJOUR STPIERRE LE MOUTIER"/>
    <n v="1"/>
    <m/>
    <m/>
    <m/>
    <m/>
    <m/>
    <m/>
    <s v="P"/>
    <n v="0"/>
    <n v="0"/>
  </r>
  <r>
    <n v="58264"/>
    <n v="809.85263604111674"/>
    <n v="414.80046583260389"/>
    <n v="395.0521702085129"/>
    <n v="395.0521702085129"/>
    <n v="2005"/>
    <n v="2005"/>
    <n v="58"/>
    <x v="60"/>
    <x v="1100"/>
    <s v="SAINT-PIERRE-LE-MOUTIER"/>
    <s v="S.S.I.A.D. DU CLS ST PIERRE LE MOUTIER"/>
    <s v="S.S.I.A.D."/>
    <n v="580780757"/>
    <s v="CENTRE LONG SEJOUR STPIERRE LE MOUTIER"/>
    <n v="1"/>
    <m/>
    <m/>
    <m/>
    <m/>
    <m/>
    <m/>
    <s v="P"/>
    <n v="0"/>
    <n v="0"/>
  </r>
  <r>
    <n v="58294"/>
    <n v="34.278688524590322"/>
    <n v="20.163934426229599"/>
    <n v="14.11475409836072"/>
    <n v="14.11475409836072"/>
    <n v="123.00000000000055"/>
    <n v="123.00000000000055"/>
    <n v="58"/>
    <x v="60"/>
    <x v="1101"/>
    <s v="DORNES"/>
    <s v="S.S.I.A.D. DU CLS ST PIERRE LE MOUTIER"/>
    <s v="S.S.I.A.D."/>
    <n v="580780757"/>
    <s v="CENTRE LONG SEJOUR STPIERRE LE MOUTIER"/>
    <n v="1"/>
    <m/>
    <m/>
    <m/>
    <m/>
    <m/>
    <m/>
    <s v="P"/>
    <n v="0"/>
    <n v="0"/>
  </r>
  <r>
    <n v="58296"/>
    <n v="48"/>
    <n v="29"/>
    <n v="19"/>
    <n v="19"/>
    <n v="188"/>
    <n v="188"/>
    <n v="58"/>
    <x v="60"/>
    <x v="1102"/>
    <s v="DORNES"/>
    <s v="S.S.I.A.D. DU CLS ST PIERRE LE MOUTIER"/>
    <s v="S.S.I.A.D."/>
    <n v="580780757"/>
    <s v="CENTRE LONG SEJOUR STPIERRE LE MOUTIER"/>
    <n v="1"/>
    <m/>
    <m/>
    <m/>
    <m/>
    <m/>
    <m/>
    <s v="P"/>
    <n v="0"/>
    <n v="0"/>
  </r>
  <r>
    <n v="58135"/>
    <n v="36.380000000000003"/>
    <n v="27.82"/>
    <n v="8.56"/>
    <n v="8.56"/>
    <n v="107"/>
    <n v="107"/>
    <n v="58"/>
    <x v="61"/>
    <x v="1103"/>
    <s v="MOULINS-ENGILBERT"/>
    <s v="SPASAD DE MOULINS-ENGILBERT"/>
    <s v="S.P.A.S.A.D."/>
    <n v="580004471"/>
    <s v="CENTRE SOCIAL DE MOULINS-ENGILBERT"/>
    <n v="1"/>
    <n v="30"/>
    <n v="30"/>
    <m/>
    <m/>
    <m/>
    <m/>
    <s v="P"/>
    <n v="0"/>
    <n v="0"/>
  </r>
  <r>
    <n v="58161"/>
    <n v="54.609929078014204"/>
    <n v="35.744680851063841"/>
    <n v="18.86524822695036"/>
    <n v="18.86524822695036"/>
    <n v="140"/>
    <n v="140"/>
    <n v="58"/>
    <x v="61"/>
    <x v="1104"/>
    <s v="MOULINS-ENGILBERT"/>
    <s v="SPASAD DE MOULINS-ENGILBERT"/>
    <s v="S.P.A.S.A.D."/>
    <n v="580004471"/>
    <s v="CENTRE SOCIAL DE MOULINS-ENGILBERT"/>
    <n v="1"/>
    <m/>
    <m/>
    <m/>
    <m/>
    <m/>
    <m/>
    <s v="P"/>
    <n v="0"/>
    <n v="0"/>
  </r>
  <r>
    <n v="58173"/>
    <n v="91.6875"/>
    <n v="51.956249999999997"/>
    <n v="39.731249999999996"/>
    <n v="39.731249999999996"/>
    <n v="163"/>
    <n v="163"/>
    <n v="58"/>
    <x v="61"/>
    <x v="1105"/>
    <s v="MOULINS-ENGILBERT"/>
    <s v="SPASAD DE MOULINS-ENGILBERT"/>
    <s v="S.P.A.S.A.D."/>
    <n v="580004471"/>
    <s v="CENTRE SOCIAL DE MOULINS-ENGILBERT"/>
    <n v="1"/>
    <m/>
    <m/>
    <m/>
    <m/>
    <m/>
    <m/>
    <s v="P"/>
    <n v="0"/>
    <n v="0"/>
  </r>
  <r>
    <n v="58182"/>
    <n v="686.92886415423914"/>
    <n v="339.7734815714586"/>
    <n v="347.15538258278048"/>
    <n v="347.15538258278048"/>
    <n v="1523"/>
    <n v="1523"/>
    <n v="58"/>
    <x v="61"/>
    <x v="1106"/>
    <s v="MOULINS-ENGILBERT"/>
    <s v="SPASAD DE MOULINS-ENGILBERT"/>
    <s v="S.P.A.S.A.D."/>
    <n v="580004471"/>
    <s v="CENTRE SOCIAL DE MOULINS-ENGILBERT"/>
    <n v="1"/>
    <m/>
    <m/>
    <m/>
    <m/>
    <m/>
    <m/>
    <s v="P"/>
    <n v="0"/>
    <n v="0"/>
  </r>
  <r>
    <n v="58199"/>
    <n v="74.525316455696171"/>
    <n v="46.7025316455696"/>
    <n v="27.822784810126574"/>
    <n v="27.822784810126574"/>
    <n v="157"/>
    <n v="157"/>
    <n v="58"/>
    <x v="61"/>
    <x v="1107"/>
    <s v="MOULINS-ENGILBERT"/>
    <s v="SPASAD DE MOULINS-ENGILBERT"/>
    <s v="S.P.A.S.A.D."/>
    <n v="580004471"/>
    <s v="CENTRE SOCIAL DE MOULINS-ENGILBERT"/>
    <n v="1"/>
    <m/>
    <m/>
    <m/>
    <m/>
    <m/>
    <m/>
    <s v="P"/>
    <n v="0"/>
    <n v="0"/>
  </r>
  <r>
    <n v="58219"/>
    <n v="76"/>
    <n v="40"/>
    <n v="36"/>
    <n v="36"/>
    <n v="200"/>
    <n v="200"/>
    <n v="58"/>
    <x v="61"/>
    <x v="1108"/>
    <s v="MOULINS-ENGILBERT"/>
    <s v="SPASAD DE MOULINS-ENGILBERT"/>
    <s v="S.P.A.S.A.D."/>
    <n v="580004471"/>
    <s v="CENTRE SOCIAL DE MOULINS-ENGILBERT"/>
    <n v="1"/>
    <m/>
    <m/>
    <m/>
    <m/>
    <m/>
    <m/>
    <s v="P"/>
    <n v="0"/>
    <n v="0"/>
  </r>
  <r>
    <n v="58246"/>
    <n v="388.44841269841265"/>
    <n v="229.00264550264549"/>
    <n v="159.44576719576719"/>
    <n v="159.44576719576719"/>
    <n v="809"/>
    <n v="809"/>
    <n v="58"/>
    <x v="61"/>
    <x v="1109"/>
    <s v="MOULINS-ENGILBERT"/>
    <s v="SPASAD DE MOULINS-ENGILBERT"/>
    <s v="S.P.A.S.A.D."/>
    <n v="580004471"/>
    <s v="CENTRE SOCIAL DE MOULINS-ENGILBERT"/>
    <n v="1"/>
    <m/>
    <m/>
    <m/>
    <m/>
    <m/>
    <m/>
    <s v="P"/>
    <n v="0"/>
    <n v="0"/>
  </r>
  <r>
    <n v="58277"/>
    <n v="82.536231884057969"/>
    <n v="50.492753623188399"/>
    <n v="32.043478260869563"/>
    <n v="32.043478260869563"/>
    <n v="201"/>
    <n v="201"/>
    <n v="58"/>
    <x v="61"/>
    <x v="1110"/>
    <s v="MOULINS-ENGILBERT"/>
    <s v="SPASAD DE MOULINS-ENGILBERT"/>
    <s v="S.P.A.S.A.D."/>
    <n v="580004471"/>
    <s v="CENTRE SOCIAL DE MOULINS-ENGILBERT"/>
    <n v="1"/>
    <m/>
    <m/>
    <m/>
    <m/>
    <m/>
    <m/>
    <s v="P"/>
    <n v="0"/>
    <n v="0"/>
  </r>
  <r>
    <n v="58301"/>
    <n v="128"/>
    <n v="81"/>
    <n v="47"/>
    <n v="47"/>
    <n v="338"/>
    <n v="338"/>
    <n v="58"/>
    <x v="61"/>
    <x v="1111"/>
    <s v="MOULINS-ENGILBERT"/>
    <s v="SPASAD DE MOULINS-ENGILBERT"/>
    <s v="S.P.A.S.A.D."/>
    <n v="580004471"/>
    <s v="CENTRE SOCIAL DE MOULINS-ENGILBERT"/>
    <n v="1"/>
    <m/>
    <m/>
    <m/>
    <m/>
    <m/>
    <m/>
    <s v="P"/>
    <n v="0"/>
    <n v="0"/>
  </r>
  <r>
    <n v="58309"/>
    <n v="217.60733136855958"/>
    <n v="128.01620327645202"/>
    <n v="89.591128092107553"/>
    <n v="89.591128092107553"/>
    <n v="447"/>
    <n v="447"/>
    <n v="58"/>
    <x v="61"/>
    <x v="1112"/>
    <s v="MOULINS-ENGILBERT"/>
    <s v="SPASAD DE MOULINS-ENGILBERT"/>
    <s v="S.P.A.S.A.D."/>
    <n v="580004471"/>
    <s v="CENTRE SOCIAL DE MOULINS-ENGILBERT"/>
    <n v="1"/>
    <m/>
    <m/>
    <m/>
    <m/>
    <m/>
    <m/>
    <s v="P"/>
    <n v="0"/>
    <n v="0"/>
  </r>
  <r>
    <n v="58042"/>
    <n v="62.7067669172934"/>
    <n v="38.66917293233093"/>
    <n v="24.03759398496247"/>
    <n v="24.03759398496247"/>
    <n v="139"/>
    <n v="139"/>
    <n v="58"/>
    <x v="62"/>
    <x v="1113"/>
    <s v="POUILLY-SUR-LOIRE"/>
    <s v="SSIAD POUILLY SUR LOIRE"/>
    <s v="S.S.I.A.D."/>
    <n v="580003663"/>
    <s v="CENTRE SOCIAL DE POUILLY/LOIRE"/>
    <n v="1"/>
    <n v="25"/>
    <n v="25"/>
    <m/>
    <m/>
    <m/>
    <m/>
    <s v="P"/>
    <n v="0"/>
    <n v="0"/>
  </r>
  <r>
    <n v="58122"/>
    <n v="160.49295774647851"/>
    <n v="95.892018779342493"/>
    <n v="64.600938967136003"/>
    <n v="64.600938967136003"/>
    <n v="429.99999999999898"/>
    <n v="429.99999999999898"/>
    <n v="58"/>
    <x v="62"/>
    <x v="1114"/>
    <s v="POUILLY-SUR-LOIRE"/>
    <s v="SSIAD POUILLY SUR LOIRE"/>
    <s v="S.S.I.A.D."/>
    <n v="580003663"/>
    <s v="CENTRE SOCIAL DE POUILLY/LOIRE"/>
    <n v="1"/>
    <m/>
    <m/>
    <m/>
    <m/>
    <m/>
    <m/>
    <s v="P"/>
    <n v="0"/>
    <n v="0"/>
  </r>
  <r>
    <n v="58164"/>
    <n v="196.0025159320785"/>
    <n v="126.70869716821235"/>
    <n v="69.293818763866128"/>
    <n v="69.293818763866128"/>
    <n v="692"/>
    <n v="692"/>
    <n v="58"/>
    <x v="62"/>
    <x v="1115"/>
    <s v="POUILLY-SUR-LOIRE"/>
    <s v="SSIAD POUILLY SUR LOIRE"/>
    <s v="S.S.I.A.D."/>
    <n v="580003663"/>
    <s v="CENTRE SOCIAL DE POUILLY/LOIRE"/>
    <n v="1"/>
    <m/>
    <m/>
    <m/>
    <m/>
    <m/>
    <m/>
    <s v="P"/>
    <n v="0"/>
    <n v="0"/>
  </r>
  <r>
    <n v="58215"/>
    <n v="628.87055714149403"/>
    <n v="362.34922578152748"/>
    <n v="266.52133135996655"/>
    <n v="266.52133135996655"/>
    <n v="1694"/>
    <n v="1694"/>
    <n v="58"/>
    <x v="62"/>
    <x v="1116"/>
    <s v="POUILLY-SUR-LOIRE"/>
    <s v="SSIAD POUILLY SUR LOIRE"/>
    <s v="S.S.I.A.D."/>
    <n v="580003663"/>
    <s v="CENTRE SOCIAL DE POUILLY/LOIRE"/>
    <n v="1"/>
    <m/>
    <m/>
    <m/>
    <m/>
    <m/>
    <m/>
    <s v="P"/>
    <n v="0"/>
    <n v="0"/>
  </r>
  <r>
    <n v="58228"/>
    <n v="195.87931840951711"/>
    <n v="128.6887804351216"/>
    <n v="67.190537974395525"/>
    <n v="67.190537974395525"/>
    <n v="513.00000000000193"/>
    <n v="513.00000000000193"/>
    <n v="58"/>
    <x v="62"/>
    <x v="1117"/>
    <s v="POUILLY-SUR-LOIRE"/>
    <s v="SSIAD POUILLY SUR LOIRE"/>
    <s v="S.S.I.A.D."/>
    <n v="580003663"/>
    <s v="CENTRE SOCIAL DE POUILLY/LOIRE"/>
    <n v="1"/>
    <m/>
    <m/>
    <m/>
    <m/>
    <m/>
    <m/>
    <s v="P"/>
    <n v="0"/>
    <n v="0"/>
  </r>
  <r>
    <n v="58248"/>
    <n v="70.380733944954116"/>
    <n v="51.472477064220172"/>
    <n v="18.908256880733941"/>
    <n v="18.908256880733941"/>
    <n v="229"/>
    <n v="229"/>
    <n v="58"/>
    <x v="62"/>
    <x v="1118"/>
    <s v="POUILLY-SUR-LOIRE"/>
    <s v="SSIAD POUILLY SUR LOIRE"/>
    <s v="S.S.I.A.D."/>
    <n v="580003663"/>
    <s v="CENTRE SOCIAL DE POUILLY/LOIRE"/>
    <n v="1"/>
    <m/>
    <m/>
    <m/>
    <m/>
    <m/>
    <m/>
    <s v="P"/>
    <n v="0"/>
    <n v="0"/>
  </r>
  <r>
    <n v="58256"/>
    <n v="103.41755319148977"/>
    <n v="65.531914893617284"/>
    <n v="37.885638297872489"/>
    <n v="37.885638297872489"/>
    <n v="385.00000000000153"/>
    <n v="385.00000000000153"/>
    <n v="58"/>
    <x v="62"/>
    <x v="1119"/>
    <s v="POUILLY-SUR-LOIRE"/>
    <s v="SSIAD POUILLY SUR LOIRE"/>
    <s v="S.S.I.A.D."/>
    <n v="580003663"/>
    <s v="CENTRE SOCIAL DE POUILLY/LOIRE"/>
    <n v="1"/>
    <m/>
    <m/>
    <m/>
    <m/>
    <m/>
    <m/>
    <s v="P"/>
    <n v="0"/>
    <n v="0"/>
  </r>
  <r>
    <n v="58265"/>
    <n v="39.322033898305079"/>
    <n v="24.576271186440675"/>
    <n v="14.745762711864407"/>
    <n v="14.745762711864407"/>
    <n v="116"/>
    <n v="116"/>
    <n v="58"/>
    <x v="62"/>
    <x v="1120"/>
    <s v="POUILLY-SUR-LOIRE"/>
    <s v="SSIAD POUILLY SUR LOIRE"/>
    <s v="S.S.I.A.D."/>
    <n v="580003663"/>
    <s v="CENTRE SOCIAL DE POUILLY/LOIRE"/>
    <n v="1"/>
    <m/>
    <m/>
    <m/>
    <m/>
    <m/>
    <m/>
    <s v="P"/>
    <n v="0"/>
    <n v="0"/>
  </r>
  <r>
    <n v="58281"/>
    <n v="228.11881188118895"/>
    <n v="141.51815181518205"/>
    <n v="86.60066006600691"/>
    <n v="86.60066006600691"/>
    <n v="640.00000000000239"/>
    <n v="640.00000000000239"/>
    <n v="58"/>
    <x v="62"/>
    <x v="1121"/>
    <s v="POUILLY-SUR-LOIRE"/>
    <s v="SSIAD POUILLY SUR LOIRE"/>
    <s v="S.S.I.A.D."/>
    <n v="580003663"/>
    <s v="CENTRE SOCIAL DE POUILLY/LOIRE"/>
    <n v="1"/>
    <m/>
    <m/>
    <m/>
    <m/>
    <m/>
    <m/>
    <s v="P"/>
    <n v="0"/>
    <n v="0"/>
  </r>
  <r>
    <n v="58295"/>
    <n v="280"/>
    <n v="184"/>
    <n v="96"/>
    <n v="96"/>
    <n v="952"/>
    <n v="952"/>
    <n v="58"/>
    <x v="62"/>
    <x v="1122"/>
    <s v="POUILLY-SUR-LOIRE"/>
    <s v="SSIAD POUILLY SUR LOIRE"/>
    <s v="S.S.I.A.D."/>
    <n v="580003663"/>
    <s v="CENTRE SOCIAL DE POUILLY/LOIRE"/>
    <n v="1"/>
    <m/>
    <m/>
    <m/>
    <m/>
    <m/>
    <m/>
    <s v="P"/>
    <n v="0"/>
    <n v="0"/>
  </r>
  <r>
    <n v="58307"/>
    <n v="57.430939226519101"/>
    <n v="36.546961325966699"/>
    <n v="20.883977900552399"/>
    <n v="20.883977900552399"/>
    <n v="188.99999999999923"/>
    <n v="188.99999999999923"/>
    <n v="58"/>
    <x v="62"/>
    <x v="1123"/>
    <s v="POUILLY-SUR-LOIRE"/>
    <s v="SSIAD POUILLY SUR LOIRE"/>
    <s v="S.S.I.A.D."/>
    <n v="580003663"/>
    <s v="CENTRE SOCIAL DE POUILLY/LOIRE"/>
    <n v="1"/>
    <m/>
    <m/>
    <m/>
    <m/>
    <m/>
    <m/>
    <s v="P"/>
    <n v="0"/>
    <n v="0"/>
  </r>
  <r>
    <n v="58001"/>
    <n v="68.415152033882435"/>
    <n v="25.571635691322811"/>
    <n v="42.843516342559624"/>
    <n v="42.843516342559624"/>
    <n v="146"/>
    <n v="146"/>
    <n v="58"/>
    <x v="63"/>
    <x v="1124"/>
    <s v="CHATILLON-EN-BAZOIS"/>
    <s v="SPASAD CHATILLON EN BAZOIS"/>
    <s v="S.P.A.S.A.D."/>
    <n v="580000701"/>
    <s v="CENTRE SOCIAL DU BAZOIS"/>
    <n v="1"/>
    <n v="38"/>
    <n v="38"/>
    <n v="2"/>
    <n v="2"/>
    <m/>
    <m/>
    <s v="P"/>
    <n v="0"/>
    <n v="0"/>
  </r>
  <r>
    <n v="58004"/>
    <n v="148.63480392156862"/>
    <n v="82.796568627450966"/>
    <n v="65.838235294117638"/>
    <n v="65.838235294117638"/>
    <n v="407"/>
    <n v="407"/>
    <n v="58"/>
    <x v="63"/>
    <x v="1125"/>
    <s v="CHATILLON-EN-BAZOIS"/>
    <s v="SPASAD CHATILLON EN BAZOIS"/>
    <s v="S.P.A.S.A.D."/>
    <n v="580000701"/>
    <s v="CENTRE SOCIAL DU BAZOIS"/>
    <n v="1"/>
    <m/>
    <m/>
    <m/>
    <m/>
    <m/>
    <m/>
    <s v="P"/>
    <n v="0"/>
    <n v="0"/>
  </r>
  <r>
    <n v="58017"/>
    <n v="99"/>
    <n v="46"/>
    <n v="53"/>
    <n v="53"/>
    <n v="237"/>
    <n v="237"/>
    <n v="58"/>
    <x v="63"/>
    <x v="1126"/>
    <s v="CHATILLON-EN-BAZOIS"/>
    <s v="SPASAD CHATILLON EN BAZOIS"/>
    <s v="S.P.A.S.A.D."/>
    <n v="580000701"/>
    <s v="CENTRE SOCIAL DU BAZOIS"/>
    <n v="1"/>
    <m/>
    <m/>
    <m/>
    <m/>
    <m/>
    <m/>
    <s v="P"/>
    <n v="0"/>
    <n v="0"/>
  </r>
  <r>
    <n v="58024"/>
    <n v="121.09833331056612"/>
    <n v="83.381774695425548"/>
    <n v="37.716558615140578"/>
    <n v="37.716558615140578"/>
    <n v="284"/>
    <n v="284"/>
    <n v="58"/>
    <x v="63"/>
    <x v="1127"/>
    <s v="CHATILLON-EN-BAZOIS"/>
    <s v="SPASAD CHATILLON EN BAZOIS"/>
    <s v="S.P.A.S.A.D."/>
    <n v="580000701"/>
    <s v="CENTRE SOCIAL DU BAZOIS"/>
    <n v="1"/>
    <m/>
    <m/>
    <m/>
    <m/>
    <m/>
    <m/>
    <s v="P"/>
    <n v="0"/>
    <n v="0"/>
  </r>
  <r>
    <n v="58030"/>
    <n v="124.60317460317464"/>
    <n v="72.768253968253987"/>
    <n v="51.83492063492065"/>
    <n v="51.83492063492065"/>
    <n v="314"/>
    <n v="314"/>
    <n v="58"/>
    <x v="63"/>
    <x v="1128"/>
    <s v="CHATILLON-EN-BAZOIS"/>
    <s v="SPASAD CHATILLON EN BAZOIS"/>
    <s v="S.P.A.S.A.D."/>
    <n v="580000701"/>
    <s v="CENTRE SOCIAL DU BAZOIS"/>
    <n v="1"/>
    <m/>
    <m/>
    <m/>
    <m/>
    <m/>
    <m/>
    <s v="P"/>
    <n v="0"/>
    <n v="0"/>
  </r>
  <r>
    <n v="58035"/>
    <n v="99.704180064308687"/>
    <n v="58.649517684887464"/>
    <n v="41.054662379421224"/>
    <n v="41.054662379421224"/>
    <n v="304"/>
    <n v="304"/>
    <n v="58"/>
    <x v="63"/>
    <x v="1129"/>
    <s v="SAINT-SAULGE"/>
    <s v="SPASAD CHATILLON EN BAZOIS"/>
    <s v="S.P.A.S.A.D."/>
    <n v="580000701"/>
    <s v="CENTRE SOCIAL DU BAZOIS"/>
    <n v="1"/>
    <m/>
    <m/>
    <m/>
    <m/>
    <m/>
    <m/>
    <s v="P"/>
    <n v="0"/>
    <n v="0"/>
  </r>
  <r>
    <n v="58040"/>
    <n v="64.684563758389359"/>
    <n v="39.234899328859122"/>
    <n v="25.449664429530241"/>
    <n v="25.449664429530241"/>
    <n v="158"/>
    <n v="158"/>
    <n v="58"/>
    <x v="63"/>
    <x v="1130"/>
    <s v="CHATILLON-EN-BAZOIS"/>
    <s v="SPASAD CHATILLON EN BAZOIS"/>
    <s v="S.P.A.S.A.D."/>
    <n v="580000701"/>
    <s v="CENTRE SOCIAL DU BAZOIS"/>
    <n v="1"/>
    <m/>
    <m/>
    <m/>
    <m/>
    <m/>
    <m/>
    <s v="P"/>
    <n v="0"/>
    <n v="0"/>
  </r>
  <r>
    <n v="58065"/>
    <n v="362.71965438068332"/>
    <n v="221.55308618928223"/>
    <n v="141.1665681914011"/>
    <n v="141.1665681914011"/>
    <n v="937"/>
    <n v="937"/>
    <n v="58"/>
    <x v="63"/>
    <x v="1131"/>
    <s v="CHATILLON-EN-BAZOIS"/>
    <s v="SPASAD CHATILLON EN BAZOIS"/>
    <s v="S.P.A.S.A.D."/>
    <n v="580000701"/>
    <s v="CENTRE SOCIAL DU BAZOIS"/>
    <n v="1"/>
    <m/>
    <m/>
    <m/>
    <m/>
    <m/>
    <m/>
    <s v="P"/>
    <n v="0"/>
    <n v="0"/>
  </r>
  <r>
    <n v="58076"/>
    <n v="27.272727272727259"/>
    <n v="14.181818181818169"/>
    <n v="13.09090909090909"/>
    <n v="13.09090909090909"/>
    <n v="83.999999999999929"/>
    <n v="83.999999999999929"/>
    <n v="58"/>
    <x v="63"/>
    <x v="1132"/>
    <s v="CHATILLON-EN-BAZOIS"/>
    <s v="SPASAD CHATILLON EN BAZOIS"/>
    <s v="S.P.A.S.A.D."/>
    <n v="580000701"/>
    <s v="CENTRE SOCIAL DU BAZOIS"/>
    <n v="1"/>
    <m/>
    <m/>
    <m/>
    <m/>
    <m/>
    <m/>
    <s v="P"/>
    <n v="0"/>
    <n v="0"/>
  </r>
  <r>
    <n v="58092"/>
    <n v="164.15330188679195"/>
    <n v="115.81367924528266"/>
    <n v="48.33962264150928"/>
    <n v="48.33962264150928"/>
    <n v="426.99999999999858"/>
    <n v="426.99999999999858"/>
    <n v="58"/>
    <x v="63"/>
    <x v="1133"/>
    <s v="SAINT-SAULGE"/>
    <s v="SPASAD CHATILLON EN BAZOIS"/>
    <s v="S.P.A.S.A.D."/>
    <n v="580000701"/>
    <s v="CENTRE SOCIAL DU BAZOIS"/>
    <n v="1"/>
    <m/>
    <m/>
    <m/>
    <m/>
    <m/>
    <m/>
    <s v="P"/>
    <n v="0"/>
    <n v="0"/>
  </r>
  <r>
    <n v="58107"/>
    <n v="70"/>
    <n v="38"/>
    <n v="32"/>
    <n v="32"/>
    <n v="176"/>
    <n v="176"/>
    <n v="58"/>
    <x v="63"/>
    <x v="1134"/>
    <s v="CHATILLON-EN-BAZOIS"/>
    <s v="SPASAD CHATILLON EN BAZOIS"/>
    <s v="S.P.A.S.A.D."/>
    <n v="580000701"/>
    <s v="CENTRE SOCIAL DU BAZOIS"/>
    <n v="1"/>
    <m/>
    <m/>
    <m/>
    <m/>
    <m/>
    <m/>
    <s v="P"/>
    <n v="0"/>
    <n v="0"/>
  </r>
  <r>
    <n v="58136"/>
    <n v="30"/>
    <n v="16"/>
    <n v="14"/>
    <n v="14"/>
    <n v="58"/>
    <n v="58"/>
    <n v="58"/>
    <x v="63"/>
    <x v="1135"/>
    <s v="SAINT-SAULGE"/>
    <s v="SPASAD CHATILLON EN BAZOIS"/>
    <s v="S.P.A.S.A.D."/>
    <n v="580000701"/>
    <s v="CENTRE SOCIAL DU BAZOIS"/>
    <n v="1"/>
    <m/>
    <m/>
    <m/>
    <m/>
    <m/>
    <m/>
    <s v="P"/>
    <n v="0"/>
    <n v="0"/>
  </r>
  <r>
    <n v="58142"/>
    <n v="99.428571428571473"/>
    <n v="64.33613445378154"/>
    <n v="35.092436974789933"/>
    <n v="35.092436974789933"/>
    <n v="232"/>
    <n v="232"/>
    <n v="58"/>
    <x v="63"/>
    <x v="1136"/>
    <s v="CHATILLON-EN-BAZOIS"/>
    <s v="SPASAD CHATILLON EN BAZOIS"/>
    <s v="S.P.A.S.A.D."/>
    <n v="580000701"/>
    <s v="CENTRE SOCIAL DU BAZOIS"/>
    <n v="1"/>
    <m/>
    <m/>
    <m/>
    <m/>
    <m/>
    <m/>
    <s v="P"/>
    <n v="0"/>
    <n v="0"/>
  </r>
  <r>
    <n v="58171"/>
    <n v="110.83333333333329"/>
    <n v="70.260416666666643"/>
    <n v="40.57291666666665"/>
    <n v="40.57291666666665"/>
    <n v="285"/>
    <n v="285"/>
    <n v="58"/>
    <x v="63"/>
    <x v="1137"/>
    <s v="SAINT-SAULGE"/>
    <s v="SPASAD CHATILLON EN BAZOIS"/>
    <s v="S.P.A.S.A.D."/>
    <n v="580000701"/>
    <s v="CENTRE SOCIAL DU BAZOIS"/>
    <n v="1"/>
    <m/>
    <m/>
    <m/>
    <m/>
    <m/>
    <m/>
    <s v="P"/>
    <n v="0"/>
    <n v="0"/>
  </r>
  <r>
    <n v="58175"/>
    <n v="69.988304093567166"/>
    <n v="44.257309941520411"/>
    <n v="25.730994152046751"/>
    <n v="25.730994152046751"/>
    <n v="176"/>
    <n v="176"/>
    <n v="58"/>
    <x v="63"/>
    <x v="1138"/>
    <s v="CHATILLON-EN-BAZOIS"/>
    <s v="SPASAD CHATILLON EN BAZOIS"/>
    <s v="S.P.A.S.A.D."/>
    <n v="580000701"/>
    <s v="CENTRE SOCIAL DU BAZOIS"/>
    <n v="1"/>
    <m/>
    <m/>
    <m/>
    <m/>
    <m/>
    <m/>
    <s v="P"/>
    <n v="0"/>
    <n v="0"/>
  </r>
  <r>
    <n v="58178"/>
    <n v="60"/>
    <n v="39"/>
    <n v="21"/>
    <n v="21"/>
    <n v="152"/>
    <n v="152"/>
    <n v="58"/>
    <x v="63"/>
    <x v="1139"/>
    <s v="CHATILLON-EN-BAZOIS"/>
    <s v="SPASAD CHATILLON EN BAZOIS"/>
    <s v="S.P.A.S.A.D."/>
    <n v="580000701"/>
    <s v="CENTRE SOCIAL DU BAZOIS"/>
    <n v="1"/>
    <m/>
    <m/>
    <m/>
    <m/>
    <m/>
    <m/>
    <s v="P"/>
    <n v="0"/>
    <n v="0"/>
  </r>
  <r>
    <n v="58202"/>
    <n v="8.9285714285714306"/>
    <n v="2.6785714285714288"/>
    <n v="6.2500000000000018"/>
    <n v="6.2500000000000018"/>
    <n v="25"/>
    <n v="25"/>
    <n v="58"/>
    <x v="63"/>
    <x v="1140"/>
    <s v="CHATILLON-EN-BAZOIS"/>
    <s v="SPASAD CHATILLON EN BAZOIS"/>
    <s v="S.P.A.S.A.D."/>
    <n v="580000701"/>
    <s v="CENTRE SOCIAL DU BAZOIS"/>
    <n v="1"/>
    <m/>
    <m/>
    <m/>
    <m/>
    <m/>
    <m/>
    <s v="P"/>
    <n v="0"/>
    <n v="0"/>
  </r>
  <r>
    <n v="58223"/>
    <n v="184"/>
    <n v="116"/>
    <n v="68"/>
    <n v="68"/>
    <n v="616"/>
    <n v="616"/>
    <n v="58"/>
    <x v="63"/>
    <x v="1141"/>
    <s v="SAINT-SAULGE"/>
    <s v="SPASAD CHATILLON EN BAZOIS"/>
    <s v="S.P.A.S.A.D."/>
    <n v="580000701"/>
    <s v="CENTRE SOCIAL DU BAZOIS"/>
    <n v="1"/>
    <m/>
    <m/>
    <m/>
    <m/>
    <m/>
    <m/>
    <s v="P"/>
    <n v="0"/>
    <n v="0"/>
  </r>
  <r>
    <n v="58233"/>
    <n v="50.256983240223448"/>
    <n v="31.893854748603346"/>
    <n v="18.363128491620106"/>
    <n v="18.363128491620106"/>
    <n v="173"/>
    <n v="173"/>
    <n v="58"/>
    <x v="63"/>
    <x v="1142"/>
    <s v="SAINT-SAULGE"/>
    <s v="SPASAD CHATILLON EN BAZOIS"/>
    <s v="S.P.A.S.A.D."/>
    <n v="580000701"/>
    <s v="CENTRE SOCIAL DU BAZOIS"/>
    <n v="1"/>
    <m/>
    <m/>
    <m/>
    <m/>
    <m/>
    <m/>
    <s v="P"/>
    <n v="0"/>
    <n v="0"/>
  </r>
  <r>
    <n v="58240"/>
    <n v="38.472972972972954"/>
    <n v="29.594594594594579"/>
    <n v="8.8783783783783736"/>
    <n v="8.8783783783783736"/>
    <n v="73"/>
    <n v="73"/>
    <n v="58"/>
    <x v="63"/>
    <x v="1143"/>
    <s v="SAINT-SAULGE"/>
    <s v="SPASAD CHATILLON EN BAZOIS"/>
    <s v="S.P.A.S.A.D."/>
    <n v="580000701"/>
    <s v="CENTRE SOCIAL DU BAZOIS"/>
    <n v="1"/>
    <m/>
    <m/>
    <m/>
    <m/>
    <m/>
    <m/>
    <s v="P"/>
    <n v="0"/>
    <n v="0"/>
  </r>
  <r>
    <n v="58253"/>
    <n v="33.630434782608702"/>
    <n v="14.836956521739134"/>
    <n v="18.79347826086957"/>
    <n v="18.79347826086957"/>
    <n v="91"/>
    <n v="91"/>
    <n v="58"/>
    <x v="63"/>
    <x v="487"/>
    <s v="SAINT-SAULGE"/>
    <s v="SPASAD CHATILLON EN BAZOIS"/>
    <s v="S.P.A.S.A.D."/>
    <n v="580000701"/>
    <s v="CENTRE SOCIAL DU BAZOIS"/>
    <n v="1"/>
    <m/>
    <m/>
    <m/>
    <m/>
    <m/>
    <m/>
    <s v="P"/>
    <n v="0"/>
    <n v="0"/>
  </r>
  <r>
    <n v="58257"/>
    <n v="17.672727272727276"/>
    <n v="9.8181818181818201"/>
    <n v="7.8545454545454563"/>
    <n v="7.8545454545454563"/>
    <n v="54"/>
    <n v="54"/>
    <n v="58"/>
    <x v="63"/>
    <x v="1144"/>
    <s v="SAINT-SAULGE"/>
    <s v="SPASAD CHATILLON EN BAZOIS"/>
    <s v="S.P.A.S.A.D."/>
    <n v="580000701"/>
    <s v="CENTRE SOCIAL DU BAZOIS"/>
    <n v="1"/>
    <m/>
    <m/>
    <m/>
    <m/>
    <m/>
    <m/>
    <s v="P"/>
    <n v="0"/>
    <n v="0"/>
  </r>
  <r>
    <n v="58267"/>
    <n v="332.43439502422711"/>
    <n v="164.11526075777437"/>
    <n v="168.31913426645275"/>
    <n v="168.31913426645275"/>
    <n v="781"/>
    <n v="781"/>
    <n v="58"/>
    <x v="63"/>
    <x v="1145"/>
    <s v="SAINT-SAULGE"/>
    <s v="SPASAD CHATILLON EN BAZOIS"/>
    <s v="S.P.A.S.A.D."/>
    <n v="580000701"/>
    <s v="CENTRE SOCIAL DU BAZOIS"/>
    <n v="1"/>
    <m/>
    <m/>
    <m/>
    <m/>
    <m/>
    <m/>
    <s v="P"/>
    <n v="0"/>
    <n v="0"/>
  </r>
  <r>
    <n v="58275"/>
    <n v="102.29508196721299"/>
    <n v="64.445901639344186"/>
    <n v="37.849180327868808"/>
    <n v="37.849180327868808"/>
    <n v="312"/>
    <n v="312"/>
    <n v="58"/>
    <x v="63"/>
    <x v="1146"/>
    <s v="SAINT-SAULGE"/>
    <s v="SPASAD CHATILLON EN BAZOIS"/>
    <s v="S.P.A.S.A.D."/>
    <n v="580000701"/>
    <s v="CENTRE SOCIAL DU BAZOIS"/>
    <n v="1"/>
    <m/>
    <m/>
    <m/>
    <m/>
    <m/>
    <m/>
    <s v="P"/>
    <n v="0"/>
    <n v="0"/>
  </r>
  <r>
    <n v="58285"/>
    <n v="76"/>
    <n v="44"/>
    <n v="32"/>
    <n v="32"/>
    <n v="183"/>
    <n v="183"/>
    <n v="58"/>
    <x v="63"/>
    <x v="1147"/>
    <s v="CHATILLON-EN-BAZOIS"/>
    <s v="SPASAD CHATILLON EN BAZOIS"/>
    <s v="S.P.A.S.A.D."/>
    <n v="580000701"/>
    <s v="CENTRE SOCIAL DU BAZOIS"/>
    <n v="1"/>
    <m/>
    <m/>
    <m/>
    <m/>
    <m/>
    <m/>
    <s v="P"/>
    <n v="0"/>
    <n v="0"/>
  </r>
  <r>
    <n v="58292"/>
    <n v="83.772972972972838"/>
    <n v="56.189189189189101"/>
    <n v="27.583783783783737"/>
    <n v="27.583783783783737"/>
    <n v="189"/>
    <n v="189"/>
    <n v="58"/>
    <x v="63"/>
    <x v="1148"/>
    <s v="CHATILLON-EN-BAZOIS"/>
    <s v="SPASAD CHATILLON EN BAZOIS"/>
    <s v="S.P.A.S.A.D."/>
    <n v="580000701"/>
    <s v="CENTRE SOCIAL DU BAZOIS"/>
    <n v="1"/>
    <m/>
    <m/>
    <m/>
    <m/>
    <m/>
    <m/>
    <s v="P"/>
    <n v="0"/>
    <n v="0"/>
  </r>
  <r>
    <n v="70003"/>
    <n v="17.957746478873169"/>
    <n v="12.67605633802812"/>
    <n v="5.2816901408450496"/>
    <n v="5.2816901408450496"/>
    <n v="74.999999999999716"/>
    <n v="74.999999999999716"/>
    <n v="70"/>
    <x v="64"/>
    <x v="1149"/>
    <s v="Dampierre sur Salon"/>
    <s v="SSIAD DAMPIERRE/SALON"/>
    <s v="S.S.I.A.D."/>
    <n v="700000250"/>
    <s v="CENTRE SOINS DE DAMPIERRE SUR SALON"/>
    <n v="1"/>
    <n v="39"/>
    <n v="39"/>
    <n v="1"/>
    <n v="1"/>
    <m/>
    <m/>
    <s v="P"/>
    <n v="0"/>
    <n v="0"/>
  </r>
  <r>
    <n v="70027"/>
    <n v="26.324999999999999"/>
    <n v="13.65"/>
    <n v="12.674999999999999"/>
    <n v="12.674999999999999"/>
    <n v="78"/>
    <n v="78"/>
    <n v="70"/>
    <x v="64"/>
    <x v="1150"/>
    <s v="Dampierre sur Salon"/>
    <s v="SSIAD DAMPIERRE/SALON"/>
    <s v="S.S.I.A.D."/>
    <n v="700000250"/>
    <s v="CENTRE SOINS DE DAMPIERRE SUR SALON"/>
    <n v="1"/>
    <m/>
    <m/>
    <m/>
    <m/>
    <m/>
    <m/>
    <s v="P"/>
    <n v="0"/>
    <n v="0"/>
  </r>
  <r>
    <n v="70037"/>
    <n v="107.70895522388045"/>
    <n v="68.638059701492452"/>
    <n v="39.070895522388007"/>
    <n v="39.070895522388007"/>
    <n v="283"/>
    <n v="283"/>
    <n v="70"/>
    <x v="64"/>
    <x v="1151"/>
    <s v="Dampierre sur Salon"/>
    <s v="SSIAD DAMPIERRE/SALON"/>
    <s v="S.S.I.A.D."/>
    <n v="700000250"/>
    <s v="CENTRE SOINS DE DAMPIERRE SUR SALON"/>
    <n v="1"/>
    <m/>
    <m/>
    <m/>
    <m/>
    <m/>
    <m/>
    <s v="P"/>
    <n v="0"/>
    <n v="0"/>
  </r>
  <r>
    <n v="70053"/>
    <n v="27.299999999999997"/>
    <n v="14.625"/>
    <n v="12.674999999999999"/>
    <n v="12.674999999999999"/>
    <n v="78"/>
    <n v="78"/>
    <n v="70"/>
    <x v="64"/>
    <x v="1152"/>
    <s v="Scey sur Saône et Saint Albin"/>
    <s v="SSIAD DAMPIERRE/SALON"/>
    <s v="S.S.I.A.D."/>
    <n v="700000250"/>
    <s v="CENTRE SOINS DE DAMPIERRE SUR SALON"/>
    <n v="1"/>
    <m/>
    <m/>
    <m/>
    <m/>
    <m/>
    <m/>
    <s v="P"/>
    <n v="0"/>
    <n v="0"/>
  </r>
  <r>
    <n v="70058"/>
    <n v="288"/>
    <n v="145"/>
    <n v="143"/>
    <n v="143"/>
    <n v="946"/>
    <n v="946"/>
    <n v="70"/>
    <x v="64"/>
    <x v="1153"/>
    <s v="Scey sur Saône et Saint Albin"/>
    <s v="SSIAD DAMPIERRE/SALON"/>
    <s v="S.S.I.A.D."/>
    <n v="700000250"/>
    <s v="CENTRE SOINS DE DAMPIERRE SUR SALON"/>
    <n v="1"/>
    <m/>
    <m/>
    <m/>
    <m/>
    <m/>
    <m/>
    <s v="P"/>
    <n v="0"/>
    <n v="0"/>
  </r>
  <r>
    <n v="70099"/>
    <n v="25.648648648648638"/>
    <n v="16.770270270270263"/>
    <n v="8.8783783783783736"/>
    <n v="8.8783783783783736"/>
    <n v="73"/>
    <n v="73"/>
    <n v="70"/>
    <x v="64"/>
    <x v="1154"/>
    <s v="Dampierre sur Salon"/>
    <s v="SSIAD DAMPIERRE/SALON"/>
    <s v="S.S.I.A.D."/>
    <n v="700000250"/>
    <s v="CENTRE SOINS DE DAMPIERRE SUR SALON"/>
    <n v="1"/>
    <m/>
    <m/>
    <m/>
    <m/>
    <m/>
    <m/>
    <s v="P"/>
    <n v="0"/>
    <n v="0"/>
  </r>
  <r>
    <n v="70122"/>
    <n v="591.11016589284122"/>
    <n v="338.63410380055524"/>
    <n v="252.47606209228593"/>
    <n v="252.47606209228593"/>
    <n v="1759"/>
    <n v="1759"/>
    <n v="70"/>
    <x v="64"/>
    <x v="1155"/>
    <s v="Dampierre sur Salon"/>
    <s v="SSIAD DAMPIERRE/SALON"/>
    <s v="S.S.I.A.D."/>
    <n v="700000250"/>
    <s v="CENTRE SOINS DE DAMPIERRE SUR SALON"/>
    <n v="1"/>
    <m/>
    <m/>
    <m/>
    <m/>
    <m/>
    <m/>
    <s v="P"/>
    <n v="0"/>
    <n v="0"/>
  </r>
  <r>
    <n v="70169"/>
    <n v="55"/>
    <n v="37"/>
    <n v="18"/>
    <n v="18"/>
    <n v="213"/>
    <n v="213"/>
    <n v="70"/>
    <x v="64"/>
    <x v="1156"/>
    <s v="Jussey"/>
    <s v="SSIAD DAMPIERRE/SALON"/>
    <s v="S.S.I.A.D."/>
    <n v="700000250"/>
    <s v="CENTRE SOINS DE DAMPIERRE SUR SALON"/>
    <n v="1"/>
    <m/>
    <m/>
    <m/>
    <m/>
    <m/>
    <m/>
    <s v="P"/>
    <n v="0"/>
    <n v="0"/>
  </r>
  <r>
    <n v="70183"/>
    <n v="24.800000000000004"/>
    <n v="10.492307692307694"/>
    <n v="14.30769230769231"/>
    <n v="14.30769230769231"/>
    <n v="62"/>
    <n v="62"/>
    <n v="70"/>
    <x v="64"/>
    <x v="1157"/>
    <s v="Dampierre sur Salon"/>
    <s v="SSIAD DAMPIERRE/SALON"/>
    <s v="S.S.I.A.D."/>
    <n v="700000250"/>
    <s v="CENTRE SOINS DE DAMPIERRE SUR SALON"/>
    <n v="1"/>
    <m/>
    <m/>
    <m/>
    <m/>
    <m/>
    <m/>
    <s v="P"/>
    <n v="0"/>
    <n v="0"/>
  </r>
  <r>
    <n v="70198"/>
    <n v="440.69769868124422"/>
    <n v="245.26416745230441"/>
    <n v="195.43353122893984"/>
    <n v="195.43353122893984"/>
    <n v="1294"/>
    <n v="1294"/>
    <n v="70"/>
    <x v="64"/>
    <x v="1158"/>
    <s v="Dampierre sur Salon"/>
    <s v="SSIAD DAMPIERRE/SALON"/>
    <s v="S.S.I.A.D."/>
    <n v="700000250"/>
    <s v="CENTRE SOINS DE DAMPIERRE SUR SALON"/>
    <n v="1"/>
    <m/>
    <m/>
    <m/>
    <m/>
    <m/>
    <m/>
    <s v="P"/>
    <n v="0"/>
    <n v="0"/>
  </r>
  <r>
    <n v="70201"/>
    <n v="58.746781115879841"/>
    <n v="44.806866952789711"/>
    <n v="13.93991416309013"/>
    <n v="13.93991416309013"/>
    <n v="232"/>
    <n v="232"/>
    <n v="70"/>
    <x v="64"/>
    <x v="1159"/>
    <s v="Dampierre sur Salon"/>
    <s v="SSIAD DAMPIERRE/SALON"/>
    <s v="S.S.I.A.D."/>
    <n v="700000250"/>
    <s v="CENTRE SOINS DE DAMPIERRE SUR SALON"/>
    <n v="1"/>
    <m/>
    <m/>
    <m/>
    <m/>
    <m/>
    <m/>
    <s v="P"/>
    <n v="0"/>
    <n v="0"/>
  </r>
  <r>
    <n v="70204"/>
    <n v="33.816216216216226"/>
    <n v="26.854054054054064"/>
    <n v="6.9621621621621648"/>
    <n v="6.9621621621621648"/>
    <n v="184"/>
    <n v="184"/>
    <n v="70"/>
    <x v="64"/>
    <x v="1160"/>
    <s v="Dampierre sur Salon"/>
    <s v="SSIAD DAMPIERRE/SALON"/>
    <s v="S.S.I.A.D."/>
    <n v="700000250"/>
    <s v="CENTRE SOINS DE DAMPIERRE SUR SALON"/>
    <n v="1"/>
    <m/>
    <m/>
    <m/>
    <m/>
    <m/>
    <m/>
    <s v="P"/>
    <n v="0"/>
    <n v="0"/>
  </r>
  <r>
    <n v="70230"/>
    <n v="44.32989690721665"/>
    <n v="28.865979381443399"/>
    <n v="15.463917525773249"/>
    <n v="15.463917525773249"/>
    <n v="100"/>
    <n v="100"/>
    <n v="70"/>
    <x v="64"/>
    <x v="1161"/>
    <s v="Dampierre sur Salon"/>
    <s v="SSIAD DAMPIERRE/SALON"/>
    <s v="S.S.I.A.D."/>
    <n v="700000250"/>
    <s v="CENTRE SOINS DE DAMPIERRE SUR SALON"/>
    <n v="1"/>
    <m/>
    <m/>
    <m/>
    <m/>
    <m/>
    <m/>
    <s v="P"/>
    <n v="0"/>
    <n v="0"/>
  </r>
  <r>
    <n v="70231"/>
    <n v="18.514285714285741"/>
    <n v="6.1714285714285797"/>
    <n v="12.342857142857159"/>
    <n v="12.342857142857159"/>
    <n v="36.00000000000005"/>
    <n v="36.00000000000005"/>
    <n v="70"/>
    <x v="64"/>
    <x v="1162"/>
    <s v="Dampierre sur Salon"/>
    <s v="SSIAD DAMPIERRE/SALON"/>
    <s v="S.S.I.A.D."/>
    <n v="700000250"/>
    <s v="CENTRE SOINS DE DAMPIERRE SUR SALON"/>
    <n v="1"/>
    <m/>
    <m/>
    <m/>
    <m/>
    <m/>
    <m/>
    <s v="P"/>
    <n v="0"/>
    <n v="0"/>
  </r>
  <r>
    <n v="70237"/>
    <n v="48.058252427184456"/>
    <n v="32.679611650485427"/>
    <n v="15.378640776699026"/>
    <n v="15.378640776699026"/>
    <n v="99"/>
    <n v="99"/>
    <n v="70"/>
    <x v="64"/>
    <x v="1163"/>
    <s v="Dampierre sur Salon"/>
    <s v="SSIAD DAMPIERRE/SALON"/>
    <s v="S.S.I.A.D."/>
    <n v="700000250"/>
    <s v="CENTRE SOINS DE DAMPIERRE SUR SALON"/>
    <n v="1"/>
    <m/>
    <m/>
    <m/>
    <m/>
    <m/>
    <m/>
    <s v="P"/>
    <n v="0"/>
    <n v="0"/>
  </r>
  <r>
    <n v="70247"/>
    <n v="104.65254237288133"/>
    <n v="65.161016949152526"/>
    <n v="39.491525423728802"/>
    <n v="39.491525423728802"/>
    <n v="233"/>
    <n v="233"/>
    <n v="70"/>
    <x v="64"/>
    <x v="1164"/>
    <s v="Dampierre sur Salon"/>
    <s v="SSIAD DAMPIERRE/SALON"/>
    <s v="S.S.I.A.D."/>
    <n v="700000250"/>
    <s v="CENTRE SOINS DE DAMPIERRE SUR SALON"/>
    <n v="1"/>
    <m/>
    <m/>
    <m/>
    <m/>
    <m/>
    <m/>
    <s v="P"/>
    <n v="0"/>
    <n v="0"/>
  </r>
  <r>
    <n v="70251"/>
    <n v="32.592592592592638"/>
    <n v="19.35185185185188"/>
    <n v="13.24074074074076"/>
    <n v="13.24074074074076"/>
    <n v="110"/>
    <n v="110"/>
    <n v="70"/>
    <x v="64"/>
    <x v="1165"/>
    <s v="Dampierre sur Salon"/>
    <s v="SSIAD DAMPIERRE/SALON"/>
    <s v="S.S.I.A.D."/>
    <n v="700000250"/>
    <s v="CENTRE SOINS DE DAMPIERRE SUR SALON"/>
    <n v="1"/>
    <m/>
    <m/>
    <m/>
    <m/>
    <m/>
    <m/>
    <s v="P"/>
    <n v="0"/>
    <n v="0"/>
  </r>
  <r>
    <n v="70252"/>
    <n v="54.068181818181955"/>
    <n v="22.87500000000006"/>
    <n v="31.193181818181898"/>
    <n v="31.193181818181898"/>
    <n v="183"/>
    <n v="183"/>
    <n v="70"/>
    <x v="64"/>
    <x v="1166"/>
    <s v="Dampierre sur Salon"/>
    <s v="SSIAD DAMPIERRE/SALON"/>
    <s v="S.S.I.A.D."/>
    <n v="700000250"/>
    <s v="CENTRE SOINS DE DAMPIERRE SUR SALON"/>
    <n v="1"/>
    <m/>
    <m/>
    <m/>
    <m/>
    <m/>
    <m/>
    <s v="P"/>
    <n v="0"/>
    <n v="0"/>
  </r>
  <r>
    <n v="70255"/>
    <n v="124.96686159844108"/>
    <n v="75.584795321637756"/>
    <n v="49.382066276803329"/>
    <n v="49.382066276803329"/>
    <n v="517.00000000000216"/>
    <n v="517.00000000000216"/>
    <n v="70"/>
    <x v="64"/>
    <x v="1167"/>
    <s v="Scey sur Saône et Saint Albin"/>
    <s v="SSIAD DAMPIERRE/SALON"/>
    <s v="S.S.I.A.D."/>
    <n v="700000250"/>
    <s v="CENTRE SOINS DE DAMPIERRE SUR SALON"/>
    <n v="1"/>
    <m/>
    <m/>
    <m/>
    <m/>
    <m/>
    <m/>
    <s v="P"/>
    <n v="0"/>
    <n v="0"/>
  </r>
  <r>
    <n v="70257"/>
    <n v="155.7139322464555"/>
    <n v="93.815226260286835"/>
    <n v="61.89870598616865"/>
    <n v="61.89870598616865"/>
    <n v="709"/>
    <n v="709"/>
    <n v="70"/>
    <x v="64"/>
    <x v="1168"/>
    <s v="Scey sur Saône et Saint Albin"/>
    <s v="SSIAD DAMPIERRE/SALON"/>
    <s v="S.S.I.A.D."/>
    <n v="700000250"/>
    <s v="CENTRE SOINS DE DAMPIERRE SUR SALON"/>
    <n v="1"/>
    <m/>
    <m/>
    <m/>
    <m/>
    <m/>
    <m/>
    <s v="P"/>
    <n v="0"/>
    <n v="0"/>
  </r>
  <r>
    <n v="70274"/>
    <n v="7.7777777777777759"/>
    <n v="6.8055555555555536"/>
    <n v="0.97222222222222199"/>
    <n v="0.97222222222222199"/>
    <n v="35"/>
    <n v="35"/>
    <n v="70"/>
    <x v="64"/>
    <x v="1169"/>
    <s v="Dampierre sur Salon"/>
    <s v="SSIAD DAMPIERRE/SALON"/>
    <s v="S.S.I.A.D."/>
    <n v="700000250"/>
    <s v="CENTRE SOINS DE DAMPIERRE SUR SALON"/>
    <n v="1"/>
    <m/>
    <m/>
    <m/>
    <m/>
    <m/>
    <m/>
    <s v="P"/>
    <n v="0"/>
    <n v="0"/>
  </r>
  <r>
    <n v="70281"/>
    <n v="18.180555555555479"/>
    <n v="7.4861111111110796"/>
    <n v="10.694444444444398"/>
    <n v="10.694444444444398"/>
    <n v="76.999999999999673"/>
    <n v="76.999999999999673"/>
    <n v="70"/>
    <x v="64"/>
    <x v="1170"/>
    <s v="Scey sur Saône et Saint Albin"/>
    <s v="SSIAD DAMPIERRE/SALON"/>
    <s v="S.S.I.A.D."/>
    <n v="700000250"/>
    <s v="CENTRE SOINS DE DAMPIERRE SUR SALON"/>
    <n v="1"/>
    <m/>
    <m/>
    <m/>
    <m/>
    <m/>
    <m/>
    <s v="P"/>
    <n v="0"/>
    <n v="0"/>
  </r>
  <r>
    <n v="70297"/>
    <n v="19.649122807017537"/>
    <n v="13.754385964912275"/>
    <n v="5.8947368421052619"/>
    <n v="5.8947368421052619"/>
    <n v="56"/>
    <n v="56"/>
    <n v="70"/>
    <x v="64"/>
    <x v="1171"/>
    <s v="Dampierre sur Salon"/>
    <s v="SSIAD DAMPIERRE/SALON"/>
    <s v="S.S.I.A.D."/>
    <n v="700000250"/>
    <s v="CENTRE SOINS DE DAMPIERRE SUR SALON"/>
    <n v="1"/>
    <m/>
    <m/>
    <m/>
    <m/>
    <m/>
    <m/>
    <s v="P"/>
    <n v="0"/>
    <n v="0"/>
  </r>
  <r>
    <n v="70299"/>
    <n v="110.45161290322591"/>
    <n v="59.870967741935537"/>
    <n v="50.580645161290377"/>
    <n v="50.580645161290377"/>
    <n v="352"/>
    <n v="352"/>
    <n v="70"/>
    <x v="64"/>
    <x v="1172"/>
    <s v="Dampierre sur Salon"/>
    <s v="SSIAD DAMPIERRE/SALON"/>
    <s v="S.S.I.A.D."/>
    <n v="700000250"/>
    <s v="CENTRE SOINS DE DAMPIERRE SUR SALON"/>
    <n v="1"/>
    <m/>
    <m/>
    <m/>
    <m/>
    <m/>
    <m/>
    <s v="P"/>
    <n v="0"/>
    <n v="0"/>
  </r>
  <r>
    <n v="70340"/>
    <n v="73.403605053164569"/>
    <n v="47.259855308201843"/>
    <n v="26.143749744962719"/>
    <n v="26.143749744962719"/>
    <n v="221"/>
    <n v="221"/>
    <n v="70"/>
    <x v="64"/>
    <x v="1173"/>
    <s v="Dampierre sur Salon"/>
    <s v="SSIAD DAMPIERRE/SALON"/>
    <s v="S.S.I.A.D."/>
    <n v="700000250"/>
    <s v="CENTRE SOINS DE DAMPIERRE SUR SALON"/>
    <n v="1"/>
    <m/>
    <m/>
    <m/>
    <m/>
    <m/>
    <m/>
    <s v="P"/>
    <n v="0"/>
    <n v="0"/>
  </r>
  <r>
    <n v="70342"/>
    <n v="49.883211678832126"/>
    <n v="36.189781021897815"/>
    <n v="13.693430656934307"/>
    <n v="13.693430656934307"/>
    <n v="134"/>
    <n v="134"/>
    <n v="70"/>
    <x v="64"/>
    <x v="1174"/>
    <s v="Scey sur Saône et Saint Albin"/>
    <s v="SSIAD DAMPIERRE/SALON"/>
    <s v="S.S.I.A.D."/>
    <n v="700000250"/>
    <s v="CENTRE SOINS DE DAMPIERRE SUR SALON"/>
    <n v="1"/>
    <m/>
    <m/>
    <m/>
    <m/>
    <m/>
    <m/>
    <s v="P"/>
    <n v="0"/>
    <n v="0"/>
  </r>
  <r>
    <n v="70368"/>
    <n v="48.727941176470452"/>
    <n v="26.955882352941099"/>
    <n v="21.772058823529353"/>
    <n v="21.772058823529353"/>
    <n v="141"/>
    <n v="141"/>
    <n v="70"/>
    <x v="64"/>
    <x v="1175"/>
    <s v="Dampierre sur Salon"/>
    <s v="SSIAD DAMPIERRE/SALON"/>
    <s v="S.S.I.A.D."/>
    <n v="700000250"/>
    <s v="CENTRE SOINS DE DAMPIERRE SUR SALON"/>
    <n v="1"/>
    <m/>
    <m/>
    <m/>
    <m/>
    <m/>
    <m/>
    <s v="P"/>
    <n v="0"/>
    <n v="0"/>
  </r>
  <r>
    <n v="70369"/>
    <n v="16.730158730158728"/>
    <n v="10.825396825396824"/>
    <n v="5.9047619047619042"/>
    <n v="5.9047619047619042"/>
    <n v="62"/>
    <n v="62"/>
    <n v="70"/>
    <x v="64"/>
    <x v="1176"/>
    <s v="Dampierre sur Salon"/>
    <s v="SSIAD DAMPIERRE/SALON"/>
    <s v="S.S.I.A.D."/>
    <n v="700000250"/>
    <s v="CENTRE SOINS DE DAMPIERRE SUR SALON"/>
    <n v="1"/>
    <m/>
    <m/>
    <m/>
    <m/>
    <m/>
    <m/>
    <s v="P"/>
    <n v="0"/>
    <n v="0"/>
  </r>
  <r>
    <n v="70375"/>
    <n v="9.36"/>
    <n v="5.2"/>
    <n v="4.16"/>
    <n v="4.16"/>
    <n v="26"/>
    <n v="26"/>
    <n v="70"/>
    <x v="64"/>
    <x v="1177"/>
    <s v="Scey sur Saône et Saint Albin"/>
    <s v="SSIAD DAMPIERRE/SALON"/>
    <s v="S.S.I.A.D."/>
    <n v="700000250"/>
    <s v="CENTRE SOINS DE DAMPIERRE SUR SALON"/>
    <n v="1"/>
    <m/>
    <m/>
    <m/>
    <m/>
    <m/>
    <m/>
    <s v="P"/>
    <n v="0"/>
    <n v="0"/>
  </r>
  <r>
    <n v="70406"/>
    <n v="37"/>
    <n v="21"/>
    <n v="16"/>
    <n v="16"/>
    <n v="91"/>
    <n v="91"/>
    <n v="70"/>
    <x v="64"/>
    <x v="1178"/>
    <s v="Dampierre sur Salon"/>
    <s v="SSIAD DAMPIERRE/SALON"/>
    <s v="S.S.I.A.D."/>
    <n v="700000250"/>
    <s v="CENTRE SOINS DE DAMPIERRE SUR SALON"/>
    <n v="1"/>
    <m/>
    <m/>
    <m/>
    <m/>
    <m/>
    <m/>
    <s v="P"/>
    <n v="0"/>
    <n v="0"/>
  </r>
  <r>
    <n v="70409"/>
    <n v="34.345794392523359"/>
    <n v="21.588785046728965"/>
    <n v="12.75700934579439"/>
    <n v="12.75700934579439"/>
    <n v="105"/>
    <n v="105"/>
    <n v="70"/>
    <x v="64"/>
    <x v="1179"/>
    <s v="Dampierre sur Salon"/>
    <s v="SSIAD DAMPIERRE/SALON"/>
    <s v="S.S.I.A.D."/>
    <n v="700000250"/>
    <s v="CENTRE SOINS DE DAMPIERRE SUR SALON"/>
    <n v="1"/>
    <m/>
    <m/>
    <m/>
    <m/>
    <m/>
    <m/>
    <s v="P"/>
    <n v="0"/>
    <n v="0"/>
  </r>
  <r>
    <n v="70418"/>
    <n v="47.358851674641159"/>
    <n v="28.028708133971296"/>
    <n v="19.330143540669859"/>
    <n v="19.330143540669859"/>
    <n v="202"/>
    <n v="202"/>
    <n v="70"/>
    <x v="64"/>
    <x v="1180"/>
    <s v="Scey sur Saône et Saint Albin"/>
    <s v="SSIAD DAMPIERRE/SALON"/>
    <s v="S.S.I.A.D."/>
    <n v="700000250"/>
    <s v="CENTRE SOINS DE DAMPIERRE SUR SALON"/>
    <n v="1"/>
    <m/>
    <m/>
    <m/>
    <m/>
    <m/>
    <m/>
    <s v="P"/>
    <n v="0"/>
    <n v="0"/>
  </r>
  <r>
    <n v="70438"/>
    <n v="73.286457984072428"/>
    <n v="49.517877016265153"/>
    <n v="23.768580967807271"/>
    <n v="23.768580967807271"/>
    <n v="207"/>
    <n v="207"/>
    <n v="70"/>
    <x v="64"/>
    <x v="1181"/>
    <s v="Dampierre sur Salon"/>
    <s v="SSIAD DAMPIERRE/SALON"/>
    <s v="S.S.I.A.D."/>
    <n v="700000250"/>
    <s v="CENTRE SOINS DE DAMPIERRE SUR SALON"/>
    <n v="1"/>
    <m/>
    <m/>
    <m/>
    <m/>
    <m/>
    <m/>
    <s v="P"/>
    <n v="0"/>
    <n v="0"/>
  </r>
  <r>
    <n v="70440"/>
    <n v="10"/>
    <n v="8"/>
    <n v="2"/>
    <n v="2"/>
    <n v="33"/>
    <n v="33"/>
    <n v="70"/>
    <x v="64"/>
    <x v="1182"/>
    <s v="Dampierre sur Salon"/>
    <s v="SSIAD DAMPIERRE/SALON"/>
    <s v="S.S.I.A.D."/>
    <n v="700000250"/>
    <s v="CENTRE SOINS DE DAMPIERRE SUR SALON"/>
    <n v="1"/>
    <m/>
    <m/>
    <m/>
    <m/>
    <m/>
    <m/>
    <s v="P"/>
    <n v="0"/>
    <n v="0"/>
  </r>
  <r>
    <n v="70442"/>
    <n v="31.766355140186931"/>
    <n v="15.401869158878512"/>
    <n v="16.36448598130842"/>
    <n v="16.36448598130842"/>
    <n v="103"/>
    <n v="103"/>
    <n v="70"/>
    <x v="64"/>
    <x v="1183"/>
    <s v="Dampierre sur Salon"/>
    <s v="SSIAD DAMPIERRE/SALON"/>
    <s v="S.S.I.A.D."/>
    <n v="700000250"/>
    <s v="CENTRE SOINS DE DAMPIERRE SUR SALON"/>
    <n v="1"/>
    <m/>
    <m/>
    <m/>
    <m/>
    <m/>
    <m/>
    <s v="P"/>
    <n v="0"/>
    <n v="0"/>
  </r>
  <r>
    <n v="70448"/>
    <n v="50.708074534161511"/>
    <n v="23.403726708074544"/>
    <n v="27.304347826086971"/>
    <n v="27.304347826086971"/>
    <n v="157"/>
    <n v="157"/>
    <n v="70"/>
    <x v="64"/>
    <x v="1184"/>
    <s v="Dampierre sur Salon"/>
    <s v="SSIAD DAMPIERRE/SALON"/>
    <s v="S.S.I.A.D."/>
    <n v="700000250"/>
    <s v="CENTRE SOINS DE DAMPIERRE SUR SALON"/>
    <n v="1"/>
    <m/>
    <m/>
    <m/>
    <m/>
    <m/>
    <m/>
    <s v="P"/>
    <n v="0"/>
    <n v="0"/>
  </r>
  <r>
    <n v="70463"/>
    <n v="20.4580152671756"/>
    <n v="13.29770992366414"/>
    <n v="7.1603053435114603"/>
    <n v="7.1603053435114603"/>
    <n v="134"/>
    <n v="134"/>
    <n v="70"/>
    <x v="64"/>
    <x v="1185"/>
    <s v="Scey sur Saône et Saint Albin"/>
    <s v="SSIAD DAMPIERRE/SALON"/>
    <s v="S.S.I.A.D."/>
    <n v="700000250"/>
    <s v="CENTRE SOINS DE DAMPIERRE SUR SALON"/>
    <n v="1"/>
    <m/>
    <m/>
    <m/>
    <m/>
    <m/>
    <m/>
    <s v="P"/>
    <n v="0"/>
    <n v="0"/>
  </r>
  <r>
    <n v="70471"/>
    <n v="7.2121212121212102"/>
    <n v="3.0909090909090899"/>
    <n v="4.1212121212121202"/>
    <n v="4.1212121212121202"/>
    <n v="34"/>
    <n v="34"/>
    <n v="70"/>
    <x v="64"/>
    <x v="1186"/>
    <s v="Scey sur Saône et Saint Albin"/>
    <s v="SSIAD DAMPIERRE/SALON"/>
    <s v="S.S.I.A.D."/>
    <n v="700000250"/>
    <s v="CENTRE SOINS DE DAMPIERRE SUR SALON"/>
    <n v="1"/>
    <m/>
    <m/>
    <m/>
    <m/>
    <m/>
    <m/>
    <s v="P"/>
    <n v="0"/>
    <n v="0"/>
  </r>
  <r>
    <n v="70481"/>
    <n v="70.611276485090826"/>
    <n v="47.066321383859638"/>
    <n v="23.544955101231192"/>
    <n v="23.544955101231192"/>
    <n v="222"/>
    <n v="222"/>
    <n v="70"/>
    <x v="64"/>
    <x v="1187"/>
    <s v="Dampierre sur Salon"/>
    <s v="SSIAD DAMPIERRE/SALON"/>
    <s v="S.S.I.A.D."/>
    <n v="700000250"/>
    <s v="CENTRE SOINS DE DAMPIERRE SUR SALON"/>
    <n v="1"/>
    <m/>
    <m/>
    <m/>
    <m/>
    <m/>
    <m/>
    <s v="P"/>
    <n v="0"/>
    <n v="0"/>
  </r>
  <r>
    <n v="70491"/>
    <n v="137.43333333333288"/>
    <n v="96.099999999999696"/>
    <n v="41.333333333333201"/>
    <n v="41.333333333333201"/>
    <n v="464.99999999999852"/>
    <n v="464.99999999999852"/>
    <n v="70"/>
    <x v="64"/>
    <x v="1188"/>
    <s v="Scey sur Saône et Saint Albin"/>
    <s v="SSIAD DAMPIERRE/SALON"/>
    <s v="S.S.I.A.D."/>
    <n v="700000250"/>
    <s v="CENTRE SOINS DE DAMPIERRE SUR SALON"/>
    <n v="1"/>
    <m/>
    <m/>
    <m/>
    <m/>
    <m/>
    <m/>
    <s v="P"/>
    <n v="0"/>
    <n v="0"/>
  </r>
  <r>
    <n v="70492"/>
    <n v="165.4457593688368"/>
    <n v="89.402366863905598"/>
    <n v="76.043392504931205"/>
    <n v="76.043392504931205"/>
    <n v="521.00000000000159"/>
    <n v="521.00000000000159"/>
    <n v="70"/>
    <x v="64"/>
    <x v="1189"/>
    <s v="Scey sur Saône et Saint Albin"/>
    <s v="SSIAD DAMPIERRE/SALON"/>
    <s v="S.S.I.A.D."/>
    <n v="700000250"/>
    <s v="CENTRE SOINS DE DAMPIERRE SUR SALON"/>
    <n v="1"/>
    <m/>
    <m/>
    <m/>
    <m/>
    <m/>
    <m/>
    <s v="P"/>
    <n v="0"/>
    <n v="0"/>
  </r>
  <r>
    <n v="70499"/>
    <n v="27.783554674482183"/>
    <n v="19.551390326487461"/>
    <n v="8.2321643479947202"/>
    <n v="8.2321643479947202"/>
    <n v="109"/>
    <n v="109"/>
    <n v="70"/>
    <x v="64"/>
    <x v="1190"/>
    <s v="Dampierre sur Salon"/>
    <s v="SSIAD DAMPIERRE/SALON"/>
    <s v="S.S.I.A.D."/>
    <n v="700000250"/>
    <s v="CENTRE SOINS DE DAMPIERRE SUR SALON"/>
    <n v="1"/>
    <m/>
    <m/>
    <m/>
    <m/>
    <m/>
    <m/>
    <s v="P"/>
    <n v="0"/>
    <n v="0"/>
  </r>
  <r>
    <n v="70502"/>
    <n v="33"/>
    <n v="21"/>
    <n v="12"/>
    <n v="12"/>
    <n v="85"/>
    <n v="85"/>
    <n v="70"/>
    <x v="64"/>
    <x v="1191"/>
    <s v="Dampierre sur Salon"/>
    <s v="SSIAD DAMPIERRE/SALON"/>
    <s v="S.S.I.A.D."/>
    <n v="700000250"/>
    <s v="CENTRE SOINS DE DAMPIERRE SUR SALON"/>
    <n v="1"/>
    <m/>
    <m/>
    <m/>
    <m/>
    <m/>
    <m/>
    <s v="P"/>
    <n v="0"/>
    <n v="0"/>
  </r>
  <r>
    <n v="70511"/>
    <n v="52"/>
    <n v="31"/>
    <n v="21"/>
    <n v="21"/>
    <n v="216"/>
    <n v="216"/>
    <n v="70"/>
    <x v="64"/>
    <x v="1192"/>
    <s v="Dampierre sur Salon"/>
    <s v="SSIAD DAMPIERRE/SALON"/>
    <s v="S.S.I.A.D."/>
    <n v="700000250"/>
    <s v="CENTRE SOINS DE DAMPIERRE SUR SALON"/>
    <n v="1"/>
    <m/>
    <m/>
    <m/>
    <m/>
    <m/>
    <m/>
    <s v="P"/>
    <n v="0"/>
    <n v="0"/>
  </r>
  <r>
    <n v="70520"/>
    <n v="35.617021276595764"/>
    <n v="13.85106382978724"/>
    <n v="21.765957446808521"/>
    <n v="21.765957446808521"/>
    <n v="93"/>
    <n v="93"/>
    <n v="70"/>
    <x v="64"/>
    <x v="1193"/>
    <s v="Dampierre sur Salon"/>
    <s v="SSIAD DAMPIERRE/SALON"/>
    <s v="S.S.I.A.D."/>
    <n v="700000250"/>
    <s v="CENTRE SOINS DE DAMPIERRE SUR SALON"/>
    <n v="1"/>
    <m/>
    <m/>
    <m/>
    <m/>
    <m/>
    <m/>
    <s v="P"/>
    <n v="0"/>
    <n v="0"/>
  </r>
  <r>
    <n v="70525"/>
    <n v="77.63203463203466"/>
    <n v="51.099567099567118"/>
    <n v="26.532467532467543"/>
    <n v="26.532467532467543"/>
    <n v="227"/>
    <n v="227"/>
    <n v="70"/>
    <x v="64"/>
    <x v="1194"/>
    <s v="Dampierre sur Salon"/>
    <s v="SSIAD DAMPIERRE/SALON"/>
    <s v="S.S.I.A.D."/>
    <n v="700000250"/>
    <s v="CENTRE SOINS DE DAMPIERRE SUR SALON"/>
    <n v="1"/>
    <m/>
    <m/>
    <m/>
    <m/>
    <m/>
    <m/>
    <s v="P"/>
    <n v="0"/>
    <n v="0"/>
  </r>
  <r>
    <n v="70539"/>
    <n v="145.39544513457562"/>
    <n v="76.681159420289887"/>
    <n v="68.714285714285737"/>
    <n v="68.714285714285737"/>
    <n v="481"/>
    <n v="481"/>
    <n v="70"/>
    <x v="64"/>
    <x v="1195"/>
    <s v="Scey sur Saône et Saint Albin"/>
    <s v="SSIAD DAMPIERRE/SALON"/>
    <s v="S.S.I.A.D."/>
    <n v="700000250"/>
    <s v="CENTRE SOINS DE DAMPIERRE SUR SALON"/>
    <n v="1"/>
    <m/>
    <m/>
    <m/>
    <m/>
    <m/>
    <m/>
    <s v="P"/>
    <n v="0"/>
    <n v="0"/>
  </r>
  <r>
    <n v="70546"/>
    <n v="65.163090128755499"/>
    <n v="35.167381974248997"/>
    <n v="29.995708154506499"/>
    <n v="29.995708154506499"/>
    <n v="241.00000000000051"/>
    <n v="241.00000000000051"/>
    <n v="70"/>
    <x v="64"/>
    <x v="1196"/>
    <s v="Dampierre sur Salon"/>
    <s v="SSIAD DAMPIERRE/SALON"/>
    <s v="S.S.I.A.D."/>
    <n v="700000250"/>
    <s v="CENTRE SOINS DE DAMPIERRE SUR SALON"/>
    <n v="1"/>
    <m/>
    <m/>
    <m/>
    <m/>
    <m/>
    <m/>
    <s v="P"/>
    <n v="0"/>
    <n v="0"/>
  </r>
  <r>
    <n v="70549"/>
    <n v="14.78571428571429"/>
    <n v="8.8714285714285737"/>
    <n v="5.9142857142857164"/>
    <n v="5.9142857142857164"/>
    <n v="69"/>
    <n v="69"/>
    <n v="70"/>
    <x v="64"/>
    <x v="1197"/>
    <s v="Scey sur Saône et Saint Albin"/>
    <s v="SSIAD DAMPIERRE/SALON"/>
    <s v="S.S.I.A.D."/>
    <n v="700000250"/>
    <s v="CENTRE SOINS DE DAMPIERRE SUR SALON"/>
    <n v="1"/>
    <m/>
    <m/>
    <m/>
    <m/>
    <m/>
    <m/>
    <s v="P"/>
    <n v="0"/>
    <n v="0"/>
  </r>
  <r>
    <n v="70551"/>
    <n v="48"/>
    <n v="23"/>
    <n v="25"/>
    <n v="25"/>
    <n v="188"/>
    <n v="188"/>
    <n v="70"/>
    <x v="64"/>
    <x v="1198"/>
    <s v="Scey sur Saône et Saint Albin"/>
    <s v="SSIAD DAMPIERRE/SALON"/>
    <s v="S.S.I.A.D."/>
    <n v="700000250"/>
    <s v="CENTRE SOINS DE DAMPIERRE SUR SALON"/>
    <n v="1"/>
    <m/>
    <m/>
    <m/>
    <m/>
    <m/>
    <m/>
    <s v="P"/>
    <n v="0"/>
    <n v="0"/>
  </r>
  <r>
    <n v="70568"/>
    <n v="23.730158730158692"/>
    <n v="15.47619047619045"/>
    <n v="8.2539682539682406"/>
    <n v="8.2539682539682406"/>
    <n v="64.999999999999886"/>
    <n v="64.999999999999886"/>
    <n v="70"/>
    <x v="64"/>
    <x v="1199"/>
    <s v="Dampierre sur Salon"/>
    <s v="SSIAD DAMPIERRE/SALON"/>
    <s v="S.S.I.A.D."/>
    <n v="700000250"/>
    <s v="CENTRE SOINS DE DAMPIERRE SUR SALON"/>
    <n v="1"/>
    <m/>
    <m/>
    <m/>
    <m/>
    <m/>
    <m/>
    <s v="P"/>
    <n v="0"/>
    <n v="0"/>
  </r>
  <r>
    <n v="70574"/>
    <n v="20"/>
    <n v="13"/>
    <n v="7"/>
    <n v="7"/>
    <n v="66"/>
    <n v="66"/>
    <n v="70"/>
    <x v="64"/>
    <x v="1200"/>
    <s v="Dampierre sur Salon"/>
    <s v="SSIAD DAMPIERRE/SALON"/>
    <s v="S.S.I.A.D."/>
    <n v="700000250"/>
    <s v="CENTRE SOINS DE DAMPIERRE SUR SALON"/>
    <n v="1"/>
    <m/>
    <m/>
    <m/>
    <m/>
    <m/>
    <m/>
    <s v="P"/>
    <n v="0"/>
    <n v="0"/>
  </r>
  <r>
    <n v="71152"/>
    <n v="65"/>
    <n v="45"/>
    <n v="20"/>
    <n v="20"/>
    <n v="195"/>
    <n v="195"/>
    <n v="71"/>
    <x v="65"/>
    <x v="1201"/>
    <s v="ISSY-L'EVEQUE"/>
    <s v="SSIAD ISSY LEVEQUE BOURBON LANCY"/>
    <s v="S.S.I.A.D."/>
    <n v="710781568"/>
    <s v="CH ALIGRE BOURBON LANCY"/>
    <n v="1"/>
    <m/>
    <n v="6"/>
    <m/>
    <m/>
    <m/>
    <m/>
    <s v="S"/>
    <n v="0"/>
    <n v="0"/>
  </r>
  <r>
    <n v="71047"/>
    <n v="2050.0650465604544"/>
    <n v="1103.1039370249134"/>
    <n v="946.96110953554114"/>
    <n v="946.96110953554114"/>
    <n v="5128"/>
    <n v="5128"/>
    <n v="71"/>
    <x v="66"/>
    <x v="1202"/>
    <s v="BOURBON-LANCY"/>
    <s v="SSIAD DU CH DE BOURBON LANCY"/>
    <s v="S.S.I.A.D."/>
    <n v="710781568"/>
    <s v="CH ALIGRE BOURBON LANCY"/>
    <n v="1"/>
    <n v="42"/>
    <n v="36"/>
    <n v="2"/>
    <n v="2"/>
    <m/>
    <m/>
    <s v="P"/>
    <n v="0"/>
    <n v="0"/>
  </r>
  <r>
    <n v="71075"/>
    <n v="219.72805755395686"/>
    <n v="124.28057553956836"/>
    <n v="95.447482014388498"/>
    <n v="95.447482014388498"/>
    <n v="691"/>
    <n v="691"/>
    <n v="71"/>
    <x v="66"/>
    <x v="1203"/>
    <s v="BOURBON-LANCY"/>
    <s v="SSIAD DU CH DE BOURBON LANCY"/>
    <s v="S.S.I.A.D."/>
    <n v="710781568"/>
    <s v="CH ALIGRE BOURBON LANCY"/>
    <n v="1"/>
    <m/>
    <m/>
    <m/>
    <m/>
    <m/>
    <m/>
    <s v="P"/>
    <n v="0"/>
    <n v="0"/>
  </r>
  <r>
    <n v="71155"/>
    <n v="198"/>
    <n v="123"/>
    <n v="75"/>
    <n v="75"/>
    <n v="560"/>
    <n v="560"/>
    <n v="71"/>
    <x v="66"/>
    <x v="1204"/>
    <s v="BOURBON-LANCY"/>
    <s v="SSIAD DU CH DE BOURBON LANCY"/>
    <s v="S.S.I.A.D."/>
    <n v="710781568"/>
    <s v="CH ALIGRE BOURBON LANCY"/>
    <n v="1"/>
    <m/>
    <m/>
    <m/>
    <m/>
    <m/>
    <m/>
    <s v="P"/>
    <n v="0"/>
    <n v="0"/>
  </r>
  <r>
    <n v="71220"/>
    <n v="149"/>
    <n v="93"/>
    <n v="56"/>
    <n v="56"/>
    <n v="504"/>
    <n v="504"/>
    <n v="71"/>
    <x v="66"/>
    <x v="1205"/>
    <s v="BOURBON-LANCY"/>
    <s v="SSIAD DU CH DE BOURBON LANCY"/>
    <s v="S.S.I.A.D."/>
    <n v="710781568"/>
    <s v="CH ALIGRE BOURBON LANCY"/>
    <n v="1"/>
    <m/>
    <m/>
    <m/>
    <m/>
    <m/>
    <m/>
    <s v="P"/>
    <n v="0"/>
    <n v="0"/>
  </r>
  <r>
    <n v="71255"/>
    <n v="42.549738219895275"/>
    <n v="28.696335078534023"/>
    <n v="13.853403141361252"/>
    <n v="13.853403141361252"/>
    <n v="189"/>
    <n v="189"/>
    <n v="71"/>
    <x v="66"/>
    <x v="1206"/>
    <s v="BOURBON-LANCY"/>
    <s v="SSIAD DU CH DE BOURBON LANCY"/>
    <s v="S.S.I.A.D."/>
    <n v="710781568"/>
    <s v="CH ALIGRE BOURBON LANCY"/>
    <n v="1"/>
    <m/>
    <m/>
    <m/>
    <m/>
    <m/>
    <m/>
    <s v="P"/>
    <n v="0"/>
    <n v="0"/>
  </r>
  <r>
    <n v="71273"/>
    <n v="86.802721088435348"/>
    <n v="61.156462585033999"/>
    <n v="25.646258503401349"/>
    <n v="25.646258503401349"/>
    <n v="290"/>
    <n v="290"/>
    <n v="71"/>
    <x v="66"/>
    <x v="1207"/>
    <s v="BOURBON-LANCY"/>
    <s v="SSIAD DU CH DE BOURBON LANCY"/>
    <s v="S.S.I.A.D."/>
    <n v="710781568"/>
    <s v="CH ALIGRE BOURBON LANCY"/>
    <n v="1"/>
    <m/>
    <m/>
    <m/>
    <m/>
    <m/>
    <m/>
    <s v="P"/>
    <n v="0"/>
    <n v="0"/>
  </r>
  <r>
    <n v="71301"/>
    <n v="48"/>
    <n v="33"/>
    <n v="15"/>
    <n v="15"/>
    <n v="211"/>
    <n v="211"/>
    <n v="71"/>
    <x v="66"/>
    <x v="1208"/>
    <s v="BOURBON-LANCY"/>
    <s v="SSIAD DU CH DE BOURBON LANCY"/>
    <s v="S.S.I.A.D."/>
    <n v="710781568"/>
    <s v="CH ALIGRE BOURBON LANCY"/>
    <n v="1"/>
    <m/>
    <m/>
    <m/>
    <m/>
    <m/>
    <m/>
    <s v="P"/>
    <n v="0"/>
    <n v="0"/>
  </r>
  <r>
    <n v="71348"/>
    <n v="52.634482758620692"/>
    <n v="35.751724137931035"/>
    <n v="16.882758620689653"/>
    <n v="16.882758620689653"/>
    <n v="144"/>
    <n v="144"/>
    <n v="71"/>
    <x v="66"/>
    <x v="1209"/>
    <s v="BOURBON-LANCY"/>
    <s v="SSIAD DU CH DE BOURBON LANCY"/>
    <s v="S.S.I.A.D."/>
    <n v="710781568"/>
    <s v="CH ALIGRE BOURBON LANCY"/>
    <n v="1"/>
    <m/>
    <m/>
    <m/>
    <m/>
    <m/>
    <m/>
    <s v="P"/>
    <n v="0"/>
    <n v="0"/>
  </r>
  <r>
    <n v="71389"/>
    <n v="106"/>
    <n v="62"/>
    <n v="44"/>
    <n v="44"/>
    <n v="310"/>
    <n v="310"/>
    <n v="71"/>
    <x v="66"/>
    <x v="1210"/>
    <s v="BOURBON-LANCY"/>
    <s v="SSIAD DU CH DE BOURBON LANCY"/>
    <s v="S.S.I.A.D."/>
    <n v="710781568"/>
    <s v="CH ALIGRE BOURBON LANCY"/>
    <n v="1"/>
    <m/>
    <m/>
    <m/>
    <m/>
    <m/>
    <m/>
    <s v="P"/>
    <n v="0"/>
    <n v="0"/>
  </r>
  <r>
    <n v="71589"/>
    <n v="143.29680365296744"/>
    <n v="81.739726027396927"/>
    <n v="61.557077625570521"/>
    <n v="61.557077625570521"/>
    <n v="441.99999999999818"/>
    <n v="441.99999999999818"/>
    <n v="71"/>
    <x v="66"/>
    <x v="1211"/>
    <s v="BOURBON-LANCY"/>
    <s v="SSIAD DU CH DE BOURBON LANCY"/>
    <s v="S.S.I.A.D."/>
    <n v="710781568"/>
    <s v="CH ALIGRE BOURBON LANCY"/>
    <n v="1"/>
    <m/>
    <m/>
    <m/>
    <m/>
    <m/>
    <m/>
    <s v="P"/>
    <n v="0"/>
    <n v="0"/>
  </r>
  <r>
    <n v="71166"/>
    <n v="35.355371900826597"/>
    <n v="19.388429752066202"/>
    <n v="15.966942148760399"/>
    <n v="15.966942148760399"/>
    <n v="138.0000000000006"/>
    <n v="138.0000000000006"/>
    <n v="71"/>
    <x v="65"/>
    <x v="1212"/>
    <s v="ISSY-L'EVEQUE"/>
    <s v="SSIAD ISSY LEVEQUE BOURBON LANCY"/>
    <s v="S.S.I.A.D."/>
    <n v="710781568"/>
    <s v="CH ALIGRE BOURBON LANCY"/>
    <n v="1"/>
    <m/>
    <m/>
    <m/>
    <m/>
    <m/>
    <m/>
    <s v="S"/>
    <n v="0"/>
    <n v="0"/>
  </r>
  <r>
    <n v="71227"/>
    <n v="210.39106145251321"/>
    <n v="120.2234636871504"/>
    <n v="90.167597765362814"/>
    <n v="90.167597765362814"/>
    <n v="537.99999999999807"/>
    <n v="537.99999999999807"/>
    <n v="71"/>
    <x v="65"/>
    <x v="1213"/>
    <s v="ISSY-L'EVEQUE"/>
    <s v="SSIAD ISSY LEVEQUE BOURBON LANCY"/>
    <s v="S.S.I.A.D."/>
    <n v="710781568"/>
    <s v="CH ALIGRE BOURBON LANCY"/>
    <n v="1"/>
    <m/>
    <m/>
    <m/>
    <m/>
    <m/>
    <m/>
    <s v="S"/>
    <n v="0"/>
    <n v="0"/>
  </r>
  <r>
    <n v="71239"/>
    <n v="326.0951018843017"/>
    <n v="165.87571532109155"/>
    <n v="160.21938656321018"/>
    <n v="160.21938656321018"/>
    <n v="781"/>
    <n v="781"/>
    <n v="71"/>
    <x v="65"/>
    <x v="1214"/>
    <s v="ISSY-L'EVEQUE"/>
    <s v="SSIAD ISSY LEVEQUE BOURBON LANCY"/>
    <s v="S.S.I.A.D."/>
    <n v="710781568"/>
    <s v="CH ALIGRE BOURBON LANCY"/>
    <n v="1"/>
    <m/>
    <m/>
    <m/>
    <m/>
    <m/>
    <m/>
    <s v="S"/>
    <n v="0"/>
    <n v="0"/>
  </r>
  <r>
    <n v="71280"/>
    <n v="31"/>
    <n v="23"/>
    <n v="8"/>
    <n v="8"/>
    <n v="85"/>
    <n v="85"/>
    <n v="71"/>
    <x v="65"/>
    <x v="1215"/>
    <s v="ISSY-L'EVEQUE"/>
    <s v="SSIAD ISSY LEVEQUE BOURBON LANCY"/>
    <s v="S.S.I.A.D."/>
    <n v="710781568"/>
    <s v="CH ALIGRE BOURBON LANCY"/>
    <n v="1"/>
    <m/>
    <m/>
    <m/>
    <m/>
    <m/>
    <m/>
    <s v="S"/>
    <n v="0"/>
    <n v="0"/>
  </r>
  <r>
    <n v="71317"/>
    <n v="52.387096774193765"/>
    <n v="40.381720430107691"/>
    <n v="12.00537634408607"/>
    <n v="12.00537634408607"/>
    <n v="203.0000000000008"/>
    <n v="203.0000000000008"/>
    <n v="71"/>
    <x v="65"/>
    <x v="1216"/>
    <s v="ISSY-L'EVEQUE"/>
    <s v="SSIAD ISSY LEVEQUE BOURBON LANCY"/>
    <s v="S.S.I.A.D."/>
    <n v="710781568"/>
    <s v="CH ALIGRE BOURBON LANCY"/>
    <n v="1"/>
    <m/>
    <m/>
    <m/>
    <m/>
    <m/>
    <m/>
    <s v="S"/>
    <n v="0"/>
    <n v="0"/>
  </r>
  <r>
    <n v="71474"/>
    <n v="58.65921787709496"/>
    <n v="37.150837988826808"/>
    <n v="21.508379888268156"/>
    <n v="21.508379888268156"/>
    <n v="175"/>
    <n v="175"/>
    <n v="71"/>
    <x v="65"/>
    <x v="1217"/>
    <s v="ISSY-L'EVEQUE"/>
    <s v="SSIAD ISSY LEVEQUE BOURBON LANCY"/>
    <s v="S.S.I.A.D."/>
    <n v="710781568"/>
    <s v="CH ALIGRE BOURBON LANCY"/>
    <n v="1"/>
    <m/>
    <m/>
    <m/>
    <m/>
    <m/>
    <m/>
    <s v="S"/>
    <n v="0"/>
    <n v="0"/>
  </r>
  <r>
    <n v="89009"/>
    <n v="115"/>
    <n v="86"/>
    <n v="29"/>
    <n v="29"/>
    <n v="340"/>
    <n v="340"/>
    <n v="89"/>
    <x v="67"/>
    <x v="1218"/>
    <s v="AVALLON"/>
    <s v="SSIAD AVALLON  CH"/>
    <s v="S.S.I.A.D."/>
    <n v="890000409"/>
    <s v="CH AVALLON"/>
    <n v="1"/>
    <n v="35"/>
    <n v="35"/>
    <n v="3"/>
    <n v="3"/>
    <m/>
    <m/>
    <s v="P"/>
    <n v="1"/>
    <n v="2"/>
  </r>
  <r>
    <n v="89011"/>
    <n v="24"/>
    <n v="19"/>
    <n v="5"/>
    <n v="5"/>
    <n v="139"/>
    <n v="139"/>
    <n v="89"/>
    <x v="67"/>
    <x v="1219"/>
    <s v="AVALLON"/>
    <s v="SSIAD AVALLON  CH"/>
    <s v="S.S.I.A.D."/>
    <n v="890000409"/>
    <s v="CH AVALLON"/>
    <n v="1"/>
    <m/>
    <m/>
    <m/>
    <m/>
    <m/>
    <m/>
    <s v="P"/>
    <n v="0"/>
    <n v="0"/>
  </r>
  <r>
    <n v="89021"/>
    <n v="107"/>
    <n v="59"/>
    <n v="48"/>
    <n v="48"/>
    <n v="300"/>
    <n v="300"/>
    <n v="89"/>
    <x v="67"/>
    <x v="1220"/>
    <s v="VEZELAY"/>
    <s v="SSIAD AVALLON  CH"/>
    <s v="S.S.I.A.D."/>
    <n v="890000409"/>
    <s v="CH AVALLON"/>
    <n v="1"/>
    <m/>
    <m/>
    <m/>
    <m/>
    <m/>
    <m/>
    <s v="P"/>
    <n v="0"/>
    <n v="9"/>
  </r>
  <r>
    <n v="89025"/>
    <n v="2096.4216037330589"/>
    <n v="1211.4024768713118"/>
    <n v="885.01912686174705"/>
    <n v="885.01912686174705"/>
    <n v="7118"/>
    <n v="7118"/>
    <n v="89"/>
    <x v="67"/>
    <x v="1221"/>
    <s v="AVALLON"/>
    <s v="SSIAD AVALLON  CH"/>
    <s v="S.S.I.A.D."/>
    <n v="890000409"/>
    <s v="CH AVALLON"/>
    <n v="1"/>
    <m/>
    <m/>
    <m/>
    <m/>
    <m/>
    <m/>
    <s v="P"/>
    <n v="10"/>
    <n v="83"/>
  </r>
  <r>
    <n v="89044"/>
    <n v="40.991735537189996"/>
    <n v="20.495867768595001"/>
    <n v="20.495867768594998"/>
    <n v="20.495867768594998"/>
    <n v="124"/>
    <n v="124"/>
    <n v="89"/>
    <x v="67"/>
    <x v="1222"/>
    <s v="VEZELAY"/>
    <s v="SSIAD AVALLON  CH"/>
    <s v="S.S.I.A.D."/>
    <n v="890000409"/>
    <s v="CH AVALLON"/>
    <n v="1"/>
    <m/>
    <m/>
    <m/>
    <m/>
    <m/>
    <m/>
    <s v="P"/>
    <n v="2"/>
    <n v="2"/>
  </r>
  <r>
    <n v="89145"/>
    <n v="134.57568238213381"/>
    <n v="86.292803970223204"/>
    <n v="48.282878411910595"/>
    <n v="48.282878411910595"/>
    <n v="413.99999999999937"/>
    <n v="413.99999999999937"/>
    <n v="89"/>
    <x v="67"/>
    <x v="1223"/>
    <s v="VEZELAY"/>
    <s v="SSIAD AVALLON  CH"/>
    <s v="S.S.I.A.D."/>
    <n v="890000409"/>
    <s v="CH AVALLON"/>
    <n v="1"/>
    <m/>
    <m/>
    <m/>
    <m/>
    <m/>
    <m/>
    <s v="P"/>
    <n v="1"/>
    <n v="5"/>
  </r>
  <r>
    <n v="89146"/>
    <n v="24.941176470588239"/>
    <n v="18.705882352941181"/>
    <n v="6.2352941176470598"/>
    <n v="6.2352941176470598"/>
    <n v="106"/>
    <n v="106"/>
    <n v="89"/>
    <x v="67"/>
    <x v="1224"/>
    <s v="AVALLON"/>
    <s v="SSIAD AVALLON  CH"/>
    <s v="S.S.I.A.D."/>
    <n v="890000409"/>
    <s v="CH AVALLON"/>
    <n v="1"/>
    <m/>
    <m/>
    <m/>
    <m/>
    <m/>
    <m/>
    <s v="P"/>
    <n v="0"/>
    <n v="0"/>
  </r>
  <r>
    <n v="89159"/>
    <n v="111.43766578249333"/>
    <n v="86.673740053050366"/>
    <n v="24.76392572944296"/>
    <n v="24.76392572944296"/>
    <n v="389"/>
    <n v="389"/>
    <n v="89"/>
    <x v="67"/>
    <x v="1225"/>
    <s v="AVALLON"/>
    <s v="SSIAD AVALLON  CH"/>
    <s v="S.S.I.A.D."/>
    <n v="890000409"/>
    <s v="CH AVALLON"/>
    <n v="1"/>
    <m/>
    <m/>
    <m/>
    <m/>
    <m/>
    <m/>
    <s v="P"/>
    <n v="0"/>
    <n v="0"/>
  </r>
  <r>
    <n v="89170"/>
    <n v="50"/>
    <n v="32"/>
    <n v="18"/>
    <n v="18"/>
    <n v="140"/>
    <n v="140"/>
    <n v="89"/>
    <x v="67"/>
    <x v="1226"/>
    <s v="VEZELAY"/>
    <s v="SSIAD AVALLON  CH"/>
    <s v="S.S.I.A.D."/>
    <n v="890000409"/>
    <s v="CH AVALLON"/>
    <n v="1"/>
    <m/>
    <m/>
    <m/>
    <m/>
    <m/>
    <m/>
    <s v="P"/>
    <n v="1"/>
    <n v="1"/>
  </r>
  <r>
    <n v="89176"/>
    <n v="51.636363636363839"/>
    <n v="22.590909090909179"/>
    <n v="29.04545454545466"/>
    <n v="29.04545454545466"/>
    <n v="142.00000000000057"/>
    <n v="142.00000000000057"/>
    <n v="89"/>
    <x v="67"/>
    <x v="1227"/>
    <s v="VEZELAY"/>
    <s v="SSIAD AVALLON  CH"/>
    <s v="S.S.I.A.D."/>
    <n v="890000409"/>
    <s v="CH AVALLON"/>
    <n v="1"/>
    <m/>
    <m/>
    <m/>
    <m/>
    <m/>
    <m/>
    <s v="P"/>
    <n v="2"/>
    <n v="3"/>
  </r>
  <r>
    <n v="89188"/>
    <n v="49.19786096256685"/>
    <n v="34.438502673796798"/>
    <n v="14.759358288770056"/>
    <n v="14.759358288770056"/>
    <n v="184"/>
    <n v="184"/>
    <n v="89"/>
    <x v="67"/>
    <x v="1228"/>
    <s v="AVALLON"/>
    <s v="SSIAD AVALLON  CH"/>
    <s v="S.S.I.A.D."/>
    <n v="890000409"/>
    <s v="CH AVALLON"/>
    <n v="1"/>
    <m/>
    <m/>
    <m/>
    <m/>
    <m/>
    <m/>
    <s v="P"/>
    <n v="1"/>
    <n v="1"/>
  </r>
  <r>
    <n v="89190"/>
    <n v="46.74026568098926"/>
    <n v="25.858035221146647"/>
    <n v="20.882230459842614"/>
    <n v="20.882230459842614"/>
    <n v="178"/>
    <n v="178"/>
    <n v="89"/>
    <x v="67"/>
    <x v="1229"/>
    <s v="VEZELAY"/>
    <s v="SSIAD AVALLON  CH"/>
    <s v="S.S.I.A.D."/>
    <n v="890000409"/>
    <s v="CH AVALLON"/>
    <n v="1"/>
    <m/>
    <m/>
    <m/>
    <m/>
    <m/>
    <m/>
    <s v="P"/>
    <n v="0"/>
    <n v="0"/>
  </r>
  <r>
    <n v="89203"/>
    <n v="51.567567567567565"/>
    <n v="28.216216216216218"/>
    <n v="23.351351351351351"/>
    <n v="23.351351351351351"/>
    <n v="180"/>
    <n v="180"/>
    <n v="89"/>
    <x v="67"/>
    <x v="1230"/>
    <s v="AVALLON"/>
    <s v="SSIAD AVALLON  CH"/>
    <s v="S.S.I.A.D."/>
    <n v="890000409"/>
    <s v="CH AVALLON"/>
    <n v="1"/>
    <m/>
    <m/>
    <m/>
    <m/>
    <m/>
    <m/>
    <s v="P"/>
    <n v="0"/>
    <n v="2"/>
  </r>
  <r>
    <n v="89232"/>
    <n v="61.164983164983198"/>
    <n v="37.488215488215509"/>
    <n v="23.676767676767689"/>
    <n v="23.676767676767689"/>
    <n v="293"/>
    <n v="293"/>
    <n v="89"/>
    <x v="67"/>
    <x v="1231"/>
    <s v="AVALLON"/>
    <s v="SSIAD AVALLON  CH"/>
    <s v="S.S.I.A.D."/>
    <n v="890000409"/>
    <s v="CH AVALLON"/>
    <n v="1"/>
    <m/>
    <m/>
    <m/>
    <m/>
    <m/>
    <m/>
    <s v="P"/>
    <n v="0"/>
    <n v="7"/>
  </r>
  <r>
    <n v="89235"/>
    <n v="238"/>
    <n v="149"/>
    <n v="89"/>
    <n v="89"/>
    <n v="860"/>
    <n v="860"/>
    <n v="89"/>
    <x v="67"/>
    <x v="1232"/>
    <s v="AVALLON"/>
    <s v="SSIAD AVALLON  CH"/>
    <s v="S.S.I.A.D."/>
    <n v="890000409"/>
    <s v="CH AVALLON"/>
    <n v="1"/>
    <m/>
    <m/>
    <m/>
    <m/>
    <m/>
    <m/>
    <s v="P"/>
    <n v="1"/>
    <n v="11"/>
  </r>
  <r>
    <n v="89248"/>
    <n v="15.885245901639347"/>
    <n v="7.4754098360655759"/>
    <n v="8.4098360655737725"/>
    <n v="8.4098360655737725"/>
    <n v="57"/>
    <n v="57"/>
    <n v="89"/>
    <x v="67"/>
    <x v="1233"/>
    <s v="AVALLON"/>
    <s v="SSIAD AVALLON  CH"/>
    <s v="S.S.I.A.D."/>
    <n v="890000409"/>
    <s v="CH AVALLON"/>
    <n v="1"/>
    <m/>
    <m/>
    <m/>
    <m/>
    <m/>
    <m/>
    <s v="P"/>
    <n v="0"/>
    <n v="0"/>
  </r>
  <r>
    <n v="89266"/>
    <n v="120"/>
    <n v="75"/>
    <n v="45"/>
    <n v="45"/>
    <n v="279"/>
    <n v="279"/>
    <n v="89"/>
    <x v="67"/>
    <x v="1234"/>
    <s v="VEZELAY"/>
    <s v="SSIAD AVALLON  CH"/>
    <s v="S.S.I.A.D."/>
    <n v="890000409"/>
    <s v="CH AVALLON"/>
    <n v="1"/>
    <m/>
    <m/>
    <m/>
    <m/>
    <m/>
    <m/>
    <s v="P"/>
    <n v="1"/>
    <n v="9"/>
  </r>
  <r>
    <n v="89297"/>
    <n v="50.215384615384799"/>
    <n v="25.1076923076924"/>
    <n v="25.1076923076924"/>
    <n v="25.1076923076924"/>
    <n v="136.00000000000051"/>
    <n v="136.00000000000051"/>
    <n v="89"/>
    <x v="67"/>
    <x v="1235"/>
    <s v="VEZELAY"/>
    <s v="SSIAD AVALLON  CH"/>
    <s v="S.S.I.A.D."/>
    <n v="890000409"/>
    <s v="CH AVALLON"/>
    <n v="1"/>
    <m/>
    <m/>
    <m/>
    <m/>
    <m/>
    <m/>
    <s v="P"/>
    <n v="0"/>
    <n v="2"/>
  </r>
  <r>
    <n v="89306"/>
    <n v="128.03007518796994"/>
    <n v="97.263157894736864"/>
    <n v="30.766917293233085"/>
    <n v="30.766917293233085"/>
    <n v="396"/>
    <n v="396"/>
    <n v="89"/>
    <x v="67"/>
    <x v="1236"/>
    <s v="AVALLON"/>
    <s v="SSIAD AVALLON  CH"/>
    <s v="S.S.I.A.D."/>
    <n v="890000409"/>
    <s v="CH AVALLON"/>
    <n v="1"/>
    <m/>
    <m/>
    <m/>
    <m/>
    <m/>
    <m/>
    <s v="P"/>
    <n v="0"/>
    <n v="4"/>
  </r>
  <r>
    <n v="89351"/>
    <n v="109.09032258064514"/>
    <n v="58.967741935483858"/>
    <n v="50.122580645161285"/>
    <n v="50.122580645161285"/>
    <n v="457"/>
    <n v="457"/>
    <n v="89"/>
    <x v="67"/>
    <x v="1237"/>
    <s v="GUILLON"/>
    <s v="SSIAD AVALLON  CH"/>
    <s v="S.S.I.A.D."/>
    <n v="890000409"/>
    <s v="CH AVALLON"/>
    <n v="1"/>
    <m/>
    <m/>
    <m/>
    <m/>
    <m/>
    <m/>
    <s v="P"/>
    <n v="0"/>
    <n v="3"/>
  </r>
  <r>
    <n v="89364"/>
    <n v="136.09375"/>
    <n v="86.890625"/>
    <n v="49.203125"/>
    <n v="49.203125"/>
    <n v="335"/>
    <n v="335"/>
    <n v="89"/>
    <x v="67"/>
    <x v="728"/>
    <s v="VEZELAY"/>
    <s v="SSIAD AVALLON  CH"/>
    <s v="S.S.I.A.D."/>
    <n v="890000409"/>
    <s v="CH AVALLON"/>
    <n v="1"/>
    <m/>
    <m/>
    <m/>
    <m/>
    <m/>
    <m/>
    <s v="P"/>
    <n v="1"/>
    <n v="9"/>
  </r>
  <r>
    <n v="89378"/>
    <n v="208.10818307905762"/>
    <n v="146.4077669902918"/>
    <n v="61.700416088765827"/>
    <n v="61.700416088765827"/>
    <n v="754.00000000000273"/>
    <n v="754.00000000000273"/>
    <n v="89"/>
    <x v="67"/>
    <x v="1238"/>
    <s v="AVALLON"/>
    <s v="SSIAD AVALLON  CH"/>
    <s v="S.S.I.A.D."/>
    <n v="890000409"/>
    <s v="CH AVALLON"/>
    <n v="1"/>
    <m/>
    <m/>
    <m/>
    <m/>
    <m/>
    <m/>
    <s v="P"/>
    <n v="2"/>
    <n v="9"/>
  </r>
  <r>
    <n v="89392"/>
    <n v="86.25572519084001"/>
    <n v="62.828244274809393"/>
    <n v="23.427480916030621"/>
    <n v="23.427480916030621"/>
    <n v="279.00000000000102"/>
    <n v="279.00000000000102"/>
    <n v="89"/>
    <x v="67"/>
    <x v="1239"/>
    <s v="AVALLON"/>
    <s v="SSIAD AVALLON  CH"/>
    <s v="S.S.I.A.D."/>
    <n v="890000409"/>
    <s v="CH AVALLON"/>
    <n v="1"/>
    <m/>
    <m/>
    <m/>
    <m/>
    <m/>
    <m/>
    <s v="P"/>
    <n v="1"/>
    <n v="4"/>
  </r>
  <r>
    <n v="89409"/>
    <n v="27.428571428571537"/>
    <n v="19.301587301587379"/>
    <n v="8.1269841269841603"/>
    <n v="8.1269841269841603"/>
    <n v="64.000000000000256"/>
    <n v="64.000000000000256"/>
    <n v="89"/>
    <x v="67"/>
    <x v="1240"/>
    <s v="VEZELAY"/>
    <s v="SSIAD AVALLON  CH"/>
    <s v="S.S.I.A.D."/>
    <n v="890000409"/>
    <s v="CH AVALLON"/>
    <n v="1"/>
    <m/>
    <m/>
    <m/>
    <m/>
    <m/>
    <m/>
    <s v="P"/>
    <n v="0"/>
    <n v="3"/>
  </r>
  <r>
    <n v="89410"/>
    <n v="22.752688172043012"/>
    <n v="15.827956989247312"/>
    <n v="6.924731182795699"/>
    <n v="6.924731182795699"/>
    <n v="92"/>
    <n v="92"/>
    <n v="89"/>
    <x v="67"/>
    <x v="1241"/>
    <s v="AVALLON"/>
    <s v="SSIAD AVALLON  CH"/>
    <s v="S.S.I.A.D."/>
    <n v="890000409"/>
    <s v="CH AVALLON"/>
    <n v="1"/>
    <m/>
    <m/>
    <m/>
    <m/>
    <m/>
    <m/>
    <s v="P"/>
    <n v="0"/>
    <n v="0"/>
  </r>
  <r>
    <n v="89415"/>
    <n v="51.25"/>
    <n v="29.725000000000001"/>
    <n v="21.524999999999999"/>
    <n v="21.524999999999999"/>
    <n v="205"/>
    <n v="205"/>
    <n v="89"/>
    <x v="67"/>
    <x v="1242"/>
    <s v="AVALLON"/>
    <s v="SSIAD AVALLON  CH"/>
    <s v="S.S.I.A.D."/>
    <n v="890000409"/>
    <s v="CH AVALLON"/>
    <n v="1"/>
    <m/>
    <m/>
    <m/>
    <m/>
    <m/>
    <m/>
    <s v="P"/>
    <n v="0"/>
    <n v="1"/>
  </r>
  <r>
    <n v="89433"/>
    <n v="104"/>
    <n v="66"/>
    <n v="38"/>
    <n v="38"/>
    <n v="314"/>
    <n v="314"/>
    <n v="89"/>
    <x v="67"/>
    <x v="1243"/>
    <s v="AVALLON"/>
    <s v="SSIAD AVALLON  CH"/>
    <s v="S.S.I.A.D."/>
    <n v="890000409"/>
    <s v="CH AVALLON"/>
    <n v="1"/>
    <m/>
    <m/>
    <m/>
    <m/>
    <m/>
    <m/>
    <s v="P"/>
    <n v="2"/>
    <n v="3"/>
  </r>
  <r>
    <n v="89446"/>
    <n v="146.93892984017685"/>
    <n v="82.986466031951906"/>
    <n v="63.952463808224941"/>
    <n v="63.952463808224941"/>
    <n v="438"/>
    <n v="438"/>
    <n v="89"/>
    <x v="67"/>
    <x v="1244"/>
    <s v="VEZELAY"/>
    <s v="SSIAD AVALLON  CH"/>
    <s v="S.S.I.A.D."/>
    <n v="890000409"/>
    <s v="CH AVALLON"/>
    <n v="1"/>
    <m/>
    <m/>
    <m/>
    <m/>
    <m/>
    <m/>
    <s v="P"/>
    <n v="1"/>
    <n v="6"/>
  </r>
  <r>
    <n v="21038"/>
    <n v="1909.8010246030226"/>
    <n v="1090.0935671885295"/>
    <n v="819.70745741449298"/>
    <n v="819.70745741449298"/>
    <n v="7818.9999999999864"/>
    <n v="7818.9999999999864"/>
    <n v="21"/>
    <x v="68"/>
    <x v="1245"/>
    <s v="AUXONNE"/>
    <s v="SSIAD AUXONNE CH"/>
    <s v="S.S.I.A.D."/>
    <n v="210780672"/>
    <s v="CH D'AUXONNE"/>
    <n v="1"/>
    <n v="16"/>
    <n v="16"/>
    <n v="1"/>
    <n v="1"/>
    <m/>
    <m/>
    <s v="P"/>
    <n v="0"/>
    <n v="0"/>
  </r>
  <r>
    <n v="89037"/>
    <n v="131.77042801556399"/>
    <n v="94.266536964980403"/>
    <n v="37.503891050583597"/>
    <n v="37.503891050583597"/>
    <n v="520.9999999999992"/>
    <n v="520.9999999999992"/>
    <n v="89"/>
    <x v="69"/>
    <x v="1246"/>
    <s v="JOIGNY"/>
    <s v="SSIAD JOIGNY CH"/>
    <s v="S.S.I.A.D."/>
    <n v="890000417"/>
    <s v="CH JOIGNY"/>
    <n v="1"/>
    <n v="38"/>
    <n v="38"/>
    <n v="2"/>
    <n v="2"/>
    <m/>
    <m/>
    <s v="P"/>
    <n v="0"/>
    <n v="5"/>
  </r>
  <r>
    <n v="89056"/>
    <n v="133.32888146911517"/>
    <n v="91.539232053422353"/>
    <n v="41.789649415692821"/>
    <n v="41.789649415692821"/>
    <n v="596"/>
    <n v="596"/>
    <n v="89"/>
    <x v="69"/>
    <x v="669"/>
    <s v="MIGENNES"/>
    <s v="SSIAD JOIGNY CH"/>
    <s v="S.S.I.A.D."/>
    <n v="890000417"/>
    <s v="CH JOIGNY"/>
    <n v="1"/>
    <m/>
    <m/>
    <m/>
    <m/>
    <m/>
    <m/>
    <s v="P"/>
    <n v="0"/>
    <n v="9"/>
  </r>
  <r>
    <n v="89063"/>
    <n v="180.32103321033244"/>
    <n v="118.87084870848732"/>
    <n v="61.450184501845136"/>
    <n v="61.450184501845136"/>
    <n v="819.00000000000159"/>
    <n v="819.00000000000159"/>
    <n v="89"/>
    <x v="69"/>
    <x v="1247"/>
    <s v="SAINT-JULIEN-DU-SAULT"/>
    <s v="SSIAD JOIGNY CH"/>
    <s v="S.S.I.A.D."/>
    <n v="890000417"/>
    <s v="CH JOIGNY"/>
    <n v="1"/>
    <m/>
    <m/>
    <m/>
    <m/>
    <m/>
    <m/>
    <s v="P"/>
    <n v="0"/>
    <n v="8"/>
  </r>
  <r>
    <n v="89067"/>
    <n v="338"/>
    <n v="217"/>
    <n v="121"/>
    <n v="121"/>
    <n v="1123"/>
    <n v="1123"/>
    <n v="89"/>
    <x v="69"/>
    <x v="1248"/>
    <s v="JOIGNY"/>
    <s v="SSIAD JOIGNY CH"/>
    <s v="S.S.I.A.D."/>
    <n v="890000417"/>
    <s v="CH JOIGNY"/>
    <n v="1"/>
    <m/>
    <m/>
    <m/>
    <m/>
    <m/>
    <m/>
    <s v="P"/>
    <n v="2"/>
    <n v="8"/>
  </r>
  <r>
    <n v="89075"/>
    <n v="195.91460055096422"/>
    <n v="140.2231404958678"/>
    <n v="55.691460055096428"/>
    <n v="55.691460055096428"/>
    <n v="722"/>
    <n v="722"/>
    <n v="89"/>
    <x v="69"/>
    <x v="1249"/>
    <s v="JOIGNY"/>
    <s v="SSIAD JOIGNY CH"/>
    <s v="S.S.I.A.D."/>
    <n v="890000417"/>
    <s v="CH JOIGNY"/>
    <n v="1"/>
    <m/>
    <m/>
    <m/>
    <m/>
    <m/>
    <m/>
    <s v="P"/>
    <n v="1"/>
    <n v="4"/>
  </r>
  <r>
    <n v="89078"/>
    <n v="166.9879518072282"/>
    <n v="121.4457831325296"/>
    <n v="45.542168674698601"/>
    <n v="45.542168674698601"/>
    <n v="671.99999999999716"/>
    <n v="671.99999999999716"/>
    <n v="89"/>
    <x v="69"/>
    <x v="1250"/>
    <s v="AILLANT-SUR-THOLON"/>
    <s v="SSIAD JOIGNY CH"/>
    <s v="S.S.I.A.D."/>
    <n v="890000417"/>
    <s v="CH JOIGNY"/>
    <n v="1"/>
    <m/>
    <m/>
    <m/>
    <m/>
    <m/>
    <m/>
    <s v="P"/>
    <n v="0"/>
    <n v="0"/>
  </r>
  <r>
    <n v="89079"/>
    <n v="170.25222551928741"/>
    <n v="116.17210682492552"/>
    <n v="54.080118694361879"/>
    <n v="54.080118694361879"/>
    <n v="674.99999999999829"/>
    <n v="674.99999999999829"/>
    <n v="89"/>
    <x v="69"/>
    <x v="1251"/>
    <s v="JOIGNY"/>
    <s v="SSIAD JOIGNY CH"/>
    <s v="S.S.I.A.D."/>
    <n v="890000417"/>
    <s v="CH JOIGNY"/>
    <n v="1"/>
    <m/>
    <m/>
    <m/>
    <m/>
    <m/>
    <m/>
    <s v="P"/>
    <n v="1"/>
    <n v="2"/>
  </r>
  <r>
    <n v="89133"/>
    <n v="107.16332378223495"/>
    <n v="71.117478510028647"/>
    <n v="36.0458452722063"/>
    <n v="36.0458452722063"/>
    <n v="340"/>
    <n v="340"/>
    <n v="89"/>
    <x v="69"/>
    <x v="1252"/>
    <s v="SAINT-JULIEN-DU-SAULT"/>
    <s v="SSIAD JOIGNY CH"/>
    <s v="S.S.I.A.D."/>
    <n v="890000417"/>
    <s v="CH JOIGNY"/>
    <n v="1"/>
    <m/>
    <m/>
    <m/>
    <m/>
    <m/>
    <m/>
    <s v="P"/>
    <n v="0"/>
    <n v="3"/>
  </r>
  <r>
    <n v="89206"/>
    <n v="2709.9151566679866"/>
    <n v="1527.0707427607588"/>
    <n v="1182.8444139072278"/>
    <n v="1182.8444139072278"/>
    <n v="9690"/>
    <n v="9690"/>
    <n v="89"/>
    <x v="69"/>
    <x v="1253"/>
    <s v="JOIGNY"/>
    <s v="SSIAD JOIGNY CH"/>
    <s v="S.S.I.A.D."/>
    <n v="890000417"/>
    <s v="CH JOIGNY"/>
    <n v="1"/>
    <m/>
    <m/>
    <m/>
    <m/>
    <m/>
    <m/>
    <s v="P"/>
    <n v="14"/>
    <n v="96"/>
  </r>
  <r>
    <n v="89230"/>
    <n v="90.384444444444838"/>
    <n v="63.980000000000281"/>
    <n v="26.404444444444561"/>
    <n v="26.404444444444561"/>
    <n v="457.00000000000199"/>
    <n v="457.00000000000199"/>
    <n v="89"/>
    <x v="69"/>
    <x v="1254"/>
    <s v="JOIGNY"/>
    <s v="SSIAD JOIGNY CH"/>
    <s v="S.S.I.A.D."/>
    <n v="890000417"/>
    <s v="CH JOIGNY"/>
    <n v="1"/>
    <m/>
    <m/>
    <m/>
    <m/>
    <m/>
    <m/>
    <s v="P"/>
    <n v="0"/>
    <n v="2"/>
  </r>
  <r>
    <n v="89289"/>
    <n v="79.514657980456349"/>
    <n v="43.280130293159779"/>
    <n v="36.234527687296563"/>
    <n v="36.234527687296563"/>
    <n v="309.00000000000119"/>
    <n v="309.00000000000119"/>
    <n v="89"/>
    <x v="69"/>
    <x v="1255"/>
    <s v="JOIGNY"/>
    <s v="SSIAD JOIGNY CH"/>
    <s v="S.S.I.A.D."/>
    <n v="890000417"/>
    <s v="CH JOIGNY"/>
    <n v="1"/>
    <m/>
    <m/>
    <m/>
    <m/>
    <m/>
    <m/>
    <s v="P"/>
    <n v="1"/>
    <n v="3"/>
  </r>
  <r>
    <n v="89313"/>
    <n v="137.91928251121018"/>
    <n v="84.632286995515344"/>
    <n v="53.286995515694848"/>
    <n v="53.286995515694848"/>
    <n v="465.99999999999812"/>
    <n v="465.99999999999812"/>
    <n v="89"/>
    <x v="69"/>
    <x v="1256"/>
    <s v="SAINT-JULIEN-DU-SAULT"/>
    <s v="SSIAD JOIGNY CH"/>
    <s v="S.S.I.A.D."/>
    <n v="890000417"/>
    <s v="CH JOIGNY"/>
    <n v="1"/>
    <m/>
    <m/>
    <m/>
    <m/>
    <m/>
    <m/>
    <s v="P"/>
    <n v="0"/>
    <n v="5"/>
  </r>
  <r>
    <n v="89335"/>
    <n v="128.55859822476063"/>
    <n v="95.382185779661114"/>
    <n v="33.176412445099523"/>
    <n v="33.176412445099523"/>
    <n v="434"/>
    <n v="434"/>
    <n v="89"/>
    <x v="69"/>
    <x v="1257"/>
    <s v="JOIGNY"/>
    <s v="SSIAD JOIGNY CH"/>
    <s v="S.S.I.A.D."/>
    <n v="890000417"/>
    <s v="CH JOIGNY"/>
    <n v="1"/>
    <m/>
    <m/>
    <m/>
    <m/>
    <m/>
    <m/>
    <s v="P"/>
    <n v="1"/>
    <n v="2"/>
  </r>
  <r>
    <n v="89366"/>
    <n v="56.412371134020646"/>
    <n v="37.608247422680428"/>
    <n v="18.804123711340218"/>
    <n v="18.804123711340218"/>
    <n v="192"/>
    <n v="192"/>
    <n v="89"/>
    <x v="69"/>
    <x v="1258"/>
    <s v="SAINT-JULIEN-DU-SAULT"/>
    <s v="SSIAD JOIGNY CH"/>
    <s v="S.S.I.A.D."/>
    <n v="890000417"/>
    <s v="CH JOIGNY"/>
    <n v="1"/>
    <m/>
    <m/>
    <m/>
    <m/>
    <m/>
    <m/>
    <s v="P"/>
    <n v="0"/>
    <n v="0"/>
  </r>
  <r>
    <n v="89388"/>
    <n v="107.74468085106386"/>
    <n v="61.853427895981113"/>
    <n v="45.891252955082756"/>
    <n v="45.891252955082756"/>
    <n v="422"/>
    <n v="422"/>
    <n v="89"/>
    <x v="69"/>
    <x v="1259"/>
    <s v="SAINT-JULIEN-DU-SAULT"/>
    <s v="SSIAD JOIGNY CH"/>
    <s v="S.S.I.A.D."/>
    <n v="890000417"/>
    <s v="CH JOIGNY"/>
    <n v="1"/>
    <m/>
    <m/>
    <m/>
    <m/>
    <m/>
    <m/>
    <s v="P"/>
    <n v="1"/>
    <n v="8"/>
  </r>
  <r>
    <n v="89452"/>
    <n v="89.128205128204883"/>
    <n v="51.653846153846011"/>
    <n v="37.474358974358871"/>
    <n v="37.474358974358871"/>
    <n v="394.99999999999892"/>
    <n v="394.99999999999892"/>
    <n v="89"/>
    <x v="69"/>
    <x v="1260"/>
    <s v="JOIGNY"/>
    <s v="SSIAD JOIGNY CH"/>
    <s v="S.S.I.A.D."/>
    <n v="890000417"/>
    <s v="CH JOIGNY"/>
    <n v="1"/>
    <m/>
    <m/>
    <m/>
    <m/>
    <m/>
    <m/>
    <s v="P"/>
    <n v="2"/>
    <n v="3"/>
  </r>
  <r>
    <n v="89468"/>
    <n v="117.16582569728867"/>
    <n v="71.491012289871051"/>
    <n v="45.674813407417616"/>
    <n v="45.674813407417616"/>
    <n v="419"/>
    <n v="419"/>
    <n v="89"/>
    <x v="69"/>
    <x v="1261"/>
    <s v="JOIGNY"/>
    <s v="SSIAD JOIGNY CH"/>
    <s v="S.S.I.A.D."/>
    <n v="890000417"/>
    <s v="CH JOIGNY"/>
    <n v="1"/>
    <m/>
    <m/>
    <m/>
    <m/>
    <m/>
    <m/>
    <s v="P"/>
    <n v="3"/>
    <n v="4"/>
  </r>
  <r>
    <n v="25050"/>
    <n v="63.138461538461577"/>
    <n v="47.938461538461567"/>
    <n v="15.20000000000001"/>
    <n v="15.20000000000001"/>
    <n v="380"/>
    <n v="380"/>
    <n v="25"/>
    <x v="70"/>
    <x v="1262"/>
    <s v="Morteau"/>
    <s v="SSIAD DE MORTEAU"/>
    <s v="S.S.I.A.D."/>
    <n v="250000221"/>
    <s v="CH PAUL NAPPEZ MORTEAU"/>
    <n v="1"/>
    <n v="52"/>
    <n v="52"/>
    <n v="3"/>
    <n v="3"/>
    <m/>
    <m/>
    <s v="P"/>
    <n v="0"/>
    <n v="0"/>
  </r>
  <r>
    <n v="25139"/>
    <n v="101.82988505747079"/>
    <n v="76.891954022988145"/>
    <n v="24.937931034482638"/>
    <n v="24.937931034482638"/>
    <n v="451.99999999999778"/>
    <n v="451.99999999999778"/>
    <n v="25"/>
    <x v="70"/>
    <x v="1263"/>
    <s v="Ornans"/>
    <s v="SSIAD DE MORTEAU"/>
    <s v="S.S.I.A.D."/>
    <n v="250000221"/>
    <s v="CH PAUL NAPPEZ MORTEAU"/>
    <n v="1"/>
    <m/>
    <m/>
    <m/>
    <m/>
    <m/>
    <m/>
    <s v="P"/>
    <n v="0"/>
    <n v="0"/>
  </r>
  <r>
    <n v="25160"/>
    <n v="113.00048580389002"/>
    <n v="77.000514103145747"/>
    <n v="35.999971700744268"/>
    <n v="35.999971700744268"/>
    <n v="731"/>
    <n v="731"/>
    <n v="25"/>
    <x v="70"/>
    <x v="1264"/>
    <s v="Morteau"/>
    <s v="SSIAD DE MORTEAU"/>
    <s v="S.S.I.A.D."/>
    <n v="250000221"/>
    <s v="CH PAUL NAPPEZ MORTEAU"/>
    <n v="1"/>
    <m/>
    <m/>
    <m/>
    <m/>
    <m/>
    <m/>
    <s v="P"/>
    <n v="0"/>
    <n v="0"/>
  </r>
  <r>
    <n v="25240"/>
    <n v="644.48318379588682"/>
    <n v="421.30710281238834"/>
    <n v="223.17608098349842"/>
    <n v="223.17608098349842"/>
    <n v="3022"/>
    <n v="3022"/>
    <n v="25"/>
    <x v="70"/>
    <x v="1265"/>
    <s v="Morteau"/>
    <s v="SSIAD DE MORTEAU"/>
    <s v="S.S.I.A.D."/>
    <n v="250000221"/>
    <s v="CH PAUL NAPPEZ MORTEAU"/>
    <n v="1"/>
    <m/>
    <m/>
    <m/>
    <m/>
    <m/>
    <m/>
    <s v="P"/>
    <n v="0"/>
    <n v="0"/>
  </r>
  <r>
    <n v="25271"/>
    <n v="297.91855425148026"/>
    <n v="194.36181191684159"/>
    <n v="103.55674233463866"/>
    <n v="103.55674233463866"/>
    <n v="1590.0000000000073"/>
    <n v="1590.0000000000073"/>
    <n v="25"/>
    <x v="70"/>
    <x v="1266"/>
    <s v="Ornans"/>
    <s v="SSIAD DE MORTEAU"/>
    <s v="S.S.I.A.D."/>
    <n v="250000221"/>
    <s v="CH PAUL NAPPEZ MORTEAU"/>
    <n v="1"/>
    <m/>
    <m/>
    <m/>
    <m/>
    <m/>
    <m/>
    <s v="P"/>
    <n v="0"/>
    <n v="0"/>
  </r>
  <r>
    <n v="25285"/>
    <n v="319.85245901639337"/>
    <n v="215.19125683060105"/>
    <n v="104.66120218579233"/>
    <n v="104.66120218579233"/>
    <n v="1432"/>
    <n v="1432"/>
    <n v="25"/>
    <x v="70"/>
    <x v="1267"/>
    <s v="Morteau"/>
    <s v="SSIAD DE MORTEAU"/>
    <s v="S.S.I.A.D."/>
    <n v="250000221"/>
    <s v="CH PAUL NAPPEZ MORTEAU"/>
    <n v="1"/>
    <m/>
    <m/>
    <m/>
    <m/>
    <m/>
    <m/>
    <s v="P"/>
    <n v="0"/>
    <n v="0"/>
  </r>
  <r>
    <n v="25296"/>
    <n v="136"/>
    <n v="80"/>
    <n v="56"/>
    <n v="56"/>
    <n v="803"/>
    <n v="803"/>
    <n v="25"/>
    <x v="70"/>
    <x v="1268"/>
    <s v="Morteau"/>
    <s v="SSIAD DE MORTEAU"/>
    <s v="S.S.I.A.D."/>
    <n v="250000221"/>
    <s v="CH PAUL NAPPEZ MORTEAU"/>
    <n v="1"/>
    <m/>
    <m/>
    <m/>
    <m/>
    <m/>
    <m/>
    <s v="P"/>
    <n v="0"/>
    <n v="0"/>
  </r>
  <r>
    <n v="25321"/>
    <n v="995.72671693170457"/>
    <n v="618.76482449449315"/>
    <n v="376.96189243721142"/>
    <n v="376.96189243721142"/>
    <n v="4679.9999999999882"/>
    <n v="4679.9999999999882"/>
    <n v="25"/>
    <x v="70"/>
    <x v="1269"/>
    <s v="Morteau"/>
    <s v="SSIAD DE MORTEAU"/>
    <s v="S.S.I.A.D."/>
    <n v="250000221"/>
    <s v="CH PAUL NAPPEZ MORTEAU"/>
    <n v="1"/>
    <m/>
    <m/>
    <m/>
    <m/>
    <m/>
    <m/>
    <s v="P"/>
    <n v="0"/>
    <n v="0"/>
  </r>
  <r>
    <n v="25347"/>
    <n v="91.598571428571177"/>
    <n v="55.801428571428417"/>
    <n v="35.797142857142759"/>
    <n v="35.797142857142759"/>
    <n v="736.99999999999795"/>
    <n v="736.99999999999795"/>
    <n v="25"/>
    <x v="70"/>
    <x v="1270"/>
    <s v="Ornans"/>
    <s v="SSIAD DE MORTEAU"/>
    <s v="S.S.I.A.D."/>
    <n v="250000221"/>
    <s v="CH PAUL NAPPEZ MORTEAU"/>
    <n v="1"/>
    <m/>
    <m/>
    <m/>
    <m/>
    <m/>
    <m/>
    <s v="P"/>
    <n v="0"/>
    <n v="0"/>
  </r>
  <r>
    <n v="25390"/>
    <n v="41.685785536159585"/>
    <n v="31.760598503740638"/>
    <n v="9.9251870324189504"/>
    <n v="9.9251870324189504"/>
    <n v="398"/>
    <n v="398"/>
    <n v="25"/>
    <x v="70"/>
    <x v="1271"/>
    <s v="Ornans"/>
    <s v="SSIAD DE MORTEAU"/>
    <s v="S.S.I.A.D."/>
    <n v="250000221"/>
    <s v="CH PAUL NAPPEZ MORTEAU"/>
    <n v="1"/>
    <m/>
    <m/>
    <m/>
    <m/>
    <m/>
    <m/>
    <s v="P"/>
    <n v="0"/>
    <n v="0"/>
  </r>
  <r>
    <n v="25398"/>
    <n v="10"/>
    <n v="7"/>
    <n v="3"/>
    <n v="3"/>
    <n v="99"/>
    <n v="99"/>
    <n v="25"/>
    <x v="70"/>
    <x v="1272"/>
    <s v="Ornans"/>
    <s v="SSIAD DE MORTEAU"/>
    <s v="S.S.I.A.D."/>
    <n v="250000221"/>
    <s v="CH PAUL NAPPEZ MORTEAU"/>
    <n v="1"/>
    <m/>
    <m/>
    <m/>
    <m/>
    <m/>
    <m/>
    <s v="P"/>
    <n v="0"/>
    <n v="0"/>
  </r>
  <r>
    <n v="25403"/>
    <n v="411"/>
    <n v="271"/>
    <n v="140"/>
    <n v="140"/>
    <n v="1984"/>
    <n v="1984"/>
    <n v="25"/>
    <x v="70"/>
    <x v="1273"/>
    <s v="Morteau"/>
    <s v="SSIAD DE MORTEAU"/>
    <s v="S.S.I.A.D."/>
    <n v="250000221"/>
    <s v="CH PAUL NAPPEZ MORTEAU"/>
    <n v="1"/>
    <m/>
    <m/>
    <m/>
    <m/>
    <m/>
    <m/>
    <s v="P"/>
    <n v="0"/>
    <n v="0"/>
  </r>
  <r>
    <n v="25411"/>
    <n v="1531.4707319987206"/>
    <n v="883.60700659249835"/>
    <n v="647.8637254062221"/>
    <n v="647.8637254062221"/>
    <n v="6803"/>
    <n v="6803"/>
    <n v="25"/>
    <x v="70"/>
    <x v="1274"/>
    <s v="Morteau"/>
    <s v="SSIAD DE MORTEAU"/>
    <s v="S.S.I.A.D."/>
    <n v="250000221"/>
    <s v="CH PAUL NAPPEZ MORTEAU"/>
    <n v="1"/>
    <m/>
    <m/>
    <m/>
    <m/>
    <m/>
    <m/>
    <s v="P"/>
    <n v="0"/>
    <n v="0"/>
  </r>
  <r>
    <n v="25425"/>
    <n v="45.46753246753245"/>
    <n v="34.353246753246736"/>
    <n v="11.11428571428571"/>
    <n v="11.11428571428571"/>
    <n v="389"/>
    <n v="389"/>
    <n v="25"/>
    <x v="70"/>
    <x v="1275"/>
    <s v="Morteau"/>
    <s v="SSIAD DE MORTEAU"/>
    <s v="S.S.I.A.D."/>
    <n v="250000221"/>
    <s v="CH PAUL NAPPEZ MORTEAU"/>
    <n v="1"/>
    <m/>
    <m/>
    <m/>
    <m/>
    <m/>
    <m/>
    <s v="P"/>
    <n v="0"/>
    <n v="0"/>
  </r>
  <r>
    <n v="25620"/>
    <n v="63.577557755775558"/>
    <n v="44.702970297029687"/>
    <n v="18.874587458745868"/>
    <n v="18.874587458745868"/>
    <n v="301"/>
    <n v="301"/>
    <n v="25"/>
    <x v="70"/>
    <x v="1276"/>
    <s v="Ornans"/>
    <s v="SSIAD DE MORTEAU"/>
    <s v="S.S.I.A.D."/>
    <n v="250000221"/>
    <s v="CH PAUL NAPPEZ MORTEAU"/>
    <n v="1"/>
    <m/>
    <m/>
    <m/>
    <m/>
    <m/>
    <m/>
    <s v="P"/>
    <n v="0"/>
    <n v="0"/>
  </r>
  <r>
    <n v="25015"/>
    <n v="180.45645645645644"/>
    <n v="100.69669669669668"/>
    <n v="79.75975975975976"/>
    <n v="79.75975975975976"/>
    <n v="664"/>
    <n v="664"/>
    <n v="25"/>
    <x v="71"/>
    <x v="1277"/>
    <s v="Ornans"/>
    <s v="SSIAD CH ORNANS"/>
    <s v="S.S.I.A.D."/>
    <n v="250000478"/>
    <s v="CH SAINT LOUIS ORNANS"/>
    <n v="1"/>
    <n v="32"/>
    <n v="32"/>
    <n v="5"/>
    <n v="5"/>
    <m/>
    <m/>
    <s v="P"/>
    <n v="0"/>
    <n v="0"/>
  </r>
  <r>
    <n v="25016"/>
    <n v="36.476821192052881"/>
    <n v="15.198675496688701"/>
    <n v="21.278145695364181"/>
    <n v="21.278145695364181"/>
    <n v="153"/>
    <n v="153"/>
    <n v="25"/>
    <x v="71"/>
    <x v="1278"/>
    <s v="Ornans"/>
    <s v="SSIAD CH ORNANS"/>
    <s v="S.S.I.A.D."/>
    <n v="250000478"/>
    <s v="CH SAINT LOUIS ORNANS"/>
    <n v="1"/>
    <m/>
    <m/>
    <m/>
    <m/>
    <m/>
    <m/>
    <s v="P"/>
    <n v="0"/>
    <n v="0"/>
  </r>
  <r>
    <n v="25017"/>
    <n v="21.760869565217398"/>
    <n v="12.858695652173918"/>
    <n v="8.9021739130434803"/>
    <n v="8.9021739130434803"/>
    <n v="91"/>
    <n v="91"/>
    <n v="25"/>
    <x v="71"/>
    <x v="1279"/>
    <s v="Ornans"/>
    <s v="SSIAD CH ORNANS"/>
    <s v="S.S.I.A.D."/>
    <n v="250000478"/>
    <s v="CH SAINT LOUIS ORNANS"/>
    <n v="1"/>
    <m/>
    <m/>
    <m/>
    <m/>
    <m/>
    <m/>
    <s v="P"/>
    <n v="0"/>
    <n v="0"/>
  </r>
  <r>
    <n v="25070"/>
    <n v="95"/>
    <n v="47"/>
    <n v="48"/>
    <n v="48"/>
    <n v="372"/>
    <n v="372"/>
    <n v="25"/>
    <x v="71"/>
    <x v="1280"/>
    <s v="Ornans"/>
    <s v="SSIAD CH ORNANS"/>
    <s v="S.S.I.A.D."/>
    <n v="250000478"/>
    <s v="CH SAINT LOUIS ORNANS"/>
    <n v="1"/>
    <m/>
    <m/>
    <m/>
    <m/>
    <m/>
    <m/>
    <s v="P"/>
    <n v="0"/>
    <n v="0"/>
  </r>
  <r>
    <n v="25076"/>
    <n v="33"/>
    <n v="28"/>
    <n v="5"/>
    <n v="5"/>
    <n v="112"/>
    <n v="112"/>
    <n v="25"/>
    <x v="71"/>
    <x v="1281"/>
    <s v="Ornans"/>
    <s v="SSIAD CH ORNANS"/>
    <s v="S.S.I.A.D."/>
    <n v="250000478"/>
    <s v="CH SAINT LOUIS ORNANS"/>
    <n v="1"/>
    <m/>
    <m/>
    <m/>
    <m/>
    <m/>
    <m/>
    <s v="P"/>
    <n v="0"/>
    <n v="0"/>
  </r>
  <r>
    <n v="25120"/>
    <n v="105.53366583541163"/>
    <n v="71.052369077306835"/>
    <n v="34.48129675810479"/>
    <n v="34.48129675810479"/>
    <n v="419.00000000000063"/>
    <n v="419.00000000000063"/>
    <n v="25"/>
    <x v="71"/>
    <x v="1282"/>
    <s v="Ornans"/>
    <s v="SSIAD CH ORNANS"/>
    <s v="S.S.I.A.D."/>
    <n v="250000478"/>
    <s v="CH SAINT LOUIS ORNANS"/>
    <n v="1"/>
    <m/>
    <m/>
    <m/>
    <m/>
    <m/>
    <m/>
    <s v="P"/>
    <n v="0"/>
    <n v="0"/>
  </r>
  <r>
    <n v="25129"/>
    <n v="33.282051282051334"/>
    <n v="23.196581196581231"/>
    <n v="10.085470085470101"/>
    <n v="10.085470085470101"/>
    <n v="118"/>
    <n v="118"/>
    <n v="25"/>
    <x v="71"/>
    <x v="1283"/>
    <s v="Ornans"/>
    <s v="SSIAD CH ORNANS"/>
    <s v="S.S.I.A.D."/>
    <n v="250000478"/>
    <s v="CH SAINT LOUIS ORNANS"/>
    <n v="1"/>
    <m/>
    <m/>
    <m/>
    <m/>
    <m/>
    <m/>
    <s v="P"/>
    <n v="0"/>
    <n v="0"/>
  </r>
  <r>
    <n v="25130"/>
    <n v="9"/>
    <n v="3"/>
    <n v="6"/>
    <n v="6"/>
    <n v="12"/>
    <n v="12"/>
    <n v="25"/>
    <x v="71"/>
    <x v="1284"/>
    <s v="Ornans"/>
    <s v="SSIAD CH ORNANS"/>
    <s v="S.S.I.A.D."/>
    <n v="250000478"/>
    <s v="CH SAINT LOUIS ORNANS"/>
    <n v="1"/>
    <m/>
    <m/>
    <m/>
    <m/>
    <m/>
    <m/>
    <s v="P"/>
    <n v="0"/>
    <n v="0"/>
  </r>
  <r>
    <n v="25155"/>
    <n v="73"/>
    <n v="52"/>
    <n v="21"/>
    <n v="21"/>
    <n v="319"/>
    <n v="319"/>
    <n v="25"/>
    <x v="71"/>
    <x v="1285"/>
    <s v="Ornans"/>
    <s v="SSIAD CH ORNANS"/>
    <s v="S.S.I.A.D."/>
    <n v="250000478"/>
    <s v="CH SAINT LOUIS ORNANS"/>
    <n v="1"/>
    <m/>
    <m/>
    <m/>
    <m/>
    <m/>
    <m/>
    <s v="P"/>
    <n v="0"/>
    <n v="0"/>
  </r>
  <r>
    <n v="25208"/>
    <n v="42.538461538461419"/>
    <n v="31.397435897435809"/>
    <n v="11.14102564102561"/>
    <n v="11.14102564102561"/>
    <n v="158"/>
    <n v="158"/>
    <n v="25"/>
    <x v="71"/>
    <x v="1286"/>
    <s v="Ornans"/>
    <s v="SSIAD CH ORNANS"/>
    <s v="S.S.I.A.D."/>
    <n v="250000478"/>
    <s v="CH SAINT LOUIS ORNANS"/>
    <n v="1"/>
    <m/>
    <m/>
    <m/>
    <m/>
    <m/>
    <m/>
    <s v="P"/>
    <n v="0"/>
    <n v="0"/>
  </r>
  <r>
    <n v="25211"/>
    <n v="26.426966292134829"/>
    <n v="16.044943820224717"/>
    <n v="10.38202247191011"/>
    <n v="10.38202247191011"/>
    <n v="84"/>
    <n v="84"/>
    <n v="25"/>
    <x v="71"/>
    <x v="936"/>
    <s v="Ornans"/>
    <s v="SSIAD CH ORNANS"/>
    <s v="S.S.I.A.D."/>
    <n v="250000478"/>
    <s v="CH SAINT LOUIS ORNANS"/>
    <n v="1"/>
    <m/>
    <m/>
    <m/>
    <m/>
    <m/>
    <m/>
    <s v="P"/>
    <n v="0"/>
    <n v="0"/>
  </r>
  <r>
    <n v="25236"/>
    <n v="56"/>
    <n v="44"/>
    <n v="12"/>
    <n v="12"/>
    <n v="261"/>
    <n v="261"/>
    <n v="25"/>
    <x v="71"/>
    <x v="1287"/>
    <s v="Ornans"/>
    <s v="SSIAD CH ORNANS"/>
    <s v="S.S.I.A.D."/>
    <n v="250000478"/>
    <s v="CH SAINT LOUIS ORNANS"/>
    <n v="1"/>
    <m/>
    <m/>
    <m/>
    <m/>
    <m/>
    <m/>
    <s v="P"/>
    <n v="0"/>
    <n v="0"/>
  </r>
  <r>
    <n v="25241"/>
    <n v="36.013071895424858"/>
    <n v="23.692810457516352"/>
    <n v="12.320261437908504"/>
    <n v="12.320261437908504"/>
    <n v="145"/>
    <n v="145"/>
    <n v="25"/>
    <x v="71"/>
    <x v="1288"/>
    <s v="Ornans"/>
    <s v="SSIAD CH ORNANS"/>
    <s v="S.S.I.A.D."/>
    <n v="250000478"/>
    <s v="CH SAINT LOUIS ORNANS"/>
    <n v="1"/>
    <m/>
    <m/>
    <m/>
    <m/>
    <m/>
    <m/>
    <s v="P"/>
    <n v="0"/>
    <n v="0"/>
  </r>
  <r>
    <n v="25300"/>
    <n v="50.108949416342455"/>
    <n v="41.579766536965018"/>
    <n v="8.5291828793774407"/>
    <n v="8.5291828793774407"/>
    <n v="274"/>
    <n v="274"/>
    <n v="25"/>
    <x v="71"/>
    <x v="1289"/>
    <s v="Valdahon"/>
    <s v="SSIAD CH ORNANS"/>
    <s v="S.S.I.A.D."/>
    <n v="250000478"/>
    <s v="CH SAINT LOUIS ORNANS"/>
    <n v="1"/>
    <m/>
    <m/>
    <m/>
    <m/>
    <m/>
    <m/>
    <s v="P"/>
    <n v="0"/>
    <n v="0"/>
  </r>
  <r>
    <n v="25331"/>
    <n v="43.383928571428513"/>
    <n v="24.21428571428568"/>
    <n v="19.169642857142829"/>
    <n v="19.169642857142829"/>
    <n v="226"/>
    <n v="226"/>
    <n v="25"/>
    <x v="71"/>
    <x v="1290"/>
    <s v="Ornans"/>
    <s v="SSIAD CH ORNANS"/>
    <s v="S.S.I.A.D."/>
    <n v="250000478"/>
    <s v="CH SAINT LOUIS ORNANS"/>
    <n v="1"/>
    <m/>
    <m/>
    <m/>
    <m/>
    <m/>
    <m/>
    <s v="P"/>
    <n v="0"/>
    <n v="0"/>
  </r>
  <r>
    <n v="25339"/>
    <n v="80.286343612334775"/>
    <n v="50.550660792951525"/>
    <n v="29.73568281938325"/>
    <n v="29.73568281938325"/>
    <n v="225"/>
    <n v="225"/>
    <n v="25"/>
    <x v="71"/>
    <x v="1291"/>
    <s v="Ornans"/>
    <s v="SSIAD CH ORNANS"/>
    <s v="S.S.I.A.D."/>
    <n v="250000478"/>
    <s v="CH SAINT LOUIS ORNANS"/>
    <n v="1"/>
    <m/>
    <m/>
    <m/>
    <m/>
    <m/>
    <m/>
    <s v="P"/>
    <n v="0"/>
    <n v="0"/>
  </r>
  <r>
    <n v="25346"/>
    <n v="52"/>
    <n v="24"/>
    <n v="28"/>
    <n v="28"/>
    <n v="165"/>
    <n v="165"/>
    <n v="25"/>
    <x v="71"/>
    <x v="1292"/>
    <s v="Ornans"/>
    <s v="SSIAD CH ORNANS"/>
    <s v="S.S.I.A.D."/>
    <n v="250000478"/>
    <s v="CH SAINT LOUIS ORNANS"/>
    <n v="1"/>
    <m/>
    <m/>
    <m/>
    <m/>
    <m/>
    <m/>
    <s v="P"/>
    <n v="0"/>
    <n v="0"/>
  </r>
  <r>
    <n v="25359"/>
    <n v="42.72093023255816"/>
    <n v="29.1279069767442"/>
    <n v="13.593023255813961"/>
    <n v="13.593023255813961"/>
    <n v="167"/>
    <n v="167"/>
    <n v="25"/>
    <x v="71"/>
    <x v="233"/>
    <s v="Ornans"/>
    <s v="SSIAD CH ORNANS"/>
    <s v="S.S.I.A.D."/>
    <n v="250000478"/>
    <s v="CH SAINT LOUIS ORNANS"/>
    <n v="1"/>
    <m/>
    <m/>
    <m/>
    <m/>
    <m/>
    <m/>
    <s v="P"/>
    <n v="0"/>
    <n v="0"/>
  </r>
  <r>
    <n v="25360"/>
    <n v="31"/>
    <n v="18"/>
    <n v="13"/>
    <n v="13"/>
    <n v="138"/>
    <n v="138"/>
    <n v="25"/>
    <x v="71"/>
    <x v="1293"/>
    <s v="Ornans"/>
    <s v="SSIAD CH ORNANS"/>
    <s v="S.S.I.A.D."/>
    <n v="250000478"/>
    <s v="CH SAINT LOUIS ORNANS"/>
    <n v="1"/>
    <m/>
    <m/>
    <m/>
    <m/>
    <m/>
    <m/>
    <s v="P"/>
    <n v="0"/>
    <n v="0"/>
  </r>
  <r>
    <n v="25400"/>
    <n v="129.53526970954363"/>
    <n v="76.543568464730328"/>
    <n v="52.991701244813306"/>
    <n v="52.991701244813306"/>
    <n v="473"/>
    <n v="473"/>
    <n v="25"/>
    <x v="71"/>
    <x v="1294"/>
    <s v="Ornans"/>
    <s v="SSIAD CH ORNANS"/>
    <s v="S.S.I.A.D."/>
    <n v="250000478"/>
    <s v="CH SAINT LOUIS ORNANS"/>
    <n v="1"/>
    <m/>
    <m/>
    <m/>
    <m/>
    <m/>
    <m/>
    <s v="P"/>
    <n v="0"/>
    <n v="0"/>
  </r>
  <r>
    <n v="25415"/>
    <n v="119.23566878980897"/>
    <n v="77.50318471337583"/>
    <n v="41.732484076433138"/>
    <n v="41.732484076433138"/>
    <n v="312"/>
    <n v="312"/>
    <n v="25"/>
    <x v="71"/>
    <x v="1295"/>
    <s v="Ornans"/>
    <s v="SSIAD CH ORNANS"/>
    <s v="S.S.I.A.D."/>
    <n v="250000478"/>
    <s v="CH SAINT LOUIS ORNANS"/>
    <n v="1"/>
    <m/>
    <m/>
    <m/>
    <m/>
    <m/>
    <m/>
    <s v="P"/>
    <n v="0"/>
    <n v="0"/>
  </r>
  <r>
    <n v="25434"/>
    <n v="1299.5559403873247"/>
    <n v="730.02578162466352"/>
    <n v="569.53015876266113"/>
    <n v="569.53015876266113"/>
    <n v="4265"/>
    <n v="4265"/>
    <n v="25"/>
    <x v="71"/>
    <x v="1296"/>
    <s v="Ornans"/>
    <s v="SSIAD CH ORNANS"/>
    <s v="S.S.I.A.D."/>
    <n v="250000478"/>
    <s v="CH SAINT LOUIS ORNANS"/>
    <n v="1"/>
    <m/>
    <m/>
    <m/>
    <m/>
    <m/>
    <m/>
    <s v="P"/>
    <n v="0"/>
    <n v="0"/>
  </r>
  <r>
    <n v="25489"/>
    <n v="65.167192429022109"/>
    <n v="43.444794952681406"/>
    <n v="21.722397476340703"/>
    <n v="21.722397476340703"/>
    <n v="313"/>
    <n v="313"/>
    <n v="25"/>
    <x v="71"/>
    <x v="1297"/>
    <s v="Ornans"/>
    <s v="SSIAD CH ORNANS"/>
    <s v="S.S.I.A.D."/>
    <n v="250000478"/>
    <s v="CH SAINT LOUIS ORNANS"/>
    <n v="1"/>
    <m/>
    <m/>
    <m/>
    <m/>
    <m/>
    <m/>
    <s v="P"/>
    <n v="0"/>
    <n v="0"/>
  </r>
  <r>
    <n v="25535"/>
    <n v="64"/>
    <n v="46"/>
    <n v="18"/>
    <n v="18"/>
    <n v="226"/>
    <n v="226"/>
    <n v="25"/>
    <x v="71"/>
    <x v="1298"/>
    <s v="Ornans"/>
    <s v="SSIAD CH ORNANS"/>
    <s v="S.S.I.A.D."/>
    <n v="250000478"/>
    <s v="CH SAINT LOUIS ORNANS"/>
    <n v="1"/>
    <m/>
    <m/>
    <m/>
    <m/>
    <m/>
    <m/>
    <s v="P"/>
    <n v="0"/>
    <n v="0"/>
  </r>
  <r>
    <n v="25537"/>
    <n v="84.395969750305198"/>
    <n v="51.931702015197153"/>
    <n v="32.464267735108038"/>
    <n v="32.464267735108038"/>
    <n v="302.00000000000119"/>
    <n v="302.00000000000119"/>
    <n v="25"/>
    <x v="71"/>
    <x v="1299"/>
    <s v="Ornans"/>
    <s v="SSIAD CH ORNANS"/>
    <s v="S.S.I.A.D."/>
    <n v="250000478"/>
    <s v="CH SAINT LOUIS ORNANS"/>
    <n v="1"/>
    <m/>
    <m/>
    <m/>
    <m/>
    <m/>
    <m/>
    <s v="P"/>
    <n v="0"/>
    <n v="0"/>
  </r>
  <r>
    <n v="25545"/>
    <n v="19.301587301587382"/>
    <n v="6.0952380952381198"/>
    <n v="13.206349206349261"/>
    <n v="13.206349206349261"/>
    <n v="128.00000000000051"/>
    <n v="128.00000000000051"/>
    <n v="25"/>
    <x v="71"/>
    <x v="1300"/>
    <s v="Ornans"/>
    <s v="SSIAD CH ORNANS"/>
    <s v="S.S.I.A.D."/>
    <n v="250000478"/>
    <s v="CH SAINT LOUIS ORNANS"/>
    <n v="1"/>
    <m/>
    <m/>
    <m/>
    <m/>
    <m/>
    <m/>
    <s v="P"/>
    <n v="0"/>
    <n v="0"/>
  </r>
  <r>
    <n v="25630"/>
    <n v="14.065934065934066"/>
    <n v="9.6703296703296697"/>
    <n v="4.3956043956043951"/>
    <n v="4.3956043956043951"/>
    <n v="80"/>
    <n v="80"/>
    <n v="25"/>
    <x v="71"/>
    <x v="1301"/>
    <s v="Valdahon"/>
    <s v="SSIAD CH ORNANS"/>
    <s v="S.S.I.A.D."/>
    <n v="250000478"/>
    <s v="CH SAINT LOUIS ORNANS"/>
    <n v="1"/>
    <m/>
    <m/>
    <m/>
    <m/>
    <m/>
    <m/>
    <s v="P"/>
    <n v="0"/>
    <n v="0"/>
  </r>
  <r>
    <n v="25633"/>
    <n v="198.96081314778871"/>
    <n v="121.60520500837239"/>
    <n v="77.355608139416319"/>
    <n v="77.355608139416319"/>
    <n v="683"/>
    <n v="683"/>
    <n v="25"/>
    <x v="71"/>
    <x v="1302"/>
    <s v="Ornans"/>
    <s v="SSIAD CH ORNANS"/>
    <s v="S.S.I.A.D."/>
    <n v="250000478"/>
    <s v="CH SAINT LOUIS ORNANS"/>
    <n v="1"/>
    <m/>
    <m/>
    <m/>
    <m/>
    <m/>
    <m/>
    <s v="P"/>
    <n v="0"/>
    <n v="0"/>
  </r>
  <r>
    <n v="25026"/>
    <n v="60.304347826086754"/>
    <n v="40.202898550724498"/>
    <n v="20.101449275362253"/>
    <n v="20.101449275362253"/>
    <n v="218.99999999999929"/>
    <n v="218.99999999999929"/>
    <n v="25"/>
    <x v="72"/>
    <x v="1303"/>
    <s v="Frasne"/>
    <s v="SSIAD LEVIER"/>
    <s v="S.S.I.A.D."/>
    <n v="250000452"/>
    <s v="CHI HAUTE COMTE"/>
    <n v="1"/>
    <m/>
    <n v="26"/>
    <m/>
    <n v="1"/>
    <m/>
    <m/>
    <s v="S"/>
    <n v="0"/>
    <n v="0"/>
  </r>
  <r>
    <n v="25012"/>
    <n v="17.129770992366421"/>
    <n v="11.08396946564886"/>
    <n v="6.0458015267175602"/>
    <n v="6.0458015267175602"/>
    <n v="132"/>
    <n v="132"/>
    <n v="25"/>
    <x v="73"/>
    <x v="1304"/>
    <s v="Ornans"/>
    <s v="SSIAD PONTARLIER"/>
    <s v="S.S.I.A.D."/>
    <n v="250000452"/>
    <s v="CHI HAUTE COMTE"/>
    <n v="1"/>
    <n v="82"/>
    <n v="56"/>
    <n v="2"/>
    <n v="1"/>
    <m/>
    <m/>
    <s v="P"/>
    <n v="0"/>
    <n v="0"/>
  </r>
  <r>
    <n v="25041"/>
    <n v="42.724637681159408"/>
    <n v="28.159420289855067"/>
    <n v="14.565217391304344"/>
    <n v="14.565217391304344"/>
    <n v="335"/>
    <n v="335"/>
    <n v="25"/>
    <x v="72"/>
    <x v="1305"/>
    <s v="Frasne"/>
    <s v="SSIAD LEVIER"/>
    <s v="S.S.I.A.D."/>
    <n v="250000452"/>
    <s v="CHI HAUTE COMTE"/>
    <n v="1"/>
    <m/>
    <m/>
    <m/>
    <m/>
    <m/>
    <m/>
    <s v="S"/>
    <n v="0"/>
    <n v="0"/>
  </r>
  <r>
    <n v="25060"/>
    <n v="131.11250000000001"/>
    <n v="95.442187500000003"/>
    <n v="35.670312499999994"/>
    <n v="35.670312499999994"/>
    <n v="617"/>
    <n v="617"/>
    <n v="25"/>
    <x v="72"/>
    <x v="1306"/>
    <s v="Ornans"/>
    <s v="SSIAD LEVIER"/>
    <s v="S.S.I.A.D."/>
    <n v="250000452"/>
    <s v="CHI HAUTE COMTE"/>
    <n v="1"/>
    <m/>
    <m/>
    <m/>
    <m/>
    <m/>
    <m/>
    <s v="S"/>
    <n v="0"/>
    <n v="0"/>
  </r>
  <r>
    <n v="25075"/>
    <n v="63.25268817204298"/>
    <n v="34.059139784946218"/>
    <n v="29.193548387096762"/>
    <n v="29.193548387096762"/>
    <n v="362"/>
    <n v="362"/>
    <n v="25"/>
    <x v="72"/>
    <x v="1307"/>
    <s v="Frasne"/>
    <s v="SSIAD LEVIER"/>
    <s v="S.S.I.A.D."/>
    <n v="250000452"/>
    <s v="CHI HAUTE COMTE"/>
    <n v="1"/>
    <m/>
    <m/>
    <m/>
    <m/>
    <m/>
    <m/>
    <s v="S"/>
    <n v="0"/>
    <n v="0"/>
  </r>
  <r>
    <n v="25079"/>
    <n v="101.46980999319965"/>
    <n v="58.540274996076718"/>
    <n v="42.929534997122929"/>
    <n v="42.929534997122929"/>
    <n v="402"/>
    <n v="402"/>
    <n v="25"/>
    <x v="72"/>
    <x v="1308"/>
    <s v="Frasne"/>
    <s v="SSIAD LEVIER"/>
    <s v="S.S.I.A.D."/>
    <n v="250000452"/>
    <s v="CHI HAUTE COMTE"/>
    <n v="1"/>
    <m/>
    <m/>
    <m/>
    <m/>
    <m/>
    <m/>
    <s v="S"/>
    <n v="0"/>
    <n v="0"/>
  </r>
  <r>
    <n v="25085"/>
    <n v="60.336134453781597"/>
    <n v="41.229691876750763"/>
    <n v="19.106442577030837"/>
    <n v="19.106442577030837"/>
    <n v="359.00000000000051"/>
    <n v="359.00000000000051"/>
    <n v="25"/>
    <x v="72"/>
    <x v="1309"/>
    <s v="Frasne"/>
    <s v="SSIAD LEVIER"/>
    <s v="S.S.I.A.D."/>
    <n v="250000452"/>
    <s v="CHI HAUTE COMTE"/>
    <n v="1"/>
    <m/>
    <m/>
    <m/>
    <m/>
    <m/>
    <m/>
    <s v="S"/>
    <n v="0"/>
    <n v="0"/>
  </r>
  <r>
    <n v="25100"/>
    <n v="86"/>
    <n v="57"/>
    <n v="29"/>
    <n v="29"/>
    <n v="410"/>
    <n v="410"/>
    <n v="25"/>
    <x v="72"/>
    <x v="1310"/>
    <s v="Frasne"/>
    <s v="SSIAD LEVIER"/>
    <s v="S.S.I.A.D."/>
    <n v="250000452"/>
    <s v="CHI HAUTE COMTE"/>
    <n v="1"/>
    <m/>
    <m/>
    <m/>
    <m/>
    <m/>
    <m/>
    <s v="S"/>
    <n v="0"/>
    <n v="0"/>
  </r>
  <r>
    <n v="25122"/>
    <n v="81.304721030042813"/>
    <n v="51.639484978540708"/>
    <n v="29.665236051502109"/>
    <n v="29.665236051502109"/>
    <n v="511.99999999999937"/>
    <n v="511.99999999999937"/>
    <n v="25"/>
    <x v="72"/>
    <x v="1311"/>
    <s v="Frasne"/>
    <s v="SSIAD LEVIER"/>
    <s v="S.S.I.A.D."/>
    <n v="250000452"/>
    <s v="CHI HAUTE COMTE"/>
    <n v="1"/>
    <m/>
    <m/>
    <m/>
    <m/>
    <m/>
    <m/>
    <s v="S"/>
    <n v="0"/>
    <n v="0"/>
  </r>
  <r>
    <n v="25176"/>
    <n v="49.636363636363654"/>
    <n v="36.272727272727288"/>
    <n v="13.36363636363637"/>
    <n v="13.36363636363637"/>
    <n v="294"/>
    <n v="294"/>
    <n v="25"/>
    <x v="72"/>
    <x v="1312"/>
    <s v="Frasne"/>
    <s v="SSIAD LEVIER"/>
    <s v="S.S.I.A.D."/>
    <n v="250000452"/>
    <s v="CHI HAUTE COMTE"/>
    <n v="1"/>
    <m/>
    <m/>
    <m/>
    <m/>
    <m/>
    <m/>
    <s v="S"/>
    <n v="0"/>
    <n v="0"/>
  </r>
  <r>
    <n v="25180"/>
    <n v="15.36885245901645"/>
    <n v="10.2459016393443"/>
    <n v="5.12295081967215"/>
    <n v="5.12295081967215"/>
    <n v="125"/>
    <n v="125"/>
    <n v="25"/>
    <x v="72"/>
    <x v="1313"/>
    <s v="Ornans"/>
    <s v="SSIAD LEVIER"/>
    <s v="S.S.I.A.D."/>
    <n v="250000452"/>
    <s v="CHI HAUTE COMTE"/>
    <n v="1"/>
    <m/>
    <m/>
    <m/>
    <m/>
    <m/>
    <m/>
    <s v="S"/>
    <n v="0"/>
    <n v="0"/>
  </r>
  <r>
    <n v="25199"/>
    <n v="84.415662650602798"/>
    <n v="53.1506024096388"/>
    <n v="31.265060240964001"/>
    <n v="31.265060240964001"/>
    <n v="346.00000000000159"/>
    <n v="346.00000000000159"/>
    <n v="25"/>
    <x v="72"/>
    <x v="1314"/>
    <s v="Ornans"/>
    <s v="SSIAD LEVIER"/>
    <s v="S.S.I.A.D."/>
    <n v="250000452"/>
    <s v="CHI HAUTE COMTE"/>
    <n v="1"/>
    <m/>
    <m/>
    <m/>
    <m/>
    <m/>
    <m/>
    <s v="S"/>
    <n v="0"/>
    <n v="0"/>
  </r>
  <r>
    <n v="25202"/>
    <n v="46.75"/>
    <n v="26.5625"/>
    <n v="20.1875"/>
    <n v="20.1875"/>
    <n v="255"/>
    <n v="255"/>
    <n v="25"/>
    <x v="72"/>
    <x v="1315"/>
    <s v="Frasne"/>
    <s v="SSIAD LEVIER"/>
    <s v="S.S.I.A.D."/>
    <n v="250000452"/>
    <s v="CHI HAUTE COMTE"/>
    <n v="1"/>
    <m/>
    <m/>
    <m/>
    <m/>
    <m/>
    <m/>
    <s v="S"/>
    <n v="0"/>
    <n v="0"/>
  </r>
  <r>
    <n v="25223"/>
    <n v="137.18100890207702"/>
    <n v="74.732937685459873"/>
    <n v="62.448071216617159"/>
    <n v="62.448071216617159"/>
    <n v="345"/>
    <n v="345"/>
    <n v="25"/>
    <x v="72"/>
    <x v="1316"/>
    <s v="Ornans"/>
    <s v="SSIAD LEVIER"/>
    <s v="S.S.I.A.D."/>
    <n v="250000452"/>
    <s v="CHI HAUTE COMTE"/>
    <n v="1"/>
    <m/>
    <m/>
    <m/>
    <m/>
    <m/>
    <m/>
    <s v="S"/>
    <n v="0"/>
    <n v="0"/>
  </r>
  <r>
    <n v="25229"/>
    <n v="89"/>
    <n v="64"/>
    <n v="25"/>
    <n v="25"/>
    <n v="340"/>
    <n v="340"/>
    <n v="25"/>
    <x v="72"/>
    <x v="1317"/>
    <s v="Ornans"/>
    <s v="SSIAD LEVIER"/>
    <s v="S.S.I.A.D."/>
    <n v="250000452"/>
    <s v="CHI HAUTE COMTE"/>
    <n v="1"/>
    <m/>
    <m/>
    <m/>
    <m/>
    <m/>
    <m/>
    <s v="S"/>
    <n v="0"/>
    <n v="0"/>
  </r>
  <r>
    <n v="25259"/>
    <n v="380"/>
    <n v="222"/>
    <n v="158"/>
    <n v="158"/>
    <n v="1908"/>
    <n v="1908"/>
    <n v="25"/>
    <x v="72"/>
    <x v="1318"/>
    <s v="Frasne"/>
    <s v="SSIAD LEVIER"/>
    <s v="S.S.I.A.D."/>
    <n v="250000452"/>
    <s v="CHI HAUTE COMTE"/>
    <n v="1"/>
    <m/>
    <m/>
    <m/>
    <m/>
    <m/>
    <m/>
    <s v="S"/>
    <n v="0"/>
    <n v="0"/>
  </r>
  <r>
    <n v="25270"/>
    <n v="24.206896551724082"/>
    <n v="19.163793103448231"/>
    <n v="5.0431034482758497"/>
    <n v="5.0431034482758497"/>
    <n v="117"/>
    <n v="117"/>
    <n v="25"/>
    <x v="72"/>
    <x v="1319"/>
    <s v="Ornans"/>
    <s v="SSIAD LEVIER"/>
    <s v="S.S.I.A.D."/>
    <n v="250000452"/>
    <s v="CHI HAUTE COMTE"/>
    <n v="1"/>
    <m/>
    <m/>
    <m/>
    <m/>
    <m/>
    <m/>
    <s v="S"/>
    <n v="0"/>
    <n v="0"/>
  </r>
  <r>
    <n v="25282"/>
    <n v="149.02493074792204"/>
    <n v="99.685595567866756"/>
    <n v="49.339335180055272"/>
    <n v="49.339335180055272"/>
    <n v="726.99999999999807"/>
    <n v="726.99999999999807"/>
    <n v="25"/>
    <x v="72"/>
    <x v="1320"/>
    <s v="Ornans"/>
    <s v="SSIAD LEVIER"/>
    <s v="S.S.I.A.D."/>
    <n v="250000452"/>
    <s v="CHI HAUTE COMTE"/>
    <n v="1"/>
    <m/>
    <m/>
    <m/>
    <m/>
    <m/>
    <m/>
    <s v="S"/>
    <n v="0"/>
    <n v="0"/>
  </r>
  <r>
    <n v="25319"/>
    <n v="23.533980582524279"/>
    <n v="13.728155339805831"/>
    <n v="9.8058252427184502"/>
    <n v="9.8058252427184502"/>
    <n v="101"/>
    <n v="101"/>
    <n v="25"/>
    <x v="72"/>
    <x v="1321"/>
    <s v="Ornans"/>
    <s v="SSIAD LEVIER"/>
    <s v="S.S.I.A.D."/>
    <n v="250000452"/>
    <s v="CHI HAUTE COMTE"/>
    <n v="1"/>
    <m/>
    <m/>
    <m/>
    <m/>
    <m/>
    <m/>
    <s v="S"/>
    <n v="0"/>
    <n v="0"/>
  </r>
  <r>
    <n v="25334"/>
    <n v="470.73110524953347"/>
    <n v="253.53236385258137"/>
    <n v="217.19874139695213"/>
    <n v="217.19874139695213"/>
    <n v="2020"/>
    <n v="2020"/>
    <n v="25"/>
    <x v="72"/>
    <x v="1322"/>
    <s v="Frasne"/>
    <s v="SSIAD LEVIER"/>
    <s v="S.S.I.A.D."/>
    <n v="250000452"/>
    <s v="CHI HAUTE COMTE"/>
    <n v="1"/>
    <m/>
    <m/>
    <m/>
    <m/>
    <m/>
    <m/>
    <s v="S"/>
    <n v="0"/>
    <n v="0"/>
  </r>
  <r>
    <n v="25404"/>
    <n v="27.696078431372499"/>
    <n v="9.9705882352941"/>
    <n v="17.7254901960784"/>
    <n v="17.7254901960784"/>
    <n v="113"/>
    <n v="113"/>
    <n v="25"/>
    <x v="72"/>
    <x v="1323"/>
    <s v="Ornans"/>
    <s v="SSIAD LEVIER"/>
    <s v="S.S.I.A.D."/>
    <n v="250000452"/>
    <s v="CHI HAUTE COMTE"/>
    <n v="1"/>
    <m/>
    <m/>
    <m/>
    <m/>
    <m/>
    <m/>
    <s v="S"/>
    <n v="0"/>
    <n v="0"/>
  </r>
  <r>
    <n v="25420"/>
    <n v="48"/>
    <n v="28"/>
    <n v="20"/>
    <n v="20"/>
    <n v="141"/>
    <n v="141"/>
    <n v="25"/>
    <x v="72"/>
    <x v="1324"/>
    <s v="Ornans"/>
    <s v="SSIAD LEVIER"/>
    <s v="S.S.I.A.D."/>
    <n v="250000452"/>
    <s v="CHI HAUTE COMTE"/>
    <n v="1"/>
    <m/>
    <m/>
    <m/>
    <m/>
    <m/>
    <m/>
    <s v="S"/>
    <n v="0"/>
    <n v="0"/>
  </r>
  <r>
    <n v="25487"/>
    <n v="9.7368421052631611"/>
    <n v="2.9210526315789478"/>
    <n v="6.8157894736842124"/>
    <n v="6.8157894736842124"/>
    <n v="37"/>
    <n v="37"/>
    <n v="25"/>
    <x v="73"/>
    <x v="1325"/>
    <s v="Ornans"/>
    <s v="SSIAD LEVIER"/>
    <s v="S.S.I.A.D."/>
    <n v="250000452"/>
    <s v="CHI HAUTE COMTE"/>
    <n v="1"/>
    <m/>
    <m/>
    <m/>
    <m/>
    <m/>
    <m/>
    <s v="S"/>
    <n v="0"/>
    <n v="0"/>
  </r>
  <r>
    <n v="25493"/>
    <n v="153.0712669683258"/>
    <n v="85.917420814479655"/>
    <n v="67.15384615384616"/>
    <n v="67.15384615384616"/>
    <n v="873"/>
    <n v="873"/>
    <n v="25"/>
    <x v="72"/>
    <x v="1326"/>
    <s v="Frasne"/>
    <s v="SSIAD LEVIER"/>
    <s v="S.S.I.A.D."/>
    <n v="250000452"/>
    <s v="CHI HAUTE COMTE"/>
    <n v="1"/>
    <m/>
    <m/>
    <m/>
    <m/>
    <m/>
    <m/>
    <s v="S"/>
    <n v="0"/>
    <n v="0"/>
  </r>
  <r>
    <n v="25513"/>
    <n v="13.22222222222222"/>
    <n v="8.5"/>
    <n v="4.7222222222222197"/>
    <n v="4.7222222222222197"/>
    <n v="34"/>
    <n v="34"/>
    <n v="25"/>
    <x v="72"/>
    <x v="1327"/>
    <s v="Ornans"/>
    <s v="SSIAD LEVIER"/>
    <s v="S.S.I.A.D."/>
    <n v="250000452"/>
    <s v="CHI HAUTE COMTE"/>
    <n v="1"/>
    <m/>
    <m/>
    <m/>
    <m/>
    <m/>
    <m/>
    <s v="S"/>
    <n v="0"/>
    <n v="0"/>
  </r>
  <r>
    <n v="25533"/>
    <n v="4.545454545454545"/>
    <n v="4.545454545454545"/>
    <n v="0"/>
    <n v="0"/>
    <n v="10"/>
    <n v="10"/>
    <n v="25"/>
    <x v="72"/>
    <x v="1328"/>
    <s v="Ornans"/>
    <s v="SSIAD LEVIER"/>
    <s v="S.S.I.A.D."/>
    <n v="250000452"/>
    <s v="CHI HAUTE COMTE"/>
    <n v="1"/>
    <m/>
    <m/>
    <m/>
    <m/>
    <m/>
    <m/>
    <s v="S"/>
    <n v="0"/>
    <n v="0"/>
  </r>
  <r>
    <n v="25541"/>
    <n v="66.84375"/>
    <n v="30.03125"/>
    <n v="36.8125"/>
    <n v="36.8125"/>
    <n v="341"/>
    <n v="341"/>
    <n v="25"/>
    <x v="72"/>
    <x v="1329"/>
    <s v="Ornans"/>
    <s v="SSIAD LEVIER"/>
    <s v="S.S.I.A.D."/>
    <n v="250000452"/>
    <s v="CHI HAUTE COMTE"/>
    <n v="1"/>
    <m/>
    <m/>
    <m/>
    <m/>
    <m/>
    <m/>
    <s v="S"/>
    <n v="0"/>
    <n v="0"/>
  </r>
  <r>
    <n v="25549"/>
    <n v="146.28058727569328"/>
    <n v="92.544861337683514"/>
    <n v="53.735725938009779"/>
    <n v="53.735725938009779"/>
    <n v="610"/>
    <n v="610"/>
    <n v="25"/>
    <x v="72"/>
    <x v="1330"/>
    <s v="Ornans"/>
    <s v="SSIAD LEVIER"/>
    <s v="S.S.I.A.D."/>
    <n v="250000452"/>
    <s v="CHI HAUTE COMTE"/>
    <n v="1"/>
    <m/>
    <m/>
    <m/>
    <m/>
    <m/>
    <m/>
    <s v="S"/>
    <n v="0"/>
    <n v="0"/>
  </r>
  <r>
    <n v="25621"/>
    <n v="45"/>
    <n v="32"/>
    <n v="13"/>
    <n v="13"/>
    <n v="262"/>
    <n v="262"/>
    <n v="25"/>
    <x v="72"/>
    <x v="1331"/>
    <s v="Frasne"/>
    <s v="SSIAD LEVIER"/>
    <s v="S.S.I.A.D."/>
    <n v="250000452"/>
    <s v="CHI HAUTE COMTE"/>
    <n v="1"/>
    <m/>
    <m/>
    <m/>
    <m/>
    <m/>
    <m/>
    <s v="S"/>
    <n v="0"/>
    <n v="0"/>
  </r>
  <r>
    <n v="25627"/>
    <n v="73.722846441947596"/>
    <n v="44.621722846441969"/>
    <n v="29.10112359550563"/>
    <n v="29.10112359550563"/>
    <n v="259"/>
    <n v="259"/>
    <n v="25"/>
    <x v="72"/>
    <x v="1332"/>
    <s v="Frasne"/>
    <s v="SSIAD LEVIER"/>
    <s v="S.S.I.A.D."/>
    <n v="250000452"/>
    <s v="CHI HAUTE COMTE"/>
    <n v="1"/>
    <m/>
    <m/>
    <m/>
    <m/>
    <m/>
    <m/>
    <s v="S"/>
    <n v="0"/>
    <n v="0"/>
  </r>
  <r>
    <n v="25024"/>
    <n v="174.21897033685781"/>
    <n v="128.45412779334589"/>
    <n v="45.764842543511932"/>
    <n v="45.764842543511932"/>
    <n v="798"/>
    <n v="798"/>
    <n v="25"/>
    <x v="73"/>
    <x v="1333"/>
    <s v="Ornans"/>
    <s v="SSIAD PONTARLIER"/>
    <s v="S.S.I.A.D."/>
    <n v="250000452"/>
    <s v="CHI HAUTE COMTE"/>
    <n v="1"/>
    <m/>
    <m/>
    <m/>
    <m/>
    <m/>
    <m/>
    <s v="P"/>
    <n v="0"/>
    <n v="0"/>
  </r>
  <r>
    <n v="25029"/>
    <n v="53.839662447257382"/>
    <n v="28.388185654008439"/>
    <n v="25.451476793248947"/>
    <n v="25.451476793248947"/>
    <n v="232"/>
    <n v="232"/>
    <n v="25"/>
    <x v="73"/>
    <x v="1334"/>
    <s v="Ornans"/>
    <s v="SSIAD PONTARLIER"/>
    <s v="S.S.I.A.D."/>
    <n v="250000452"/>
    <s v="CHI HAUTE COMTE"/>
    <n v="1"/>
    <m/>
    <m/>
    <m/>
    <m/>
    <m/>
    <m/>
    <s v="P"/>
    <n v="0"/>
    <n v="0"/>
  </r>
  <r>
    <n v="25099"/>
    <n v="18"/>
    <n v="11"/>
    <n v="7"/>
    <n v="7"/>
    <n v="198"/>
    <n v="198"/>
    <n v="25"/>
    <x v="73"/>
    <x v="1335"/>
    <s v="Ornans"/>
    <s v="SSIAD PONTARLIER"/>
    <s v="S.S.I.A.D."/>
    <n v="250000452"/>
    <s v="CHI HAUTE COMTE"/>
    <n v="1"/>
    <m/>
    <m/>
    <m/>
    <m/>
    <m/>
    <m/>
    <s v="P"/>
    <n v="0"/>
    <n v="0"/>
  </r>
  <r>
    <n v="25110"/>
    <n v="189.44820065430719"/>
    <n v="148.70665212649919"/>
    <n v="40.741548527808"/>
    <n v="40.741548527808"/>
    <n v="933.99999999999841"/>
    <n v="933.99999999999841"/>
    <n v="25"/>
    <x v="73"/>
    <x v="1336"/>
    <s v="Pontarlier"/>
    <s v="SSIAD PONTARLIER"/>
    <s v="S.S.I.A.D."/>
    <n v="250000452"/>
    <s v="CHI HAUTE COMTE"/>
    <n v="1"/>
    <m/>
    <m/>
    <m/>
    <m/>
    <m/>
    <m/>
    <s v="P"/>
    <n v="0"/>
    <n v="0"/>
  </r>
  <r>
    <n v="25157"/>
    <n v="227.33924254633365"/>
    <n v="145.93392425463338"/>
    <n v="81.405318291700254"/>
    <n v="81.405318291700254"/>
    <n v="1232"/>
    <n v="1232"/>
    <n v="25"/>
    <x v="73"/>
    <x v="1337"/>
    <s v="Pontarlier"/>
    <s v="SSIAD PONTARLIER"/>
    <s v="S.S.I.A.D."/>
    <n v="250000452"/>
    <s v="CHI HAUTE COMTE"/>
    <n v="1"/>
    <m/>
    <m/>
    <m/>
    <m/>
    <m/>
    <m/>
    <s v="P"/>
    <n v="0"/>
    <n v="0"/>
  </r>
  <r>
    <n v="25201"/>
    <n v="158.29618320610689"/>
    <n v="107.16946564885497"/>
    <n v="51.126717557251908"/>
    <n v="51.126717557251908"/>
    <n v="644"/>
    <n v="644"/>
    <n v="25"/>
    <x v="73"/>
    <x v="872"/>
    <s v="Pontarlier"/>
    <s v="SSIAD PONTARLIER"/>
    <s v="S.S.I.A.D."/>
    <n v="250000452"/>
    <s v="CHI HAUTE COMTE"/>
    <n v="1"/>
    <m/>
    <m/>
    <m/>
    <m/>
    <m/>
    <m/>
    <s v="P"/>
    <n v="0"/>
    <n v="0"/>
  </r>
  <r>
    <n v="25204"/>
    <n v="706.17884864311259"/>
    <n v="348.63757242703849"/>
    <n v="357.54127621607404"/>
    <n v="357.54127621607404"/>
    <n v="2728"/>
    <n v="2728"/>
    <n v="25"/>
    <x v="73"/>
    <x v="1338"/>
    <s v="Pontarlier"/>
    <s v="SSIAD PONTARLIER"/>
    <s v="S.S.I.A.D."/>
    <n v="250000452"/>
    <s v="CHI HAUTE COMTE"/>
    <n v="1"/>
    <m/>
    <m/>
    <m/>
    <m/>
    <m/>
    <m/>
    <s v="P"/>
    <n v="0"/>
    <n v="0"/>
  </r>
  <r>
    <n v="25254"/>
    <n v="215.8484609313337"/>
    <n v="146.57616416732429"/>
    <n v="69.272296764009425"/>
    <n v="69.272296764009425"/>
    <n v="1272"/>
    <n v="1272"/>
    <n v="25"/>
    <x v="73"/>
    <x v="1339"/>
    <s v="Frasne"/>
    <s v="SSIAD PONTARLIER"/>
    <s v="S.S.I.A.D."/>
    <n v="250000452"/>
    <s v="CHI HAUTE COMTE"/>
    <n v="1"/>
    <m/>
    <m/>
    <m/>
    <m/>
    <m/>
    <m/>
    <s v="P"/>
    <n v="0"/>
    <n v="0"/>
  </r>
  <r>
    <n v="25293"/>
    <n v="144.3606837606838"/>
    <n v="95.02222222222224"/>
    <n v="49.338461538461566"/>
    <n v="49.338461538461566"/>
    <n v="1069"/>
    <n v="1069"/>
    <n v="25"/>
    <x v="73"/>
    <x v="1340"/>
    <s v="Pontarlier"/>
    <s v="SSIAD PONTARLIER"/>
    <s v="S.S.I.A.D."/>
    <n v="250000452"/>
    <s v="CHI HAUTE COMTE"/>
    <n v="1"/>
    <m/>
    <m/>
    <m/>
    <m/>
    <m/>
    <m/>
    <s v="P"/>
    <n v="0"/>
    <n v="0"/>
  </r>
  <r>
    <n v="25303"/>
    <n v="32.842857142857135"/>
    <n v="23.885714285714279"/>
    <n v="8.9571428571428555"/>
    <n v="8.9571428571428555"/>
    <n v="209"/>
    <n v="209"/>
    <n v="25"/>
    <x v="73"/>
    <x v="1341"/>
    <s v="Ornans"/>
    <s v="SSIAD PONTARLIER"/>
    <s v="S.S.I.A.D."/>
    <n v="250000452"/>
    <s v="CHI HAUTE COMTE"/>
    <n v="1"/>
    <m/>
    <m/>
    <m/>
    <m/>
    <m/>
    <m/>
    <s v="P"/>
    <n v="0"/>
    <n v="0"/>
  </r>
  <r>
    <n v="25309"/>
    <n v="157.14757281553401"/>
    <n v="105.75339805825244"/>
    <n v="51.394174757281561"/>
    <n v="51.394174757281561"/>
    <n v="1018"/>
    <n v="1018"/>
    <n v="25"/>
    <x v="73"/>
    <x v="1342"/>
    <s v="Pontarlier"/>
    <s v="SSIAD PONTARLIER"/>
    <s v="S.S.I.A.D."/>
    <n v="250000452"/>
    <s v="CHI HAUTE COMTE"/>
    <n v="1"/>
    <m/>
    <m/>
    <m/>
    <m/>
    <m/>
    <m/>
    <s v="P"/>
    <n v="0"/>
    <n v="0"/>
  </r>
  <r>
    <n v="25357"/>
    <n v="96"/>
    <n v="61"/>
    <n v="35"/>
    <n v="35"/>
    <n v="687"/>
    <n v="687"/>
    <n v="25"/>
    <x v="73"/>
    <x v="1343"/>
    <s v="Ornans"/>
    <s v="SSIAD PONTARLIER"/>
    <s v="S.S.I.A.D."/>
    <n v="250000452"/>
    <s v="CHI HAUTE COMTE"/>
    <n v="1"/>
    <m/>
    <m/>
    <m/>
    <m/>
    <m/>
    <m/>
    <s v="P"/>
    <n v="0"/>
    <n v="0"/>
  </r>
  <r>
    <n v="25440"/>
    <n v="71.613941018766766"/>
    <n v="40.780160857908847"/>
    <n v="30.833780160857916"/>
    <n v="30.833780160857916"/>
    <n v="371"/>
    <n v="371"/>
    <n v="25"/>
    <x v="73"/>
    <x v="1344"/>
    <s v="Ornans"/>
    <s v="SSIAD PONTARLIER"/>
    <s v="S.S.I.A.D."/>
    <n v="250000452"/>
    <s v="CHI HAUTE COMTE"/>
    <n v="1"/>
    <m/>
    <m/>
    <m/>
    <m/>
    <m/>
    <m/>
    <s v="P"/>
    <n v="0"/>
    <n v="0"/>
  </r>
  <r>
    <n v="25442"/>
    <n v="110.9440459110474"/>
    <n v="73.962697274031598"/>
    <n v="36.981348637015799"/>
    <n v="36.981348637015799"/>
    <n v="716"/>
    <n v="716"/>
    <n v="25"/>
    <x v="73"/>
    <x v="1345"/>
    <s v="Frasne"/>
    <s v="SSIAD PONTARLIER"/>
    <s v="S.S.I.A.D."/>
    <n v="250000452"/>
    <s v="CHI HAUTE COMTE"/>
    <n v="1"/>
    <m/>
    <m/>
    <m/>
    <m/>
    <m/>
    <m/>
    <s v="P"/>
    <n v="0"/>
    <n v="0"/>
  </r>
  <r>
    <n v="25462"/>
    <n v="4261.0346864396215"/>
    <n v="2549.2650126227368"/>
    <n v="1711.7696738168845"/>
    <n v="1711.7696738168845"/>
    <n v="17398"/>
    <n v="17398"/>
    <n v="25"/>
    <x v="73"/>
    <x v="1346"/>
    <s v="Pontarlier"/>
    <s v="SSIAD PONTARLIER"/>
    <s v="S.S.I.A.D."/>
    <n v="250000452"/>
    <s v="CHI HAUTE COMTE"/>
    <n v="1"/>
    <m/>
    <m/>
    <m/>
    <m/>
    <m/>
    <m/>
    <s v="P"/>
    <n v="0"/>
    <n v="0"/>
  </r>
  <r>
    <n v="25515"/>
    <n v="63.921126760563254"/>
    <n v="49.250704225352017"/>
    <n v="14.670422535211241"/>
    <n v="14.670422535211241"/>
    <n v="371.99999999999932"/>
    <n v="371.99999999999932"/>
    <n v="25"/>
    <x v="72"/>
    <x v="1347"/>
    <s v="Pontarlier"/>
    <s v="SSIAD PONTARLIER"/>
    <s v="S.S.I.A.D."/>
    <n v="250000452"/>
    <s v="CHI HAUTE COMTE"/>
    <n v="1"/>
    <m/>
    <m/>
    <m/>
    <m/>
    <m/>
    <m/>
    <s v="P"/>
    <n v="0"/>
    <n v="0"/>
  </r>
  <r>
    <n v="25517"/>
    <n v="48.347670250896151"/>
    <n v="31.88888888888895"/>
    <n v="16.458781362007201"/>
    <n v="16.458781362007201"/>
    <n v="287.00000000000057"/>
    <n v="287.00000000000057"/>
    <n v="25"/>
    <x v="73"/>
    <x v="1348"/>
    <s v="Ornans"/>
    <s v="SSIAD PONTARLIER"/>
    <s v="S.S.I.A.D."/>
    <n v="250000452"/>
    <s v="CHI HAUTE COMTE"/>
    <n v="1"/>
    <m/>
    <m/>
    <m/>
    <m/>
    <m/>
    <m/>
    <s v="P"/>
    <n v="0"/>
    <n v="0"/>
  </r>
  <r>
    <n v="25609"/>
    <n v="76.917874396135232"/>
    <n v="45.543478260869549"/>
    <n v="31.374396135265691"/>
    <n v="31.374396135265691"/>
    <n v="419"/>
    <n v="419"/>
    <n v="25"/>
    <x v="73"/>
    <x v="1349"/>
    <s v="Pontarlier"/>
    <s v="SSIAD PONTARLIER"/>
    <s v="S.S.I.A.D."/>
    <n v="250000452"/>
    <s v="CHI HAUTE COMTE"/>
    <n v="1"/>
    <m/>
    <m/>
    <m/>
    <m/>
    <m/>
    <m/>
    <s v="P"/>
    <n v="0"/>
    <n v="0"/>
  </r>
  <r>
    <n v="25634"/>
    <n v="131.43814432989669"/>
    <n v="110.04123711340188"/>
    <n v="21.39690721649481"/>
    <n v="21.39690721649481"/>
    <n v="592.99999999999898"/>
    <n v="592.99999999999898"/>
    <n v="25"/>
    <x v="73"/>
    <x v="1350"/>
    <s v="Pontarlier"/>
    <s v="SSIAD PONTARLIER"/>
    <s v="S.S.I.A.D."/>
    <n v="250000452"/>
    <s v="CHI HAUTE COMTE"/>
    <n v="1"/>
    <m/>
    <m/>
    <m/>
    <m/>
    <m/>
    <m/>
    <s v="P"/>
    <n v="0"/>
    <n v="0"/>
  </r>
  <r>
    <n v="90009"/>
    <n v="1257.9892590085051"/>
    <n v="732.00802835427055"/>
    <n v="525.98123065423465"/>
    <n v="525.98123065423465"/>
    <n v="5111"/>
    <n v="5111"/>
    <n v="90"/>
    <x v="74"/>
    <x v="1351"/>
    <s v="Delle"/>
    <s v="SSIAD LES QUATRE SAISONS DELLE"/>
    <s v="S.S.I.A.D."/>
    <n v="900004698"/>
    <s v="CHSLD CHENOIS"/>
    <n v="1"/>
    <n v="23"/>
    <n v="23"/>
    <n v="2"/>
    <n v="2"/>
    <m/>
    <m/>
    <s v="P"/>
    <n v="0"/>
    <n v="0"/>
  </r>
  <r>
    <n v="90030"/>
    <n v="43.734939759036152"/>
    <n v="27.831325301204824"/>
    <n v="15.903614457831328"/>
    <n v="15.903614457831328"/>
    <n v="165"/>
    <n v="165"/>
    <n v="90"/>
    <x v="74"/>
    <x v="1352"/>
    <s v="Delle"/>
    <s v="SSIAD LES QUATRE SAISONS DELLE"/>
    <s v="S.S.I.A.D."/>
    <n v="900004698"/>
    <s v="CHSLD CHENOIS"/>
    <n v="1"/>
    <m/>
    <m/>
    <m/>
    <m/>
    <m/>
    <m/>
    <s v="P"/>
    <n v="0"/>
    <n v="0"/>
  </r>
  <r>
    <n v="90033"/>
    <n v="1488.1813437225228"/>
    <n v="933.09449396830803"/>
    <n v="555.08684975421465"/>
    <n v="555.08684975421465"/>
    <n v="5817.9999999999736"/>
    <n v="5817.9999999999736"/>
    <n v="90"/>
    <x v="74"/>
    <x v="1353"/>
    <s v="Delle"/>
    <s v="SSIAD LES QUATRE SAISONS DELLE"/>
    <s v="S.S.I.A.D."/>
    <n v="900004698"/>
    <s v="CHSLD CHENOIS"/>
    <n v="1"/>
    <m/>
    <m/>
    <m/>
    <m/>
    <m/>
    <m/>
    <s v="P"/>
    <n v="0"/>
    <n v="0"/>
  </r>
  <r>
    <n v="90063"/>
    <n v="120.72808988764044"/>
    <n v="84.80898876404494"/>
    <n v="35.919101123595503"/>
    <n v="35.919101123595503"/>
    <n v="444"/>
    <n v="444"/>
    <n v="90"/>
    <x v="74"/>
    <x v="1354"/>
    <s v="Delle"/>
    <s v="SSIAD LES QUATRE SAISONS DELLE"/>
    <s v="S.S.I.A.D."/>
    <n v="900004698"/>
    <s v="CHSLD CHENOIS"/>
    <n v="1"/>
    <m/>
    <m/>
    <m/>
    <m/>
    <m/>
    <m/>
    <s v="P"/>
    <n v="0"/>
    <n v="0"/>
  </r>
  <r>
    <n v="90070"/>
    <n v="123.69230769230766"/>
    <n v="90.774193548387075"/>
    <n v="32.91811414392059"/>
    <n v="32.91811414392059"/>
    <n v="402"/>
    <n v="402"/>
    <n v="90"/>
    <x v="74"/>
    <x v="1355"/>
    <s v="Delle"/>
    <s v="SSIAD LES QUATRE SAISONS DELLE"/>
    <s v="S.S.I.A.D."/>
    <n v="900004698"/>
    <s v="CHSLD CHENOIS"/>
    <n v="1"/>
    <m/>
    <m/>
    <m/>
    <m/>
    <m/>
    <m/>
    <s v="P"/>
    <n v="0"/>
    <n v="0"/>
  </r>
  <r>
    <n v="90090"/>
    <n v="92"/>
    <n v="70"/>
    <n v="22"/>
    <n v="22"/>
    <n v="424"/>
    <n v="424"/>
    <n v="90"/>
    <x v="74"/>
    <x v="1356"/>
    <s v="Delle"/>
    <s v="SSIAD LES QUATRE SAISONS DELLE"/>
    <s v="S.S.I.A.D."/>
    <n v="900004698"/>
    <s v="CHSLD CHENOIS"/>
    <n v="1"/>
    <m/>
    <m/>
    <m/>
    <m/>
    <m/>
    <m/>
    <s v="P"/>
    <n v="0"/>
    <n v="0"/>
  </r>
  <r>
    <n v="90105"/>
    <n v="23.203592814371248"/>
    <n v="17.634730538922149"/>
    <n v="5.5688622754491002"/>
    <n v="5.5688622754491002"/>
    <n v="155"/>
    <n v="155"/>
    <n v="90"/>
    <x v="74"/>
    <x v="1357"/>
    <s v="Delle"/>
    <s v="SSIAD LES QUATRE SAISONS DELLE"/>
    <s v="S.S.I.A.D."/>
    <n v="900004698"/>
    <s v="CHSLD CHENOIS"/>
    <n v="1"/>
    <m/>
    <m/>
    <m/>
    <m/>
    <m/>
    <m/>
    <s v="P"/>
    <n v="0"/>
    <n v="0"/>
  </r>
  <r>
    <n v="58011"/>
    <n v="91"/>
    <n v="58"/>
    <n v="33"/>
    <n v="33"/>
    <n v="303"/>
    <n v="303"/>
    <n v="58"/>
    <x v="75"/>
    <x v="1358"/>
    <s v="CLAMECY"/>
    <s v="SSIAD CLAMECY"/>
    <s v="S.S.I.A.D."/>
    <n v="580006419"/>
    <s v="CIAS DES VAUX D YONNE"/>
    <n v="1"/>
    <n v="32"/>
    <n v="32"/>
    <n v="2"/>
    <n v="2"/>
    <m/>
    <m/>
    <s v="P"/>
    <n v="0"/>
    <n v="0"/>
  </r>
  <r>
    <n v="58032"/>
    <n v="128"/>
    <n v="78"/>
    <n v="50"/>
    <n v="50"/>
    <n v="382"/>
    <n v="382"/>
    <n v="58"/>
    <x v="75"/>
    <x v="1359"/>
    <s v="CLAMECY"/>
    <s v="SSIAD CLAMECY"/>
    <s v="S.S.I.A.D."/>
    <n v="580006419"/>
    <s v="CIAS DES VAUX D YONNE"/>
    <n v="1"/>
    <m/>
    <m/>
    <m/>
    <m/>
    <m/>
    <m/>
    <s v="P"/>
    <n v="0"/>
    <n v="0"/>
  </r>
  <r>
    <n v="58038"/>
    <n v="40"/>
    <n v="31"/>
    <n v="9"/>
    <n v="9"/>
    <n v="177"/>
    <n v="177"/>
    <n v="58"/>
    <x v="75"/>
    <x v="1360"/>
    <s v="CLAMECY"/>
    <s v="SSIAD CLAMECY"/>
    <s v="S.S.I.A.D."/>
    <n v="580006419"/>
    <s v="CIAS DES VAUX D YONNE"/>
    <n v="1"/>
    <m/>
    <m/>
    <m/>
    <m/>
    <m/>
    <m/>
    <s v="P"/>
    <n v="0"/>
    <n v="0"/>
  </r>
  <r>
    <n v="58039"/>
    <n v="98.257839721254413"/>
    <n v="58.954703832752642"/>
    <n v="39.303135888501764"/>
    <n v="39.303135888501764"/>
    <n v="282"/>
    <n v="282"/>
    <n v="58"/>
    <x v="75"/>
    <x v="1361"/>
    <s v="CLAMECY"/>
    <s v="SSIAD CLAMECY"/>
    <s v="S.S.I.A.D."/>
    <n v="580006419"/>
    <s v="CIAS DES VAUX D YONNE"/>
    <n v="1"/>
    <m/>
    <m/>
    <m/>
    <m/>
    <m/>
    <m/>
    <s v="P"/>
    <n v="0"/>
    <n v="0"/>
  </r>
  <r>
    <n v="58073"/>
    <n v="28.127819548872175"/>
    <n v="17.458646616541351"/>
    <n v="10.669172932330824"/>
    <n v="10.669172932330824"/>
    <n v="129"/>
    <n v="129"/>
    <n v="58"/>
    <x v="75"/>
    <x v="1362"/>
    <s v="CLAMECY"/>
    <s v="SSIAD CLAMECY"/>
    <s v="S.S.I.A.D."/>
    <n v="580006419"/>
    <s v="CIAS DES VAUX D YONNE"/>
    <n v="1"/>
    <m/>
    <m/>
    <m/>
    <m/>
    <m/>
    <m/>
    <s v="P"/>
    <n v="0"/>
    <n v="0"/>
  </r>
  <r>
    <n v="58079"/>
    <n v="1432.4229476057576"/>
    <n v="821.34702087460494"/>
    <n v="611.07592673115278"/>
    <n v="611.07592673115278"/>
    <n v="3992.9999999999841"/>
    <n v="3992.9999999999841"/>
    <n v="58"/>
    <x v="75"/>
    <x v="1363"/>
    <s v="CLAMECY"/>
    <s v="SSIAD CLAMECY"/>
    <s v="S.S.I.A.D."/>
    <n v="580006419"/>
    <s v="CIAS DES VAUX D YONNE"/>
    <n v="1"/>
    <m/>
    <m/>
    <m/>
    <m/>
    <m/>
    <m/>
    <s v="P"/>
    <n v="0"/>
    <n v="0"/>
  </r>
  <r>
    <n v="58103"/>
    <n v="189"/>
    <n v="121"/>
    <n v="68"/>
    <n v="68"/>
    <n v="503"/>
    <n v="503"/>
    <n v="58"/>
    <x v="75"/>
    <x v="1364"/>
    <s v="CLAMECY"/>
    <s v="SSIAD CLAMECY"/>
    <s v="S.S.I.A.D."/>
    <n v="580006419"/>
    <s v="CIAS DES VAUX D YONNE"/>
    <n v="1"/>
    <m/>
    <m/>
    <m/>
    <m/>
    <m/>
    <m/>
    <s v="P"/>
    <n v="0"/>
    <n v="0"/>
  </r>
  <r>
    <n v="58198"/>
    <n v="118.48874598070731"/>
    <n v="77.556270096462967"/>
    <n v="40.93247588424434"/>
    <n v="40.93247588424434"/>
    <n v="335"/>
    <n v="335"/>
    <n v="58"/>
    <x v="75"/>
    <x v="1365"/>
    <s v="CLAMECY"/>
    <s v="SSIAD CLAMECY"/>
    <s v="S.S.I.A.D."/>
    <n v="580006419"/>
    <s v="CIAS DES VAUX D YONNE"/>
    <n v="1"/>
    <m/>
    <m/>
    <m/>
    <m/>
    <m/>
    <m/>
    <s v="P"/>
    <n v="0"/>
    <n v="0"/>
  </r>
  <r>
    <n v="58200"/>
    <n v="63.391304347825859"/>
    <n v="43.26708074534146"/>
    <n v="20.124223602484399"/>
    <n v="20.124223602484399"/>
    <n v="161.99999999999943"/>
    <n v="161.99999999999943"/>
    <n v="58"/>
    <x v="75"/>
    <x v="1366"/>
    <s v="CLAMECY"/>
    <s v="SSIAD CLAMECY"/>
    <s v="S.S.I.A.D."/>
    <n v="580006419"/>
    <s v="CIAS DES VAUX D YONNE"/>
    <n v="1"/>
    <m/>
    <m/>
    <m/>
    <m/>
    <m/>
    <m/>
    <s v="P"/>
    <n v="0"/>
    <n v="0"/>
  </r>
  <r>
    <n v="58217"/>
    <n v="62.671641791044834"/>
    <n v="48.378109452736361"/>
    <n v="14.29353233830847"/>
    <n v="14.29353233830847"/>
    <n v="221"/>
    <n v="221"/>
    <n v="58"/>
    <x v="75"/>
    <x v="1367"/>
    <s v="CLAMECY"/>
    <s v="SSIAD CLAMECY"/>
    <s v="S.S.I.A.D."/>
    <n v="580006419"/>
    <s v="CIAS DES VAUX D YONNE"/>
    <n v="1"/>
    <m/>
    <m/>
    <m/>
    <m/>
    <m/>
    <m/>
    <s v="P"/>
    <n v="0"/>
    <n v="0"/>
  </r>
  <r>
    <n v="58222"/>
    <n v="62"/>
    <n v="52"/>
    <n v="10"/>
    <n v="10"/>
    <n v="164"/>
    <n v="164"/>
    <n v="58"/>
    <x v="75"/>
    <x v="1368"/>
    <s v="CLAMECY"/>
    <s v="SSIAD CLAMECY"/>
    <s v="S.S.I.A.D."/>
    <n v="580006419"/>
    <s v="CIAS DES VAUX D YONNE"/>
    <n v="1"/>
    <m/>
    <m/>
    <m/>
    <m/>
    <m/>
    <m/>
    <s v="P"/>
    <n v="0"/>
    <n v="0"/>
  </r>
  <r>
    <n v="58282"/>
    <n v="174.53464559067618"/>
    <n v="104.49113650494428"/>
    <n v="70.043509085731884"/>
    <n v="70.043509085731884"/>
    <n v="396"/>
    <n v="396"/>
    <n v="58"/>
    <x v="75"/>
    <x v="1369"/>
    <s v="CLAMECY"/>
    <s v="SSIAD CLAMECY"/>
    <s v="S.S.I.A.D."/>
    <n v="580006419"/>
    <s v="CIAS DES VAUX D YONNE"/>
    <n v="1"/>
    <m/>
    <m/>
    <m/>
    <m/>
    <m/>
    <m/>
    <s v="P"/>
    <n v="0"/>
    <n v="0"/>
  </r>
  <r>
    <n v="58299"/>
    <n v="78.260869565217362"/>
    <n v="49.891304347826072"/>
    <n v="28.369565217391294"/>
    <n v="28.369565217391294"/>
    <n v="225"/>
    <n v="225"/>
    <n v="58"/>
    <x v="75"/>
    <x v="1370"/>
    <s v="CLAMECY"/>
    <s v="SSIAD CLAMECY"/>
    <s v="S.S.I.A.D."/>
    <n v="580006419"/>
    <s v="CIAS DES VAUX D YONNE"/>
    <n v="1"/>
    <m/>
    <m/>
    <m/>
    <m/>
    <m/>
    <m/>
    <s v="P"/>
    <n v="0"/>
    <n v="0"/>
  </r>
  <r>
    <n v="58312"/>
    <n v="103.55871886121"/>
    <n v="71.455516014234902"/>
    <n v="32.103202846975101"/>
    <n v="32.103202846975101"/>
    <n v="291"/>
    <n v="291"/>
    <n v="58"/>
    <x v="75"/>
    <x v="1371"/>
    <s v="CLAMECY"/>
    <s v="SSIAD CLAMECY"/>
    <s v="S.S.I.A.D."/>
    <n v="580006419"/>
    <s v="CIAS DES VAUX D YONNE"/>
    <n v="1"/>
    <m/>
    <m/>
    <m/>
    <m/>
    <m/>
    <m/>
    <s v="P"/>
    <n v="0"/>
    <n v="0"/>
  </r>
  <r>
    <n v="21278"/>
    <n v="3190.4938191843144"/>
    <n v="1845.1063236042703"/>
    <n v="672.69374779002203"/>
    <n v="1345.3874955800441"/>
    <n v="4527.5000000000182"/>
    <n v="9055.0000000000364"/>
    <n v="21"/>
    <x v="53"/>
    <x v="922"/>
    <s v="FONTAINE-LES-DIJON"/>
    <s v="SPASAD FEDOSAD"/>
    <s v="S.P.A.S.A.D."/>
    <n v="210987400"/>
    <s v="FEDOSAD"/>
    <n v="2"/>
    <m/>
    <m/>
    <m/>
    <m/>
    <m/>
    <m/>
    <s v="P"/>
    <n v="0"/>
    <n v="0"/>
  </r>
  <r>
    <n v="58012"/>
    <n v="184.69063545150496"/>
    <n v="116.80434782608693"/>
    <n v="67.886287625418035"/>
    <n v="67.886287625418035"/>
    <n v="597"/>
    <n v="597"/>
    <n v="58"/>
    <x v="76"/>
    <x v="1372"/>
    <s v="SAINT-AMAND-EN-PUISAYE"/>
    <s v="SSIAD ENTRAINS SUR NOHAIN"/>
    <s v="S.S.I.A.D."/>
    <n v="750825846"/>
    <s v="COALLIA"/>
    <n v="1"/>
    <n v="25"/>
    <n v="25"/>
    <n v="1"/>
    <n v="1"/>
    <m/>
    <m/>
    <s v="P"/>
    <n v="0"/>
    <n v="0"/>
  </r>
  <r>
    <n v="58033"/>
    <n v="110.27692307692311"/>
    <n v="71.876923076923106"/>
    <n v="38.4"/>
    <n v="38.4"/>
    <n v="320"/>
    <n v="320"/>
    <n v="58"/>
    <x v="76"/>
    <x v="1373"/>
    <s v="SAINT-AMAND-EN-PUISAYE"/>
    <s v="SSIAD ENTRAINS SUR NOHAIN"/>
    <s v="S.S.I.A.D."/>
    <n v="750825846"/>
    <s v="COALLIA"/>
    <n v="1"/>
    <m/>
    <m/>
    <m/>
    <m/>
    <m/>
    <m/>
    <s v="P"/>
    <n v="0"/>
    <n v="0"/>
  </r>
  <r>
    <n v="58036"/>
    <n v="191.14285714285714"/>
    <n v="125.4375"/>
    <n v="65.705357142857139"/>
    <n v="65.705357142857139"/>
    <n v="446"/>
    <n v="446"/>
    <n v="58"/>
    <x v="76"/>
    <x v="1374"/>
    <s v="SAINT-AMAND-EN-PUISAYE"/>
    <s v="SSIAD ENTRAINS SUR NOHAIN"/>
    <s v="S.S.I.A.D."/>
    <n v="750825846"/>
    <s v="COALLIA"/>
    <n v="1"/>
    <m/>
    <m/>
    <m/>
    <m/>
    <m/>
    <m/>
    <s v="P"/>
    <n v="0"/>
    <n v="0"/>
  </r>
  <r>
    <n v="58058"/>
    <n v="143"/>
    <n v="82"/>
    <n v="61"/>
    <n v="61"/>
    <n v="336"/>
    <n v="336"/>
    <n v="58"/>
    <x v="76"/>
    <x v="1375"/>
    <s v="VARZY"/>
    <s v="SSIAD ENTRAINS SUR NOHAIN"/>
    <s v="S.S.I.A.D."/>
    <n v="750825846"/>
    <s v="COALLIA"/>
    <n v="1"/>
    <m/>
    <m/>
    <m/>
    <m/>
    <m/>
    <m/>
    <s v="P"/>
    <n v="0"/>
    <n v="0"/>
  </r>
  <r>
    <n v="58085"/>
    <n v="241.49652868789093"/>
    <n v="144.35154171492556"/>
    <n v="97.14498697296537"/>
    <n v="97.14498697296537"/>
    <n v="765"/>
    <n v="765"/>
    <n v="58"/>
    <x v="76"/>
    <x v="1376"/>
    <s v="VARZY"/>
    <s v="SSIAD ENTRAINS SUR NOHAIN"/>
    <s v="S.S.I.A.D."/>
    <n v="750825846"/>
    <s v="COALLIA"/>
    <n v="1"/>
    <m/>
    <m/>
    <m/>
    <m/>
    <m/>
    <m/>
    <s v="P"/>
    <n v="0"/>
    <n v="0"/>
  </r>
  <r>
    <n v="58090"/>
    <n v="68"/>
    <n v="36"/>
    <n v="32"/>
    <n v="32"/>
    <n v="205"/>
    <n v="205"/>
    <n v="58"/>
    <x v="76"/>
    <x v="1377"/>
    <s v="VARZY"/>
    <s v="SSIAD ENTRAINS SUR NOHAIN"/>
    <s v="S.S.I.A.D."/>
    <n v="750825846"/>
    <s v="COALLIA"/>
    <n v="1"/>
    <m/>
    <m/>
    <m/>
    <m/>
    <m/>
    <m/>
    <s v="P"/>
    <n v="0"/>
    <n v="0"/>
  </r>
  <r>
    <n v="58093"/>
    <n v="47"/>
    <n v="37"/>
    <n v="10"/>
    <n v="10"/>
    <n v="137"/>
    <n v="137"/>
    <n v="58"/>
    <x v="76"/>
    <x v="1378"/>
    <s v="VARZY"/>
    <s v="SSIAD ENTRAINS SUR NOHAIN"/>
    <s v="S.S.I.A.D."/>
    <n v="750825846"/>
    <s v="COALLIA"/>
    <n v="1"/>
    <m/>
    <m/>
    <m/>
    <m/>
    <m/>
    <m/>
    <s v="P"/>
    <n v="0"/>
    <n v="0"/>
  </r>
  <r>
    <n v="58094"/>
    <n v="232.98701298701226"/>
    <n v="147.89610389610343"/>
    <n v="85.090909090908838"/>
    <n v="85.090909090908838"/>
    <n v="467.99999999999858"/>
    <n v="467.99999999999858"/>
    <n v="58"/>
    <x v="76"/>
    <x v="1379"/>
    <s v="SAINT-AMAND-EN-PUISAYE"/>
    <s v="SSIAD ENTRAINS SUR NOHAIN"/>
    <s v="S.S.I.A.D."/>
    <n v="750825846"/>
    <s v="COALLIA"/>
    <n v="1"/>
    <m/>
    <m/>
    <m/>
    <m/>
    <m/>
    <m/>
    <s v="P"/>
    <n v="0"/>
    <n v="0"/>
  </r>
  <r>
    <n v="58109"/>
    <n v="363.34129356098271"/>
    <n v="186.95160598898781"/>
    <n v="176.3896875719949"/>
    <n v="176.3896875719949"/>
    <n v="909.99999999999795"/>
    <n v="909.99999999999795"/>
    <n v="58"/>
    <x v="76"/>
    <x v="1380"/>
    <s v="VARZY"/>
    <s v="SSIAD ENTRAINS SUR NOHAIN"/>
    <s v="S.S.I.A.D."/>
    <n v="750825846"/>
    <s v="COALLIA"/>
    <n v="1"/>
    <m/>
    <m/>
    <m/>
    <m/>
    <m/>
    <m/>
    <s v="P"/>
    <n v="0"/>
    <n v="0"/>
  </r>
  <r>
    <n v="58156"/>
    <n v="67"/>
    <n v="45"/>
    <n v="22"/>
    <n v="22"/>
    <n v="168"/>
    <n v="168"/>
    <n v="58"/>
    <x v="76"/>
    <x v="1381"/>
    <s v="VARZY"/>
    <s v="SSIAD ENTRAINS SUR NOHAIN"/>
    <s v="S.S.I.A.D."/>
    <n v="750825846"/>
    <s v="COALLIA"/>
    <n v="1"/>
    <m/>
    <m/>
    <m/>
    <m/>
    <m/>
    <m/>
    <s v="P"/>
    <n v="0"/>
    <n v="0"/>
  </r>
  <r>
    <n v="58162"/>
    <n v="51.161290322580626"/>
    <n v="29.51612903225805"/>
    <n v="21.645161290322573"/>
    <n v="21.645161290322573"/>
    <n v="122"/>
    <n v="122"/>
    <n v="58"/>
    <x v="76"/>
    <x v="1382"/>
    <s v="DONZY"/>
    <s v="SSIAD ENTRAINS SUR NOHAIN"/>
    <s v="S.S.I.A.D."/>
    <n v="750825846"/>
    <s v="COALLIA"/>
    <n v="1"/>
    <m/>
    <m/>
    <m/>
    <m/>
    <m/>
    <m/>
    <s v="P"/>
    <n v="0"/>
    <n v="0"/>
  </r>
  <r>
    <n v="58163"/>
    <n v="94.524590163934334"/>
    <n v="74.196721311475343"/>
    <n v="20.327868852458998"/>
    <n v="20.327868852458998"/>
    <n v="186"/>
    <n v="186"/>
    <n v="58"/>
    <x v="76"/>
    <x v="1383"/>
    <s v="VARZY"/>
    <s v="SSIAD ENTRAINS SUR NOHAIN"/>
    <s v="S.S.I.A.D."/>
    <n v="750825846"/>
    <s v="COALLIA"/>
    <n v="1"/>
    <m/>
    <m/>
    <m/>
    <m/>
    <m/>
    <m/>
    <s v="P"/>
    <n v="0"/>
    <n v="0"/>
  </r>
  <r>
    <n v="58201"/>
    <n v="59.317241379310325"/>
    <n v="40.841379310344813"/>
    <n v="18.475862068965512"/>
    <n v="18.475862068965512"/>
    <n v="141"/>
    <n v="141"/>
    <n v="58"/>
    <x v="76"/>
    <x v="1384"/>
    <s v="VARZY"/>
    <s v="SSIAD ENTRAINS SUR NOHAIN"/>
    <s v="S.S.I.A.D."/>
    <n v="750825846"/>
    <s v="COALLIA"/>
    <n v="1"/>
    <m/>
    <m/>
    <m/>
    <m/>
    <m/>
    <m/>
    <s v="P"/>
    <n v="0"/>
    <n v="0"/>
  </r>
  <r>
    <n v="58206"/>
    <n v="15.4065722750103"/>
    <n v="12.32525782000824"/>
    <n v="3.0813144550020599"/>
    <n v="3.0813144550020599"/>
    <n v="39.999999999999922"/>
    <n v="39.999999999999922"/>
    <n v="58"/>
    <x v="76"/>
    <x v="1385"/>
    <s v="VARZY"/>
    <s v="SSIAD ENTRAINS SUR NOHAIN"/>
    <s v="S.S.I.A.D."/>
    <n v="750825846"/>
    <s v="COALLIA"/>
    <n v="1"/>
    <m/>
    <m/>
    <m/>
    <m/>
    <m/>
    <m/>
    <s v="P"/>
    <n v="0"/>
    <n v="0"/>
  </r>
  <r>
    <n v="58227"/>
    <n v="537"/>
    <n v="289"/>
    <n v="248"/>
    <n v="248"/>
    <n v="1278"/>
    <n v="1278"/>
    <n v="58"/>
    <x v="76"/>
    <x v="1386"/>
    <s v="SAINT-AMAND-EN-PUISAYE"/>
    <s v="SSIAD ENTRAINS SUR NOHAIN"/>
    <s v="S.S.I.A.D."/>
    <n v="750825846"/>
    <s v="COALLIA"/>
    <n v="1"/>
    <m/>
    <m/>
    <m/>
    <m/>
    <m/>
    <m/>
    <s v="P"/>
    <n v="0"/>
    <n v="0"/>
  </r>
  <r>
    <n v="58263"/>
    <n v="59.889447236180779"/>
    <n v="38.572864321607959"/>
    <n v="21.31658291457282"/>
    <n v="21.31658291457282"/>
    <n v="202"/>
    <n v="202"/>
    <n v="58"/>
    <x v="76"/>
    <x v="1387"/>
    <s v="VARZY"/>
    <s v="SSIAD ENTRAINS SUR NOHAIN"/>
    <s v="S.S.I.A.D."/>
    <n v="750825846"/>
    <s v="COALLIA"/>
    <n v="1"/>
    <m/>
    <m/>
    <m/>
    <m/>
    <m/>
    <m/>
    <s v="P"/>
    <n v="0"/>
    <n v="0"/>
  </r>
  <r>
    <n v="58270"/>
    <n v="122.64244186046511"/>
    <n v="87.744186046511629"/>
    <n v="34.89825581395349"/>
    <n v="34.89825581395349"/>
    <n v="343"/>
    <n v="343"/>
    <n v="58"/>
    <x v="76"/>
    <x v="1388"/>
    <s v="SAINT-AMAND-EN-PUISAYE"/>
    <s v="SSIAD ENTRAINS SUR NOHAIN"/>
    <s v="S.S.I.A.D."/>
    <n v="750825846"/>
    <s v="COALLIA"/>
    <n v="1"/>
    <m/>
    <m/>
    <m/>
    <m/>
    <m/>
    <m/>
    <s v="P"/>
    <n v="0"/>
    <n v="0"/>
  </r>
  <r>
    <n v="58304"/>
    <n v="531.89064245134375"/>
    <n v="307.60514004306776"/>
    <n v="224.28550240827602"/>
    <n v="224.28550240827602"/>
    <n v="1264"/>
    <n v="1264"/>
    <n v="58"/>
    <x v="76"/>
    <x v="1389"/>
    <s v="VARZY"/>
    <s v="SSIAD ENTRAINS SUR NOHAIN"/>
    <s v="S.S.I.A.D."/>
    <n v="750825846"/>
    <s v="COALLIA"/>
    <n v="1"/>
    <m/>
    <m/>
    <m/>
    <m/>
    <m/>
    <m/>
    <s v="P"/>
    <n v="0"/>
    <n v="0"/>
  </r>
  <r>
    <n v="58310"/>
    <n v="17"/>
    <n v="9"/>
    <n v="8"/>
    <n v="8"/>
    <n v="52"/>
    <n v="52"/>
    <n v="58"/>
    <x v="76"/>
    <x v="1390"/>
    <s v="VARZY"/>
    <s v="SSIAD ENTRAINS SUR NOHAIN"/>
    <s v="S.S.I.A.D."/>
    <n v="750825846"/>
    <s v="COALLIA"/>
    <n v="1"/>
    <m/>
    <m/>
    <m/>
    <m/>
    <m/>
    <m/>
    <s v="P"/>
    <n v="0"/>
    <n v="0"/>
  </r>
  <r>
    <n v="58005"/>
    <n v="87.254237288135627"/>
    <n v="54.533898305084769"/>
    <n v="32.720338983050858"/>
    <n v="32.720338983050858"/>
    <n v="234"/>
    <n v="234"/>
    <n v="58"/>
    <x v="77"/>
    <x v="1391"/>
    <s v="TANNAY"/>
    <s v="S.S.I.A.D. TANNAY"/>
    <s v="S.S.I.A.D."/>
    <n v="750721334"/>
    <s v="CROIX ROUGE FRANÇAISE"/>
    <n v="1"/>
    <n v="111"/>
    <n v="12"/>
    <n v="5"/>
    <n v="1"/>
    <n v="30"/>
    <n v="30"/>
    <s v="S"/>
    <n v="0"/>
    <n v="0"/>
  </r>
  <r>
    <n v="58008"/>
    <n v="46.939226519337019"/>
    <n v="30.314917127071823"/>
    <n v="16.624309392265197"/>
    <n v="16.624309392265197"/>
    <n v="177"/>
    <n v="177"/>
    <n v="58"/>
    <x v="78"/>
    <x v="1392"/>
    <s v="CORBIGNY"/>
    <s v="S.S.I.A.D. CORBIGNY"/>
    <s v="S.S.I.A.D."/>
    <n v="750721334"/>
    <s v="CROIX ROUGE FRANÇAISE"/>
    <n v="1"/>
    <m/>
    <n v="23"/>
    <m/>
    <n v="1"/>
    <m/>
    <m/>
    <s v="S"/>
    <n v="0"/>
    <n v="0"/>
  </r>
  <r>
    <n v="58006"/>
    <n v="104.80078125"/>
    <n v="62.45703125"/>
    <n v="42.34375"/>
    <n v="42.34375"/>
    <n v="271"/>
    <n v="271"/>
    <n v="58"/>
    <x v="79"/>
    <x v="1393"/>
    <s v="SAINT-BENIN-D'AZY"/>
    <s v="S.S.I.A.D. SAINT BENIN D'AZY"/>
    <s v="S.S.I.A.D."/>
    <n v="750721334"/>
    <s v="CROIX ROUGE FRANÇAISE"/>
    <n v="1"/>
    <m/>
    <n v="24"/>
    <m/>
    <n v="1"/>
    <m/>
    <m/>
    <s v="S"/>
    <n v="0"/>
    <n v="0"/>
  </r>
  <r>
    <n v="58019"/>
    <n v="38.57142857142852"/>
    <n v="21.428571428571399"/>
    <n v="17.142857142857121"/>
    <n v="17.142857142857121"/>
    <n v="89.999999999999886"/>
    <n v="89.999999999999886"/>
    <n v="58"/>
    <x v="80"/>
    <x v="1394"/>
    <s v="LUZY"/>
    <s v="S.S.I.A.D. LUZY"/>
    <s v="S.S.I.A.D."/>
    <n v="750721334"/>
    <s v="CROIX ROUGE FRANÇAISE"/>
    <n v="1"/>
    <m/>
    <n v="26"/>
    <m/>
    <n v="1"/>
    <m/>
    <m/>
    <s v="S"/>
    <n v="0"/>
    <n v="0"/>
  </r>
  <r>
    <n v="58003"/>
    <n v="258.61331220285308"/>
    <n v="155.37242472266271"/>
    <n v="103.24088748019035"/>
    <n v="103.24088748019035"/>
    <n v="645.00000000000114"/>
    <n v="645.00000000000114"/>
    <n v="58"/>
    <x v="81"/>
    <x v="1395"/>
    <s v="MONTSAUCHE-LES-SETTONS"/>
    <s v="S.S.I.A.D. MONTSAUCHE LES SETTONS"/>
    <s v="S.S.I.A.D."/>
    <n v="750721334"/>
    <s v="CROIX ROUGE FRANÇAISE"/>
    <n v="1"/>
    <m/>
    <n v="26"/>
    <m/>
    <n v="1"/>
    <m/>
    <m/>
    <s v="S"/>
    <n v="0"/>
    <n v="0"/>
  </r>
  <r>
    <n v="89003"/>
    <n v="543.18178677267701"/>
    <n v="274.43429940364348"/>
    <n v="268.74748736903348"/>
    <n v="268.74748736903348"/>
    <n v="1399"/>
    <n v="1399"/>
    <n v="89"/>
    <x v="82"/>
    <x v="1396"/>
    <s v="AILLANT-SUR-THOLON"/>
    <s v="SSIAD TOUCY- AILLANT SUR THOLON"/>
    <s v="S.S.I.A.D."/>
    <n v="750721334"/>
    <s v="CROIX ROUGE FRANÇAISE"/>
    <n v="1"/>
    <n v="61"/>
    <n v="61"/>
    <n v="5"/>
    <n v="5"/>
    <m/>
    <m/>
    <s v="P"/>
    <n v="5"/>
    <n v="20"/>
  </r>
  <r>
    <n v="58015"/>
    <n v="55.569230769230749"/>
    <n v="29.769230769230759"/>
    <n v="25.79999999999999"/>
    <n v="25.79999999999999"/>
    <n v="129"/>
    <n v="129"/>
    <n v="58"/>
    <x v="78"/>
    <x v="1397"/>
    <s v="BRINON-SUR-BEUVRON"/>
    <s v="S.S.I.A.D. CORBIGNY"/>
    <s v="S.S.I.A.D."/>
    <n v="750721334"/>
    <s v="CROIX ROUGE FRANÇAISE"/>
    <n v="1"/>
    <m/>
    <m/>
    <m/>
    <m/>
    <m/>
    <m/>
    <s v="S"/>
    <n v="0"/>
    <n v="0"/>
  </r>
  <r>
    <n v="58018"/>
    <n v="18"/>
    <n v="11"/>
    <n v="7"/>
    <n v="7"/>
    <n v="38"/>
    <n v="38"/>
    <n v="58"/>
    <x v="78"/>
    <x v="1398"/>
    <s v="BRINON-SUR-BEUVRON"/>
    <s v="S.S.I.A.D. CORBIGNY"/>
    <s v="S.S.I.A.D."/>
    <n v="750721334"/>
    <s v="CROIX ROUGE FRANÇAISE"/>
    <n v="1"/>
    <m/>
    <m/>
    <m/>
    <m/>
    <m/>
    <m/>
    <s v="S"/>
    <n v="0"/>
    <n v="0"/>
  </r>
  <r>
    <n v="58026"/>
    <n v="17"/>
    <n v="11"/>
    <n v="6"/>
    <n v="6"/>
    <n v="31"/>
    <n v="31"/>
    <n v="58"/>
    <x v="78"/>
    <x v="1399"/>
    <s v="BRINON-SUR-BEUVRON"/>
    <s v="S.S.I.A.D. CORBIGNY"/>
    <s v="S.S.I.A.D."/>
    <n v="750721334"/>
    <s v="CROIX ROUGE FRANÇAISE"/>
    <n v="1"/>
    <m/>
    <m/>
    <m/>
    <m/>
    <m/>
    <m/>
    <s v="S"/>
    <n v="0"/>
    <n v="0"/>
  </r>
  <r>
    <n v="58029"/>
    <n v="37.88235294117645"/>
    <n v="22.729411764705869"/>
    <n v="15.152941176470581"/>
    <n v="15.152941176470581"/>
    <n v="91.999999999999943"/>
    <n v="91.999999999999943"/>
    <n v="58"/>
    <x v="78"/>
    <x v="1400"/>
    <s v="BRINON-SUR-BEUVRON"/>
    <s v="S.S.I.A.D. CORBIGNY"/>
    <s v="S.S.I.A.D."/>
    <n v="750721334"/>
    <s v="CROIX ROUGE FRANÇAISE"/>
    <n v="1"/>
    <m/>
    <m/>
    <m/>
    <m/>
    <m/>
    <m/>
    <s v="S"/>
    <n v="0"/>
    <n v="0"/>
  </r>
  <r>
    <n v="58041"/>
    <n v="85"/>
    <n v="48"/>
    <n v="37"/>
    <n v="37"/>
    <n v="187"/>
    <n v="187"/>
    <n v="58"/>
    <x v="78"/>
    <x v="1401"/>
    <s v="BRINON-SUR-BEUVRON"/>
    <s v="S.S.I.A.D. CORBIGNY"/>
    <s v="S.S.I.A.D."/>
    <n v="750721334"/>
    <s v="CROIX ROUGE FRANÇAISE"/>
    <n v="1"/>
    <m/>
    <m/>
    <m/>
    <m/>
    <m/>
    <m/>
    <s v="S"/>
    <n v="0"/>
    <n v="0"/>
  </r>
  <r>
    <n v="58043"/>
    <n v="27.368421052631582"/>
    <n v="20.070175438596493"/>
    <n v="7.2982456140350882"/>
    <n v="7.2982456140350882"/>
    <n v="52"/>
    <n v="52"/>
    <n v="58"/>
    <x v="78"/>
    <x v="1402"/>
    <s v="BRINON-SUR-BEUVRON"/>
    <s v="S.S.I.A.D. CORBIGNY"/>
    <s v="S.S.I.A.D."/>
    <n v="750721334"/>
    <s v="CROIX ROUGE FRANÇAISE"/>
    <n v="1"/>
    <m/>
    <m/>
    <m/>
    <m/>
    <m/>
    <m/>
    <s v="S"/>
    <n v="0"/>
    <n v="0"/>
  </r>
  <r>
    <n v="58047"/>
    <n v="215.08073188372305"/>
    <n v="133.67166981558489"/>
    <n v="81.409062068138169"/>
    <n v="81.409062068138169"/>
    <n v="599.00000000000182"/>
    <n v="599.00000000000182"/>
    <n v="58"/>
    <x v="78"/>
    <x v="1403"/>
    <s v="CORBIGNY"/>
    <s v="S.S.I.A.D. CORBIGNY"/>
    <s v="S.S.I.A.D."/>
    <n v="750721334"/>
    <s v="CROIX ROUGE FRANÇAISE"/>
    <n v="1"/>
    <m/>
    <m/>
    <m/>
    <m/>
    <m/>
    <m/>
    <s v="S"/>
    <n v="0"/>
    <n v="0"/>
  </r>
  <r>
    <n v="58050"/>
    <n v="28"/>
    <n v="22"/>
    <n v="6"/>
    <n v="6"/>
    <n v="62"/>
    <n v="62"/>
    <n v="58"/>
    <x v="78"/>
    <x v="1404"/>
    <s v="BRINON-SUR-BEUVRON"/>
    <s v="S.S.I.A.D. CORBIGNY"/>
    <s v="S.S.I.A.D."/>
    <n v="750721334"/>
    <s v="CROIX ROUGE FRANÇAISE"/>
    <n v="1"/>
    <m/>
    <m/>
    <m/>
    <m/>
    <m/>
    <m/>
    <s v="S"/>
    <n v="0"/>
    <n v="0"/>
  </r>
  <r>
    <n v="58052"/>
    <n v="11"/>
    <n v="8"/>
    <n v="3"/>
    <n v="3"/>
    <n v="47"/>
    <n v="47"/>
    <n v="58"/>
    <x v="78"/>
    <x v="1405"/>
    <s v="BRINON-SUR-BEUVRON"/>
    <s v="S.S.I.A.D. CORBIGNY"/>
    <s v="S.S.I.A.D."/>
    <n v="750721334"/>
    <s v="CROIX ROUGE FRANÇAISE"/>
    <n v="1"/>
    <m/>
    <m/>
    <m/>
    <m/>
    <m/>
    <m/>
    <s v="S"/>
    <n v="0"/>
    <n v="0"/>
  </r>
  <r>
    <n v="58069"/>
    <n v="64.758027079389393"/>
    <n v="44.547649903129788"/>
    <n v="20.210377176259598"/>
    <n v="20.210377176259598"/>
    <n v="173"/>
    <n v="173"/>
    <n v="58"/>
    <x v="78"/>
    <x v="1406"/>
    <s v="CORBIGNY"/>
    <s v="S.S.I.A.D. CORBIGNY"/>
    <s v="S.S.I.A.D."/>
    <n v="750721334"/>
    <s v="CROIX ROUGE FRANÇAISE"/>
    <n v="1"/>
    <m/>
    <m/>
    <m/>
    <m/>
    <m/>
    <m/>
    <s v="S"/>
    <n v="0"/>
    <n v="0"/>
  </r>
  <r>
    <n v="58070"/>
    <n v="19.962962962962955"/>
    <n v="11.796296296296291"/>
    <n v="8.1666666666666625"/>
    <n v="8.1666666666666625"/>
    <n v="49"/>
    <n v="49"/>
    <n v="58"/>
    <x v="78"/>
    <x v="930"/>
    <s v="BRINON-SUR-BEUVRON"/>
    <s v="S.S.I.A.D. CORBIGNY"/>
    <s v="S.S.I.A.D."/>
    <n v="750721334"/>
    <s v="CROIX ROUGE FRANÇAISE"/>
    <n v="1"/>
    <m/>
    <m/>
    <m/>
    <m/>
    <m/>
    <m/>
    <s v="S"/>
    <n v="0"/>
    <n v="0"/>
  </r>
  <r>
    <n v="58071"/>
    <n v="61.818181818181799"/>
    <n v="40.181818181818173"/>
    <n v="21.63636363636363"/>
    <n v="21.63636363636363"/>
    <n v="136"/>
    <n v="136"/>
    <n v="58"/>
    <x v="78"/>
    <x v="1407"/>
    <s v="BRINON-SUR-BEUVRON"/>
    <s v="S.S.I.A.D. CORBIGNY"/>
    <s v="S.S.I.A.D."/>
    <n v="750721334"/>
    <s v="CROIX ROUGE FRANÇAISE"/>
    <n v="1"/>
    <m/>
    <m/>
    <m/>
    <m/>
    <m/>
    <m/>
    <s v="S"/>
    <n v="0"/>
    <n v="0"/>
  </r>
  <r>
    <n v="58075"/>
    <n v="92"/>
    <n v="57"/>
    <n v="35"/>
    <n v="35"/>
    <n v="213"/>
    <n v="213"/>
    <n v="58"/>
    <x v="78"/>
    <x v="1408"/>
    <s v="CORBIGNY"/>
    <s v="S.S.I.A.D. CORBIGNY"/>
    <s v="S.S.I.A.D."/>
    <n v="750721334"/>
    <s v="CROIX ROUGE FRANÇAISE"/>
    <n v="1"/>
    <m/>
    <m/>
    <m/>
    <m/>
    <m/>
    <m/>
    <s v="S"/>
    <n v="0"/>
    <n v="0"/>
  </r>
  <r>
    <n v="58080"/>
    <n v="61.670329670329608"/>
    <n v="39.428571428571388"/>
    <n v="22.24175824175822"/>
    <n v="22.24175824175822"/>
    <n v="184"/>
    <n v="184"/>
    <n v="58"/>
    <x v="78"/>
    <x v="1409"/>
    <s v="CORBIGNY"/>
    <s v="S.S.I.A.D. CORBIGNY"/>
    <s v="S.S.I.A.D."/>
    <n v="750721334"/>
    <s v="CROIX ROUGE FRANÇAISE"/>
    <n v="1"/>
    <m/>
    <m/>
    <m/>
    <m/>
    <m/>
    <m/>
    <s v="S"/>
    <n v="0"/>
    <n v="0"/>
  </r>
  <r>
    <n v="58083"/>
    <n v="659.72934804314718"/>
    <n v="315.73583403940722"/>
    <n v="343.9935140037399"/>
    <n v="343.9935140037399"/>
    <n v="1570"/>
    <n v="1570"/>
    <n v="58"/>
    <x v="78"/>
    <x v="1410"/>
    <s v="CORBIGNY"/>
    <s v="S.S.I.A.D. CORBIGNY"/>
    <s v="S.S.I.A.D."/>
    <n v="750721334"/>
    <s v="CROIX ROUGE FRANÇAISE"/>
    <n v="1"/>
    <m/>
    <m/>
    <m/>
    <m/>
    <m/>
    <m/>
    <s v="S"/>
    <n v="0"/>
    <n v="0"/>
  </r>
  <r>
    <n v="58084"/>
    <n v="49.940594059405925"/>
    <n v="33.613861386138602"/>
    <n v="16.326732673267319"/>
    <n v="16.326732673267319"/>
    <n v="97"/>
    <n v="97"/>
    <n v="58"/>
    <x v="78"/>
    <x v="1411"/>
    <s v="BRINON-SUR-BEUVRON"/>
    <s v="S.S.I.A.D. CORBIGNY"/>
    <s v="S.S.I.A.D."/>
    <n v="750721334"/>
    <s v="CROIX ROUGE FRANÇAISE"/>
    <n v="1"/>
    <m/>
    <m/>
    <m/>
    <m/>
    <m/>
    <m/>
    <s v="S"/>
    <n v="0"/>
    <n v="0"/>
  </r>
  <r>
    <n v="58100"/>
    <n v="31.604938271604929"/>
    <n v="22.716049382716044"/>
    <n v="8.8888888888888857"/>
    <n v="8.8888888888888857"/>
    <n v="80"/>
    <n v="80"/>
    <n v="58"/>
    <x v="78"/>
    <x v="1412"/>
    <s v="BRINON-SUR-BEUVRON"/>
    <s v="S.S.I.A.D. CORBIGNY"/>
    <s v="S.S.I.A.D."/>
    <n v="750721334"/>
    <s v="CROIX ROUGE FRANÇAISE"/>
    <n v="1"/>
    <m/>
    <m/>
    <m/>
    <m/>
    <m/>
    <m/>
    <s v="S"/>
    <n v="0"/>
    <n v="0"/>
  </r>
  <r>
    <n v="58110"/>
    <n v="70.672811059907815"/>
    <n v="50.764976958525331"/>
    <n v="19.907834101382484"/>
    <n v="19.907834101382484"/>
    <n v="216"/>
    <n v="216"/>
    <n v="58"/>
    <x v="78"/>
    <x v="1413"/>
    <s v="CORBIGNY"/>
    <s v="S.S.I.A.D. CORBIGNY"/>
    <s v="S.S.I.A.D."/>
    <n v="750721334"/>
    <s v="CROIX ROUGE FRANÇAISE"/>
    <n v="1"/>
    <m/>
    <m/>
    <m/>
    <m/>
    <m/>
    <m/>
    <s v="S"/>
    <n v="0"/>
    <n v="0"/>
  </r>
  <r>
    <n v="58123"/>
    <n v="57"/>
    <n v="32"/>
    <n v="25"/>
    <n v="25"/>
    <n v="141"/>
    <n v="141"/>
    <n v="58"/>
    <x v="78"/>
    <x v="1414"/>
    <s v="BRINON-SUR-BEUVRON"/>
    <s v="S.S.I.A.D. CORBIGNY"/>
    <s v="S.S.I.A.D."/>
    <n v="750721334"/>
    <s v="CROIX ROUGE FRANÇAISE"/>
    <n v="1"/>
    <m/>
    <m/>
    <m/>
    <m/>
    <m/>
    <m/>
    <s v="S"/>
    <n v="0"/>
    <n v="0"/>
  </r>
  <r>
    <n v="58130"/>
    <n v="60.419047619047589"/>
    <n v="32.685714285714269"/>
    <n v="27.73333333333332"/>
    <n v="27.73333333333332"/>
    <n v="104"/>
    <n v="104"/>
    <n v="58"/>
    <x v="78"/>
    <x v="1415"/>
    <s v="BRINON-SUR-BEUVRON"/>
    <s v="S.S.I.A.D. CORBIGNY"/>
    <s v="S.S.I.A.D."/>
    <n v="750721334"/>
    <s v="CROIX ROUGE FRANÇAISE"/>
    <n v="1"/>
    <m/>
    <m/>
    <m/>
    <m/>
    <m/>
    <m/>
    <s v="S"/>
    <n v="0"/>
    <n v="0"/>
  </r>
  <r>
    <n v="58132"/>
    <n v="95.266983824646573"/>
    <n v="58.389441698976931"/>
    <n v="36.877542125669642"/>
    <n v="36.877542125669642"/>
    <n v="252.0000000000006"/>
    <n v="252.0000000000006"/>
    <n v="58"/>
    <x v="78"/>
    <x v="1416"/>
    <s v="BRINON-SUR-BEUVRON"/>
    <s v="S.S.I.A.D. CORBIGNY"/>
    <s v="S.S.I.A.D."/>
    <n v="750721334"/>
    <s v="CROIX ROUGE FRANÇAISE"/>
    <n v="1"/>
    <m/>
    <m/>
    <m/>
    <m/>
    <m/>
    <m/>
    <s v="S"/>
    <n v="0"/>
    <n v="0"/>
  </r>
  <r>
    <n v="58133"/>
    <n v="22.916666666666675"/>
    <n v="11.916666666666671"/>
    <n v="11.000000000000004"/>
    <n v="11.000000000000004"/>
    <n v="66"/>
    <n v="66"/>
    <n v="58"/>
    <x v="78"/>
    <x v="1417"/>
    <s v="BRINON-SUR-BEUVRON"/>
    <s v="S.S.I.A.D. CORBIGNY"/>
    <s v="S.S.I.A.D."/>
    <n v="750721334"/>
    <s v="CROIX ROUGE FRANÇAISE"/>
    <n v="1"/>
    <m/>
    <m/>
    <m/>
    <m/>
    <m/>
    <m/>
    <s v="S"/>
    <n v="0"/>
    <n v="0"/>
  </r>
  <r>
    <n v="58153"/>
    <n v="33.082191780821923"/>
    <n v="27.410958904109595"/>
    <n v="5.6712328767123301"/>
    <n v="5.6712328767123301"/>
    <n v="69"/>
    <n v="69"/>
    <n v="58"/>
    <x v="78"/>
    <x v="1418"/>
    <s v="CORBIGNY"/>
    <s v="S.S.I.A.D. CORBIGNY"/>
    <s v="S.S.I.A.D."/>
    <n v="750721334"/>
    <s v="CROIX ROUGE FRANÇAISE"/>
    <n v="1"/>
    <m/>
    <m/>
    <m/>
    <m/>
    <m/>
    <m/>
    <s v="S"/>
    <n v="0"/>
    <n v="0"/>
  </r>
  <r>
    <n v="58159"/>
    <n v="64.201101483270492"/>
    <n v="37.218029845374197"/>
    <n v="26.983071637896295"/>
    <n v="26.983071637896295"/>
    <n v="206"/>
    <n v="206"/>
    <n v="58"/>
    <x v="78"/>
    <x v="1419"/>
    <s v="CORBIGNY"/>
    <s v="S.S.I.A.D. CORBIGNY"/>
    <s v="S.S.I.A.D."/>
    <n v="750721334"/>
    <s v="CROIX ROUGE FRANÇAISE"/>
    <n v="1"/>
    <m/>
    <m/>
    <m/>
    <m/>
    <m/>
    <m/>
    <s v="S"/>
    <n v="0"/>
    <n v="0"/>
  </r>
  <r>
    <n v="58167"/>
    <n v="19.983606557377037"/>
    <n v="15.639344262295074"/>
    <n v="4.3442622950819647"/>
    <n v="4.3442622950819647"/>
    <n v="53"/>
    <n v="53"/>
    <n v="58"/>
    <x v="78"/>
    <x v="1420"/>
    <s v="BRINON-SUR-BEUVRON"/>
    <s v="S.S.I.A.D. CORBIGNY"/>
    <s v="S.S.I.A.D."/>
    <n v="750721334"/>
    <s v="CROIX ROUGE FRANÇAISE"/>
    <n v="1"/>
    <m/>
    <m/>
    <m/>
    <m/>
    <m/>
    <m/>
    <s v="S"/>
    <n v="0"/>
    <n v="0"/>
  </r>
  <r>
    <n v="58181"/>
    <n v="49.6"/>
    <n v="28.768000000000001"/>
    <n v="20.832000000000001"/>
    <n v="20.832000000000001"/>
    <n v="124"/>
    <n v="124"/>
    <n v="58"/>
    <x v="78"/>
    <x v="1421"/>
    <s v="BRINON-SUR-BEUVRON"/>
    <s v="S.S.I.A.D. CORBIGNY"/>
    <s v="S.S.I.A.D."/>
    <n v="750721334"/>
    <s v="CROIX ROUGE FRANÇAISE"/>
    <n v="1"/>
    <m/>
    <m/>
    <m/>
    <m/>
    <m/>
    <m/>
    <s v="S"/>
    <n v="0"/>
    <n v="0"/>
  </r>
  <r>
    <n v="58183"/>
    <n v="40.598039215686292"/>
    <n v="25.745098039215694"/>
    <n v="14.852941176470596"/>
    <n v="14.852941176470596"/>
    <n v="101"/>
    <n v="101"/>
    <n v="58"/>
    <x v="78"/>
    <x v="1422"/>
    <s v="CORBIGNY"/>
    <s v="S.S.I.A.D. CORBIGNY"/>
    <s v="S.S.I.A.D."/>
    <n v="750721334"/>
    <s v="CROIX ROUGE FRANÇAISE"/>
    <n v="1"/>
    <m/>
    <m/>
    <m/>
    <m/>
    <m/>
    <m/>
    <s v="S"/>
    <n v="0"/>
    <n v="0"/>
  </r>
  <r>
    <n v="58191"/>
    <n v="52"/>
    <n v="36"/>
    <n v="16"/>
    <n v="16"/>
    <n v="124"/>
    <n v="124"/>
    <n v="58"/>
    <x v="78"/>
    <x v="1423"/>
    <s v="BRINON-SUR-BEUVRON"/>
    <s v="S.S.I.A.D. CORBIGNY"/>
    <s v="S.S.I.A.D."/>
    <n v="750721334"/>
    <s v="CROIX ROUGE FRANÇAISE"/>
    <n v="1"/>
    <m/>
    <m/>
    <m/>
    <m/>
    <m/>
    <m/>
    <s v="S"/>
    <n v="0"/>
    <n v="0"/>
  </r>
  <r>
    <n v="58208"/>
    <n v="130.06451612903169"/>
    <n v="87.387096774193154"/>
    <n v="42.67741935483852"/>
    <n v="42.67741935483852"/>
    <n v="314.99999999999858"/>
    <n v="314.99999999999858"/>
    <n v="58"/>
    <x v="78"/>
    <x v="1424"/>
    <s v="CORBIGNY"/>
    <s v="S.S.I.A.D. CORBIGNY"/>
    <s v="S.S.I.A.D."/>
    <n v="750721334"/>
    <s v="CROIX ROUGE FRANÇAISE"/>
    <n v="1"/>
    <m/>
    <m/>
    <m/>
    <m/>
    <m/>
    <m/>
    <s v="S"/>
    <n v="0"/>
    <n v="0"/>
  </r>
  <r>
    <n v="58266"/>
    <n v="86.51685393258424"/>
    <n v="62.921348314606718"/>
    <n v="23.595505617977519"/>
    <n v="23.595505617977519"/>
    <n v="175"/>
    <n v="175"/>
    <n v="58"/>
    <x v="78"/>
    <x v="1425"/>
    <s v="BRINON-SUR-BEUVRON"/>
    <s v="S.S.I.A.D. CORBIGNY"/>
    <s v="S.S.I.A.D."/>
    <n v="750721334"/>
    <s v="CROIX ROUGE FRANÇAISE"/>
    <n v="1"/>
    <m/>
    <m/>
    <m/>
    <m/>
    <m/>
    <m/>
    <s v="S"/>
    <n v="0"/>
    <n v="0"/>
  </r>
  <r>
    <n v="58272"/>
    <n v="51.633802816901394"/>
    <n v="25.816901408450697"/>
    <n v="25.816901408450697"/>
    <n v="25.816901408450697"/>
    <n v="141"/>
    <n v="141"/>
    <n v="58"/>
    <x v="78"/>
    <x v="1426"/>
    <s v="CORBIGNY"/>
    <s v="S.S.I.A.D. CORBIGNY"/>
    <s v="S.S.I.A.D."/>
    <n v="750721334"/>
    <s v="CROIX ROUGE FRANÇAISE"/>
    <n v="1"/>
    <m/>
    <m/>
    <m/>
    <m/>
    <m/>
    <m/>
    <s v="S"/>
    <n v="0"/>
    <n v="0"/>
  </r>
  <r>
    <n v="58283"/>
    <n v="39"/>
    <n v="23"/>
    <n v="16"/>
    <n v="16"/>
    <n v="80"/>
    <n v="80"/>
    <n v="58"/>
    <x v="78"/>
    <x v="1427"/>
    <s v="BRINON-SUR-BEUVRON"/>
    <s v="S.S.I.A.D. CORBIGNY"/>
    <s v="S.S.I.A.D."/>
    <n v="750721334"/>
    <s v="CROIX ROUGE FRANÇAISE"/>
    <n v="1"/>
    <m/>
    <m/>
    <m/>
    <m/>
    <m/>
    <m/>
    <s v="S"/>
    <n v="0"/>
    <n v="0"/>
  </r>
  <r>
    <n v="58313"/>
    <n v="39.980769230769234"/>
    <n v="25.70192307692308"/>
    <n v="14.278846153846155"/>
    <n v="14.278846153846155"/>
    <n v="99"/>
    <n v="99"/>
    <n v="58"/>
    <x v="78"/>
    <x v="1428"/>
    <s v="BRINON-SUR-BEUVRON"/>
    <s v="S.S.I.A.D. CORBIGNY"/>
    <s v="S.S.I.A.D."/>
    <n v="750721334"/>
    <s v="CROIX ROUGE FRANÇAISE"/>
    <n v="1"/>
    <m/>
    <m/>
    <m/>
    <m/>
    <m/>
    <m/>
    <s v="S"/>
    <n v="0"/>
    <n v="0"/>
  </r>
  <r>
    <n v="58074"/>
    <n v="132.59451219512195"/>
    <n v="74.771341463414629"/>
    <n v="57.823170731707314"/>
    <n v="57.823170731707314"/>
    <n v="327"/>
    <n v="327"/>
    <n v="58"/>
    <x v="80"/>
    <x v="968"/>
    <s v="LUZY"/>
    <s v="S.S.I.A.D. LUZY"/>
    <s v="S.S.I.A.D."/>
    <n v="750721334"/>
    <s v="CROIX ROUGE FRANÇAISE"/>
    <n v="1"/>
    <m/>
    <m/>
    <m/>
    <m/>
    <m/>
    <m/>
    <s v="S"/>
    <n v="0"/>
    <n v="0"/>
  </r>
  <r>
    <n v="58114"/>
    <n v="44.183486238532261"/>
    <n v="30.825688073394598"/>
    <n v="13.357798165137661"/>
    <n v="13.357798165137661"/>
    <n v="112"/>
    <n v="112"/>
    <n v="58"/>
    <x v="80"/>
    <x v="1429"/>
    <s v="LUZY"/>
    <s v="S.S.I.A.D. LUZY"/>
    <s v="S.S.I.A.D."/>
    <n v="750721334"/>
    <s v="CROIX ROUGE FRANÇAISE"/>
    <n v="1"/>
    <m/>
    <m/>
    <m/>
    <m/>
    <m/>
    <m/>
    <s v="S"/>
    <n v="0"/>
    <n v="0"/>
  </r>
  <r>
    <n v="58139"/>
    <n v="53"/>
    <n v="38"/>
    <n v="15"/>
    <n v="15"/>
    <n v="127"/>
    <n v="127"/>
    <n v="58"/>
    <x v="80"/>
    <x v="1430"/>
    <s v="LUZY"/>
    <s v="S.S.I.A.D. LUZY"/>
    <s v="S.S.I.A.D."/>
    <n v="750721334"/>
    <s v="CROIX ROUGE FRANÇAISE"/>
    <n v="1"/>
    <m/>
    <m/>
    <m/>
    <m/>
    <m/>
    <m/>
    <s v="S"/>
    <n v="0"/>
    <n v="0"/>
  </r>
  <r>
    <n v="58140"/>
    <n v="116.88510638297819"/>
    <n v="66.485106382978415"/>
    <n v="50.399999999999771"/>
    <n v="50.399999999999771"/>
    <n v="251.99999999999889"/>
    <n v="251.99999999999889"/>
    <n v="58"/>
    <x v="80"/>
    <x v="1431"/>
    <s v="LUZY"/>
    <s v="S.S.I.A.D. LUZY"/>
    <s v="S.S.I.A.D."/>
    <n v="750721334"/>
    <s v="CROIX ROUGE FRANÇAISE"/>
    <n v="1"/>
    <m/>
    <m/>
    <m/>
    <m/>
    <m/>
    <m/>
    <s v="S"/>
    <n v="0"/>
    <n v="0"/>
  </r>
  <r>
    <n v="58149"/>
    <n v="1035.4133063401446"/>
    <n v="539.97880858699932"/>
    <n v="495.43449775314525"/>
    <n v="495.43449775314525"/>
    <n v="1986.0000000000089"/>
    <n v="1986.0000000000089"/>
    <n v="58"/>
    <x v="80"/>
    <x v="1432"/>
    <s v="LUZY"/>
    <s v="S.S.I.A.D. LUZY"/>
    <s v="S.S.I.A.D."/>
    <n v="750721334"/>
    <s v="CROIX ROUGE FRANÇAISE"/>
    <n v="1"/>
    <m/>
    <m/>
    <m/>
    <m/>
    <m/>
    <m/>
    <s v="S"/>
    <n v="0"/>
    <n v="0"/>
  </r>
  <r>
    <n v="58168"/>
    <n v="186.24479331553647"/>
    <n v="98.53671226226264"/>
    <n v="87.70808105327383"/>
    <n v="87.70808105327383"/>
    <n v="451"/>
    <n v="451"/>
    <n v="58"/>
    <x v="80"/>
    <x v="1433"/>
    <s v="LUZY"/>
    <s v="S.S.I.A.D. LUZY"/>
    <s v="S.S.I.A.D."/>
    <n v="750721334"/>
    <s v="CROIX ROUGE FRANÇAISE"/>
    <n v="1"/>
    <m/>
    <m/>
    <m/>
    <m/>
    <m/>
    <m/>
    <s v="S"/>
    <n v="0"/>
    <n v="0"/>
  </r>
  <r>
    <n v="58195"/>
    <n v="150.44147157190633"/>
    <n v="100.29431438127089"/>
    <n v="50.14715719063544"/>
    <n v="50.14715719063544"/>
    <n v="294"/>
    <n v="294"/>
    <n v="58"/>
    <x v="80"/>
    <x v="1434"/>
    <s v="FOURS"/>
    <s v="S.S.I.A.D. LUZY"/>
    <s v="S.S.I.A.D."/>
    <n v="750721334"/>
    <s v="CROIX ROUGE FRANÇAISE"/>
    <n v="1"/>
    <m/>
    <m/>
    <m/>
    <m/>
    <m/>
    <m/>
    <s v="S"/>
    <n v="0"/>
    <n v="0"/>
  </r>
  <r>
    <n v="58211"/>
    <n v="53.514084507042391"/>
    <n v="30.42957746478881"/>
    <n v="23.084507042253581"/>
    <n v="23.084507042253581"/>
    <n v="149"/>
    <n v="149"/>
    <n v="58"/>
    <x v="80"/>
    <x v="1435"/>
    <s v="LUZY"/>
    <s v="S.S.I.A.D. LUZY"/>
    <s v="S.S.I.A.D."/>
    <n v="750721334"/>
    <s v="CROIX ROUGE FRANÇAISE"/>
    <n v="1"/>
    <m/>
    <m/>
    <m/>
    <m/>
    <m/>
    <m/>
    <s v="S"/>
    <n v="0"/>
    <n v="0"/>
  </r>
  <r>
    <n v="58221"/>
    <n v="55.000727329723453"/>
    <n v="28.000370276950122"/>
    <n v="27.000357052773332"/>
    <n v="27.000357052773332"/>
    <n v="158"/>
    <n v="158"/>
    <n v="58"/>
    <x v="80"/>
    <x v="1436"/>
    <s v="LUZY"/>
    <s v="S.S.I.A.D. LUZY"/>
    <s v="S.S.I.A.D."/>
    <n v="750721334"/>
    <s v="CROIX ROUGE FRANÇAISE"/>
    <n v="1"/>
    <m/>
    <m/>
    <m/>
    <m/>
    <m/>
    <m/>
    <s v="S"/>
    <n v="0"/>
    <n v="0"/>
  </r>
  <r>
    <n v="58268"/>
    <n v="92.583732057415844"/>
    <n v="57.057416267942322"/>
    <n v="35.526315789473522"/>
    <n v="35.526315789473522"/>
    <n v="224.99999999999892"/>
    <n v="224.99999999999892"/>
    <n v="58"/>
    <x v="80"/>
    <x v="1437"/>
    <s v="FOURS"/>
    <s v="S.S.I.A.D. LUZY"/>
    <s v="S.S.I.A.D."/>
    <n v="750721334"/>
    <s v="CROIX ROUGE FRANÇAISE"/>
    <n v="1"/>
    <m/>
    <m/>
    <m/>
    <m/>
    <m/>
    <m/>
    <s v="S"/>
    <n v="0"/>
    <n v="0"/>
  </r>
  <r>
    <n v="58274"/>
    <n v="47.728682170542527"/>
    <n v="30.465116279069701"/>
    <n v="17.26356589147283"/>
    <n v="17.26356589147283"/>
    <n v="131"/>
    <n v="131"/>
    <n v="58"/>
    <x v="80"/>
    <x v="1438"/>
    <s v="LUZY"/>
    <s v="S.S.I.A.D. LUZY"/>
    <s v="S.S.I.A.D."/>
    <n v="750721334"/>
    <s v="CROIX ROUGE FRANÇAISE"/>
    <n v="1"/>
    <m/>
    <m/>
    <m/>
    <m/>
    <m/>
    <m/>
    <s v="S"/>
    <n v="0"/>
    <n v="0"/>
  </r>
  <r>
    <n v="58276"/>
    <n v="126.55785123966933"/>
    <n v="69.966942148760282"/>
    <n v="56.590909090909051"/>
    <n v="56.590909090909051"/>
    <n v="249"/>
    <n v="249"/>
    <n v="58"/>
    <x v="80"/>
    <x v="1439"/>
    <s v="LUZY"/>
    <s v="S.S.I.A.D. LUZY"/>
    <s v="S.S.I.A.D."/>
    <n v="750721334"/>
    <s v="CROIX ROUGE FRANÇAISE"/>
    <n v="1"/>
    <m/>
    <m/>
    <m/>
    <m/>
    <m/>
    <m/>
    <s v="S"/>
    <n v="0"/>
    <n v="0"/>
  </r>
  <r>
    <n v="58287"/>
    <n v="67.323886639676076"/>
    <n v="30.24696356275302"/>
    <n v="37.076923076923059"/>
    <n v="37.076923076923059"/>
    <n v="241"/>
    <n v="241"/>
    <n v="58"/>
    <x v="80"/>
    <x v="1440"/>
    <s v="LUZY"/>
    <s v="S.S.I.A.D. LUZY"/>
    <s v="S.S.I.A.D."/>
    <n v="750721334"/>
    <s v="CROIX ROUGE FRANÇAISE"/>
    <n v="1"/>
    <m/>
    <m/>
    <m/>
    <m/>
    <m/>
    <m/>
    <s v="S"/>
    <n v="0"/>
    <n v="0"/>
  </r>
  <r>
    <n v="58289"/>
    <n v="80.462962962963076"/>
    <n v="46.851851851851919"/>
    <n v="33.611111111111157"/>
    <n v="33.611111111111157"/>
    <n v="220"/>
    <n v="220"/>
    <n v="58"/>
    <x v="80"/>
    <x v="1441"/>
    <s v="FOURS"/>
    <s v="S.S.I.A.D. LUZY"/>
    <s v="S.S.I.A.D."/>
    <n v="750721334"/>
    <s v="CROIX ROUGE FRANÇAISE"/>
    <n v="1"/>
    <m/>
    <m/>
    <m/>
    <m/>
    <m/>
    <m/>
    <s v="S"/>
    <n v="0"/>
    <n v="0"/>
  </r>
  <r>
    <n v="58068"/>
    <n v="112.46190476190473"/>
    <n v="77.628571428571405"/>
    <n v="34.833333333333329"/>
    <n v="34.833333333333329"/>
    <n v="209"/>
    <n v="209"/>
    <n v="58"/>
    <x v="81"/>
    <x v="1442"/>
    <s v="MONTSAUCHE-LES-SETTONS"/>
    <s v="S.S.I.A.D. MONTSAUCHE LES SETTONS"/>
    <s v="S.S.I.A.D."/>
    <n v="750721334"/>
    <s v="CROIX ROUGE FRANÇAISE"/>
    <n v="1"/>
    <m/>
    <m/>
    <m/>
    <m/>
    <m/>
    <m/>
    <s v="S"/>
    <n v="0"/>
    <n v="0"/>
  </r>
  <r>
    <n v="58106"/>
    <n v="152.24019480526812"/>
    <n v="91.937260499285287"/>
    <n v="60.302934305982824"/>
    <n v="60.302934305982824"/>
    <n v="348"/>
    <n v="348"/>
    <n v="58"/>
    <x v="81"/>
    <x v="1443"/>
    <s v="LORMES"/>
    <s v="S.S.I.A.D. MONTSAUCHE LES SETTONS"/>
    <s v="S.S.I.A.D."/>
    <n v="750721334"/>
    <s v="CROIX ROUGE FRANÇAISE"/>
    <n v="1"/>
    <m/>
    <m/>
    <m/>
    <m/>
    <m/>
    <m/>
    <s v="S"/>
    <n v="0"/>
    <n v="0"/>
  </r>
  <r>
    <n v="58125"/>
    <n v="34"/>
    <n v="16"/>
    <n v="18"/>
    <n v="18"/>
    <n v="96"/>
    <n v="96"/>
    <n v="58"/>
    <x v="81"/>
    <x v="1444"/>
    <s v="MONTSAUCHE-LES-SETTONS"/>
    <s v="S.S.I.A.D. MONTSAUCHE LES SETTONS"/>
    <s v="S.S.I.A.D."/>
    <n v="750721334"/>
    <s v="CROIX ROUGE FRANÇAISE"/>
    <n v="1"/>
    <m/>
    <m/>
    <m/>
    <m/>
    <m/>
    <m/>
    <s v="S"/>
    <n v="0"/>
    <n v="0"/>
  </r>
  <r>
    <n v="58129"/>
    <n v="64.032786885245855"/>
    <n v="33.540983606557347"/>
    <n v="30.491803278688501"/>
    <n v="30.491803278688501"/>
    <n v="186"/>
    <n v="186"/>
    <n v="58"/>
    <x v="81"/>
    <x v="1445"/>
    <s v="MONTSAUCHE-LES-SETTONS"/>
    <s v="S.S.I.A.D. MONTSAUCHE LES SETTONS"/>
    <s v="S.S.I.A.D."/>
    <n v="750721334"/>
    <s v="CROIX ROUGE FRANÇAISE"/>
    <n v="1"/>
    <m/>
    <m/>
    <m/>
    <m/>
    <m/>
    <m/>
    <s v="S"/>
    <n v="0"/>
    <n v="0"/>
  </r>
  <r>
    <n v="58180"/>
    <n v="247"/>
    <n v="153"/>
    <n v="94"/>
    <n v="94"/>
    <n v="538"/>
    <n v="538"/>
    <n v="58"/>
    <x v="81"/>
    <x v="1446"/>
    <s v="MONTSAUCHE-LES-SETTONS"/>
    <s v="S.S.I.A.D. MONTSAUCHE LES SETTONS"/>
    <s v="S.S.I.A.D."/>
    <n v="750721334"/>
    <s v="CROIX ROUGE FRANÇAISE"/>
    <n v="1"/>
    <m/>
    <m/>
    <m/>
    <m/>
    <m/>
    <m/>
    <s v="S"/>
    <n v="0"/>
    <n v="0"/>
  </r>
  <r>
    <n v="58185"/>
    <n v="233"/>
    <n v="134"/>
    <n v="99"/>
    <n v="99"/>
    <n v="564"/>
    <n v="564"/>
    <n v="58"/>
    <x v="81"/>
    <x v="1447"/>
    <s v="MONTSAUCHE-LES-SETTONS"/>
    <s v="S.S.I.A.D. MONTSAUCHE LES SETTONS"/>
    <s v="S.S.I.A.D."/>
    <n v="750721334"/>
    <s v="CROIX ROUGE FRANÇAISE"/>
    <n v="1"/>
    <m/>
    <m/>
    <m/>
    <m/>
    <m/>
    <m/>
    <s v="S"/>
    <n v="0"/>
    <n v="0"/>
  </r>
  <r>
    <n v="58205"/>
    <n v="323"/>
    <n v="200"/>
    <n v="123"/>
    <n v="123"/>
    <n v="651"/>
    <n v="651"/>
    <n v="58"/>
    <x v="81"/>
    <x v="1448"/>
    <s v="MONTSAUCHE-LES-SETTONS"/>
    <s v="S.S.I.A.D. MONTSAUCHE LES SETTONS"/>
    <s v="S.S.I.A.D."/>
    <n v="750721334"/>
    <s v="CROIX ROUGE FRANÇAISE"/>
    <n v="1"/>
    <m/>
    <m/>
    <m/>
    <m/>
    <m/>
    <m/>
    <s v="S"/>
    <n v="0"/>
    <n v="0"/>
  </r>
  <r>
    <n v="58210"/>
    <n v="154.11111111111177"/>
    <n v="81.277777777778127"/>
    <n v="72.833333333333641"/>
    <n v="72.833333333333641"/>
    <n v="323.00000000000136"/>
    <n v="323.00000000000136"/>
    <n v="58"/>
    <x v="81"/>
    <x v="1449"/>
    <s v="MONTSAUCHE-LES-SETTONS"/>
    <s v="S.S.I.A.D. MONTSAUCHE LES SETTONS"/>
    <s v="S.S.I.A.D."/>
    <n v="750721334"/>
    <s v="CROIX ROUGE FRANÇAISE"/>
    <n v="1"/>
    <m/>
    <m/>
    <m/>
    <m/>
    <m/>
    <m/>
    <s v="S"/>
    <n v="0"/>
    <n v="0"/>
  </r>
  <r>
    <n v="58226"/>
    <n v="70.9150326797388"/>
    <n v="38.496732026143917"/>
    <n v="32.418300653594883"/>
    <n v="32.418300653594883"/>
    <n v="155.00000000000051"/>
    <n v="155.00000000000051"/>
    <n v="58"/>
    <x v="81"/>
    <x v="820"/>
    <s v="MONTSAUCHE-LES-SETTONS"/>
    <s v="S.S.I.A.D. MONTSAUCHE LES SETTONS"/>
    <s v="S.S.I.A.D."/>
    <n v="750721334"/>
    <s v="CROIX ROUGE FRANÇAISE"/>
    <n v="1"/>
    <m/>
    <m/>
    <m/>
    <m/>
    <m/>
    <m/>
    <s v="S"/>
    <n v="0"/>
    <n v="0"/>
  </r>
  <r>
    <n v="58235"/>
    <n v="104.74551971326144"/>
    <n v="68.487455197132476"/>
    <n v="36.258064516128961"/>
    <n v="36.258064516128961"/>
    <n v="280.99999999999943"/>
    <n v="280.99999999999943"/>
    <n v="58"/>
    <x v="81"/>
    <x v="1450"/>
    <s v="MONTSAUCHE-LES-SETTONS"/>
    <s v="S.S.I.A.D. MONTSAUCHE LES SETTONS"/>
    <s v="S.S.I.A.D."/>
    <n v="750721334"/>
    <s v="CROIX ROUGE FRANÇAISE"/>
    <n v="1"/>
    <m/>
    <m/>
    <m/>
    <m/>
    <m/>
    <m/>
    <s v="S"/>
    <n v="0"/>
    <n v="0"/>
  </r>
  <r>
    <n v="58028"/>
    <n v="37.19008264462812"/>
    <n v="24.793388429752081"/>
    <n v="12.396694214876041"/>
    <n v="12.396694214876041"/>
    <n v="125"/>
    <n v="125"/>
    <n v="58"/>
    <x v="79"/>
    <x v="1451"/>
    <s v="SAINT-BENIN-D'AZY"/>
    <s v="S.S.I.A.D. SAINT BENIN D'AZY"/>
    <s v="S.S.I.A.D."/>
    <n v="750721334"/>
    <s v="CROIX ROUGE FRANÇAISE"/>
    <n v="1"/>
    <m/>
    <m/>
    <m/>
    <m/>
    <m/>
    <m/>
    <s v="S"/>
    <n v="0"/>
    <n v="0"/>
  </r>
  <r>
    <n v="58031"/>
    <n v="80.453257790367999"/>
    <n v="51.288951841359598"/>
    <n v="29.164305949008401"/>
    <n v="29.164305949008401"/>
    <n v="354.99999999999881"/>
    <n v="354.99999999999881"/>
    <n v="58"/>
    <x v="79"/>
    <x v="1452"/>
    <s v="SAINT-BENIN-D'AZY"/>
    <s v="S.S.I.A.D. SAINT BENIN D'AZY"/>
    <s v="S.S.I.A.D."/>
    <n v="750721334"/>
    <s v="CROIX ROUGE FRANÇAISE"/>
    <n v="1"/>
    <m/>
    <m/>
    <m/>
    <m/>
    <m/>
    <m/>
    <s v="S"/>
    <n v="0"/>
    <n v="0"/>
  </r>
  <r>
    <n v="58046"/>
    <n v="781.33502890198179"/>
    <n v="459.88651161392983"/>
    <n v="321.44851728805196"/>
    <n v="321.44851728805196"/>
    <n v="1861"/>
    <n v="1861"/>
    <n v="58"/>
    <x v="79"/>
    <x v="1453"/>
    <s v="FOURS"/>
    <s v="S.S.I.A.D. SAINT BENIN D'AZY"/>
    <s v="S.S.I.A.D."/>
    <n v="750721334"/>
    <s v="CROIX ROUGE FRANÇAISE"/>
    <n v="1"/>
    <m/>
    <m/>
    <m/>
    <m/>
    <m/>
    <m/>
    <s v="S"/>
    <n v="0"/>
    <n v="0"/>
  </r>
  <r>
    <n v="58078"/>
    <n v="21.323076923076918"/>
    <n v="14.538461538461537"/>
    <n v="6.7846153846153836"/>
    <n v="6.7846153846153836"/>
    <n v="63"/>
    <n v="63"/>
    <n v="58"/>
    <x v="79"/>
    <x v="1454"/>
    <s v="SAINT-BENIN-D'AZY"/>
    <s v="S.S.I.A.D. SAINT BENIN D'AZY"/>
    <s v="S.S.I.A.D."/>
    <n v="750721334"/>
    <s v="CROIX ROUGE FRANÇAISE"/>
    <n v="1"/>
    <m/>
    <m/>
    <m/>
    <m/>
    <m/>
    <m/>
    <s v="S"/>
    <n v="0"/>
    <n v="0"/>
  </r>
  <r>
    <n v="58097"/>
    <n v="29.75"/>
    <n v="15.9375"/>
    <n v="13.8125"/>
    <n v="13.8125"/>
    <n v="102"/>
    <n v="102"/>
    <n v="58"/>
    <x v="79"/>
    <x v="1455"/>
    <s v="SAINT-BENIN-D'AZY"/>
    <s v="S.S.I.A.D. SAINT BENIN D'AZY"/>
    <s v="S.S.I.A.D."/>
    <n v="750721334"/>
    <s v="CROIX ROUGE FRANÇAISE"/>
    <n v="1"/>
    <m/>
    <m/>
    <m/>
    <m/>
    <m/>
    <m/>
    <s v="S"/>
    <n v="0"/>
    <n v="0"/>
  </r>
  <r>
    <n v="58112"/>
    <n v="175"/>
    <n v="138"/>
    <n v="37"/>
    <n v="37"/>
    <n v="691"/>
    <n v="691"/>
    <n v="58"/>
    <x v="79"/>
    <x v="1456"/>
    <s v="SAINT-BENIN-D'AZY"/>
    <s v="S.S.I.A.D. SAINT BENIN D'AZY"/>
    <s v="S.S.I.A.D."/>
    <n v="750721334"/>
    <s v="CROIX ROUGE FRANÇAISE"/>
    <n v="1"/>
    <m/>
    <m/>
    <m/>
    <m/>
    <m/>
    <m/>
    <s v="S"/>
    <n v="0"/>
    <n v="0"/>
  </r>
  <r>
    <n v="58113"/>
    <n v="38.580152671755762"/>
    <n v="24.366412213740482"/>
    <n v="14.21374045801528"/>
    <n v="14.21374045801528"/>
    <n v="133"/>
    <n v="133"/>
    <n v="58"/>
    <x v="79"/>
    <x v="1457"/>
    <s v="SAINT-BENIN-D'AZY"/>
    <s v="S.S.I.A.D. SAINT BENIN D'AZY"/>
    <s v="S.S.I.A.D."/>
    <n v="750721334"/>
    <s v="CROIX ROUGE FRANÇAISE"/>
    <n v="1"/>
    <m/>
    <m/>
    <m/>
    <m/>
    <m/>
    <m/>
    <s v="S"/>
    <n v="0"/>
    <n v="0"/>
  </r>
  <r>
    <n v="58118"/>
    <n v="287.38505747126453"/>
    <n v="176.17097701149433"/>
    <n v="111.21408045977017"/>
    <n v="111.21408045977017"/>
    <n v="685"/>
    <n v="685"/>
    <n v="58"/>
    <x v="79"/>
    <x v="1458"/>
    <s v="FOURS"/>
    <s v="S.S.I.A.D. SAINT BENIN D'AZY"/>
    <s v="S.S.I.A.D."/>
    <n v="750721334"/>
    <s v="CROIX ROUGE FRANÇAISE"/>
    <n v="1"/>
    <m/>
    <m/>
    <m/>
    <m/>
    <m/>
    <m/>
    <s v="S"/>
    <n v="0"/>
    <n v="0"/>
  </r>
  <r>
    <n v="58119"/>
    <n v="18.095238095238088"/>
    <n v="11.428571428571423"/>
    <n v="6.6666666666666643"/>
    <n v="6.6666666666666643"/>
    <n v="80"/>
    <n v="80"/>
    <n v="58"/>
    <x v="79"/>
    <x v="1459"/>
    <s v="SAINT-BENIN-D'AZY"/>
    <s v="S.S.I.A.D. SAINT BENIN D'AZY"/>
    <s v="S.S.I.A.D."/>
    <n v="750721334"/>
    <s v="CROIX ROUGE FRANÇAISE"/>
    <n v="1"/>
    <m/>
    <m/>
    <m/>
    <m/>
    <m/>
    <m/>
    <s v="S"/>
    <n v="0"/>
    <n v="0"/>
  </r>
  <r>
    <n v="58143"/>
    <n v="35"/>
    <n v="21"/>
    <n v="14"/>
    <n v="14"/>
    <n v="156"/>
    <n v="156"/>
    <n v="58"/>
    <x v="79"/>
    <x v="1460"/>
    <s v="SAINT-BENIN-D'AZY"/>
    <s v="S.S.I.A.D. SAINT BENIN D'AZY"/>
    <s v="S.S.I.A.D."/>
    <n v="750721334"/>
    <s v="CROIX ROUGE FRANÇAISE"/>
    <n v="1"/>
    <m/>
    <m/>
    <m/>
    <m/>
    <m/>
    <m/>
    <s v="S"/>
    <n v="0"/>
    <n v="0"/>
  </r>
  <r>
    <n v="58172"/>
    <n v="62.550000000000004"/>
    <n v="41.7"/>
    <n v="20.85"/>
    <n v="20.85"/>
    <n v="139"/>
    <n v="139"/>
    <n v="58"/>
    <x v="79"/>
    <x v="1461"/>
    <s v="FOURS"/>
    <s v="S.S.I.A.D. SAINT BENIN D'AZY"/>
    <s v="S.S.I.A.D."/>
    <n v="750721334"/>
    <s v="CROIX ROUGE FRANÇAISE"/>
    <n v="1"/>
    <m/>
    <m/>
    <m/>
    <m/>
    <m/>
    <m/>
    <s v="S"/>
    <n v="0"/>
    <n v="0"/>
  </r>
  <r>
    <n v="58232"/>
    <n v="427.75212793593164"/>
    <n v="231.67546065470188"/>
    <n v="196.07666728122979"/>
    <n v="196.07666728122979"/>
    <n v="1306"/>
    <n v="1306"/>
    <n v="58"/>
    <x v="79"/>
    <x v="1462"/>
    <s v="SAINT-BENIN-D'AZY"/>
    <s v="S.S.I.A.D. SAINT BENIN D'AZY"/>
    <s v="S.S.I.A.D."/>
    <n v="750721334"/>
    <s v="CROIX ROUGE FRANÇAISE"/>
    <n v="1"/>
    <m/>
    <m/>
    <m/>
    <m/>
    <m/>
    <m/>
    <s v="S"/>
    <n v="0"/>
    <n v="0"/>
  </r>
  <r>
    <n v="58239"/>
    <n v="44.875945182300839"/>
    <n v="27.689412984823921"/>
    <n v="17.186532197476915"/>
    <n v="17.186532197476915"/>
    <n v="170"/>
    <n v="170"/>
    <n v="58"/>
    <x v="79"/>
    <x v="737"/>
    <s v="SAINT-BENIN-D'AZY"/>
    <s v="S.S.I.A.D. SAINT BENIN D'AZY"/>
    <s v="S.S.I.A.D."/>
    <n v="750721334"/>
    <s v="CROIX ROUGE FRANÇAISE"/>
    <n v="1"/>
    <m/>
    <m/>
    <m/>
    <m/>
    <m/>
    <m/>
    <s v="S"/>
    <n v="0"/>
    <n v="0"/>
  </r>
  <r>
    <n v="58243"/>
    <n v="22.192982456140342"/>
    <n v="18.333333333333325"/>
    <n v="3.8596491228070162"/>
    <n v="3.8596491228070162"/>
    <n v="110"/>
    <n v="110"/>
    <n v="58"/>
    <x v="79"/>
    <x v="1463"/>
    <s v="FOURS"/>
    <s v="S.S.I.A.D. SAINT BENIN D'AZY"/>
    <s v="S.S.I.A.D."/>
    <n v="750721334"/>
    <s v="CROIX ROUGE FRANÇAISE"/>
    <n v="1"/>
    <m/>
    <m/>
    <m/>
    <m/>
    <m/>
    <m/>
    <s v="S"/>
    <n v="0"/>
    <n v="0"/>
  </r>
  <r>
    <n v="58245"/>
    <n v="65"/>
    <n v="33"/>
    <n v="32"/>
    <n v="32"/>
    <n v="185"/>
    <n v="185"/>
    <n v="58"/>
    <x v="79"/>
    <x v="1464"/>
    <s v="FOURS"/>
    <s v="S.S.I.A.D. SAINT BENIN D'AZY"/>
    <s v="S.S.I.A.D."/>
    <n v="750721334"/>
    <s v="CROIX ROUGE FRANÇAISE"/>
    <n v="1"/>
    <m/>
    <m/>
    <m/>
    <m/>
    <m/>
    <m/>
    <s v="S"/>
    <n v="0"/>
    <n v="0"/>
  </r>
  <r>
    <n v="58247"/>
    <n v="97.069306930692903"/>
    <n v="73.568316831683035"/>
    <n v="23.500990099009861"/>
    <n v="23.500990099009861"/>
    <n v="515.99999999999909"/>
    <n v="515.99999999999909"/>
    <n v="58"/>
    <x v="79"/>
    <x v="1465"/>
    <s v="SAINT-BENIN-D'AZY"/>
    <s v="S.S.I.A.D. SAINT BENIN D'AZY"/>
    <s v="S.S.I.A.D."/>
    <n v="750721334"/>
    <s v="CROIX ROUGE FRANÇAISE"/>
    <n v="1"/>
    <m/>
    <m/>
    <m/>
    <m/>
    <m/>
    <m/>
    <s v="S"/>
    <n v="0"/>
    <n v="0"/>
  </r>
  <r>
    <n v="58269"/>
    <n v="104.00963855421645"/>
    <n v="66.187951807228643"/>
    <n v="37.821686746987801"/>
    <n v="37.821686746987801"/>
    <n v="435.99999999999824"/>
    <n v="435.99999999999824"/>
    <n v="58"/>
    <x v="79"/>
    <x v="359"/>
    <s v="SAINT-BENIN-D'AZY"/>
    <s v="S.S.I.A.D. SAINT BENIN D'AZY"/>
    <s v="S.S.I.A.D."/>
    <n v="750721334"/>
    <s v="CROIX ROUGE FRANÇAISE"/>
    <n v="1"/>
    <m/>
    <m/>
    <m/>
    <m/>
    <m/>
    <m/>
    <s v="S"/>
    <n v="0"/>
    <n v="0"/>
  </r>
  <r>
    <n v="58290"/>
    <n v="8"/>
    <n v="6"/>
    <n v="2"/>
    <n v="2"/>
    <n v="63"/>
    <n v="63"/>
    <n v="58"/>
    <x v="79"/>
    <x v="1466"/>
    <s v="FOURS"/>
    <s v="S.S.I.A.D. SAINT BENIN D'AZY"/>
    <s v="S.S.I.A.D."/>
    <n v="750721334"/>
    <s v="CROIX ROUGE FRANÇAISE"/>
    <n v="1"/>
    <m/>
    <m/>
    <m/>
    <m/>
    <m/>
    <m/>
    <s v="S"/>
    <n v="0"/>
    <n v="0"/>
  </r>
  <r>
    <n v="58311"/>
    <n v="88.094915254237264"/>
    <n v="63.349152542372863"/>
    <n v="24.745762711864398"/>
    <n v="24.745762711864398"/>
    <n v="292"/>
    <n v="292"/>
    <n v="58"/>
    <x v="79"/>
    <x v="1467"/>
    <s v="SAINT-BENIN-D'AZY"/>
    <s v="S.S.I.A.D. SAINT BENIN D'AZY"/>
    <s v="S.S.I.A.D."/>
    <n v="750721334"/>
    <s v="CROIX ROUGE FRANÇAISE"/>
    <n v="1"/>
    <m/>
    <m/>
    <m/>
    <m/>
    <m/>
    <m/>
    <s v="S"/>
    <n v="0"/>
    <n v="0"/>
  </r>
  <r>
    <n v="58016"/>
    <n v="56.713375796178077"/>
    <n v="29.369426751592218"/>
    <n v="27.343949044585859"/>
    <n v="27.343949044585859"/>
    <n v="158.99999999999926"/>
    <n v="158.99999999999926"/>
    <n v="58"/>
    <x v="77"/>
    <x v="1468"/>
    <s v="TANNAY"/>
    <s v="S.S.I.A.D. TANNAY"/>
    <s v="S.S.I.A.D."/>
    <n v="750721334"/>
    <s v="CROIX ROUGE FRANÇAISE"/>
    <n v="1"/>
    <m/>
    <m/>
    <m/>
    <m/>
    <m/>
    <m/>
    <s v="S"/>
    <n v="0"/>
    <n v="0"/>
  </r>
  <r>
    <n v="58098"/>
    <n v="38.709677419354847"/>
    <n v="17.41935483870968"/>
    <n v="21.290322580645164"/>
    <n v="21.290322580645164"/>
    <n v="120"/>
    <n v="120"/>
    <n v="58"/>
    <x v="77"/>
    <x v="1469"/>
    <s v="TANNAY"/>
    <s v="S.S.I.A.D. TANNAY"/>
    <s v="S.S.I.A.D."/>
    <n v="750721334"/>
    <s v="CROIX ROUGE FRANÇAISE"/>
    <n v="1"/>
    <m/>
    <m/>
    <m/>
    <m/>
    <m/>
    <m/>
    <s v="S"/>
    <n v="0"/>
    <n v="0"/>
  </r>
  <r>
    <n v="58116"/>
    <n v="53.030303030303031"/>
    <n v="34.090909090909093"/>
    <n v="18.939393939393941"/>
    <n v="18.939393939393941"/>
    <n v="125"/>
    <n v="125"/>
    <n v="58"/>
    <x v="77"/>
    <x v="1470"/>
    <s v="TANNAY"/>
    <s v="S.S.I.A.D. TANNAY"/>
    <s v="S.S.I.A.D."/>
    <n v="750721334"/>
    <s v="CROIX ROUGE FRANÇAISE"/>
    <n v="1"/>
    <m/>
    <m/>
    <m/>
    <m/>
    <m/>
    <m/>
    <s v="S"/>
    <n v="0"/>
    <n v="0"/>
  </r>
  <r>
    <n v="58150"/>
    <n v="41.943925233644848"/>
    <n v="25.738317757009341"/>
    <n v="16.20560747663551"/>
    <n v="16.20560747663551"/>
    <n v="102"/>
    <n v="102"/>
    <n v="58"/>
    <x v="77"/>
    <x v="1471"/>
    <s v="TANNAY"/>
    <s v="S.S.I.A.D. TANNAY"/>
    <s v="S.S.I.A.D."/>
    <n v="750721334"/>
    <s v="CROIX ROUGE FRANÇAISE"/>
    <n v="1"/>
    <m/>
    <m/>
    <m/>
    <m/>
    <m/>
    <m/>
    <s v="S"/>
    <n v="0"/>
    <n v="0"/>
  </r>
  <r>
    <n v="58154"/>
    <n v="57.763779527559279"/>
    <n v="45.385826771653718"/>
    <n v="12.377952755905561"/>
    <n v="12.377952755905561"/>
    <n v="131.00000000000051"/>
    <n v="131.00000000000051"/>
    <n v="58"/>
    <x v="77"/>
    <x v="1472"/>
    <s v="TANNAY"/>
    <s v="S.S.I.A.D. TANNAY"/>
    <s v="S.S.I.A.D."/>
    <n v="750721334"/>
    <s v="CROIX ROUGE FRANÇAISE"/>
    <n v="1"/>
    <m/>
    <m/>
    <m/>
    <m/>
    <m/>
    <m/>
    <s v="S"/>
    <n v="0"/>
    <n v="0"/>
  </r>
  <r>
    <n v="58165"/>
    <n v="62.719298245614006"/>
    <n v="33.77192982456139"/>
    <n v="28.947368421052616"/>
    <n v="28.947368421052616"/>
    <n v="165"/>
    <n v="165"/>
    <n v="58"/>
    <x v="77"/>
    <x v="1473"/>
    <s v="TANNAY"/>
    <s v="S.S.I.A.D. TANNAY"/>
    <s v="S.S.I.A.D."/>
    <n v="750721334"/>
    <s v="CROIX ROUGE FRANÇAISE"/>
    <n v="1"/>
    <m/>
    <m/>
    <m/>
    <m/>
    <m/>
    <m/>
    <s v="S"/>
    <n v="0"/>
    <n v="0"/>
  </r>
  <r>
    <n v="58169"/>
    <n v="6.2727272727273"/>
    <n v="1.0454545454545501"/>
    <n v="5.2272727272727497"/>
    <n v="5.2272727272727497"/>
    <n v="23.000000000000099"/>
    <n v="23.000000000000099"/>
    <n v="58"/>
    <x v="77"/>
    <x v="1474"/>
    <s v="TANNAY"/>
    <s v="S.S.I.A.D. TANNAY"/>
    <s v="S.S.I.A.D."/>
    <n v="750721334"/>
    <s v="CROIX ROUGE FRANÇAISE"/>
    <n v="1"/>
    <m/>
    <m/>
    <m/>
    <m/>
    <m/>
    <m/>
    <s v="S"/>
    <n v="0"/>
    <n v="0"/>
  </r>
  <r>
    <n v="58170"/>
    <n v="54"/>
    <n v="43"/>
    <n v="11"/>
    <n v="11"/>
    <n v="129"/>
    <n v="129"/>
    <n v="58"/>
    <x v="77"/>
    <x v="1475"/>
    <s v="TANNAY"/>
    <s v="S.S.I.A.D. TANNAY"/>
    <s v="S.S.I.A.D."/>
    <n v="750721334"/>
    <s v="CROIX ROUGE FRANÇAISE"/>
    <n v="1"/>
    <m/>
    <m/>
    <m/>
    <m/>
    <m/>
    <m/>
    <s v="S"/>
    <n v="0"/>
    <n v="0"/>
  </r>
  <r>
    <n v="58190"/>
    <n v="48"/>
    <n v="31"/>
    <n v="17"/>
    <n v="17"/>
    <n v="110"/>
    <n v="110"/>
    <n v="58"/>
    <x v="77"/>
    <x v="1476"/>
    <s v="TANNAY"/>
    <s v="S.S.I.A.D. TANNAY"/>
    <s v="S.S.I.A.D."/>
    <n v="750721334"/>
    <s v="CROIX ROUGE FRANÇAISE"/>
    <n v="1"/>
    <m/>
    <m/>
    <m/>
    <m/>
    <m/>
    <m/>
    <s v="S"/>
    <n v="0"/>
    <n v="0"/>
  </r>
  <r>
    <n v="58197"/>
    <n v="60.400000000000205"/>
    <n v="39.260000000000133"/>
    <n v="21.140000000000068"/>
    <n v="21.140000000000068"/>
    <n v="151.00000000000051"/>
    <n v="151.00000000000051"/>
    <n v="58"/>
    <x v="77"/>
    <x v="1477"/>
    <s v="TANNAY"/>
    <s v="S.S.I.A.D. TANNAY"/>
    <s v="S.S.I.A.D."/>
    <n v="750721334"/>
    <s v="CROIX ROUGE FRANÇAISE"/>
    <n v="1"/>
    <m/>
    <m/>
    <m/>
    <m/>
    <m/>
    <m/>
    <s v="S"/>
    <n v="0"/>
    <n v="0"/>
  </r>
  <r>
    <n v="58224"/>
    <n v="38"/>
    <n v="24"/>
    <n v="14"/>
    <n v="14"/>
    <n v="112"/>
    <n v="112"/>
    <n v="58"/>
    <x v="77"/>
    <x v="1478"/>
    <s v="TANNAY"/>
    <s v="S.S.I.A.D. TANNAY"/>
    <s v="S.S.I.A.D."/>
    <n v="750721334"/>
    <s v="CROIX ROUGE FRANÇAISE"/>
    <n v="1"/>
    <m/>
    <m/>
    <m/>
    <m/>
    <m/>
    <m/>
    <s v="S"/>
    <n v="0"/>
    <n v="0"/>
  </r>
  <r>
    <n v="58230"/>
    <n v="25.892857142857249"/>
    <n v="17.607142857142929"/>
    <n v="8.2857142857143202"/>
    <n v="8.2857142857143202"/>
    <n v="87.000000000000355"/>
    <n v="87.000000000000355"/>
    <n v="58"/>
    <x v="77"/>
    <x v="1479"/>
    <s v="TANNAY"/>
    <s v="S.S.I.A.D. TANNAY"/>
    <s v="S.S.I.A.D."/>
    <n v="750721334"/>
    <s v="CROIX ROUGE FRANÇAISE"/>
    <n v="1"/>
    <m/>
    <m/>
    <m/>
    <m/>
    <m/>
    <m/>
    <s v="S"/>
    <n v="0"/>
    <n v="0"/>
  </r>
  <r>
    <n v="58237"/>
    <n v="20.310344827586221"/>
    <n v="11.75862068965518"/>
    <n v="8.5517241379310391"/>
    <n v="8.5517241379310391"/>
    <n v="31"/>
    <n v="31"/>
    <n v="58"/>
    <x v="77"/>
    <x v="1480"/>
    <s v="TANNAY"/>
    <s v="S.S.I.A.D. TANNAY"/>
    <s v="S.S.I.A.D."/>
    <n v="750721334"/>
    <s v="CROIX ROUGE FRANÇAISE"/>
    <n v="1"/>
    <m/>
    <m/>
    <m/>
    <m/>
    <m/>
    <m/>
    <s v="S"/>
    <n v="0"/>
    <n v="0"/>
  </r>
  <r>
    <n v="58242"/>
    <n v="42"/>
    <n v="24"/>
    <n v="18"/>
    <n v="18"/>
    <n v="110"/>
    <n v="110"/>
    <n v="58"/>
    <x v="77"/>
    <x v="1481"/>
    <s v="TANNAY"/>
    <s v="S.S.I.A.D. TANNAY"/>
    <s v="S.S.I.A.D."/>
    <n v="750721334"/>
    <s v="CROIX ROUGE FRANÇAISE"/>
    <n v="1"/>
    <m/>
    <m/>
    <m/>
    <m/>
    <m/>
    <m/>
    <s v="S"/>
    <n v="0"/>
    <n v="0"/>
  </r>
  <r>
    <n v="58271"/>
    <n v="120"/>
    <n v="39"/>
    <n v="81"/>
    <n v="81"/>
    <n v="198"/>
    <n v="198"/>
    <n v="58"/>
    <x v="77"/>
    <x v="1482"/>
    <s v="TANNAY"/>
    <s v="S.S.I.A.D. TANNAY"/>
    <s v="S.S.I.A.D."/>
    <n v="750721334"/>
    <s v="CROIX ROUGE FRANÇAISE"/>
    <n v="1"/>
    <m/>
    <m/>
    <m/>
    <m/>
    <m/>
    <m/>
    <s v="S"/>
    <n v="0"/>
    <n v="0"/>
  </r>
  <r>
    <n v="58284"/>
    <n v="13"/>
    <n v="2"/>
    <n v="11"/>
    <n v="11"/>
    <n v="45"/>
    <n v="45"/>
    <n v="58"/>
    <x v="77"/>
    <x v="1483"/>
    <s v="TANNAY"/>
    <s v="S.S.I.A.D. TANNAY"/>
    <s v="S.S.I.A.D."/>
    <n v="750721334"/>
    <s v="CROIX ROUGE FRANÇAISE"/>
    <n v="1"/>
    <m/>
    <m/>
    <m/>
    <m/>
    <m/>
    <m/>
    <s v="S"/>
    <n v="0"/>
    <n v="0"/>
  </r>
  <r>
    <n v="58286"/>
    <n v="242"/>
    <n v="153"/>
    <n v="89"/>
    <n v="89"/>
    <n v="596"/>
    <n v="596"/>
    <n v="58"/>
    <x v="77"/>
    <x v="1484"/>
    <s v="TANNAY"/>
    <s v="S.S.I.A.D. TANNAY"/>
    <s v="S.S.I.A.D."/>
    <n v="750721334"/>
    <s v="CROIX ROUGE FRANÇAISE"/>
    <n v="1"/>
    <m/>
    <m/>
    <m/>
    <m/>
    <m/>
    <m/>
    <s v="S"/>
    <n v="0"/>
    <n v="0"/>
  </r>
  <r>
    <n v="58288"/>
    <n v="37.355769230769056"/>
    <n v="25.2403846153845"/>
    <n v="12.11538461538456"/>
    <n v="12.11538461538456"/>
    <n v="105"/>
    <n v="105"/>
    <n v="58"/>
    <x v="77"/>
    <x v="1485"/>
    <s v="TANNAY"/>
    <s v="S.S.I.A.D. TANNAY"/>
    <s v="S.S.I.A.D."/>
    <n v="750721334"/>
    <s v="CROIX ROUGE FRANÇAISE"/>
    <n v="1"/>
    <m/>
    <m/>
    <m/>
    <m/>
    <m/>
    <m/>
    <s v="S"/>
    <n v="0"/>
    <n v="0"/>
  </r>
  <r>
    <n v="58308"/>
    <n v="19.444444444444443"/>
    <n v="8.75"/>
    <n v="10.694444444444441"/>
    <n v="10.694444444444441"/>
    <n v="70"/>
    <n v="70"/>
    <n v="58"/>
    <x v="77"/>
    <x v="1486"/>
    <s v="TANNAY"/>
    <s v="S.S.I.A.D. TANNAY"/>
    <s v="S.S.I.A.D."/>
    <n v="750721334"/>
    <s v="CROIX ROUGE FRANÇAISE"/>
    <n v="1"/>
    <m/>
    <m/>
    <m/>
    <m/>
    <m/>
    <m/>
    <s v="S"/>
    <n v="0"/>
    <n v="0"/>
  </r>
  <r>
    <n v="89033"/>
    <n v="88.39896373056996"/>
    <n v="57.365284974093278"/>
    <n v="31.033678756476689"/>
    <n v="31.033678756476689"/>
    <n v="363"/>
    <n v="363"/>
    <n v="89"/>
    <x v="82"/>
    <x v="1487"/>
    <s v="TOUCY"/>
    <s v="SSIAD TOUCY- AILLANT SUR THOLON"/>
    <s v="S.S.I.A.D."/>
    <n v="750721334"/>
    <s v="CROIX ROUGE FRANÇAISE"/>
    <n v="1"/>
    <m/>
    <m/>
    <m/>
    <m/>
    <m/>
    <m/>
    <s v="P"/>
    <n v="0"/>
    <n v="4"/>
  </r>
  <r>
    <n v="89053"/>
    <n v="98.004140786749872"/>
    <n v="56.579710144927759"/>
    <n v="41.424430641822113"/>
    <n v="41.424430641822113"/>
    <n v="488.00000000000193"/>
    <n v="488.00000000000193"/>
    <n v="89"/>
    <x v="82"/>
    <x v="1488"/>
    <s v="AILLANT-SUR-THOLON"/>
    <s v="SSIAD TOUCY- AILLANT SUR THOLON"/>
    <s v="S.S.I.A.D."/>
    <n v="750721334"/>
    <s v="CROIX ROUGE FRANÇAISE"/>
    <n v="1"/>
    <m/>
    <m/>
    <m/>
    <m/>
    <m/>
    <m/>
    <s v="P"/>
    <n v="0"/>
    <n v="5"/>
  </r>
  <r>
    <n v="89088"/>
    <n v="116.7393162393162"/>
    <n v="80.134615384615358"/>
    <n v="36.604700854700845"/>
    <n v="36.604700854700845"/>
    <n v="463"/>
    <n v="463"/>
    <n v="89"/>
    <x v="82"/>
    <x v="1489"/>
    <s v="AILLANT-SUR-THOLON"/>
    <s v="SSIAD TOUCY- AILLANT SUR THOLON"/>
    <s v="S.S.I.A.D."/>
    <n v="750721334"/>
    <s v="CROIX ROUGE FRANÇAISE"/>
    <n v="1"/>
    <m/>
    <m/>
    <m/>
    <m/>
    <m/>
    <m/>
    <s v="P"/>
    <n v="2"/>
    <n v="5"/>
  </r>
  <r>
    <n v="89139"/>
    <n v="311.10843159535256"/>
    <n v="206.56468594626725"/>
    <n v="104.5437456490853"/>
    <n v="104.5437456490853"/>
    <n v="1147"/>
    <n v="1147"/>
    <n v="89"/>
    <x v="82"/>
    <x v="1490"/>
    <s v="TOUCY"/>
    <s v="SSIAD TOUCY- AILLANT SUR THOLON"/>
    <s v="S.S.I.A.D."/>
    <n v="750721334"/>
    <s v="CROIX ROUGE FRANÇAISE"/>
    <n v="1"/>
    <m/>
    <m/>
    <m/>
    <m/>
    <m/>
    <m/>
    <s v="P"/>
    <n v="3"/>
    <n v="9"/>
  </r>
  <r>
    <n v="89147"/>
    <n v="97.159090909090651"/>
    <n v="64.431818181818016"/>
    <n v="32.727272727272641"/>
    <n v="32.727272727272641"/>
    <n v="224.9999999999994"/>
    <n v="224.9999999999994"/>
    <n v="89"/>
    <x v="82"/>
    <x v="1491"/>
    <s v="TOUCY"/>
    <s v="SSIAD TOUCY- AILLANT SUR THOLON"/>
    <s v="S.S.I.A.D."/>
    <n v="750721334"/>
    <s v="CROIX ROUGE FRANÇAISE"/>
    <n v="1"/>
    <m/>
    <m/>
    <m/>
    <m/>
    <m/>
    <m/>
    <s v="P"/>
    <n v="0"/>
    <n v="1"/>
  </r>
  <r>
    <n v="89150"/>
    <n v="133.95056366721192"/>
    <n v="59.357358453083975"/>
    <n v="74.593205214127948"/>
    <n v="74.593205214127948"/>
    <n v="458.00000000000171"/>
    <n v="458.00000000000171"/>
    <n v="89"/>
    <x v="82"/>
    <x v="1492"/>
    <s v="TOUCY"/>
    <s v="SSIAD TOUCY- AILLANT SUR THOLON"/>
    <s v="S.S.I.A.D."/>
    <n v="750721334"/>
    <s v="CROIX ROUGE FRANÇAISE"/>
    <n v="1"/>
    <m/>
    <m/>
    <m/>
    <m/>
    <m/>
    <m/>
    <s v="P"/>
    <n v="0"/>
    <n v="0"/>
  </r>
  <r>
    <n v="89167"/>
    <n v="227.01710171016998"/>
    <n v="152.68406840684"/>
    <n v="74.333033303329998"/>
    <n v="74.333033303329998"/>
    <n v="1116"/>
    <n v="1116"/>
    <n v="89"/>
    <x v="82"/>
    <x v="1493"/>
    <s v="AILLANT-SUR-THOLON"/>
    <s v="SSIAD TOUCY- AILLANT SUR THOLON"/>
    <s v="S.S.I.A.D."/>
    <n v="750721334"/>
    <s v="CROIX ROUGE FRANÇAISE"/>
    <n v="1"/>
    <m/>
    <m/>
    <m/>
    <m/>
    <m/>
    <m/>
    <s v="P"/>
    <n v="1"/>
    <n v="9"/>
  </r>
  <r>
    <n v="89196"/>
    <n v="106.65118301853647"/>
    <n v="68.774059071070511"/>
    <n v="37.877123947465968"/>
    <n v="37.877123947465968"/>
    <n v="659"/>
    <n v="659"/>
    <n v="89"/>
    <x v="82"/>
    <x v="1494"/>
    <s v="AILLANT-SUR-THOLON"/>
    <s v="SSIAD TOUCY- AILLANT SUR THOLON"/>
    <s v="S.S.I.A.D."/>
    <n v="750721334"/>
    <s v="CROIX ROUGE FRANÇAISE"/>
    <n v="1"/>
    <m/>
    <m/>
    <m/>
    <m/>
    <m/>
    <m/>
    <s v="P"/>
    <n v="2"/>
    <n v="11"/>
  </r>
  <r>
    <n v="89213"/>
    <n v="82.509316770186274"/>
    <n v="53.987577639751507"/>
    <n v="28.52173913043476"/>
    <n v="28.52173913043476"/>
    <n v="328"/>
    <n v="328"/>
    <n v="89"/>
    <x v="82"/>
    <x v="1495"/>
    <s v="AILLANT-SUR-THOLON"/>
    <s v="SSIAD TOUCY- AILLANT SUR THOLON"/>
    <s v="S.S.I.A.D."/>
    <n v="750721334"/>
    <s v="CROIX ROUGE FRANÇAISE"/>
    <n v="1"/>
    <m/>
    <m/>
    <m/>
    <m/>
    <m/>
    <m/>
    <s v="P"/>
    <n v="0"/>
    <n v="0"/>
  </r>
  <r>
    <n v="89221"/>
    <n v="94.906976744185755"/>
    <n v="62.552325581395159"/>
    <n v="32.354651162790603"/>
    <n v="32.354651162790603"/>
    <n v="370.99999999999886"/>
    <n v="370.99999999999886"/>
    <n v="89"/>
    <x v="82"/>
    <x v="1496"/>
    <s v="TOUCY"/>
    <s v="SSIAD TOUCY- AILLANT SUR THOLON"/>
    <s v="S.S.I.A.D."/>
    <n v="750721334"/>
    <s v="CROIX ROUGE FRANÇAISE"/>
    <n v="1"/>
    <m/>
    <m/>
    <m/>
    <m/>
    <m/>
    <m/>
    <s v="P"/>
    <n v="0"/>
    <n v="2"/>
  </r>
  <r>
    <n v="89228"/>
    <n v="245.5891647855525"/>
    <n v="182.11060948081223"/>
    <n v="63.478555304740269"/>
    <n v="63.478555304740269"/>
    <n v="1383"/>
    <n v="1383"/>
    <n v="89"/>
    <x v="82"/>
    <x v="1497"/>
    <s v="TOUCY"/>
    <s v="SSIAD TOUCY- AILLANT SUR THOLON"/>
    <s v="S.S.I.A.D."/>
    <n v="750721334"/>
    <s v="CROIX ROUGE FRANÇAISE"/>
    <n v="1"/>
    <m/>
    <m/>
    <m/>
    <m/>
    <m/>
    <m/>
    <s v="P"/>
    <n v="5"/>
    <n v="11"/>
  </r>
  <r>
    <n v="89251"/>
    <n v="134.99507389162565"/>
    <n v="70.4753694581281"/>
    <n v="64.519704433497552"/>
    <n v="64.519704433497552"/>
    <n v="403"/>
    <n v="403"/>
    <n v="89"/>
    <x v="82"/>
    <x v="1498"/>
    <s v="AILLANT-SUR-THOLON"/>
    <s v="SSIAD TOUCY- AILLANT SUR THOLON"/>
    <s v="S.S.I.A.D."/>
    <n v="750721334"/>
    <s v="CROIX ROUGE FRANÇAISE"/>
    <n v="1"/>
    <m/>
    <m/>
    <m/>
    <m/>
    <m/>
    <m/>
    <s v="P"/>
    <n v="0"/>
    <n v="2"/>
  </r>
  <r>
    <n v="89272"/>
    <n v="58.509933774834693"/>
    <n v="47.218543046357823"/>
    <n v="11.29139072847687"/>
    <n v="11.29139072847687"/>
    <n v="310.00000000000136"/>
    <n v="310.00000000000136"/>
    <n v="89"/>
    <x v="82"/>
    <x v="1499"/>
    <s v="TOUCY"/>
    <s v="SSIAD TOUCY- AILLANT SUR THOLON"/>
    <s v="S.S.I.A.D."/>
    <n v="750721334"/>
    <s v="CROIX ROUGE FRANÇAISE"/>
    <n v="1"/>
    <m/>
    <m/>
    <m/>
    <m/>
    <m/>
    <m/>
    <s v="P"/>
    <n v="0"/>
    <n v="1"/>
  </r>
  <r>
    <n v="89275"/>
    <n v="94.6753812636166"/>
    <n v="53.681917211329001"/>
    <n v="40.993464052287599"/>
    <n v="40.993464052287599"/>
    <n v="448"/>
    <n v="448"/>
    <n v="89"/>
    <x v="82"/>
    <x v="1423"/>
    <s v="BRINON-SUR-BEUVRON"/>
    <s v="SSIAD TOUCY- AILLANT SUR THOLON"/>
    <s v="S.S.I.A.D."/>
    <n v="750721334"/>
    <s v="CROIX ROUGE FRANÇAISE"/>
    <n v="1"/>
    <m/>
    <m/>
    <m/>
    <m/>
    <m/>
    <m/>
    <s v="P"/>
    <n v="0"/>
    <n v="0"/>
  </r>
  <r>
    <n v="89281"/>
    <n v="82.719594594594639"/>
    <n v="55.810810810810842"/>
    <n v="26.90878378378379"/>
    <n v="26.90878378378379"/>
    <n v="295"/>
    <n v="295"/>
    <n v="89"/>
    <x v="82"/>
    <x v="1500"/>
    <s v="AILLANT-SUR-THOLON"/>
    <s v="SSIAD TOUCY- AILLANT SUR THOLON"/>
    <s v="S.S.I.A.D."/>
    <n v="750721334"/>
    <s v="CROIX ROUGE FRANÇAISE"/>
    <n v="1"/>
    <m/>
    <m/>
    <m/>
    <m/>
    <m/>
    <m/>
    <s v="P"/>
    <n v="0"/>
    <n v="1"/>
  </r>
  <r>
    <n v="89283"/>
    <n v="208.00013146240431"/>
    <n v="130.00008216400269"/>
    <n v="78.00004929840162"/>
    <n v="78.00004929840162"/>
    <n v="634.99999999999829"/>
    <n v="634.99999999999829"/>
    <n v="89"/>
    <x v="82"/>
    <x v="1501"/>
    <s v="COURSON-LES-CARRIERES"/>
    <s v="SSIAD TOUCY- AILLANT SUR THOLON"/>
    <s v="S.S.I.A.D."/>
    <n v="750721334"/>
    <s v="CROIX ROUGE FRANÇAISE"/>
    <n v="1"/>
    <m/>
    <m/>
    <m/>
    <m/>
    <m/>
    <m/>
    <s v="P"/>
    <n v="1"/>
    <n v="5"/>
  </r>
  <r>
    <n v="89286"/>
    <n v="166"/>
    <n v="107"/>
    <n v="59"/>
    <n v="59"/>
    <n v="788"/>
    <n v="788"/>
    <n v="89"/>
    <x v="82"/>
    <x v="1502"/>
    <s v="TOUCY"/>
    <s v="SSIAD TOUCY- AILLANT SUR THOLON"/>
    <s v="S.S.I.A.D."/>
    <n v="750721334"/>
    <s v="CROIX ROUGE FRANÇAISE"/>
    <n v="1"/>
    <m/>
    <m/>
    <m/>
    <m/>
    <m/>
    <m/>
    <s v="P"/>
    <n v="2"/>
    <n v="3"/>
  </r>
  <r>
    <n v="89304"/>
    <n v="140.78873239436601"/>
    <n v="75.422535211267501"/>
    <n v="65.366197183098507"/>
    <n v="65.366197183098507"/>
    <n v="713.99999999999898"/>
    <n v="713.99999999999898"/>
    <n v="89"/>
    <x v="82"/>
    <x v="1503"/>
    <s v="AILLANT-SUR-THOLON"/>
    <s v="SSIAD TOUCY- AILLANT SUR THOLON"/>
    <s v="S.S.I.A.D."/>
    <n v="750721334"/>
    <s v="CROIX ROUGE FRANÇAISE"/>
    <n v="1"/>
    <m/>
    <m/>
    <m/>
    <m/>
    <m/>
    <m/>
    <s v="P"/>
    <n v="1"/>
    <n v="4"/>
  </r>
  <r>
    <n v="89311"/>
    <n v="353.0890124979623"/>
    <n v="220.29596010526663"/>
    <n v="132.79305239269567"/>
    <n v="132.79305239269567"/>
    <n v="1446"/>
    <n v="1446"/>
    <n v="89"/>
    <x v="82"/>
    <x v="1504"/>
    <s v="TOUCY"/>
    <s v="SSIAD TOUCY- AILLANT SUR THOLON"/>
    <s v="S.S.I.A.D."/>
    <n v="750721334"/>
    <s v="CROIX ROUGE FRANÇAISE"/>
    <n v="1"/>
    <m/>
    <m/>
    <m/>
    <m/>
    <m/>
    <m/>
    <s v="P"/>
    <n v="1"/>
    <n v="7"/>
  </r>
  <r>
    <n v="89334"/>
    <n v="161"/>
    <n v="96"/>
    <n v="65"/>
    <n v="65"/>
    <n v="517"/>
    <n v="517"/>
    <n v="89"/>
    <x v="82"/>
    <x v="1505"/>
    <s v="AILLANT-SUR-THOLON"/>
    <s v="SSIAD TOUCY- AILLANT SUR THOLON"/>
    <s v="S.S.I.A.D."/>
    <n v="750721334"/>
    <s v="CROIX ROUGE FRANÇAISE"/>
    <n v="1"/>
    <m/>
    <m/>
    <m/>
    <m/>
    <m/>
    <m/>
    <s v="P"/>
    <n v="1"/>
    <n v="5"/>
  </r>
  <r>
    <n v="89356"/>
    <n v="11.354838709677431"/>
    <n v="7.2258064516129101"/>
    <n v="4.1290322580645196"/>
    <n v="4.1290322580645196"/>
    <n v="64.000000000000057"/>
    <n v="64.000000000000057"/>
    <n v="89"/>
    <x v="82"/>
    <x v="1506"/>
    <s v="AILLANT-SUR-THOLON"/>
    <s v="SSIAD TOUCY- AILLANT SUR THOLON"/>
    <s v="S.S.I.A.D."/>
    <n v="750721334"/>
    <s v="CROIX ROUGE FRANÇAISE"/>
    <n v="1"/>
    <m/>
    <m/>
    <m/>
    <m/>
    <m/>
    <m/>
    <s v="P"/>
    <n v="0"/>
    <n v="0"/>
  </r>
  <r>
    <n v="89360"/>
    <n v="102.53453453453483"/>
    <n v="71.879879879880079"/>
    <n v="30.654654654654742"/>
    <n v="30.654654654654742"/>
    <n v="352.00000000000097"/>
    <n v="352.00000000000097"/>
    <n v="89"/>
    <x v="82"/>
    <x v="1507"/>
    <s v="AILLANT-SUR-THOLON"/>
    <s v="SSIAD TOUCY- AILLANT SUR THOLON"/>
    <s v="S.S.I.A.D."/>
    <n v="750721334"/>
    <s v="CROIX ROUGE FRANÇAISE"/>
    <n v="1"/>
    <m/>
    <m/>
    <m/>
    <m/>
    <m/>
    <m/>
    <s v="P"/>
    <n v="2"/>
    <n v="3"/>
  </r>
  <r>
    <n v="89361"/>
    <n v="50.034090909090907"/>
    <n v="34.337121212121211"/>
    <n v="15.696969696969695"/>
    <n v="15.696969696969695"/>
    <n v="259"/>
    <n v="259"/>
    <n v="89"/>
    <x v="82"/>
    <x v="1508"/>
    <s v="AILLANT-SUR-THOLON"/>
    <s v="SSIAD TOUCY- AILLANT SUR THOLON"/>
    <s v="S.S.I.A.D."/>
    <n v="750721334"/>
    <s v="CROIX ROUGE FRANÇAISE"/>
    <n v="1"/>
    <m/>
    <m/>
    <m/>
    <m/>
    <m/>
    <m/>
    <s v="P"/>
    <n v="0"/>
    <n v="3"/>
  </r>
  <r>
    <n v="89384"/>
    <n v="205.94018205461703"/>
    <n v="132.53576072821889"/>
    <n v="73.40442132639815"/>
    <n v="73.40442132639815"/>
    <n v="784.00000000000261"/>
    <n v="784.00000000000261"/>
    <n v="89"/>
    <x v="82"/>
    <x v="1509"/>
    <s v="AILLANT-SUR-THOLON"/>
    <s v="SSIAD TOUCY- AILLANT SUR THOLON"/>
    <s v="S.S.I.A.D."/>
    <n v="750721334"/>
    <s v="CROIX ROUGE FRANÇAISE"/>
    <n v="1"/>
    <m/>
    <m/>
    <m/>
    <m/>
    <m/>
    <m/>
    <s v="P"/>
    <n v="2"/>
    <n v="10"/>
  </r>
  <r>
    <n v="89397"/>
    <n v="115.67422096317279"/>
    <n v="80.08215297450424"/>
    <n v="35.592067988668546"/>
    <n v="35.592067988668546"/>
    <n v="349"/>
    <n v="349"/>
    <n v="89"/>
    <x v="82"/>
    <x v="1510"/>
    <s v="AILLANT-SUR-THOLON"/>
    <s v="SSIAD TOUCY- AILLANT SUR THOLON"/>
    <s v="S.S.I.A.D."/>
    <n v="750721334"/>
    <s v="CROIX ROUGE FRANÇAISE"/>
    <n v="1"/>
    <m/>
    <m/>
    <m/>
    <m/>
    <m/>
    <m/>
    <s v="P"/>
    <n v="1"/>
    <n v="4"/>
  </r>
  <r>
    <n v="89419"/>
    <n v="878"/>
    <n v="456"/>
    <n v="422"/>
    <n v="422"/>
    <n v="2726"/>
    <n v="2726"/>
    <n v="89"/>
    <x v="82"/>
    <x v="1511"/>
    <s v="TOUCY"/>
    <s v="SSIAD TOUCY- AILLANT SUR THOLON"/>
    <s v="S.S.I.A.D."/>
    <n v="750721334"/>
    <s v="CROIX ROUGE FRANÇAISE"/>
    <n v="1"/>
    <m/>
    <m/>
    <m/>
    <m/>
    <m/>
    <m/>
    <s v="P"/>
    <n v="6"/>
    <n v="39"/>
  </r>
  <r>
    <n v="89457"/>
    <n v="64.806722689075841"/>
    <n v="34.428571428571537"/>
    <n v="30.3781512605043"/>
    <n v="30.3781512605043"/>
    <n v="241.0000000000008"/>
    <n v="241.0000000000008"/>
    <n v="89"/>
    <x v="82"/>
    <x v="1512"/>
    <s v="AILLANT-SUR-THOLON"/>
    <s v="SSIAD TOUCY- AILLANT SUR THOLON"/>
    <s v="S.S.I.A.D."/>
    <n v="750721334"/>
    <s v="CROIX ROUGE FRANÇAISE"/>
    <n v="1"/>
    <m/>
    <m/>
    <m/>
    <m/>
    <m/>
    <m/>
    <s v="P"/>
    <n v="0"/>
    <n v="0"/>
  </r>
  <r>
    <n v="89472"/>
    <n v="165"/>
    <n v="104"/>
    <n v="61"/>
    <n v="61"/>
    <n v="511"/>
    <n v="511"/>
    <n v="89"/>
    <x v="82"/>
    <x v="1513"/>
    <s v="TOUCY"/>
    <s v="SSIAD TOUCY- AILLANT SUR THOLON"/>
    <s v="S.S.I.A.D."/>
    <n v="750721334"/>
    <s v="CROIX ROUGE FRANÇAISE"/>
    <n v="1"/>
    <m/>
    <m/>
    <m/>
    <m/>
    <m/>
    <m/>
    <s v="P"/>
    <n v="1"/>
    <n v="4"/>
  </r>
  <r>
    <n v="89473"/>
    <n v="127.03917525773166"/>
    <n v="77.635051546391566"/>
    <n v="49.404123711340091"/>
    <n v="49.404123711340091"/>
    <n v="488.99999999999886"/>
    <n v="488.99999999999886"/>
    <n v="89"/>
    <x v="82"/>
    <x v="1514"/>
    <s v="AILLANT-SUR-THOLON"/>
    <s v="SSIAD TOUCY- AILLANT SUR THOLON"/>
    <s v="S.S.I.A.D."/>
    <n v="750721334"/>
    <s v="CROIX ROUGE FRANÇAISE"/>
    <n v="1"/>
    <m/>
    <m/>
    <m/>
    <m/>
    <m/>
    <m/>
    <s v="P"/>
    <n v="0"/>
    <n v="0"/>
  </r>
  <r>
    <n v="89484"/>
    <n v="97"/>
    <n v="53"/>
    <n v="44"/>
    <n v="44"/>
    <n v="353"/>
    <n v="353"/>
    <n v="89"/>
    <x v="82"/>
    <x v="1515"/>
    <s v="AILLANT-SUR-THOLON"/>
    <s v="SSIAD TOUCY- AILLANT SUR THOLON"/>
    <s v="S.S.I.A.D."/>
    <n v="750721334"/>
    <s v="CROIX ROUGE FRANÇAISE"/>
    <n v="1"/>
    <m/>
    <m/>
    <m/>
    <m/>
    <m/>
    <m/>
    <s v="P"/>
    <n v="0"/>
    <n v="0"/>
  </r>
  <r>
    <n v="71018"/>
    <n v="157.14594594594604"/>
    <n v="98.464864864864921"/>
    <n v="58.681081081081103"/>
    <n v="58.681081081081103"/>
    <n v="552"/>
    <n v="552"/>
    <n v="71"/>
    <x v="83"/>
    <x v="1516"/>
    <s v="MONTPONT-EN-BRESSE"/>
    <s v="SSIAD DU CH DE LOUHANS"/>
    <s v="S.S.I.A.D."/>
    <n v="710780214"/>
    <s v="CTRE HOSPITALIER  BRESSE LOUHANNANNAIS"/>
    <n v="1"/>
    <n v="79"/>
    <n v="79"/>
    <n v="6"/>
    <n v="6"/>
    <n v="14"/>
    <n v="14"/>
    <s v="P"/>
    <n v="0"/>
    <n v="0"/>
  </r>
  <r>
    <n v="71027"/>
    <n v="164"/>
    <n v="111"/>
    <n v="53"/>
    <n v="53"/>
    <n v="626"/>
    <n v="626"/>
    <n v="71"/>
    <x v="83"/>
    <x v="1517"/>
    <s v="BEAUREPAIRE-EN-BRESSE"/>
    <s v="SSIAD DU CH DE LOUHANS"/>
    <s v="S.S.I.A.D."/>
    <n v="710780214"/>
    <s v="CTRE HOSPITALIER  BRESSE LOUHANNANNAIS"/>
    <n v="1"/>
    <m/>
    <m/>
    <m/>
    <m/>
    <m/>
    <m/>
    <s v="P"/>
    <n v="0"/>
    <n v="0"/>
  </r>
  <r>
    <n v="71056"/>
    <n v="809.77364864865194"/>
    <n v="519.3412162162183"/>
    <n v="290.43243243243359"/>
    <n v="290.43243243243359"/>
    <n v="2398.00000000001"/>
    <n v="2398.00000000001"/>
    <n v="71"/>
    <x v="83"/>
    <x v="1518"/>
    <s v="LOUHANS"/>
    <s v="SSIAD DU CH DE LOUHANS"/>
    <s v="S.S.I.A.D."/>
    <n v="710780214"/>
    <s v="CTRE HOSPITALIER  BRESSE LOUHANNANNAIS"/>
    <n v="1"/>
    <m/>
    <m/>
    <m/>
    <m/>
    <m/>
    <m/>
    <s v="P"/>
    <n v="0"/>
    <n v="0"/>
  </r>
  <r>
    <n v="71064"/>
    <n v="317.56572130286634"/>
    <n v="199.08554393604771"/>
    <n v="118.48017736681865"/>
    <n v="118.48017736681865"/>
    <n v="957"/>
    <n v="957"/>
    <n v="71"/>
    <x v="83"/>
    <x v="1519"/>
    <s v="LOUHANS"/>
    <s v="SSIAD DU CH DE LOUHANS"/>
    <s v="S.S.I.A.D."/>
    <n v="710780214"/>
    <s v="CTRE HOSPITALIER  BRESSE LOUHANNANNAIS"/>
    <n v="1"/>
    <m/>
    <m/>
    <m/>
    <m/>
    <m/>
    <m/>
    <s v="P"/>
    <n v="0"/>
    <n v="0"/>
  </r>
  <r>
    <n v="71079"/>
    <n v="161.70925110132177"/>
    <n v="102.13215859030848"/>
    <n v="59.577092511013284"/>
    <n v="59.577092511013284"/>
    <n v="483.00000000000051"/>
    <n v="483.00000000000051"/>
    <n v="71"/>
    <x v="83"/>
    <x v="1520"/>
    <s v="CUISEAUX"/>
    <s v="SSIAD DU CH DE LOUHANS"/>
    <s v="S.S.I.A.D."/>
    <n v="710780214"/>
    <s v="CTRE HOSPITALIER  BRESSE LOUHANNANNAIS"/>
    <n v="1"/>
    <m/>
    <m/>
    <m/>
    <m/>
    <m/>
    <m/>
    <s v="P"/>
    <n v="0"/>
    <n v="0"/>
  </r>
  <r>
    <n v="71092"/>
    <n v="162"/>
    <n v="109"/>
    <n v="53"/>
    <n v="53"/>
    <n v="559"/>
    <n v="559"/>
    <n v="71"/>
    <x v="83"/>
    <x v="1521"/>
    <s v="LOUHANS"/>
    <s v="SSIAD DU CH DE LOUHANS"/>
    <s v="S.S.I.A.D."/>
    <n v="710780214"/>
    <s v="CTRE HOSPITALIER  BRESSE LOUHANNANNAIS"/>
    <n v="1"/>
    <m/>
    <m/>
    <m/>
    <m/>
    <m/>
    <m/>
    <s v="P"/>
    <n v="0"/>
    <n v="0"/>
  </r>
  <r>
    <n v="71097"/>
    <n v="201"/>
    <n v="126"/>
    <n v="75"/>
    <n v="75"/>
    <n v="458"/>
    <n v="458"/>
    <n v="71"/>
    <x v="83"/>
    <x v="1522"/>
    <s v="MONTPONT-EN-BRESSE"/>
    <s v="SSIAD DU CH DE LOUHANS"/>
    <s v="S.S.I.A.D."/>
    <n v="710780214"/>
    <s v="CTRE HOSPITALIER  BRESSE LOUHANNANNAIS"/>
    <n v="1"/>
    <m/>
    <m/>
    <m/>
    <m/>
    <m/>
    <m/>
    <s v="P"/>
    <n v="0"/>
    <n v="0"/>
  </r>
  <r>
    <n v="71143"/>
    <n v="127.50694444444446"/>
    <n v="81.050925925925938"/>
    <n v="46.456018518518526"/>
    <n v="46.456018518518526"/>
    <n v="427"/>
    <n v="427"/>
    <n v="71"/>
    <x v="83"/>
    <x v="1523"/>
    <s v="CUISEAUX"/>
    <s v="SSIAD DU CH DE LOUHANS"/>
    <s v="S.S.I.A.D."/>
    <n v="710780214"/>
    <s v="CTRE HOSPITALIER  BRESSE LOUHANNANNAIS"/>
    <n v="1"/>
    <m/>
    <m/>
    <m/>
    <m/>
    <m/>
    <m/>
    <s v="P"/>
    <n v="0"/>
    <n v="0"/>
  </r>
  <r>
    <n v="71157"/>
    <n v="639.66397919294593"/>
    <n v="345.70170473179184"/>
    <n v="293.9622744611541"/>
    <n v="293.9622744611541"/>
    <n v="1880"/>
    <n v="1880"/>
    <n v="71"/>
    <x v="83"/>
    <x v="1524"/>
    <s v="CUISEAUX"/>
    <s v="SSIAD DU CH DE LOUHANS"/>
    <s v="S.S.I.A.D."/>
    <n v="710780214"/>
    <s v="CTRE HOSPITALIER  BRESSE LOUHANNANNAIS"/>
    <n v="1"/>
    <m/>
    <m/>
    <m/>
    <m/>
    <m/>
    <m/>
    <s v="P"/>
    <n v="0"/>
    <n v="0"/>
  </r>
  <r>
    <n v="71177"/>
    <n v="230.15949367088595"/>
    <n v="133.67341772151892"/>
    <n v="96.486075949367034"/>
    <n v="96.486075949367034"/>
    <n v="794"/>
    <n v="794"/>
    <n v="71"/>
    <x v="83"/>
    <x v="1525"/>
    <s v="CUISEAUX"/>
    <s v="SSIAD DU CH DE LOUHANS"/>
    <s v="S.S.I.A.D."/>
    <n v="710780214"/>
    <s v="CTRE HOSPITALIER  BRESSE LOUHANNANNAIS"/>
    <n v="1"/>
    <m/>
    <m/>
    <m/>
    <m/>
    <m/>
    <m/>
    <s v="P"/>
    <n v="0"/>
    <n v="0"/>
  </r>
  <r>
    <n v="71196"/>
    <n v="187"/>
    <n v="128"/>
    <n v="59"/>
    <n v="59"/>
    <n v="641"/>
    <n v="641"/>
    <n v="71"/>
    <x v="83"/>
    <x v="1526"/>
    <s v="BEAUREPAIRE-EN-BRESSE"/>
    <s v="SSIAD DU CH DE LOUHANS"/>
    <s v="S.S.I.A.D."/>
    <n v="710780214"/>
    <s v="CTRE HOSPITALIER  BRESSE LOUHANNANNAIS"/>
    <n v="1"/>
    <m/>
    <m/>
    <m/>
    <m/>
    <m/>
    <m/>
    <s v="P"/>
    <n v="0"/>
    <n v="0"/>
  </r>
  <r>
    <n v="71198"/>
    <n v="126.03878116343489"/>
    <n v="69.806094182825476"/>
    <n v="56.232686980609408"/>
    <n v="56.232686980609408"/>
    <n v="350"/>
    <n v="350"/>
    <n v="71"/>
    <x v="83"/>
    <x v="1527"/>
    <s v="CUISEAUX"/>
    <s v="SSIAD DU CH DE LOUHANS"/>
    <s v="S.S.I.A.D."/>
    <n v="710780214"/>
    <s v="CTRE HOSPITALIER  BRESSE LOUHANNANNAIS"/>
    <n v="1"/>
    <m/>
    <m/>
    <m/>
    <m/>
    <m/>
    <m/>
    <s v="P"/>
    <n v="0"/>
    <n v="0"/>
  </r>
  <r>
    <n v="71209"/>
    <n v="285.15302121902465"/>
    <n v="138.43925054671632"/>
    <n v="146.71377067230833"/>
    <n v="146.71377067230833"/>
    <n v="746.99999999999829"/>
    <n v="746.99999999999829"/>
    <n v="71"/>
    <x v="83"/>
    <x v="1528"/>
    <s v="CUISEAUX"/>
    <s v="SSIAD DU CH DE LOUHANS"/>
    <s v="S.S.I.A.D."/>
    <n v="710780214"/>
    <s v="CTRE HOSPITALIER  BRESSE LOUHANNANNAIS"/>
    <n v="1"/>
    <m/>
    <m/>
    <m/>
    <m/>
    <m/>
    <m/>
    <s v="P"/>
    <n v="0"/>
    <n v="0"/>
  </r>
  <r>
    <n v="71243"/>
    <n v="133"/>
    <n v="91"/>
    <n v="42"/>
    <n v="42"/>
    <n v="394"/>
    <n v="394"/>
    <n v="71"/>
    <x v="83"/>
    <x v="1529"/>
    <s v="CUISEAUX"/>
    <s v="SSIAD DU CH DE LOUHANS"/>
    <s v="S.S.I.A.D."/>
    <n v="710780214"/>
    <s v="CTRE HOSPITALIER  BRESSE LOUHANNANNAIS"/>
    <n v="1"/>
    <m/>
    <m/>
    <m/>
    <m/>
    <m/>
    <m/>
    <s v="P"/>
    <n v="0"/>
    <n v="0"/>
  </r>
  <r>
    <n v="71263"/>
    <n v="2511.4137056957215"/>
    <n v="1309.792399084726"/>
    <n v="1201.6213066109954"/>
    <n v="1201.6213066109954"/>
    <n v="6405"/>
    <n v="6405"/>
    <n v="71"/>
    <x v="83"/>
    <x v="1530"/>
    <s v="LOUHANS"/>
    <s v="SSIAD DU CH DE LOUHANS"/>
    <s v="S.S.I.A.D."/>
    <n v="710780214"/>
    <s v="CTRE HOSPITALIER  BRESSE LOUHANNANNAIS"/>
    <n v="1"/>
    <m/>
    <m/>
    <m/>
    <m/>
    <m/>
    <m/>
    <s v="P"/>
    <n v="0"/>
    <n v="0"/>
  </r>
  <r>
    <n v="71293"/>
    <n v="124.25038746260304"/>
    <n v="85.864088896920805"/>
    <n v="38.386298565682239"/>
    <n v="38.386298565682239"/>
    <n v="409.00000000000091"/>
    <n v="409.00000000000091"/>
    <n v="71"/>
    <x v="83"/>
    <x v="1531"/>
    <s v="MONTPONT-EN-BRESSE"/>
    <s v="SSIAD DU CH DE LOUHANS"/>
    <s v="S.S.I.A.D."/>
    <n v="710780214"/>
    <s v="CTRE HOSPITALIER  BRESSE LOUHANNANNAIS"/>
    <n v="1"/>
    <m/>
    <m/>
    <m/>
    <m/>
    <m/>
    <m/>
    <s v="P"/>
    <n v="0"/>
    <n v="0"/>
  </r>
  <r>
    <n v="71300"/>
    <n v="153.46804835924007"/>
    <n v="91.682210708117438"/>
    <n v="61.785837651122634"/>
    <n v="61.785837651122634"/>
    <n v="577"/>
    <n v="577"/>
    <n v="71"/>
    <x v="83"/>
    <x v="1532"/>
    <s v="CUISEAUX"/>
    <s v="SSIAD DU CH DE LOUHANS"/>
    <s v="S.S.I.A.D."/>
    <n v="710780214"/>
    <s v="CTRE HOSPITALIER  BRESSE LOUHANNANNAIS"/>
    <n v="1"/>
    <m/>
    <m/>
    <m/>
    <m/>
    <m/>
    <m/>
    <s v="P"/>
    <n v="0"/>
    <n v="0"/>
  </r>
  <r>
    <n v="71303"/>
    <n v="122.38930814661481"/>
    <n v="82.612782998964988"/>
    <n v="39.776525147649814"/>
    <n v="39.776525147649814"/>
    <n v="461.99999999999818"/>
    <n v="461.99999999999818"/>
    <n v="71"/>
    <x v="83"/>
    <x v="1533"/>
    <s v="LOUHANS"/>
    <s v="SSIAD DU CH DE LOUHANS"/>
    <s v="S.S.I.A.D."/>
    <n v="710780214"/>
    <s v="CTRE HOSPITALIER  BRESSE LOUHANNANNAIS"/>
    <n v="1"/>
    <m/>
    <m/>
    <m/>
    <m/>
    <m/>
    <m/>
    <s v="P"/>
    <n v="0"/>
    <n v="0"/>
  </r>
  <r>
    <n v="71311"/>
    <n v="93.316326530612457"/>
    <n v="61.207482993197416"/>
    <n v="32.108843537415041"/>
    <n v="32.108843537415041"/>
    <n v="295.00000000000068"/>
    <n v="295.00000000000068"/>
    <n v="71"/>
    <x v="83"/>
    <x v="1534"/>
    <s v="BEAUREPAIRE-EN-BRESSE"/>
    <s v="SSIAD DU CH DE LOUHANS"/>
    <s v="S.S.I.A.D."/>
    <n v="710780214"/>
    <s v="CTRE HOSPITALIER  BRESSE LOUHANNANNAIS"/>
    <n v="1"/>
    <m/>
    <m/>
    <m/>
    <m/>
    <m/>
    <m/>
    <s v="P"/>
    <n v="0"/>
    <n v="0"/>
  </r>
  <r>
    <n v="71318"/>
    <n v="433.74876045060864"/>
    <n v="278.54273205004984"/>
    <n v="155.20602840055878"/>
    <n v="155.20602840055878"/>
    <n v="1115"/>
    <n v="1115"/>
    <n v="71"/>
    <x v="83"/>
    <x v="1535"/>
    <s v="MONTPONT-EN-BRESSE"/>
    <s v="SSIAD DU CH DE LOUHANS"/>
    <s v="S.S.I.A.D."/>
    <n v="710780214"/>
    <s v="CTRE HOSPITALIER  BRESSE LOUHANNANNAIS"/>
    <n v="1"/>
    <m/>
    <m/>
    <m/>
    <m/>
    <m/>
    <m/>
    <s v="P"/>
    <n v="0"/>
    <n v="0"/>
  </r>
  <r>
    <n v="71367"/>
    <n v="134.55013550135502"/>
    <n v="83.195121951219505"/>
    <n v="51.355013550135503"/>
    <n v="51.355013550135503"/>
    <n v="379"/>
    <n v="379"/>
    <n v="71"/>
    <x v="83"/>
    <x v="1536"/>
    <s v="LOUHANS"/>
    <s v="SSIAD DU CH DE LOUHANS"/>
    <s v="S.S.I.A.D."/>
    <n v="710780214"/>
    <s v="CTRE HOSPITALIER  BRESSE LOUHANNANNAIS"/>
    <n v="1"/>
    <m/>
    <m/>
    <m/>
    <m/>
    <m/>
    <m/>
    <s v="P"/>
    <n v="0"/>
    <n v="0"/>
  </r>
  <r>
    <n v="71379"/>
    <n v="411.60895456665378"/>
    <n v="262.49007772612907"/>
    <n v="149.11887684052468"/>
    <n v="149.11887684052468"/>
    <n v="1249"/>
    <n v="1249"/>
    <n v="71"/>
    <x v="83"/>
    <x v="1537"/>
    <s v="BEAUREPAIRE-EN-BRESSE"/>
    <s v="SSIAD DU CH DE LOUHANS"/>
    <s v="S.S.I.A.D."/>
    <n v="710780214"/>
    <s v="CTRE HOSPITALIER  BRESSE LOUHANNANNAIS"/>
    <n v="1"/>
    <m/>
    <m/>
    <m/>
    <m/>
    <m/>
    <m/>
    <s v="P"/>
    <n v="0"/>
    <n v="0"/>
  </r>
  <r>
    <n v="71380"/>
    <n v="229"/>
    <n v="144"/>
    <n v="85"/>
    <n v="85"/>
    <n v="763"/>
    <n v="763"/>
    <n v="71"/>
    <x v="83"/>
    <x v="1538"/>
    <s v="BEAUREPAIRE-EN-BRESSE"/>
    <s v="SSIAD DU CH DE LOUHANS"/>
    <s v="S.S.I.A.D."/>
    <n v="710780214"/>
    <s v="CTRE HOSPITALIER  BRESSE LOUHANNANNAIS"/>
    <n v="1"/>
    <m/>
    <m/>
    <m/>
    <m/>
    <m/>
    <m/>
    <s v="P"/>
    <n v="0"/>
    <n v="0"/>
  </r>
  <r>
    <n v="71401"/>
    <n v="197.63676285739916"/>
    <n v="129.01080618685788"/>
    <n v="68.625956670541271"/>
    <n v="68.625956670541271"/>
    <n v="623.00000000000284"/>
    <n v="623.00000000000284"/>
    <n v="71"/>
    <x v="83"/>
    <x v="1539"/>
    <s v="MONTPONT-EN-BRESSE"/>
    <s v="SSIAD DU CH DE LOUHANS"/>
    <s v="S.S.I.A.D."/>
    <n v="710780214"/>
    <s v="CTRE HOSPITALIER  BRESSE LOUHANNANNAIS"/>
    <n v="1"/>
    <m/>
    <m/>
    <m/>
    <m/>
    <m/>
    <m/>
    <s v="P"/>
    <n v="0"/>
    <n v="0"/>
  </r>
  <r>
    <n v="71454"/>
    <n v="57.617224880382537"/>
    <n v="37.344497607655349"/>
    <n v="20.272727272727192"/>
    <n v="20.272727272727192"/>
    <n v="222.99999999999909"/>
    <n v="222.99999999999909"/>
    <n v="71"/>
    <x v="83"/>
    <x v="1540"/>
    <s v="BEAUREPAIRE-EN-BRESSE"/>
    <s v="SSIAD DU CH DE LOUHANS"/>
    <s v="S.S.I.A.D."/>
    <n v="710780214"/>
    <s v="CTRE HOSPITALIER  BRESSE LOUHANNANNAIS"/>
    <n v="1"/>
    <m/>
    <m/>
    <m/>
    <m/>
    <m/>
    <m/>
    <s v="P"/>
    <n v="0"/>
    <n v="0"/>
  </r>
  <r>
    <n v="71484"/>
    <n v="398.78116729984617"/>
    <n v="261.33717274504482"/>
    <n v="137.44399455480132"/>
    <n v="137.44399455480132"/>
    <n v="1282"/>
    <n v="1282"/>
    <n v="71"/>
    <x v="83"/>
    <x v="1541"/>
    <s v="LOUHANS"/>
    <s v="SSIAD DU CH DE LOUHANS"/>
    <s v="S.S.I.A.D."/>
    <n v="710780214"/>
    <s v="CTRE HOSPITALIER  BRESSE LOUHANNANNAIS"/>
    <n v="1"/>
    <m/>
    <m/>
    <m/>
    <m/>
    <m/>
    <m/>
    <s v="P"/>
    <n v="0"/>
    <n v="0"/>
  </r>
  <r>
    <n v="71506"/>
    <n v="291"/>
    <n v="180"/>
    <n v="111"/>
    <n v="111"/>
    <n v="1173"/>
    <n v="1173"/>
    <n v="71"/>
    <x v="83"/>
    <x v="1542"/>
    <s v="BEAUREPAIRE-EN-BRESSE"/>
    <s v="SSIAD DU CH DE LOUHANS"/>
    <s v="S.S.I.A.D."/>
    <n v="710780214"/>
    <s v="CTRE HOSPITALIER  BRESSE LOUHANNANNAIS"/>
    <n v="1"/>
    <m/>
    <m/>
    <m/>
    <m/>
    <m/>
    <m/>
    <s v="P"/>
    <n v="0"/>
    <n v="0"/>
  </r>
  <r>
    <n v="71528"/>
    <n v="630.50756100096237"/>
    <n v="410.23614211807222"/>
    <n v="220.27141888289009"/>
    <n v="220.27141888289009"/>
    <n v="2016"/>
    <n v="2016"/>
    <n v="71"/>
    <x v="83"/>
    <x v="251"/>
    <s v="LOUHANS"/>
    <s v="SSIAD DU CH DE LOUHANS"/>
    <s v="S.S.I.A.D."/>
    <n v="710780214"/>
    <s v="CTRE HOSPITALIER  BRESSE LOUHANNANNAIS"/>
    <n v="1"/>
    <m/>
    <m/>
    <m/>
    <m/>
    <m/>
    <m/>
    <s v="P"/>
    <n v="0"/>
    <n v="0"/>
  </r>
  <r>
    <n v="71558"/>
    <n v="392.95605658070195"/>
    <n v="221.59063030829063"/>
    <n v="171.36542627241133"/>
    <n v="171.36542627241133"/>
    <n v="1120"/>
    <n v="1120"/>
    <n v="71"/>
    <x v="83"/>
    <x v="1543"/>
    <s v="CUISEAUX"/>
    <s v="SSIAD DU CH DE LOUHANS"/>
    <s v="S.S.I.A.D."/>
    <n v="710780214"/>
    <s v="CTRE HOSPITALIER  BRESSE LOUHANNANNAIS"/>
    <n v="1"/>
    <m/>
    <m/>
    <m/>
    <m/>
    <m/>
    <m/>
    <s v="P"/>
    <n v="0"/>
    <n v="0"/>
  </r>
  <r>
    <n v="71580"/>
    <n v="122.56744186046539"/>
    <n v="81.376744186046693"/>
    <n v="41.190697674418701"/>
    <n v="41.190697674418701"/>
    <n v="432.00000000000102"/>
    <n v="432.00000000000102"/>
    <n v="71"/>
    <x v="83"/>
    <x v="845"/>
    <s v="LOUHANS"/>
    <s v="SSIAD DU CH DE LOUHANS"/>
    <s v="S.S.I.A.D."/>
    <n v="710780214"/>
    <s v="CTRE HOSPITALIER  BRESSE LOUHANNANNAIS"/>
    <n v="1"/>
    <m/>
    <m/>
    <m/>
    <m/>
    <m/>
    <m/>
    <s v="P"/>
    <n v="0"/>
    <n v="0"/>
  </r>
  <r>
    <n v="21024"/>
    <n v="33.690909090909095"/>
    <n v="24.772727272727277"/>
    <n v="8.9181818181818198"/>
    <n v="8.9181818181818198"/>
    <n v="109"/>
    <n v="109"/>
    <n v="21"/>
    <x v="84"/>
    <x v="1544"/>
    <s v="VITTEAUX"/>
    <s v="CH HCO SSIAD VITTEAUX"/>
    <s v="S.S.I.A.D."/>
    <n v="210012142"/>
    <s v="CTRE HOSPITALIER DE LA HAUTE COTE D OR"/>
    <n v="1"/>
    <n v="62"/>
    <n v="14"/>
    <n v="3"/>
    <n v="3"/>
    <n v="20"/>
    <n v="20"/>
    <s v="P"/>
    <n v="0"/>
    <n v="0"/>
  </r>
  <r>
    <n v="21008"/>
    <n v="296"/>
    <n v="146"/>
    <n v="150"/>
    <n v="150"/>
    <n v="600"/>
    <n v="600"/>
    <n v="21"/>
    <x v="85"/>
    <x v="1545"/>
    <s v="VENAREY-LES-LAUMES"/>
    <s v="CH HCO SSIAD ALISE SAINTE REINE"/>
    <s v="S.S.I.A.D."/>
    <n v="210012142"/>
    <s v="CTRE HOSPITALIER DE LA HAUTE COTE D OR"/>
    <n v="1"/>
    <m/>
    <n v="23"/>
    <m/>
    <m/>
    <m/>
    <m/>
    <s v="S"/>
    <n v="0"/>
    <n v="0"/>
  </r>
  <r>
    <n v="21007"/>
    <n v="71.526813746043103"/>
    <n v="49.107961676387802"/>
    <n v="22.418852069655301"/>
    <n v="22.418852069655301"/>
    <n v="237.99999999999932"/>
    <n v="237.99999999999932"/>
    <n v="21"/>
    <x v="86"/>
    <x v="1546"/>
    <s v="PRECY-SOUS-THIL"/>
    <s v="CH HCO SSIAD SAULIEU"/>
    <s v="S.S.I.A.D."/>
    <n v="210012142"/>
    <s v="CTRE HOSPITALIER DE LA HAUTE COTE D OR"/>
    <n v="1"/>
    <m/>
    <n v="25"/>
    <m/>
    <m/>
    <m/>
    <m/>
    <s v="S"/>
    <n v="0"/>
    <n v="0"/>
  </r>
  <r>
    <n v="21084"/>
    <n v="12.872727272727239"/>
    <n v="3.2181818181818098"/>
    <n v="9.6545454545454295"/>
    <n v="9.6545454545454295"/>
    <n v="58.999999999999851"/>
    <n v="58.999999999999851"/>
    <n v="21"/>
    <x v="85"/>
    <x v="1547"/>
    <s v="VENAREY-LES-LAUMES"/>
    <s v="CH HCO SSIAD ALISE SAINTE REINE"/>
    <s v="S.S.I.A.D."/>
    <n v="210012142"/>
    <s v="CTRE HOSPITALIER DE LA HAUTE COTE D OR"/>
    <n v="1"/>
    <m/>
    <m/>
    <m/>
    <m/>
    <m/>
    <m/>
    <s v="S"/>
    <n v="0"/>
    <n v="0"/>
  </r>
  <r>
    <n v="21098"/>
    <n v="62.066666666666663"/>
    <n v="41.377777777777773"/>
    <n v="20.688888888888886"/>
    <n v="20.688888888888886"/>
    <n v="133"/>
    <n v="133"/>
    <n v="21"/>
    <x v="85"/>
    <x v="1548"/>
    <s v="VENAREY-LES-LAUMES"/>
    <s v="CH HCO SSIAD ALISE SAINTE REINE"/>
    <s v="S.S.I.A.D."/>
    <n v="210012142"/>
    <s v="CTRE HOSPITALIER DE LA HAUTE COTE D OR"/>
    <n v="1"/>
    <m/>
    <m/>
    <m/>
    <m/>
    <m/>
    <m/>
    <s v="S"/>
    <n v="0"/>
    <n v="0"/>
  </r>
  <r>
    <n v="21122"/>
    <n v="85.804416403785808"/>
    <n v="51.482649842271478"/>
    <n v="34.321766561514323"/>
    <n v="34.321766561514323"/>
    <n v="320.00000000000114"/>
    <n v="320.00000000000114"/>
    <n v="21"/>
    <x v="85"/>
    <x v="1549"/>
    <s v="VENAREY-LES-LAUMES"/>
    <s v="CH HCO SSIAD ALISE SAINTE REINE"/>
    <s v="S.S.I.A.D."/>
    <n v="210012142"/>
    <s v="CTRE HOSPITALIER DE LA HAUTE COTE D OR"/>
    <n v="1"/>
    <m/>
    <m/>
    <m/>
    <m/>
    <m/>
    <m/>
    <s v="S"/>
    <n v="0"/>
    <n v="0"/>
  </r>
  <r>
    <n v="21144"/>
    <n v="13"/>
    <n v="8"/>
    <n v="5"/>
    <n v="5"/>
    <n v="28"/>
    <n v="28"/>
    <n v="21"/>
    <x v="85"/>
    <x v="1550"/>
    <s v="VENAREY-LES-LAUMES"/>
    <s v="CH HCO SSIAD ALISE SAINTE REINE"/>
    <s v="S.S.I.A.D."/>
    <n v="210012142"/>
    <s v="CTRE HOSPITALIER DE LA HAUTE COTE D OR"/>
    <n v="1"/>
    <m/>
    <m/>
    <m/>
    <m/>
    <m/>
    <m/>
    <s v="S"/>
    <n v="0"/>
    <n v="0"/>
  </r>
  <r>
    <n v="21197"/>
    <n v="9.4736842105263204"/>
    <n v="4.7368421052631602"/>
    <n v="4.7368421052631602"/>
    <n v="4.7368421052631602"/>
    <n v="18"/>
    <n v="18"/>
    <n v="21"/>
    <x v="85"/>
    <x v="1551"/>
    <s v="VENAREY-LES-LAUMES"/>
    <s v="CH HCO SSIAD ALISE SAINTE REINE"/>
    <s v="S.S.I.A.D."/>
    <n v="210012142"/>
    <s v="CTRE HOSPITALIER DE LA HAUTE COTE D OR"/>
    <n v="1"/>
    <m/>
    <m/>
    <m/>
    <m/>
    <m/>
    <m/>
    <s v="S"/>
    <n v="0"/>
    <n v="0"/>
  </r>
  <r>
    <n v="21226"/>
    <n v="70.624999999999901"/>
    <n v="40.357142857142797"/>
    <n v="30.2678571428571"/>
    <n v="30.2678571428571"/>
    <n v="339"/>
    <n v="339"/>
    <n v="21"/>
    <x v="85"/>
    <x v="1552"/>
    <s v="VENAREY-LES-LAUMES"/>
    <s v="CH HCO SSIAD ALISE SAINTE REINE"/>
    <s v="S.S.I.A.D."/>
    <n v="210012142"/>
    <s v="CTRE HOSPITALIER DE LA HAUTE COTE D OR"/>
    <n v="1"/>
    <m/>
    <m/>
    <m/>
    <m/>
    <m/>
    <m/>
    <s v="S"/>
    <n v="0"/>
    <n v="0"/>
  </r>
  <r>
    <n v="21271"/>
    <n v="110.13436778016643"/>
    <n v="64.366345954447183"/>
    <n v="45.768021825719252"/>
    <n v="45.768021825719252"/>
    <n v="303.99999999999892"/>
    <n v="303.99999999999892"/>
    <n v="21"/>
    <x v="85"/>
    <x v="1553"/>
    <s v="VENAREY-LES-LAUMES"/>
    <s v="CH HCO SSIAD ALISE SAINTE REINE"/>
    <s v="S.S.I.A.D."/>
    <n v="210012142"/>
    <s v="CTRE HOSPITALIER DE LA HAUTE COTE D OR"/>
    <n v="1"/>
    <m/>
    <m/>
    <m/>
    <m/>
    <m/>
    <m/>
    <s v="S"/>
    <n v="0"/>
    <n v="0"/>
  </r>
  <r>
    <n v="21288"/>
    <n v="65"/>
    <n v="44"/>
    <n v="21"/>
    <n v="21"/>
    <n v="171"/>
    <n v="171"/>
    <n v="21"/>
    <x v="85"/>
    <x v="1554"/>
    <s v="VENAREY-LES-LAUMES"/>
    <s v="CH HCO SSIAD ALISE SAINTE REINE"/>
    <s v="S.S.I.A.D."/>
    <n v="210012142"/>
    <s v="CTRE HOSPITALIER DE LA HAUTE COTE D OR"/>
    <n v="1"/>
    <m/>
    <m/>
    <m/>
    <m/>
    <m/>
    <m/>
    <s v="S"/>
    <n v="0"/>
    <n v="0"/>
  </r>
  <r>
    <n v="21299"/>
    <n v="36"/>
    <n v="19"/>
    <n v="17"/>
    <n v="17"/>
    <n v="93"/>
    <n v="93"/>
    <n v="21"/>
    <x v="85"/>
    <x v="1555"/>
    <s v="VENAREY-LES-LAUMES"/>
    <s v="CH HCO SSIAD ALISE SAINTE REINE"/>
    <s v="S.S.I.A.D."/>
    <n v="210012142"/>
    <s v="CTRE HOSPITALIER DE LA HAUTE COTE D OR"/>
    <n v="1"/>
    <m/>
    <m/>
    <m/>
    <m/>
    <m/>
    <m/>
    <s v="S"/>
    <n v="0"/>
    <n v="0"/>
  </r>
  <r>
    <n v="21307"/>
    <n v="47.678832116788158"/>
    <n v="30.058394160583841"/>
    <n v="17.62043795620432"/>
    <n v="17.62043795620432"/>
    <n v="142"/>
    <n v="142"/>
    <n v="21"/>
    <x v="85"/>
    <x v="1556"/>
    <s v="VENAREY-LES-LAUMES"/>
    <s v="CH HCO SSIAD ALISE SAINTE REINE"/>
    <s v="S.S.I.A.D."/>
    <n v="210012142"/>
    <s v="CTRE HOSPITALIER DE LA HAUTE COTE D OR"/>
    <n v="1"/>
    <m/>
    <m/>
    <m/>
    <m/>
    <m/>
    <m/>
    <s v="S"/>
    <n v="0"/>
    <n v="0"/>
  </r>
  <r>
    <n v="21308"/>
    <n v="58.163265306122675"/>
    <n v="38.775510204081783"/>
    <n v="19.387755102040892"/>
    <n v="19.387755102040892"/>
    <n v="250.00000000000091"/>
    <n v="250.00000000000091"/>
    <n v="21"/>
    <x v="85"/>
    <x v="1557"/>
    <s v="VENAREY-LES-LAUMES"/>
    <s v="CH HCO SSIAD ALISE SAINTE REINE"/>
    <s v="S.S.I.A.D."/>
    <n v="210012142"/>
    <s v="CTRE HOSPITALIER DE LA HAUTE COTE D OR"/>
    <n v="1"/>
    <m/>
    <m/>
    <m/>
    <m/>
    <m/>
    <m/>
    <s v="S"/>
    <n v="0"/>
    <n v="0"/>
  </r>
  <r>
    <n v="21314"/>
    <n v="36.493150684931642"/>
    <n v="17.232876712328832"/>
    <n v="19.26027397260281"/>
    <n v="19.26027397260281"/>
    <n v="74.00000000000027"/>
    <n v="74.00000000000027"/>
    <n v="21"/>
    <x v="85"/>
    <x v="1558"/>
    <s v="VENAREY-LES-LAUMES"/>
    <s v="CH HCO SSIAD ALISE SAINTE REINE"/>
    <s v="S.S.I.A.D."/>
    <n v="210012142"/>
    <s v="CTRE HOSPITALIER DE LA HAUTE COTE D OR"/>
    <n v="1"/>
    <m/>
    <m/>
    <m/>
    <m/>
    <m/>
    <m/>
    <s v="S"/>
    <n v="0"/>
    <n v="0"/>
  </r>
  <r>
    <n v="21321"/>
    <n v="42.561224489795919"/>
    <n v="24.744897959183675"/>
    <n v="17.816326530612244"/>
    <n v="17.816326530612244"/>
    <n v="97"/>
    <n v="97"/>
    <n v="21"/>
    <x v="85"/>
    <x v="1559"/>
    <s v="VENAREY-LES-LAUMES"/>
    <s v="CH HCO SSIAD ALISE SAINTE REINE"/>
    <s v="S.S.I.A.D."/>
    <n v="210012142"/>
    <s v="CTRE HOSPITALIER DE LA HAUTE COTE D OR"/>
    <n v="1"/>
    <m/>
    <m/>
    <m/>
    <m/>
    <m/>
    <m/>
    <s v="S"/>
    <n v="0"/>
    <n v="0"/>
  </r>
  <r>
    <n v="21386"/>
    <n v="75.205211726384363"/>
    <n v="46.749185667752442"/>
    <n v="28.45602605863192"/>
    <n v="28.45602605863192"/>
    <n v="312"/>
    <n v="312"/>
    <n v="21"/>
    <x v="85"/>
    <x v="1560"/>
    <s v="VENAREY-LES-LAUMES"/>
    <s v="CH HCO SSIAD ALISE SAINTE REINE"/>
    <s v="S.S.I.A.D."/>
    <n v="210012142"/>
    <s v="CTRE HOSPITALIER DE LA HAUTE COTE D OR"/>
    <n v="1"/>
    <m/>
    <m/>
    <m/>
    <m/>
    <m/>
    <m/>
    <s v="S"/>
    <n v="0"/>
    <n v="0"/>
  </r>
  <r>
    <n v="21404"/>
    <n v="127.70617882550246"/>
    <n v="85.802588898384471"/>
    <n v="41.903589927117999"/>
    <n v="41.903589927117999"/>
    <n v="446"/>
    <n v="446"/>
    <n v="21"/>
    <x v="85"/>
    <x v="1561"/>
    <s v="VENAREY-LES-LAUMES"/>
    <s v="CH HCO SSIAD ALISE SAINTE REINE"/>
    <s v="S.S.I.A.D."/>
    <n v="210012142"/>
    <s v="CTRE HOSPITALIER DE LA HAUTE COTE D OR"/>
    <n v="1"/>
    <m/>
    <m/>
    <m/>
    <m/>
    <m/>
    <m/>
    <s v="S"/>
    <n v="0"/>
    <n v="0"/>
  </r>
  <r>
    <n v="21448"/>
    <n v="20.439999999999994"/>
    <n v="10.706666666666663"/>
    <n v="9.7333333333333307"/>
    <n v="9.7333333333333307"/>
    <n v="73"/>
    <n v="73"/>
    <n v="21"/>
    <x v="85"/>
    <x v="1562"/>
    <s v="VENAREY-LES-LAUMES"/>
    <s v="CH HCO SSIAD ALISE SAINTE REINE"/>
    <s v="S.S.I.A.D."/>
    <n v="210012142"/>
    <s v="CTRE HOSPITALIER DE LA HAUTE COTE D OR"/>
    <n v="1"/>
    <m/>
    <m/>
    <m/>
    <m/>
    <m/>
    <m/>
    <s v="S"/>
    <n v="0"/>
    <n v="0"/>
  </r>
  <r>
    <n v="21500"/>
    <n v="96.088621155368315"/>
    <n v="51.110968699663999"/>
    <n v="44.977652455704323"/>
    <n v="44.977652455704323"/>
    <n v="601.00000000000205"/>
    <n v="601.00000000000205"/>
    <n v="21"/>
    <x v="85"/>
    <x v="1563"/>
    <s v="VENAREY-LES-LAUMES"/>
    <s v="CH HCO SSIAD ALISE SAINTE REINE"/>
    <s v="S.S.I.A.D."/>
    <n v="210012142"/>
    <s v="CTRE HOSPITALIER DE LA HAUTE COTE D OR"/>
    <n v="1"/>
    <m/>
    <m/>
    <m/>
    <m/>
    <m/>
    <m/>
    <s v="S"/>
    <n v="0"/>
    <n v="0"/>
  </r>
  <r>
    <n v="21528"/>
    <n v="44.88590604026848"/>
    <n v="24.483221476510082"/>
    <n v="20.402684563758399"/>
    <n v="20.402684563758399"/>
    <n v="152"/>
    <n v="152"/>
    <n v="21"/>
    <x v="85"/>
    <x v="1564"/>
    <s v="VENAREY-LES-LAUMES"/>
    <s v="CH HCO SSIAD ALISE SAINTE REINE"/>
    <s v="S.S.I.A.D."/>
    <n v="210012142"/>
    <s v="CTRE HOSPITALIER DE LA HAUTE COTE D OR"/>
    <n v="1"/>
    <m/>
    <m/>
    <m/>
    <m/>
    <m/>
    <m/>
    <s v="S"/>
    <n v="0"/>
    <n v="0"/>
  </r>
  <r>
    <n v="21580"/>
    <n v="41"/>
    <n v="23"/>
    <n v="18"/>
    <n v="18"/>
    <n v="136"/>
    <n v="136"/>
    <n v="21"/>
    <x v="85"/>
    <x v="1565"/>
    <s v="VENAREY-LES-LAUMES"/>
    <s v="CH HCO SSIAD ALISE SAINTE REINE"/>
    <s v="S.S.I.A.D."/>
    <n v="210012142"/>
    <s v="CTRE HOSPITALIER DE LA HAUTE COTE D OR"/>
    <n v="1"/>
    <m/>
    <m/>
    <m/>
    <m/>
    <m/>
    <m/>
    <s v="S"/>
    <n v="0"/>
    <n v="0"/>
  </r>
  <r>
    <n v="21627"/>
    <n v="37"/>
    <n v="17"/>
    <n v="20"/>
    <n v="20"/>
    <n v="118"/>
    <n v="118"/>
    <n v="21"/>
    <x v="85"/>
    <x v="1566"/>
    <s v="VENAREY-LES-LAUMES"/>
    <s v="CH HCO SSIAD ALISE SAINTE REINE"/>
    <s v="S.S.I.A.D."/>
    <n v="210012142"/>
    <s v="CTRE HOSPITALIER DE LA HAUTE COTE D OR"/>
    <n v="1"/>
    <m/>
    <m/>
    <m/>
    <m/>
    <m/>
    <m/>
    <s v="S"/>
    <n v="0"/>
    <n v="0"/>
  </r>
  <r>
    <n v="21663"/>
    <n v="816.95437053916385"/>
    <n v="503.76844724646048"/>
    <n v="313.18592329270336"/>
    <n v="313.18592329270336"/>
    <n v="2895"/>
    <n v="2895"/>
    <n v="21"/>
    <x v="85"/>
    <x v="1567"/>
    <s v="VENAREY-LES-LAUMES"/>
    <s v="CH HCO SSIAD ALISE SAINTE REINE"/>
    <s v="S.S.I.A.D."/>
    <n v="210012142"/>
    <s v="CTRE HOSPITALIER DE LA HAUTE COTE D OR"/>
    <n v="1"/>
    <m/>
    <m/>
    <m/>
    <m/>
    <m/>
    <m/>
    <s v="S"/>
    <n v="0"/>
    <n v="0"/>
  </r>
  <r>
    <n v="21670"/>
    <n v="71.446540880503093"/>
    <n v="44.276729559748397"/>
    <n v="27.1698113207547"/>
    <n v="27.1698113207547"/>
    <n v="320"/>
    <n v="320"/>
    <n v="21"/>
    <x v="85"/>
    <x v="1568"/>
    <s v="VENAREY-LES-LAUMES"/>
    <s v="CH HCO SSIAD ALISE SAINTE REINE"/>
    <s v="S.S.I.A.D."/>
    <n v="210012142"/>
    <s v="CTRE HOSPITALIER DE LA HAUTE COTE D OR"/>
    <n v="1"/>
    <m/>
    <m/>
    <m/>
    <m/>
    <m/>
    <m/>
    <s v="S"/>
    <n v="0"/>
    <n v="0"/>
  </r>
  <r>
    <n v="21073"/>
    <n v="23.20000000000001"/>
    <n v="12.566666666666672"/>
    <n v="10.633333333333336"/>
    <n v="10.633333333333336"/>
    <n v="87"/>
    <n v="87"/>
    <n v="21"/>
    <x v="86"/>
    <x v="1569"/>
    <s v="PRECY-SOUS-THIL"/>
    <s v="CH HCO SSIAD SAULIEU"/>
    <s v="S.S.I.A.D."/>
    <n v="210012142"/>
    <s v="CTRE HOSPITALIER DE LA HAUTE COTE D OR"/>
    <n v="1"/>
    <m/>
    <m/>
    <m/>
    <m/>
    <m/>
    <m/>
    <s v="S"/>
    <n v="0"/>
    <n v="0"/>
  </r>
  <r>
    <n v="21101"/>
    <n v="37.296296296296276"/>
    <n v="19.629629629629619"/>
    <n v="17.666666666666657"/>
    <n v="17.666666666666657"/>
    <n v="159"/>
    <n v="159"/>
    <n v="21"/>
    <x v="86"/>
    <x v="1570"/>
    <s v="PRECY-SOUS-THIL"/>
    <s v="CH HCO SSIAD SAULIEU"/>
    <s v="S.S.I.A.D."/>
    <n v="210012142"/>
    <s v="CTRE HOSPITALIER DE LA HAUTE COTE D OR"/>
    <n v="1"/>
    <m/>
    <m/>
    <m/>
    <m/>
    <m/>
    <m/>
    <s v="S"/>
    <n v="0"/>
    <n v="0"/>
  </r>
  <r>
    <n v="21108"/>
    <n v="24.159292035398231"/>
    <n v="16.725663716814161"/>
    <n v="7.4336283185840717"/>
    <n v="7.4336283185840717"/>
    <n v="105"/>
    <n v="105"/>
    <n v="21"/>
    <x v="86"/>
    <x v="1571"/>
    <s v="PRECY-SOUS-THIL"/>
    <s v="CH HCO SSIAD SAULIEU"/>
    <s v="S.S.I.A.D."/>
    <n v="210012142"/>
    <s v="CTRE HOSPITALIER DE LA HAUTE COTE D OR"/>
    <n v="1"/>
    <m/>
    <m/>
    <m/>
    <m/>
    <m/>
    <m/>
    <s v="S"/>
    <n v="0"/>
    <n v="0"/>
  </r>
  <r>
    <n v="21139"/>
    <n v="116.94308943089396"/>
    <n v="60.4878048780486"/>
    <n v="56.455284552845363"/>
    <n v="56.455284552845363"/>
    <n v="247.99999999999929"/>
    <n v="247.99999999999929"/>
    <n v="21"/>
    <x v="86"/>
    <x v="1572"/>
    <s v="SAULIEU"/>
    <s v="CH HCO SSIAD SAULIEU"/>
    <s v="S.S.I.A.D."/>
    <n v="210012142"/>
    <s v="CTRE HOSPITALIER DE LA HAUTE COTE D OR"/>
    <n v="1"/>
    <m/>
    <m/>
    <m/>
    <m/>
    <m/>
    <m/>
    <s v="S"/>
    <n v="0"/>
    <n v="0"/>
  </r>
  <r>
    <n v="21177"/>
    <n v="63"/>
    <n v="43"/>
    <n v="20"/>
    <n v="20"/>
    <n v="182"/>
    <n v="182"/>
    <n v="21"/>
    <x v="86"/>
    <x v="1573"/>
    <s v="PRECY-SOUS-THIL"/>
    <s v="CH HCO SSIAD SAULIEU"/>
    <s v="S.S.I.A.D."/>
    <n v="210012142"/>
    <s v="CTRE HOSPITALIER DE LA HAUTE COTE D OR"/>
    <n v="1"/>
    <m/>
    <m/>
    <m/>
    <m/>
    <m/>
    <m/>
    <s v="S"/>
    <n v="0"/>
    <n v="0"/>
  </r>
  <r>
    <n v="21232"/>
    <n v="51.957746478873005"/>
    <n v="29.544600938967001"/>
    <n v="22.413145539906001"/>
    <n v="22.413145539906001"/>
    <n v="216.99999999999901"/>
    <n v="216.99999999999901"/>
    <n v="21"/>
    <x v="86"/>
    <x v="1574"/>
    <s v="PRECY-SOUS-THIL"/>
    <s v="CH HCO SSIAD SAULIEU"/>
    <s v="S.S.I.A.D."/>
    <n v="210012142"/>
    <s v="CTRE HOSPITALIER DE LA HAUTE COTE D OR"/>
    <n v="1"/>
    <m/>
    <m/>
    <m/>
    <m/>
    <m/>
    <m/>
    <s v="S"/>
    <n v="0"/>
    <n v="0"/>
  </r>
  <r>
    <n v="21280"/>
    <n v="42.972972972972798"/>
    <n v="20.41216216216208"/>
    <n v="22.560810810810718"/>
    <n v="22.560810810810718"/>
    <n v="158.99999999999935"/>
    <n v="158.99999999999935"/>
    <n v="21"/>
    <x v="86"/>
    <x v="1575"/>
    <s v="PRECY-SOUS-THIL"/>
    <s v="CH HCO SSIAD SAULIEU"/>
    <s v="S.S.I.A.D."/>
    <n v="210012142"/>
    <s v="CTRE HOSPITALIER DE LA HAUTE COTE D OR"/>
    <n v="1"/>
    <m/>
    <m/>
    <m/>
    <m/>
    <m/>
    <m/>
    <s v="S"/>
    <n v="0"/>
    <n v="0"/>
  </r>
  <r>
    <n v="21328"/>
    <n v="20.953488372092959"/>
    <n v="16.02325581395344"/>
    <n v="4.9302325581395197"/>
    <n v="4.9302325581395197"/>
    <n v="52.999999999999837"/>
    <n v="52.999999999999837"/>
    <n v="21"/>
    <x v="86"/>
    <x v="1576"/>
    <s v="SAULIEU"/>
    <s v="CH HCO SSIAD SAULIEU"/>
    <s v="S.S.I.A.D."/>
    <n v="210012142"/>
    <s v="CTRE HOSPITALIER DE LA HAUTE COTE D OR"/>
    <n v="1"/>
    <m/>
    <m/>
    <m/>
    <m/>
    <m/>
    <m/>
    <s v="S"/>
    <n v="0"/>
    <n v="0"/>
  </r>
  <r>
    <n v="21335"/>
    <n v="42.358208955223894"/>
    <n v="22.656716417910456"/>
    <n v="19.701492537313438"/>
    <n v="19.701492537313438"/>
    <n v="132"/>
    <n v="132"/>
    <n v="21"/>
    <x v="86"/>
    <x v="1577"/>
    <s v="PRECY-SOUS-THIL"/>
    <s v="CH HCO SSIAD SAULIEU"/>
    <s v="S.S.I.A.D."/>
    <n v="210012142"/>
    <s v="CTRE HOSPITALIER DE LA HAUTE COTE D OR"/>
    <n v="1"/>
    <m/>
    <m/>
    <m/>
    <m/>
    <m/>
    <m/>
    <s v="S"/>
    <n v="0"/>
    <n v="0"/>
  </r>
  <r>
    <n v="21380"/>
    <n v="11"/>
    <n v="5"/>
    <n v="6"/>
    <n v="6"/>
    <n v="66"/>
    <n v="66"/>
    <n v="21"/>
    <x v="86"/>
    <x v="1578"/>
    <s v="PRECY-SOUS-THIL"/>
    <s v="CH HCO SSIAD SAULIEU"/>
    <s v="S.S.I.A.D."/>
    <n v="210012142"/>
    <s v="CTRE HOSPITALIER DE LA HAUTE COTE D OR"/>
    <n v="1"/>
    <m/>
    <m/>
    <m/>
    <m/>
    <m/>
    <m/>
    <s v="S"/>
    <n v="0"/>
    <n v="0"/>
  </r>
  <r>
    <n v="21417"/>
    <n v="46.92"/>
    <n v="32.64"/>
    <n v="14.28"/>
    <n v="14.28"/>
    <n v="102"/>
    <n v="102"/>
    <n v="21"/>
    <x v="86"/>
    <x v="1579"/>
    <s v="PRECY-SOUS-THIL"/>
    <s v="CH HCO SSIAD SAULIEU"/>
    <s v="S.S.I.A.D."/>
    <n v="210012142"/>
    <s v="CTRE HOSPITALIER DE LA HAUTE COTE D OR"/>
    <n v="1"/>
    <m/>
    <m/>
    <m/>
    <m/>
    <m/>
    <m/>
    <s v="S"/>
    <n v="0"/>
    <n v="0"/>
  </r>
  <r>
    <n v="21422"/>
    <n v="40.106870229007455"/>
    <n v="24.931297709923552"/>
    <n v="15.1755725190839"/>
    <n v="15.1755725190839"/>
    <n v="141.99999999999935"/>
    <n v="141.99999999999935"/>
    <n v="21"/>
    <x v="86"/>
    <x v="1580"/>
    <s v="SAULIEU"/>
    <s v="CH HCO SSIAD SAULIEU"/>
    <s v="S.S.I.A.D."/>
    <n v="210012142"/>
    <s v="CTRE HOSPITALIER DE LA HAUTE COTE D OR"/>
    <n v="1"/>
    <m/>
    <m/>
    <m/>
    <m/>
    <m/>
    <m/>
    <s v="S"/>
    <n v="0"/>
    <n v="0"/>
  </r>
  <r>
    <n v="21430"/>
    <n v="16.799999999999997"/>
    <n v="9.8823529411764692"/>
    <n v="6.9176470588235288"/>
    <n v="6.9176470588235288"/>
    <n v="84"/>
    <n v="84"/>
    <n v="21"/>
    <x v="86"/>
    <x v="1581"/>
    <s v="PRECY-SOUS-THIL"/>
    <s v="CH HCO SSIAD SAULIEU"/>
    <s v="S.S.I.A.D."/>
    <n v="210012142"/>
    <s v="CTRE HOSPITALIER DE LA HAUTE COTE D OR"/>
    <n v="1"/>
    <m/>
    <m/>
    <m/>
    <m/>
    <m/>
    <m/>
    <s v="S"/>
    <n v="0"/>
    <n v="0"/>
  </r>
  <r>
    <n v="21434"/>
    <n v="38.980891719745244"/>
    <n v="18.515923566878989"/>
    <n v="20.464968152866252"/>
    <n v="20.464968152866252"/>
    <n v="153"/>
    <n v="153"/>
    <n v="21"/>
    <x v="86"/>
    <x v="1582"/>
    <s v="SAULIEU"/>
    <s v="CH HCO SSIAD SAULIEU"/>
    <s v="S.S.I.A.D."/>
    <n v="210012142"/>
    <s v="CTRE HOSPITALIER DE LA HAUTE COTE D OR"/>
    <n v="1"/>
    <m/>
    <m/>
    <m/>
    <m/>
    <m/>
    <m/>
    <s v="S"/>
    <n v="0"/>
    <n v="0"/>
  </r>
  <r>
    <n v="21445"/>
    <n v="73.27810650887568"/>
    <n v="49.86982248520706"/>
    <n v="23.408284023668621"/>
    <n v="23.408284023668621"/>
    <n v="172"/>
    <n v="172"/>
    <n v="21"/>
    <x v="86"/>
    <x v="1583"/>
    <s v="SAULIEU"/>
    <s v="CH HCO SSIAD SAULIEU"/>
    <s v="S.S.I.A.D."/>
    <n v="210012142"/>
    <s v="CTRE HOSPITALIER DE LA HAUTE COTE D OR"/>
    <n v="1"/>
    <m/>
    <m/>
    <m/>
    <m/>
    <m/>
    <m/>
    <s v="S"/>
    <n v="0"/>
    <n v="0"/>
  </r>
  <r>
    <n v="21505"/>
    <n v="264.7026887713223"/>
    <n v="132.82635550554116"/>
    <n v="131.87633326578114"/>
    <n v="131.87633326578114"/>
    <n v="774"/>
    <n v="774"/>
    <n v="21"/>
    <x v="86"/>
    <x v="1584"/>
    <s v="PRECY-SOUS-THIL"/>
    <s v="CH HCO SSIAD SAULIEU"/>
    <s v="S.S.I.A.D."/>
    <n v="210012142"/>
    <s v="CTRE HOSPITALIER DE LA HAUTE COTE D OR"/>
    <n v="1"/>
    <m/>
    <m/>
    <m/>
    <m/>
    <m/>
    <m/>
    <s v="S"/>
    <n v="0"/>
    <n v="0"/>
  </r>
  <r>
    <n v="21525"/>
    <n v="338.89325842696633"/>
    <n v="208.16292134831463"/>
    <n v="130.7303370786517"/>
    <n v="130.7303370786517"/>
    <n v="895"/>
    <n v="895"/>
    <n v="21"/>
    <x v="86"/>
    <x v="1585"/>
    <s v="SAULIEU"/>
    <s v="CH HCO SSIAD SAULIEU"/>
    <s v="S.S.I.A.D."/>
    <n v="210012142"/>
    <s v="CTRE HOSPITALIER DE LA HAUTE COTE D OR"/>
    <n v="1"/>
    <m/>
    <m/>
    <m/>
    <m/>
    <m/>
    <m/>
    <s v="S"/>
    <n v="0"/>
    <n v="0"/>
  </r>
  <r>
    <n v="21531"/>
    <n v="187.9927410995173"/>
    <n v="96.000779278945984"/>
    <n v="91.991961820571319"/>
    <n v="91.991961820571319"/>
    <n v="585.99999999999852"/>
    <n v="585.99999999999852"/>
    <n v="21"/>
    <x v="86"/>
    <x v="1586"/>
    <s v="SAULIEU"/>
    <s v="CH HCO SSIAD SAULIEU"/>
    <s v="S.S.I.A.D."/>
    <n v="210012142"/>
    <s v="CTRE HOSPITALIER DE LA HAUTE COTE D OR"/>
    <n v="1"/>
    <m/>
    <m/>
    <m/>
    <m/>
    <m/>
    <m/>
    <s v="S"/>
    <n v="0"/>
    <n v="0"/>
  </r>
  <r>
    <n v="21538"/>
    <n v="60.632352941176457"/>
    <n v="32.272058823529406"/>
    <n v="28.360294117647051"/>
    <n v="28.360294117647051"/>
    <n v="133"/>
    <n v="133"/>
    <n v="21"/>
    <x v="86"/>
    <x v="1587"/>
    <s v="SAULIEU"/>
    <s v="CH HCO SSIAD SAULIEU"/>
    <s v="S.S.I.A.D."/>
    <n v="210012142"/>
    <s v="CTRE HOSPITALIER DE LA HAUTE COTE D OR"/>
    <n v="1"/>
    <m/>
    <m/>
    <m/>
    <m/>
    <m/>
    <m/>
    <s v="S"/>
    <n v="0"/>
    <n v="0"/>
  </r>
  <r>
    <n v="21546"/>
    <n v="60.148837209302329"/>
    <n v="40.42790697674419"/>
    <n v="19.720930232558139"/>
    <n v="19.720930232558139"/>
    <n v="212"/>
    <n v="212"/>
    <n v="21"/>
    <x v="86"/>
    <x v="1480"/>
    <s v="SAULIEU"/>
    <s v="CH HCO SSIAD SAULIEU"/>
    <s v="S.S.I.A.D."/>
    <n v="210012142"/>
    <s v="CTRE HOSPITALIER DE LA HAUTE COTE D OR"/>
    <n v="1"/>
    <m/>
    <m/>
    <m/>
    <m/>
    <m/>
    <m/>
    <s v="S"/>
    <n v="0"/>
    <n v="0"/>
  </r>
  <r>
    <n v="21548"/>
    <n v="76.072289156626539"/>
    <n v="39.518072289156642"/>
    <n v="36.55421686746989"/>
    <n v="36.55421686746989"/>
    <n v="164"/>
    <n v="164"/>
    <n v="21"/>
    <x v="86"/>
    <x v="1588"/>
    <s v="SAULIEU"/>
    <s v="CH HCO SSIAD SAULIEU"/>
    <s v="S.S.I.A.D."/>
    <n v="210012142"/>
    <s v="CTRE HOSPITALIER DE LA HAUTE COTE D OR"/>
    <n v="1"/>
    <m/>
    <m/>
    <m/>
    <m/>
    <m/>
    <m/>
    <s v="S"/>
    <n v="0"/>
    <n v="0"/>
  </r>
  <r>
    <n v="21608"/>
    <n v="39.217391304347828"/>
    <n v="22"/>
    <n v="17.217391304347831"/>
    <n v="17.217391304347831"/>
    <n v="110"/>
    <n v="110"/>
    <n v="21"/>
    <x v="86"/>
    <x v="1589"/>
    <s v="SAULIEU"/>
    <s v="CH HCO SSIAD SAULIEU"/>
    <s v="S.S.I.A.D."/>
    <n v="210012142"/>
    <s v="CTRE HOSPITALIER DE LA HAUTE COTE D OR"/>
    <n v="1"/>
    <m/>
    <m/>
    <m/>
    <m/>
    <m/>
    <m/>
    <s v="S"/>
    <n v="0"/>
    <n v="0"/>
  </r>
  <r>
    <n v="21629"/>
    <n v="84"/>
    <n v="50"/>
    <n v="34"/>
    <n v="34"/>
    <n v="319"/>
    <n v="319"/>
    <n v="21"/>
    <x v="86"/>
    <x v="1590"/>
    <s v="SAULIEU"/>
    <s v="CH HCO SSIAD SAULIEU"/>
    <s v="S.S.I.A.D."/>
    <n v="210012142"/>
    <s v="CTRE HOSPITALIER DE LA HAUTE COTE D OR"/>
    <n v="1"/>
    <m/>
    <m/>
    <m/>
    <m/>
    <m/>
    <m/>
    <s v="S"/>
    <n v="0"/>
    <n v="0"/>
  </r>
  <r>
    <n v="21687"/>
    <n v="61.20512820512819"/>
    <n v="32.576923076923073"/>
    <n v="28.628205128205121"/>
    <n v="28.628205128205121"/>
    <n v="154"/>
    <n v="154"/>
    <n v="21"/>
    <x v="86"/>
    <x v="1591"/>
    <s v="SAULIEU"/>
    <s v="CH HCO SSIAD SAULIEU"/>
    <s v="S.S.I.A.D."/>
    <n v="210012142"/>
    <s v="CTRE HOSPITALIER DE LA HAUTE COTE D OR"/>
    <n v="1"/>
    <m/>
    <m/>
    <m/>
    <m/>
    <m/>
    <m/>
    <s v="S"/>
    <n v="0"/>
    <n v="0"/>
  </r>
  <r>
    <n v="21040"/>
    <n v="22.556962025316402"/>
    <n v="10.253164556962"/>
    <n v="12.3037974683544"/>
    <n v="12.3037974683544"/>
    <n v="80.999999999999801"/>
    <n v="80.999999999999801"/>
    <n v="21"/>
    <x v="84"/>
    <x v="1592"/>
    <s v="VITTEAUX"/>
    <s v="CH HCO SSIAD VITTEAUX"/>
    <s v="S.S.I.A.D."/>
    <n v="210012142"/>
    <s v="CTRE HOSPITALIER DE LA HAUTE COTE D OR"/>
    <n v="1"/>
    <m/>
    <m/>
    <m/>
    <m/>
    <m/>
    <m/>
    <s v="P"/>
    <n v="0"/>
    <n v="0"/>
  </r>
  <r>
    <n v="21069"/>
    <n v="29"/>
    <n v="16"/>
    <n v="13"/>
    <n v="13"/>
    <n v="121"/>
    <n v="121"/>
    <n v="21"/>
    <x v="84"/>
    <x v="1593"/>
    <s v="VITTEAUX"/>
    <s v="CH HCO SSIAD VITTEAUX"/>
    <s v="S.S.I.A.D."/>
    <n v="210012142"/>
    <s v="CTRE HOSPITALIER DE LA HAUTE COTE D OR"/>
    <n v="1"/>
    <m/>
    <m/>
    <m/>
    <m/>
    <m/>
    <m/>
    <s v="P"/>
    <n v="0"/>
    <n v="0"/>
  </r>
  <r>
    <n v="21097"/>
    <n v="7.741935483870968"/>
    <n v="5.806451612903226"/>
    <n v="1.935483870967742"/>
    <n v="1.935483870967742"/>
    <n v="30"/>
    <n v="30"/>
    <n v="21"/>
    <x v="84"/>
    <x v="1594"/>
    <s v="VITTEAUX"/>
    <s v="CH HCO SSIAD VITTEAUX"/>
    <s v="S.S.I.A.D."/>
    <n v="210012142"/>
    <s v="CTRE HOSPITALIER DE LA HAUTE COTE D OR"/>
    <n v="1"/>
    <m/>
    <m/>
    <m/>
    <m/>
    <m/>
    <m/>
    <s v="P"/>
    <n v="0"/>
    <n v="0"/>
  </r>
  <r>
    <n v="21100"/>
    <n v="9.696969696969699"/>
    <n v="6.7878787878787898"/>
    <n v="2.9090909090909101"/>
    <n v="2.9090909090909101"/>
    <n v="32"/>
    <n v="32"/>
    <n v="21"/>
    <x v="84"/>
    <x v="1595"/>
    <s v="VITTEAUX"/>
    <s v="CH HCO SSIAD VITTEAUX"/>
    <s v="S.S.I.A.D."/>
    <n v="210012142"/>
    <s v="CTRE HOSPITALIER DE LA HAUTE COTE D OR"/>
    <n v="1"/>
    <m/>
    <m/>
    <m/>
    <m/>
    <m/>
    <m/>
    <s v="P"/>
    <n v="0"/>
    <n v="0"/>
  </r>
  <r>
    <n v="21141"/>
    <n v="9"/>
    <n v="8"/>
    <n v="1"/>
    <n v="1"/>
    <n v="32"/>
    <n v="32"/>
    <n v="21"/>
    <x v="84"/>
    <x v="1596"/>
    <s v="VITTEAUX"/>
    <s v="CH HCO SSIAD VITTEAUX"/>
    <s v="S.S.I.A.D."/>
    <n v="210012142"/>
    <s v="CTRE HOSPITALIER DE LA HAUTE COTE D OR"/>
    <n v="1"/>
    <m/>
    <m/>
    <m/>
    <m/>
    <m/>
    <m/>
    <s v="P"/>
    <n v="0"/>
    <n v="0"/>
  </r>
  <r>
    <n v="21147"/>
    <n v="18.441176470588243"/>
    <n v="12.617647058823534"/>
    <n v="5.8235294117647083"/>
    <n v="5.8235294117647083"/>
    <n v="33"/>
    <n v="33"/>
    <n v="21"/>
    <x v="84"/>
    <x v="882"/>
    <s v="VITTEAUX"/>
    <s v="CH HCO SSIAD VITTEAUX"/>
    <s v="S.S.I.A.D."/>
    <n v="210012142"/>
    <s v="CTRE HOSPITALIER DE LA HAUTE COTE D OR"/>
    <n v="1"/>
    <m/>
    <m/>
    <m/>
    <m/>
    <m/>
    <m/>
    <s v="P"/>
    <n v="0"/>
    <n v="0"/>
  </r>
  <r>
    <n v="21168"/>
    <n v="22.826086956521728"/>
    <n v="11.95652173913043"/>
    <n v="10.869565217391299"/>
    <n v="10.869565217391299"/>
    <n v="50"/>
    <n v="50"/>
    <n v="21"/>
    <x v="84"/>
    <x v="1597"/>
    <s v="VITTEAUX"/>
    <s v="CH HCO SSIAD VITTEAUX"/>
    <s v="S.S.I.A.D."/>
    <n v="210012142"/>
    <s v="CTRE HOSPITALIER DE LA HAUTE COTE D OR"/>
    <n v="1"/>
    <m/>
    <m/>
    <m/>
    <m/>
    <m/>
    <m/>
    <s v="P"/>
    <n v="0"/>
    <n v="0"/>
  </r>
  <r>
    <n v="21224"/>
    <n v="28.345679012345801"/>
    <n v="17.209876543209951"/>
    <n v="11.13580246913585"/>
    <n v="11.13580246913585"/>
    <n v="82.000000000000355"/>
    <n v="82.000000000000355"/>
    <n v="21"/>
    <x v="84"/>
    <x v="1598"/>
    <s v="VITTEAUX"/>
    <s v="CH HCO SSIAD VITTEAUX"/>
    <s v="S.S.I.A.D."/>
    <n v="210012142"/>
    <s v="CTRE HOSPITALIER DE LA HAUTE COTE D OR"/>
    <n v="1"/>
    <m/>
    <m/>
    <m/>
    <m/>
    <m/>
    <m/>
    <s v="P"/>
    <n v="0"/>
    <n v="0"/>
  </r>
  <r>
    <n v="21298"/>
    <n v="18.909090909090899"/>
    <n v="15.12727272727272"/>
    <n v="3.78181818181818"/>
    <n v="3.78181818181818"/>
    <n v="104"/>
    <n v="104"/>
    <n v="21"/>
    <x v="84"/>
    <x v="1599"/>
    <s v="VITTEAUX"/>
    <s v="CH HCO SSIAD VITTEAUX"/>
    <s v="S.S.I.A.D."/>
    <n v="210012142"/>
    <s v="CTRE HOSPITALIER DE LA HAUTE COTE D OR"/>
    <n v="1"/>
    <m/>
    <m/>
    <m/>
    <m/>
    <m/>
    <m/>
    <s v="P"/>
    <n v="0"/>
    <n v="0"/>
  </r>
  <r>
    <n v="21377"/>
    <n v="15.553191489361712"/>
    <n v="12.80851063829788"/>
    <n v="2.7446808510638312"/>
    <n v="2.7446808510638312"/>
    <n v="43"/>
    <n v="43"/>
    <n v="21"/>
    <x v="84"/>
    <x v="1600"/>
    <s v="VITTEAUX"/>
    <s v="CH HCO SSIAD VITTEAUX"/>
    <s v="S.S.I.A.D."/>
    <n v="210012142"/>
    <s v="CTRE HOSPITALIER DE LA HAUTE COTE D OR"/>
    <n v="1"/>
    <m/>
    <m/>
    <m/>
    <m/>
    <m/>
    <m/>
    <s v="P"/>
    <n v="0"/>
    <n v="0"/>
  </r>
  <r>
    <n v="21381"/>
    <n v="30"/>
    <n v="16"/>
    <n v="14"/>
    <n v="14"/>
    <n v="108"/>
    <n v="108"/>
    <n v="21"/>
    <x v="84"/>
    <x v="1601"/>
    <s v="VITTEAUX"/>
    <s v="CH HCO SSIAD VITTEAUX"/>
    <s v="S.S.I.A.D."/>
    <n v="210012142"/>
    <s v="CTRE HOSPITALIER DE LA HAUTE COTE D OR"/>
    <n v="1"/>
    <m/>
    <m/>
    <m/>
    <m/>
    <m/>
    <m/>
    <s v="P"/>
    <n v="0"/>
    <n v="0"/>
  </r>
  <r>
    <n v="21395"/>
    <n v="33.276595744680847"/>
    <n v="28.38297872340425"/>
    <n v="4.8936170212765946"/>
    <n v="4.8936170212765946"/>
    <n v="92"/>
    <n v="92"/>
    <n v="21"/>
    <x v="84"/>
    <x v="1602"/>
    <s v="VITTEAUX"/>
    <s v="CH HCO SSIAD VITTEAUX"/>
    <s v="S.S.I.A.D."/>
    <n v="210012142"/>
    <s v="CTRE HOSPITALIER DE LA HAUTE COTE D OR"/>
    <n v="1"/>
    <m/>
    <m/>
    <m/>
    <m/>
    <m/>
    <m/>
    <s v="P"/>
    <n v="0"/>
    <n v="0"/>
  </r>
  <r>
    <n v="21449"/>
    <n v="70.401015228426473"/>
    <n v="32.649746192893438"/>
    <n v="37.751269035533042"/>
    <n v="37.751269035533042"/>
    <n v="201"/>
    <n v="201"/>
    <n v="21"/>
    <x v="84"/>
    <x v="1603"/>
    <s v="PRECY-SOUS-THIL"/>
    <s v="CH HCO SSIAD VITTEAUX"/>
    <s v="S.S.I.A.D."/>
    <n v="210012142"/>
    <s v="CTRE HOSPITALIER DE LA HAUTE COTE D OR"/>
    <n v="1"/>
    <m/>
    <m/>
    <m/>
    <m/>
    <m/>
    <m/>
    <s v="P"/>
    <n v="0"/>
    <n v="0"/>
  </r>
  <r>
    <n v="21457"/>
    <n v="25.698795180722897"/>
    <n v="11.421686746987955"/>
    <n v="14.277108433734943"/>
    <n v="14.277108433734943"/>
    <n v="79"/>
    <n v="79"/>
    <n v="21"/>
    <x v="84"/>
    <x v="1604"/>
    <s v="PRECY-SOUS-THIL"/>
    <s v="CH HCO SSIAD VITTEAUX"/>
    <s v="S.S.I.A.D."/>
    <n v="210012142"/>
    <s v="CTRE HOSPITALIER DE LA HAUTE COTE D OR"/>
    <n v="1"/>
    <m/>
    <m/>
    <m/>
    <m/>
    <m/>
    <m/>
    <s v="P"/>
    <n v="0"/>
    <n v="0"/>
  </r>
  <r>
    <n v="21463"/>
    <n v="18.754018072261399"/>
    <n v="11.4425225903267"/>
    <n v="7.3114954819347"/>
    <n v="7.3114954819347"/>
    <n v="48.000000000000199"/>
    <n v="48.000000000000199"/>
    <n v="21"/>
    <x v="84"/>
    <x v="1605"/>
    <s v="PRECY-SOUS-THIL"/>
    <s v="CH HCO SSIAD VITTEAUX"/>
    <s v="S.S.I.A.D."/>
    <n v="210012142"/>
    <s v="CTRE HOSPITALIER DE LA HAUTE COTE D OR"/>
    <n v="1"/>
    <m/>
    <m/>
    <m/>
    <m/>
    <m/>
    <m/>
    <s v="P"/>
    <n v="0"/>
    <n v="0"/>
  </r>
  <r>
    <n v="21498"/>
    <n v="19.622950819672099"/>
    <n v="7.2295081967212997"/>
    <n v="12.393442622950799"/>
    <n v="12.393442622950799"/>
    <n v="62.999999999999901"/>
    <n v="62.999999999999901"/>
    <n v="21"/>
    <x v="84"/>
    <x v="1606"/>
    <s v="VITTEAUX"/>
    <s v="CH HCO SSIAD VITTEAUX"/>
    <s v="S.S.I.A.D."/>
    <n v="210012142"/>
    <s v="CTRE HOSPITALIER DE LA HAUTE COTE D OR"/>
    <n v="1"/>
    <m/>
    <m/>
    <m/>
    <m/>
    <m/>
    <m/>
    <s v="P"/>
    <n v="0"/>
    <n v="0"/>
  </r>
  <r>
    <n v="21529"/>
    <n v="10.5"/>
    <n v="6.3"/>
    <n v="4.2"/>
    <n v="4.2"/>
    <n v="42"/>
    <n v="42"/>
    <n v="21"/>
    <x v="84"/>
    <x v="1607"/>
    <s v="PRECY-SOUS-THIL"/>
    <s v="CH HCO SSIAD VITTEAUX"/>
    <s v="S.S.I.A.D."/>
    <n v="210012142"/>
    <s v="CTRE HOSPITALIER DE LA HAUTE COTE D OR"/>
    <n v="1"/>
    <m/>
    <m/>
    <m/>
    <m/>
    <m/>
    <m/>
    <s v="P"/>
    <n v="0"/>
    <n v="0"/>
  </r>
  <r>
    <n v="21537"/>
    <n v="41.612903225806399"/>
    <n v="26.008064516129"/>
    <n v="15.6048387096774"/>
    <n v="15.6048387096774"/>
    <n v="129"/>
    <n v="129"/>
    <n v="21"/>
    <x v="84"/>
    <x v="1608"/>
    <s v="VITTEAUX"/>
    <s v="CH HCO SSIAD VITTEAUX"/>
    <s v="S.S.I.A.D."/>
    <n v="210012142"/>
    <s v="CTRE HOSPITALIER DE LA HAUTE COTE D OR"/>
    <n v="1"/>
    <m/>
    <m/>
    <m/>
    <m/>
    <m/>
    <m/>
    <s v="P"/>
    <n v="0"/>
    <n v="0"/>
  </r>
  <r>
    <n v="21544"/>
    <n v="21.381818181818218"/>
    <n v="15.2727272727273"/>
    <n v="6.10909090909092"/>
    <n v="6.10909090909092"/>
    <n v="56.000000000000099"/>
    <n v="56.000000000000099"/>
    <n v="21"/>
    <x v="84"/>
    <x v="1609"/>
    <s v="VITTEAUX"/>
    <s v="CH HCO SSIAD VITTEAUX"/>
    <s v="S.S.I.A.D."/>
    <n v="210012142"/>
    <s v="CTRE HOSPITALIER DE LA HAUTE COTE D OR"/>
    <n v="1"/>
    <m/>
    <m/>
    <m/>
    <m/>
    <m/>
    <m/>
    <s v="P"/>
    <n v="0"/>
    <n v="0"/>
  </r>
  <r>
    <n v="21552"/>
    <n v="11.720930232558144"/>
    <n v="3.9069767441860481"/>
    <n v="7.8139534883720962"/>
    <n v="7.8139534883720962"/>
    <n v="42"/>
    <n v="42"/>
    <n v="21"/>
    <x v="84"/>
    <x v="1610"/>
    <s v="VITTEAUX"/>
    <s v="CH HCO SSIAD VITTEAUX"/>
    <s v="S.S.I.A.D."/>
    <n v="210012142"/>
    <s v="CTRE HOSPITALIER DE LA HAUTE COTE D OR"/>
    <n v="1"/>
    <m/>
    <m/>
    <m/>
    <m/>
    <m/>
    <m/>
    <s v="P"/>
    <n v="0"/>
    <n v="0"/>
  </r>
  <r>
    <n v="21563"/>
    <n v="24.232557423900325"/>
    <n v="16.733730836444416"/>
    <n v="7.4988265874559099"/>
    <n v="7.4988265874559099"/>
    <n v="140.99999999999949"/>
    <n v="140.99999999999949"/>
    <n v="21"/>
    <x v="84"/>
    <x v="1611"/>
    <s v="VITTEAUX"/>
    <s v="CH HCO SSIAD VITTEAUX"/>
    <s v="S.S.I.A.D."/>
    <n v="210012142"/>
    <s v="CTRE HOSPITALIER DE LA HAUTE COTE D OR"/>
    <n v="1"/>
    <m/>
    <m/>
    <m/>
    <m/>
    <m/>
    <m/>
    <s v="P"/>
    <n v="0"/>
    <n v="0"/>
  </r>
  <r>
    <n v="21576"/>
    <n v="47.291925465838339"/>
    <n v="24.149068322981279"/>
    <n v="23.142857142857061"/>
    <n v="23.142857142857061"/>
    <n v="161.99999999999943"/>
    <n v="161.99999999999943"/>
    <n v="21"/>
    <x v="84"/>
    <x v="1612"/>
    <s v="VITTEAUX"/>
    <s v="CH HCO SSIAD VITTEAUX"/>
    <s v="S.S.I.A.D."/>
    <n v="210012142"/>
    <s v="CTRE HOSPITALIER DE LA HAUTE COTE D OR"/>
    <n v="1"/>
    <m/>
    <m/>
    <m/>
    <m/>
    <m/>
    <m/>
    <s v="P"/>
    <n v="0"/>
    <n v="0"/>
  </r>
  <r>
    <n v="21613"/>
    <n v="44"/>
    <n v="25"/>
    <n v="19"/>
    <n v="19"/>
    <n v="145"/>
    <n v="145"/>
    <n v="21"/>
    <x v="84"/>
    <x v="1613"/>
    <s v="VITTEAUX"/>
    <s v="CH HCO SSIAD VITTEAUX"/>
    <s v="S.S.I.A.D."/>
    <n v="210012142"/>
    <s v="CTRE HOSPITALIER DE LA HAUTE COTE D OR"/>
    <n v="1"/>
    <m/>
    <m/>
    <m/>
    <m/>
    <m/>
    <m/>
    <s v="P"/>
    <n v="0"/>
    <n v="0"/>
  </r>
  <r>
    <n v="21633"/>
    <n v="76"/>
    <n v="48"/>
    <n v="28"/>
    <n v="28"/>
    <n v="169"/>
    <n v="169"/>
    <n v="21"/>
    <x v="84"/>
    <x v="1614"/>
    <s v="VITTEAUX"/>
    <s v="CH HCO SSIAD VITTEAUX"/>
    <s v="S.S.I.A.D."/>
    <n v="210012142"/>
    <s v="CTRE HOSPITALIER DE LA HAUTE COTE D OR"/>
    <n v="1"/>
    <m/>
    <m/>
    <m/>
    <m/>
    <m/>
    <m/>
    <s v="P"/>
    <n v="0"/>
    <n v="0"/>
  </r>
  <r>
    <n v="21635"/>
    <n v="43.37719298245608"/>
    <n v="27.236842105263118"/>
    <n v="16.140350877192962"/>
    <n v="16.140350877192962"/>
    <n v="115"/>
    <n v="115"/>
    <n v="21"/>
    <x v="84"/>
    <x v="1615"/>
    <s v="PRECY-SOUS-THIL"/>
    <s v="CH HCO SSIAD VITTEAUX"/>
    <s v="S.S.I.A.D."/>
    <n v="210012142"/>
    <s v="CTRE HOSPITALIER DE LA HAUTE COTE D OR"/>
    <n v="1"/>
    <m/>
    <m/>
    <m/>
    <m/>
    <m/>
    <m/>
    <s v="P"/>
    <n v="0"/>
    <n v="0"/>
  </r>
  <r>
    <n v="21649"/>
    <n v="16.372093023255839"/>
    <n v="10.2325581395349"/>
    <n v="6.1395348837209403"/>
    <n v="6.1395348837209403"/>
    <n v="44.000000000000071"/>
    <n v="44.000000000000071"/>
    <n v="21"/>
    <x v="84"/>
    <x v="1616"/>
    <s v="VITTEAUX"/>
    <s v="CH HCO SSIAD VITTEAUX"/>
    <s v="S.S.I.A.D."/>
    <n v="210012142"/>
    <s v="CTRE HOSPITALIER DE LA HAUTE COTE D OR"/>
    <n v="1"/>
    <m/>
    <m/>
    <m/>
    <m/>
    <m/>
    <m/>
    <s v="P"/>
    <n v="0"/>
    <n v="0"/>
  </r>
  <r>
    <n v="21662"/>
    <n v="15"/>
    <n v="13"/>
    <n v="2"/>
    <n v="2"/>
    <n v="36"/>
    <n v="36"/>
    <n v="21"/>
    <x v="84"/>
    <x v="1617"/>
    <s v="VITTEAUX"/>
    <s v="CH HCO SSIAD VITTEAUX"/>
    <s v="S.S.I.A.D."/>
    <n v="210012142"/>
    <s v="CTRE HOSPITALIER DE LA HAUTE COTE D OR"/>
    <n v="1"/>
    <m/>
    <m/>
    <m/>
    <m/>
    <m/>
    <m/>
    <s v="P"/>
    <n v="0"/>
    <n v="0"/>
  </r>
  <r>
    <n v="21672"/>
    <n v="5.3076923076923102"/>
    <n v="3.5384615384615401"/>
    <n v="1.7692307692307701"/>
    <n v="1.7692307692307701"/>
    <n v="23"/>
    <n v="23"/>
    <n v="21"/>
    <x v="84"/>
    <x v="1618"/>
    <s v="VITTEAUX"/>
    <s v="CH HCO SSIAD VITTEAUX"/>
    <s v="S.S.I.A.D."/>
    <n v="210012142"/>
    <s v="CTRE HOSPITALIER DE LA HAUTE COTE D OR"/>
    <n v="1"/>
    <m/>
    <m/>
    <m/>
    <m/>
    <m/>
    <m/>
    <s v="P"/>
    <n v="0"/>
    <n v="0"/>
  </r>
  <r>
    <n v="21678"/>
    <n v="75"/>
    <n v="50"/>
    <n v="25"/>
    <n v="25"/>
    <n v="196"/>
    <n v="196"/>
    <n v="21"/>
    <x v="84"/>
    <x v="1619"/>
    <s v="PRECY-SOUS-THIL"/>
    <s v="CH HCO SSIAD VITTEAUX"/>
    <s v="S.S.I.A.D."/>
    <n v="210012142"/>
    <s v="CTRE HOSPITALIER DE LA HAUTE COTE D OR"/>
    <n v="1"/>
    <m/>
    <m/>
    <m/>
    <m/>
    <m/>
    <m/>
    <s v="P"/>
    <n v="0"/>
    <n v="0"/>
  </r>
  <r>
    <n v="21690"/>
    <n v="32"/>
    <n v="21"/>
    <n v="11"/>
    <n v="11"/>
    <n v="90"/>
    <n v="90"/>
    <n v="21"/>
    <x v="84"/>
    <x v="1620"/>
    <s v="VITTEAUX"/>
    <s v="CH HCO SSIAD VITTEAUX"/>
    <s v="S.S.I.A.D."/>
    <n v="210012142"/>
    <s v="CTRE HOSPITALIER DE LA HAUTE COTE D OR"/>
    <n v="1"/>
    <m/>
    <m/>
    <m/>
    <m/>
    <m/>
    <m/>
    <s v="P"/>
    <n v="0"/>
    <n v="0"/>
  </r>
  <r>
    <n v="21694"/>
    <n v="14.466666666666619"/>
    <n v="7.2333333333333103"/>
    <n v="7.2333333333333094"/>
    <n v="7.2333333333333094"/>
    <n v="30.999999999999901"/>
    <n v="30.999999999999901"/>
    <n v="21"/>
    <x v="84"/>
    <x v="1621"/>
    <s v="VITTEAUX"/>
    <s v="CH HCO SSIAD VITTEAUX"/>
    <s v="S.S.I.A.D."/>
    <n v="210012142"/>
    <s v="CTRE HOSPITALIER DE LA HAUTE COTE D OR"/>
    <n v="1"/>
    <m/>
    <m/>
    <m/>
    <m/>
    <m/>
    <m/>
    <s v="P"/>
    <n v="0"/>
    <n v="0"/>
  </r>
  <r>
    <n v="21707"/>
    <n v="84.305309734513244"/>
    <n v="48.4513274336283"/>
    <n v="35.853982300884944"/>
    <n v="35.853982300884944"/>
    <n v="219"/>
    <n v="219"/>
    <n v="21"/>
    <x v="84"/>
    <x v="1622"/>
    <s v="VITTEAUX"/>
    <s v="CH HCO SSIAD VITTEAUX"/>
    <s v="S.S.I.A.D."/>
    <n v="210012142"/>
    <s v="CTRE HOSPITALIER DE LA HAUTE COTE D OR"/>
    <n v="1"/>
    <m/>
    <m/>
    <m/>
    <m/>
    <m/>
    <m/>
    <s v="P"/>
    <n v="0"/>
    <n v="0"/>
  </r>
  <r>
    <n v="21710"/>
    <n v="381"/>
    <n v="190"/>
    <n v="191"/>
    <n v="191"/>
    <n v="1075"/>
    <n v="1075"/>
    <n v="21"/>
    <x v="84"/>
    <x v="1623"/>
    <s v="VITTEAUX"/>
    <s v="CH HCO SSIAD VITTEAUX"/>
    <s v="S.S.I.A.D."/>
    <n v="210012142"/>
    <s v="CTRE HOSPITALIER DE LA HAUTE COTE D OR"/>
    <n v="1"/>
    <m/>
    <m/>
    <m/>
    <m/>
    <m/>
    <m/>
    <s v="P"/>
    <n v="0"/>
    <n v="0"/>
  </r>
  <r>
    <n v="90003"/>
    <n v="142"/>
    <n v="103"/>
    <n v="39"/>
    <n v="39"/>
    <n v="635"/>
    <n v="635"/>
    <n v="90"/>
    <x v="87"/>
    <x v="1624"/>
    <s v="Giromagny"/>
    <s v="SPASAD DOMICILE 90"/>
    <s v="S.S.I.A.D."/>
    <n v="900003898"/>
    <s v="DOMICILE 90"/>
    <n v="1"/>
    <n v="132"/>
    <n v="132"/>
    <n v="20"/>
    <n v="20"/>
    <m/>
    <m/>
    <s v="P"/>
    <n v="0"/>
    <n v="0"/>
  </r>
  <r>
    <n v="90005"/>
    <n v="104.92723492723506"/>
    <n v="69.272349272349359"/>
    <n v="35.654885654885703"/>
    <n v="35.654885654885703"/>
    <n v="490.00000000000063"/>
    <n v="490.00000000000063"/>
    <n v="90"/>
    <x v="87"/>
    <x v="1625"/>
    <s v="Giromagny"/>
    <s v="SPASAD DOMICILE 90"/>
    <s v="S.S.I.A.D."/>
    <n v="900003898"/>
    <s v="DOMICILE 90"/>
    <n v="1"/>
    <m/>
    <m/>
    <m/>
    <m/>
    <m/>
    <m/>
    <s v="P"/>
    <n v="0"/>
    <n v="0"/>
  </r>
  <r>
    <n v="90006"/>
    <n v="89.959183673469653"/>
    <n v="65.142857142857338"/>
    <n v="24.816326530612319"/>
    <n v="24.816326530612319"/>
    <n v="304.00000000000091"/>
    <n v="304.00000000000091"/>
    <n v="90"/>
    <x v="87"/>
    <x v="1626"/>
    <s v="Giromagny"/>
    <s v="SPASAD DOMICILE 90"/>
    <s v="S.S.I.A.D."/>
    <n v="900003898"/>
    <s v="DOMICILE 90"/>
    <n v="1"/>
    <m/>
    <m/>
    <m/>
    <m/>
    <m/>
    <m/>
    <s v="P"/>
    <n v="0"/>
    <n v="0"/>
  </r>
  <r>
    <n v="90016"/>
    <n v="34"/>
    <n v="33"/>
    <n v="1"/>
    <n v="1"/>
    <n v="115"/>
    <n v="115"/>
    <n v="90"/>
    <x v="87"/>
    <x v="1627"/>
    <s v="Giromagny"/>
    <s v="SPASAD DOMICILE 90"/>
    <s v="S.S.I.A.D."/>
    <n v="900003898"/>
    <s v="DOMICILE 90"/>
    <n v="1"/>
    <m/>
    <m/>
    <m/>
    <m/>
    <m/>
    <m/>
    <s v="P"/>
    <n v="0"/>
    <n v="0"/>
  </r>
  <r>
    <n v="90023"/>
    <n v="240.00071352967842"/>
    <n v="178.00046669176115"/>
    <n v="62.00024683791726"/>
    <n v="62.00024683791726"/>
    <n v="1094"/>
    <n v="1094"/>
    <n v="90"/>
    <x v="87"/>
    <x v="1628"/>
    <s v="Giromagny"/>
    <s v="SPASAD DOMICILE 90"/>
    <s v="S.S.I.A.D."/>
    <n v="900003898"/>
    <s v="DOMICILE 90"/>
    <n v="1"/>
    <m/>
    <m/>
    <m/>
    <m/>
    <m/>
    <m/>
    <s v="P"/>
    <n v="0"/>
    <n v="0"/>
  </r>
  <r>
    <n v="90029"/>
    <n v="540"/>
    <n v="363"/>
    <n v="177"/>
    <n v="177"/>
    <n v="1965"/>
    <n v="1965"/>
    <n v="90"/>
    <x v="87"/>
    <x v="1629"/>
    <s v="Bavilliers"/>
    <s v="SPASAD DOMICILE 90"/>
    <s v="S.S.I.A.D."/>
    <n v="900003898"/>
    <s v="DOMICILE 90"/>
    <n v="1"/>
    <m/>
    <m/>
    <m/>
    <m/>
    <m/>
    <m/>
    <s v="P"/>
    <n v="0"/>
    <n v="0"/>
  </r>
  <r>
    <n v="90037"/>
    <n v="267.28630705394113"/>
    <n v="203.50207468879609"/>
    <n v="63.784232365145037"/>
    <n v="63.784232365145037"/>
    <n v="975.99999999999716"/>
    <n v="975.99999999999716"/>
    <n v="90"/>
    <x v="87"/>
    <x v="1630"/>
    <s v="Valdoie"/>
    <s v="SPASAD DOMICILE 90"/>
    <s v="S.S.I.A.D."/>
    <n v="900003898"/>
    <s v="DOMICILE 90"/>
    <n v="1"/>
    <m/>
    <m/>
    <m/>
    <m/>
    <m/>
    <m/>
    <s v="P"/>
    <n v="0"/>
    <n v="0"/>
  </r>
  <r>
    <n v="90041"/>
    <n v="371.40557285223463"/>
    <n v="259.68991241647012"/>
    <n v="111.71566043576451"/>
    <n v="111.71566043576451"/>
    <n v="1471"/>
    <n v="1471"/>
    <n v="90"/>
    <x v="87"/>
    <x v="1631"/>
    <s v="Giromagny"/>
    <s v="SPASAD DOMICILE 90"/>
    <s v="S.S.I.A.D."/>
    <n v="900003898"/>
    <s v="DOMICILE 90"/>
    <n v="1"/>
    <m/>
    <m/>
    <m/>
    <m/>
    <m/>
    <m/>
    <s v="P"/>
    <n v="0"/>
    <n v="0"/>
  </r>
  <r>
    <n v="90042"/>
    <n v="664.98311625663166"/>
    <n v="488.12590448625087"/>
    <n v="176.85721177038076"/>
    <n v="176.85721177038076"/>
    <n v="2095"/>
    <n v="2095"/>
    <n v="90"/>
    <x v="87"/>
    <x v="1632"/>
    <s v="Valdoie"/>
    <s v="SPASAD DOMICILE 90"/>
    <s v="S.S.I.A.D."/>
    <n v="900003898"/>
    <s v="DOMICILE 90"/>
    <n v="1"/>
    <m/>
    <m/>
    <m/>
    <m/>
    <m/>
    <m/>
    <s v="P"/>
    <n v="0"/>
    <n v="0"/>
  </r>
  <r>
    <n v="90044"/>
    <n v="51.580645161290334"/>
    <n v="40.669354838709687"/>
    <n v="10.911290322580648"/>
    <n v="10.911290322580648"/>
    <n v="246"/>
    <n v="246"/>
    <n v="90"/>
    <x v="87"/>
    <x v="1633"/>
    <s v="Giromagny"/>
    <s v="SPASAD DOMICILE 90"/>
    <s v="S.S.I.A.D."/>
    <n v="900003898"/>
    <s v="DOMICILE 90"/>
    <n v="1"/>
    <m/>
    <m/>
    <m/>
    <m/>
    <m/>
    <m/>
    <s v="P"/>
    <n v="0"/>
    <n v="0"/>
  </r>
  <r>
    <n v="90052"/>
    <n v="940.40199038308947"/>
    <n v="470.1194767151664"/>
    <n v="470.28251366792313"/>
    <n v="470.28251366792313"/>
    <n v="3141"/>
    <n v="3141"/>
    <n v="90"/>
    <x v="87"/>
    <x v="1634"/>
    <s v="Giromagny"/>
    <s v="SPASAD DOMICILE 90"/>
    <s v="S.S.I.A.D."/>
    <n v="900003898"/>
    <s v="DOMICILE 90"/>
    <n v="1"/>
    <m/>
    <m/>
    <m/>
    <m/>
    <m/>
    <m/>
    <s v="P"/>
    <n v="0"/>
    <n v="0"/>
  </r>
  <r>
    <n v="90054"/>
    <n v="140.49911190053291"/>
    <n v="91.673179396092394"/>
    <n v="48.825932504440509"/>
    <n v="48.825932504440509"/>
    <n v="561"/>
    <n v="561"/>
    <n v="90"/>
    <x v="87"/>
    <x v="1635"/>
    <s v="Giromagny"/>
    <s v="SPASAD DOMICILE 90"/>
    <s v="S.S.I.A.D."/>
    <n v="900003898"/>
    <s v="DOMICILE 90"/>
    <n v="1"/>
    <m/>
    <m/>
    <m/>
    <m/>
    <m/>
    <m/>
    <s v="P"/>
    <n v="0"/>
    <n v="0"/>
  </r>
  <r>
    <n v="90057"/>
    <n v="169.71813031161429"/>
    <n v="129.54815864022629"/>
    <n v="40.169971671388005"/>
    <n v="40.169971671388005"/>
    <n v="708.99999999999818"/>
    <n v="708.99999999999818"/>
    <n v="90"/>
    <x v="87"/>
    <x v="1636"/>
    <s v="Giromagny"/>
    <s v="SPASAD DOMICILE 90"/>
    <s v="S.S.I.A.D."/>
    <n v="900003898"/>
    <s v="DOMICILE 90"/>
    <n v="1"/>
    <m/>
    <m/>
    <m/>
    <m/>
    <m/>
    <m/>
    <s v="P"/>
    <n v="0"/>
    <n v="0"/>
  </r>
  <r>
    <n v="90058"/>
    <n v="93.185248713550635"/>
    <n v="55.296740994854218"/>
    <n v="37.88850771869641"/>
    <n v="37.88850771869641"/>
    <n v="597"/>
    <n v="597"/>
    <n v="90"/>
    <x v="87"/>
    <x v="1637"/>
    <s v="Giromagny"/>
    <s v="SPASAD DOMICILE 90"/>
    <s v="S.S.I.A.D."/>
    <n v="900003898"/>
    <s v="DOMICILE 90"/>
    <n v="1"/>
    <m/>
    <m/>
    <m/>
    <m/>
    <m/>
    <m/>
    <s v="P"/>
    <n v="0"/>
    <n v="0"/>
  </r>
  <r>
    <n v="90061"/>
    <n v="5.684210526315792"/>
    <n v="5.684210526315792"/>
    <n v="0"/>
    <n v="0"/>
    <n v="36"/>
    <n v="36"/>
    <n v="90"/>
    <x v="87"/>
    <x v="1638"/>
    <s v="Giromagny"/>
    <s v="SPASAD DOMICILE 90"/>
    <s v="S.S.I.A.D."/>
    <n v="900003898"/>
    <s v="DOMICILE 90"/>
    <n v="1"/>
    <m/>
    <m/>
    <m/>
    <m/>
    <m/>
    <m/>
    <s v="P"/>
    <n v="0"/>
    <n v="0"/>
  </r>
  <r>
    <n v="90065"/>
    <n v="269.69625919316968"/>
    <n v="166.31835900733302"/>
    <n v="103.37790018583664"/>
    <n v="103.37790018583664"/>
    <n v="1109"/>
    <n v="1109"/>
    <n v="90"/>
    <x v="87"/>
    <x v="1639"/>
    <s v="Giromagny"/>
    <s v="SPASAD DOMICILE 90"/>
    <s v="S.S.I.A.D."/>
    <n v="900003898"/>
    <s v="DOMICILE 90"/>
    <n v="1"/>
    <m/>
    <m/>
    <m/>
    <m/>
    <m/>
    <m/>
    <s v="P"/>
    <n v="0"/>
    <n v="0"/>
  </r>
  <r>
    <n v="90066"/>
    <n v="56.703056768559065"/>
    <n v="27.81659388646294"/>
    <n v="28.886462882096129"/>
    <n v="28.886462882096129"/>
    <n v="245.00000000000051"/>
    <n v="245.00000000000051"/>
    <n v="90"/>
    <x v="87"/>
    <x v="1640"/>
    <s v="Giromagny"/>
    <s v="SPASAD DOMICILE 90"/>
    <s v="S.S.I.A.D."/>
    <n v="900003898"/>
    <s v="DOMICILE 90"/>
    <n v="1"/>
    <m/>
    <m/>
    <m/>
    <m/>
    <m/>
    <m/>
    <s v="P"/>
    <n v="0"/>
    <n v="0"/>
  </r>
  <r>
    <n v="90075"/>
    <n v="798.91226890182247"/>
    <n v="517.93824729363814"/>
    <n v="280.97402160818433"/>
    <n v="280.97402160818433"/>
    <n v="3539"/>
    <n v="3539"/>
    <n v="90"/>
    <x v="87"/>
    <x v="1641"/>
    <s v="Valdoie"/>
    <s v="SPASAD DOMICILE 90"/>
    <s v="S.S.I.A.D."/>
    <n v="900003898"/>
    <s v="DOMICILE 90"/>
    <n v="1"/>
    <m/>
    <m/>
    <m/>
    <m/>
    <m/>
    <m/>
    <s v="P"/>
    <n v="0"/>
    <n v="0"/>
  </r>
  <r>
    <n v="90078"/>
    <n v="31.659574468085083"/>
    <n v="22.468085106382961"/>
    <n v="9.1914893617021196"/>
    <n v="9.1914893617021196"/>
    <n v="192"/>
    <n v="192"/>
    <n v="90"/>
    <x v="87"/>
    <x v="1642"/>
    <s v="Giromagny"/>
    <s v="SPASAD DOMICILE 90"/>
    <s v="S.S.I.A.D."/>
    <n v="900003898"/>
    <s v="DOMICILE 90"/>
    <n v="1"/>
    <m/>
    <m/>
    <m/>
    <m/>
    <m/>
    <m/>
    <s v="P"/>
    <n v="0"/>
    <n v="0"/>
  </r>
  <r>
    <n v="90079"/>
    <n v="85"/>
    <n v="51"/>
    <n v="34"/>
    <n v="34"/>
    <n v="280"/>
    <n v="280"/>
    <n v="90"/>
    <x v="87"/>
    <x v="1643"/>
    <s v="Giromagny"/>
    <s v="SPASAD DOMICILE 90"/>
    <s v="S.S.I.A.D."/>
    <n v="900003898"/>
    <s v="DOMICILE 90"/>
    <n v="1"/>
    <m/>
    <m/>
    <m/>
    <m/>
    <m/>
    <m/>
    <s v="P"/>
    <n v="0"/>
    <n v="0"/>
  </r>
  <r>
    <n v="90085"/>
    <n v="17.83636363636364"/>
    <n v="12.881818181818184"/>
    <n v="4.954545454545455"/>
    <n v="4.954545454545455"/>
    <n v="109"/>
    <n v="109"/>
    <n v="90"/>
    <x v="87"/>
    <x v="1644"/>
    <s v="Giromagny"/>
    <s v="SPASAD DOMICILE 90"/>
    <s v="S.S.I.A.D."/>
    <n v="900003898"/>
    <s v="DOMICILE 90"/>
    <n v="1"/>
    <m/>
    <m/>
    <m/>
    <m/>
    <m/>
    <m/>
    <s v="P"/>
    <n v="0"/>
    <n v="0"/>
  </r>
  <r>
    <n v="90086"/>
    <n v="47.798605429617034"/>
    <n v="33.166379277693451"/>
    <n v="14.632226151923581"/>
    <n v="14.632226151923581"/>
    <n v="201"/>
    <n v="201"/>
    <n v="90"/>
    <x v="87"/>
    <x v="1645"/>
    <s v="Giromagny"/>
    <s v="SPASAD DOMICILE 90"/>
    <s v="S.S.I.A.D."/>
    <n v="900003898"/>
    <s v="DOMICILE 90"/>
    <n v="1"/>
    <m/>
    <m/>
    <m/>
    <m/>
    <m/>
    <m/>
    <s v="P"/>
    <n v="0"/>
    <n v="0"/>
  </r>
  <r>
    <n v="90088"/>
    <n v="288.92605510172291"/>
    <n v="188.5666316873284"/>
    <n v="100.35942341439453"/>
    <n v="100.35942341439453"/>
    <n v="1025"/>
    <n v="1025"/>
    <n v="90"/>
    <x v="87"/>
    <x v="1646"/>
    <s v="Giromagny"/>
    <s v="SPASAD DOMICILE 90"/>
    <s v="S.S.I.A.D."/>
    <n v="900003898"/>
    <s v="DOMICILE 90"/>
    <n v="1"/>
    <m/>
    <m/>
    <m/>
    <m/>
    <m/>
    <m/>
    <s v="P"/>
    <n v="0"/>
    <n v="0"/>
  </r>
  <r>
    <n v="90089"/>
    <n v="410.19239969959841"/>
    <n v="208.87066480079719"/>
    <n v="201.32173489880122"/>
    <n v="201.32173489880122"/>
    <n v="1420"/>
    <n v="1420"/>
    <n v="90"/>
    <x v="87"/>
    <x v="1647"/>
    <s v="Giromagny"/>
    <s v="SPASAD DOMICILE 90"/>
    <s v="S.S.I.A.D."/>
    <n v="900003898"/>
    <s v="DOMICILE 90"/>
    <n v="1"/>
    <m/>
    <m/>
    <m/>
    <m/>
    <m/>
    <m/>
    <s v="P"/>
    <n v="0"/>
    <n v="0"/>
  </r>
  <r>
    <n v="90091"/>
    <n v="144.23510971786834"/>
    <n v="109.89341692789969"/>
    <n v="34.341692789968654"/>
    <n v="34.341692789968654"/>
    <n v="626"/>
    <n v="626"/>
    <n v="90"/>
    <x v="87"/>
    <x v="1648"/>
    <s v="Giromagny"/>
    <s v="SPASAD DOMICILE 90"/>
    <s v="S.S.I.A.D."/>
    <n v="900003898"/>
    <s v="DOMICILE 90"/>
    <n v="1"/>
    <m/>
    <m/>
    <m/>
    <m/>
    <m/>
    <m/>
    <s v="P"/>
    <n v="0"/>
    <n v="0"/>
  </r>
  <r>
    <n v="90093"/>
    <n v="259.32094175960435"/>
    <n v="155.19206939281344"/>
    <n v="104.12887236679094"/>
    <n v="104.12887236679094"/>
    <n v="808.00000000000296"/>
    <n v="808.00000000000296"/>
    <n v="90"/>
    <x v="87"/>
    <x v="1649"/>
    <s v="Valdoie"/>
    <s v="SPASAD DOMICILE 90"/>
    <s v="S.S.I.A.D."/>
    <n v="900003898"/>
    <s v="DOMICILE 90"/>
    <n v="1"/>
    <m/>
    <m/>
    <m/>
    <m/>
    <m/>
    <m/>
    <s v="P"/>
    <n v="0"/>
    <n v="0"/>
  </r>
  <r>
    <n v="90099"/>
    <n v="1390"/>
    <n v="807"/>
    <n v="583"/>
    <n v="583"/>
    <n v="5394"/>
    <n v="5394"/>
    <n v="90"/>
    <x v="87"/>
    <x v="1650"/>
    <s v="Valdoie"/>
    <s v="SPASAD DOMICILE 90"/>
    <s v="S.S.I.A.D."/>
    <n v="900003898"/>
    <s v="DOMICILE 90"/>
    <n v="1"/>
    <m/>
    <m/>
    <m/>
    <m/>
    <m/>
    <m/>
    <s v="P"/>
    <n v="0"/>
    <n v="0"/>
  </r>
  <r>
    <n v="90102"/>
    <n v="202.95176010430239"/>
    <n v="136.2816166883963"/>
    <n v="66.670143415906097"/>
    <n v="66.670143415906097"/>
    <n v="752"/>
    <n v="752"/>
    <n v="90"/>
    <x v="87"/>
    <x v="1651"/>
    <s v="Giromagny"/>
    <s v="SPASAD DOMICILE 90"/>
    <s v="S.S.I.A.D."/>
    <n v="900003898"/>
    <s v="DOMICILE 90"/>
    <n v="1"/>
    <m/>
    <m/>
    <m/>
    <m/>
    <m/>
    <m/>
    <s v="P"/>
    <n v="0"/>
    <n v="0"/>
  </r>
  <r>
    <n v="90001"/>
    <n v="329"/>
    <n v="219"/>
    <n v="110"/>
    <n v="110"/>
    <n v="1228"/>
    <n v="1228"/>
    <n v="90"/>
    <x v="87"/>
    <x v="1652"/>
    <s v="Châtenois les Forges"/>
    <s v="SPASAD DOMICILE 90"/>
    <s v="S.S.I.A.D."/>
    <n v="900003898"/>
    <s v="DOMICILE 90"/>
    <n v="1"/>
    <m/>
    <m/>
    <m/>
    <m/>
    <m/>
    <m/>
    <s v="P"/>
    <n v="0"/>
    <n v="0"/>
  </r>
  <r>
    <n v="90002"/>
    <n v="56.647058823529434"/>
    <n v="38.758513931888558"/>
    <n v="17.888544891640873"/>
    <n v="17.888544891640873"/>
    <n v="321"/>
    <n v="321"/>
    <n v="90"/>
    <x v="87"/>
    <x v="1653"/>
    <s v="Grandvillars"/>
    <s v="SPASAD DOMICILE 90"/>
    <s v="S.S.I.A.D."/>
    <n v="900003898"/>
    <s v="DOMICILE 90"/>
    <n v="1"/>
    <m/>
    <m/>
    <m/>
    <m/>
    <m/>
    <m/>
    <s v="P"/>
    <n v="0"/>
    <n v="0"/>
  </r>
  <r>
    <n v="90004"/>
    <n v="58.92497788492264"/>
    <n v="46.37432487768784"/>
    <n v="12.550653007234796"/>
    <n v="12.550653007234796"/>
    <n v="392"/>
    <n v="392"/>
    <n v="90"/>
    <x v="87"/>
    <x v="1654"/>
    <s v="Châtenois les Forges"/>
    <s v="SPASAD DOMICILE 90"/>
    <s v="S.S.I.A.D."/>
    <n v="900003898"/>
    <s v="DOMICILE 90"/>
    <n v="1"/>
    <m/>
    <m/>
    <m/>
    <m/>
    <m/>
    <m/>
    <s v="P"/>
    <n v="0"/>
    <n v="0"/>
  </r>
  <r>
    <n v="90007"/>
    <n v="75.795053003533582"/>
    <n v="42.756183745583037"/>
    <n v="33.038869257950537"/>
    <n v="33.038869257950537"/>
    <n v="275"/>
    <n v="275"/>
    <n v="90"/>
    <x v="87"/>
    <x v="1655"/>
    <s v="Châtenois les Forges"/>
    <s v="SPASAD DOMICILE 90"/>
    <s v="S.S.I.A.D."/>
    <n v="900003898"/>
    <s v="DOMICILE 90"/>
    <n v="1"/>
    <m/>
    <m/>
    <m/>
    <m/>
    <m/>
    <m/>
    <s v="P"/>
    <n v="0"/>
    <n v="0"/>
  </r>
  <r>
    <n v="90008"/>
    <n v="1427"/>
    <n v="723"/>
    <n v="704"/>
    <n v="704"/>
    <n v="4823"/>
    <n v="4823"/>
    <n v="90"/>
    <x v="87"/>
    <x v="1656"/>
    <s v="Bavilliers"/>
    <s v="SPASAD DOMICILE 90"/>
    <s v="S.S.I.A.D."/>
    <n v="900003898"/>
    <s v="DOMICILE 90"/>
    <n v="1"/>
    <m/>
    <m/>
    <m/>
    <m/>
    <m/>
    <m/>
    <s v="P"/>
    <n v="0"/>
    <n v="0"/>
  </r>
  <r>
    <n v="90011"/>
    <n v="73.255813953488399"/>
    <n v="56.651162790697697"/>
    <n v="16.604651162790706"/>
    <n v="16.604651162790706"/>
    <n v="378"/>
    <n v="378"/>
    <n v="90"/>
    <x v="87"/>
    <x v="1657"/>
    <s v="Châtenois les Forges"/>
    <s v="SPASAD DOMICILE 90"/>
    <s v="S.S.I.A.D."/>
    <n v="900003898"/>
    <s v="DOMICILE 90"/>
    <n v="1"/>
    <m/>
    <m/>
    <m/>
    <m/>
    <m/>
    <m/>
    <s v="P"/>
    <n v="0"/>
    <n v="0"/>
  </r>
  <r>
    <n v="90012"/>
    <n v="239.18436703483434"/>
    <n v="181.02973661852167"/>
    <n v="58.154630416312678"/>
    <n v="58.154630416312678"/>
    <n v="1104"/>
    <n v="1104"/>
    <n v="90"/>
    <x v="87"/>
    <x v="1658"/>
    <s v="Grandvillars"/>
    <s v="SPASAD DOMICILE 90"/>
    <s v="S.S.I.A.D."/>
    <n v="900003898"/>
    <s v="DOMICILE 90"/>
    <n v="1"/>
    <m/>
    <m/>
    <m/>
    <m/>
    <m/>
    <m/>
    <s v="P"/>
    <n v="0"/>
    <n v="0"/>
  </r>
  <r>
    <n v="90013"/>
    <n v="30.63095238095238"/>
    <n v="19.761904761904759"/>
    <n v="10.869047619047619"/>
    <n v="10.869047619047619"/>
    <n v="249"/>
    <n v="249"/>
    <n v="90"/>
    <x v="87"/>
    <x v="1659"/>
    <s v="Grandvillars"/>
    <s v="SPASAD DOMICILE 90"/>
    <s v="S.S.I.A.D."/>
    <n v="900003898"/>
    <s v="DOMICILE 90"/>
    <n v="1"/>
    <m/>
    <m/>
    <m/>
    <m/>
    <m/>
    <m/>
    <s v="P"/>
    <n v="0"/>
    <n v="0"/>
  </r>
  <r>
    <n v="90014"/>
    <n v="71.612903225806591"/>
    <n v="56.267281105990897"/>
    <n v="15.345622119815699"/>
    <n v="15.345622119815699"/>
    <n v="444.00000000000091"/>
    <n v="444.00000000000091"/>
    <n v="90"/>
    <x v="87"/>
    <x v="1660"/>
    <s v="Grandvillars"/>
    <s v="SPASAD DOMICILE 90"/>
    <s v="S.S.I.A.D."/>
    <n v="900003898"/>
    <s v="DOMICILE 90"/>
    <n v="1"/>
    <m/>
    <m/>
    <m/>
    <m/>
    <m/>
    <m/>
    <s v="P"/>
    <n v="0"/>
    <n v="0"/>
  </r>
  <r>
    <n v="90015"/>
    <n v="52.625048420570096"/>
    <n v="26.808986931233822"/>
    <n v="25.816061489336278"/>
    <n v="25.816061489336278"/>
    <n v="287"/>
    <n v="287"/>
    <n v="90"/>
    <x v="87"/>
    <x v="1661"/>
    <s v="Châtenois les Forges"/>
    <s v="SPASAD DOMICILE 90"/>
    <s v="S.S.I.A.D."/>
    <n v="900003898"/>
    <s v="DOMICILE 90"/>
    <n v="1"/>
    <m/>
    <m/>
    <m/>
    <m/>
    <m/>
    <m/>
    <s v="P"/>
    <n v="0"/>
    <n v="0"/>
  </r>
  <r>
    <n v="90017"/>
    <n v="259.45733441605881"/>
    <n v="172.96753684555583"/>
    <n v="86.489797570502986"/>
    <n v="86.489797570502986"/>
    <n v="1965"/>
    <n v="1965"/>
    <n v="90"/>
    <x v="87"/>
    <x v="1662"/>
    <s v="Châtenois les Forges"/>
    <s v="SPASAD DOMICILE 90"/>
    <s v="S.S.I.A.D."/>
    <n v="900003898"/>
    <s v="DOMICILE 90"/>
    <n v="1"/>
    <m/>
    <m/>
    <m/>
    <m/>
    <m/>
    <m/>
    <s v="P"/>
    <n v="0"/>
    <n v="0"/>
  </r>
  <r>
    <n v="90018"/>
    <n v="54.464183381088716"/>
    <n v="31.266475644699081"/>
    <n v="23.197707736389638"/>
    <n v="23.197707736389638"/>
    <n v="351.99999999999932"/>
    <n v="351.99999999999932"/>
    <n v="90"/>
    <x v="87"/>
    <x v="1663"/>
    <s v="Grandvillars"/>
    <s v="SPASAD DOMICILE 90"/>
    <s v="S.S.I.A.D."/>
    <n v="900003898"/>
    <s v="DOMICILE 90"/>
    <n v="1"/>
    <m/>
    <m/>
    <m/>
    <m/>
    <m/>
    <m/>
    <s v="P"/>
    <n v="0"/>
    <n v="0"/>
  </r>
  <r>
    <n v="90019"/>
    <n v="60.480000000000004"/>
    <n v="44.28"/>
    <n v="16.2"/>
    <n v="16.2"/>
    <n v="270"/>
    <n v="270"/>
    <n v="90"/>
    <x v="87"/>
    <x v="1664"/>
    <s v="Grandvillars"/>
    <s v="SPASAD DOMICILE 90"/>
    <s v="S.S.I.A.D."/>
    <n v="900003898"/>
    <s v="DOMICILE 90"/>
    <n v="1"/>
    <m/>
    <m/>
    <m/>
    <m/>
    <m/>
    <m/>
    <s v="P"/>
    <n v="0"/>
    <n v="0"/>
  </r>
  <r>
    <n v="90020"/>
    <n v="77.746753246753272"/>
    <n v="49.837662337662351"/>
    <n v="27.909090909090917"/>
    <n v="27.909090909090917"/>
    <n v="307"/>
    <n v="307"/>
    <n v="90"/>
    <x v="87"/>
    <x v="1665"/>
    <s v="Châtenois les Forges"/>
    <s v="SPASAD DOMICILE 90"/>
    <s v="S.S.I.A.D."/>
    <n v="900003898"/>
    <s v="DOMICILE 90"/>
    <n v="1"/>
    <m/>
    <m/>
    <m/>
    <m/>
    <m/>
    <m/>
    <s v="P"/>
    <n v="0"/>
    <n v="0"/>
  </r>
  <r>
    <n v="90021"/>
    <n v="48.982935153583682"/>
    <n v="42.86006825938572"/>
    <n v="6.1228668941979603"/>
    <n v="6.1228668941979603"/>
    <n v="299"/>
    <n v="299"/>
    <n v="90"/>
    <x v="87"/>
    <x v="1666"/>
    <s v="Châtenois les Forges"/>
    <s v="SPASAD DOMICILE 90"/>
    <s v="S.S.I.A.D."/>
    <n v="900003898"/>
    <s v="DOMICILE 90"/>
    <n v="1"/>
    <m/>
    <m/>
    <m/>
    <m/>
    <m/>
    <m/>
    <s v="P"/>
    <n v="0"/>
    <n v="0"/>
  </r>
  <r>
    <n v="90022"/>
    <n v="793.61624954660874"/>
    <n v="485.09793253536463"/>
    <n v="308.51831701124416"/>
    <n v="308.51831701124416"/>
    <n v="2735"/>
    <n v="2735"/>
    <n v="90"/>
    <x v="87"/>
    <x v="1667"/>
    <s v="Châtenois les Forges"/>
    <s v="SPASAD DOMICILE 90"/>
    <s v="S.S.I.A.D."/>
    <n v="900003898"/>
    <s v="DOMICILE 90"/>
    <n v="1"/>
    <m/>
    <m/>
    <m/>
    <m/>
    <m/>
    <m/>
    <s v="P"/>
    <n v="0"/>
    <n v="0"/>
  </r>
  <r>
    <n v="90024"/>
    <n v="28.177215189873397"/>
    <n v="22.139240506329099"/>
    <n v="6.0379746835442996"/>
    <n v="6.0379746835442996"/>
    <n v="159"/>
    <n v="159"/>
    <n v="90"/>
    <x v="87"/>
    <x v="1668"/>
    <s v="Grandvillars"/>
    <s v="SPASAD DOMICILE 90"/>
    <s v="S.S.I.A.D."/>
    <n v="900003898"/>
    <s v="DOMICILE 90"/>
    <n v="1"/>
    <m/>
    <m/>
    <m/>
    <m/>
    <m/>
    <m/>
    <s v="P"/>
    <n v="0"/>
    <n v="0"/>
  </r>
  <r>
    <n v="90025"/>
    <n v="72.322981366459572"/>
    <n v="44.819875776397481"/>
    <n v="27.503105590062091"/>
    <n v="27.503105590062091"/>
    <n v="328"/>
    <n v="328"/>
    <n v="90"/>
    <x v="87"/>
    <x v="1669"/>
    <s v="Grandvillars"/>
    <s v="SPASAD DOMICILE 90"/>
    <s v="S.S.I.A.D."/>
    <n v="900003898"/>
    <s v="DOMICILE 90"/>
    <n v="1"/>
    <m/>
    <m/>
    <m/>
    <m/>
    <m/>
    <m/>
    <s v="P"/>
    <n v="0"/>
    <n v="0"/>
  </r>
  <r>
    <n v="90026"/>
    <n v="289.27856701667702"/>
    <n v="193.83631871525637"/>
    <n v="95.442248301420619"/>
    <n v="95.442248301420619"/>
    <n v="1593"/>
    <n v="1593"/>
    <n v="90"/>
    <x v="87"/>
    <x v="1670"/>
    <s v="Châtenois les Forges"/>
    <s v="SPASAD DOMICILE 90"/>
    <s v="S.S.I.A.D."/>
    <n v="900003898"/>
    <s v="DOMICILE 90"/>
    <n v="1"/>
    <m/>
    <m/>
    <m/>
    <m/>
    <m/>
    <m/>
    <s v="P"/>
    <n v="0"/>
    <n v="0"/>
  </r>
  <r>
    <n v="90027"/>
    <n v="36.533333333333161"/>
    <n v="27.399999999999871"/>
    <n v="9.1333333333332902"/>
    <n v="9.1333333333332902"/>
    <n v="136.99999999999935"/>
    <n v="136.99999999999935"/>
    <n v="90"/>
    <x v="87"/>
    <x v="1377"/>
    <s v="Delle"/>
    <s v="SPASAD DOMICILE 90"/>
    <s v="S.S.I.A.D."/>
    <n v="900003898"/>
    <s v="DOMICILE 90"/>
    <n v="1"/>
    <m/>
    <m/>
    <m/>
    <m/>
    <m/>
    <m/>
    <s v="P"/>
    <n v="0"/>
    <n v="0"/>
  </r>
  <r>
    <n v="90028"/>
    <n v="98.157517899760975"/>
    <n v="69.823389021479457"/>
    <n v="28.334128878281518"/>
    <n v="28.334128878281518"/>
    <n v="423.99999999999847"/>
    <n v="423.99999999999847"/>
    <n v="90"/>
    <x v="87"/>
    <x v="1671"/>
    <s v="Delle"/>
    <s v="SPASAD DOMICILE 90"/>
    <s v="S.S.I.A.D."/>
    <n v="900003898"/>
    <s v="DOMICILE 90"/>
    <n v="1"/>
    <m/>
    <m/>
    <m/>
    <m/>
    <m/>
    <m/>
    <s v="P"/>
    <n v="0"/>
    <n v="0"/>
  </r>
  <r>
    <n v="90031"/>
    <n v="67.739644970414204"/>
    <n v="47.041420118343197"/>
    <n v="20.698224852071007"/>
    <n v="20.698224852071007"/>
    <n v="318"/>
    <n v="318"/>
    <n v="90"/>
    <x v="87"/>
    <x v="1672"/>
    <s v="Grandvillars"/>
    <s v="SPASAD DOMICILE 90"/>
    <s v="S.S.I.A.D."/>
    <n v="900003898"/>
    <s v="DOMICILE 90"/>
    <n v="1"/>
    <m/>
    <m/>
    <m/>
    <m/>
    <m/>
    <m/>
    <s v="P"/>
    <n v="0"/>
    <n v="0"/>
  </r>
  <r>
    <n v="90032"/>
    <n v="838.50337199892112"/>
    <n v="482.65551659023481"/>
    <n v="355.84785540868631"/>
    <n v="355.84785540868631"/>
    <n v="3644"/>
    <n v="3644"/>
    <n v="90"/>
    <x v="87"/>
    <x v="1673"/>
    <s v="Bavilliers"/>
    <s v="SPASAD DOMICILE 90"/>
    <s v="S.S.I.A.D."/>
    <n v="900003898"/>
    <s v="DOMICILE 90"/>
    <n v="1"/>
    <m/>
    <m/>
    <m/>
    <m/>
    <m/>
    <m/>
    <s v="P"/>
    <n v="0"/>
    <n v="0"/>
  </r>
  <r>
    <n v="90034"/>
    <n v="148.1922077922076"/>
    <n v="108.14025974025959"/>
    <n v="40.051948051947996"/>
    <n v="40.051948051947996"/>
    <n v="770.99999999999898"/>
    <n v="770.99999999999898"/>
    <n v="90"/>
    <x v="87"/>
    <x v="1674"/>
    <s v="Valdoie"/>
    <s v="SPASAD DOMICILE 90"/>
    <s v="S.S.I.A.D."/>
    <n v="900003898"/>
    <s v="DOMICILE 90"/>
    <n v="1"/>
    <m/>
    <m/>
    <m/>
    <m/>
    <m/>
    <m/>
    <s v="P"/>
    <n v="0"/>
    <n v="0"/>
  </r>
  <r>
    <n v="90035"/>
    <n v="133.54875935644071"/>
    <n v="85.919481544003816"/>
    <n v="47.629277812436897"/>
    <n v="47.629277812436897"/>
    <n v="651"/>
    <n v="651"/>
    <n v="90"/>
    <x v="87"/>
    <x v="1675"/>
    <s v="Châtenois les Forges"/>
    <s v="SPASAD DOMICILE 90"/>
    <s v="S.S.I.A.D."/>
    <n v="900003898"/>
    <s v="DOMICILE 90"/>
    <n v="1"/>
    <m/>
    <m/>
    <m/>
    <m/>
    <m/>
    <m/>
    <s v="P"/>
    <n v="0"/>
    <n v="0"/>
  </r>
  <r>
    <n v="90036"/>
    <n v="70"/>
    <n v="48"/>
    <n v="22"/>
    <n v="22"/>
    <n v="285"/>
    <n v="285"/>
    <n v="90"/>
    <x v="87"/>
    <x v="1676"/>
    <s v="Grandvillars"/>
    <s v="SPASAD DOMICILE 90"/>
    <s v="S.S.I.A.D."/>
    <n v="900003898"/>
    <s v="DOMICILE 90"/>
    <n v="1"/>
    <m/>
    <m/>
    <m/>
    <m/>
    <m/>
    <m/>
    <s v="P"/>
    <n v="0"/>
    <n v="0"/>
  </r>
  <r>
    <n v="90039"/>
    <n v="882"/>
    <n v="577"/>
    <n v="305"/>
    <n v="305"/>
    <n v="3160"/>
    <n v="3160"/>
    <n v="90"/>
    <x v="87"/>
    <x v="1677"/>
    <s v="Bavilliers"/>
    <s v="SPASAD DOMICILE 90"/>
    <s v="S.S.I.A.D."/>
    <n v="900003898"/>
    <s v="DOMICILE 90"/>
    <n v="1"/>
    <m/>
    <m/>
    <m/>
    <m/>
    <m/>
    <m/>
    <s v="P"/>
    <n v="0"/>
    <n v="0"/>
  </r>
  <r>
    <n v="90043"/>
    <n v="98.641868512110733"/>
    <n v="67.640138408304509"/>
    <n v="31.001730103806231"/>
    <n v="31.001730103806231"/>
    <n v="543"/>
    <n v="543"/>
    <n v="90"/>
    <x v="87"/>
    <x v="1678"/>
    <s v="Delle"/>
    <s v="SPASAD DOMICILE 90"/>
    <s v="S.S.I.A.D."/>
    <n v="900003898"/>
    <s v="DOMICILE 90"/>
    <n v="1"/>
    <m/>
    <m/>
    <m/>
    <m/>
    <m/>
    <m/>
    <s v="P"/>
    <n v="0"/>
    <n v="0"/>
  </r>
  <r>
    <n v="90045"/>
    <n v="182.45786163522007"/>
    <n v="118.29685534591192"/>
    <n v="64.161006289308162"/>
    <n v="64.161006289308162"/>
    <n v="797"/>
    <n v="797"/>
    <n v="90"/>
    <x v="87"/>
    <x v="1679"/>
    <s v="Delle"/>
    <s v="SPASAD DOMICILE 90"/>
    <s v="S.S.I.A.D."/>
    <n v="900003898"/>
    <s v="DOMICILE 90"/>
    <n v="1"/>
    <m/>
    <m/>
    <m/>
    <m/>
    <m/>
    <m/>
    <s v="P"/>
    <n v="0"/>
    <n v="0"/>
  </r>
  <r>
    <n v="90046"/>
    <n v="88.359375"/>
    <n v="60.9375"/>
    <n v="27.421875"/>
    <n v="27.421875"/>
    <n v="455"/>
    <n v="455"/>
    <n v="90"/>
    <x v="87"/>
    <x v="1680"/>
    <s v="Delle"/>
    <s v="SPASAD DOMICILE 90"/>
    <s v="S.S.I.A.D."/>
    <n v="900003898"/>
    <s v="DOMICILE 90"/>
    <n v="1"/>
    <m/>
    <m/>
    <m/>
    <m/>
    <m/>
    <m/>
    <s v="P"/>
    <n v="0"/>
    <n v="0"/>
  </r>
  <r>
    <n v="90047"/>
    <n v="95.686839732164458"/>
    <n v="54.820585263219215"/>
    <n v="40.866254468945236"/>
    <n v="40.866254468945236"/>
    <n v="624"/>
    <n v="624"/>
    <n v="90"/>
    <x v="87"/>
    <x v="1681"/>
    <s v="Grandvillars"/>
    <s v="SPASAD DOMICILE 90"/>
    <s v="S.S.I.A.D."/>
    <n v="900003898"/>
    <s v="DOMICILE 90"/>
    <n v="1"/>
    <m/>
    <m/>
    <m/>
    <m/>
    <m/>
    <m/>
    <s v="P"/>
    <n v="0"/>
    <n v="0"/>
  </r>
  <r>
    <n v="90048"/>
    <n v="40.7792207792208"/>
    <n v="30.584415584415598"/>
    <n v="10.1948051948052"/>
    <n v="10.1948051948052"/>
    <n v="157"/>
    <n v="157"/>
    <n v="90"/>
    <x v="87"/>
    <x v="1682"/>
    <s v="Grandvillars"/>
    <s v="SPASAD DOMICILE 90"/>
    <s v="S.S.I.A.D."/>
    <n v="900003898"/>
    <s v="DOMICILE 90"/>
    <n v="1"/>
    <m/>
    <m/>
    <m/>
    <m/>
    <m/>
    <m/>
    <s v="P"/>
    <n v="0"/>
    <n v="0"/>
  </r>
  <r>
    <n v="90049"/>
    <n v="108"/>
    <n v="78"/>
    <n v="30"/>
    <n v="30"/>
    <n v="926"/>
    <n v="926"/>
    <n v="90"/>
    <x v="87"/>
    <x v="1683"/>
    <s v="Grandvillars"/>
    <s v="SPASAD DOMICILE 90"/>
    <s v="S.S.I.A.D."/>
    <n v="900003898"/>
    <s v="DOMICILE 90"/>
    <n v="1"/>
    <m/>
    <m/>
    <m/>
    <m/>
    <m/>
    <m/>
    <s v="P"/>
    <n v="0"/>
    <n v="0"/>
  </r>
  <r>
    <n v="90050"/>
    <n v="47.073732718894199"/>
    <n v="37.658986175115359"/>
    <n v="9.4147465437788398"/>
    <n v="9.4147465437788398"/>
    <n v="227.00000000000091"/>
    <n v="227.00000000000091"/>
    <n v="90"/>
    <x v="87"/>
    <x v="1684"/>
    <s v="Grandvillars"/>
    <s v="SPASAD DOMICILE 90"/>
    <s v="S.S.I.A.D."/>
    <n v="900003898"/>
    <s v="DOMICILE 90"/>
    <n v="1"/>
    <m/>
    <m/>
    <m/>
    <m/>
    <m/>
    <m/>
    <s v="P"/>
    <n v="0"/>
    <n v="0"/>
  </r>
  <r>
    <n v="90051"/>
    <n v="102.64935064935065"/>
    <n v="66.129870129870127"/>
    <n v="36.519480519480524"/>
    <n v="36.519480519480524"/>
    <n v="456"/>
    <n v="456"/>
    <n v="90"/>
    <x v="87"/>
    <x v="1685"/>
    <s v="Grandvillars"/>
    <s v="SPASAD DOMICILE 90"/>
    <s v="S.S.I.A.D."/>
    <n v="900003898"/>
    <s v="DOMICILE 90"/>
    <n v="1"/>
    <m/>
    <m/>
    <m/>
    <m/>
    <m/>
    <m/>
    <s v="P"/>
    <n v="0"/>
    <n v="0"/>
  </r>
  <r>
    <n v="90053"/>
    <n v="744.1739825539097"/>
    <n v="460.27063134984672"/>
    <n v="283.90335120406297"/>
    <n v="283.90335120406297"/>
    <n v="2969"/>
    <n v="2969"/>
    <n v="90"/>
    <x v="87"/>
    <x v="1686"/>
    <s v="Grandvillars"/>
    <s v="SPASAD DOMICILE 90"/>
    <s v="S.S.I.A.D."/>
    <n v="900003898"/>
    <s v="DOMICILE 90"/>
    <n v="1"/>
    <m/>
    <m/>
    <m/>
    <m/>
    <m/>
    <m/>
    <s v="P"/>
    <n v="0"/>
    <n v="0"/>
  </r>
  <r>
    <n v="90055"/>
    <n v="44.802431610942278"/>
    <n v="36.65653495440732"/>
    <n v="8.1458966565349602"/>
    <n v="8.1458966565349602"/>
    <n v="335"/>
    <n v="335"/>
    <n v="90"/>
    <x v="87"/>
    <x v="1687"/>
    <s v="Grandvillars"/>
    <s v="SPASAD DOMICILE 90"/>
    <s v="S.S.I.A.D."/>
    <n v="900003898"/>
    <s v="DOMICILE 90"/>
    <n v="1"/>
    <m/>
    <m/>
    <m/>
    <m/>
    <m/>
    <m/>
    <s v="P"/>
    <n v="0"/>
    <n v="0"/>
  </r>
  <r>
    <n v="90056"/>
    <n v="378.703001693754"/>
    <n v="210.83465265800024"/>
    <n v="167.86834903575374"/>
    <n v="167.86834903575374"/>
    <n v="1278"/>
    <n v="1278"/>
    <n v="90"/>
    <x v="87"/>
    <x v="1688"/>
    <s v="Delle"/>
    <s v="SPASAD DOMICILE 90"/>
    <s v="S.S.I.A.D."/>
    <n v="900003898"/>
    <s v="DOMICILE 90"/>
    <n v="1"/>
    <m/>
    <m/>
    <m/>
    <m/>
    <m/>
    <m/>
    <s v="P"/>
    <n v="0"/>
    <n v="0"/>
  </r>
  <r>
    <n v="90059"/>
    <n v="62.761506276150598"/>
    <n v="42.887029288702912"/>
    <n v="19.874476987447689"/>
    <n v="19.874476987447689"/>
    <n v="250"/>
    <n v="250"/>
    <n v="90"/>
    <x v="87"/>
    <x v="1689"/>
    <s v="Grandvillars"/>
    <s v="SPASAD DOMICILE 90"/>
    <s v="S.S.I.A.D."/>
    <n v="900003898"/>
    <s v="DOMICILE 90"/>
    <n v="1"/>
    <m/>
    <m/>
    <m/>
    <m/>
    <m/>
    <m/>
    <s v="P"/>
    <n v="0"/>
    <n v="0"/>
  </r>
  <r>
    <n v="90060"/>
    <n v="26.801801801801751"/>
    <n v="23.585585585585541"/>
    <n v="3.21621621621621"/>
    <n v="3.21621621621621"/>
    <n v="119"/>
    <n v="119"/>
    <n v="90"/>
    <x v="87"/>
    <x v="1690"/>
    <s v="Grandvillars"/>
    <s v="SPASAD DOMICILE 90"/>
    <s v="S.S.I.A.D."/>
    <n v="900003898"/>
    <s v="DOMICILE 90"/>
    <n v="1"/>
    <m/>
    <m/>
    <m/>
    <m/>
    <m/>
    <m/>
    <s v="P"/>
    <n v="0"/>
    <n v="0"/>
  </r>
  <r>
    <n v="90062"/>
    <n v="49"/>
    <n v="30"/>
    <n v="19"/>
    <n v="19"/>
    <n v="320"/>
    <n v="320"/>
    <n v="90"/>
    <x v="87"/>
    <x v="1691"/>
    <s v="Grandvillars"/>
    <s v="SPASAD DOMICILE 90"/>
    <s v="S.S.I.A.D."/>
    <n v="900003898"/>
    <s v="DOMICILE 90"/>
    <n v="1"/>
    <m/>
    <m/>
    <m/>
    <m/>
    <m/>
    <m/>
    <s v="P"/>
    <n v="0"/>
    <n v="0"/>
  </r>
  <r>
    <n v="90064"/>
    <n v="68.525773195876297"/>
    <n v="48.663230240549829"/>
    <n v="19.862542955326461"/>
    <n v="19.862542955326461"/>
    <n v="289"/>
    <n v="289"/>
    <n v="90"/>
    <x v="87"/>
    <x v="1692"/>
    <s v="Delle"/>
    <s v="SPASAD DOMICILE 90"/>
    <s v="S.S.I.A.D."/>
    <n v="900003898"/>
    <s v="DOMICILE 90"/>
    <n v="1"/>
    <m/>
    <m/>
    <m/>
    <m/>
    <m/>
    <m/>
    <s v="P"/>
    <n v="0"/>
    <n v="0"/>
  </r>
  <r>
    <n v="90067"/>
    <n v="67.546599496221447"/>
    <n v="51.715365239294542"/>
    <n v="15.8312342569269"/>
    <n v="15.8312342569269"/>
    <n v="418.99999999999858"/>
    <n v="418.99999999999858"/>
    <n v="90"/>
    <x v="87"/>
    <x v="1693"/>
    <s v="Grandvillars"/>
    <s v="SPASAD DOMICILE 90"/>
    <s v="S.S.I.A.D."/>
    <n v="900003898"/>
    <s v="DOMICILE 90"/>
    <n v="1"/>
    <m/>
    <m/>
    <m/>
    <m/>
    <m/>
    <m/>
    <s v="P"/>
    <n v="0"/>
    <n v="0"/>
  </r>
  <r>
    <n v="90068"/>
    <n v="171.48290925258922"/>
    <n v="106.54263592616491"/>
    <n v="64.940273326424318"/>
    <n v="64.940273326424318"/>
    <n v="839.0000000000025"/>
    <n v="839.0000000000025"/>
    <n v="90"/>
    <x v="87"/>
    <x v="1694"/>
    <s v="Châtenois les Forges"/>
    <s v="SPASAD DOMICILE 90"/>
    <s v="S.S.I.A.D."/>
    <n v="900003898"/>
    <s v="DOMICILE 90"/>
    <n v="1"/>
    <m/>
    <m/>
    <m/>
    <m/>
    <m/>
    <m/>
    <s v="P"/>
    <n v="0"/>
    <n v="0"/>
  </r>
  <r>
    <n v="90069"/>
    <n v="319.77159172020004"/>
    <n v="203.85438972162751"/>
    <n v="115.91720199857249"/>
    <n v="115.91720199857249"/>
    <n v="1400"/>
    <n v="1400"/>
    <n v="90"/>
    <x v="87"/>
    <x v="1695"/>
    <s v="Grandvillars"/>
    <s v="SPASAD DOMICILE 90"/>
    <s v="S.S.I.A.D."/>
    <n v="900003898"/>
    <s v="DOMICILE 90"/>
    <n v="1"/>
    <m/>
    <m/>
    <m/>
    <m/>
    <m/>
    <m/>
    <s v="P"/>
    <n v="0"/>
    <n v="0"/>
  </r>
  <r>
    <n v="90071"/>
    <n v="256.8504642194257"/>
    <n v="153.72111116162597"/>
    <n v="103.1293530577997"/>
    <n v="103.1293530577997"/>
    <n v="1126"/>
    <n v="1126"/>
    <n v="90"/>
    <x v="87"/>
    <x v="1696"/>
    <s v="Grandvillars"/>
    <s v="SPASAD DOMICILE 90"/>
    <s v="S.S.I.A.D."/>
    <n v="900003898"/>
    <s v="DOMICILE 90"/>
    <n v="1"/>
    <m/>
    <m/>
    <m/>
    <m/>
    <m/>
    <m/>
    <s v="P"/>
    <n v="0"/>
    <n v="0"/>
  </r>
  <r>
    <n v="90072"/>
    <n v="205.88134135855447"/>
    <n v="135.58039552880416"/>
    <n v="70.300945829750304"/>
    <n v="70.300945829750304"/>
    <n v="1167.9999999999943"/>
    <n v="1167.9999999999943"/>
    <n v="90"/>
    <x v="87"/>
    <x v="1697"/>
    <s v="Grandvillars"/>
    <s v="SPASAD DOMICILE 90"/>
    <s v="S.S.I.A.D."/>
    <n v="900003898"/>
    <s v="DOMICILE 90"/>
    <n v="1"/>
    <m/>
    <m/>
    <m/>
    <m/>
    <m/>
    <m/>
    <s v="P"/>
    <n v="0"/>
    <n v="0"/>
  </r>
  <r>
    <n v="90073"/>
    <n v="70"/>
    <n v="49"/>
    <n v="21"/>
    <n v="21"/>
    <n v="428"/>
    <n v="428"/>
    <n v="90"/>
    <x v="87"/>
    <x v="1698"/>
    <s v="Châtenois les Forges"/>
    <s v="SPASAD DOMICILE 90"/>
    <s v="S.S.I.A.D."/>
    <n v="900003898"/>
    <s v="DOMICILE 90"/>
    <n v="1"/>
    <m/>
    <m/>
    <m/>
    <m/>
    <m/>
    <m/>
    <s v="P"/>
    <n v="0"/>
    <n v="0"/>
  </r>
  <r>
    <n v="90074"/>
    <n v="55.435374149659864"/>
    <n v="39.187074829931973"/>
    <n v="16.248299319727892"/>
    <n v="16.248299319727892"/>
    <n v="281"/>
    <n v="281"/>
    <n v="90"/>
    <x v="87"/>
    <x v="1699"/>
    <s v="Grandvillars"/>
    <s v="SPASAD DOMICILE 90"/>
    <s v="S.S.I.A.D."/>
    <n v="900003898"/>
    <s v="DOMICILE 90"/>
    <n v="1"/>
    <m/>
    <m/>
    <m/>
    <m/>
    <m/>
    <m/>
    <s v="P"/>
    <n v="0"/>
    <n v="0"/>
  </r>
  <r>
    <n v="90076"/>
    <n v="263.1356957649092"/>
    <n v="181.6421780466724"/>
    <n v="81.493517718236802"/>
    <n v="81.493517718236802"/>
    <n v="1136"/>
    <n v="1136"/>
    <n v="90"/>
    <x v="87"/>
    <x v="1700"/>
    <s v="Bavilliers"/>
    <s v="SPASAD DOMICILE 90"/>
    <s v="S.S.I.A.D."/>
    <n v="900003898"/>
    <s v="DOMICILE 90"/>
    <n v="1"/>
    <m/>
    <m/>
    <m/>
    <m/>
    <m/>
    <m/>
    <s v="P"/>
    <n v="0"/>
    <n v="0"/>
  </r>
  <r>
    <n v="90077"/>
    <n v="80"/>
    <n v="50"/>
    <n v="30"/>
    <n v="30"/>
    <n v="302"/>
    <n v="302"/>
    <n v="90"/>
    <x v="87"/>
    <x v="1701"/>
    <s v="Grandvillars"/>
    <s v="SPASAD DOMICILE 90"/>
    <s v="S.S.I.A.D."/>
    <n v="900003898"/>
    <s v="DOMICILE 90"/>
    <n v="1"/>
    <m/>
    <m/>
    <m/>
    <m/>
    <m/>
    <m/>
    <s v="P"/>
    <n v="0"/>
    <n v="0"/>
  </r>
  <r>
    <n v="90080"/>
    <n v="95.214797136038143"/>
    <n v="69.761336515513094"/>
    <n v="25.45346062052505"/>
    <n v="25.45346062052505"/>
    <n v="395"/>
    <n v="395"/>
    <n v="90"/>
    <x v="87"/>
    <x v="1702"/>
    <s v="Grandvillars"/>
    <s v="SPASAD DOMICILE 90"/>
    <s v="S.S.I.A.D."/>
    <n v="900003898"/>
    <s v="DOMICILE 90"/>
    <n v="1"/>
    <m/>
    <m/>
    <m/>
    <m/>
    <m/>
    <m/>
    <s v="P"/>
    <n v="0"/>
    <n v="0"/>
  </r>
  <r>
    <n v="90081"/>
    <n v="176.34686346863469"/>
    <n v="123.54243542435424"/>
    <n v="52.804428044280442"/>
    <n v="52.804428044280442"/>
    <n v="810"/>
    <n v="810"/>
    <n v="90"/>
    <x v="87"/>
    <x v="1703"/>
    <s v="Delle"/>
    <s v="SPASAD DOMICILE 90"/>
    <s v="S.S.I.A.D."/>
    <n v="900003898"/>
    <s v="DOMICILE 90"/>
    <n v="1"/>
    <m/>
    <m/>
    <m/>
    <m/>
    <m/>
    <m/>
    <s v="P"/>
    <n v="0"/>
    <n v="0"/>
  </r>
  <r>
    <n v="90082"/>
    <n v="50"/>
    <n v="40"/>
    <n v="10"/>
    <n v="10"/>
    <n v="287"/>
    <n v="287"/>
    <n v="90"/>
    <x v="87"/>
    <x v="1704"/>
    <s v="Grandvillars"/>
    <s v="SPASAD DOMICILE 90"/>
    <s v="S.S.I.A.D."/>
    <n v="900003898"/>
    <s v="DOMICILE 90"/>
    <n v="1"/>
    <m/>
    <m/>
    <m/>
    <m/>
    <m/>
    <m/>
    <s v="P"/>
    <n v="0"/>
    <n v="0"/>
  </r>
  <r>
    <n v="90083"/>
    <n v="17.087378640776699"/>
    <n v="17.087378640776699"/>
    <n v="0"/>
    <n v="0"/>
    <n v="88"/>
    <n v="88"/>
    <n v="90"/>
    <x v="87"/>
    <x v="1705"/>
    <s v="Grandvillars"/>
    <s v="SPASAD DOMICILE 90"/>
    <s v="S.S.I.A.D."/>
    <n v="900003898"/>
    <s v="DOMICILE 90"/>
    <n v="1"/>
    <m/>
    <m/>
    <m/>
    <m/>
    <m/>
    <m/>
    <s v="P"/>
    <n v="0"/>
    <n v="0"/>
  </r>
  <r>
    <n v="90084"/>
    <n v="64.394409937888227"/>
    <n v="34.673913043478272"/>
    <n v="29.720496894409951"/>
    <n v="29.720496894409951"/>
    <n v="319"/>
    <n v="319"/>
    <n v="90"/>
    <x v="87"/>
    <x v="1706"/>
    <s v="Grandvillars"/>
    <s v="SPASAD DOMICILE 90"/>
    <s v="S.S.I.A.D."/>
    <n v="900003898"/>
    <s v="DOMICILE 90"/>
    <n v="1"/>
    <m/>
    <m/>
    <m/>
    <m/>
    <m/>
    <m/>
    <s v="P"/>
    <n v="0"/>
    <n v="0"/>
  </r>
  <r>
    <n v="90087"/>
    <n v="221.65002933652204"/>
    <n v="145.60273893654377"/>
    <n v="76.04729039997828"/>
    <n v="76.04729039997828"/>
    <n v="933"/>
    <n v="933"/>
    <n v="90"/>
    <x v="87"/>
    <x v="1707"/>
    <s v="Valdoie"/>
    <s v="SPASAD DOMICILE 90"/>
    <s v="S.S.I.A.D."/>
    <n v="900003898"/>
    <s v="DOMICILE 90"/>
    <n v="1"/>
    <m/>
    <m/>
    <m/>
    <m/>
    <m/>
    <m/>
    <s v="P"/>
    <n v="0"/>
    <n v="0"/>
  </r>
  <r>
    <n v="90094"/>
    <n v="119.04069767441905"/>
    <n v="95.639534883721282"/>
    <n v="23.401162790697761"/>
    <n v="23.401162790697761"/>
    <n v="700.00000000000261"/>
    <n v="700.00000000000261"/>
    <n v="90"/>
    <x v="87"/>
    <x v="1708"/>
    <s v="Châtenois les Forges"/>
    <s v="SPASAD DOMICILE 90"/>
    <s v="S.S.I.A.D."/>
    <n v="900003898"/>
    <s v="DOMICILE 90"/>
    <n v="1"/>
    <m/>
    <m/>
    <m/>
    <m/>
    <m/>
    <m/>
    <s v="P"/>
    <n v="0"/>
    <n v="0"/>
  </r>
  <r>
    <n v="90095"/>
    <n v="83.368070953436529"/>
    <n v="58.257206208425522"/>
    <n v="25.110864745011"/>
    <n v="25.110864745011"/>
    <n v="452.99999999999847"/>
    <n v="452.99999999999847"/>
    <n v="90"/>
    <x v="87"/>
    <x v="1709"/>
    <s v="Grandvillars"/>
    <s v="SPASAD DOMICILE 90"/>
    <s v="S.S.I.A.D."/>
    <n v="900003898"/>
    <s v="DOMICILE 90"/>
    <n v="1"/>
    <m/>
    <m/>
    <m/>
    <m/>
    <m/>
    <m/>
    <s v="P"/>
    <n v="0"/>
    <n v="0"/>
  </r>
  <r>
    <n v="90096"/>
    <n v="65"/>
    <n v="44"/>
    <n v="21"/>
    <n v="21"/>
    <n v="287"/>
    <n v="287"/>
    <n v="90"/>
    <x v="87"/>
    <x v="1710"/>
    <s v="Delle"/>
    <s v="SPASAD DOMICILE 90"/>
    <s v="S.S.I.A.D."/>
    <n v="900003898"/>
    <s v="DOMICILE 90"/>
    <n v="1"/>
    <m/>
    <m/>
    <m/>
    <m/>
    <m/>
    <m/>
    <s v="P"/>
    <n v="0"/>
    <n v="0"/>
  </r>
  <r>
    <n v="90097"/>
    <n v="310.14036544850489"/>
    <n v="191.2367109634551"/>
    <n v="118.9036544850498"/>
    <n v="118.9036544850498"/>
    <n v="1193"/>
    <n v="1193"/>
    <n v="90"/>
    <x v="87"/>
    <x v="1711"/>
    <s v="Châtenois les Forges"/>
    <s v="SPASAD DOMICILE 90"/>
    <s v="S.S.I.A.D."/>
    <n v="900003898"/>
    <s v="DOMICILE 90"/>
    <n v="1"/>
    <m/>
    <m/>
    <m/>
    <m/>
    <m/>
    <m/>
    <s v="P"/>
    <n v="0"/>
    <n v="0"/>
  </r>
  <r>
    <n v="90098"/>
    <n v="67.655502392344502"/>
    <n v="51.224880382775126"/>
    <n v="16.43062200956938"/>
    <n v="16.43062200956938"/>
    <n v="202"/>
    <n v="202"/>
    <n v="90"/>
    <x v="87"/>
    <x v="1712"/>
    <s v="Châtenois les Forges"/>
    <s v="SPASAD DOMICILE 90"/>
    <s v="S.S.I.A.D."/>
    <n v="900003898"/>
    <s v="DOMICILE 90"/>
    <n v="1"/>
    <m/>
    <m/>
    <m/>
    <m/>
    <m/>
    <m/>
    <s v="P"/>
    <n v="0"/>
    <n v="0"/>
  </r>
  <r>
    <n v="90100"/>
    <n v="53.304721030042899"/>
    <n v="37.510729613733893"/>
    <n v="15.793991416309009"/>
    <n v="15.793991416309009"/>
    <n v="230"/>
    <n v="230"/>
    <n v="90"/>
    <x v="87"/>
    <x v="1713"/>
    <s v="Grandvillars"/>
    <s v="SPASAD DOMICILE 90"/>
    <s v="S.S.I.A.D."/>
    <n v="900003898"/>
    <s v="DOMICILE 90"/>
    <n v="1"/>
    <m/>
    <m/>
    <m/>
    <m/>
    <m/>
    <m/>
    <s v="P"/>
    <n v="0"/>
    <n v="0"/>
  </r>
  <r>
    <n v="90101"/>
    <n v="32"/>
    <n v="25"/>
    <n v="7"/>
    <n v="7"/>
    <n v="266"/>
    <n v="266"/>
    <n v="90"/>
    <x v="87"/>
    <x v="1714"/>
    <s v="Grandvillars"/>
    <s v="SPASAD DOMICILE 90"/>
    <s v="S.S.I.A.D."/>
    <n v="900003898"/>
    <s v="DOMICILE 90"/>
    <n v="1"/>
    <m/>
    <m/>
    <m/>
    <m/>
    <m/>
    <m/>
    <s v="P"/>
    <n v="0"/>
    <n v="0"/>
  </r>
  <r>
    <n v="90103"/>
    <n v="128.02572347266928"/>
    <n v="96.527331189710964"/>
    <n v="31.49839228295831"/>
    <n v="31.49839228295831"/>
    <n v="632.00000000000227"/>
    <n v="632.00000000000227"/>
    <n v="90"/>
    <x v="87"/>
    <x v="1715"/>
    <s v="Valdoie"/>
    <s v="SPASAD DOMICILE 90"/>
    <s v="S.S.I.A.D."/>
    <n v="900003898"/>
    <s v="DOMICILE 90"/>
    <n v="1"/>
    <m/>
    <m/>
    <m/>
    <m/>
    <m/>
    <m/>
    <s v="P"/>
    <n v="0"/>
    <n v="0"/>
  </r>
  <r>
    <n v="90104"/>
    <n v="231.02536997885827"/>
    <n v="150.41226215644815"/>
    <n v="80.613107822410115"/>
    <n v="80.613107822410115"/>
    <n v="930"/>
    <n v="930"/>
    <n v="90"/>
    <x v="87"/>
    <x v="1716"/>
    <s v="Châtenois les Forges"/>
    <s v="SPASAD DOMICILE 90"/>
    <s v="S.S.I.A.D."/>
    <n v="900003898"/>
    <s v="DOMICILE 90"/>
    <n v="1"/>
    <m/>
    <m/>
    <m/>
    <m/>
    <m/>
    <m/>
    <s v="P"/>
    <n v="0"/>
    <n v="0"/>
  </r>
  <r>
    <n v="21355"/>
    <n v="1975"/>
    <n v="1282"/>
    <n v="346.5"/>
    <n v="693"/>
    <n v="4490.5"/>
    <n v="8981"/>
    <n v="21"/>
    <x v="53"/>
    <x v="1717"/>
    <s v="CHENOVE"/>
    <s v="SPASAD FEDOSAD"/>
    <s v="S.P.A.S.A.D."/>
    <n v="210987400"/>
    <s v="FEDOSAD"/>
    <n v="2"/>
    <m/>
    <m/>
    <m/>
    <m/>
    <m/>
    <m/>
    <s v="P"/>
    <n v="0"/>
    <n v="0"/>
  </r>
  <r>
    <n v="21355"/>
    <n v="1975"/>
    <n v="1282"/>
    <n v="346.5"/>
    <n v="693"/>
    <n v="4490.5"/>
    <n v="8981"/>
    <n v="21"/>
    <x v="55"/>
    <x v="1717"/>
    <s v="CHENOVE"/>
    <s v="SPASAD QUETIGNY GRAND DIJON"/>
    <s v="S.P.A.S.A.D."/>
    <n v="210781266"/>
    <s v="MUTUALITE FRANCAISE BOURGUIGNONNE COTE D'OR"/>
    <n v="2"/>
    <m/>
    <m/>
    <m/>
    <m/>
    <m/>
    <m/>
    <s v="P"/>
    <n v="0"/>
    <n v="0"/>
  </r>
  <r>
    <n v="71269"/>
    <n v="426.63030357811431"/>
    <n v="293.49055052526319"/>
    <n v="66.569876526425574"/>
    <n v="133.13975305285115"/>
    <n v="926"/>
    <n v="1852"/>
    <n v="71"/>
    <x v="40"/>
    <x v="944"/>
    <s v="CHALON-SUR-SAONE-SUD"/>
    <s v="SPASAD CHALON PERIPHERIE"/>
    <s v="S.P.A.S.A.D."/>
    <n v="710001520"/>
    <s v="ASSAD VAL DE SAONE"/>
    <n v="2"/>
    <m/>
    <m/>
    <m/>
    <m/>
    <m/>
    <m/>
    <s v="P"/>
    <n v="0"/>
    <n v="0"/>
  </r>
  <r>
    <n v="71269"/>
    <n v="426.63030357811431"/>
    <n v="293.49055052526319"/>
    <n v="66.569876526425574"/>
    <n v="133.13975305285115"/>
    <n v="926"/>
    <n v="1852"/>
    <n v="71"/>
    <x v="42"/>
    <x v="944"/>
    <s v="CHALON-SUR-SAONE-SUD"/>
    <s v="S.S.I.A.D. CHALON/SAONE"/>
    <s v="S.S.I.A.D."/>
    <n v="710971359"/>
    <s v="CCAS DE CHALON"/>
    <n v="2"/>
    <m/>
    <m/>
    <m/>
    <m/>
    <m/>
    <m/>
    <s v="P"/>
    <n v="0"/>
    <n v="0"/>
  </r>
  <r>
    <n v="21390"/>
    <n v="1511.6743471582181"/>
    <n v="843.70199692780329"/>
    <n v="333.98617511520735"/>
    <n v="667.97235023041469"/>
    <n v="2600"/>
    <n v="5200"/>
    <n v="21"/>
    <x v="53"/>
    <x v="1718"/>
    <s v="CHENOVE"/>
    <s v="SPASAD FEDOSAD"/>
    <s v="S.P.A.S.A.D."/>
    <n v="210987400"/>
    <s v="FEDOSAD"/>
    <n v="2"/>
    <m/>
    <m/>
    <m/>
    <m/>
    <m/>
    <m/>
    <s v="P"/>
    <n v="0"/>
    <n v="0"/>
  </r>
  <r>
    <n v="25078"/>
    <n v="221"/>
    <n v="148"/>
    <n v="73"/>
    <n v="73"/>
    <n v="968"/>
    <n v="968"/>
    <n v="25"/>
    <x v="88"/>
    <x v="1719"/>
    <s v="Baume les Dames"/>
    <s v="SSIAD DE MAMIROLLE"/>
    <s v="S.S.I.A.D."/>
    <n v="250000924"/>
    <s v="EHPAD ALEXIS MARQUISET"/>
    <n v="1"/>
    <n v="35"/>
    <n v="35"/>
    <n v="2"/>
    <n v="2"/>
    <m/>
    <m/>
    <s v="P"/>
    <n v="0"/>
    <n v="0"/>
  </r>
  <r>
    <n v="25116"/>
    <n v="73.852140077820806"/>
    <n v="51.59533073929947"/>
    <n v="22.256809338521339"/>
    <n v="22.256809338521339"/>
    <n v="259.99999999999932"/>
    <n v="259.99999999999932"/>
    <n v="25"/>
    <x v="88"/>
    <x v="1720"/>
    <s v="Baume les Dames"/>
    <s v="SSIAD DE MAMIROLLE"/>
    <s v="S.S.I.A.D."/>
    <n v="250000924"/>
    <s v="EHPAD ALEXIS MARQUISET"/>
    <n v="1"/>
    <m/>
    <m/>
    <m/>
    <m/>
    <m/>
    <m/>
    <s v="P"/>
    <n v="0"/>
    <n v="0"/>
  </r>
  <r>
    <n v="25123"/>
    <n v="40.208333333333201"/>
    <n v="25.13020833333325"/>
    <n v="15.07812499999995"/>
    <n v="15.07812499999995"/>
    <n v="192.99999999999932"/>
    <n v="192.99999999999932"/>
    <n v="25"/>
    <x v="88"/>
    <x v="1721"/>
    <s v="Ornans"/>
    <s v="SSIAD DE MAMIROLLE"/>
    <s v="S.S.I.A.D."/>
    <n v="250000924"/>
    <s v="EHPAD ALEXIS MARQUISET"/>
    <n v="1"/>
    <m/>
    <m/>
    <m/>
    <m/>
    <m/>
    <m/>
    <s v="P"/>
    <n v="0"/>
    <n v="0"/>
  </r>
  <r>
    <n v="25141"/>
    <n v="46.315342105748172"/>
    <n v="26.69942014883696"/>
    <n v="19.615921956911208"/>
    <n v="19.615921956911208"/>
    <n v="145.99999999999946"/>
    <n v="145.99999999999946"/>
    <n v="25"/>
    <x v="88"/>
    <x v="1722"/>
    <s v="Valdahon"/>
    <s v="SSIAD DE MAMIROLLE"/>
    <s v="S.S.I.A.D."/>
    <n v="250000924"/>
    <s v="EHPAD ALEXIS MARQUISET"/>
    <n v="1"/>
    <m/>
    <m/>
    <m/>
    <m/>
    <m/>
    <m/>
    <s v="P"/>
    <n v="0"/>
    <n v="0"/>
  </r>
  <r>
    <n v="25152"/>
    <n v="22.245762711864511"/>
    <n v="20.127118644067892"/>
    <n v="2.1186440677966201"/>
    <n v="2.1186440677966201"/>
    <n v="125.00000000000058"/>
    <n v="125.00000000000058"/>
    <n v="25"/>
    <x v="88"/>
    <x v="1723"/>
    <s v="Besançon-5"/>
    <s v="SSIAD DE MAMIROLLE"/>
    <s v="S.S.I.A.D."/>
    <n v="250000924"/>
    <s v="EHPAD ALEXIS MARQUISET"/>
    <n v="1"/>
    <m/>
    <m/>
    <m/>
    <m/>
    <m/>
    <m/>
    <s v="P"/>
    <n v="0"/>
    <n v="0"/>
  </r>
  <r>
    <n v="25189"/>
    <n v="43.990521327014221"/>
    <n v="31.4218009478673"/>
    <n v="12.568720379146919"/>
    <n v="12.568720379146919"/>
    <n v="221"/>
    <n v="221"/>
    <n v="25"/>
    <x v="88"/>
    <x v="1724"/>
    <s v="Baume les Dames"/>
    <s v="SSIAD DE MAMIROLLE"/>
    <s v="S.S.I.A.D."/>
    <n v="250000924"/>
    <s v="EHPAD ALEXIS MARQUISET"/>
    <n v="1"/>
    <m/>
    <m/>
    <m/>
    <m/>
    <m/>
    <m/>
    <s v="P"/>
    <n v="0"/>
    <n v="0"/>
  </r>
  <r>
    <n v="25222"/>
    <n v="221.78965259092845"/>
    <n v="149.88255215573713"/>
    <n v="71.907100435191325"/>
    <n v="71.907100435191325"/>
    <n v="1219"/>
    <n v="1219"/>
    <n v="25"/>
    <x v="88"/>
    <x v="1725"/>
    <s v="Valdahon"/>
    <s v="SSIAD DE MAMIROLLE"/>
    <s v="S.S.I.A.D."/>
    <n v="250000924"/>
    <s v="EHPAD ALEXIS MARQUISET"/>
    <n v="1"/>
    <m/>
    <m/>
    <m/>
    <m/>
    <m/>
    <m/>
    <s v="P"/>
    <n v="0"/>
    <n v="0"/>
  </r>
  <r>
    <n v="25245"/>
    <n v="245.77601585728445"/>
    <n v="169.39940535183351"/>
    <n v="76.376610505450955"/>
    <n v="76.376610505450955"/>
    <n v="988"/>
    <n v="988"/>
    <n v="25"/>
    <x v="88"/>
    <x v="1726"/>
    <s v="Besançon-5"/>
    <s v="SSIAD DE MAMIROLLE"/>
    <s v="S.S.I.A.D."/>
    <n v="250000924"/>
    <s v="EHPAD ALEXIS MARQUISET"/>
    <n v="1"/>
    <m/>
    <m/>
    <m/>
    <m/>
    <m/>
    <m/>
    <s v="P"/>
    <n v="0"/>
    <n v="0"/>
  </r>
  <r>
    <n v="25250"/>
    <n v="83"/>
    <n v="60"/>
    <n v="23"/>
    <n v="23"/>
    <n v="455"/>
    <n v="455"/>
    <n v="25"/>
    <x v="88"/>
    <x v="1727"/>
    <s v="Ornans"/>
    <s v="SSIAD DE MAMIROLLE"/>
    <s v="S.S.I.A.D."/>
    <n v="250000924"/>
    <s v="EHPAD ALEXIS MARQUISET"/>
    <n v="1"/>
    <m/>
    <m/>
    <m/>
    <m/>
    <m/>
    <m/>
    <s v="P"/>
    <n v="0"/>
    <n v="0"/>
  </r>
  <r>
    <n v="25267"/>
    <n v="124.85145482388978"/>
    <n v="89.041347626339999"/>
    <n v="35.810107197549783"/>
    <n v="35.810107197549783"/>
    <n v="632"/>
    <n v="632"/>
    <n v="25"/>
    <x v="88"/>
    <x v="1728"/>
    <s v="Besançon-5"/>
    <s v="SSIAD DE MAMIROLLE"/>
    <s v="S.S.I.A.D."/>
    <n v="250000924"/>
    <s v="EHPAD ALEXIS MARQUISET"/>
    <n v="1"/>
    <m/>
    <m/>
    <m/>
    <m/>
    <m/>
    <m/>
    <s v="P"/>
    <n v="0"/>
    <n v="0"/>
  </r>
  <r>
    <n v="25273"/>
    <n v="31.744075829383885"/>
    <n v="17.739336492890995"/>
    <n v="14.004739336492889"/>
    <n v="14.004739336492889"/>
    <n v="197"/>
    <n v="197"/>
    <n v="25"/>
    <x v="88"/>
    <x v="1729"/>
    <s v="Baume les Dames"/>
    <s v="SSIAD DE MAMIROLLE"/>
    <s v="S.S.I.A.D."/>
    <n v="250000924"/>
    <s v="EHPAD ALEXIS MARQUISET"/>
    <n v="1"/>
    <m/>
    <m/>
    <m/>
    <m/>
    <m/>
    <m/>
    <s v="P"/>
    <n v="0"/>
    <n v="0"/>
  </r>
  <r>
    <n v="25278"/>
    <n v="113"/>
    <n v="78"/>
    <n v="35"/>
    <n v="35"/>
    <n v="559"/>
    <n v="559"/>
    <n v="25"/>
    <x v="88"/>
    <x v="1730"/>
    <s v="Baume les Dames"/>
    <s v="SSIAD DE MAMIROLLE"/>
    <s v="S.S.I.A.D."/>
    <n v="250000924"/>
    <s v="EHPAD ALEXIS MARQUISET"/>
    <n v="1"/>
    <m/>
    <m/>
    <m/>
    <m/>
    <m/>
    <m/>
    <s v="P"/>
    <n v="0"/>
    <n v="0"/>
  </r>
  <r>
    <n v="25297"/>
    <n v="27.839999999999993"/>
    <n v="21.874285714285708"/>
    <n v="5.9657142857142844"/>
    <n v="5.9657142857142844"/>
    <n v="174"/>
    <n v="174"/>
    <n v="25"/>
    <x v="88"/>
    <x v="1731"/>
    <s v="Besançon-5"/>
    <s v="SSIAD DE MAMIROLLE"/>
    <s v="S.S.I.A.D."/>
    <n v="250000924"/>
    <s v="EHPAD ALEXIS MARQUISET"/>
    <n v="1"/>
    <m/>
    <m/>
    <m/>
    <m/>
    <m/>
    <m/>
    <s v="P"/>
    <n v="0"/>
    <n v="0"/>
  </r>
  <r>
    <n v="25305"/>
    <n v="76.16894197952216"/>
    <n v="49.172354948805449"/>
    <n v="26.996587030716714"/>
    <n v="26.996587030716714"/>
    <n v="565"/>
    <n v="565"/>
    <n v="25"/>
    <x v="88"/>
    <x v="1732"/>
    <s v="Ornans"/>
    <s v="SSIAD DE MAMIROLLE"/>
    <s v="S.S.I.A.D."/>
    <n v="250000924"/>
    <s v="EHPAD ALEXIS MARQUISET"/>
    <n v="1"/>
    <m/>
    <m/>
    <m/>
    <m/>
    <m/>
    <m/>
    <s v="P"/>
    <n v="0"/>
    <n v="0"/>
  </r>
  <r>
    <n v="25355"/>
    <n v="3.7142857142857162"/>
    <n v="0.92857142857142905"/>
    <n v="2.7857142857142869"/>
    <n v="2.7857142857142869"/>
    <n v="52"/>
    <n v="52"/>
    <n v="25"/>
    <x v="88"/>
    <x v="1733"/>
    <s v="Valdahon"/>
    <s v="SSIAD DE MAMIROLLE"/>
    <s v="S.S.I.A.D."/>
    <n v="250000924"/>
    <s v="EHPAD ALEXIS MARQUISET"/>
    <n v="1"/>
    <m/>
    <m/>
    <m/>
    <m/>
    <m/>
    <m/>
    <s v="P"/>
    <n v="0"/>
    <n v="0"/>
  </r>
  <r>
    <n v="25364"/>
    <n v="391.76248650245589"/>
    <n v="192.5019828461613"/>
    <n v="199.26050365629462"/>
    <n v="199.26050365629462"/>
    <n v="1749.0000000000066"/>
    <n v="1749.0000000000066"/>
    <n v="25"/>
    <x v="88"/>
    <x v="1734"/>
    <s v="Besançon-5"/>
    <s v="SSIAD DE MAMIROLLE"/>
    <s v="S.S.I.A.D."/>
    <n v="250000924"/>
    <s v="EHPAD ALEXIS MARQUISET"/>
    <n v="1"/>
    <m/>
    <m/>
    <m/>
    <m/>
    <m/>
    <m/>
    <s v="P"/>
    <n v="0"/>
    <n v="0"/>
  </r>
  <r>
    <n v="25375"/>
    <n v="113.05910165484592"/>
    <n v="86.81323877068526"/>
    <n v="26.245862884160662"/>
    <n v="26.245862884160662"/>
    <n v="426.99999999999841"/>
    <n v="426.99999999999841"/>
    <n v="25"/>
    <x v="88"/>
    <x v="1735"/>
    <s v="Ornans"/>
    <s v="SSIAD DE MAMIROLLE"/>
    <s v="S.S.I.A.D."/>
    <n v="250000924"/>
    <s v="EHPAD ALEXIS MARQUISET"/>
    <n v="1"/>
    <m/>
    <m/>
    <m/>
    <m/>
    <m/>
    <m/>
    <s v="P"/>
    <n v="0"/>
    <n v="0"/>
  </r>
  <r>
    <n v="25395"/>
    <n v="387"/>
    <n v="269"/>
    <n v="118"/>
    <n v="118"/>
    <n v="1484"/>
    <n v="1484"/>
    <n v="25"/>
    <x v="88"/>
    <x v="1736"/>
    <s v="Besançon-5"/>
    <s v="SSIAD DE MAMIROLLE"/>
    <s v="S.S.I.A.D."/>
    <n v="250000924"/>
    <s v="EHPAD ALEXIS MARQUISET"/>
    <n v="1"/>
    <m/>
    <m/>
    <m/>
    <m/>
    <m/>
    <m/>
    <s v="P"/>
    <n v="0"/>
    <n v="0"/>
  </r>
  <r>
    <n v="25410"/>
    <n v="271.52380948190699"/>
    <n v="159.307327334403"/>
    <n v="112.216482147504"/>
    <n v="112.216482147504"/>
    <n v="1336.0000000000057"/>
    <n v="1336.0000000000057"/>
    <n v="25"/>
    <x v="88"/>
    <x v="1737"/>
    <s v="Besançon-5"/>
    <s v="SSIAD DE MAMIROLLE"/>
    <s v="S.S.I.A.D."/>
    <n v="250000924"/>
    <s v="EHPAD ALEXIS MARQUISET"/>
    <n v="1"/>
    <m/>
    <m/>
    <m/>
    <m/>
    <m/>
    <m/>
    <s v="P"/>
    <n v="0"/>
    <n v="0"/>
  </r>
  <r>
    <n v="25417"/>
    <n v="143"/>
    <n v="92"/>
    <n v="51"/>
    <n v="51"/>
    <n v="782"/>
    <n v="782"/>
    <n v="25"/>
    <x v="88"/>
    <x v="1738"/>
    <s v="Baume les Dames"/>
    <s v="SSIAD DE MAMIROLLE"/>
    <s v="S.S.I.A.D."/>
    <n v="250000924"/>
    <s v="EHPAD ALEXIS MARQUISET"/>
    <n v="1"/>
    <m/>
    <m/>
    <m/>
    <m/>
    <m/>
    <m/>
    <s v="P"/>
    <n v="0"/>
    <n v="0"/>
  </r>
  <r>
    <n v="25418"/>
    <n v="275.24486571879919"/>
    <n v="187.2906793048972"/>
    <n v="87.954186413902008"/>
    <n v="87.954186413902008"/>
    <n v="1310"/>
    <n v="1310"/>
    <n v="25"/>
    <x v="88"/>
    <x v="1739"/>
    <s v="Besançon-5"/>
    <s v="SSIAD DE MAMIROLLE"/>
    <s v="S.S.I.A.D."/>
    <n v="250000924"/>
    <s v="EHPAD ALEXIS MARQUISET"/>
    <n v="1"/>
    <m/>
    <m/>
    <m/>
    <m/>
    <m/>
    <m/>
    <s v="P"/>
    <n v="0"/>
    <n v="0"/>
  </r>
  <r>
    <n v="25437"/>
    <n v="71"/>
    <n v="60"/>
    <n v="11"/>
    <n v="11"/>
    <n v="335"/>
    <n v="335"/>
    <n v="25"/>
    <x v="88"/>
    <x v="1740"/>
    <s v="Baume les Dames"/>
    <s v="SSIAD DE MAMIROLLE"/>
    <s v="S.S.I.A.D."/>
    <n v="250000924"/>
    <s v="EHPAD ALEXIS MARQUISET"/>
    <n v="1"/>
    <m/>
    <m/>
    <m/>
    <m/>
    <m/>
    <m/>
    <s v="P"/>
    <n v="0"/>
    <n v="0"/>
  </r>
  <r>
    <n v="25532"/>
    <n v="836.91794817126402"/>
    <n v="524.94647886890095"/>
    <n v="311.97146930236306"/>
    <n v="311.97146930236306"/>
    <n v="3317"/>
    <n v="3317"/>
    <n v="25"/>
    <x v="88"/>
    <x v="1741"/>
    <s v="Besançon-5"/>
    <s v="SSIAD DE MAMIROLLE"/>
    <s v="S.S.I.A.D."/>
    <n v="250000924"/>
    <s v="EHPAD ALEXIS MARQUISET"/>
    <n v="1"/>
    <m/>
    <m/>
    <m/>
    <m/>
    <m/>
    <m/>
    <s v="P"/>
    <n v="0"/>
    <n v="0"/>
  </r>
  <r>
    <n v="25558"/>
    <n v="162.54774396642134"/>
    <n v="121.910807974816"/>
    <n v="40.636935991605334"/>
    <n v="40.636935991605334"/>
    <n v="992.99999999999682"/>
    <n v="992.99999999999682"/>
    <n v="25"/>
    <x v="88"/>
    <x v="1742"/>
    <s v="Ornans"/>
    <s v="SSIAD DE MAMIROLLE"/>
    <s v="S.S.I.A.D."/>
    <n v="250000924"/>
    <s v="EHPAD ALEXIS MARQUISET"/>
    <n v="1"/>
    <m/>
    <m/>
    <m/>
    <m/>
    <m/>
    <m/>
    <s v="P"/>
    <n v="0"/>
    <n v="0"/>
  </r>
  <r>
    <n v="25569"/>
    <n v="117.28813559322036"/>
    <n v="83.079096045197758"/>
    <n v="34.209039548022602"/>
    <n v="34.209039548022602"/>
    <n v="519"/>
    <n v="519"/>
    <n v="25"/>
    <x v="88"/>
    <x v="1743"/>
    <s v="Ornans"/>
    <s v="SSIAD DE MAMIROLLE"/>
    <s v="S.S.I.A.D."/>
    <n v="250000924"/>
    <s v="EHPAD ALEXIS MARQUISET"/>
    <n v="1"/>
    <m/>
    <m/>
    <m/>
    <m/>
    <m/>
    <m/>
    <s v="P"/>
    <n v="0"/>
    <n v="0"/>
  </r>
  <r>
    <n v="25587"/>
    <n v="21.8203125"/>
    <n v="11.4296875"/>
    <n v="10.390625"/>
    <n v="10.390625"/>
    <n v="133"/>
    <n v="133"/>
    <n v="25"/>
    <x v="88"/>
    <x v="1744"/>
    <s v="Baume les Dames"/>
    <s v="SSIAD DE MAMIROLLE"/>
    <s v="S.S.I.A.D."/>
    <n v="250000924"/>
    <s v="EHPAD ALEXIS MARQUISET"/>
    <n v="1"/>
    <m/>
    <m/>
    <m/>
    <m/>
    <m/>
    <m/>
    <s v="P"/>
    <n v="0"/>
    <n v="0"/>
  </r>
  <r>
    <n v="25610"/>
    <n v="3"/>
    <n v="1"/>
    <n v="2"/>
    <n v="2"/>
    <n v="34"/>
    <n v="34"/>
    <n v="25"/>
    <x v="88"/>
    <x v="1745"/>
    <s v="Valdahon"/>
    <s v="SSIAD DE MAMIROLLE"/>
    <s v="S.S.I.A.D."/>
    <n v="250000924"/>
    <s v="EHPAD ALEXIS MARQUISET"/>
    <n v="1"/>
    <m/>
    <m/>
    <m/>
    <m/>
    <m/>
    <m/>
    <s v="P"/>
    <n v="0"/>
    <n v="0"/>
  </r>
  <r>
    <n v="25611"/>
    <n v="122.77777777777774"/>
    <n v="89.382222222222197"/>
    <n v="33.395555555555546"/>
    <n v="33.395555555555546"/>
    <n v="442"/>
    <n v="442"/>
    <n v="25"/>
    <x v="88"/>
    <x v="1746"/>
    <s v="Besançon-5"/>
    <s v="SSIAD DE MAMIROLLE"/>
    <s v="S.S.I.A.D."/>
    <n v="250000924"/>
    <s v="EHPAD ALEXIS MARQUISET"/>
    <n v="1"/>
    <m/>
    <m/>
    <m/>
    <m/>
    <m/>
    <m/>
    <s v="P"/>
    <n v="0"/>
    <n v="0"/>
  </r>
  <r>
    <n v="25628"/>
    <n v="32.67317073170733"/>
    <n v="20.180487804878059"/>
    <n v="12.492682926829273"/>
    <n v="12.492682926829273"/>
    <n v="197"/>
    <n v="197"/>
    <n v="25"/>
    <x v="88"/>
    <x v="1747"/>
    <s v="Ornans"/>
    <s v="SSIAD DE MAMIROLLE"/>
    <s v="S.S.I.A.D."/>
    <n v="250000924"/>
    <s v="EHPAD ALEXIS MARQUISET"/>
    <n v="1"/>
    <m/>
    <m/>
    <m/>
    <m/>
    <m/>
    <m/>
    <s v="P"/>
    <n v="0"/>
    <n v="0"/>
  </r>
  <r>
    <n v="71006"/>
    <n v="68.982954545454533"/>
    <n v="49.55113636363636"/>
    <n v="19.43181818181818"/>
    <n v="19.43181818181818"/>
    <n v="171"/>
    <n v="171"/>
    <n v="71"/>
    <x v="0"/>
    <x v="1748"/>
    <s v="CLAYETTE"/>
    <s v="S.S.I.A.D. CHAUFFAILLES - LA CLAYETTE"/>
    <s v="S.S.I.A.D."/>
    <n v="710011834"/>
    <s v="EHPAD ANTONIN ACHAINTRE DE CHAUFFAILLES"/>
    <n v="1"/>
    <n v="52"/>
    <n v="52"/>
    <n v="6"/>
    <n v="6"/>
    <m/>
    <m/>
    <s v="P"/>
    <n v="0"/>
    <n v="0"/>
  </r>
  <r>
    <n v="71008"/>
    <n v="43.499999999999822"/>
    <n v="26.302325581395241"/>
    <n v="17.197674418604581"/>
    <n v="17.197674418604581"/>
    <n v="173.99999999999929"/>
    <n v="173.99999999999929"/>
    <n v="71"/>
    <x v="0"/>
    <x v="1749"/>
    <s v="CHAUFFAILLES"/>
    <s v="S.S.I.A.D. CHAUFFAILLES - LA CLAYETTE"/>
    <s v="S.S.I.A.D."/>
    <n v="710011834"/>
    <s v="EHPAD ANTONIN ACHAINTRE DE CHAUFFAILLES"/>
    <n v="1"/>
    <m/>
    <m/>
    <m/>
    <m/>
    <m/>
    <m/>
    <s v="P"/>
    <n v="0"/>
    <n v="0"/>
  </r>
  <r>
    <n v="71022"/>
    <n v="231.46236559139714"/>
    <n v="159.69892473118233"/>
    <n v="71.763440860214828"/>
    <n v="71.763440860214828"/>
    <n v="657.99999999999807"/>
    <n v="657.99999999999807"/>
    <n v="71"/>
    <x v="0"/>
    <x v="1750"/>
    <s v="CLAYETTE"/>
    <s v="S.S.I.A.D. CHAUFFAILLES - LA CLAYETTE"/>
    <s v="S.S.I.A.D."/>
    <n v="710011834"/>
    <s v="EHPAD ANTONIN ACHAINTRE DE CHAUFFAILLES"/>
    <n v="1"/>
    <m/>
    <m/>
    <m/>
    <m/>
    <m/>
    <m/>
    <s v="P"/>
    <n v="0"/>
    <n v="0"/>
  </r>
  <r>
    <n v="71095"/>
    <n v="154.80465116279075"/>
    <n v="93.255813953488399"/>
    <n v="61.548837209302341"/>
    <n v="61.548837209302341"/>
    <n v="401"/>
    <n v="401"/>
    <n v="71"/>
    <x v="0"/>
    <x v="1751"/>
    <s v="CLAYETTE"/>
    <s v="S.S.I.A.D. CHAUFFAILLES - LA CLAYETTE"/>
    <s v="S.S.I.A.D."/>
    <n v="710011834"/>
    <s v="EHPAD ANTONIN ACHAINTRE DE CHAUFFAILLES"/>
    <n v="1"/>
    <m/>
    <m/>
    <m/>
    <m/>
    <m/>
    <m/>
    <s v="P"/>
    <n v="0"/>
    <n v="0"/>
  </r>
  <r>
    <n v="71110"/>
    <n v="179"/>
    <n v="115"/>
    <n v="64"/>
    <n v="64"/>
    <n v="574"/>
    <n v="574"/>
    <n v="71"/>
    <x v="0"/>
    <x v="1752"/>
    <s v="CHAUFFAILLES"/>
    <s v="S.S.I.A.D. CHAUFFAILLES - LA CLAYETTE"/>
    <s v="S.S.I.A.D."/>
    <n v="710011834"/>
    <s v="EHPAD ANTONIN ACHAINTRE DE CHAUFFAILLES"/>
    <n v="1"/>
    <m/>
    <m/>
    <m/>
    <m/>
    <m/>
    <m/>
    <s v="P"/>
    <n v="0"/>
    <n v="0"/>
  </r>
  <r>
    <n v="71113"/>
    <n v="25.309090909090799"/>
    <n v="16.8727272727272"/>
    <n v="8.4363636363636001"/>
    <n v="8.4363636363636001"/>
    <n v="116"/>
    <n v="116"/>
    <n v="71"/>
    <x v="0"/>
    <x v="1753"/>
    <s v="CHAUFFAILLES"/>
    <s v="S.S.I.A.D. CHAUFFAILLES - LA CLAYETTE"/>
    <s v="S.S.I.A.D."/>
    <n v="710011834"/>
    <s v="EHPAD ANTONIN ACHAINTRE DE CHAUFFAILLES"/>
    <n v="1"/>
    <m/>
    <m/>
    <m/>
    <m/>
    <m/>
    <m/>
    <s v="P"/>
    <n v="0"/>
    <n v="0"/>
  </r>
  <r>
    <n v="71116"/>
    <n v="49.691358024691354"/>
    <n v="26.833333333333329"/>
    <n v="22.858024691358022"/>
    <n v="22.858024691358022"/>
    <n v="161"/>
    <n v="161"/>
    <n v="71"/>
    <x v="0"/>
    <x v="1754"/>
    <s v="CLAYETTE"/>
    <s v="S.S.I.A.D. CHAUFFAILLES - LA CLAYETTE"/>
    <s v="S.S.I.A.D."/>
    <n v="710011834"/>
    <s v="EHPAD ANTONIN ACHAINTRE DE CHAUFFAILLES"/>
    <n v="1"/>
    <m/>
    <m/>
    <m/>
    <m/>
    <m/>
    <m/>
    <s v="P"/>
    <n v="0"/>
    <n v="0"/>
  </r>
  <r>
    <n v="71120"/>
    <n v="1537"/>
    <n v="856"/>
    <n v="681"/>
    <n v="681"/>
    <n v="3768"/>
    <n v="3768"/>
    <n v="71"/>
    <x v="0"/>
    <x v="1755"/>
    <s v="CHAUFFAILLES"/>
    <s v="S.S.I.A.D. CHAUFFAILLES - LA CLAYETTE"/>
    <s v="S.S.I.A.D."/>
    <n v="710011834"/>
    <s v="EHPAD ANTONIN ACHAINTRE DE CHAUFFAILLES"/>
    <n v="1"/>
    <m/>
    <m/>
    <m/>
    <m/>
    <m/>
    <m/>
    <s v="P"/>
    <n v="0"/>
    <n v="0"/>
  </r>
  <r>
    <n v="71133"/>
    <n v="762"/>
    <n v="378"/>
    <n v="384"/>
    <n v="384"/>
    <n v="1741"/>
    <n v="1741"/>
    <n v="71"/>
    <x v="0"/>
    <x v="1756"/>
    <s v="CLAYETTE"/>
    <s v="S.S.I.A.D. CHAUFFAILLES - LA CLAYETTE"/>
    <s v="S.S.I.A.D."/>
    <n v="710011834"/>
    <s v="EHPAD ANTONIN ACHAINTRE DE CHAUFFAILLES"/>
    <n v="1"/>
    <m/>
    <m/>
    <m/>
    <m/>
    <m/>
    <m/>
    <s v="P"/>
    <n v="0"/>
    <n v="0"/>
  </r>
  <r>
    <n v="71141"/>
    <n v="91"/>
    <n v="60"/>
    <n v="31"/>
    <n v="31"/>
    <n v="308"/>
    <n v="308"/>
    <n v="71"/>
    <x v="0"/>
    <x v="1757"/>
    <s v="CLAYETTE"/>
    <s v="S.S.I.A.D. CHAUFFAILLES - LA CLAYETTE"/>
    <s v="S.S.I.A.D."/>
    <n v="710011834"/>
    <s v="EHPAD ANTONIN ACHAINTRE DE CHAUFFAILLES"/>
    <n v="1"/>
    <m/>
    <m/>
    <m/>
    <m/>
    <m/>
    <m/>
    <s v="P"/>
    <n v="0"/>
    <n v="0"/>
  </r>
  <r>
    <n v="71148"/>
    <n v="298.65836428713556"/>
    <n v="188.21393777754625"/>
    <n v="110.44442650958931"/>
    <n v="110.44442650958931"/>
    <n v="879.00000000000114"/>
    <n v="879.00000000000114"/>
    <n v="71"/>
    <x v="0"/>
    <x v="1758"/>
    <s v="CHAUFFAILLES"/>
    <s v="S.S.I.A.D. CHAUFFAILLES - LA CLAYETTE"/>
    <s v="S.S.I.A.D."/>
    <n v="710011834"/>
    <s v="EHPAD ANTONIN ACHAINTRE DE CHAUFFAILLES"/>
    <n v="1"/>
    <m/>
    <m/>
    <m/>
    <m/>
    <m/>
    <m/>
    <s v="P"/>
    <n v="0"/>
    <n v="0"/>
  </r>
  <r>
    <n v="71160"/>
    <n v="97.688888888888897"/>
    <n v="69.777777777777786"/>
    <n v="27.911111111111119"/>
    <n v="27.911111111111119"/>
    <n v="314"/>
    <n v="314"/>
    <n v="71"/>
    <x v="0"/>
    <x v="1759"/>
    <s v="CLAYETTE"/>
    <s v="S.S.I.A.D. CHAUFFAILLES - LA CLAYETTE"/>
    <s v="S.S.I.A.D."/>
    <n v="710011834"/>
    <s v="EHPAD ANTONIN ACHAINTRE DE CHAUFFAILLES"/>
    <n v="1"/>
    <m/>
    <m/>
    <m/>
    <m/>
    <m/>
    <m/>
    <s v="P"/>
    <n v="0"/>
    <n v="0"/>
  </r>
  <r>
    <n v="71185"/>
    <n v="98"/>
    <n v="61"/>
    <n v="37"/>
    <n v="37"/>
    <n v="347"/>
    <n v="347"/>
    <n v="71"/>
    <x v="0"/>
    <x v="1760"/>
    <s v="CLAYETTE"/>
    <s v="S.S.I.A.D. CHAUFFAILLES - LA CLAYETTE"/>
    <s v="S.S.I.A.D."/>
    <n v="710011834"/>
    <s v="EHPAD ANTONIN ACHAINTRE DE CHAUFFAILLES"/>
    <n v="1"/>
    <m/>
    <m/>
    <m/>
    <m/>
    <m/>
    <m/>
    <s v="P"/>
    <n v="0"/>
    <n v="0"/>
  </r>
  <r>
    <n v="71218"/>
    <n v="201.320132013202"/>
    <n v="108.71287128712908"/>
    <n v="92.607260726072923"/>
    <n v="92.607260726072923"/>
    <n v="610.00000000000205"/>
    <n v="610.00000000000205"/>
    <n v="71"/>
    <x v="0"/>
    <x v="1761"/>
    <s v="CLAYETTE"/>
    <s v="S.S.I.A.D. CHAUFFAILLES - LA CLAYETTE"/>
    <s v="S.S.I.A.D."/>
    <n v="710011834"/>
    <s v="EHPAD ANTONIN ACHAINTRE DE CHAUFFAILLES"/>
    <n v="1"/>
    <m/>
    <m/>
    <m/>
    <m/>
    <m/>
    <m/>
    <s v="P"/>
    <n v="0"/>
    <n v="0"/>
  </r>
  <r>
    <n v="71327"/>
    <n v="88"/>
    <n v="57"/>
    <n v="31"/>
    <n v="31"/>
    <n v="347"/>
    <n v="347"/>
    <n v="71"/>
    <x v="0"/>
    <x v="1762"/>
    <s v="CHAUFFAILLES"/>
    <s v="S.S.I.A.D. CHAUFFAILLES - LA CLAYETTE"/>
    <s v="S.S.I.A.D."/>
    <n v="710011834"/>
    <s v="EHPAD ANTONIN ACHAINTRE DE CHAUFFAILLES"/>
    <n v="1"/>
    <m/>
    <m/>
    <m/>
    <m/>
    <m/>
    <m/>
    <s v="P"/>
    <n v="0"/>
    <n v="0"/>
  </r>
  <r>
    <n v="71335"/>
    <n v="18"/>
    <n v="10"/>
    <n v="8"/>
    <n v="8"/>
    <n v="66"/>
    <n v="66"/>
    <n v="71"/>
    <x v="0"/>
    <x v="1763"/>
    <s v="CLAYETTE"/>
    <s v="S.S.I.A.D. CHAUFFAILLES - LA CLAYETTE"/>
    <s v="S.S.I.A.D."/>
    <n v="710011834"/>
    <s v="EHPAD ANTONIN ACHAINTRE DE CHAUFFAILLES"/>
    <n v="1"/>
    <m/>
    <m/>
    <m/>
    <m/>
    <m/>
    <m/>
    <s v="P"/>
    <n v="0"/>
    <n v="0"/>
  </r>
  <r>
    <n v="71408"/>
    <n v="90"/>
    <n v="63"/>
    <n v="27"/>
    <n v="27"/>
    <n v="367"/>
    <n v="367"/>
    <n v="71"/>
    <x v="0"/>
    <x v="1764"/>
    <s v="CHAUFFAILLES"/>
    <s v="S.S.I.A.D. CHAUFFAILLES - LA CLAYETTE"/>
    <s v="S.S.I.A.D."/>
    <n v="710011834"/>
    <s v="EHPAD ANTONIN ACHAINTRE DE CHAUFFAILLES"/>
    <n v="1"/>
    <m/>
    <m/>
    <m/>
    <m/>
    <m/>
    <m/>
    <s v="P"/>
    <n v="0"/>
    <n v="0"/>
  </r>
  <r>
    <n v="71421"/>
    <n v="56.574358974358972"/>
    <n v="39.4"/>
    <n v="17.17435897435897"/>
    <n v="17.17435897435897"/>
    <n v="197"/>
    <n v="197"/>
    <n v="71"/>
    <x v="0"/>
    <x v="1765"/>
    <s v="CLAYETTE"/>
    <s v="S.S.I.A.D. CHAUFFAILLES - LA CLAYETTE"/>
    <s v="S.S.I.A.D."/>
    <n v="710011834"/>
    <s v="EHPAD ANTONIN ACHAINTRE DE CHAUFFAILLES"/>
    <n v="1"/>
    <m/>
    <m/>
    <m/>
    <m/>
    <m/>
    <m/>
    <s v="P"/>
    <n v="0"/>
    <n v="0"/>
  </r>
  <r>
    <n v="71428"/>
    <n v="151.36603461529108"/>
    <n v="85.081561940621128"/>
    <n v="66.284472674669942"/>
    <n v="66.284472674669942"/>
    <n v="744"/>
    <n v="744"/>
    <n v="71"/>
    <x v="0"/>
    <x v="1766"/>
    <s v="CHAUFFAILLES"/>
    <s v="S.S.I.A.D. CHAUFFAILLES - LA CLAYETTE"/>
    <s v="S.S.I.A.D."/>
    <n v="710011834"/>
    <s v="EHPAD ANTONIN ACHAINTRE DE CHAUFFAILLES"/>
    <n v="1"/>
    <m/>
    <m/>
    <m/>
    <m/>
    <m/>
    <m/>
    <s v="P"/>
    <n v="0"/>
    <n v="0"/>
  </r>
  <r>
    <n v="71437"/>
    <n v="109.2648700778679"/>
    <n v="72.458986477726626"/>
    <n v="36.805883600141279"/>
    <n v="36.805883600141279"/>
    <n v="342.99999999999943"/>
    <n v="342.99999999999943"/>
    <n v="71"/>
    <x v="0"/>
    <x v="1767"/>
    <s v="CLAYETTE"/>
    <s v="S.S.I.A.D. CHAUFFAILLES - LA CLAYETTE"/>
    <s v="S.S.I.A.D."/>
    <n v="710011834"/>
    <s v="EHPAD ANTONIN ACHAINTRE DE CHAUFFAILLES"/>
    <n v="1"/>
    <m/>
    <m/>
    <m/>
    <m/>
    <m/>
    <m/>
    <s v="P"/>
    <n v="0"/>
    <n v="0"/>
  </r>
  <r>
    <n v="71451"/>
    <n v="22"/>
    <n v="13"/>
    <n v="9"/>
    <n v="9"/>
    <n v="88"/>
    <n v="88"/>
    <n v="71"/>
    <x v="0"/>
    <x v="1768"/>
    <s v="CHAUFFAILLES"/>
    <s v="S.S.I.A.D. CHAUFFAILLES - LA CLAYETTE"/>
    <s v="S.S.I.A.D."/>
    <n v="710011834"/>
    <s v="EHPAD ANTONIN ACHAINTRE DE CHAUFFAILLES"/>
    <n v="1"/>
    <m/>
    <m/>
    <m/>
    <m/>
    <m/>
    <m/>
    <s v="P"/>
    <n v="0"/>
    <n v="0"/>
  </r>
  <r>
    <n v="71463"/>
    <n v="211.07238493948944"/>
    <n v="114.3937581653929"/>
    <n v="96.678626774096543"/>
    <n v="96.678626774096543"/>
    <n v="584"/>
    <n v="584"/>
    <n v="71"/>
    <x v="0"/>
    <x v="1769"/>
    <s v="CHAUFFAILLES"/>
    <s v="S.S.I.A.D. CHAUFFAILLES - LA CLAYETTE"/>
    <s v="S.S.I.A.D."/>
    <n v="710011834"/>
    <s v="EHPAD ANTONIN ACHAINTRE DE CHAUFFAILLES"/>
    <n v="1"/>
    <m/>
    <m/>
    <m/>
    <m/>
    <m/>
    <m/>
    <s v="P"/>
    <n v="0"/>
    <n v="0"/>
  </r>
  <r>
    <n v="71473"/>
    <n v="69.217877094972067"/>
    <n v="37.575418994413411"/>
    <n v="31.642458100558656"/>
    <n v="31.642458100558656"/>
    <n v="177"/>
    <n v="177"/>
    <n v="71"/>
    <x v="0"/>
    <x v="1770"/>
    <s v="CLAYETTE"/>
    <s v="S.S.I.A.D. CHAUFFAILLES - LA CLAYETTE"/>
    <s v="S.S.I.A.D."/>
    <n v="710011834"/>
    <s v="EHPAD ANTONIN ACHAINTRE DE CHAUFFAILLES"/>
    <n v="1"/>
    <m/>
    <m/>
    <m/>
    <m/>
    <m/>
    <m/>
    <s v="P"/>
    <n v="0"/>
    <n v="0"/>
  </r>
  <r>
    <n v="71483"/>
    <n v="113.63800904977379"/>
    <n v="73.472850678733053"/>
    <n v="40.165158371040732"/>
    <n v="40.165158371040732"/>
    <n v="433"/>
    <n v="433"/>
    <n v="71"/>
    <x v="0"/>
    <x v="1771"/>
    <s v="CLAYETTE"/>
    <s v="S.S.I.A.D. CHAUFFAILLES - LA CLAYETTE"/>
    <s v="S.S.I.A.D."/>
    <n v="710011834"/>
    <s v="EHPAD ANTONIN ACHAINTRE DE CHAUFFAILLES"/>
    <n v="1"/>
    <m/>
    <m/>
    <m/>
    <m/>
    <m/>
    <m/>
    <s v="P"/>
    <n v="0"/>
    <n v="0"/>
  </r>
  <r>
    <n v="71533"/>
    <n v="136.03690685413005"/>
    <n v="74.472759226713521"/>
    <n v="61.564147627416517"/>
    <n v="61.564147627416517"/>
    <n v="565"/>
    <n v="565"/>
    <n v="71"/>
    <x v="0"/>
    <x v="1772"/>
    <s v="CHAUFFAILLES"/>
    <s v="S.S.I.A.D. CHAUFFAILLES - LA CLAYETTE"/>
    <s v="S.S.I.A.D."/>
    <n v="710011834"/>
    <s v="EHPAD ANTONIN ACHAINTRE DE CHAUFFAILLES"/>
    <n v="1"/>
    <m/>
    <m/>
    <m/>
    <m/>
    <m/>
    <m/>
    <s v="P"/>
    <n v="0"/>
    <n v="0"/>
  </r>
  <r>
    <n v="71553"/>
    <n v="85.59375"/>
    <n v="55.44140625"/>
    <n v="30.15234375"/>
    <n v="30.15234375"/>
    <n v="249"/>
    <n v="249"/>
    <n v="71"/>
    <x v="0"/>
    <x v="1773"/>
    <s v="CLAYETTE"/>
    <s v="S.S.I.A.D. CHAUFFAILLES - LA CLAYETTE"/>
    <s v="S.S.I.A.D."/>
    <n v="710011834"/>
    <s v="EHPAD ANTONIN ACHAINTRE DE CHAUFFAILLES"/>
    <n v="1"/>
    <m/>
    <m/>
    <m/>
    <m/>
    <m/>
    <m/>
    <s v="P"/>
    <n v="0"/>
    <n v="0"/>
  </r>
  <r>
    <n v="71559"/>
    <n v="225.84183673469374"/>
    <n v="137.29591836734687"/>
    <n v="88.545918367346886"/>
    <n v="88.545918367346886"/>
    <n v="585"/>
    <n v="585"/>
    <n v="71"/>
    <x v="0"/>
    <x v="1774"/>
    <s v="CLAYETTE"/>
    <s v="S.S.I.A.D. CHAUFFAILLES - LA CLAYETTE"/>
    <s v="S.S.I.A.D."/>
    <n v="710011834"/>
    <s v="EHPAD ANTONIN ACHAINTRE DE CHAUFFAILLES"/>
    <n v="1"/>
    <m/>
    <m/>
    <m/>
    <m/>
    <m/>
    <m/>
    <s v="P"/>
    <n v="0"/>
    <n v="0"/>
  </r>
  <r>
    <n v="71561"/>
    <n v="95"/>
    <n v="53"/>
    <n v="42"/>
    <n v="42"/>
    <n v="234"/>
    <n v="234"/>
    <n v="71"/>
    <x v="0"/>
    <x v="1775"/>
    <s v="CLAYETTE"/>
    <s v="S.S.I.A.D. CHAUFFAILLES - LA CLAYETTE"/>
    <s v="S.S.I.A.D."/>
    <n v="710011834"/>
    <s v="EHPAD ANTONIN ACHAINTRE DE CHAUFFAILLES"/>
    <n v="1"/>
    <m/>
    <m/>
    <m/>
    <m/>
    <m/>
    <m/>
    <s v="P"/>
    <n v="0"/>
    <n v="0"/>
  </r>
  <r>
    <n v="89007"/>
    <n v="152.7586206896554"/>
    <n v="88.381773399014904"/>
    <n v="64.376847290640484"/>
    <n v="64.376847290640484"/>
    <n v="443.00000000000068"/>
    <n v="443.00000000000068"/>
    <n v="89"/>
    <x v="89"/>
    <x v="1776"/>
    <s v="COULANGES-SUR-YONNE"/>
    <s v="SSIAD COULANGES/YONNE"/>
    <s v="S.S.I.A.D."/>
    <n v="890000532"/>
    <s v="EHPAD DE COULANGES"/>
    <n v="1"/>
    <n v="25"/>
    <n v="25"/>
    <n v="3"/>
    <n v="3"/>
    <m/>
    <m/>
    <s v="P"/>
    <n v="0"/>
    <n v="5"/>
  </r>
  <r>
    <n v="89020"/>
    <n v="68.13333333333324"/>
    <n v="42.17777777777772"/>
    <n v="25.95555555555552"/>
    <n v="25.95555555555552"/>
    <n v="146"/>
    <n v="146"/>
    <n v="89"/>
    <x v="89"/>
    <x v="1777"/>
    <s v="VEZELAY"/>
    <s v="SSIAD COULANGES/YONNE"/>
    <s v="S.S.I.A.D."/>
    <n v="890000532"/>
    <s v="EHPAD DE COULANGES"/>
    <n v="1"/>
    <m/>
    <m/>
    <m/>
    <m/>
    <m/>
    <m/>
    <s v="P"/>
    <n v="0"/>
    <n v="3"/>
  </r>
  <r>
    <n v="89057"/>
    <n v="106.68831168831206"/>
    <n v="70.454545454545695"/>
    <n v="36.23376623376636"/>
    <n v="36.23376623376636"/>
    <n v="310.00000000000108"/>
    <n v="310.00000000000108"/>
    <n v="89"/>
    <x v="89"/>
    <x v="1778"/>
    <s v="VEZELAY"/>
    <s v="SSIAD COULANGES/YONNE"/>
    <s v="S.S.I.A.D."/>
    <n v="890000532"/>
    <s v="EHPAD DE COULANGES"/>
    <n v="1"/>
    <m/>
    <m/>
    <m/>
    <m/>
    <m/>
    <m/>
    <s v="P"/>
    <n v="1"/>
    <n v="4"/>
  </r>
  <r>
    <n v="89071"/>
    <n v="38.233333333333206"/>
    <n v="20.6666666666666"/>
    <n v="17.56666666666661"/>
    <n v="17.56666666666661"/>
    <n v="92.999999999999702"/>
    <n v="92.999999999999702"/>
    <n v="89"/>
    <x v="89"/>
    <x v="1779"/>
    <s v="VEZELAY"/>
    <s v="SSIAD COULANGES/YONNE"/>
    <s v="S.S.I.A.D."/>
    <n v="890000532"/>
    <s v="EHPAD DE COULANGES"/>
    <n v="1"/>
    <m/>
    <m/>
    <m/>
    <m/>
    <m/>
    <m/>
    <s v="P"/>
    <n v="1"/>
    <n v="1"/>
  </r>
  <r>
    <n v="89091"/>
    <n v="292.40665112819113"/>
    <n v="147.46246111380518"/>
    <n v="144.94419001438592"/>
    <n v="144.94419001438592"/>
    <n v="647.00000000000284"/>
    <n v="647.00000000000284"/>
    <n v="89"/>
    <x v="89"/>
    <x v="1780"/>
    <s v="VEZELAY"/>
    <s v="SSIAD COULANGES/YONNE"/>
    <s v="S.S.I.A.D."/>
    <n v="890000532"/>
    <s v="EHPAD DE COULANGES"/>
    <n v="1"/>
    <m/>
    <m/>
    <m/>
    <m/>
    <m/>
    <m/>
    <s v="P"/>
    <n v="1"/>
    <n v="11"/>
  </r>
  <r>
    <n v="89119"/>
    <n v="241.96021566724704"/>
    <n v="120.60611563813896"/>
    <n v="121.35410002910807"/>
    <n v="121.35410002910807"/>
    <n v="561"/>
    <n v="561"/>
    <n v="89"/>
    <x v="89"/>
    <x v="1781"/>
    <s v="COULANGES-SUR-YONNE"/>
    <s v="SSIAD COULANGES/YONNE"/>
    <s v="S.S.I.A.D."/>
    <n v="890000532"/>
    <s v="EHPAD DE COULANGES"/>
    <n v="1"/>
    <m/>
    <m/>
    <m/>
    <m/>
    <m/>
    <m/>
    <s v="P"/>
    <n v="0"/>
    <n v="7"/>
  </r>
  <r>
    <n v="89125"/>
    <n v="268.64663935575709"/>
    <n v="144.26397838257139"/>
    <n v="124.38266097318571"/>
    <n v="124.38266097318571"/>
    <n v="869.00000000000284"/>
    <n v="869.00000000000284"/>
    <n v="89"/>
    <x v="89"/>
    <x v="1782"/>
    <s v="COURSON-LES-CARRIERES"/>
    <s v="SSIAD COULANGES/YONNE"/>
    <s v="S.S.I.A.D."/>
    <n v="890000532"/>
    <s v="EHPAD DE COULANGES"/>
    <n v="1"/>
    <m/>
    <m/>
    <m/>
    <m/>
    <m/>
    <m/>
    <s v="P"/>
    <n v="2"/>
    <n v="16"/>
  </r>
  <r>
    <n v="89129"/>
    <n v="148.13076923076957"/>
    <n v="91.700000000000216"/>
    <n v="56.430769230769357"/>
    <n v="56.430769230769357"/>
    <n v="393.00000000000091"/>
    <n v="393.00000000000091"/>
    <n v="89"/>
    <x v="89"/>
    <x v="1783"/>
    <s v="COULANGES-SUR-YONNE"/>
    <s v="SSIAD COULANGES/YONNE"/>
    <s v="S.S.I.A.D."/>
    <n v="890000532"/>
    <s v="EHPAD DE COULANGES"/>
    <n v="1"/>
    <m/>
    <m/>
    <m/>
    <m/>
    <m/>
    <m/>
    <s v="P"/>
    <n v="1"/>
    <n v="2"/>
  </r>
  <r>
    <n v="89148"/>
    <n v="113.35380892313511"/>
    <n v="71.484384005580694"/>
    <n v="41.869424917554412"/>
    <n v="41.869424917554412"/>
    <n v="293.00000000000125"/>
    <n v="293.00000000000125"/>
    <n v="89"/>
    <x v="89"/>
    <x v="1784"/>
    <s v="COURSON-LES-CARRIERES"/>
    <s v="SSIAD COULANGES/YONNE"/>
    <s v="S.S.I.A.D."/>
    <n v="890000532"/>
    <s v="EHPAD DE COULANGES"/>
    <n v="1"/>
    <m/>
    <m/>
    <m/>
    <m/>
    <m/>
    <m/>
    <s v="P"/>
    <n v="0"/>
    <n v="1"/>
  </r>
  <r>
    <n v="89158"/>
    <n v="303.06307838151633"/>
    <n v="157.75473280033131"/>
    <n v="145.30834558118502"/>
    <n v="145.30834558118502"/>
    <n v="663.00000000000171"/>
    <n v="663.00000000000171"/>
    <n v="89"/>
    <x v="89"/>
    <x v="1785"/>
    <s v="COULANGES-SUR-YONNE"/>
    <s v="SSIAD COULANGES/YONNE"/>
    <s v="S.S.I.A.D."/>
    <n v="890000532"/>
    <s v="EHPAD DE COULANGES"/>
    <n v="1"/>
    <m/>
    <m/>
    <m/>
    <m/>
    <m/>
    <m/>
    <s v="P"/>
    <n v="4"/>
    <n v="9"/>
  </r>
  <r>
    <n v="89164"/>
    <n v="34.435897435897338"/>
    <n v="20.256410256410199"/>
    <n v="14.17948717948714"/>
    <n v="14.17948717948714"/>
    <n v="78.999999999999787"/>
    <n v="78.999999999999787"/>
    <n v="89"/>
    <x v="89"/>
    <x v="1786"/>
    <s v="COULANGES-SUR-YONNE"/>
    <s v="SSIAD COULANGES/YONNE"/>
    <s v="S.S.I.A.D."/>
    <n v="890000532"/>
    <s v="EHPAD DE COULANGES"/>
    <n v="1"/>
    <m/>
    <m/>
    <m/>
    <m/>
    <m/>
    <m/>
    <s v="P"/>
    <n v="0"/>
    <n v="0"/>
  </r>
  <r>
    <n v="89174"/>
    <n v="18.26865671641794"/>
    <n v="12.179104477611959"/>
    <n v="6.0895522388059797"/>
    <n v="6.0895522388059797"/>
    <n v="68.000000000000114"/>
    <n v="68.000000000000114"/>
    <n v="89"/>
    <x v="89"/>
    <x v="1787"/>
    <s v="COURSON-LES-CARRIERES"/>
    <s v="SSIAD COULANGES/YONNE"/>
    <s v="S.S.I.A.D."/>
    <n v="890000532"/>
    <s v="EHPAD DE COULANGES"/>
    <n v="1"/>
    <m/>
    <m/>
    <m/>
    <m/>
    <m/>
    <m/>
    <s v="P"/>
    <n v="0"/>
    <n v="0"/>
  </r>
  <r>
    <n v="89177"/>
    <n v="27"/>
    <n v="19"/>
    <n v="8"/>
    <n v="8"/>
    <n v="73"/>
    <n v="73"/>
    <n v="89"/>
    <x v="89"/>
    <x v="1788"/>
    <s v="COULANGES-SUR-YONNE"/>
    <s v="SSIAD COULANGES/YONNE"/>
    <s v="S.S.I.A.D."/>
    <n v="890000532"/>
    <s v="EHPAD DE COULANGES"/>
    <n v="1"/>
    <m/>
    <m/>
    <m/>
    <m/>
    <m/>
    <m/>
    <s v="P"/>
    <n v="1"/>
    <n v="1"/>
  </r>
  <r>
    <n v="89182"/>
    <n v="49.807228915662634"/>
    <n v="28.192771084337341"/>
    <n v="21.614457831325293"/>
    <n v="21.614457831325293"/>
    <n v="156"/>
    <n v="156"/>
    <n v="89"/>
    <x v="89"/>
    <x v="1789"/>
    <s v="COURSON-LES-CARRIERES"/>
    <s v="SSIAD COULANGES/YONNE"/>
    <s v="S.S.I.A.D."/>
    <n v="890000532"/>
    <s v="EHPAD DE COULANGES"/>
    <n v="1"/>
    <m/>
    <m/>
    <m/>
    <m/>
    <m/>
    <m/>
    <s v="P"/>
    <n v="0"/>
    <n v="1"/>
  </r>
  <r>
    <n v="89225"/>
    <n v="18.32142857142852"/>
    <n v="11.196428571428539"/>
    <n v="7.1249999999999796"/>
    <n v="7.1249999999999796"/>
    <n v="56.999999999999837"/>
    <n v="56.999999999999837"/>
    <n v="89"/>
    <x v="89"/>
    <x v="1790"/>
    <s v="VEZELAY"/>
    <s v="SSIAD COULANGES/YONNE"/>
    <s v="S.S.I.A.D."/>
    <n v="890000532"/>
    <s v="EHPAD DE COULANGES"/>
    <n v="1"/>
    <m/>
    <m/>
    <m/>
    <m/>
    <m/>
    <m/>
    <s v="P"/>
    <n v="1"/>
    <n v="0"/>
  </r>
  <r>
    <n v="89234"/>
    <n v="57.750954688861782"/>
    <n v="44.574459155766078"/>
    <n v="13.1764955330957"/>
    <n v="13.1764955330957"/>
    <n v="151.00000000000057"/>
    <n v="151.00000000000057"/>
    <n v="89"/>
    <x v="89"/>
    <x v="1791"/>
    <s v="COULANGES-SUR-YONNE"/>
    <s v="SSIAD COULANGES/YONNE"/>
    <s v="S.S.I.A.D."/>
    <n v="890000532"/>
    <s v="EHPAD DE COULANGES"/>
    <n v="1"/>
    <m/>
    <m/>
    <m/>
    <m/>
    <m/>
    <m/>
    <s v="P"/>
    <n v="0"/>
    <n v="2"/>
  </r>
  <r>
    <n v="89238"/>
    <n v="281.83147573589974"/>
    <n v="117.45316919437541"/>
    <n v="164.37830654152435"/>
    <n v="164.37830654152435"/>
    <n v="579.00000000000114"/>
    <n v="579.00000000000114"/>
    <n v="89"/>
    <x v="89"/>
    <x v="1792"/>
    <s v="COULANGES-SUR-YONNE"/>
    <s v="SSIAD COULANGES/YONNE"/>
    <s v="S.S.I.A.D."/>
    <n v="890000532"/>
    <s v="EHPAD DE COULANGES"/>
    <n v="1"/>
    <m/>
    <m/>
    <m/>
    <m/>
    <m/>
    <m/>
    <s v="P"/>
    <n v="0"/>
    <n v="7"/>
  </r>
  <r>
    <n v="89253"/>
    <n v="82.3849765258215"/>
    <n v="50.234741784037503"/>
    <n v="32.150234741783997"/>
    <n v="32.150234741783997"/>
    <n v="214"/>
    <n v="214"/>
    <n v="89"/>
    <x v="89"/>
    <x v="1793"/>
    <s v="COULANGES-SUR-YONNE"/>
    <s v="SSIAD COULANGES/YONNE"/>
    <s v="S.S.I.A.D."/>
    <n v="890000532"/>
    <s v="EHPAD DE COULANGES"/>
    <n v="1"/>
    <m/>
    <m/>
    <m/>
    <m/>
    <m/>
    <m/>
    <s v="P"/>
    <n v="0"/>
    <n v="3"/>
  </r>
  <r>
    <n v="89260"/>
    <n v="38"/>
    <n v="23"/>
    <n v="15"/>
    <n v="15"/>
    <n v="161"/>
    <n v="161"/>
    <n v="89"/>
    <x v="89"/>
    <x v="1794"/>
    <s v="COURSON-LES-CARRIERES"/>
    <s v="SSIAD COULANGES/YONNE"/>
    <s v="S.S.I.A.D."/>
    <n v="890000532"/>
    <s v="EHPAD DE COULANGES"/>
    <n v="1"/>
    <m/>
    <m/>
    <m/>
    <m/>
    <m/>
    <m/>
    <s v="P"/>
    <n v="0"/>
    <n v="0"/>
  </r>
  <r>
    <n v="89405"/>
    <n v="112"/>
    <n v="62"/>
    <n v="50"/>
    <n v="50"/>
    <n v="310"/>
    <n v="310"/>
    <n v="89"/>
    <x v="89"/>
    <x v="1795"/>
    <s v="COURSON-LES-CARRIERES"/>
    <s v="SSIAD COULANGES/YONNE"/>
    <s v="S.S.I.A.D."/>
    <n v="890000532"/>
    <s v="EHPAD DE COULANGES"/>
    <n v="1"/>
    <m/>
    <m/>
    <m/>
    <m/>
    <m/>
    <m/>
    <s v="P"/>
    <n v="1"/>
    <n v="6"/>
  </r>
  <r>
    <n v="89008"/>
    <n v="51.157232704402297"/>
    <n v="26.1006289308175"/>
    <n v="25.056603773584797"/>
    <n v="25.056603773584797"/>
    <n v="165.99999999999929"/>
    <n v="165.99999999999929"/>
    <n v="89"/>
    <x v="90"/>
    <x v="1796"/>
    <s v="ISLE-SUR-SEREIN"/>
    <s v="SSIAD L ISLE SUR SEREIN"/>
    <s v="S.S.I.A.D."/>
    <n v="890000557"/>
    <s v="EHPAD DE LISLE SUR SEREIN"/>
    <n v="1"/>
    <n v="40"/>
    <n v="40"/>
    <n v="5"/>
    <n v="5"/>
    <m/>
    <m/>
    <s v="P"/>
    <n v="0"/>
    <n v="0"/>
  </r>
  <r>
    <n v="89012"/>
    <n v="40"/>
    <n v="22"/>
    <n v="18"/>
    <n v="18"/>
    <n v="87"/>
    <n v="87"/>
    <n v="89"/>
    <x v="90"/>
    <x v="1797"/>
    <s v="ISLE-SUR-SEREIN"/>
    <s v="SSIAD L ISLE SUR SEREIN"/>
    <s v="S.S.I.A.D."/>
    <n v="890000557"/>
    <s v="EHPAD DE LISLE SUR SEREIN"/>
    <n v="1"/>
    <m/>
    <m/>
    <m/>
    <m/>
    <m/>
    <m/>
    <s v="P"/>
    <n v="1"/>
    <n v="1"/>
  </r>
  <r>
    <n v="89022"/>
    <n v="29.205673758865238"/>
    <n v="14.099290780141841"/>
    <n v="15.106382978723399"/>
    <n v="15.106382978723399"/>
    <n v="142"/>
    <n v="142"/>
    <n v="89"/>
    <x v="90"/>
    <x v="1798"/>
    <s v="ISLE-SUR-SEREIN"/>
    <s v="SSIAD L ISLE SUR SEREIN"/>
    <s v="S.S.I.A.D."/>
    <n v="890000557"/>
    <s v="EHPAD DE LISLE SUR SEREIN"/>
    <n v="1"/>
    <m/>
    <m/>
    <m/>
    <m/>
    <m/>
    <m/>
    <s v="P"/>
    <n v="0"/>
    <n v="0"/>
  </r>
  <r>
    <n v="89042"/>
    <n v="74.871287128712865"/>
    <n v="45.31683168316831"/>
    <n v="29.554455445544551"/>
    <n v="29.554455445544551"/>
    <n v="199"/>
    <n v="199"/>
    <n v="89"/>
    <x v="90"/>
    <x v="1799"/>
    <s v="GUILLON"/>
    <s v="SSIAD L ISLE SUR SEREIN"/>
    <s v="S.S.I.A.D."/>
    <n v="890000557"/>
    <s v="EHPAD DE LISLE SUR SEREIN"/>
    <n v="1"/>
    <m/>
    <m/>
    <m/>
    <m/>
    <m/>
    <m/>
    <s v="P"/>
    <n v="0"/>
    <n v="1"/>
  </r>
  <r>
    <n v="89043"/>
    <n v="33"/>
    <n v="18"/>
    <n v="15"/>
    <n v="15"/>
    <n v="107"/>
    <n v="107"/>
    <n v="89"/>
    <x v="90"/>
    <x v="1800"/>
    <s v="ISLE-SUR-SEREIN"/>
    <s v="SSIAD L ISLE SUR SEREIN"/>
    <s v="S.S.I.A.D."/>
    <n v="890000557"/>
    <s v="EHPAD DE LISLE SUR SEREIN"/>
    <n v="1"/>
    <m/>
    <m/>
    <m/>
    <m/>
    <m/>
    <m/>
    <s v="P"/>
    <n v="0"/>
    <n v="0"/>
  </r>
  <r>
    <n v="89064"/>
    <n v="14"/>
    <n v="8"/>
    <n v="6"/>
    <n v="6"/>
    <n v="56"/>
    <n v="56"/>
    <n v="89"/>
    <x v="90"/>
    <x v="1801"/>
    <s v="NOYERS"/>
    <s v="SSIAD L ISLE SUR SEREIN"/>
    <s v="S.S.I.A.D."/>
    <n v="890000557"/>
    <s v="EHPAD DE LISLE SUR SEREIN"/>
    <n v="1"/>
    <m/>
    <m/>
    <m/>
    <m/>
    <m/>
    <m/>
    <s v="P"/>
    <n v="0"/>
    <n v="2"/>
  </r>
  <r>
    <n v="89092"/>
    <n v="97.212851405622516"/>
    <n v="58.526104417670695"/>
    <n v="38.686746987951821"/>
    <n v="38.686746987951821"/>
    <n v="247"/>
    <n v="247"/>
    <n v="89"/>
    <x v="90"/>
    <x v="1802"/>
    <s v="NOYERS"/>
    <s v="SSIAD L ISLE SUR SEREIN"/>
    <s v="S.S.I.A.D."/>
    <n v="890000557"/>
    <s v="EHPAD DE LISLE SUR SEREIN"/>
    <n v="1"/>
    <m/>
    <m/>
    <m/>
    <m/>
    <m/>
    <m/>
    <s v="P"/>
    <n v="0"/>
    <n v="9"/>
  </r>
  <r>
    <n v="89109"/>
    <n v="20"/>
    <n v="13"/>
    <n v="7"/>
    <n v="7"/>
    <n v="52"/>
    <n v="52"/>
    <n v="89"/>
    <x v="90"/>
    <x v="1803"/>
    <s v="GUILLON"/>
    <s v="SSIAD L ISLE SUR SEREIN"/>
    <s v="S.S.I.A.D."/>
    <n v="890000557"/>
    <s v="EHPAD DE LISLE SUR SEREIN"/>
    <n v="1"/>
    <m/>
    <m/>
    <m/>
    <m/>
    <m/>
    <m/>
    <s v="P"/>
    <n v="0"/>
    <n v="2"/>
  </r>
  <r>
    <n v="89128"/>
    <n v="27"/>
    <n v="22"/>
    <n v="5"/>
    <n v="5"/>
    <n v="138"/>
    <n v="138"/>
    <n v="89"/>
    <x v="90"/>
    <x v="1804"/>
    <s v="ISLE-SUR-SEREIN"/>
    <s v="SSIAD L ISLE SUR SEREIN"/>
    <s v="S.S.I.A.D."/>
    <n v="890000557"/>
    <s v="EHPAD DE LISLE SUR SEREIN"/>
    <n v="1"/>
    <m/>
    <m/>
    <m/>
    <m/>
    <m/>
    <m/>
    <s v="P"/>
    <n v="0"/>
    <n v="1"/>
  </r>
  <r>
    <n v="89134"/>
    <n v="89.210526315789508"/>
    <n v="60.464912280701782"/>
    <n v="28.745614035087726"/>
    <n v="28.745614035087726"/>
    <n v="339"/>
    <n v="339"/>
    <n v="89"/>
    <x v="90"/>
    <x v="1805"/>
    <s v="GUILLON"/>
    <s v="SSIAD L ISLE SUR SEREIN"/>
    <s v="S.S.I.A.D."/>
    <n v="890000557"/>
    <s v="EHPAD DE LISLE SUR SEREIN"/>
    <n v="1"/>
    <m/>
    <m/>
    <m/>
    <m/>
    <m/>
    <m/>
    <s v="P"/>
    <n v="1"/>
    <n v="4"/>
  </r>
  <r>
    <n v="89141"/>
    <n v="27.406015037593921"/>
    <n v="15.225563909774401"/>
    <n v="12.18045112781952"/>
    <n v="12.18045112781952"/>
    <n v="135"/>
    <n v="135"/>
    <n v="89"/>
    <x v="90"/>
    <x v="1806"/>
    <s v="ISLE-SUR-SEREIN"/>
    <s v="SSIAD L ISLE SUR SEREIN"/>
    <s v="S.S.I.A.D."/>
    <n v="890000557"/>
    <s v="EHPAD DE LISLE SUR SEREIN"/>
    <n v="1"/>
    <m/>
    <m/>
    <m/>
    <m/>
    <m/>
    <m/>
    <s v="P"/>
    <n v="0"/>
    <n v="2"/>
  </r>
  <r>
    <n v="89161"/>
    <n v="70"/>
    <n v="37"/>
    <n v="33"/>
    <n v="33"/>
    <n v="206"/>
    <n v="206"/>
    <n v="89"/>
    <x v="90"/>
    <x v="1807"/>
    <s v="NOYERS"/>
    <s v="SSIAD L ISLE SUR SEREIN"/>
    <s v="S.S.I.A.D."/>
    <n v="890000557"/>
    <s v="EHPAD DE LISLE SUR SEREIN"/>
    <n v="1"/>
    <m/>
    <m/>
    <m/>
    <m/>
    <m/>
    <m/>
    <s v="P"/>
    <n v="0"/>
    <n v="5"/>
  </r>
  <r>
    <n v="89194"/>
    <n v="48.085613220951998"/>
    <n v="35.328205631719833"/>
    <n v="12.757407589232162"/>
    <n v="12.757407589232162"/>
    <n v="123"/>
    <n v="123"/>
    <n v="89"/>
    <x v="90"/>
    <x v="1808"/>
    <s v="NOYERS"/>
    <s v="SSIAD L ISLE SUR SEREIN"/>
    <s v="S.S.I.A.D."/>
    <n v="890000557"/>
    <s v="EHPAD DE LISLE SUR SEREIN"/>
    <n v="1"/>
    <m/>
    <m/>
    <m/>
    <m/>
    <m/>
    <m/>
    <s v="P"/>
    <n v="2"/>
    <n v="2"/>
  </r>
  <r>
    <n v="89197"/>
    <n v="162.34085700848846"/>
    <n v="66.539626884129959"/>
    <n v="95.801230124358483"/>
    <n v="95.801230124358483"/>
    <n v="488.99999999999898"/>
    <n v="488.99999999999898"/>
    <n v="89"/>
    <x v="90"/>
    <x v="1809"/>
    <s v="GUILLON"/>
    <s v="SSIAD L ISLE SUR SEREIN"/>
    <s v="S.S.I.A.D."/>
    <n v="890000557"/>
    <s v="EHPAD DE LISLE SUR SEREIN"/>
    <n v="1"/>
    <m/>
    <m/>
    <m/>
    <m/>
    <m/>
    <m/>
    <s v="P"/>
    <n v="1"/>
    <n v="2"/>
  </r>
  <r>
    <n v="89204"/>
    <n v="252.48683919061534"/>
    <n v="133.73160620340678"/>
    <n v="118.75523298720854"/>
    <n v="118.75523298720854"/>
    <n v="714"/>
    <n v="714"/>
    <n v="89"/>
    <x v="90"/>
    <x v="1810"/>
    <s v="ISLE-SUR-SEREIN"/>
    <s v="SSIAD L ISLE SUR SEREIN"/>
    <s v="S.S.I.A.D."/>
    <n v="890000557"/>
    <s v="EHPAD DE LISLE SUR SEREIN"/>
    <n v="1"/>
    <m/>
    <m/>
    <m/>
    <m/>
    <m/>
    <m/>
    <s v="P"/>
    <n v="0"/>
    <n v="6"/>
  </r>
  <r>
    <n v="89207"/>
    <n v="9.5652173913043494"/>
    <n v="2.8695652173913051"/>
    <n v="6.6956521739130448"/>
    <n v="6.6956521739130448"/>
    <n v="22"/>
    <n v="22"/>
    <n v="89"/>
    <x v="90"/>
    <x v="1811"/>
    <s v="NOYERS"/>
    <s v="SSIAD L ISLE SUR SEREIN"/>
    <s v="S.S.I.A.D."/>
    <n v="890000557"/>
    <s v="EHPAD DE LISLE SUR SEREIN"/>
    <n v="1"/>
    <m/>
    <m/>
    <m/>
    <m/>
    <m/>
    <m/>
    <s v="P"/>
    <n v="1"/>
    <n v="0"/>
  </r>
  <r>
    <n v="89208"/>
    <n v="192"/>
    <n v="130"/>
    <n v="62"/>
    <n v="62"/>
    <n v="1237"/>
    <n v="1237"/>
    <n v="89"/>
    <x v="90"/>
    <x v="1812"/>
    <s v="ISLE-SUR-SEREIN"/>
    <s v="SSIAD L ISLE SUR SEREIN"/>
    <s v="S.S.I.A.D."/>
    <n v="890000557"/>
    <s v="EHPAD DE LISLE SUR SEREIN"/>
    <n v="1"/>
    <m/>
    <m/>
    <m/>
    <m/>
    <m/>
    <m/>
    <s v="P"/>
    <n v="2"/>
    <n v="2"/>
  </r>
  <r>
    <n v="89244"/>
    <n v="28.561797752809003"/>
    <n v="20.269662921348324"/>
    <n v="8.2921348314606789"/>
    <n v="8.2921348314606789"/>
    <n v="82"/>
    <n v="82"/>
    <n v="89"/>
    <x v="90"/>
    <x v="1813"/>
    <s v="GUILLON"/>
    <s v="SSIAD L ISLE SUR SEREIN"/>
    <s v="S.S.I.A.D."/>
    <n v="890000557"/>
    <s v="EHPAD DE LISLE SUR SEREIN"/>
    <n v="1"/>
    <m/>
    <m/>
    <m/>
    <m/>
    <m/>
    <m/>
    <s v="P"/>
    <n v="0"/>
    <n v="1"/>
  </r>
  <r>
    <n v="89246"/>
    <n v="134.49645760613291"/>
    <n v="86.043648422911389"/>
    <n v="48.452809183221525"/>
    <n v="48.452809183221525"/>
    <n v="406"/>
    <n v="406"/>
    <n v="89"/>
    <x v="90"/>
    <x v="1814"/>
    <s v="ISLE-SUR-SEREIN"/>
    <s v="SSIAD L ISLE SUR SEREIN"/>
    <s v="S.S.I.A.D."/>
    <n v="890000557"/>
    <s v="EHPAD DE LISLE SUR SEREIN"/>
    <n v="1"/>
    <m/>
    <m/>
    <m/>
    <m/>
    <m/>
    <m/>
    <s v="P"/>
    <n v="0"/>
    <n v="4"/>
  </r>
  <r>
    <n v="89267"/>
    <n v="65.658910952756315"/>
    <n v="34.33608454205185"/>
    <n v="31.322826410704472"/>
    <n v="31.322826410704472"/>
    <n v="193.0000000000006"/>
    <n v="193.0000000000006"/>
    <n v="89"/>
    <x v="90"/>
    <x v="1815"/>
    <s v="GUILLON"/>
    <s v="SSIAD L ISLE SUR SEREIN"/>
    <s v="S.S.I.A.D."/>
    <n v="890000557"/>
    <s v="EHPAD DE LISLE SUR SEREIN"/>
    <n v="1"/>
    <m/>
    <m/>
    <m/>
    <m/>
    <m/>
    <m/>
    <s v="P"/>
    <n v="0"/>
    <n v="2"/>
  </r>
  <r>
    <n v="89277"/>
    <n v="96.065934065933874"/>
    <n v="62.340659340659222"/>
    <n v="33.725274725274659"/>
    <n v="33.725274725274659"/>
    <n v="371.99999999999926"/>
    <n v="371.99999999999926"/>
    <n v="89"/>
    <x v="90"/>
    <x v="1816"/>
    <s v="NOYERS"/>
    <s v="SSIAD L ISLE SUR SEREIN"/>
    <s v="S.S.I.A.D."/>
    <n v="890000557"/>
    <s v="EHPAD DE LISLE SUR SEREIN"/>
    <n v="1"/>
    <m/>
    <m/>
    <m/>
    <m/>
    <m/>
    <m/>
    <s v="P"/>
    <n v="0"/>
    <n v="1"/>
  </r>
  <r>
    <n v="89279"/>
    <n v="287.33747696480214"/>
    <n v="139.3453539899547"/>
    <n v="147.99212297484746"/>
    <n v="147.99212297484746"/>
    <n v="652.0000000000008"/>
    <n v="652.0000000000008"/>
    <n v="89"/>
    <x v="90"/>
    <x v="1817"/>
    <s v="NOYERS"/>
    <s v="SSIAD L ISLE SUR SEREIN"/>
    <s v="S.S.I.A.D."/>
    <n v="890000557"/>
    <s v="EHPAD DE LISLE SUR SEREIN"/>
    <n v="1"/>
    <m/>
    <m/>
    <m/>
    <m/>
    <m/>
    <m/>
    <s v="P"/>
    <n v="0"/>
    <n v="8"/>
  </r>
  <r>
    <n v="89290"/>
    <n v="14"/>
    <n v="6"/>
    <n v="8"/>
    <n v="8"/>
    <n v="54"/>
    <n v="54"/>
    <n v="89"/>
    <x v="90"/>
    <x v="1818"/>
    <s v="NOYERS"/>
    <s v="SSIAD L ISLE SUR SEREIN"/>
    <s v="S.S.I.A.D."/>
    <n v="890000557"/>
    <s v="EHPAD DE LISLE SUR SEREIN"/>
    <n v="1"/>
    <m/>
    <m/>
    <m/>
    <m/>
    <m/>
    <m/>
    <s v="P"/>
    <n v="0"/>
    <n v="0"/>
  </r>
  <r>
    <n v="89300"/>
    <n v="35.825396825396815"/>
    <n v="22.269841269841265"/>
    <n v="13.555555555555552"/>
    <n v="13.555555555555552"/>
    <n v="61"/>
    <n v="61"/>
    <n v="89"/>
    <x v="90"/>
    <x v="1819"/>
    <s v="GUILLON"/>
    <s v="SSIAD L ISLE SUR SEREIN"/>
    <s v="S.S.I.A.D."/>
    <n v="890000557"/>
    <s v="EHPAD DE LISLE SUR SEREIN"/>
    <n v="1"/>
    <m/>
    <m/>
    <m/>
    <m/>
    <m/>
    <m/>
    <s v="P"/>
    <n v="2"/>
    <n v="3"/>
  </r>
  <r>
    <n v="89312"/>
    <n v="55.462744025086621"/>
    <n v="36.975162683391083"/>
    <n v="18.487581341695542"/>
    <n v="18.487581341695542"/>
    <n v="274"/>
    <n v="274"/>
    <n v="89"/>
    <x v="90"/>
    <x v="1820"/>
    <s v="ISLE-SUR-SEREIN"/>
    <s v="SSIAD L ISLE SUR SEREIN"/>
    <s v="S.S.I.A.D."/>
    <n v="890000557"/>
    <s v="EHPAD DE LISLE SUR SEREIN"/>
    <n v="1"/>
    <m/>
    <m/>
    <m/>
    <m/>
    <m/>
    <m/>
    <s v="P"/>
    <n v="2"/>
    <n v="2"/>
  </r>
  <r>
    <n v="89316"/>
    <n v="62.162679425837311"/>
    <n v="39.822966507177028"/>
    <n v="22.339712918660283"/>
    <n v="22.339712918660283"/>
    <n v="203"/>
    <n v="203"/>
    <n v="89"/>
    <x v="90"/>
    <x v="1821"/>
    <s v="ISLE-SUR-SEREIN"/>
    <s v="SSIAD L ISLE SUR SEREIN"/>
    <s v="S.S.I.A.D."/>
    <n v="890000557"/>
    <s v="EHPAD DE LISLE SUR SEREIN"/>
    <n v="1"/>
    <m/>
    <m/>
    <m/>
    <m/>
    <m/>
    <m/>
    <s v="P"/>
    <n v="1"/>
    <n v="1"/>
  </r>
  <r>
    <n v="89333"/>
    <n v="43"/>
    <n v="18"/>
    <n v="25"/>
    <n v="25"/>
    <n v="170"/>
    <n v="170"/>
    <n v="89"/>
    <x v="90"/>
    <x v="1822"/>
    <s v="GUILLON"/>
    <s v="SSIAD L ISLE SUR SEREIN"/>
    <s v="S.S.I.A.D."/>
    <n v="890000557"/>
    <s v="EHPAD DE LISLE SUR SEREIN"/>
    <n v="1"/>
    <m/>
    <m/>
    <m/>
    <m/>
    <m/>
    <m/>
    <s v="P"/>
    <n v="0"/>
    <n v="1"/>
  </r>
  <r>
    <n v="89339"/>
    <n v="53.736585365853657"/>
    <n v="30.848780487804877"/>
    <n v="22.887804878048779"/>
    <n v="22.887804878048779"/>
    <n v="204"/>
    <n v="204"/>
    <n v="89"/>
    <x v="90"/>
    <x v="1347"/>
    <s v="ISLE-SUR-SEREIN"/>
    <s v="SSIAD L ISLE SUR SEREIN"/>
    <s v="S.S.I.A.D."/>
    <n v="890000557"/>
    <s v="EHPAD DE LISLE SUR SEREIN"/>
    <n v="1"/>
    <m/>
    <m/>
    <m/>
    <m/>
    <m/>
    <m/>
    <s v="P"/>
    <n v="1"/>
    <n v="5"/>
  </r>
  <r>
    <n v="89375"/>
    <n v="29.844660194174672"/>
    <n v="17.49514563106791"/>
    <n v="12.34951456310676"/>
    <n v="12.34951456310676"/>
    <n v="106"/>
    <n v="106"/>
    <n v="89"/>
    <x v="90"/>
    <x v="1823"/>
    <s v="GUILLON"/>
    <s v="SSIAD L ISLE SUR SEREIN"/>
    <s v="S.S.I.A.D."/>
    <n v="890000557"/>
    <s v="EHPAD DE LISLE SUR SEREIN"/>
    <n v="1"/>
    <m/>
    <m/>
    <m/>
    <m/>
    <m/>
    <m/>
    <s v="P"/>
    <n v="0"/>
    <n v="1"/>
  </r>
  <r>
    <n v="89376"/>
    <n v="47.587500000000006"/>
    <n v="28.35"/>
    <n v="19.237500000000001"/>
    <n v="19.237500000000001"/>
    <n v="162"/>
    <n v="162"/>
    <n v="89"/>
    <x v="90"/>
    <x v="1016"/>
    <s v="NOYERS"/>
    <s v="SSIAD L ISLE SUR SEREIN"/>
    <s v="S.S.I.A.D."/>
    <n v="890000557"/>
    <s v="EHPAD DE LISLE SUR SEREIN"/>
    <n v="1"/>
    <m/>
    <m/>
    <m/>
    <m/>
    <m/>
    <m/>
    <s v="P"/>
    <n v="0"/>
    <n v="1"/>
  </r>
  <r>
    <n v="89377"/>
    <n v="27.083333333333343"/>
    <n v="17.152777777777782"/>
    <n v="9.9305555555555589"/>
    <n v="9.9305555555555589"/>
    <n v="65"/>
    <n v="65"/>
    <n v="89"/>
    <x v="90"/>
    <x v="1824"/>
    <s v="GUILLON"/>
    <s v="SSIAD L ISLE SUR SEREIN"/>
    <s v="S.S.I.A.D."/>
    <n v="890000557"/>
    <s v="EHPAD DE LISLE SUR SEREIN"/>
    <n v="1"/>
    <m/>
    <m/>
    <m/>
    <m/>
    <m/>
    <m/>
    <s v="P"/>
    <n v="0"/>
    <n v="2"/>
  </r>
  <r>
    <n v="89379"/>
    <n v="49.691294304303398"/>
    <n v="24.338593128638401"/>
    <n v="25.352701175665"/>
    <n v="25.352701175665"/>
    <n v="152"/>
    <n v="152"/>
    <n v="89"/>
    <x v="90"/>
    <x v="1825"/>
    <s v="GUILLON"/>
    <s v="SSIAD L ISLE SUR SEREIN"/>
    <s v="S.S.I.A.D."/>
    <n v="890000557"/>
    <s v="EHPAD DE LISLE SUR SEREIN"/>
    <n v="1"/>
    <m/>
    <m/>
    <m/>
    <m/>
    <m/>
    <m/>
    <s v="P"/>
    <n v="0"/>
    <n v="4"/>
  </r>
  <r>
    <n v="89381"/>
    <n v="45.930102880875793"/>
    <n v="30.922261009333056"/>
    <n v="15.007841871542739"/>
    <n v="15.007841871542739"/>
    <n v="130"/>
    <n v="130"/>
    <n v="89"/>
    <x v="90"/>
    <x v="1826"/>
    <s v="GUILLON"/>
    <s v="SSIAD L ISLE SUR SEREIN"/>
    <s v="S.S.I.A.D."/>
    <n v="890000557"/>
    <s v="EHPAD DE LISLE SUR SEREIN"/>
    <n v="1"/>
    <m/>
    <m/>
    <m/>
    <m/>
    <m/>
    <m/>
    <s v="P"/>
    <n v="0"/>
    <n v="2"/>
  </r>
  <r>
    <n v="89406"/>
    <n v="26.604651162790741"/>
    <n v="14.325581395348861"/>
    <n v="12.279069767441881"/>
    <n v="12.279069767441881"/>
    <n v="88.000000000000142"/>
    <n v="88.000000000000142"/>
    <n v="89"/>
    <x v="90"/>
    <x v="1827"/>
    <s v="ISLE-SUR-SEREIN"/>
    <s v="SSIAD L ISLE SUR SEREIN"/>
    <s v="S.S.I.A.D."/>
    <n v="890000557"/>
    <s v="EHPAD DE LISLE SUR SEREIN"/>
    <n v="1"/>
    <m/>
    <m/>
    <m/>
    <m/>
    <m/>
    <m/>
    <s v="P"/>
    <n v="0"/>
    <n v="1"/>
  </r>
  <r>
    <n v="89412"/>
    <n v="83.548172264525334"/>
    <n v="25.930669646865503"/>
    <n v="57.617502617659838"/>
    <n v="57.617502617659838"/>
    <n v="191"/>
    <n v="191"/>
    <n v="89"/>
    <x v="90"/>
    <x v="1828"/>
    <s v="GUILLON"/>
    <s v="SSIAD L ISLE SUR SEREIN"/>
    <s v="S.S.I.A.D."/>
    <n v="890000557"/>
    <s v="EHPAD DE LISLE SUR SEREIN"/>
    <n v="1"/>
    <m/>
    <m/>
    <m/>
    <m/>
    <m/>
    <m/>
    <s v="P"/>
    <n v="0"/>
    <n v="1"/>
  </r>
  <r>
    <n v="89421"/>
    <n v="25.842857142857142"/>
    <n v="11.485714285714284"/>
    <n v="14.357142857142858"/>
    <n v="14.357142857142858"/>
    <n v="67"/>
    <n v="67"/>
    <n v="89"/>
    <x v="90"/>
    <x v="1829"/>
    <s v="GUILLON"/>
    <s v="SSIAD L ISLE SUR SEREIN"/>
    <s v="S.S.I.A.D."/>
    <n v="890000557"/>
    <s v="EHPAD DE LISLE SUR SEREIN"/>
    <n v="1"/>
    <m/>
    <m/>
    <m/>
    <m/>
    <m/>
    <m/>
    <s v="P"/>
    <n v="0"/>
    <n v="0"/>
  </r>
  <r>
    <n v="89431"/>
    <n v="24.013157894736853"/>
    <n v="12.486842105263165"/>
    <n v="11.526315789473689"/>
    <n v="11.526315789473689"/>
    <n v="73"/>
    <n v="73"/>
    <n v="89"/>
    <x v="90"/>
    <x v="1830"/>
    <s v="GUILLON"/>
    <s v="SSIAD L ISLE SUR SEREIN"/>
    <s v="S.S.I.A.D."/>
    <n v="890000557"/>
    <s v="EHPAD DE LISLE SUR SEREIN"/>
    <n v="1"/>
    <m/>
    <m/>
    <m/>
    <m/>
    <m/>
    <m/>
    <s v="P"/>
    <n v="0"/>
    <n v="0"/>
  </r>
  <r>
    <n v="89448"/>
    <n v="31"/>
    <n v="17"/>
    <n v="14"/>
    <n v="14"/>
    <n v="89"/>
    <n v="89"/>
    <n v="89"/>
    <x v="90"/>
    <x v="1831"/>
    <s v="GUILLON"/>
    <s v="SSIAD L ISLE SUR SEREIN"/>
    <s v="S.S.I.A.D."/>
    <n v="890000557"/>
    <s v="EHPAD DE LISLE SUR SEREIN"/>
    <n v="1"/>
    <m/>
    <m/>
    <m/>
    <m/>
    <m/>
    <m/>
    <s v="P"/>
    <n v="0"/>
    <n v="1"/>
  </r>
  <r>
    <n v="71021"/>
    <n v="39.891891891891888"/>
    <n v="30.162162162162161"/>
    <n v="9.7297297297297298"/>
    <n v="9.7297297297297298"/>
    <n v="288"/>
    <n v="288"/>
    <n v="71"/>
    <x v="91"/>
    <x v="1832"/>
    <s v="CHAROLLES"/>
    <s v="SSIAD  DE CHAROLLES"/>
    <s v="S.S.I.A.D."/>
    <n v="710011834"/>
    <s v="EHPAD ANTONIN ACHAINTRE DE CHAUFFAILLES"/>
    <n v="1"/>
    <n v="16"/>
    <n v="16"/>
    <m/>
    <m/>
    <m/>
    <m/>
    <s v="P"/>
    <n v="0"/>
    <n v="0"/>
  </r>
  <r>
    <n v="71082"/>
    <n v="70.738938053097314"/>
    <n v="49.420353982300867"/>
    <n v="21.318584070796451"/>
    <n v="21.318584070796451"/>
    <n v="219"/>
    <n v="219"/>
    <n v="71"/>
    <x v="91"/>
    <x v="1833"/>
    <s v="CHAROLLES"/>
    <s v="SSIAD  DE CHAROLLES"/>
    <s v="S.S.I.A.D."/>
    <n v="710011834"/>
    <s v="EHPAD ANTONIN ACHAINTRE DE CHAUFFAILLES"/>
    <n v="1"/>
    <m/>
    <m/>
    <m/>
    <m/>
    <m/>
    <m/>
    <s v="P"/>
    <n v="0"/>
    <n v="0"/>
  </r>
  <r>
    <n v="71086"/>
    <n v="113.50559284116346"/>
    <n v="80.357941834452006"/>
    <n v="33.147651006711449"/>
    <n v="33.147651006711449"/>
    <n v="449.00000000000057"/>
    <n v="449.00000000000057"/>
    <n v="71"/>
    <x v="91"/>
    <x v="1834"/>
    <s v="CHAROLLES"/>
    <s v="SSIAD  DE CHAROLLES"/>
    <s v="S.S.I.A.D."/>
    <n v="710011834"/>
    <s v="EHPAD ANTONIN ACHAINTRE DE CHAUFFAILLES"/>
    <n v="1"/>
    <m/>
    <m/>
    <m/>
    <m/>
    <m/>
    <m/>
    <s v="P"/>
    <n v="0"/>
    <n v="0"/>
  </r>
  <r>
    <n v="71106"/>
    <n v="987.26642142541573"/>
    <n v="505.52823689787789"/>
    <n v="481.7381845275379"/>
    <n v="481.7381845275379"/>
    <n v="2757"/>
    <n v="2757"/>
    <n v="71"/>
    <x v="91"/>
    <x v="1835"/>
    <s v="CHAROLLES"/>
    <s v="SSIAD  DE CHAROLLES"/>
    <s v="S.S.I.A.D."/>
    <n v="710011834"/>
    <s v="EHPAD ANTONIN ACHAINTRE DE CHAUFFAILLES"/>
    <n v="1"/>
    <m/>
    <m/>
    <m/>
    <m/>
    <m/>
    <m/>
    <s v="P"/>
    <n v="0"/>
    <n v="0"/>
  </r>
  <r>
    <n v="71203"/>
    <n v="11.56410256410255"/>
    <n v="7.3589743589743497"/>
    <n v="4.2051282051282"/>
    <n v="4.2051282051282"/>
    <n v="41"/>
    <n v="41"/>
    <n v="71"/>
    <x v="91"/>
    <x v="1836"/>
    <s v="CHAROLLES"/>
    <s v="SSIAD  DE CHAROLLES"/>
    <s v="S.S.I.A.D."/>
    <n v="710011834"/>
    <s v="EHPAD ANTONIN ACHAINTRE DE CHAUFFAILLES"/>
    <n v="1"/>
    <m/>
    <m/>
    <m/>
    <m/>
    <m/>
    <m/>
    <s v="P"/>
    <n v="0"/>
    <n v="0"/>
  </r>
  <r>
    <n v="71268"/>
    <n v="69.403508771929523"/>
    <n v="41.239766081871167"/>
    <n v="28.16374269005836"/>
    <n v="28.16374269005836"/>
    <n v="343.99999999999852"/>
    <n v="343.99999999999852"/>
    <n v="71"/>
    <x v="91"/>
    <x v="1837"/>
    <s v="CHAROLLES"/>
    <s v="SSIAD  DE CHAROLLES"/>
    <s v="S.S.I.A.D."/>
    <n v="710011834"/>
    <s v="EHPAD ANTONIN ACHAINTRE DE CHAUFFAILLES"/>
    <n v="1"/>
    <m/>
    <m/>
    <m/>
    <m/>
    <m/>
    <m/>
    <s v="P"/>
    <n v="0"/>
    <n v="0"/>
  </r>
  <r>
    <n v="71276"/>
    <n v="47"/>
    <n v="32"/>
    <n v="15"/>
    <n v="15"/>
    <n v="117"/>
    <n v="117"/>
    <n v="71"/>
    <x v="91"/>
    <x v="1838"/>
    <s v="CHAROLLES"/>
    <s v="SSIAD  DE CHAROLLES"/>
    <s v="S.S.I.A.D."/>
    <n v="710011834"/>
    <s v="EHPAD ANTONIN ACHAINTRE DE CHAUFFAILLES"/>
    <n v="1"/>
    <m/>
    <m/>
    <m/>
    <m/>
    <m/>
    <m/>
    <s v="P"/>
    <n v="0"/>
    <n v="0"/>
  </r>
  <r>
    <n v="71339"/>
    <n v="144"/>
    <n v="95"/>
    <n v="49"/>
    <n v="49"/>
    <n v="428"/>
    <n v="428"/>
    <n v="71"/>
    <x v="91"/>
    <x v="1839"/>
    <s v="CHAROLLES"/>
    <s v="SSIAD  DE CHAROLLES"/>
    <s v="S.S.I.A.D."/>
    <n v="710011834"/>
    <s v="EHPAD ANTONIN ACHAINTRE DE CHAUFFAILLES"/>
    <n v="1"/>
    <m/>
    <m/>
    <m/>
    <m/>
    <m/>
    <m/>
    <s v="P"/>
    <n v="0"/>
    <n v="0"/>
  </r>
  <r>
    <n v="71361"/>
    <n v="22"/>
    <n v="11"/>
    <n v="11"/>
    <n v="11"/>
    <n v="69"/>
    <n v="69"/>
    <n v="71"/>
    <x v="91"/>
    <x v="1840"/>
    <s v="CHAROLLES"/>
    <s v="SSIAD  DE CHAROLLES"/>
    <s v="S.S.I.A.D."/>
    <n v="710011834"/>
    <s v="EHPAD ANTONIN ACHAINTRE DE CHAUFFAILLES"/>
    <n v="1"/>
    <m/>
    <m/>
    <m/>
    <m/>
    <m/>
    <m/>
    <s v="P"/>
    <n v="0"/>
    <n v="0"/>
  </r>
  <r>
    <n v="71433"/>
    <n v="159.43366336633659"/>
    <n v="87.590099009900982"/>
    <n v="71.843564356435621"/>
    <n v="71.843564356435621"/>
    <n v="497"/>
    <n v="497"/>
    <n v="71"/>
    <x v="91"/>
    <x v="1841"/>
    <s v="CHAROLLES"/>
    <s v="SSIAD  DE CHAROLLES"/>
    <s v="S.S.I.A.D."/>
    <n v="710011834"/>
    <s v="EHPAD ANTONIN ACHAINTRE DE CHAUFFAILLES"/>
    <n v="1"/>
    <m/>
    <m/>
    <m/>
    <m/>
    <m/>
    <m/>
    <s v="P"/>
    <n v="0"/>
    <n v="0"/>
  </r>
  <r>
    <n v="71562"/>
    <n v="70"/>
    <n v="54"/>
    <n v="16"/>
    <n v="16"/>
    <n v="235"/>
    <n v="235"/>
    <n v="71"/>
    <x v="91"/>
    <x v="1842"/>
    <s v="CHAROLLES"/>
    <s v="SSIAD  DE CHAROLLES"/>
    <s v="S.S.I.A.D."/>
    <n v="710011834"/>
    <s v="EHPAD ANTONIN ACHAINTRE DE CHAUFFAILLES"/>
    <n v="1"/>
    <m/>
    <m/>
    <m/>
    <m/>
    <m/>
    <m/>
    <s v="P"/>
    <n v="0"/>
    <n v="0"/>
  </r>
  <r>
    <n v="71564"/>
    <n v="254"/>
    <n v="158"/>
    <n v="96"/>
    <n v="96"/>
    <n v="758"/>
    <n v="758"/>
    <n v="71"/>
    <x v="91"/>
    <x v="1843"/>
    <s v="CHAROLLES"/>
    <s v="SSIAD  DE CHAROLLES"/>
    <s v="S.S.I.A.D."/>
    <n v="710011834"/>
    <s v="EHPAD ANTONIN ACHAINTRE DE CHAUFFAILLES"/>
    <n v="1"/>
    <m/>
    <m/>
    <m/>
    <m/>
    <m/>
    <m/>
    <s v="P"/>
    <n v="0"/>
    <n v="0"/>
  </r>
  <r>
    <n v="71586"/>
    <n v="81.661290322580612"/>
    <n v="61.983870967741908"/>
    <n v="19.677419354838698"/>
    <n v="19.677419354838698"/>
    <n v="244"/>
    <n v="244"/>
    <n v="71"/>
    <x v="91"/>
    <x v="1844"/>
    <s v="CHAROLLES"/>
    <s v="SSIAD  DE CHAROLLES"/>
    <s v="S.S.I.A.D."/>
    <n v="710011834"/>
    <s v="EHPAD ANTONIN ACHAINTRE DE CHAUFFAILLES"/>
    <n v="1"/>
    <m/>
    <m/>
    <m/>
    <m/>
    <m/>
    <m/>
    <s v="P"/>
    <n v="0"/>
    <n v="0"/>
  </r>
  <r>
    <n v="71007"/>
    <n v="33.464052287581758"/>
    <n v="23.006535947712461"/>
    <n v="10.457516339869299"/>
    <n v="10.457516339869299"/>
    <n v="160"/>
    <n v="160"/>
    <n v="71"/>
    <x v="92"/>
    <x v="1845"/>
    <s v="SAINT-GENGOUX-LE-NATIONAL"/>
    <s v="S.S.I.A.D DE SAINT-GENGOUX LE NATIONAL"/>
    <s v="S.S.I.A.D."/>
    <n v="710780768"/>
    <s v="EHPAD DE ST GENGOUX LE NATIONAL"/>
    <n v="1"/>
    <n v="20"/>
    <n v="20"/>
    <m/>
    <m/>
    <m/>
    <m/>
    <s v="P"/>
    <n v="0"/>
    <n v="0"/>
  </r>
  <r>
    <n v="71036"/>
    <n v="21.299999999999908"/>
    <n v="15.21428571428565"/>
    <n v="6.0857142857142597"/>
    <n v="6.0857142857142597"/>
    <n v="70.999999999999702"/>
    <n v="70.999999999999702"/>
    <n v="71"/>
    <x v="92"/>
    <x v="1846"/>
    <s v="SAINT-GENGOUX-LE-NATIONAL"/>
    <s v="S.S.I.A.D DE SAINT-GENGOUX LE NATIONAL"/>
    <s v="S.S.I.A.D."/>
    <n v="710780768"/>
    <s v="EHPAD DE ST GENGOUX LE NATIONAL"/>
    <n v="1"/>
    <m/>
    <m/>
    <m/>
    <m/>
    <m/>
    <m/>
    <s v="P"/>
    <n v="0"/>
    <n v="0"/>
  </r>
  <r>
    <n v="71042"/>
    <n v="131.01733960303716"/>
    <n v="62.17603327030664"/>
    <n v="68.841306332730511"/>
    <n v="68.841306332730511"/>
    <n v="328"/>
    <n v="328"/>
    <n v="71"/>
    <x v="92"/>
    <x v="1847"/>
    <s v="SAINT-GENGOUX-LE-NATIONAL"/>
    <s v="S.S.I.A.D DE SAINT-GENGOUX LE NATIONAL"/>
    <s v="S.S.I.A.D."/>
    <n v="710780768"/>
    <s v="EHPAD DE ST GENGOUX LE NATIONAL"/>
    <n v="1"/>
    <m/>
    <m/>
    <m/>
    <m/>
    <m/>
    <m/>
    <s v="P"/>
    <n v="0"/>
    <n v="0"/>
  </r>
  <r>
    <n v="71067"/>
    <n v="46.626984126984119"/>
    <n v="27.777777777777771"/>
    <n v="18.849206349206348"/>
    <n v="18.849206349206348"/>
    <n v="125"/>
    <n v="125"/>
    <n v="71"/>
    <x v="92"/>
    <x v="1848"/>
    <s v="SAINT-GENGOUX-LE-NATIONAL"/>
    <s v="S.S.I.A.D DE SAINT-GENGOUX LE NATIONAL"/>
    <s v="S.S.I.A.D."/>
    <n v="710780768"/>
    <s v="EHPAD DE ST GENGOUX LE NATIONAL"/>
    <n v="1"/>
    <m/>
    <m/>
    <m/>
    <m/>
    <m/>
    <m/>
    <s v="P"/>
    <n v="0"/>
    <n v="0"/>
  </r>
  <r>
    <n v="71068"/>
    <n v="22.21739130434775"/>
    <n v="12.695652173913"/>
    <n v="9.5217391304347494"/>
    <n v="9.5217391304347494"/>
    <n v="72.999999999999744"/>
    <n v="72.999999999999744"/>
    <n v="71"/>
    <x v="92"/>
    <x v="1849"/>
    <s v="SAINT-GENGOUX-LE-NATIONAL"/>
    <s v="S.S.I.A.D DE SAINT-GENGOUX LE NATIONAL"/>
    <s v="S.S.I.A.D."/>
    <n v="710780768"/>
    <s v="EHPAD DE ST GENGOUX LE NATIONAL"/>
    <n v="1"/>
    <m/>
    <m/>
    <m/>
    <m/>
    <m/>
    <m/>
    <s v="P"/>
    <n v="0"/>
    <n v="0"/>
  </r>
  <r>
    <n v="71087"/>
    <n v="58.527027027027017"/>
    <n v="35.5"/>
    <n v="23.027027027027017"/>
    <n v="23.027027027027017"/>
    <n v="142"/>
    <n v="142"/>
    <n v="71"/>
    <x v="92"/>
    <x v="1850"/>
    <s v="SAINT-GENGOUX-LE-NATIONAL"/>
    <s v="S.S.I.A.D DE SAINT-GENGOUX LE NATIONAL"/>
    <s v="S.S.I.A.D."/>
    <n v="710780768"/>
    <s v="EHPAD DE ST GENGOUX LE NATIONAL"/>
    <n v="1"/>
    <m/>
    <m/>
    <m/>
    <m/>
    <m/>
    <m/>
    <s v="P"/>
    <n v="0"/>
    <n v="0"/>
  </r>
  <r>
    <n v="71130"/>
    <n v="102.510460251046"/>
    <n v="68.682008368200826"/>
    <n v="33.828451882845179"/>
    <n v="33.828451882845179"/>
    <n v="245"/>
    <n v="245"/>
    <n v="71"/>
    <x v="92"/>
    <x v="1851"/>
    <s v="SAINT-GENGOUX-LE-NATIONAL"/>
    <s v="S.S.I.A.D DE SAINT-GENGOUX LE NATIONAL"/>
    <s v="S.S.I.A.D."/>
    <n v="710780768"/>
    <s v="EHPAD DE ST GENGOUX LE NATIONAL"/>
    <n v="1"/>
    <m/>
    <m/>
    <m/>
    <m/>
    <m/>
    <m/>
    <s v="P"/>
    <n v="0"/>
    <n v="0"/>
  </r>
  <r>
    <n v="71145"/>
    <n v="226.78708402678564"/>
    <n v="130.30310529609176"/>
    <n v="96.483978730693892"/>
    <n v="96.483978730693892"/>
    <n v="562"/>
    <n v="562"/>
    <n v="71"/>
    <x v="92"/>
    <x v="1852"/>
    <s v="SAINT-GENGOUX-LE-NATIONAL"/>
    <s v="S.S.I.A.D DE SAINT-GENGOUX LE NATIONAL"/>
    <s v="S.S.I.A.D."/>
    <n v="710780768"/>
    <s v="EHPAD DE ST GENGOUX LE NATIONAL"/>
    <n v="1"/>
    <m/>
    <m/>
    <m/>
    <m/>
    <m/>
    <m/>
    <s v="P"/>
    <n v="0"/>
    <n v="0"/>
  </r>
  <r>
    <n v="71147"/>
    <n v="89"/>
    <n v="57"/>
    <n v="32"/>
    <n v="32"/>
    <n v="255"/>
    <n v="255"/>
    <n v="71"/>
    <x v="92"/>
    <x v="1853"/>
    <s v="SAINT-GENGOUX-LE-NATIONAL"/>
    <s v="S.S.I.A.D DE SAINT-GENGOUX LE NATIONAL"/>
    <s v="S.S.I.A.D."/>
    <n v="710780768"/>
    <s v="EHPAD DE ST GENGOUX LE NATIONAL"/>
    <n v="1"/>
    <m/>
    <m/>
    <m/>
    <m/>
    <m/>
    <m/>
    <s v="P"/>
    <n v="0"/>
    <n v="0"/>
  </r>
  <r>
    <n v="71164"/>
    <n v="37.700787401574843"/>
    <n v="27.22834645669294"/>
    <n v="10.472440944881901"/>
    <n v="10.472440944881901"/>
    <n v="133"/>
    <n v="133"/>
    <n v="71"/>
    <x v="92"/>
    <x v="1854"/>
    <s v="SAINT-GENGOUX-LE-NATIONAL"/>
    <s v="S.S.I.A.D DE SAINT-GENGOUX LE NATIONAL"/>
    <s v="S.S.I.A.D."/>
    <n v="710780768"/>
    <s v="EHPAD DE ST GENGOUX LE NATIONAL"/>
    <n v="1"/>
    <m/>
    <m/>
    <m/>
    <m/>
    <m/>
    <m/>
    <s v="P"/>
    <n v="0"/>
    <n v="0"/>
  </r>
  <r>
    <n v="71272"/>
    <n v="87"/>
    <n v="49"/>
    <n v="38"/>
    <n v="38"/>
    <n v="237"/>
    <n v="237"/>
    <n v="71"/>
    <x v="92"/>
    <x v="1855"/>
    <s v="SAINT-GENGOUX-LE-NATIONAL"/>
    <s v="S.S.I.A.D DE SAINT-GENGOUX LE NATIONAL"/>
    <s v="S.S.I.A.D."/>
    <n v="710780768"/>
    <s v="EHPAD DE ST GENGOUX LE NATIONAL"/>
    <n v="1"/>
    <m/>
    <m/>
    <m/>
    <m/>
    <m/>
    <m/>
    <s v="P"/>
    <n v="0"/>
    <n v="0"/>
  </r>
  <r>
    <n v="71344"/>
    <n v="22.785714285714381"/>
    <n v="12.42857142857148"/>
    <n v="10.3571428571429"/>
    <n v="10.3571428571429"/>
    <n v="58.000000000000242"/>
    <n v="58.000000000000242"/>
    <n v="71"/>
    <x v="92"/>
    <x v="1856"/>
    <s v="SAINT-GENGOUX-LE-NATIONAL"/>
    <s v="S.S.I.A.D DE SAINT-GENGOUX LE NATIONAL"/>
    <s v="S.S.I.A.D."/>
    <n v="710780768"/>
    <s v="EHPAD DE ST GENGOUX LE NATIONAL"/>
    <n v="1"/>
    <m/>
    <m/>
    <m/>
    <m/>
    <m/>
    <m/>
    <s v="P"/>
    <n v="0"/>
    <n v="0"/>
  </r>
  <r>
    <n v="71381"/>
    <n v="27.681818181818194"/>
    <n v="17.181818181818191"/>
    <n v="10.500000000000005"/>
    <n v="10.500000000000005"/>
    <n v="84"/>
    <n v="84"/>
    <n v="71"/>
    <x v="92"/>
    <x v="1857"/>
    <s v="SAINT-GENGOUX-LE-NATIONAL"/>
    <s v="S.S.I.A.D DE SAINT-GENGOUX LE NATIONAL"/>
    <s v="S.S.I.A.D."/>
    <n v="710780768"/>
    <s v="EHPAD DE ST GENGOUX LE NATIONAL"/>
    <n v="1"/>
    <m/>
    <m/>
    <m/>
    <m/>
    <m/>
    <m/>
    <s v="P"/>
    <n v="0"/>
    <n v="0"/>
  </r>
  <r>
    <n v="71417"/>
    <n v="430"/>
    <n v="226"/>
    <n v="204"/>
    <n v="204"/>
    <n v="1041"/>
    <n v="1041"/>
    <n v="71"/>
    <x v="92"/>
    <x v="1858"/>
    <s v="SAINT-GENGOUX-LE-NATIONAL"/>
    <s v="S.S.I.A.D DE SAINT-GENGOUX LE NATIONAL"/>
    <s v="S.S.I.A.D."/>
    <n v="710780768"/>
    <s v="EHPAD DE ST GENGOUX LE NATIONAL"/>
    <n v="1"/>
    <m/>
    <m/>
    <m/>
    <m/>
    <m/>
    <m/>
    <s v="P"/>
    <n v="0"/>
    <n v="0"/>
  </r>
  <r>
    <n v="71427"/>
    <n v="31"/>
    <n v="17"/>
    <n v="14"/>
    <n v="14"/>
    <n v="57"/>
    <n v="57"/>
    <n v="71"/>
    <x v="92"/>
    <x v="1859"/>
    <s v="SAINT-GENGOUX-LE-NATIONAL"/>
    <s v="S.S.I.A.D DE SAINT-GENGOUX LE NATIONAL"/>
    <s v="S.S.I.A.D."/>
    <n v="710780768"/>
    <s v="EHPAD DE ST GENGOUX LE NATIONAL"/>
    <n v="1"/>
    <m/>
    <m/>
    <m/>
    <m/>
    <m/>
    <m/>
    <s v="P"/>
    <n v="0"/>
    <n v="0"/>
  </r>
  <r>
    <n v="71492"/>
    <n v="61"/>
    <n v="46"/>
    <n v="15"/>
    <n v="15"/>
    <n v="125"/>
    <n v="125"/>
    <n v="71"/>
    <x v="92"/>
    <x v="1860"/>
    <s v="SAINT-GENGOUX-LE-NATIONAL"/>
    <s v="S.S.I.A.D DE SAINT-GENGOUX LE NATIONAL"/>
    <s v="S.S.I.A.D."/>
    <n v="710780768"/>
    <s v="EHPAD DE ST GENGOUX LE NATIONAL"/>
    <n v="1"/>
    <m/>
    <m/>
    <m/>
    <m/>
    <m/>
    <m/>
    <s v="P"/>
    <n v="0"/>
    <n v="0"/>
  </r>
  <r>
    <n v="71507"/>
    <n v="56.314217883891189"/>
    <n v="34.188491162604429"/>
    <n v="22.12572672128676"/>
    <n v="22.12572672128676"/>
    <n v="177.0000000000008"/>
    <n v="177.0000000000008"/>
    <n v="71"/>
    <x v="92"/>
    <x v="1861"/>
    <s v="SAINT-GENGOUX-LE-NATIONAL"/>
    <s v="S.S.I.A.D DE SAINT-GENGOUX LE NATIONAL"/>
    <s v="S.S.I.A.D."/>
    <n v="710780768"/>
    <s v="EHPAD DE ST GENGOUX LE NATIONAL"/>
    <n v="1"/>
    <m/>
    <m/>
    <m/>
    <m/>
    <m/>
    <m/>
    <s v="P"/>
    <n v="0"/>
    <n v="0"/>
  </r>
  <r>
    <n v="71521"/>
    <n v="40.057471264367834"/>
    <n v="25.402298850574724"/>
    <n v="14.65517241379311"/>
    <n v="14.65517241379311"/>
    <n v="85"/>
    <n v="85"/>
    <n v="71"/>
    <x v="92"/>
    <x v="1862"/>
    <s v="SAINT-GENGOUX-LE-NATIONAL"/>
    <s v="S.S.I.A.D DE SAINT-GENGOUX LE NATIONAL"/>
    <s v="S.S.I.A.D."/>
    <n v="710780768"/>
    <s v="EHPAD DE ST GENGOUX LE NATIONAL"/>
    <n v="1"/>
    <m/>
    <m/>
    <m/>
    <m/>
    <m/>
    <m/>
    <s v="P"/>
    <n v="0"/>
    <n v="0"/>
  </r>
  <r>
    <n v="71532"/>
    <n v="42.630252974835543"/>
    <n v="25.771528525475361"/>
    <n v="16.858724449360178"/>
    <n v="16.858724449360178"/>
    <n v="178"/>
    <n v="178"/>
    <n v="71"/>
    <x v="92"/>
    <x v="1863"/>
    <s v="SAINT-GENGOUX-LE-NATIONAL"/>
    <s v="S.S.I.A.D DE SAINT-GENGOUX LE NATIONAL"/>
    <s v="S.S.I.A.D."/>
    <n v="710780768"/>
    <s v="EHPAD DE ST GENGOUX LE NATIONAL"/>
    <n v="1"/>
    <m/>
    <m/>
    <m/>
    <m/>
    <m/>
    <m/>
    <s v="P"/>
    <n v="0"/>
    <n v="0"/>
  </r>
  <r>
    <n v="89173"/>
    <n v="115.50638297872342"/>
    <n v="64.723404255319167"/>
    <n v="50.782978723404263"/>
    <n v="50.782978723404263"/>
    <n v="468"/>
    <n v="468"/>
    <n v="89"/>
    <x v="93"/>
    <x v="1864"/>
    <s v="TOUCY"/>
    <s v="SSIAD SAINT SAUVEUR EN PUISAYE"/>
    <s v="S.S.I.A.D."/>
    <n v="890000763"/>
    <s v="EHPAD DE ST SAUVEUR EN PUYSAYE"/>
    <n v="1"/>
    <n v="32"/>
    <n v="32"/>
    <m/>
    <m/>
    <m/>
    <m/>
    <s v="P"/>
    <n v="1"/>
    <n v="5"/>
  </r>
  <r>
    <n v="89179"/>
    <n v="125.87959866220757"/>
    <n v="74.709030100334573"/>
    <n v="51.170568561872997"/>
    <n v="51.170568561872997"/>
    <n v="306.00000000000051"/>
    <n v="306.00000000000051"/>
    <n v="89"/>
    <x v="93"/>
    <x v="1865"/>
    <s v="SAINT-SAUVEUR-EN-PUISAYE"/>
    <s v="SSIAD SAINT SAUVEUR EN PUISAYE"/>
    <s v="S.S.I.A.D."/>
    <n v="890000763"/>
    <s v="EHPAD DE ST SAUVEUR EN PUYSAYE"/>
    <n v="1"/>
    <m/>
    <m/>
    <m/>
    <m/>
    <m/>
    <m/>
    <s v="P"/>
    <n v="3"/>
    <n v="10"/>
  </r>
  <r>
    <n v="89215"/>
    <n v="61"/>
    <n v="36"/>
    <n v="25"/>
    <n v="25"/>
    <n v="172"/>
    <n v="172"/>
    <n v="89"/>
    <x v="93"/>
    <x v="1866"/>
    <s v="COURSON-LES-CARRIERES"/>
    <s v="SSIAD SAINT SAUVEUR EN PUISAYE"/>
    <s v="S.S.I.A.D."/>
    <n v="890000763"/>
    <s v="EHPAD DE ST SAUVEUR EN PUYSAYE"/>
    <n v="1"/>
    <m/>
    <m/>
    <m/>
    <m/>
    <m/>
    <m/>
    <s v="P"/>
    <n v="0"/>
    <n v="3"/>
  </r>
  <r>
    <n v="89216"/>
    <n v="150"/>
    <n v="74"/>
    <n v="76"/>
    <n v="76"/>
    <n v="341"/>
    <n v="341"/>
    <n v="89"/>
    <x v="93"/>
    <x v="1867"/>
    <s v="SAINT-SAUVEUR-EN-PUISAYE"/>
    <s v="SSIAD SAINT SAUVEUR EN PUISAYE"/>
    <s v="S.S.I.A.D."/>
    <n v="890000763"/>
    <s v="EHPAD DE ST SAUVEUR EN PUYSAYE"/>
    <n v="1"/>
    <m/>
    <m/>
    <m/>
    <m/>
    <m/>
    <m/>
    <s v="P"/>
    <n v="1"/>
    <n v="4"/>
  </r>
  <r>
    <n v="89217"/>
    <n v="32"/>
    <n v="20"/>
    <n v="12"/>
    <n v="12"/>
    <n v="133"/>
    <n v="133"/>
    <n v="89"/>
    <x v="93"/>
    <x v="1868"/>
    <s v="TOUCY"/>
    <s v="SSIAD SAINT SAUVEUR EN PUISAYE"/>
    <s v="S.S.I.A.D."/>
    <n v="890000763"/>
    <s v="EHPAD DE ST SAUVEUR EN PUYSAYE"/>
    <n v="1"/>
    <m/>
    <m/>
    <m/>
    <m/>
    <m/>
    <m/>
    <s v="P"/>
    <n v="0"/>
    <n v="2"/>
  </r>
  <r>
    <n v="89220"/>
    <n v="210.13828879074572"/>
    <n v="73.924174333969532"/>
    <n v="136.21411445677617"/>
    <n v="136.21411445677617"/>
    <n v="488"/>
    <n v="488"/>
    <n v="89"/>
    <x v="93"/>
    <x v="1869"/>
    <s v="SAINT-FARGEAU"/>
    <s v="SSIAD SAINT SAUVEUR EN PUISAYE"/>
    <s v="S.S.I.A.D."/>
    <n v="890000763"/>
    <s v="EHPAD DE ST SAUVEUR EN PUYSAYE"/>
    <n v="1"/>
    <m/>
    <m/>
    <m/>
    <m/>
    <m/>
    <m/>
    <s v="P"/>
    <n v="0"/>
    <n v="3"/>
  </r>
  <r>
    <n v="89222"/>
    <n v="69"/>
    <n v="35"/>
    <n v="34"/>
    <n v="34"/>
    <n v="237"/>
    <n v="237"/>
    <n v="89"/>
    <x v="93"/>
    <x v="1870"/>
    <s v="TOUCY"/>
    <s v="SSIAD SAINT SAUVEUR EN PUISAYE"/>
    <s v="S.S.I.A.D."/>
    <n v="890000763"/>
    <s v="EHPAD DE ST SAUVEUR EN PUYSAYE"/>
    <n v="1"/>
    <m/>
    <m/>
    <m/>
    <m/>
    <m/>
    <m/>
    <s v="P"/>
    <n v="0"/>
    <n v="3"/>
  </r>
  <r>
    <n v="89254"/>
    <n v="218"/>
    <n v="151"/>
    <n v="67"/>
    <n v="67"/>
    <n v="590"/>
    <n v="590"/>
    <n v="89"/>
    <x v="93"/>
    <x v="1871"/>
    <s v="SAINT-FARGEAU"/>
    <s v="SSIAD SAINT SAUVEUR EN PUISAYE"/>
    <s v="S.S.I.A.D."/>
    <n v="890000763"/>
    <s v="EHPAD DE ST SAUVEUR EN PUYSAYE"/>
    <n v="1"/>
    <m/>
    <m/>
    <m/>
    <m/>
    <m/>
    <m/>
    <s v="P"/>
    <n v="1"/>
    <n v="6"/>
  </r>
  <r>
    <n v="89273"/>
    <n v="111.61672473867593"/>
    <n v="74.411149825783951"/>
    <n v="37.205574912891976"/>
    <n v="37.205574912891976"/>
    <n v="281"/>
    <n v="281"/>
    <n v="89"/>
    <x v="93"/>
    <x v="1872"/>
    <s v="SAINT-SAUVEUR-EN-PUISAYE"/>
    <s v="SSIAD SAINT SAUVEUR EN PUISAYE"/>
    <s v="S.S.I.A.D."/>
    <n v="890000763"/>
    <s v="EHPAD DE ST SAUVEUR EN PUYSAYE"/>
    <n v="1"/>
    <m/>
    <m/>
    <m/>
    <m/>
    <m/>
    <m/>
    <s v="P"/>
    <n v="0"/>
    <n v="2"/>
  </r>
  <r>
    <n v="89325"/>
    <n v="32.792943252403177"/>
    <n v="19.041063823976039"/>
    <n v="13.75187942842714"/>
    <n v="13.75187942842714"/>
    <n v="105"/>
    <n v="105"/>
    <n v="89"/>
    <x v="93"/>
    <x v="1873"/>
    <s v="SAINT-FARGEAU"/>
    <s v="SSIAD SAINT SAUVEUR EN PUISAYE"/>
    <s v="S.S.I.A.D."/>
    <n v="890000763"/>
    <s v="EHPAD DE ST SAUVEUR EN PUYSAYE"/>
    <n v="1"/>
    <m/>
    <m/>
    <m/>
    <m/>
    <m/>
    <m/>
    <s v="P"/>
    <n v="0"/>
    <n v="2"/>
  </r>
  <r>
    <n v="89331"/>
    <n v="109.3125"/>
    <n v="69.5625"/>
    <n v="39.75"/>
    <n v="39.75"/>
    <n v="318"/>
    <n v="318"/>
    <n v="89"/>
    <x v="93"/>
    <x v="1874"/>
    <s v="SAINT-SAUVEUR-EN-PUISAYE"/>
    <s v="SSIAD SAINT SAUVEUR EN PUISAYE"/>
    <s v="S.S.I.A.D."/>
    <n v="890000763"/>
    <s v="EHPAD DE ST SAUVEUR EN PUYSAYE"/>
    <n v="1"/>
    <m/>
    <m/>
    <m/>
    <m/>
    <m/>
    <m/>
    <s v="P"/>
    <n v="1"/>
    <n v="5"/>
  </r>
  <r>
    <n v="89340"/>
    <n v="96"/>
    <n v="63"/>
    <n v="33"/>
    <n v="33"/>
    <n v="197"/>
    <n v="197"/>
    <n v="89"/>
    <x v="93"/>
    <x v="1875"/>
    <s v="SAINT-SAUVEUR-EN-PUISAYE"/>
    <s v="SSIAD SAINT SAUVEUR EN PUISAYE"/>
    <s v="S.S.I.A.D."/>
    <n v="890000763"/>
    <s v="EHPAD DE ST SAUVEUR EN PUYSAYE"/>
    <n v="1"/>
    <m/>
    <m/>
    <m/>
    <m/>
    <m/>
    <m/>
    <s v="P"/>
    <n v="0"/>
    <n v="5"/>
  </r>
  <r>
    <n v="89344"/>
    <n v="628.61156712630213"/>
    <n v="349.97966679028627"/>
    <n v="278.6319003360158"/>
    <n v="278.6319003360158"/>
    <n v="1695"/>
    <n v="1695"/>
    <n v="89"/>
    <x v="93"/>
    <x v="1876"/>
    <s v="SAINT-FARGEAU"/>
    <s v="SSIAD SAINT SAUVEUR EN PUISAYE"/>
    <s v="S.S.I.A.D."/>
    <n v="890000763"/>
    <s v="EHPAD DE ST SAUVEUR EN PUYSAYE"/>
    <n v="1"/>
    <m/>
    <m/>
    <m/>
    <m/>
    <m/>
    <m/>
    <s v="P"/>
    <n v="2"/>
    <n v="19"/>
  </r>
  <r>
    <n v="89352"/>
    <n v="84"/>
    <n v="51"/>
    <n v="33"/>
    <n v="33"/>
    <n v="298"/>
    <n v="298"/>
    <n v="89"/>
    <x v="93"/>
    <x v="1877"/>
    <s v="SAINT-FARGEAU"/>
    <s v="SSIAD SAINT SAUVEUR EN PUISAYE"/>
    <s v="S.S.I.A.D."/>
    <n v="890000763"/>
    <s v="EHPAD DE ST SAUVEUR EN PUYSAYE"/>
    <n v="1"/>
    <m/>
    <m/>
    <m/>
    <m/>
    <m/>
    <m/>
    <s v="P"/>
    <n v="0"/>
    <n v="4"/>
  </r>
  <r>
    <n v="89367"/>
    <n v="188.15161839863745"/>
    <n v="112.89097103918247"/>
    <n v="75.260647359454978"/>
    <n v="75.260647359454978"/>
    <n v="597.00000000000102"/>
    <n v="597.00000000000102"/>
    <n v="89"/>
    <x v="93"/>
    <x v="1878"/>
    <s v="SAINT-SAUVEUR-EN-PUISAYE"/>
    <s v="SSIAD SAINT SAUVEUR EN PUISAYE"/>
    <s v="S.S.I.A.D."/>
    <n v="890000763"/>
    <s v="EHPAD DE ST SAUVEUR EN PUYSAYE"/>
    <n v="1"/>
    <m/>
    <m/>
    <m/>
    <m/>
    <m/>
    <m/>
    <s v="P"/>
    <n v="1"/>
    <n v="8"/>
  </r>
  <r>
    <n v="89368"/>
    <n v="421.57327974263166"/>
    <n v="214.95575721648396"/>
    <n v="206.6175225261477"/>
    <n v="206.6175225261477"/>
    <n v="917.99999999999716"/>
    <n v="917.99999999999716"/>
    <n v="89"/>
    <x v="93"/>
    <x v="1879"/>
    <s v="SAINT-SAUVEUR-EN-PUISAYE"/>
    <s v="SSIAD SAINT SAUVEUR EN PUISAYE"/>
    <s v="S.S.I.A.D."/>
    <n v="890000763"/>
    <s v="EHPAD DE ST SAUVEUR EN PUYSAYE"/>
    <n v="1"/>
    <m/>
    <m/>
    <m/>
    <m/>
    <m/>
    <m/>
    <s v="P"/>
    <n v="1"/>
    <n v="14"/>
  </r>
  <r>
    <n v="89383"/>
    <n v="42"/>
    <n v="26"/>
    <n v="16"/>
    <n v="16"/>
    <n v="116"/>
    <n v="116"/>
    <n v="89"/>
    <x v="93"/>
    <x v="1880"/>
    <s v="COURSON-LES-CARRIERES"/>
    <s v="SSIAD SAINT SAUVEUR EN PUISAYE"/>
    <s v="S.S.I.A.D."/>
    <n v="890000763"/>
    <s v="EHPAD DE ST SAUVEUR EN PUYSAYE"/>
    <n v="1"/>
    <m/>
    <m/>
    <m/>
    <m/>
    <m/>
    <m/>
    <s v="P"/>
    <n v="0"/>
    <n v="3"/>
  </r>
  <r>
    <n v="89400"/>
    <n v="152.07552870090629"/>
    <n v="76.534743202416891"/>
    <n v="75.540785498489399"/>
    <n v="75.540785498489399"/>
    <n v="329"/>
    <n v="329"/>
    <n v="89"/>
    <x v="93"/>
    <x v="1881"/>
    <s v="SAINT-SAUVEUR-EN-PUISAYE"/>
    <s v="SSIAD SAINT SAUVEUR EN PUISAYE"/>
    <s v="S.S.I.A.D."/>
    <n v="890000763"/>
    <s v="EHPAD DE ST SAUVEUR EN PUYSAYE"/>
    <n v="1"/>
    <m/>
    <m/>
    <m/>
    <m/>
    <m/>
    <m/>
    <s v="P"/>
    <n v="1"/>
    <n v="9"/>
  </r>
  <r>
    <n v="89416"/>
    <n v="206.61946902654864"/>
    <n v="120.19690265486724"/>
    <n v="86.422566371681413"/>
    <n v="86.422566371681413"/>
    <n v="449"/>
    <n v="449"/>
    <n v="89"/>
    <x v="93"/>
    <x v="1882"/>
    <s v="SAINT-SAUVEUR-EN-PUISAYE"/>
    <s v="SSIAD SAINT SAUVEUR EN PUISAYE"/>
    <s v="S.S.I.A.D."/>
    <n v="890000763"/>
    <s v="EHPAD DE ST SAUVEUR EN PUYSAYE"/>
    <n v="1"/>
    <m/>
    <m/>
    <m/>
    <m/>
    <m/>
    <m/>
    <s v="P"/>
    <n v="0"/>
    <n v="10"/>
  </r>
  <r>
    <n v="89420"/>
    <n v="346.82414717507072"/>
    <n v="204.13942109788883"/>
    <n v="142.68472607718186"/>
    <n v="142.68472607718186"/>
    <n v="915"/>
    <n v="915"/>
    <n v="89"/>
    <x v="93"/>
    <x v="1883"/>
    <s v="SAINT-SAUVEUR-EN-PUISAYE"/>
    <s v="SSIAD SAINT SAUVEUR EN PUISAYE"/>
    <s v="S.S.I.A.D."/>
    <n v="890000763"/>
    <s v="EHPAD DE ST SAUVEUR EN PUYSAYE"/>
    <n v="1"/>
    <m/>
    <m/>
    <m/>
    <m/>
    <m/>
    <m/>
    <s v="P"/>
    <n v="3"/>
    <n v="9"/>
  </r>
  <r>
    <n v="21032"/>
    <n v="39"/>
    <n v="22"/>
    <n v="17"/>
    <n v="17"/>
    <n v="166"/>
    <n v="166"/>
    <n v="21"/>
    <x v="43"/>
    <x v="1884"/>
    <s v="NOLAY"/>
    <s v="SSIAD NOLAY EHPAD"/>
    <s v="S.S.I.A.D."/>
    <n v="210000253"/>
    <s v="EHPAD JEANNE PIERRETTE CARNOT DE NOLAY"/>
    <n v="1"/>
    <n v="20"/>
    <n v="20"/>
    <n v="1"/>
    <n v="1"/>
    <m/>
    <m/>
    <s v="P"/>
    <n v="0"/>
    <n v="0"/>
  </r>
  <r>
    <n v="21050"/>
    <n v="67.230392156863005"/>
    <n v="43.441176470588402"/>
    <n v="23.789215686274602"/>
    <n v="23.789215686274602"/>
    <n v="211.0000000000008"/>
    <n v="211.0000000000008"/>
    <n v="21"/>
    <x v="43"/>
    <x v="1885"/>
    <s v="NOLAY"/>
    <s v="SSIAD NOLAY EHPAD"/>
    <s v="S.S.I.A.D."/>
    <n v="210000253"/>
    <s v="EHPAD JEANNE PIERRETTE CARNOT DE NOLAY"/>
    <n v="1"/>
    <m/>
    <m/>
    <m/>
    <m/>
    <m/>
    <m/>
    <s v="P"/>
    <n v="0"/>
    <n v="0"/>
  </r>
  <r>
    <n v="21150"/>
    <n v="102.83532934131733"/>
    <n v="57.664670658682617"/>
    <n v="45.170658682634716"/>
    <n v="45.170658682634716"/>
    <n v="321"/>
    <n v="321"/>
    <n v="21"/>
    <x v="43"/>
    <x v="1886"/>
    <s v="NOLAY"/>
    <s v="SSIAD NOLAY EHPAD"/>
    <s v="S.S.I.A.D."/>
    <n v="210000253"/>
    <s v="EHPAD JEANNE PIERRETTE CARNOT DE NOLAY"/>
    <n v="1"/>
    <m/>
    <m/>
    <m/>
    <m/>
    <m/>
    <m/>
    <s v="P"/>
    <n v="0"/>
    <n v="0"/>
  </r>
  <r>
    <n v="21195"/>
    <n v="40.270270270270402"/>
    <n v="25.168918918919001"/>
    <n v="15.101351351351399"/>
    <n v="15.101351351351399"/>
    <n v="149"/>
    <n v="149"/>
    <n v="21"/>
    <x v="43"/>
    <x v="1887"/>
    <s v="NOLAY"/>
    <s v="SSIAD NOLAY EHPAD"/>
    <s v="S.S.I.A.D."/>
    <n v="210000253"/>
    <s v="EHPAD JEANNE PIERRETTE CARNOT DE NOLAY"/>
    <n v="1"/>
    <m/>
    <m/>
    <m/>
    <m/>
    <m/>
    <m/>
    <s v="P"/>
    <n v="0"/>
    <n v="0"/>
  </r>
  <r>
    <n v="21318"/>
    <n v="65"/>
    <n v="35"/>
    <n v="30"/>
    <n v="30"/>
    <n v="161"/>
    <n v="161"/>
    <n v="21"/>
    <x v="43"/>
    <x v="1888"/>
    <s v="NOLAY"/>
    <s v="SSIAD NOLAY EHPAD"/>
    <s v="S.S.I.A.D."/>
    <n v="210000253"/>
    <s v="EHPAD JEANNE PIERRETTE CARNOT DE NOLAY"/>
    <n v="1"/>
    <m/>
    <m/>
    <m/>
    <m/>
    <m/>
    <m/>
    <s v="P"/>
    <n v="0"/>
    <n v="0"/>
  </r>
  <r>
    <n v="21327"/>
    <n v="30.72277227722774"/>
    <n v="16.950495049504958"/>
    <n v="13.77227722772278"/>
    <n v="13.77227722772278"/>
    <n v="107"/>
    <n v="107"/>
    <n v="21"/>
    <x v="43"/>
    <x v="1889"/>
    <s v="NOLAY"/>
    <s v="SSIAD NOLAY EHPAD"/>
    <s v="S.S.I.A.D."/>
    <n v="210000253"/>
    <s v="EHPAD JEANNE PIERRETTE CARNOT DE NOLAY"/>
    <n v="1"/>
    <m/>
    <m/>
    <m/>
    <m/>
    <m/>
    <m/>
    <s v="P"/>
    <n v="0"/>
    <n v="0"/>
  </r>
  <r>
    <n v="21420"/>
    <n v="37"/>
    <n v="30"/>
    <n v="7"/>
    <n v="7"/>
    <n v="148"/>
    <n v="148"/>
    <n v="21"/>
    <x v="43"/>
    <x v="1890"/>
    <s v="NOLAY"/>
    <s v="SSIAD NOLAY EHPAD"/>
    <s v="S.S.I.A.D."/>
    <n v="210000253"/>
    <s v="EHPAD JEANNE PIERRETTE CARNOT DE NOLAY"/>
    <n v="1"/>
    <m/>
    <m/>
    <m/>
    <m/>
    <m/>
    <m/>
    <s v="P"/>
    <n v="0"/>
    <n v="0"/>
  </r>
  <r>
    <n v="21461"/>
    <n v="468.19935134503874"/>
    <n v="251.62069789624647"/>
    <n v="216.57865344879224"/>
    <n v="216.57865344879224"/>
    <n v="1487"/>
    <n v="1487"/>
    <n v="21"/>
    <x v="43"/>
    <x v="1891"/>
    <s v="NOLAY"/>
    <s v="SSIAD NOLAY EHPAD"/>
    <s v="S.S.I.A.D."/>
    <n v="210000253"/>
    <s v="EHPAD JEANNE PIERRETTE CARNOT DE NOLAY"/>
    <n v="1"/>
    <m/>
    <m/>
    <m/>
    <m/>
    <m/>
    <m/>
    <s v="P"/>
    <n v="0"/>
    <n v="0"/>
  </r>
  <r>
    <n v="21512"/>
    <n v="117"/>
    <n v="71"/>
    <n v="46"/>
    <n v="46"/>
    <n v="384"/>
    <n v="384"/>
    <n v="21"/>
    <x v="43"/>
    <x v="1892"/>
    <s v="NOLAY"/>
    <s v="SSIAD NOLAY EHPAD"/>
    <s v="S.S.I.A.D."/>
    <n v="210000253"/>
    <s v="EHPAD JEANNE PIERRETTE CARNOT DE NOLAY"/>
    <n v="1"/>
    <m/>
    <m/>
    <m/>
    <m/>
    <m/>
    <m/>
    <s v="P"/>
    <n v="0"/>
    <n v="0"/>
  </r>
  <r>
    <n v="21527"/>
    <n v="75.260416666666501"/>
    <n v="48.166666666666558"/>
    <n v="27.09374999999994"/>
    <n v="27.09374999999994"/>
    <n v="288.99999999999937"/>
    <n v="288.99999999999937"/>
    <n v="21"/>
    <x v="43"/>
    <x v="1893"/>
    <s v="NOLAY"/>
    <s v="SSIAD NOLAY EHPAD"/>
    <s v="S.S.I.A.D."/>
    <n v="210000253"/>
    <s v="EHPAD JEANNE PIERRETTE CARNOT DE NOLAY"/>
    <n v="1"/>
    <m/>
    <m/>
    <m/>
    <m/>
    <m/>
    <m/>
    <s v="P"/>
    <n v="0"/>
    <n v="0"/>
  </r>
  <r>
    <n v="21541"/>
    <n v="69.984000000000009"/>
    <n v="36.936"/>
    <n v="33.048000000000002"/>
    <n v="33.048000000000002"/>
    <n v="243"/>
    <n v="243"/>
    <n v="21"/>
    <x v="43"/>
    <x v="1894"/>
    <s v="NOLAY"/>
    <s v="SSIAD NOLAY EHPAD"/>
    <s v="S.S.I.A.D."/>
    <n v="210000253"/>
    <s v="EHPAD JEANNE PIERRETTE CARNOT DE NOLAY"/>
    <n v="1"/>
    <m/>
    <m/>
    <m/>
    <m/>
    <m/>
    <m/>
    <s v="P"/>
    <n v="0"/>
    <n v="0"/>
  </r>
  <r>
    <n v="21569"/>
    <n v="60.640350877192958"/>
    <n v="32.276315789473671"/>
    <n v="28.364035087719284"/>
    <n v="28.364035087719284"/>
    <n v="223"/>
    <n v="223"/>
    <n v="21"/>
    <x v="43"/>
    <x v="1895"/>
    <s v="NOLAY"/>
    <s v="SSIAD NOLAY EHPAD"/>
    <s v="S.S.I.A.D."/>
    <n v="210000253"/>
    <s v="EHPAD JEANNE PIERRETTE CARNOT DE NOLAY"/>
    <n v="1"/>
    <m/>
    <m/>
    <m/>
    <m/>
    <m/>
    <m/>
    <s v="P"/>
    <n v="0"/>
    <n v="0"/>
  </r>
  <r>
    <n v="21582"/>
    <n v="343.34552415862493"/>
    <n v="119.44272175852086"/>
    <n v="223.90280240010406"/>
    <n v="223.90280240010406"/>
    <n v="843"/>
    <n v="843"/>
    <n v="21"/>
    <x v="43"/>
    <x v="1896"/>
    <s v="NOLAY"/>
    <s v="SSIAD NOLAY EHPAD"/>
    <s v="S.S.I.A.D."/>
    <n v="210000253"/>
    <s v="EHPAD JEANNE PIERRETTE CARNOT DE NOLAY"/>
    <n v="1"/>
    <m/>
    <m/>
    <m/>
    <m/>
    <m/>
    <m/>
    <s v="P"/>
    <n v="0"/>
    <n v="0"/>
  </r>
  <r>
    <n v="21583"/>
    <n v="10.399999999999995"/>
    <n v="5.6727272727272702"/>
    <n v="4.7272727272727249"/>
    <n v="4.7272727272727249"/>
    <n v="52"/>
    <n v="52"/>
    <n v="21"/>
    <x v="43"/>
    <x v="1897"/>
    <s v="NOLAY"/>
    <s v="SSIAD NOLAY EHPAD"/>
    <s v="S.S.I.A.D."/>
    <n v="210000253"/>
    <s v="EHPAD JEANNE PIERRETTE CARNOT DE NOLAY"/>
    <n v="1"/>
    <m/>
    <m/>
    <m/>
    <m/>
    <m/>
    <m/>
    <s v="P"/>
    <n v="0"/>
    <n v="0"/>
  </r>
  <r>
    <n v="21636"/>
    <n v="120.68197879858603"/>
    <n v="61.86219081272057"/>
    <n v="58.81978798586546"/>
    <n v="58.81978798586546"/>
    <n v="286.99999999999869"/>
    <n v="286.99999999999869"/>
    <n v="21"/>
    <x v="43"/>
    <x v="1882"/>
    <s v="NOLAY"/>
    <s v="SSIAD NOLAY EHPAD"/>
    <s v="S.S.I.A.D."/>
    <n v="210000253"/>
    <s v="EHPAD JEANNE PIERRETTE CARNOT DE NOLAY"/>
    <n v="1"/>
    <m/>
    <m/>
    <m/>
    <m/>
    <m/>
    <m/>
    <s v="P"/>
    <n v="0"/>
    <n v="0"/>
  </r>
  <r>
    <n v="21658"/>
    <n v="15.27272727272728"/>
    <n v="11.45454545454546"/>
    <n v="3.8181818181818201"/>
    <n v="3.8181818181818201"/>
    <n v="42"/>
    <n v="42"/>
    <n v="21"/>
    <x v="43"/>
    <x v="1898"/>
    <s v="NOLAY"/>
    <s v="SSIAD NOLAY EHPAD"/>
    <s v="S.S.I.A.D."/>
    <n v="210000253"/>
    <s v="EHPAD JEANNE PIERRETTE CARNOT DE NOLAY"/>
    <n v="1"/>
    <m/>
    <m/>
    <m/>
    <m/>
    <m/>
    <m/>
    <s v="P"/>
    <n v="0"/>
    <n v="0"/>
  </r>
  <r>
    <n v="21390"/>
    <n v="1511.6743471582181"/>
    <n v="843.70199692780329"/>
    <n v="333.98617511520735"/>
    <n v="667.97235023041469"/>
    <n v="2600"/>
    <n v="5200"/>
    <n v="21"/>
    <x v="55"/>
    <x v="1718"/>
    <s v="CHENOVE"/>
    <s v="SPASAD QUETIGNY GRAND DIJON"/>
    <s v="S.P.A.S.A.D."/>
    <n v="210781266"/>
    <s v="MUTUALITE FRANCAISE BOURGUIGNONNE COTE D'OR"/>
    <n v="2"/>
    <m/>
    <m/>
    <m/>
    <m/>
    <m/>
    <m/>
    <s v="P"/>
    <n v="0"/>
    <n v="0"/>
  </r>
  <r>
    <n v="71306"/>
    <n v="6416.1062017662916"/>
    <n v="3477.0916306010208"/>
    <n v="1469.5072855826352"/>
    <n v="2939.0145711652704"/>
    <n v="9484.5"/>
    <n v="18969"/>
    <n v="71"/>
    <x v="34"/>
    <x v="1899"/>
    <s v="Montceau-les-Mines"/>
    <s v="S.S.I.A.D. FILIERIS MONTCEAU"/>
    <s v="S.S.I.A.D."/>
    <n v="710010729"/>
    <s v="CANSSM FILIERIS "/>
    <n v="2"/>
    <m/>
    <m/>
    <m/>
    <m/>
    <m/>
    <m/>
    <s v="P"/>
    <n v="0"/>
    <n v="0"/>
  </r>
  <r>
    <n v="71174"/>
    <n v="54"/>
    <n v="38"/>
    <n v="16"/>
    <n v="16"/>
    <n v="192"/>
    <n v="192"/>
    <n v="21"/>
    <x v="43"/>
    <x v="1900"/>
    <s v="COUCHES"/>
    <s v="SSIAD NOLAY EHPAD"/>
    <s v="S.S.I.A.D."/>
    <n v="210000253"/>
    <s v="EHPAD JEANNE PIERRETTE CARNOT DE NOLAY"/>
    <n v="1"/>
    <m/>
    <m/>
    <m/>
    <m/>
    <m/>
    <m/>
    <s v="P"/>
    <n v="0"/>
    <n v="0"/>
  </r>
  <r>
    <n v="71306"/>
    <n v="6416.1062017662916"/>
    <n v="3477.0916306010208"/>
    <n v="1469.5072855826352"/>
    <n v="2939.0145711652704"/>
    <n v="9484.5"/>
    <n v="18969"/>
    <n v="71"/>
    <x v="41"/>
    <x v="1899"/>
    <s v="Montceau-les-Mines"/>
    <s v="S.S.I.A.D. MONTCEAU DOMISOL"/>
    <s v="S.S.I.A.D."/>
    <n v="710785544"/>
    <s v="DOMISOL"/>
    <n v="2"/>
    <m/>
    <m/>
    <m/>
    <m/>
    <m/>
    <m/>
    <s v="P"/>
    <n v="0"/>
    <n v="0"/>
  </r>
  <r>
    <n v="71343"/>
    <n v="79.653284671533001"/>
    <n v="48.854014598540239"/>
    <n v="30.799270072992758"/>
    <n v="30.799270072992758"/>
    <n v="291.00000000000057"/>
    <n v="291.00000000000057"/>
    <n v="21"/>
    <x v="43"/>
    <x v="1901"/>
    <s v="COUCHES"/>
    <s v="SSIAD NOLAY EHPAD"/>
    <s v="S.S.I.A.D."/>
    <n v="210000253"/>
    <s v="EHPAD JEANNE PIERRETTE CARNOT DE NOLAY"/>
    <n v="1"/>
    <m/>
    <m/>
    <m/>
    <m/>
    <m/>
    <m/>
    <s v="P"/>
    <n v="0"/>
    <n v="0"/>
  </r>
  <r>
    <n v="21485"/>
    <n v="569.64784990795954"/>
    <n v="375.17158309222691"/>
    <n v="97.238133407866314"/>
    <n v="194.47626681573263"/>
    <n v="1355.5000000000025"/>
    <n v="2711.000000000005"/>
    <n v="21"/>
    <x v="52"/>
    <x v="1902"/>
    <s v="FONTAINE-LES-DIJON"/>
    <s v="SSIAD DIJON LAC CSI"/>
    <s v="S.S.I.A.D."/>
    <n v="210000766"/>
    <s v="CENTRE DE SOINS INFIRMIERS DE DIJON"/>
    <n v="2"/>
    <m/>
    <m/>
    <m/>
    <m/>
    <m/>
    <m/>
    <s v="P"/>
    <n v="0"/>
    <n v="0"/>
  </r>
  <r>
    <n v="71480"/>
    <n v="204.80274442538598"/>
    <n v="119.80960548885081"/>
    <n v="84.993138936535189"/>
    <n v="84.993138936535189"/>
    <n v="597"/>
    <n v="597"/>
    <n v="21"/>
    <x v="43"/>
    <x v="1903"/>
    <s v="COUCHES"/>
    <s v="SSIAD NOLAY EHPAD"/>
    <s v="S.S.I.A.D."/>
    <n v="210000253"/>
    <s v="EHPAD JEANNE PIERRETTE CARNOT DE NOLAY"/>
    <n v="1"/>
    <m/>
    <m/>
    <m/>
    <m/>
    <m/>
    <m/>
    <s v="P"/>
    <n v="0"/>
    <n v="0"/>
  </r>
  <r>
    <n v="89029"/>
    <n v="160"/>
    <n v="104"/>
    <n v="56"/>
    <n v="56"/>
    <n v="863"/>
    <n v="863"/>
    <n v="89"/>
    <x v="94"/>
    <x v="1904"/>
    <s v="MIGENNES"/>
    <s v="SSIAD MIGENNES"/>
    <s v="S.S.I.A.D."/>
    <n v="890000698"/>
    <s v="EHPAD LES MIGNOTTES DE MIGENNES"/>
    <n v="1"/>
    <n v="40"/>
    <n v="40"/>
    <n v="2"/>
    <n v="2"/>
    <m/>
    <m/>
    <s v="P"/>
    <n v="1"/>
    <n v="5"/>
  </r>
  <r>
    <n v="89050"/>
    <n v="233.96328491840433"/>
    <n v="157.66169402756978"/>
    <n v="76.301590890834547"/>
    <n v="76.301590890834547"/>
    <n v="938.0000000000008"/>
    <n v="938.0000000000008"/>
    <n v="89"/>
    <x v="94"/>
    <x v="1905"/>
    <s v="MIGENNES"/>
    <s v="SSIAD MIGENNES"/>
    <s v="S.S.I.A.D."/>
    <n v="890000698"/>
    <s v="EHPAD LES MIGNOTTES DE MIGENNES"/>
    <n v="1"/>
    <m/>
    <m/>
    <m/>
    <m/>
    <m/>
    <m/>
    <s v="P"/>
    <n v="0"/>
    <n v="6"/>
  </r>
  <r>
    <n v="89055"/>
    <n v="839.92995645335668"/>
    <n v="418.53774251878696"/>
    <n v="421.39221393456967"/>
    <n v="421.39221393456967"/>
    <n v="3134"/>
    <n v="3134"/>
    <n v="89"/>
    <x v="94"/>
    <x v="1906"/>
    <s v="BRIENON-SUR-ARMANCON"/>
    <s v="SSIAD MIGENNES"/>
    <s v="S.S.I.A.D."/>
    <n v="890000698"/>
    <s v="EHPAD LES MIGNOTTES DE MIGENNES"/>
    <n v="1"/>
    <m/>
    <m/>
    <m/>
    <m/>
    <m/>
    <m/>
    <s v="P"/>
    <n v="3"/>
    <n v="37"/>
  </r>
  <r>
    <n v="89059"/>
    <n v="250.00995546809395"/>
    <n v="155.62485629973813"/>
    <n v="94.385099168355836"/>
    <n v="94.385099168355836"/>
    <n v="748"/>
    <n v="748"/>
    <n v="89"/>
    <x v="94"/>
    <x v="1907"/>
    <s v="BRIENON-SUR-ARMANCON"/>
    <s v="SSIAD MIGENNES"/>
    <s v="S.S.I.A.D."/>
    <n v="890000698"/>
    <s v="EHPAD LES MIGNOTTES DE MIGENNES"/>
    <n v="1"/>
    <m/>
    <m/>
    <m/>
    <m/>
    <m/>
    <m/>
    <s v="P"/>
    <n v="4"/>
    <n v="11"/>
  </r>
  <r>
    <n v="89085"/>
    <n v="343.11979166666742"/>
    <n v="230.77083333333383"/>
    <n v="112.34895833333357"/>
    <n v="112.34895833333357"/>
    <n v="1166"/>
    <n v="1166"/>
    <n v="89"/>
    <x v="94"/>
    <x v="900"/>
    <s v="MIGENNES"/>
    <s v="SSIAD MIGENNES"/>
    <s v="S.S.I.A.D."/>
    <n v="890000698"/>
    <s v="EHPAD LES MIGNOTTES DE MIGENNES"/>
    <n v="1"/>
    <m/>
    <m/>
    <m/>
    <m/>
    <m/>
    <m/>
    <s v="P"/>
    <n v="0"/>
    <n v="19"/>
  </r>
  <r>
    <n v="89099"/>
    <n v="634.3018108651911"/>
    <n v="419.26760563380282"/>
    <n v="215.03420523138831"/>
    <n v="215.03420523138831"/>
    <n v="2440"/>
    <n v="2440"/>
    <n v="89"/>
    <x v="94"/>
    <x v="1908"/>
    <s v="SEIGNELAY"/>
    <s v="SSIAD MIGENNES"/>
    <s v="S.S.I.A.D."/>
    <n v="890000698"/>
    <s v="EHPAD LES MIGNOTTES DE MIGENNES"/>
    <n v="1"/>
    <m/>
    <m/>
    <m/>
    <m/>
    <m/>
    <m/>
    <s v="P"/>
    <n v="6"/>
    <n v="23"/>
  </r>
  <r>
    <n v="89105"/>
    <n v="86.696773583337603"/>
    <n v="55.172140658009269"/>
    <n v="31.524632925328333"/>
    <n v="31.524632925328333"/>
    <n v="454"/>
    <n v="454"/>
    <n v="89"/>
    <x v="94"/>
    <x v="1909"/>
    <s v="MIGENNES"/>
    <s v="SSIAD MIGENNES"/>
    <s v="S.S.I.A.D."/>
    <n v="890000698"/>
    <s v="EHPAD LES MIGNOTTES DE MIGENNES"/>
    <n v="1"/>
    <m/>
    <m/>
    <m/>
    <m/>
    <m/>
    <m/>
    <s v="P"/>
    <n v="1"/>
    <n v="3"/>
  </r>
  <r>
    <n v="89152"/>
    <n v="158.53598215077855"/>
    <n v="100.88653409594998"/>
    <n v="57.649448054828561"/>
    <n v="57.649448054828561"/>
    <n v="707.99999999999693"/>
    <n v="707.99999999999693"/>
    <n v="89"/>
    <x v="94"/>
    <x v="1910"/>
    <s v="MIGENNES"/>
    <s v="SSIAD MIGENNES"/>
    <s v="S.S.I.A.D."/>
    <n v="890000698"/>
    <s v="EHPAD LES MIGNOTTES DE MIGENNES"/>
    <n v="1"/>
    <m/>
    <m/>
    <m/>
    <m/>
    <m/>
    <m/>
    <s v="P"/>
    <n v="0"/>
    <n v="5"/>
  </r>
  <r>
    <n v="89156"/>
    <n v="82"/>
    <n v="57"/>
    <n v="25"/>
    <n v="25"/>
    <n v="393"/>
    <n v="393"/>
    <n v="89"/>
    <x v="94"/>
    <x v="1911"/>
    <s v="BRIENON-SUR-ARMANCON"/>
    <s v="SSIAD MIGENNES"/>
    <s v="S.S.I.A.D."/>
    <n v="890000698"/>
    <s v="EHPAD LES MIGNOTTES DE MIGENNES"/>
    <n v="1"/>
    <m/>
    <m/>
    <m/>
    <m/>
    <m/>
    <m/>
    <s v="P"/>
    <n v="0"/>
    <n v="4"/>
  </r>
  <r>
    <n v="89218"/>
    <n v="363.70172684458419"/>
    <n v="244.45525902668771"/>
    <n v="119.24646781789644"/>
    <n v="119.24646781789644"/>
    <n v="1266"/>
    <n v="1266"/>
    <n v="89"/>
    <x v="94"/>
    <x v="1912"/>
    <s v="MIGENNES"/>
    <s v="SSIAD MIGENNES"/>
    <s v="S.S.I.A.D."/>
    <n v="890000698"/>
    <s v="EHPAD LES MIGNOTTES DE MIGENNES"/>
    <n v="1"/>
    <m/>
    <m/>
    <m/>
    <m/>
    <m/>
    <m/>
    <s v="P"/>
    <n v="1"/>
    <n v="18"/>
  </r>
  <r>
    <n v="89257"/>
    <n v="1947.7430332707311"/>
    <n v="1075.1336795148336"/>
    <n v="872.60935375589747"/>
    <n v="872.60935375589747"/>
    <n v="6938"/>
    <n v="6938"/>
    <n v="89"/>
    <x v="94"/>
    <x v="1913"/>
    <s v="MIGENNES"/>
    <s v="SSIAD MIGENNES"/>
    <s v="S.S.I.A.D."/>
    <n v="890000698"/>
    <s v="EHPAD LES MIGNOTTES DE MIGENNES"/>
    <n v="1"/>
    <m/>
    <m/>
    <m/>
    <m/>
    <m/>
    <m/>
    <s v="P"/>
    <n v="10"/>
    <n v="104"/>
  </r>
  <r>
    <n v="71496"/>
    <n v="39.945454545454382"/>
    <n v="22.533333333333239"/>
    <n v="17.412121212121139"/>
    <n v="17.412121212121139"/>
    <n v="168.99999999999929"/>
    <n v="168.99999999999929"/>
    <n v="21"/>
    <x v="43"/>
    <x v="1914"/>
    <s v="COUCHES"/>
    <s v="SSIAD NOLAY EHPAD"/>
    <s v="S.S.I.A.D."/>
    <n v="210000253"/>
    <s v="EHPAD JEANNE PIERRETTE CARNOT DE NOLAY"/>
    <n v="1"/>
    <m/>
    <m/>
    <m/>
    <m/>
    <m/>
    <m/>
    <s v="P"/>
    <n v="0"/>
    <n v="0"/>
  </r>
  <r>
    <n v="71088"/>
    <n v="77"/>
    <n v="45"/>
    <n v="32"/>
    <n v="32"/>
    <n v="227"/>
    <n v="227"/>
    <n v="71"/>
    <x v="95"/>
    <x v="1915"/>
    <s v="GUEUGNON"/>
    <s v="S.S.I.A.D. GEUGNON"/>
    <s v="S.S.I.A.D."/>
    <n v="710780040"/>
    <s v="EHPAD MARCELLIN VOLLAT DE DIGOIN"/>
    <n v="1"/>
    <m/>
    <n v="12"/>
    <m/>
    <m/>
    <m/>
    <m/>
    <s v="S"/>
    <n v="0"/>
    <n v="0"/>
  </r>
  <r>
    <n v="71176"/>
    <n v="2815.3166023414842"/>
    <n v="1591.2322382828895"/>
    <n v="1224.0843640585945"/>
    <n v="1224.0843640585945"/>
    <n v="8117"/>
    <n v="8117"/>
    <n v="71"/>
    <x v="96"/>
    <x v="1916"/>
    <s v="DIGOIN"/>
    <s v="S.S.I.A.D. DIGOIN"/>
    <s v="S.S.I.A.D."/>
    <n v="710780040"/>
    <s v="EHPAD MARCELLIN VOLLAT DE DIGOIN"/>
    <n v="1"/>
    <n v="59"/>
    <n v="47"/>
    <n v="2"/>
    <n v="2"/>
    <m/>
    <m/>
    <s v="P"/>
    <n v="0"/>
    <n v="0"/>
  </r>
  <r>
    <n v="71229"/>
    <n v="61.748987854251041"/>
    <n v="32.866396761133615"/>
    <n v="28.882591093117423"/>
    <n v="28.882591093117423"/>
    <n v="246"/>
    <n v="246"/>
    <n v="71"/>
    <x v="96"/>
    <x v="1917"/>
    <s v="DIGOIN"/>
    <s v="S.S.I.A.D. DIGOIN"/>
    <s v="S.S.I.A.D."/>
    <n v="710780040"/>
    <s v="EHPAD MARCELLIN VOLLAT DE DIGOIN"/>
    <n v="1"/>
    <m/>
    <m/>
    <m/>
    <m/>
    <m/>
    <m/>
    <s v="P"/>
    <n v="0"/>
    <n v="0"/>
  </r>
  <r>
    <n v="71325"/>
    <n v="326"/>
    <n v="226"/>
    <n v="100"/>
    <n v="100"/>
    <n v="1222"/>
    <n v="1222"/>
    <n v="71"/>
    <x v="96"/>
    <x v="1918"/>
    <s v="DIGOIN"/>
    <s v="S.S.I.A.D. DIGOIN"/>
    <s v="S.S.I.A.D."/>
    <n v="710780040"/>
    <s v="EHPAD MARCELLIN VOLLAT DE DIGOIN"/>
    <n v="1"/>
    <m/>
    <m/>
    <m/>
    <m/>
    <m/>
    <m/>
    <s v="P"/>
    <n v="0"/>
    <n v="0"/>
  </r>
  <r>
    <n v="71382"/>
    <n v="214.18994413407802"/>
    <n v="116.64804469273732"/>
    <n v="97.541899441340689"/>
    <n v="97.541899441340689"/>
    <n v="719.99999999999932"/>
    <n v="719.99999999999932"/>
    <n v="71"/>
    <x v="96"/>
    <x v="820"/>
    <s v="DIGOIN"/>
    <s v="S.S.I.A.D. DIGOIN"/>
    <s v="S.S.I.A.D."/>
    <n v="710780040"/>
    <s v="EHPAD MARCELLIN VOLLAT DE DIGOIN"/>
    <n v="1"/>
    <m/>
    <m/>
    <m/>
    <m/>
    <m/>
    <m/>
    <s v="P"/>
    <n v="0"/>
    <n v="0"/>
  </r>
  <r>
    <n v="71557"/>
    <n v="105.30927835051575"/>
    <n v="76.223858615611405"/>
    <n v="29.085419734904349"/>
    <n v="29.085419734904349"/>
    <n v="681.00000000000182"/>
    <n v="681.00000000000182"/>
    <n v="71"/>
    <x v="96"/>
    <x v="1919"/>
    <s v="DIGOIN"/>
    <s v="S.S.I.A.D. DIGOIN"/>
    <s v="S.S.I.A.D."/>
    <n v="710780040"/>
    <s v="EHPAD MARCELLIN VOLLAT DE DIGOIN"/>
    <n v="1"/>
    <m/>
    <m/>
    <m/>
    <m/>
    <m/>
    <m/>
    <s v="P"/>
    <n v="0"/>
    <n v="0"/>
  </r>
  <r>
    <n v="71111"/>
    <n v="73.648648648648646"/>
    <n v="42.225225225225223"/>
    <n v="31.423423423423422"/>
    <n v="31.423423423423422"/>
    <n v="327"/>
    <n v="327"/>
    <n v="71"/>
    <x v="95"/>
    <x v="1489"/>
    <s v="GUEUGNON"/>
    <s v="S.S.I.A.D. GEUGNON"/>
    <s v="S.S.I.A.D."/>
    <n v="710780040"/>
    <s v="EHPAD MARCELLIN VOLLAT DE DIGOIN"/>
    <n v="1"/>
    <m/>
    <m/>
    <m/>
    <m/>
    <m/>
    <m/>
    <s v="S"/>
    <n v="0"/>
    <n v="0"/>
  </r>
  <r>
    <n v="71136"/>
    <n v="75.790322580645409"/>
    <n v="53.258064516129203"/>
    <n v="22.532258064516199"/>
    <n v="22.532258064516199"/>
    <n v="254.0000000000008"/>
    <n v="254.0000000000008"/>
    <n v="71"/>
    <x v="95"/>
    <x v="1920"/>
    <s v="GUEUGNON"/>
    <s v="S.S.I.A.D. GEUGNON"/>
    <s v="S.S.I.A.D."/>
    <n v="710780040"/>
    <s v="EHPAD MARCELLIN VOLLAT DE DIGOIN"/>
    <n v="1"/>
    <m/>
    <m/>
    <m/>
    <m/>
    <m/>
    <m/>
    <s v="S"/>
    <n v="0"/>
    <n v="0"/>
  </r>
  <r>
    <n v="71161"/>
    <n v="82"/>
    <n v="64"/>
    <n v="18"/>
    <n v="18"/>
    <n v="324"/>
    <n v="324"/>
    <n v="71"/>
    <x v="95"/>
    <x v="1921"/>
    <s v="GUEUGNON"/>
    <s v="S.S.I.A.D. GEUGNON"/>
    <s v="S.S.I.A.D."/>
    <n v="710780040"/>
    <s v="EHPAD MARCELLIN VOLLAT DE DIGOIN"/>
    <n v="1"/>
    <m/>
    <m/>
    <m/>
    <m/>
    <m/>
    <m/>
    <s v="S"/>
    <n v="0"/>
    <n v="0"/>
  </r>
  <r>
    <n v="71230"/>
    <n v="2805.8921325372949"/>
    <n v="1617.9414689617304"/>
    <n v="1187.9506635755645"/>
    <n v="1187.9506635755645"/>
    <n v="7367"/>
    <n v="7367"/>
    <n v="71"/>
    <x v="95"/>
    <x v="1922"/>
    <s v="GUEUGNON"/>
    <s v="S.S.I.A.D. GEUGNON"/>
    <s v="S.S.I.A.D."/>
    <n v="710780040"/>
    <s v="EHPAD MARCELLIN VOLLAT DE DIGOIN"/>
    <n v="1"/>
    <m/>
    <m/>
    <m/>
    <m/>
    <m/>
    <m/>
    <s v="S"/>
    <n v="0"/>
    <n v="0"/>
  </r>
  <r>
    <n v="71330"/>
    <n v="239.31160365058722"/>
    <n v="153.19947848761441"/>
    <n v="86.112125162972802"/>
    <n v="86.112125162972802"/>
    <n v="768.00000000000159"/>
    <n v="768.00000000000159"/>
    <n v="71"/>
    <x v="95"/>
    <x v="1923"/>
    <s v="GUEUGNON"/>
    <s v="S.S.I.A.D. GEUGNON"/>
    <s v="S.S.I.A.D."/>
    <n v="710780040"/>
    <s v="EHPAD MARCELLIN VOLLAT DE DIGOIN"/>
    <n v="1"/>
    <m/>
    <m/>
    <m/>
    <m/>
    <m/>
    <m/>
    <s v="S"/>
    <n v="0"/>
    <n v="0"/>
  </r>
  <r>
    <n v="71370"/>
    <n v="176.58284023668679"/>
    <n v="103.0917159763316"/>
    <n v="73.491124260355193"/>
    <n v="73.491124260355193"/>
    <n v="690.00000000000159"/>
    <n v="690.00000000000159"/>
    <n v="71"/>
    <x v="95"/>
    <x v="1924"/>
    <s v="GUEUGNON"/>
    <s v="S.S.I.A.D. GEUGNON"/>
    <s v="S.S.I.A.D."/>
    <n v="710780040"/>
    <s v="EHPAD MARCELLIN VOLLAT DE DIGOIN"/>
    <n v="1"/>
    <m/>
    <m/>
    <m/>
    <m/>
    <m/>
    <m/>
    <s v="S"/>
    <n v="0"/>
    <n v="0"/>
  </r>
  <r>
    <n v="71552"/>
    <n v="175.57728119180646"/>
    <n v="120.7728119180634"/>
    <n v="54.804469273743059"/>
    <n v="54.804469273743059"/>
    <n v="545"/>
    <n v="545"/>
    <n v="71"/>
    <x v="95"/>
    <x v="1925"/>
    <s v="GUEUGNON"/>
    <s v="S.S.I.A.D. GEUGNON"/>
    <s v="S.S.I.A.D."/>
    <n v="710780040"/>
    <s v="EHPAD MARCELLIN VOLLAT DE DIGOIN"/>
    <n v="1"/>
    <m/>
    <m/>
    <m/>
    <m/>
    <m/>
    <m/>
    <s v="S"/>
    <n v="0"/>
    <n v="0"/>
  </r>
  <r>
    <n v="71565"/>
    <n v="174.39721254355482"/>
    <n v="118.63066202090648"/>
    <n v="55.766550522648345"/>
    <n v="55.766550522648345"/>
    <n v="582.00000000000273"/>
    <n v="582.00000000000273"/>
    <n v="71"/>
    <x v="95"/>
    <x v="1926"/>
    <s v="GUEUGNON"/>
    <s v="S.S.I.A.D. GEUGNON"/>
    <s v="S.S.I.A.D."/>
    <n v="710780040"/>
    <s v="EHPAD MARCELLIN VOLLAT DE DIGOIN"/>
    <n v="1"/>
    <m/>
    <m/>
    <m/>
    <m/>
    <m/>
    <m/>
    <s v="S"/>
    <n v="0"/>
    <n v="0"/>
  </r>
  <r>
    <n v="25007"/>
    <n v="11.55"/>
    <n v="5.25"/>
    <n v="6.3"/>
    <n v="6.3"/>
    <n v="105"/>
    <n v="105"/>
    <n v="25"/>
    <x v="97"/>
    <x v="1927"/>
    <s v="Valdahon"/>
    <s v="SSIAD FLANGEBOUCHE"/>
    <s v="S.S.I.A.D."/>
    <n v="250000775"/>
    <s v="EHPAD ST JOSEPH FLANGEBOUCHE"/>
    <n v="1"/>
    <n v="35"/>
    <n v="35"/>
    <n v="1"/>
    <n v="1"/>
    <m/>
    <m/>
    <s v="P"/>
    <n v="0"/>
    <n v="0"/>
  </r>
  <r>
    <n v="25025"/>
    <n v="143.28506787330372"/>
    <n v="74.669683257918834"/>
    <n v="68.615384615384883"/>
    <n v="68.615384615384883"/>
    <n v="669.00000000000261"/>
    <n v="669.00000000000261"/>
    <n v="25"/>
    <x v="97"/>
    <x v="1928"/>
    <s v="Ornans"/>
    <s v="SSIAD FLANGEBOUCHE"/>
    <s v="S.S.I.A.D."/>
    <n v="250000775"/>
    <s v="EHPAD ST JOSEPH FLANGEBOUCHE"/>
    <n v="1"/>
    <m/>
    <m/>
    <m/>
    <m/>
    <m/>
    <m/>
    <s v="P"/>
    <n v="0"/>
    <n v="0"/>
  </r>
  <r>
    <n v="25028"/>
    <n v="30.341040462427628"/>
    <n v="25.109826589595279"/>
    <n v="5.2312138728323498"/>
    <n v="5.2312138728323498"/>
    <n v="180.99999999999929"/>
    <n v="180.99999999999929"/>
    <n v="25"/>
    <x v="97"/>
    <x v="1929"/>
    <s v="Valdahon"/>
    <s v="SSIAD FLANGEBOUCHE"/>
    <s v="S.S.I.A.D."/>
    <n v="250000775"/>
    <s v="EHPAD ST JOSEPH FLANGEBOUCHE"/>
    <n v="1"/>
    <m/>
    <m/>
    <m/>
    <m/>
    <m/>
    <m/>
    <s v="P"/>
    <n v="0"/>
    <n v="0"/>
  </r>
  <r>
    <n v="25039"/>
    <n v="187.27230590961801"/>
    <n v="130.67902665121696"/>
    <n v="56.593279258401054"/>
    <n v="56.593279258401054"/>
    <n v="888.00000000000193"/>
    <n v="888.00000000000193"/>
    <n v="25"/>
    <x v="97"/>
    <x v="1930"/>
    <s v="Valdahon"/>
    <s v="SSIAD FLANGEBOUCHE"/>
    <s v="S.S.I.A.D."/>
    <n v="250000775"/>
    <s v="EHPAD ST JOSEPH FLANGEBOUCHE"/>
    <n v="1"/>
    <m/>
    <m/>
    <m/>
    <m/>
    <m/>
    <m/>
    <s v="P"/>
    <n v="0"/>
    <n v="0"/>
  </r>
  <r>
    <n v="25052"/>
    <n v="11"/>
    <n v="5"/>
    <n v="6"/>
    <n v="6"/>
    <n v="64"/>
    <n v="64"/>
    <n v="25"/>
    <x v="97"/>
    <x v="416"/>
    <s v="Valdahon"/>
    <s v="SSIAD FLANGEBOUCHE"/>
    <s v="S.S.I.A.D."/>
    <n v="250000775"/>
    <s v="EHPAD ST JOSEPH FLANGEBOUCHE"/>
    <n v="1"/>
    <m/>
    <m/>
    <m/>
    <m/>
    <m/>
    <m/>
    <s v="P"/>
    <n v="0"/>
    <n v="0"/>
  </r>
  <r>
    <n v="25128"/>
    <n v="48"/>
    <n v="28"/>
    <n v="20"/>
    <n v="20"/>
    <n v="269"/>
    <n v="269"/>
    <n v="25"/>
    <x v="97"/>
    <x v="1931"/>
    <s v="Valdahon"/>
    <s v="SSIAD FLANGEBOUCHE"/>
    <s v="S.S.I.A.D."/>
    <n v="250000775"/>
    <s v="EHPAD ST JOSEPH FLANGEBOUCHE"/>
    <n v="1"/>
    <m/>
    <m/>
    <m/>
    <m/>
    <m/>
    <m/>
    <s v="P"/>
    <n v="0"/>
    <n v="0"/>
  </r>
  <r>
    <n v="25151"/>
    <n v="18"/>
    <n v="7"/>
    <n v="11"/>
    <n v="11"/>
    <n v="122"/>
    <n v="122"/>
    <n v="25"/>
    <x v="97"/>
    <x v="1932"/>
    <s v="Valdahon"/>
    <s v="SSIAD FLANGEBOUCHE"/>
    <s v="S.S.I.A.D."/>
    <n v="250000775"/>
    <s v="EHPAD ST JOSEPH FLANGEBOUCHE"/>
    <n v="1"/>
    <m/>
    <m/>
    <m/>
    <m/>
    <m/>
    <m/>
    <s v="P"/>
    <n v="0"/>
    <n v="0"/>
  </r>
  <r>
    <n v="25175"/>
    <n v="21.499999999999922"/>
    <n v="13.30952380952376"/>
    <n v="8.1904761904761596"/>
    <n v="8.1904761904761596"/>
    <n v="85.999999999999673"/>
    <n v="85.999999999999673"/>
    <n v="25"/>
    <x v="97"/>
    <x v="1933"/>
    <s v="Valdahon"/>
    <s v="SSIAD FLANGEBOUCHE"/>
    <s v="S.S.I.A.D."/>
    <n v="250000775"/>
    <s v="EHPAD ST JOSEPH FLANGEBOUCHE"/>
    <n v="1"/>
    <m/>
    <m/>
    <m/>
    <m/>
    <m/>
    <m/>
    <s v="P"/>
    <n v="0"/>
    <n v="0"/>
  </r>
  <r>
    <n v="25203"/>
    <n v="35"/>
    <n v="19"/>
    <n v="16"/>
    <n v="16"/>
    <n v="157"/>
    <n v="157"/>
    <n v="25"/>
    <x v="97"/>
    <x v="1934"/>
    <s v="Valdahon"/>
    <s v="SSIAD FLANGEBOUCHE"/>
    <s v="S.S.I.A.D."/>
    <n v="250000775"/>
    <s v="EHPAD ST JOSEPH FLANGEBOUCHE"/>
    <n v="1"/>
    <m/>
    <m/>
    <m/>
    <m/>
    <m/>
    <m/>
    <s v="P"/>
    <n v="0"/>
    <n v="0"/>
  </r>
  <r>
    <n v="25218"/>
    <n v="19.999999999999993"/>
    <n v="13.333333333333329"/>
    <n v="6.6666666666666643"/>
    <n v="6.6666666666666643"/>
    <n v="140"/>
    <n v="140"/>
    <n v="25"/>
    <x v="97"/>
    <x v="1935"/>
    <s v="Valdahon"/>
    <s v="SSIAD FLANGEBOUCHE"/>
    <s v="S.S.I.A.D."/>
    <n v="250000775"/>
    <s v="EHPAD ST JOSEPH FLANGEBOUCHE"/>
    <n v="1"/>
    <m/>
    <m/>
    <m/>
    <m/>
    <m/>
    <m/>
    <s v="P"/>
    <n v="0"/>
    <n v="0"/>
  </r>
  <r>
    <n v="25219"/>
    <n v="124.75435816164813"/>
    <n v="79.920760697305838"/>
    <n v="44.833597464342297"/>
    <n v="44.833597464342297"/>
    <n v="615"/>
    <n v="615"/>
    <n v="25"/>
    <x v="97"/>
    <x v="1936"/>
    <s v="Valdahon"/>
    <s v="SSIAD FLANGEBOUCHE"/>
    <s v="S.S.I.A.D."/>
    <n v="250000775"/>
    <s v="EHPAD ST JOSEPH FLANGEBOUCHE"/>
    <n v="1"/>
    <m/>
    <m/>
    <m/>
    <m/>
    <m/>
    <m/>
    <s v="P"/>
    <n v="0"/>
    <n v="0"/>
  </r>
  <r>
    <n v="25227"/>
    <n v="40.120171673819783"/>
    <n v="28.506437768240371"/>
    <n v="11.613733905579409"/>
    <n v="11.613733905579409"/>
    <n v="246"/>
    <n v="246"/>
    <n v="25"/>
    <x v="97"/>
    <x v="1937"/>
    <s v="Valdahon"/>
    <s v="SSIAD FLANGEBOUCHE"/>
    <s v="S.S.I.A.D."/>
    <n v="250000775"/>
    <s v="EHPAD ST JOSEPH FLANGEBOUCHE"/>
    <n v="1"/>
    <m/>
    <m/>
    <m/>
    <m/>
    <m/>
    <m/>
    <s v="P"/>
    <n v="0"/>
    <n v="0"/>
  </r>
  <r>
    <n v="25231"/>
    <n v="25.527272727272717"/>
    <n v="15.12727272727272"/>
    <n v="10.399999999999995"/>
    <n v="10.399999999999995"/>
    <n v="104"/>
    <n v="104"/>
    <n v="25"/>
    <x v="97"/>
    <x v="1938"/>
    <s v="Valdahon"/>
    <s v="SSIAD FLANGEBOUCHE"/>
    <s v="S.S.I.A.D."/>
    <n v="250000775"/>
    <s v="EHPAD ST JOSEPH FLANGEBOUCHE"/>
    <n v="1"/>
    <m/>
    <m/>
    <m/>
    <m/>
    <m/>
    <m/>
    <s v="P"/>
    <n v="0"/>
    <n v="0"/>
  </r>
  <r>
    <n v="25233"/>
    <n v="55"/>
    <n v="35"/>
    <n v="20"/>
    <n v="20"/>
    <n v="261"/>
    <n v="261"/>
    <n v="25"/>
    <x v="97"/>
    <x v="1939"/>
    <s v="Valdahon"/>
    <s v="SSIAD FLANGEBOUCHE"/>
    <s v="S.S.I.A.D."/>
    <n v="250000775"/>
    <s v="EHPAD ST JOSEPH FLANGEBOUCHE"/>
    <n v="1"/>
    <m/>
    <m/>
    <m/>
    <m/>
    <m/>
    <m/>
    <s v="P"/>
    <n v="0"/>
    <n v="0"/>
  </r>
  <r>
    <n v="25243"/>
    <n v="170.41938250629465"/>
    <n v="71.739173275201537"/>
    <n v="98.680209231093116"/>
    <n v="98.680209231093116"/>
    <n v="724.00000000000057"/>
    <n v="724.00000000000057"/>
    <n v="25"/>
    <x v="97"/>
    <x v="1940"/>
    <s v="Valdahon"/>
    <s v="SSIAD FLANGEBOUCHE"/>
    <s v="S.S.I.A.D."/>
    <n v="250000775"/>
    <s v="EHPAD ST JOSEPH FLANGEBOUCHE"/>
    <n v="1"/>
    <m/>
    <m/>
    <m/>
    <m/>
    <m/>
    <m/>
    <s v="P"/>
    <n v="0"/>
    <n v="0"/>
  </r>
  <r>
    <n v="25262"/>
    <n v="75.462962962962749"/>
    <n v="58.358024691357862"/>
    <n v="17.10493827160489"/>
    <n v="17.10493827160489"/>
    <n v="488.99999999999858"/>
    <n v="488.99999999999858"/>
    <n v="25"/>
    <x v="97"/>
    <x v="1941"/>
    <s v="Valdahon"/>
    <s v="SSIAD FLANGEBOUCHE"/>
    <s v="S.S.I.A.D."/>
    <n v="250000775"/>
    <s v="EHPAD ST JOSEPH FLANGEBOUCHE"/>
    <n v="1"/>
    <m/>
    <m/>
    <m/>
    <m/>
    <m/>
    <m/>
    <s v="P"/>
    <n v="0"/>
    <n v="0"/>
  </r>
  <r>
    <n v="25268"/>
    <n v="37"/>
    <n v="19"/>
    <n v="18"/>
    <n v="18"/>
    <n v="133"/>
    <n v="133"/>
    <n v="25"/>
    <x v="97"/>
    <x v="1942"/>
    <s v="Valdahon"/>
    <s v="SSIAD FLANGEBOUCHE"/>
    <s v="S.S.I.A.D."/>
    <n v="250000775"/>
    <s v="EHPAD ST JOSEPH FLANGEBOUCHE"/>
    <n v="1"/>
    <m/>
    <m/>
    <m/>
    <m/>
    <m/>
    <m/>
    <s v="P"/>
    <n v="0"/>
    <n v="0"/>
  </r>
  <r>
    <n v="25288"/>
    <n v="110"/>
    <n v="75"/>
    <n v="35"/>
    <n v="35"/>
    <n v="645"/>
    <n v="645"/>
    <n v="25"/>
    <x v="97"/>
    <x v="1943"/>
    <s v="Valdahon"/>
    <s v="SSIAD FLANGEBOUCHE"/>
    <s v="S.S.I.A.D."/>
    <n v="250000775"/>
    <s v="EHPAD ST JOSEPH FLANGEBOUCHE"/>
    <n v="1"/>
    <m/>
    <m/>
    <m/>
    <m/>
    <m/>
    <m/>
    <s v="P"/>
    <n v="0"/>
    <n v="0"/>
  </r>
  <r>
    <n v="25289"/>
    <n v="14"/>
    <n v="6"/>
    <n v="8"/>
    <n v="8"/>
    <n v="74"/>
    <n v="74"/>
    <n v="25"/>
    <x v="97"/>
    <x v="1944"/>
    <s v="Valdahon"/>
    <s v="SSIAD FLANGEBOUCHE"/>
    <s v="S.S.I.A.D."/>
    <n v="250000775"/>
    <s v="EHPAD ST JOSEPH FLANGEBOUCHE"/>
    <n v="1"/>
    <m/>
    <m/>
    <m/>
    <m/>
    <m/>
    <m/>
    <s v="P"/>
    <n v="0"/>
    <n v="0"/>
  </r>
  <r>
    <n v="25301"/>
    <n v="134.52240717029409"/>
    <n v="74.96286811779747"/>
    <n v="59.559539052496625"/>
    <n v="59.559539052496625"/>
    <n v="801.99999999999761"/>
    <n v="801.99999999999761"/>
    <n v="25"/>
    <x v="97"/>
    <x v="1945"/>
    <s v="Valdahon"/>
    <s v="SSIAD FLANGEBOUCHE"/>
    <s v="S.S.I.A.D."/>
    <n v="250000775"/>
    <s v="EHPAD ST JOSEPH FLANGEBOUCHE"/>
    <n v="1"/>
    <m/>
    <m/>
    <m/>
    <m/>
    <m/>
    <m/>
    <s v="P"/>
    <n v="0"/>
    <n v="0"/>
  </r>
  <r>
    <n v="25302"/>
    <n v="31"/>
    <n v="13"/>
    <n v="18"/>
    <n v="18"/>
    <n v="110"/>
    <n v="110"/>
    <n v="25"/>
    <x v="97"/>
    <x v="1946"/>
    <s v="Valdahon"/>
    <s v="SSIAD FLANGEBOUCHE"/>
    <s v="S.S.I.A.D."/>
    <n v="250000775"/>
    <s v="EHPAD ST JOSEPH FLANGEBOUCHE"/>
    <n v="1"/>
    <m/>
    <m/>
    <m/>
    <m/>
    <m/>
    <m/>
    <s v="P"/>
    <n v="0"/>
    <n v="0"/>
  </r>
  <r>
    <n v="25325"/>
    <n v="56.754310344827601"/>
    <n v="36.840517241379317"/>
    <n v="19.913793103448281"/>
    <n v="19.913793103448281"/>
    <n v="231"/>
    <n v="231"/>
    <n v="25"/>
    <x v="97"/>
    <x v="1947"/>
    <s v="Valdahon"/>
    <s v="SSIAD FLANGEBOUCHE"/>
    <s v="S.S.I.A.D."/>
    <n v="250000775"/>
    <s v="EHPAD ST JOSEPH FLANGEBOUCHE"/>
    <n v="1"/>
    <m/>
    <m/>
    <m/>
    <m/>
    <m/>
    <m/>
    <s v="P"/>
    <n v="0"/>
    <n v="0"/>
  </r>
  <r>
    <n v="25333"/>
    <n v="97.647761194029499"/>
    <n v="63.36716417910425"/>
    <n v="34.280597014925256"/>
    <n v="34.280597014925256"/>
    <n v="347.99999999999875"/>
    <n v="347.99999999999875"/>
    <n v="25"/>
    <x v="97"/>
    <x v="1948"/>
    <s v="Valdahon"/>
    <s v="SSIAD FLANGEBOUCHE"/>
    <s v="S.S.I.A.D."/>
    <n v="250000775"/>
    <s v="EHPAD ST JOSEPH FLANGEBOUCHE"/>
    <n v="1"/>
    <m/>
    <m/>
    <m/>
    <m/>
    <m/>
    <m/>
    <s v="P"/>
    <n v="0"/>
    <n v="0"/>
  </r>
  <r>
    <n v="25342"/>
    <n v="14"/>
    <n v="3"/>
    <n v="11"/>
    <n v="11"/>
    <n v="76"/>
    <n v="76"/>
    <n v="25"/>
    <x v="97"/>
    <x v="1949"/>
    <s v="Valdahon"/>
    <s v="SSIAD FLANGEBOUCHE"/>
    <s v="S.S.I.A.D."/>
    <n v="250000775"/>
    <s v="EHPAD ST JOSEPH FLANGEBOUCHE"/>
    <n v="1"/>
    <m/>
    <m/>
    <m/>
    <m/>
    <m/>
    <m/>
    <s v="P"/>
    <n v="0"/>
    <n v="0"/>
  </r>
  <r>
    <n v="25343"/>
    <n v="36.890510948905103"/>
    <n v="20.386861313868607"/>
    <n v="16.503649635036492"/>
    <n v="16.503649635036492"/>
    <n v="133"/>
    <n v="133"/>
    <n v="25"/>
    <x v="97"/>
    <x v="1950"/>
    <s v="Valdahon"/>
    <s v="SSIAD FLANGEBOUCHE"/>
    <s v="S.S.I.A.D."/>
    <n v="250000775"/>
    <s v="EHPAD ST JOSEPH FLANGEBOUCHE"/>
    <n v="1"/>
    <m/>
    <m/>
    <m/>
    <m/>
    <m/>
    <m/>
    <s v="P"/>
    <n v="0"/>
    <n v="0"/>
  </r>
  <r>
    <n v="25349"/>
    <n v="101.23087296705393"/>
    <n v="60.137152257655799"/>
    <n v="41.093720709398127"/>
    <n v="41.093720709398127"/>
    <n v="488.0000000000021"/>
    <n v="488.0000000000021"/>
    <n v="25"/>
    <x v="97"/>
    <x v="1951"/>
    <s v="Valdahon"/>
    <s v="SSIAD FLANGEBOUCHE"/>
    <s v="S.S.I.A.D."/>
    <n v="250000775"/>
    <s v="EHPAD ST JOSEPH FLANGEBOUCHE"/>
    <n v="1"/>
    <m/>
    <m/>
    <m/>
    <m/>
    <m/>
    <m/>
    <s v="P"/>
    <n v="0"/>
    <n v="0"/>
  </r>
  <r>
    <n v="25424"/>
    <n v="126.42260869565197"/>
    <n v="79.142608695652044"/>
    <n v="47.279999999999923"/>
    <n v="47.279999999999923"/>
    <n v="590.99999999999898"/>
    <n v="590.99999999999898"/>
    <n v="25"/>
    <x v="97"/>
    <x v="1952"/>
    <s v="Valdahon"/>
    <s v="SSIAD FLANGEBOUCHE"/>
    <s v="S.S.I.A.D."/>
    <n v="250000775"/>
    <s v="EHPAD ST JOSEPH FLANGEBOUCHE"/>
    <n v="1"/>
    <m/>
    <m/>
    <m/>
    <m/>
    <m/>
    <m/>
    <s v="P"/>
    <n v="0"/>
    <n v="0"/>
  </r>
  <r>
    <n v="25432"/>
    <n v="392"/>
    <n v="257"/>
    <n v="135"/>
    <n v="135"/>
    <n v="1972"/>
    <n v="1972"/>
    <n v="25"/>
    <x v="97"/>
    <x v="1953"/>
    <s v="Valdahon"/>
    <s v="SSIAD FLANGEBOUCHE"/>
    <s v="S.S.I.A.D."/>
    <n v="250000775"/>
    <s v="EHPAD ST JOSEPH FLANGEBOUCHE"/>
    <n v="1"/>
    <m/>
    <m/>
    <m/>
    <m/>
    <m/>
    <m/>
    <s v="P"/>
    <n v="0"/>
    <n v="0"/>
  </r>
  <r>
    <n v="25447"/>
    <n v="60.813380281689902"/>
    <n v="33.073943661971697"/>
    <n v="27.739436619718202"/>
    <n v="27.739436619718202"/>
    <n v="302.99999999999881"/>
    <n v="302.99999999999881"/>
    <n v="25"/>
    <x v="97"/>
    <x v="1954"/>
    <s v="Valdahon"/>
    <s v="SSIAD FLANGEBOUCHE"/>
    <s v="S.S.I.A.D."/>
    <n v="250000775"/>
    <s v="EHPAD ST JOSEPH FLANGEBOUCHE"/>
    <n v="1"/>
    <m/>
    <m/>
    <m/>
    <m/>
    <m/>
    <m/>
    <s v="P"/>
    <n v="0"/>
    <n v="0"/>
  </r>
  <r>
    <n v="25453"/>
    <n v="389.05386945976318"/>
    <n v="209.7243515056536"/>
    <n v="179.3295179541096"/>
    <n v="179.3295179541096"/>
    <n v="1413"/>
    <n v="1413"/>
    <n v="25"/>
    <x v="97"/>
    <x v="1955"/>
    <s v="Valdahon"/>
    <s v="SSIAD FLANGEBOUCHE"/>
    <s v="S.S.I.A.D."/>
    <n v="250000775"/>
    <s v="EHPAD ST JOSEPH FLANGEBOUCHE"/>
    <n v="1"/>
    <m/>
    <m/>
    <m/>
    <m/>
    <m/>
    <m/>
    <s v="P"/>
    <n v="0"/>
    <n v="0"/>
  </r>
  <r>
    <n v="25457"/>
    <n v="25"/>
    <n v="16"/>
    <n v="9"/>
    <n v="9"/>
    <n v="97"/>
    <n v="97"/>
    <n v="25"/>
    <x v="97"/>
    <x v="1956"/>
    <s v="Valdahon"/>
    <s v="SSIAD FLANGEBOUCHE"/>
    <s v="S.S.I.A.D."/>
    <n v="250000775"/>
    <s v="EHPAD ST JOSEPH FLANGEBOUCHE"/>
    <n v="1"/>
    <m/>
    <m/>
    <m/>
    <m/>
    <m/>
    <m/>
    <s v="P"/>
    <n v="0"/>
    <n v="0"/>
  </r>
  <r>
    <n v="25480"/>
    <n v="34.375690607734938"/>
    <n v="18.198895027624381"/>
    <n v="16.176795580110561"/>
    <n v="16.176795580110561"/>
    <n v="183.00000000000071"/>
    <n v="183.00000000000071"/>
    <n v="25"/>
    <x v="97"/>
    <x v="1957"/>
    <s v="Valdahon"/>
    <s v="SSIAD FLANGEBOUCHE"/>
    <s v="S.S.I.A.D."/>
    <n v="250000775"/>
    <s v="EHPAD ST JOSEPH FLANGEBOUCHE"/>
    <n v="1"/>
    <m/>
    <m/>
    <m/>
    <m/>
    <m/>
    <m/>
    <s v="P"/>
    <n v="0"/>
    <n v="0"/>
  </r>
  <r>
    <n v="25550"/>
    <n v="35.398268398268414"/>
    <n v="28.701298701298711"/>
    <n v="6.696969696969699"/>
    <n v="6.696969696969699"/>
    <n v="221"/>
    <n v="221"/>
    <n v="25"/>
    <x v="97"/>
    <x v="1958"/>
    <s v="Valdahon"/>
    <s v="SSIAD FLANGEBOUCHE"/>
    <s v="S.S.I.A.D."/>
    <n v="250000775"/>
    <s v="EHPAD ST JOSEPH FLANGEBOUCHE"/>
    <n v="1"/>
    <m/>
    <m/>
    <m/>
    <m/>
    <m/>
    <m/>
    <s v="P"/>
    <n v="0"/>
    <n v="0"/>
  </r>
  <r>
    <n v="25578"/>
    <n v="965.65144926358755"/>
    <n v="629.60976483114905"/>
    <n v="336.0416844324385"/>
    <n v="336.0416844324385"/>
    <n v="5213"/>
    <n v="5213"/>
    <n v="25"/>
    <x v="97"/>
    <x v="1959"/>
    <s v="Valdahon"/>
    <s v="SSIAD FLANGEBOUCHE"/>
    <s v="S.S.I.A.D."/>
    <n v="250000775"/>
    <s v="EHPAD ST JOSEPH FLANGEBOUCHE"/>
    <n v="1"/>
    <m/>
    <m/>
    <m/>
    <m/>
    <m/>
    <m/>
    <s v="P"/>
    <n v="0"/>
    <n v="0"/>
  </r>
  <r>
    <n v="25585"/>
    <n v="54.481132075471699"/>
    <n v="17.830188679245282"/>
    <n v="36.650943396226417"/>
    <n v="36.650943396226417"/>
    <n v="210"/>
    <n v="210"/>
    <n v="25"/>
    <x v="97"/>
    <x v="1960"/>
    <s v="Valdahon"/>
    <s v="SSIAD FLANGEBOUCHE"/>
    <s v="S.S.I.A.D."/>
    <n v="250000775"/>
    <s v="EHPAD ST JOSEPH FLANGEBOUCHE"/>
    <n v="1"/>
    <m/>
    <m/>
    <m/>
    <m/>
    <m/>
    <m/>
    <s v="P"/>
    <n v="0"/>
    <n v="0"/>
  </r>
  <r>
    <n v="25596"/>
    <n v="17.28"/>
    <n v="9.6"/>
    <n v="7.68"/>
    <n v="7.68"/>
    <n v="48"/>
    <n v="48"/>
    <n v="25"/>
    <x v="97"/>
    <x v="1961"/>
    <s v="Valdahon"/>
    <s v="SSIAD FLANGEBOUCHE"/>
    <s v="S.S.I.A.D."/>
    <n v="250000775"/>
    <s v="EHPAD ST JOSEPH FLANGEBOUCHE"/>
    <n v="1"/>
    <m/>
    <m/>
    <m/>
    <m/>
    <m/>
    <m/>
    <s v="P"/>
    <n v="0"/>
    <n v="0"/>
  </r>
  <r>
    <n v="25600"/>
    <n v="17"/>
    <n v="15"/>
    <n v="2"/>
    <n v="2"/>
    <n v="147"/>
    <n v="147"/>
    <n v="25"/>
    <x v="97"/>
    <x v="1962"/>
    <s v="Valdahon"/>
    <s v="SSIAD FLANGEBOUCHE"/>
    <s v="S.S.I.A.D."/>
    <n v="250000775"/>
    <s v="EHPAD ST JOSEPH FLANGEBOUCHE"/>
    <n v="1"/>
    <m/>
    <m/>
    <m/>
    <m/>
    <m/>
    <m/>
    <s v="P"/>
    <n v="0"/>
    <n v="0"/>
  </r>
  <r>
    <n v="25601"/>
    <n v="310"/>
    <n v="173"/>
    <n v="137"/>
    <n v="137"/>
    <n v="1509"/>
    <n v="1509"/>
    <n v="25"/>
    <x v="97"/>
    <x v="1963"/>
    <s v="Valdahon"/>
    <s v="SSIAD FLANGEBOUCHE"/>
    <s v="S.S.I.A.D."/>
    <n v="250000775"/>
    <s v="EHPAD ST JOSEPH FLANGEBOUCHE"/>
    <n v="1"/>
    <m/>
    <m/>
    <m/>
    <m/>
    <m/>
    <m/>
    <s v="P"/>
    <n v="0"/>
    <n v="0"/>
  </r>
  <r>
    <n v="25605"/>
    <n v="83"/>
    <n v="51"/>
    <n v="32"/>
    <n v="32"/>
    <n v="444"/>
    <n v="444"/>
    <n v="25"/>
    <x v="97"/>
    <x v="1964"/>
    <s v="Valdahon"/>
    <s v="SSIAD FLANGEBOUCHE"/>
    <s v="S.S.I.A.D."/>
    <n v="250000775"/>
    <s v="EHPAD ST JOSEPH FLANGEBOUCHE"/>
    <n v="1"/>
    <m/>
    <m/>
    <m/>
    <m/>
    <m/>
    <m/>
    <s v="P"/>
    <n v="0"/>
    <n v="0"/>
  </r>
  <r>
    <n v="25623"/>
    <n v="25.535714285714285"/>
    <n v="11.785714285714285"/>
    <n v="13.749999999999998"/>
    <n v="13.749999999999998"/>
    <n v="110"/>
    <n v="110"/>
    <n v="25"/>
    <x v="97"/>
    <x v="1965"/>
    <s v="Valdahon"/>
    <s v="SSIAD FLANGEBOUCHE"/>
    <s v="S.S.I.A.D."/>
    <n v="250000775"/>
    <s v="EHPAD ST JOSEPH FLANGEBOUCHE"/>
    <n v="1"/>
    <m/>
    <m/>
    <m/>
    <m/>
    <m/>
    <m/>
    <s v="P"/>
    <n v="0"/>
    <n v="0"/>
  </r>
  <r>
    <n v="25625"/>
    <n v="21.437499999999929"/>
    <n v="9.1874999999999698"/>
    <n v="12.249999999999961"/>
    <n v="12.249999999999961"/>
    <n v="48.999999999999837"/>
    <n v="48.999999999999837"/>
    <n v="25"/>
    <x v="97"/>
    <x v="1966"/>
    <s v="Valdahon"/>
    <s v="SSIAD FLANGEBOUCHE"/>
    <s v="S.S.I.A.D."/>
    <n v="250000775"/>
    <s v="EHPAD ST JOSEPH FLANGEBOUCHE"/>
    <n v="1"/>
    <m/>
    <m/>
    <m/>
    <m/>
    <m/>
    <m/>
    <s v="P"/>
    <n v="0"/>
    <n v="0"/>
  </r>
  <r>
    <n v="25014"/>
    <n v="240"/>
    <n v="151"/>
    <n v="89"/>
    <n v="89"/>
    <n v="743"/>
    <n v="743"/>
    <n v="25"/>
    <x v="33"/>
    <x v="1967"/>
    <s v="Besançon-5"/>
    <s v="SPASAD ELIAD DOUBS"/>
    <s v="S.S.I.A.D."/>
    <n v="250019510"/>
    <s v="ELIAD ASSOCIATION DOUBS"/>
    <n v="1"/>
    <m/>
    <m/>
    <m/>
    <m/>
    <m/>
    <m/>
    <s v="P"/>
    <n v="0"/>
    <n v="0"/>
  </r>
  <r>
    <n v="25027"/>
    <n v="69"/>
    <n v="48"/>
    <n v="21"/>
    <n v="21"/>
    <n v="269"/>
    <n v="269"/>
    <n v="25"/>
    <x v="33"/>
    <x v="1968"/>
    <s v="Besançon-6"/>
    <s v="SPASAD ELIAD DOUBS"/>
    <s v="S.S.I.A.D."/>
    <n v="250019510"/>
    <s v="ELIAD ASSOCIATION DOUBS"/>
    <n v="1"/>
    <m/>
    <m/>
    <m/>
    <m/>
    <m/>
    <m/>
    <s v="P"/>
    <n v="0"/>
    <n v="0"/>
  </r>
  <r>
    <n v="25030"/>
    <n v="92.424942263279277"/>
    <n v="70.323325635103799"/>
    <n v="22.101616628175481"/>
    <n v="22.101616628175481"/>
    <n v="434.9999999999992"/>
    <n v="434.9999999999992"/>
    <n v="25"/>
    <x v="33"/>
    <x v="1969"/>
    <s v="Besançon-2"/>
    <s v="SPASAD ELIAD DOUBS"/>
    <s v="S.S.I.A.D."/>
    <n v="250019510"/>
    <s v="ELIAD ASSOCIATION DOUBS"/>
    <n v="1"/>
    <m/>
    <m/>
    <m/>
    <m/>
    <m/>
    <m/>
    <s v="P"/>
    <n v="0"/>
    <n v="0"/>
  </r>
  <r>
    <n v="25035"/>
    <n v="508"/>
    <n v="393"/>
    <n v="115"/>
    <n v="115"/>
    <n v="2560"/>
    <n v="2560"/>
    <n v="25"/>
    <x v="33"/>
    <x v="1970"/>
    <s v="Besançon-3"/>
    <s v="SPASAD ELIAD DOUBS"/>
    <s v="S.S.I.A.D."/>
    <n v="250019510"/>
    <s v="ELIAD ASSOCIATION DOUBS"/>
    <n v="1"/>
    <m/>
    <m/>
    <m/>
    <m/>
    <m/>
    <m/>
    <s v="P"/>
    <n v="0"/>
    <n v="0"/>
  </r>
  <r>
    <n v="25036"/>
    <n v="801.52459193040477"/>
    <n v="417.89201587500736"/>
    <n v="383.63257605539746"/>
    <n v="383.63257605539746"/>
    <n v="2306"/>
    <n v="2306"/>
    <n v="25"/>
    <x v="33"/>
    <x v="1971"/>
    <s v="Besançon-1"/>
    <s v="SPASAD ELIAD DOUBS"/>
    <s v="S.S.I.A.D."/>
    <n v="250019510"/>
    <s v="ELIAD ASSOCIATION DOUBS"/>
    <n v="1"/>
    <m/>
    <m/>
    <m/>
    <m/>
    <m/>
    <m/>
    <s v="P"/>
    <n v="0"/>
    <n v="0"/>
  </r>
  <r>
    <n v="25045"/>
    <n v="17"/>
    <n v="11"/>
    <n v="6"/>
    <n v="6"/>
    <n v="60"/>
    <n v="60"/>
    <n v="25"/>
    <x v="33"/>
    <x v="1972"/>
    <s v="Baume les Dames"/>
    <s v="SPASAD ELIAD DOUBS"/>
    <s v="S.S.I.A.D."/>
    <n v="250019510"/>
    <s v="ELIAD ASSOCIATION DOUBS"/>
    <n v="1"/>
    <m/>
    <m/>
    <m/>
    <m/>
    <m/>
    <m/>
    <s v="P"/>
    <n v="0"/>
    <n v="0"/>
  </r>
  <r>
    <n v="25055"/>
    <n v="53"/>
    <n v="38"/>
    <n v="15"/>
    <n v="15"/>
    <n v="303"/>
    <n v="303"/>
    <n v="25"/>
    <x v="33"/>
    <x v="1973"/>
    <s v="Saint Vit"/>
    <s v="SPASAD ELIAD DOUBS"/>
    <s v="S.S.I.A.D."/>
    <n v="250019510"/>
    <s v="ELIAD ASSOCIATION DOUBS"/>
    <n v="1"/>
    <m/>
    <m/>
    <m/>
    <m/>
    <m/>
    <m/>
    <s v="P"/>
    <n v="0"/>
    <n v="0"/>
  </r>
  <r>
    <n v="21485"/>
    <n v="569.64784990795954"/>
    <n v="375.17158309222691"/>
    <n v="97.238133407866314"/>
    <n v="194.47626681573263"/>
    <n v="1355.5000000000025"/>
    <n v="2711.000000000005"/>
    <n v="21"/>
    <x v="53"/>
    <x v="1902"/>
    <s v="FONTAINE-LES-DIJON"/>
    <s v="SPASAD FEDOSAD"/>
    <s v="S.P.A.S.A.D."/>
    <n v="210987400"/>
    <s v="FEDOSAD"/>
    <n v="2"/>
    <m/>
    <m/>
    <m/>
    <m/>
    <m/>
    <m/>
    <s v="P"/>
    <n v="0"/>
    <n v="0"/>
  </r>
  <r>
    <n v="25058"/>
    <n v="356"/>
    <n v="219"/>
    <n v="137"/>
    <n v="137"/>
    <n v="1361"/>
    <n v="1361"/>
    <n v="25"/>
    <x v="33"/>
    <x v="1974"/>
    <s v="Besançon-6"/>
    <s v="SPASAD ELIAD DOUBS"/>
    <s v="S.S.I.A.D."/>
    <n v="250019510"/>
    <s v="ELIAD ASSOCIATION DOUBS"/>
    <n v="1"/>
    <m/>
    <m/>
    <m/>
    <m/>
    <m/>
    <m/>
    <s v="P"/>
    <n v="0"/>
    <n v="0"/>
  </r>
  <r>
    <n v="25065"/>
    <n v="15.77586206896545"/>
    <n v="7.36206896551721"/>
    <n v="8.4137931034482403"/>
    <n v="8.4137931034482403"/>
    <n v="60.999999999999737"/>
    <n v="60.999999999999737"/>
    <n v="25"/>
    <x v="33"/>
    <x v="1975"/>
    <s v="Baume les Dames"/>
    <s v="SPASAD ELIAD DOUBS"/>
    <s v="S.S.I.A.D."/>
    <n v="250019510"/>
    <s v="ELIAD ASSOCIATION DOUBS"/>
    <n v="1"/>
    <m/>
    <m/>
    <m/>
    <m/>
    <m/>
    <m/>
    <s v="P"/>
    <n v="0"/>
    <n v="0"/>
  </r>
  <r>
    <n v="25073"/>
    <n v="164.38588235294108"/>
    <n v="115.27058823529406"/>
    <n v="49.115294117647032"/>
    <n v="49.115294117647032"/>
    <n v="852"/>
    <n v="852"/>
    <n v="25"/>
    <x v="33"/>
    <x v="1847"/>
    <s v="Baume les Dames"/>
    <s v="SPASAD ELIAD DOUBS"/>
    <s v="S.S.I.A.D."/>
    <n v="250019510"/>
    <s v="ELIAD ASSOCIATION DOUBS"/>
    <n v="1"/>
    <m/>
    <m/>
    <m/>
    <m/>
    <m/>
    <m/>
    <s v="P"/>
    <n v="0"/>
    <n v="0"/>
  </r>
  <r>
    <n v="25084"/>
    <n v="250.31043956043951"/>
    <n v="173.52197802197799"/>
    <n v="76.788461538461519"/>
    <n v="76.788461538461519"/>
    <n v="1089"/>
    <n v="1089"/>
    <n v="25"/>
    <x v="33"/>
    <x v="1976"/>
    <s v="Besançon-6"/>
    <s v="SPASAD ELIAD DOUBS"/>
    <s v="S.S.I.A.D."/>
    <n v="250019510"/>
    <s v="ELIAD ASSOCIATION DOUBS"/>
    <n v="1"/>
    <m/>
    <m/>
    <m/>
    <m/>
    <m/>
    <m/>
    <s v="P"/>
    <n v="0"/>
    <n v="0"/>
  </r>
  <r>
    <n v="25086"/>
    <n v="33"/>
    <n v="26"/>
    <n v="7"/>
    <n v="7"/>
    <n v="161"/>
    <n v="161"/>
    <n v="25"/>
    <x v="33"/>
    <x v="1977"/>
    <s v="Besançon-4"/>
    <s v="SPASAD ELIAD DOUBS"/>
    <s v="S.S.I.A.D."/>
    <n v="250019510"/>
    <s v="ELIAD ASSOCIATION DOUBS"/>
    <n v="1"/>
    <m/>
    <m/>
    <m/>
    <m/>
    <m/>
    <m/>
    <s v="P"/>
    <n v="0"/>
    <n v="0"/>
  </r>
  <r>
    <n v="25088"/>
    <n v="15.666666666666671"/>
    <n v="10.770833333333336"/>
    <n v="4.8958333333333348"/>
    <n v="4.8958333333333348"/>
    <n v="94"/>
    <n v="94"/>
    <n v="25"/>
    <x v="33"/>
    <x v="1978"/>
    <s v="Baume les Dames"/>
    <s v="SPASAD ELIAD DOUBS"/>
    <s v="S.S.I.A.D."/>
    <n v="250019510"/>
    <s v="ELIAD ASSOCIATION DOUBS"/>
    <n v="1"/>
    <m/>
    <m/>
    <m/>
    <m/>
    <m/>
    <m/>
    <s v="P"/>
    <n v="0"/>
    <n v="0"/>
  </r>
  <r>
    <n v="25092"/>
    <n v="21.028571428571425"/>
    <n v="11.885714285714284"/>
    <n v="9.1428571428571406"/>
    <n v="9.1428571428571406"/>
    <n v="64"/>
    <n v="64"/>
    <n v="25"/>
    <x v="33"/>
    <x v="1979"/>
    <s v="Baume les Dames"/>
    <s v="SPASAD ELIAD DOUBS"/>
    <s v="S.S.I.A.D."/>
    <n v="250019510"/>
    <s v="ELIAD ASSOCIATION DOUBS"/>
    <n v="1"/>
    <m/>
    <m/>
    <m/>
    <m/>
    <m/>
    <m/>
    <s v="P"/>
    <n v="0"/>
    <n v="0"/>
  </r>
  <r>
    <n v="25101"/>
    <n v="87.317518248175503"/>
    <n v="68.248175182482001"/>
    <n v="19.069343065693502"/>
    <n v="19.069343065693502"/>
    <n v="550.00000000000205"/>
    <n v="550.00000000000205"/>
    <n v="25"/>
    <x v="33"/>
    <x v="1980"/>
    <s v="Saint Vit"/>
    <s v="SPASAD ELIAD DOUBS"/>
    <s v="S.S.I.A.D."/>
    <n v="250019510"/>
    <s v="ELIAD ASSOCIATION DOUBS"/>
    <n v="1"/>
    <m/>
    <m/>
    <m/>
    <m/>
    <m/>
    <m/>
    <s v="P"/>
    <n v="0"/>
    <n v="0"/>
  </r>
  <r>
    <n v="25103"/>
    <n v="123.37302977232928"/>
    <n v="88.870402802101594"/>
    <n v="34.502626970227681"/>
    <n v="34.502626970227681"/>
    <n v="597"/>
    <n v="597"/>
    <n v="25"/>
    <x v="33"/>
    <x v="1981"/>
    <s v="Besançon-6"/>
    <s v="SPASAD ELIAD DOUBS"/>
    <s v="S.S.I.A.D."/>
    <n v="250019510"/>
    <s v="ELIAD ASSOCIATION DOUBS"/>
    <n v="1"/>
    <m/>
    <m/>
    <m/>
    <m/>
    <m/>
    <m/>
    <s v="P"/>
    <n v="0"/>
    <n v="0"/>
  </r>
  <r>
    <n v="25107"/>
    <n v="40.419354838709666"/>
    <n v="25.021505376344077"/>
    <n v="15.397849462365587"/>
    <n v="15.397849462365587"/>
    <n v="179"/>
    <n v="179"/>
    <n v="25"/>
    <x v="33"/>
    <x v="1982"/>
    <s v="Baume les Dames"/>
    <s v="SPASAD ELIAD DOUBS"/>
    <s v="S.S.I.A.D."/>
    <n v="250019510"/>
    <s v="ELIAD ASSOCIATION DOUBS"/>
    <n v="1"/>
    <m/>
    <m/>
    <m/>
    <m/>
    <m/>
    <m/>
    <s v="P"/>
    <n v="0"/>
    <n v="0"/>
  </r>
  <r>
    <n v="25111"/>
    <n v="119.02717391304347"/>
    <n v="79.679347826086953"/>
    <n v="39.347826086956523"/>
    <n v="39.347826086956523"/>
    <n v="362"/>
    <n v="362"/>
    <n v="25"/>
    <x v="33"/>
    <x v="1983"/>
    <s v="Besançon-4"/>
    <s v="SPASAD ELIAD DOUBS"/>
    <s v="S.S.I.A.D."/>
    <n v="250019510"/>
    <s v="ELIAD ASSOCIATION DOUBS"/>
    <n v="1"/>
    <m/>
    <m/>
    <m/>
    <m/>
    <m/>
    <m/>
    <s v="P"/>
    <n v="0"/>
    <n v="0"/>
  </r>
  <r>
    <n v="25112"/>
    <n v="244.08424336568663"/>
    <n v="162.4502008579494"/>
    <n v="81.63404250773722"/>
    <n v="81.63404250773722"/>
    <n v="1247"/>
    <n v="1247"/>
    <n v="25"/>
    <x v="33"/>
    <x v="1984"/>
    <s v="Besançon-4"/>
    <s v="SPASAD ELIAD DOUBS"/>
    <s v="S.S.I.A.D."/>
    <n v="250019510"/>
    <s v="ELIAD ASSOCIATION DOUBS"/>
    <n v="1"/>
    <m/>
    <m/>
    <m/>
    <m/>
    <m/>
    <m/>
    <s v="P"/>
    <n v="0"/>
    <n v="0"/>
  </r>
  <r>
    <n v="25115"/>
    <n v="55"/>
    <n v="36"/>
    <n v="19"/>
    <n v="19"/>
    <n v="260"/>
    <n v="260"/>
    <n v="25"/>
    <x v="33"/>
    <x v="183"/>
    <s v="Besançon-2"/>
    <s v="SPASAD ELIAD DOUBS"/>
    <s v="S.S.I.A.D."/>
    <n v="250019510"/>
    <s v="ELIAD ASSOCIATION DOUBS"/>
    <n v="1"/>
    <m/>
    <m/>
    <m/>
    <m/>
    <m/>
    <m/>
    <s v="P"/>
    <n v="0"/>
    <n v="0"/>
  </r>
  <r>
    <n v="25117"/>
    <n v="14.673913043478255"/>
    <n v="9.7826086956521703"/>
    <n v="4.8913043478260851"/>
    <n v="4.8913043478260851"/>
    <n v="90"/>
    <n v="90"/>
    <n v="25"/>
    <x v="33"/>
    <x v="1985"/>
    <s v="Besançon-4"/>
    <s v="SPASAD ELIAD DOUBS"/>
    <s v="S.S.I.A.D."/>
    <n v="250019510"/>
    <s v="ELIAD ASSOCIATION DOUBS"/>
    <n v="1"/>
    <m/>
    <m/>
    <m/>
    <m/>
    <m/>
    <m/>
    <s v="P"/>
    <n v="0"/>
    <n v="0"/>
  </r>
  <r>
    <n v="25119"/>
    <n v="90.74438202247191"/>
    <n v="65.81460674157303"/>
    <n v="24.929775280898877"/>
    <n v="24.929775280898877"/>
    <n v="355"/>
    <n v="355"/>
    <n v="25"/>
    <x v="33"/>
    <x v="1986"/>
    <s v="Besançon-2"/>
    <s v="SPASAD ELIAD DOUBS"/>
    <s v="S.S.I.A.D."/>
    <n v="250019510"/>
    <s v="ELIAD ASSOCIATION DOUBS"/>
    <n v="1"/>
    <m/>
    <m/>
    <m/>
    <m/>
    <m/>
    <m/>
    <s v="P"/>
    <n v="0"/>
    <n v="0"/>
  </r>
  <r>
    <n v="25132"/>
    <n v="20.157480314960601"/>
    <n v="15.118110236220449"/>
    <n v="5.0393700787401503"/>
    <n v="5.0393700787401503"/>
    <n v="128"/>
    <n v="128"/>
    <n v="25"/>
    <x v="33"/>
    <x v="1987"/>
    <s v="Baume les Dames"/>
    <s v="SPASAD ELIAD DOUBS"/>
    <s v="S.S.I.A.D."/>
    <n v="250019510"/>
    <s v="ELIAD ASSOCIATION DOUBS"/>
    <n v="1"/>
    <m/>
    <m/>
    <m/>
    <m/>
    <m/>
    <m/>
    <s v="P"/>
    <n v="0"/>
    <n v="0"/>
  </r>
  <r>
    <n v="25133"/>
    <n v="579.29999999999973"/>
    <n v="385.2534313725489"/>
    <n v="194.04656862745088"/>
    <n v="194.04656862745088"/>
    <n v="1931"/>
    <n v="1931"/>
    <n v="25"/>
    <x v="33"/>
    <x v="1988"/>
    <s v="Besançon-3"/>
    <s v="SPASAD ELIAD DOUBS"/>
    <s v="S.S.I.A.D."/>
    <n v="250019510"/>
    <s v="ELIAD ASSOCIATION DOUBS"/>
    <n v="1"/>
    <m/>
    <m/>
    <m/>
    <m/>
    <m/>
    <m/>
    <s v="P"/>
    <n v="0"/>
    <n v="0"/>
  </r>
  <r>
    <n v="25136"/>
    <n v="97.929118773946101"/>
    <n v="76.727969348658803"/>
    <n v="21.201149425287301"/>
    <n v="21.201149425287301"/>
    <n v="526.99999999999864"/>
    <n v="526.99999999999864"/>
    <n v="25"/>
    <x v="33"/>
    <x v="1989"/>
    <s v="Besançon-2"/>
    <s v="SPASAD ELIAD DOUBS"/>
    <s v="S.S.I.A.D."/>
    <n v="250019510"/>
    <s v="ELIAD ASSOCIATION DOUBS"/>
    <n v="1"/>
    <m/>
    <m/>
    <m/>
    <m/>
    <m/>
    <m/>
    <s v="P"/>
    <n v="0"/>
    <n v="0"/>
  </r>
  <r>
    <n v="25137"/>
    <n v="67.042253521126725"/>
    <n v="50.281690140845043"/>
    <n v="16.760563380281681"/>
    <n v="16.760563380281681"/>
    <n v="210"/>
    <n v="210"/>
    <n v="25"/>
    <x v="33"/>
    <x v="1990"/>
    <s v="Besançon-4"/>
    <s v="SPASAD ELIAD DOUBS"/>
    <s v="S.S.I.A.D."/>
    <n v="250019510"/>
    <s v="ELIAD ASSOCIATION DOUBS"/>
    <n v="1"/>
    <m/>
    <m/>
    <m/>
    <m/>
    <m/>
    <m/>
    <s v="P"/>
    <n v="0"/>
    <n v="0"/>
  </r>
  <r>
    <n v="25147"/>
    <n v="296.39683647793277"/>
    <n v="217.2909240395656"/>
    <n v="79.105912438367199"/>
    <n v="79.105912438367199"/>
    <n v="1500.9999999999934"/>
    <n v="1500.9999999999934"/>
    <n v="25"/>
    <x v="33"/>
    <x v="1991"/>
    <s v="Besançon-1"/>
    <s v="SPASAD ELIAD DOUBS"/>
    <s v="S.S.I.A.D."/>
    <n v="250019510"/>
    <s v="ELIAD ASSOCIATION DOUBS"/>
    <n v="1"/>
    <m/>
    <m/>
    <m/>
    <m/>
    <m/>
    <m/>
    <s v="P"/>
    <n v="0"/>
    <n v="0"/>
  </r>
  <r>
    <n v="25150"/>
    <n v="54"/>
    <n v="45.9"/>
    <n v="8.1"/>
    <n v="8.1"/>
    <n v="252"/>
    <n v="252"/>
    <n v="25"/>
    <x v="33"/>
    <x v="1992"/>
    <s v="Saint Vit"/>
    <s v="SPASAD ELIAD DOUBS"/>
    <s v="S.S.I.A.D."/>
    <n v="250019510"/>
    <s v="ELIAD ASSOCIATION DOUBS"/>
    <n v="1"/>
    <m/>
    <m/>
    <m/>
    <m/>
    <m/>
    <m/>
    <s v="P"/>
    <n v="0"/>
    <n v="0"/>
  </r>
  <r>
    <n v="25153"/>
    <n v="28.220472440944896"/>
    <n v="17.637795275590559"/>
    <n v="10.582677165354337"/>
    <n v="10.582677165354337"/>
    <n v="112"/>
    <n v="112"/>
    <n v="25"/>
    <x v="33"/>
    <x v="1993"/>
    <s v="Baume les Dames"/>
    <s v="SPASAD ELIAD DOUBS"/>
    <s v="S.S.I.A.D."/>
    <n v="250019510"/>
    <s v="ELIAD ASSOCIATION DOUBS"/>
    <n v="1"/>
    <m/>
    <m/>
    <m/>
    <m/>
    <m/>
    <m/>
    <s v="P"/>
    <n v="0"/>
    <n v="0"/>
  </r>
  <r>
    <n v="25162"/>
    <n v="31.833333333333343"/>
    <n v="28.939393939393948"/>
    <n v="2.8939393939393949"/>
    <n v="2.8939393939393949"/>
    <n v="191"/>
    <n v="191"/>
    <n v="25"/>
    <x v="33"/>
    <x v="1994"/>
    <s v="Saint Vit"/>
    <s v="SPASAD ELIAD DOUBS"/>
    <s v="S.S.I.A.D."/>
    <n v="250019510"/>
    <s v="ELIAD ASSOCIATION DOUBS"/>
    <n v="1"/>
    <m/>
    <m/>
    <m/>
    <m/>
    <m/>
    <m/>
    <s v="P"/>
    <n v="0"/>
    <n v="0"/>
  </r>
  <r>
    <n v="25163"/>
    <n v="18.827272727272728"/>
    <n v="11.890909090909092"/>
    <n v="6.9363636363636374"/>
    <n v="6.9363636363636374"/>
    <n v="109"/>
    <n v="109"/>
    <n v="25"/>
    <x v="33"/>
    <x v="1995"/>
    <s v="Baume les Dames"/>
    <s v="SPASAD ELIAD DOUBS"/>
    <s v="S.S.I.A.D."/>
    <n v="250019510"/>
    <s v="ELIAD ASSOCIATION DOUBS"/>
    <n v="1"/>
    <m/>
    <m/>
    <m/>
    <m/>
    <m/>
    <m/>
    <s v="P"/>
    <n v="0"/>
    <n v="0"/>
  </r>
  <r>
    <n v="25164"/>
    <n v="29.907692307692368"/>
    <n v="17.72307692307696"/>
    <n v="12.184615384615409"/>
    <n v="12.184615384615409"/>
    <n v="144"/>
    <n v="144"/>
    <n v="25"/>
    <x v="33"/>
    <x v="1996"/>
    <s v="Saint Vit"/>
    <s v="SPASAD ELIAD DOUBS"/>
    <s v="S.S.I.A.D."/>
    <n v="250019510"/>
    <s v="ELIAD ASSOCIATION DOUBS"/>
    <n v="1"/>
    <m/>
    <m/>
    <m/>
    <m/>
    <m/>
    <m/>
    <s v="P"/>
    <n v="0"/>
    <n v="0"/>
  </r>
  <r>
    <n v="25172"/>
    <n v="40"/>
    <n v="21"/>
    <n v="19"/>
    <n v="19"/>
    <n v="185"/>
    <n v="185"/>
    <n v="25"/>
    <x v="33"/>
    <x v="1997"/>
    <s v="Saint Vit"/>
    <s v="SPASAD ELIAD DOUBS"/>
    <s v="S.S.I.A.D."/>
    <n v="250019510"/>
    <s v="ELIAD ASSOCIATION DOUBS"/>
    <n v="1"/>
    <m/>
    <m/>
    <m/>
    <m/>
    <m/>
    <m/>
    <s v="P"/>
    <n v="0"/>
    <n v="0"/>
  </r>
  <r>
    <n v="25186"/>
    <n v="163.16666666666669"/>
    <n v="117.78895463510848"/>
    <n v="45.37771203155819"/>
    <n v="45.37771203155819"/>
    <n v="979"/>
    <n v="979"/>
    <n v="25"/>
    <x v="33"/>
    <x v="1998"/>
    <s v="Baume les Dames"/>
    <s v="SPASAD ELIAD DOUBS"/>
    <s v="S.S.I.A.D."/>
    <n v="250019510"/>
    <s v="ELIAD ASSOCIATION DOUBS"/>
    <n v="1"/>
    <m/>
    <m/>
    <m/>
    <m/>
    <m/>
    <m/>
    <s v="P"/>
    <n v="0"/>
    <n v="0"/>
  </r>
  <r>
    <n v="25195"/>
    <n v="220"/>
    <n v="170"/>
    <n v="50"/>
    <n v="50"/>
    <n v="1365"/>
    <n v="1365"/>
    <n v="25"/>
    <x v="33"/>
    <x v="1999"/>
    <s v="Besançon-1"/>
    <s v="SPASAD ELIAD DOUBS"/>
    <s v="S.S.I.A.D."/>
    <n v="250019510"/>
    <s v="ELIAD ASSOCIATION DOUBS"/>
    <n v="1"/>
    <m/>
    <m/>
    <m/>
    <m/>
    <m/>
    <m/>
    <s v="P"/>
    <n v="0"/>
    <n v="0"/>
  </r>
  <r>
    <n v="25197"/>
    <n v="170.2711323763958"/>
    <n v="115.1834130781501"/>
    <n v="55.087719298245702"/>
    <n v="55.087719298245702"/>
    <n v="628.00000000000102"/>
    <n v="628.00000000000102"/>
    <n v="25"/>
    <x v="33"/>
    <x v="2000"/>
    <s v="Besançon-5"/>
    <s v="SPASAD ELIAD DOUBS"/>
    <s v="S.S.I.A.D."/>
    <n v="250019510"/>
    <s v="ELIAD ASSOCIATION DOUBS"/>
    <n v="1"/>
    <m/>
    <m/>
    <m/>
    <m/>
    <m/>
    <m/>
    <s v="P"/>
    <n v="0"/>
    <n v="0"/>
  </r>
  <r>
    <n v="25200"/>
    <n v="400.42837078651678"/>
    <n v="286.57162921348311"/>
    <n v="113.8567415730337"/>
    <n v="113.8567415730337"/>
    <n v="1374"/>
    <n v="1374"/>
    <n v="25"/>
    <x v="33"/>
    <x v="2001"/>
    <s v="Baume les Dames"/>
    <s v="SPASAD ELIAD DOUBS"/>
    <s v="S.S.I.A.D."/>
    <n v="250019510"/>
    <s v="ELIAD ASSOCIATION DOUBS"/>
    <n v="1"/>
    <m/>
    <m/>
    <m/>
    <m/>
    <m/>
    <m/>
    <s v="P"/>
    <n v="0"/>
    <n v="0"/>
  </r>
  <r>
    <n v="25212"/>
    <n v="453.03008335172609"/>
    <n v="312.6635665198512"/>
    <n v="140.36651683187489"/>
    <n v="140.36651683187489"/>
    <n v="2336"/>
    <n v="2336"/>
    <n v="25"/>
    <x v="33"/>
    <x v="2002"/>
    <s v="Besançon-2"/>
    <s v="SPASAD ELIAD DOUBS"/>
    <s v="S.S.I.A.D."/>
    <n v="250019510"/>
    <s v="ELIAD ASSOCIATION DOUBS"/>
    <n v="1"/>
    <m/>
    <m/>
    <m/>
    <m/>
    <m/>
    <m/>
    <s v="P"/>
    <n v="0"/>
    <n v="0"/>
  </r>
  <r>
    <n v="25215"/>
    <n v="13.58"/>
    <n v="8.73"/>
    <n v="4.8499999999999996"/>
    <n v="4.8499999999999996"/>
    <n v="97"/>
    <n v="97"/>
    <n v="25"/>
    <x v="33"/>
    <x v="2003"/>
    <s v="Baume les Dames"/>
    <s v="SPASAD ELIAD DOUBS"/>
    <s v="S.S.I.A.D."/>
    <n v="250019510"/>
    <s v="ELIAD ASSOCIATION DOUBS"/>
    <n v="1"/>
    <m/>
    <m/>
    <m/>
    <m/>
    <m/>
    <m/>
    <s v="P"/>
    <n v="0"/>
    <n v="0"/>
  </r>
  <r>
    <n v="25217"/>
    <n v="137"/>
    <n v="78"/>
    <n v="59"/>
    <n v="59"/>
    <n v="592"/>
    <n v="592"/>
    <n v="25"/>
    <x v="33"/>
    <x v="2004"/>
    <s v="Saint Vit"/>
    <s v="SPASAD ELIAD DOUBS"/>
    <s v="S.S.I.A.D."/>
    <n v="250019510"/>
    <s v="ELIAD ASSOCIATION DOUBS"/>
    <n v="1"/>
    <m/>
    <m/>
    <m/>
    <m/>
    <m/>
    <m/>
    <s v="P"/>
    <n v="0"/>
    <n v="0"/>
  </r>
  <r>
    <n v="25225"/>
    <n v="38"/>
    <n v="26"/>
    <n v="12"/>
    <n v="12"/>
    <n v="190"/>
    <n v="190"/>
    <n v="25"/>
    <x v="33"/>
    <x v="2005"/>
    <s v="Saint Vit"/>
    <s v="SPASAD ELIAD DOUBS"/>
    <s v="S.S.I.A.D."/>
    <n v="250019510"/>
    <s v="ELIAD ASSOCIATION DOUBS"/>
    <n v="1"/>
    <m/>
    <m/>
    <m/>
    <m/>
    <m/>
    <m/>
    <s v="P"/>
    <n v="0"/>
    <n v="0"/>
  </r>
  <r>
    <n v="25235"/>
    <n v="61.81386232462382"/>
    <n v="45.854328144230777"/>
    <n v="15.959534180393041"/>
    <n v="15.959534180393041"/>
    <n v="318"/>
    <n v="318"/>
    <n v="25"/>
    <x v="33"/>
    <x v="2006"/>
    <s v="Saint Vit"/>
    <s v="SPASAD ELIAD DOUBS"/>
    <s v="S.S.I.A.D."/>
    <n v="250019510"/>
    <s v="ELIAD ASSOCIATION DOUBS"/>
    <n v="1"/>
    <m/>
    <m/>
    <m/>
    <m/>
    <m/>
    <m/>
    <s v="P"/>
    <n v="0"/>
    <n v="0"/>
  </r>
  <r>
    <n v="25242"/>
    <n v="20.87037037037036"/>
    <n v="10.888888888888884"/>
    <n v="9.9814814814814756"/>
    <n v="9.9814814814814756"/>
    <n v="98"/>
    <n v="98"/>
    <n v="25"/>
    <x v="33"/>
    <x v="2007"/>
    <s v="Baume les Dames"/>
    <s v="SPASAD ELIAD DOUBS"/>
    <s v="S.S.I.A.D."/>
    <n v="250019510"/>
    <s v="ELIAD ASSOCIATION DOUBS"/>
    <n v="1"/>
    <m/>
    <m/>
    <m/>
    <m/>
    <m/>
    <m/>
    <s v="P"/>
    <n v="0"/>
    <n v="0"/>
  </r>
  <r>
    <n v="25257"/>
    <n v="43.176895306859201"/>
    <n v="32.382671480144403"/>
    <n v="10.7942238267148"/>
    <n v="10.7942238267148"/>
    <n v="299"/>
    <n v="299"/>
    <n v="25"/>
    <x v="33"/>
    <x v="2008"/>
    <s v="Saint Vit"/>
    <s v="SPASAD ELIAD DOUBS"/>
    <s v="S.S.I.A.D."/>
    <n v="250019510"/>
    <s v="ELIAD ASSOCIATION DOUBS"/>
    <n v="1"/>
    <m/>
    <m/>
    <m/>
    <m/>
    <m/>
    <m/>
    <s v="P"/>
    <n v="0"/>
    <n v="0"/>
  </r>
  <r>
    <n v="25258"/>
    <n v="481.5695407226907"/>
    <n v="292.69423772971533"/>
    <n v="188.87530299297538"/>
    <n v="188.87530299297538"/>
    <n v="2115"/>
    <n v="2115"/>
    <n v="25"/>
    <x v="33"/>
    <x v="2009"/>
    <s v="Besançon-1"/>
    <s v="SPASAD ELIAD DOUBS"/>
    <s v="S.S.I.A.D."/>
    <n v="250019510"/>
    <s v="ELIAD ASSOCIATION DOUBS"/>
    <n v="1"/>
    <m/>
    <m/>
    <m/>
    <m/>
    <m/>
    <m/>
    <s v="P"/>
    <n v="0"/>
    <n v="0"/>
  </r>
  <r>
    <n v="25265"/>
    <n v="218.51726671565032"/>
    <n v="175.61204996326236"/>
    <n v="42.905216752387958"/>
    <n v="42.905216752387958"/>
    <n v="1358"/>
    <n v="1358"/>
    <n v="25"/>
    <x v="33"/>
    <x v="2010"/>
    <s v="Baume les Dames"/>
    <s v="SPASAD ELIAD DOUBS"/>
    <s v="S.S.I.A.D."/>
    <n v="250019510"/>
    <s v="ELIAD ASSOCIATION DOUBS"/>
    <n v="1"/>
    <m/>
    <m/>
    <m/>
    <m/>
    <m/>
    <m/>
    <s v="P"/>
    <n v="0"/>
    <n v="0"/>
  </r>
  <r>
    <n v="25269"/>
    <n v="24.799999999999919"/>
    <n v="14.466666666666621"/>
    <n v="10.3333333333333"/>
    <n v="10.3333333333333"/>
    <n v="61.999999999999801"/>
    <n v="61.999999999999801"/>
    <n v="25"/>
    <x v="33"/>
    <x v="2011"/>
    <s v="Baume les Dames"/>
    <s v="SPASAD ELIAD DOUBS"/>
    <s v="S.S.I.A.D."/>
    <n v="250019510"/>
    <s v="ELIAD ASSOCIATION DOUBS"/>
    <n v="1"/>
    <m/>
    <m/>
    <m/>
    <m/>
    <m/>
    <m/>
    <s v="P"/>
    <n v="0"/>
    <n v="0"/>
  </r>
  <r>
    <n v="25287"/>
    <n v="315.27750025022556"/>
    <n v="229.1204514308788"/>
    <n v="86.157048819346741"/>
    <n v="86.157048819346741"/>
    <n v="1500"/>
    <n v="1500"/>
    <n v="25"/>
    <x v="33"/>
    <x v="2012"/>
    <s v="Besançon-1"/>
    <s v="SPASAD ELIAD DOUBS"/>
    <s v="S.S.I.A.D."/>
    <n v="250019510"/>
    <s v="ELIAD ASSOCIATION DOUBS"/>
    <n v="1"/>
    <m/>
    <m/>
    <m/>
    <m/>
    <m/>
    <m/>
    <s v="P"/>
    <n v="0"/>
    <n v="0"/>
  </r>
  <r>
    <n v="25317"/>
    <n v="41.199999999999989"/>
    <n v="24.383673469387748"/>
    <n v="16.81632653061224"/>
    <n v="16.81632653061224"/>
    <n v="206"/>
    <n v="206"/>
    <n v="25"/>
    <x v="33"/>
    <x v="2013"/>
    <s v="Saint Vit"/>
    <s v="SPASAD ELIAD DOUBS"/>
    <s v="S.S.I.A.D."/>
    <n v="250019510"/>
    <s v="ELIAD ASSOCIATION DOUBS"/>
    <n v="1"/>
    <m/>
    <m/>
    <m/>
    <m/>
    <m/>
    <m/>
    <s v="P"/>
    <n v="0"/>
    <n v="0"/>
  </r>
  <r>
    <n v="25323"/>
    <n v="115.55079006771996"/>
    <n v="65.444695259593601"/>
    <n v="50.10609480812635"/>
    <n v="50.10609480812635"/>
    <n v="452.99999999999937"/>
    <n v="452.99999999999937"/>
    <n v="25"/>
    <x v="33"/>
    <x v="2014"/>
    <s v="Baume les Dames"/>
    <s v="SPASAD ELIAD DOUBS"/>
    <s v="S.S.I.A.D."/>
    <n v="250019510"/>
    <s v="ELIAD ASSOCIATION DOUBS"/>
    <n v="1"/>
    <m/>
    <m/>
    <m/>
    <m/>
    <m/>
    <m/>
    <s v="P"/>
    <n v="0"/>
    <n v="0"/>
  </r>
  <r>
    <n v="25326"/>
    <n v="93"/>
    <n v="67"/>
    <n v="26"/>
    <n v="26"/>
    <n v="532"/>
    <n v="532"/>
    <n v="25"/>
    <x v="33"/>
    <x v="2015"/>
    <s v="Saint Vit"/>
    <s v="SPASAD ELIAD DOUBS"/>
    <s v="S.S.I.A.D."/>
    <n v="250019510"/>
    <s v="ELIAD ASSOCIATION DOUBS"/>
    <n v="1"/>
    <m/>
    <m/>
    <m/>
    <m/>
    <m/>
    <m/>
    <s v="P"/>
    <n v="0"/>
    <n v="0"/>
  </r>
  <r>
    <n v="25328"/>
    <n v="179"/>
    <n v="137"/>
    <n v="42"/>
    <n v="42"/>
    <n v="718"/>
    <n v="718"/>
    <n v="25"/>
    <x v="33"/>
    <x v="2016"/>
    <s v="Besançon-6"/>
    <s v="SPASAD ELIAD DOUBS"/>
    <s v="S.S.I.A.D."/>
    <n v="250019510"/>
    <s v="ELIAD ASSOCIATION DOUBS"/>
    <n v="1"/>
    <m/>
    <m/>
    <m/>
    <m/>
    <m/>
    <m/>
    <s v="P"/>
    <n v="0"/>
    <n v="0"/>
  </r>
  <r>
    <n v="25332"/>
    <n v="94"/>
    <n v="73"/>
    <n v="21"/>
    <n v="21"/>
    <n v="573"/>
    <n v="573"/>
    <n v="25"/>
    <x v="33"/>
    <x v="2017"/>
    <s v="Saint Vit"/>
    <s v="SPASAD ELIAD DOUBS"/>
    <s v="S.S.I.A.D."/>
    <n v="250019510"/>
    <s v="ELIAD ASSOCIATION DOUBS"/>
    <n v="1"/>
    <m/>
    <m/>
    <m/>
    <m/>
    <m/>
    <m/>
    <s v="P"/>
    <n v="0"/>
    <n v="0"/>
  </r>
  <r>
    <n v="25368"/>
    <n v="207.05598621877607"/>
    <n v="133.18173987941375"/>
    <n v="73.874246339362315"/>
    <n v="73.874246339362315"/>
    <n v="1208"/>
    <n v="1208"/>
    <n v="25"/>
    <x v="33"/>
    <x v="2018"/>
    <s v="Besançon-4"/>
    <s v="SPASAD ELIAD DOUBS"/>
    <s v="S.S.I.A.D."/>
    <n v="250019510"/>
    <s v="ELIAD ASSOCIATION DOUBS"/>
    <n v="1"/>
    <m/>
    <m/>
    <m/>
    <m/>
    <m/>
    <m/>
    <s v="P"/>
    <n v="0"/>
    <n v="0"/>
  </r>
  <r>
    <n v="25371"/>
    <n v="47.677884615384762"/>
    <n v="37.53365384615396"/>
    <n v="10.1442307692308"/>
    <n v="10.1442307692308"/>
    <n v="211.00000000000065"/>
    <n v="211.00000000000065"/>
    <n v="25"/>
    <x v="33"/>
    <x v="2019"/>
    <s v="Besançon-2"/>
    <s v="SPASAD ELIAD DOUBS"/>
    <s v="S.S.I.A.D."/>
    <n v="250019510"/>
    <s v="ELIAD ASSOCIATION DOUBS"/>
    <n v="1"/>
    <m/>
    <m/>
    <m/>
    <m/>
    <m/>
    <m/>
    <s v="P"/>
    <n v="0"/>
    <n v="0"/>
  </r>
  <r>
    <n v="25374"/>
    <n v="106.69322709163355"/>
    <n v="75.617529880478145"/>
    <n v="31.075697211155397"/>
    <n v="31.075697211155397"/>
    <n v="520"/>
    <n v="520"/>
    <n v="25"/>
    <x v="33"/>
    <x v="2020"/>
    <s v="Saint Vit"/>
    <s v="SPASAD ELIAD DOUBS"/>
    <s v="S.S.I.A.D."/>
    <n v="250019510"/>
    <s v="ELIAD ASSOCIATION DOUBS"/>
    <n v="1"/>
    <m/>
    <m/>
    <m/>
    <m/>
    <m/>
    <m/>
    <s v="P"/>
    <n v="0"/>
    <n v="0"/>
  </r>
  <r>
    <n v="25376"/>
    <n v="33"/>
    <n v="26"/>
    <n v="7"/>
    <n v="7"/>
    <n v="125"/>
    <n v="125"/>
    <n v="25"/>
    <x v="33"/>
    <x v="2021"/>
    <s v="Baume les Dames"/>
    <s v="SPASAD ELIAD DOUBS"/>
    <s v="S.S.I.A.D."/>
    <n v="250019510"/>
    <s v="ELIAD ASSOCIATION DOUBS"/>
    <n v="1"/>
    <m/>
    <m/>
    <m/>
    <m/>
    <m/>
    <m/>
    <s v="P"/>
    <n v="0"/>
    <n v="0"/>
  </r>
  <r>
    <n v="25381"/>
    <n v="604.19950997792125"/>
    <n v="441.84288081533123"/>
    <n v="162.35662916258997"/>
    <n v="162.35662916258997"/>
    <n v="2320.9999999999918"/>
    <n v="2320.9999999999918"/>
    <n v="25"/>
    <x v="33"/>
    <x v="2022"/>
    <s v="Besançon-3"/>
    <s v="SPASAD ELIAD DOUBS"/>
    <s v="S.S.I.A.D."/>
    <n v="250019510"/>
    <s v="ELIAD ASSOCIATION DOUBS"/>
    <n v="1"/>
    <m/>
    <m/>
    <m/>
    <m/>
    <m/>
    <m/>
    <s v="P"/>
    <n v="0"/>
    <n v="0"/>
  </r>
  <r>
    <n v="25382"/>
    <n v="103.85351625707686"/>
    <n v="75.722355587047403"/>
    <n v="28.131160670029459"/>
    <n v="28.131160670029459"/>
    <n v="522"/>
    <n v="522"/>
    <n v="25"/>
    <x v="33"/>
    <x v="2023"/>
    <s v="Baume les Dames"/>
    <s v="SPASAD ELIAD DOUBS"/>
    <s v="S.S.I.A.D."/>
    <n v="250019510"/>
    <s v="ELIAD ASSOCIATION DOUBS"/>
    <n v="1"/>
    <m/>
    <m/>
    <m/>
    <m/>
    <m/>
    <m/>
    <s v="P"/>
    <n v="0"/>
    <n v="0"/>
  </r>
  <r>
    <n v="25383"/>
    <n v="52.784565916398712"/>
    <n v="37.144694533762056"/>
    <n v="15.639871382636656"/>
    <n v="15.639871382636656"/>
    <n v="304"/>
    <n v="304"/>
    <n v="25"/>
    <x v="33"/>
    <x v="2024"/>
    <s v="Saint Vit"/>
    <s v="SPASAD ELIAD DOUBS"/>
    <s v="S.S.I.A.D."/>
    <n v="250019510"/>
    <s v="ELIAD ASSOCIATION DOUBS"/>
    <n v="1"/>
    <m/>
    <m/>
    <m/>
    <m/>
    <m/>
    <m/>
    <s v="P"/>
    <n v="0"/>
    <n v="0"/>
  </r>
  <r>
    <n v="25397"/>
    <n v="711.69833067307616"/>
    <n v="364.29206472032746"/>
    <n v="347.4062659527487"/>
    <n v="347.4062659527487"/>
    <n v="2159.0000000000068"/>
    <n v="2159.0000000000068"/>
    <n v="25"/>
    <x v="33"/>
    <x v="2025"/>
    <s v="Besançon-6"/>
    <s v="SPASAD ELIAD DOUBS"/>
    <s v="S.S.I.A.D."/>
    <n v="250019510"/>
    <s v="ELIAD ASSOCIATION DOUBS"/>
    <n v="1"/>
    <m/>
    <m/>
    <m/>
    <m/>
    <m/>
    <m/>
    <s v="P"/>
    <n v="0"/>
    <n v="0"/>
  </r>
  <r>
    <n v="25414"/>
    <n v="16.744186046511679"/>
    <n v="10.4651162790698"/>
    <n v="6.2790697674418805"/>
    <n v="6.2790697674418805"/>
    <n v="135"/>
    <n v="135"/>
    <n v="25"/>
    <x v="33"/>
    <x v="2026"/>
    <s v="Saint Vit"/>
    <s v="SPASAD ELIAD DOUBS"/>
    <s v="S.S.I.A.D."/>
    <n v="250019510"/>
    <s v="ELIAD ASSOCIATION DOUBS"/>
    <n v="1"/>
    <m/>
    <m/>
    <m/>
    <m/>
    <m/>
    <m/>
    <s v="P"/>
    <n v="0"/>
    <n v="0"/>
  </r>
  <r>
    <n v="25427"/>
    <n v="71"/>
    <n v="53"/>
    <n v="18"/>
    <n v="18"/>
    <n v="380"/>
    <n v="380"/>
    <n v="25"/>
    <x v="33"/>
    <x v="2027"/>
    <s v="Besançon-2"/>
    <s v="SPASAD ELIAD DOUBS"/>
    <s v="S.S.I.A.D."/>
    <n v="250019510"/>
    <s v="ELIAD ASSOCIATION DOUBS"/>
    <n v="1"/>
    <m/>
    <m/>
    <m/>
    <m/>
    <m/>
    <m/>
    <s v="P"/>
    <n v="0"/>
    <n v="0"/>
  </r>
  <r>
    <n v="25429"/>
    <n v="276.55078520684947"/>
    <n v="203.14342880441305"/>
    <n v="73.407356402436406"/>
    <n v="73.407356402436406"/>
    <n v="1549"/>
    <n v="1549"/>
    <n v="25"/>
    <x v="33"/>
    <x v="2028"/>
    <s v="Besançon-5"/>
    <s v="SPASAD ELIAD DOUBS"/>
    <s v="S.S.I.A.D."/>
    <n v="250019510"/>
    <s v="ELIAD ASSOCIATION DOUBS"/>
    <n v="1"/>
    <m/>
    <m/>
    <m/>
    <m/>
    <m/>
    <m/>
    <s v="P"/>
    <n v="0"/>
    <n v="0"/>
  </r>
  <r>
    <n v="25430"/>
    <n v="16"/>
    <n v="11"/>
    <n v="5"/>
    <n v="5"/>
    <n v="41"/>
    <n v="41"/>
    <n v="25"/>
    <x v="33"/>
    <x v="2029"/>
    <s v="Baume les Dames"/>
    <s v="SPASAD ELIAD DOUBS"/>
    <s v="S.S.I.A.D."/>
    <n v="250019510"/>
    <s v="ELIAD ASSOCIATION DOUBS"/>
    <n v="1"/>
    <m/>
    <m/>
    <m/>
    <m/>
    <m/>
    <m/>
    <s v="P"/>
    <n v="0"/>
    <n v="0"/>
  </r>
  <r>
    <n v="25438"/>
    <n v="88"/>
    <n v="63"/>
    <n v="25"/>
    <n v="25"/>
    <n v="437"/>
    <n v="437"/>
    <n v="25"/>
    <x v="33"/>
    <x v="2030"/>
    <s v="Besançon-6"/>
    <s v="SPASAD ELIAD DOUBS"/>
    <s v="S.S.I.A.D."/>
    <n v="250019510"/>
    <s v="ELIAD ASSOCIATION DOUBS"/>
    <n v="1"/>
    <m/>
    <m/>
    <m/>
    <m/>
    <m/>
    <m/>
    <s v="P"/>
    <n v="0"/>
    <n v="0"/>
  </r>
  <r>
    <n v="25439"/>
    <n v="55.404255319148938"/>
    <n v="37.859574468085107"/>
    <n v="17.544680851063831"/>
    <n v="17.544680851063831"/>
    <n v="217"/>
    <n v="217"/>
    <n v="25"/>
    <x v="33"/>
    <x v="2031"/>
    <s v="Baume les Dames"/>
    <s v="SPASAD ELIAD DOUBS"/>
    <s v="S.S.I.A.D."/>
    <n v="250019510"/>
    <s v="ELIAD ASSOCIATION DOUBS"/>
    <n v="1"/>
    <m/>
    <m/>
    <m/>
    <m/>
    <m/>
    <m/>
    <s v="P"/>
    <n v="0"/>
    <n v="0"/>
  </r>
  <r>
    <n v="25444"/>
    <n v="32.302816901408463"/>
    <n v="22.514084507042259"/>
    <n v="9.7887323943661997"/>
    <n v="9.7887323943661997"/>
    <n v="139"/>
    <n v="139"/>
    <n v="25"/>
    <x v="33"/>
    <x v="2032"/>
    <s v="Baume les Dames"/>
    <s v="SPASAD ELIAD DOUBS"/>
    <s v="S.S.I.A.D."/>
    <n v="250019510"/>
    <s v="ELIAD ASSOCIATION DOUBS"/>
    <n v="1"/>
    <m/>
    <m/>
    <m/>
    <m/>
    <m/>
    <m/>
    <s v="P"/>
    <n v="0"/>
    <n v="0"/>
  </r>
  <r>
    <n v="25448"/>
    <n v="196.43484885204373"/>
    <n v="137.69947705360747"/>
    <n v="58.735371798436262"/>
    <n v="58.735371798436262"/>
    <n v="1471"/>
    <n v="1471"/>
    <n v="25"/>
    <x v="33"/>
    <x v="2033"/>
    <s v="Besançon-2"/>
    <s v="SPASAD ELIAD DOUBS"/>
    <s v="S.S.I.A.D."/>
    <n v="250019510"/>
    <s v="ELIAD ASSOCIATION DOUBS"/>
    <n v="1"/>
    <m/>
    <m/>
    <m/>
    <m/>
    <m/>
    <m/>
    <s v="P"/>
    <n v="0"/>
    <n v="0"/>
  </r>
  <r>
    <n v="25454"/>
    <n v="407.59481050536834"/>
    <n v="286.7212957415145"/>
    <n v="120.87351476385386"/>
    <n v="120.87351476385386"/>
    <n v="2072"/>
    <n v="2072"/>
    <n v="25"/>
    <x v="33"/>
    <x v="2034"/>
    <s v="Besançon-2"/>
    <s v="SPASAD ELIAD DOUBS"/>
    <s v="S.S.I.A.D."/>
    <n v="250019510"/>
    <s v="ELIAD ASSOCIATION DOUBS"/>
    <n v="1"/>
    <m/>
    <m/>
    <m/>
    <m/>
    <m/>
    <m/>
    <s v="P"/>
    <n v="0"/>
    <n v="0"/>
  </r>
  <r>
    <n v="25455"/>
    <n v="47.181818181818173"/>
    <n v="38.855614973262021"/>
    <n v="8.3262032085561479"/>
    <n v="8.3262032085561479"/>
    <n v="173"/>
    <n v="173"/>
    <n v="25"/>
    <x v="33"/>
    <x v="2035"/>
    <s v="Saint Vit"/>
    <s v="SPASAD ELIAD DOUBS"/>
    <s v="S.S.I.A.D."/>
    <n v="250019510"/>
    <s v="ELIAD ASSOCIATION DOUBS"/>
    <n v="1"/>
    <m/>
    <m/>
    <m/>
    <m/>
    <m/>
    <m/>
    <s v="P"/>
    <n v="0"/>
    <n v="0"/>
  </r>
  <r>
    <n v="25466"/>
    <n v="154.04151404151352"/>
    <n v="109.45054945054908"/>
    <n v="44.59096459096444"/>
    <n v="44.59096459096444"/>
    <n v="829.99999999999716"/>
    <n v="829.99999999999716"/>
    <n v="25"/>
    <x v="33"/>
    <x v="2036"/>
    <s v="Saint Vit"/>
    <s v="SPASAD ELIAD DOUBS"/>
    <s v="S.S.I.A.D."/>
    <n v="250019510"/>
    <s v="ELIAD ASSOCIATION DOUBS"/>
    <n v="1"/>
    <m/>
    <m/>
    <m/>
    <m/>
    <m/>
    <m/>
    <s v="P"/>
    <n v="0"/>
    <n v="0"/>
  </r>
  <r>
    <n v="25467"/>
    <n v="469.42287513116577"/>
    <n v="336.45330535152226"/>
    <n v="132.96956977964351"/>
    <n v="132.96956977964351"/>
    <n v="1920"/>
    <n v="1920"/>
    <n v="25"/>
    <x v="33"/>
    <x v="2037"/>
    <s v="Besançon-2"/>
    <s v="SPASAD ELIAD DOUBS"/>
    <s v="S.S.I.A.D."/>
    <n v="250019510"/>
    <s v="ELIAD ASSOCIATION DOUBS"/>
    <n v="1"/>
    <m/>
    <m/>
    <m/>
    <m/>
    <m/>
    <m/>
    <s v="P"/>
    <n v="0"/>
    <n v="0"/>
  </r>
  <r>
    <n v="25468"/>
    <n v="153.8586826347306"/>
    <n v="116.11976047904196"/>
    <n v="37.738922155688641"/>
    <n v="37.738922155688641"/>
    <n v="808"/>
    <n v="808"/>
    <n v="25"/>
    <x v="33"/>
    <x v="2038"/>
    <s v="Baume les Dames"/>
    <s v="SPASAD ELIAD DOUBS"/>
    <s v="S.S.I.A.D."/>
    <n v="250019510"/>
    <s v="ELIAD ASSOCIATION DOUBS"/>
    <n v="1"/>
    <m/>
    <m/>
    <m/>
    <m/>
    <m/>
    <m/>
    <s v="P"/>
    <n v="0"/>
    <n v="0"/>
  </r>
  <r>
    <n v="25473"/>
    <n v="153.31640096434487"/>
    <n v="107.75727930936591"/>
    <n v="45.559121654978952"/>
    <n v="45.559121654978952"/>
    <n v="784"/>
    <n v="784"/>
    <n v="25"/>
    <x v="33"/>
    <x v="2039"/>
    <s v="Besançon-6"/>
    <s v="SPASAD ELIAD DOUBS"/>
    <s v="S.S.I.A.D."/>
    <n v="250019510"/>
    <s v="ELIAD ASSOCIATION DOUBS"/>
    <n v="1"/>
    <m/>
    <m/>
    <m/>
    <m/>
    <m/>
    <m/>
    <s v="P"/>
    <n v="0"/>
    <n v="0"/>
  </r>
  <r>
    <n v="25474"/>
    <n v="8.2043010752688303"/>
    <n v="5.8602150537634499"/>
    <n v="2.34408602150538"/>
    <n v="2.34408602150538"/>
    <n v="109"/>
    <n v="109"/>
    <n v="25"/>
    <x v="33"/>
    <x v="2040"/>
    <s v="Baume les Dames"/>
    <s v="SPASAD ELIAD DOUBS"/>
    <s v="S.S.I.A.D."/>
    <n v="250019510"/>
    <s v="ELIAD ASSOCIATION DOUBS"/>
    <n v="1"/>
    <m/>
    <m/>
    <m/>
    <m/>
    <m/>
    <m/>
    <s v="P"/>
    <n v="0"/>
    <n v="0"/>
  </r>
  <r>
    <n v="25477"/>
    <n v="70"/>
    <n v="49"/>
    <n v="21"/>
    <n v="21"/>
    <n v="284"/>
    <n v="284"/>
    <n v="25"/>
    <x v="33"/>
    <x v="2041"/>
    <s v="Besançon-1"/>
    <s v="SPASAD ELIAD DOUBS"/>
    <s v="S.S.I.A.D."/>
    <n v="250019510"/>
    <s v="ELIAD ASSOCIATION DOUBS"/>
    <n v="1"/>
    <m/>
    <m/>
    <m/>
    <m/>
    <m/>
    <m/>
    <s v="P"/>
    <n v="0"/>
    <n v="0"/>
  </r>
  <r>
    <n v="25482"/>
    <n v="129.6801948051953"/>
    <n v="92.920454545454902"/>
    <n v="36.759740259740397"/>
    <n v="36.759740259740397"/>
    <n v="629.00000000000239"/>
    <n v="629.00000000000239"/>
    <n v="25"/>
    <x v="33"/>
    <x v="1182"/>
    <s v="Saint Vit"/>
    <s v="SPASAD ELIAD DOUBS"/>
    <s v="S.S.I.A.D."/>
    <n v="250019510"/>
    <s v="ELIAD ASSOCIATION DOUBS"/>
    <n v="1"/>
    <m/>
    <m/>
    <m/>
    <m/>
    <m/>
    <m/>
    <s v="P"/>
    <n v="0"/>
    <n v="0"/>
  </r>
  <r>
    <n v="25490"/>
    <n v="113.07434052757809"/>
    <n v="69.661870503597214"/>
    <n v="43.412470023980873"/>
    <n v="43.412470023980873"/>
    <n v="421.00000000000051"/>
    <n v="421.00000000000051"/>
    <n v="25"/>
    <x v="33"/>
    <x v="2042"/>
    <s v="Baume les Dames"/>
    <s v="SPASAD ELIAD DOUBS"/>
    <s v="S.S.I.A.D."/>
    <n v="250019510"/>
    <s v="ELIAD ASSOCIATION DOUBS"/>
    <n v="1"/>
    <m/>
    <m/>
    <m/>
    <m/>
    <m/>
    <m/>
    <s v="P"/>
    <n v="0"/>
    <n v="0"/>
  </r>
  <r>
    <n v="25491"/>
    <n v="47"/>
    <n v="28"/>
    <n v="19"/>
    <n v="19"/>
    <n v="117"/>
    <n v="117"/>
    <n v="25"/>
    <x v="33"/>
    <x v="2043"/>
    <s v="Baume les Dames"/>
    <s v="SPASAD ELIAD DOUBS"/>
    <s v="S.S.I.A.D."/>
    <n v="250019510"/>
    <s v="ELIAD ASSOCIATION DOUBS"/>
    <n v="1"/>
    <m/>
    <m/>
    <m/>
    <m/>
    <m/>
    <m/>
    <s v="P"/>
    <n v="0"/>
    <n v="0"/>
  </r>
  <r>
    <n v="25495"/>
    <n v="564"/>
    <n v="359"/>
    <n v="205"/>
    <n v="205"/>
    <n v="2020"/>
    <n v="2020"/>
    <n v="25"/>
    <x v="33"/>
    <x v="2044"/>
    <s v="Besançon-5"/>
    <s v="SPASAD ELIAD DOUBS"/>
    <s v="S.S.I.A.D."/>
    <n v="250019510"/>
    <s v="ELIAD ASSOCIATION DOUBS"/>
    <n v="1"/>
    <m/>
    <m/>
    <m/>
    <m/>
    <m/>
    <m/>
    <s v="P"/>
    <n v="0"/>
    <n v="0"/>
  </r>
  <r>
    <n v="25502"/>
    <n v="104"/>
    <n v="72"/>
    <n v="32"/>
    <n v="32"/>
    <n v="484"/>
    <n v="484"/>
    <n v="25"/>
    <x v="33"/>
    <x v="2045"/>
    <s v="Saint Vit"/>
    <s v="SPASAD ELIAD DOUBS"/>
    <s v="S.S.I.A.D."/>
    <n v="250019510"/>
    <s v="ELIAD ASSOCIATION DOUBS"/>
    <n v="1"/>
    <m/>
    <m/>
    <m/>
    <m/>
    <m/>
    <m/>
    <s v="P"/>
    <n v="0"/>
    <n v="0"/>
  </r>
  <r>
    <n v="25506"/>
    <n v="22.967741935483872"/>
    <n v="17.225806451612904"/>
    <n v="5.741935483870968"/>
    <n v="5.741935483870968"/>
    <n v="89"/>
    <n v="89"/>
    <n v="25"/>
    <x v="33"/>
    <x v="2046"/>
    <s v="Baume les Dames"/>
    <s v="SPASAD ELIAD DOUBS"/>
    <s v="S.S.I.A.D."/>
    <n v="250019510"/>
    <s v="ELIAD ASSOCIATION DOUBS"/>
    <n v="1"/>
    <m/>
    <m/>
    <m/>
    <m/>
    <m/>
    <m/>
    <s v="P"/>
    <n v="0"/>
    <n v="0"/>
  </r>
  <r>
    <n v="25508"/>
    <n v="242.07388499740529"/>
    <n v="181.80652773664048"/>
    <n v="60.267357260764804"/>
    <n v="60.267357260764804"/>
    <n v="1128"/>
    <n v="1128"/>
    <n v="25"/>
    <x v="33"/>
    <x v="2047"/>
    <s v="Baume les Dames"/>
    <s v="SPASAD ELIAD DOUBS"/>
    <s v="S.S.I.A.D."/>
    <n v="250019510"/>
    <s v="ELIAD ASSOCIATION DOUBS"/>
    <n v="1"/>
    <m/>
    <m/>
    <m/>
    <m/>
    <m/>
    <m/>
    <s v="P"/>
    <n v="0"/>
    <n v="0"/>
  </r>
  <r>
    <n v="25509"/>
    <n v="112.99001996007985"/>
    <n v="75.976047904191631"/>
    <n v="37.013972055888225"/>
    <n v="37.013972055888225"/>
    <n v="488"/>
    <n v="488"/>
    <n v="25"/>
    <x v="33"/>
    <x v="2048"/>
    <s v="Besançon-6"/>
    <s v="SPASAD ELIAD DOUBS"/>
    <s v="S.S.I.A.D."/>
    <n v="250019510"/>
    <s v="ELIAD ASSOCIATION DOUBS"/>
    <n v="1"/>
    <m/>
    <m/>
    <m/>
    <m/>
    <m/>
    <m/>
    <s v="P"/>
    <n v="0"/>
    <n v="0"/>
  </r>
  <r>
    <n v="25510"/>
    <n v="61.005586592178801"/>
    <n v="48.804469273743038"/>
    <n v="12.201117318435761"/>
    <n v="12.201117318435761"/>
    <n v="336"/>
    <n v="336"/>
    <n v="25"/>
    <x v="33"/>
    <x v="2049"/>
    <s v="Saint Vit"/>
    <s v="SPASAD ELIAD DOUBS"/>
    <s v="S.S.I.A.D."/>
    <n v="250019510"/>
    <s v="ELIAD ASSOCIATION DOUBS"/>
    <n v="1"/>
    <m/>
    <m/>
    <m/>
    <m/>
    <m/>
    <m/>
    <s v="P"/>
    <n v="0"/>
    <n v="0"/>
  </r>
  <r>
    <n v="25518"/>
    <n v="13.081250000000001"/>
    <n v="9.0562500000000004"/>
    <n v="4.0250000000000004"/>
    <n v="4.0250000000000004"/>
    <n v="161"/>
    <n v="161"/>
    <n v="25"/>
    <x v="33"/>
    <x v="2050"/>
    <s v="Baume les Dames"/>
    <s v="SPASAD ELIAD DOUBS"/>
    <s v="S.S.I.A.D."/>
    <n v="250019510"/>
    <s v="ELIAD ASSOCIATION DOUBS"/>
    <n v="1"/>
    <m/>
    <m/>
    <m/>
    <m/>
    <m/>
    <m/>
    <s v="P"/>
    <n v="0"/>
    <n v="0"/>
  </r>
  <r>
    <n v="25527"/>
    <n v="1086.6643089416998"/>
    <n v="731.51615175665881"/>
    <n v="355.14815718504087"/>
    <n v="355.14815718504087"/>
    <n v="4830"/>
    <n v="4830"/>
    <n v="25"/>
    <x v="33"/>
    <x v="2051"/>
    <s v="Saint Vit"/>
    <s v="SPASAD ELIAD DOUBS"/>
    <s v="S.S.I.A.D."/>
    <n v="250019510"/>
    <s v="ELIAD ASSOCIATION DOUBS"/>
    <n v="1"/>
    <m/>
    <m/>
    <m/>
    <m/>
    <m/>
    <m/>
    <s v="P"/>
    <n v="0"/>
    <n v="0"/>
  </r>
  <r>
    <n v="25536"/>
    <n v="29.483146067415746"/>
    <n v="12.898876404494388"/>
    <n v="16.584269662921358"/>
    <n v="16.584269662921358"/>
    <n v="164"/>
    <n v="164"/>
    <n v="25"/>
    <x v="33"/>
    <x v="2052"/>
    <s v="Saint Vit"/>
    <s v="SPASAD ELIAD DOUBS"/>
    <s v="S.S.I.A.D."/>
    <n v="250019510"/>
    <s v="ELIAD ASSOCIATION DOUBS"/>
    <n v="1"/>
    <m/>
    <m/>
    <m/>
    <m/>
    <m/>
    <m/>
    <s v="P"/>
    <n v="0"/>
    <n v="0"/>
  </r>
  <r>
    <n v="25538"/>
    <n v="35.454545454545581"/>
    <n v="23.636363636363718"/>
    <n v="11.818181818181859"/>
    <n v="11.818181818181859"/>
    <n v="130"/>
    <n v="130"/>
    <n v="25"/>
    <x v="33"/>
    <x v="2053"/>
    <s v="Baume les Dames"/>
    <s v="SPASAD ELIAD DOUBS"/>
    <s v="S.S.I.A.D."/>
    <n v="250019510"/>
    <s v="ELIAD ASSOCIATION DOUBS"/>
    <n v="1"/>
    <m/>
    <m/>
    <m/>
    <m/>
    <m/>
    <m/>
    <s v="P"/>
    <n v="0"/>
    <n v="0"/>
  </r>
  <r>
    <n v="25542"/>
    <n v="369.03833658219605"/>
    <n v="257.32943469785562"/>
    <n v="111.70890188434043"/>
    <n v="111.70890188434043"/>
    <n v="1535"/>
    <n v="1535"/>
    <n v="25"/>
    <x v="33"/>
    <x v="2054"/>
    <s v="Besançon-2"/>
    <s v="SPASAD ELIAD DOUBS"/>
    <s v="S.S.I.A.D."/>
    <n v="250019510"/>
    <s v="ELIAD ASSOCIATION DOUBS"/>
    <n v="1"/>
    <m/>
    <m/>
    <m/>
    <m/>
    <m/>
    <m/>
    <s v="P"/>
    <n v="0"/>
    <n v="0"/>
  </r>
  <r>
    <n v="25557"/>
    <n v="150.64406779661022"/>
    <n v="123.25423728813564"/>
    <n v="27.389830508474589"/>
    <n v="27.389830508474589"/>
    <n v="404"/>
    <n v="404"/>
    <n v="25"/>
    <x v="33"/>
    <x v="2055"/>
    <s v="Besançon-3"/>
    <s v="SPASAD ELIAD DOUBS"/>
    <s v="S.S.I.A.D."/>
    <n v="250019510"/>
    <s v="ELIAD ASSOCIATION DOUBS"/>
    <n v="1"/>
    <m/>
    <m/>
    <m/>
    <m/>
    <m/>
    <m/>
    <s v="P"/>
    <n v="0"/>
    <n v="0"/>
  </r>
  <r>
    <n v="25560"/>
    <n v="1053.5743951771349"/>
    <n v="662.09427609701208"/>
    <n v="391.48011908012279"/>
    <n v="391.48011908012279"/>
    <n v="3136"/>
    <n v="3136"/>
    <n v="25"/>
    <x v="33"/>
    <x v="2056"/>
    <s v="Besançon-4"/>
    <s v="SPASAD ELIAD DOUBS"/>
    <s v="S.S.I.A.D."/>
    <n v="250019510"/>
    <s v="ELIAD ASSOCIATION DOUBS"/>
    <n v="1"/>
    <m/>
    <m/>
    <m/>
    <m/>
    <m/>
    <m/>
    <s v="P"/>
    <n v="0"/>
    <n v="0"/>
  </r>
  <r>
    <n v="25561"/>
    <n v="58.895184135977303"/>
    <n v="39.263456090651538"/>
    <n v="19.631728045325769"/>
    <n v="19.631728045325769"/>
    <n v="315"/>
    <n v="315"/>
    <n v="25"/>
    <x v="33"/>
    <x v="2057"/>
    <s v="Besançon-6"/>
    <s v="SPASAD ELIAD DOUBS"/>
    <s v="S.S.I.A.D."/>
    <n v="250019510"/>
    <s v="ELIAD ASSOCIATION DOUBS"/>
    <n v="1"/>
    <m/>
    <m/>
    <m/>
    <m/>
    <m/>
    <m/>
    <s v="P"/>
    <n v="0"/>
    <n v="0"/>
  </r>
  <r>
    <n v="25563"/>
    <n v="29.6484375"/>
    <n v="21.5625"/>
    <n v="8.0859375"/>
    <n v="8.0859375"/>
    <n v="115"/>
    <n v="115"/>
    <n v="25"/>
    <x v="33"/>
    <x v="2058"/>
    <s v="Baume les Dames"/>
    <s v="SPASAD ELIAD DOUBS"/>
    <s v="S.S.I.A.D."/>
    <n v="250019510"/>
    <s v="ELIAD ASSOCIATION DOUBS"/>
    <n v="1"/>
    <m/>
    <m/>
    <m/>
    <m/>
    <m/>
    <m/>
    <s v="P"/>
    <n v="0"/>
    <n v="0"/>
  </r>
  <r>
    <n v="25564"/>
    <n v="174.24046920821183"/>
    <n v="115.12316715542568"/>
    <n v="59.117302052786165"/>
    <n v="59.117302052786165"/>
    <n v="1061"/>
    <n v="1061"/>
    <n v="25"/>
    <x v="33"/>
    <x v="2059"/>
    <s v="Besançon-6"/>
    <s v="SPASAD ELIAD DOUBS"/>
    <s v="S.S.I.A.D."/>
    <n v="250019510"/>
    <s v="ELIAD ASSOCIATION DOUBS"/>
    <n v="1"/>
    <m/>
    <m/>
    <m/>
    <m/>
    <m/>
    <m/>
    <s v="P"/>
    <n v="0"/>
    <n v="0"/>
  </r>
  <r>
    <n v="25566"/>
    <n v="62.425992779783428"/>
    <n v="47.292418772563202"/>
    <n v="15.133574007220224"/>
    <n v="15.133574007220224"/>
    <n v="262"/>
    <n v="262"/>
    <n v="25"/>
    <x v="33"/>
    <x v="2060"/>
    <s v="Baume les Dames"/>
    <s v="SPASAD ELIAD DOUBS"/>
    <s v="S.S.I.A.D."/>
    <n v="250019510"/>
    <s v="ELIAD ASSOCIATION DOUBS"/>
    <n v="1"/>
    <m/>
    <m/>
    <m/>
    <m/>
    <m/>
    <m/>
    <s v="P"/>
    <n v="0"/>
    <n v="0"/>
  </r>
  <r>
    <n v="25575"/>
    <n v="138.31072691151098"/>
    <n v="96.049115910771505"/>
    <n v="42.261611000739471"/>
    <n v="42.261611000739471"/>
    <n v="542"/>
    <n v="542"/>
    <n v="25"/>
    <x v="33"/>
    <x v="2061"/>
    <s v="Besançon-5"/>
    <s v="SPASAD ELIAD DOUBS"/>
    <s v="S.S.I.A.D."/>
    <n v="250019510"/>
    <s v="ELIAD ASSOCIATION DOUBS"/>
    <n v="1"/>
    <m/>
    <m/>
    <m/>
    <m/>
    <m/>
    <m/>
    <s v="P"/>
    <n v="0"/>
    <n v="0"/>
  </r>
  <r>
    <n v="25576"/>
    <n v="74.694915254237301"/>
    <n v="52.669491525423737"/>
    <n v="22.025423728813564"/>
    <n v="22.025423728813564"/>
    <n v="226"/>
    <n v="226"/>
    <n v="25"/>
    <x v="33"/>
    <x v="2062"/>
    <s v="Besançon-5"/>
    <s v="SPASAD ELIAD DOUBS"/>
    <s v="S.S.I.A.D."/>
    <n v="250019510"/>
    <s v="ELIAD ASSOCIATION DOUBS"/>
    <n v="1"/>
    <m/>
    <m/>
    <m/>
    <m/>
    <m/>
    <m/>
    <s v="P"/>
    <n v="0"/>
    <n v="0"/>
  </r>
  <r>
    <n v="25579"/>
    <n v="20.686390532544298"/>
    <n v="17.420118343195199"/>
    <n v="3.2662721893490998"/>
    <n v="3.2662721893490998"/>
    <n v="183.99999999999929"/>
    <n v="183.99999999999929"/>
    <n v="25"/>
    <x v="33"/>
    <x v="2063"/>
    <s v="Baume les Dames"/>
    <s v="SPASAD ELIAD DOUBS"/>
    <s v="S.S.I.A.D."/>
    <n v="250019510"/>
    <s v="ELIAD ASSOCIATION DOUBS"/>
    <n v="1"/>
    <m/>
    <m/>
    <m/>
    <m/>
    <m/>
    <m/>
    <s v="P"/>
    <n v="0"/>
    <n v="0"/>
  </r>
  <r>
    <n v="25582"/>
    <n v="32.9375"/>
    <n v="22.28125"/>
    <n v="10.65625"/>
    <n v="10.65625"/>
    <n v="155"/>
    <n v="155"/>
    <n v="25"/>
    <x v="33"/>
    <x v="2064"/>
    <s v="Baume les Dames"/>
    <s v="SPASAD ELIAD DOUBS"/>
    <s v="S.S.I.A.D."/>
    <n v="250019510"/>
    <s v="ELIAD ASSOCIATION DOUBS"/>
    <n v="1"/>
    <m/>
    <m/>
    <m/>
    <m/>
    <m/>
    <m/>
    <s v="P"/>
    <n v="0"/>
    <n v="0"/>
  </r>
  <r>
    <n v="25593"/>
    <n v="65.468085106383015"/>
    <n v="50.06382978723407"/>
    <n v="15.404255319148945"/>
    <n v="15.404255319148945"/>
    <n v="362"/>
    <n v="362"/>
    <n v="25"/>
    <x v="33"/>
    <x v="2065"/>
    <s v="Besançon-1"/>
    <s v="SPASAD ELIAD DOUBS"/>
    <s v="S.S.I.A.D."/>
    <n v="250019510"/>
    <s v="ELIAD ASSOCIATION DOUBS"/>
    <n v="1"/>
    <m/>
    <m/>
    <m/>
    <m/>
    <m/>
    <m/>
    <s v="P"/>
    <n v="0"/>
    <n v="0"/>
  </r>
  <r>
    <n v="25594"/>
    <n v="98.796296296296433"/>
    <n v="82.500000000000114"/>
    <n v="16.296296296296319"/>
    <n v="16.296296296296319"/>
    <n v="330"/>
    <n v="330"/>
    <n v="25"/>
    <x v="33"/>
    <x v="2066"/>
    <s v="Saint Vit"/>
    <s v="SPASAD ELIAD DOUBS"/>
    <s v="S.S.I.A.D."/>
    <n v="250019510"/>
    <s v="ELIAD ASSOCIATION DOUBS"/>
    <n v="1"/>
    <m/>
    <m/>
    <m/>
    <m/>
    <m/>
    <m/>
    <s v="P"/>
    <n v="0"/>
    <n v="0"/>
  </r>
  <r>
    <n v="25598"/>
    <n v="89.93359375"/>
    <n v="64.23828125"/>
    <n v="25.6953125"/>
    <n v="25.6953125"/>
    <n v="506"/>
    <n v="506"/>
    <n v="25"/>
    <x v="33"/>
    <x v="2067"/>
    <s v="Baume les Dames"/>
    <s v="SPASAD ELIAD DOUBS"/>
    <s v="S.S.I.A.D."/>
    <n v="250019510"/>
    <s v="ELIAD ASSOCIATION DOUBS"/>
    <n v="1"/>
    <m/>
    <m/>
    <m/>
    <m/>
    <m/>
    <m/>
    <s v="P"/>
    <n v="0"/>
    <n v="0"/>
  </r>
  <r>
    <n v="25599"/>
    <n v="11.180722891566264"/>
    <n v="8.3855421686746983"/>
    <n v="2.7951807228915659"/>
    <n v="2.7951807228915659"/>
    <n v="232"/>
    <n v="232"/>
    <n v="25"/>
    <x v="33"/>
    <x v="2068"/>
    <s v="Baume les Dames"/>
    <s v="SPASAD ELIAD DOUBS"/>
    <s v="S.S.I.A.D."/>
    <n v="250019510"/>
    <s v="ELIAD ASSOCIATION DOUBS"/>
    <n v="1"/>
    <m/>
    <m/>
    <m/>
    <m/>
    <m/>
    <m/>
    <s v="P"/>
    <n v="0"/>
    <n v="0"/>
  </r>
  <r>
    <n v="25612"/>
    <n v="142.20373027259754"/>
    <n v="102.14634146341513"/>
    <n v="40.057388809182406"/>
    <n v="40.057388809182406"/>
    <n v="698.0000000000033"/>
    <n v="698.0000000000033"/>
    <n v="25"/>
    <x v="33"/>
    <x v="2069"/>
    <s v="Baume les Dames"/>
    <s v="SPASAD ELIAD DOUBS"/>
    <s v="S.S.I.A.D."/>
    <n v="250019510"/>
    <s v="ELIAD ASSOCIATION DOUBS"/>
    <n v="1"/>
    <m/>
    <m/>
    <m/>
    <m/>
    <m/>
    <m/>
    <s v="P"/>
    <n v="0"/>
    <n v="0"/>
  </r>
  <r>
    <n v="25622"/>
    <n v="57.84765625"/>
    <n v="45.1015625"/>
    <n v="12.74609375"/>
    <n v="12.74609375"/>
    <n v="251"/>
    <n v="251"/>
    <n v="25"/>
    <x v="33"/>
    <x v="2070"/>
    <s v="Saint Vit"/>
    <s v="SPASAD ELIAD DOUBS"/>
    <s v="S.S.I.A.D."/>
    <n v="250019510"/>
    <s v="ELIAD ASSOCIATION DOUBS"/>
    <n v="1"/>
    <m/>
    <m/>
    <m/>
    <m/>
    <m/>
    <m/>
    <s v="P"/>
    <n v="0"/>
    <n v="0"/>
  </r>
  <r>
    <n v="25624"/>
    <n v="31.79354838709677"/>
    <n v="20.864516129032253"/>
    <n v="10.929032258064515"/>
    <n v="10.929032258064515"/>
    <n v="154"/>
    <n v="154"/>
    <n v="25"/>
    <x v="33"/>
    <x v="2071"/>
    <s v="Baume les Dames"/>
    <s v="SPASAD ELIAD DOUBS"/>
    <s v="S.S.I.A.D."/>
    <n v="250019510"/>
    <s v="ELIAD ASSOCIATION DOUBS"/>
    <n v="1"/>
    <m/>
    <m/>
    <m/>
    <m/>
    <m/>
    <m/>
    <s v="P"/>
    <n v="0"/>
    <n v="0"/>
  </r>
  <r>
    <n v="25631"/>
    <n v="73.972972972972826"/>
    <n v="54.675675675675571"/>
    <n v="19.297297297297263"/>
    <n v="19.297297297297263"/>
    <n v="594.99999999999886"/>
    <n v="594.99999999999886"/>
    <n v="25"/>
    <x v="33"/>
    <x v="2072"/>
    <s v="Besançon-6"/>
    <s v="SPASAD ELIAD DOUBS"/>
    <s v="S.S.I.A.D."/>
    <n v="250019510"/>
    <s v="ELIAD ASSOCIATION DOUBS"/>
    <n v="1"/>
    <m/>
    <m/>
    <m/>
    <m/>
    <m/>
    <m/>
    <s v="P"/>
    <n v="0"/>
    <n v="0"/>
  </r>
  <r>
    <n v="70018"/>
    <n v="143.7018633540373"/>
    <n v="106.77846790890273"/>
    <n v="36.923395445134588"/>
    <n v="36.923395445134588"/>
    <n v="482"/>
    <n v="482"/>
    <n v="70"/>
    <x v="98"/>
    <x v="2073"/>
    <s v="Gray"/>
    <s v="SSIAD ELIAD GRAY"/>
    <s v="S.S.I.A.D."/>
    <n v="250019510"/>
    <s v="ELIAD ASSOCIATION HAUTE SAONE"/>
    <n v="1"/>
    <m/>
    <n v="36"/>
    <m/>
    <n v="7"/>
    <m/>
    <m/>
    <s v="S"/>
    <n v="0"/>
    <n v="0"/>
  </r>
  <r>
    <n v="70004"/>
    <n v="67.89932885906066"/>
    <n v="51.684563758389451"/>
    <n v="16.214765100671201"/>
    <n v="16.214765100671201"/>
    <n v="302.00000000000108"/>
    <n v="302.00000000000108"/>
    <n v="70"/>
    <x v="99"/>
    <x v="2074"/>
    <s v="Lure-1"/>
    <s v="SSIAD ELIAD LURE"/>
    <s v="S.S.I.A.D."/>
    <n v="250019510"/>
    <s v="ELIAD ASSOCIATION HAUTE SAONE"/>
    <n v="1"/>
    <m/>
    <n v="37"/>
    <m/>
    <n v="5"/>
    <m/>
    <m/>
    <s v="S"/>
    <n v="0"/>
    <n v="0"/>
  </r>
  <r>
    <n v="70001"/>
    <n v="58.82857142857118"/>
    <n v="45.642857142856947"/>
    <n v="13.18571428571423"/>
    <n v="13.18571428571423"/>
    <n v="354.99999999999852"/>
    <n v="354.99999999999852"/>
    <n v="70"/>
    <x v="100"/>
    <x v="2075"/>
    <s v="Saint Loup sur Semouse"/>
    <s v="SSIAD ELIAD LUXEUIL"/>
    <s v="S.S.I.A.D."/>
    <n v="250019510"/>
    <s v="ELIAD ASSOCIATION HAUTE SAONE"/>
    <n v="1"/>
    <m/>
    <n v="52"/>
    <m/>
    <n v="2"/>
    <m/>
    <m/>
    <s v="S"/>
    <n v="0"/>
    <n v="0"/>
  </r>
  <r>
    <n v="70019"/>
    <n v="47.93277310924374"/>
    <n v="36.470588235294152"/>
    <n v="11.462184873949591"/>
    <n v="11.462184873949591"/>
    <n v="124"/>
    <n v="124"/>
    <n v="70"/>
    <x v="101"/>
    <x v="2076"/>
    <s v="Vesoul-1"/>
    <s v="SSIAD ELIAD VESOUL"/>
    <s v="S.S.I.A.D."/>
    <n v="250019510"/>
    <s v="ELIAD ASSOCIATION HAUTE SAONE"/>
    <n v="1"/>
    <n v="192"/>
    <n v="67"/>
    <n v="25"/>
    <n v="11"/>
    <n v="11"/>
    <n v="11"/>
    <s v="P"/>
    <n v="0"/>
    <n v="0"/>
  </r>
  <r>
    <n v="70026"/>
    <n v="817.57926375977308"/>
    <n v="505.21567817261609"/>
    <n v="312.36358558715693"/>
    <n v="312.36358558715693"/>
    <n v="2516"/>
    <n v="2516"/>
    <n v="70"/>
    <x v="98"/>
    <x v="2077"/>
    <s v="Gray"/>
    <s v="SSIAD ELIAD GRAY"/>
    <s v="S.S.I.A.D."/>
    <n v="250019510"/>
    <s v="ELIAD ASSOCIATION HAUTE SAONE"/>
    <n v="1"/>
    <m/>
    <m/>
    <m/>
    <m/>
    <m/>
    <m/>
    <s v="S"/>
    <n v="0"/>
    <n v="0"/>
  </r>
  <r>
    <n v="70032"/>
    <n v="10.32558139534884"/>
    <n v="7.7441860465116301"/>
    <n v="2.5813953488372099"/>
    <n v="2.5813953488372099"/>
    <n v="37"/>
    <n v="37"/>
    <n v="70"/>
    <x v="98"/>
    <x v="2078"/>
    <s v="Dampierre sur Salon"/>
    <s v="SSIAD ELIAD GRAY"/>
    <s v="S.S.I.A.D."/>
    <n v="250019510"/>
    <s v="ELIAD ASSOCIATION HAUTE SAONE"/>
    <n v="1"/>
    <m/>
    <m/>
    <m/>
    <m/>
    <m/>
    <m/>
    <s v="S"/>
    <n v="0"/>
    <n v="0"/>
  </r>
  <r>
    <n v="70041"/>
    <n v="133.51282051282035"/>
    <n v="79.897435897435798"/>
    <n v="53.615384615384549"/>
    <n v="53.615384615384549"/>
    <n v="409.99999999999949"/>
    <n v="409.99999999999949"/>
    <n v="70"/>
    <x v="98"/>
    <x v="2079"/>
    <s v="Dampierre sur Salon"/>
    <s v="SSIAD ELIAD GRAY"/>
    <s v="S.S.I.A.D."/>
    <n v="250019510"/>
    <s v="ELIAD ASSOCIATION HAUTE SAONE"/>
    <n v="1"/>
    <m/>
    <m/>
    <m/>
    <m/>
    <m/>
    <m/>
    <s v="S"/>
    <n v="0"/>
    <n v="0"/>
  </r>
  <r>
    <n v="70043"/>
    <n v="57.765182186234838"/>
    <n v="40.834008097166006"/>
    <n v="16.931174089068833"/>
    <n v="16.931174089068833"/>
    <n v="246"/>
    <n v="246"/>
    <n v="70"/>
    <x v="98"/>
    <x v="2080"/>
    <s v="Dampierre sur Salon"/>
    <s v="SSIAD ELIAD GRAY"/>
    <s v="S.S.I.A.D."/>
    <n v="250019510"/>
    <s v="ELIAD ASSOCIATION HAUTE SAONE"/>
    <n v="1"/>
    <m/>
    <m/>
    <m/>
    <m/>
    <m/>
    <m/>
    <s v="S"/>
    <n v="0"/>
    <n v="0"/>
  </r>
  <r>
    <n v="70080"/>
    <n v="85.826086956521451"/>
    <n v="55.731225296442503"/>
    <n v="30.094861660078948"/>
    <n v="30.094861660078948"/>
    <n v="281.99999999999903"/>
    <n v="281.99999999999903"/>
    <n v="70"/>
    <x v="98"/>
    <x v="2081"/>
    <s v="Dampierre sur Salon"/>
    <s v="SSIAD ELIAD GRAY"/>
    <s v="S.S.I.A.D."/>
    <n v="250019510"/>
    <s v="ELIAD ASSOCIATION HAUTE SAONE"/>
    <n v="1"/>
    <m/>
    <m/>
    <m/>
    <m/>
    <m/>
    <m/>
    <s v="S"/>
    <n v="0"/>
    <n v="0"/>
  </r>
  <r>
    <n v="70100"/>
    <n v="17.485714285714309"/>
    <n v="9.2571428571428704"/>
    <n v="8.2285714285714402"/>
    <n v="8.2285714285714402"/>
    <n v="108"/>
    <n v="108"/>
    <n v="70"/>
    <x v="98"/>
    <x v="2082"/>
    <s v="Dampierre sur Salon"/>
    <s v="SSIAD ELIAD GRAY"/>
    <s v="S.S.I.A.D."/>
    <n v="250019510"/>
    <s v="ELIAD ASSOCIATION HAUTE SAONE"/>
    <n v="1"/>
    <m/>
    <m/>
    <m/>
    <m/>
    <m/>
    <m/>
    <s v="S"/>
    <n v="0"/>
    <n v="0"/>
  </r>
  <r>
    <n v="70132"/>
    <n v="168.23707338341904"/>
    <n v="116.16369352664648"/>
    <n v="52.073379856772561"/>
    <n v="52.073379856772561"/>
    <n v="772.99999999999784"/>
    <n v="772.99999999999784"/>
    <n v="70"/>
    <x v="98"/>
    <x v="2083"/>
    <s v="Dampierre sur Salon"/>
    <s v="SSIAD ELIAD GRAY"/>
    <s v="S.S.I.A.D."/>
    <n v="250019510"/>
    <s v="ELIAD ASSOCIATION HAUTE SAONE"/>
    <n v="1"/>
    <m/>
    <m/>
    <m/>
    <m/>
    <m/>
    <m/>
    <s v="S"/>
    <n v="0"/>
    <n v="0"/>
  </r>
  <r>
    <n v="70211"/>
    <n v="22"/>
    <n v="14"/>
    <n v="8"/>
    <n v="8"/>
    <n v="81"/>
    <n v="81"/>
    <n v="70"/>
    <x v="98"/>
    <x v="2084"/>
    <s v="Dampierre sur Salon"/>
    <s v="SSIAD ELIAD GRAY"/>
    <s v="S.S.I.A.D."/>
    <n v="250019510"/>
    <s v="ELIAD ASSOCIATION HAUTE SAONE"/>
    <n v="1"/>
    <m/>
    <m/>
    <m/>
    <m/>
    <m/>
    <m/>
    <s v="S"/>
    <n v="0"/>
    <n v="0"/>
  </r>
  <r>
    <n v="70225"/>
    <n v="21.810344827586221"/>
    <n v="11.379310344827593"/>
    <n v="10.431034482758626"/>
    <n v="10.431034482758626"/>
    <n v="110"/>
    <n v="110"/>
    <n v="70"/>
    <x v="98"/>
    <x v="2085"/>
    <s v="Dampierre sur Salon"/>
    <s v="SSIAD ELIAD GRAY"/>
    <s v="S.S.I.A.D."/>
    <n v="250019510"/>
    <s v="ELIAD ASSOCIATION HAUTE SAONE"/>
    <n v="1"/>
    <m/>
    <m/>
    <m/>
    <m/>
    <m/>
    <m/>
    <s v="S"/>
    <n v="0"/>
    <n v="0"/>
  </r>
  <r>
    <n v="70279"/>
    <n v="1748"/>
    <n v="825"/>
    <n v="923"/>
    <n v="923"/>
    <n v="5555"/>
    <n v="5555"/>
    <n v="70"/>
    <x v="98"/>
    <x v="2086"/>
    <s v="Gray"/>
    <s v="SSIAD ELIAD GRAY"/>
    <s v="S.S.I.A.D."/>
    <n v="250019510"/>
    <s v="ELIAD ASSOCIATION HAUTE SAONE"/>
    <n v="1"/>
    <m/>
    <m/>
    <m/>
    <m/>
    <m/>
    <m/>
    <s v="S"/>
    <n v="0"/>
    <n v="0"/>
  </r>
  <r>
    <n v="70280"/>
    <n v="343.88594704684328"/>
    <n v="217.6619144602852"/>
    <n v="126.22403258655807"/>
    <n v="126.22403258655807"/>
    <n v="976"/>
    <n v="976"/>
    <n v="70"/>
    <x v="98"/>
    <x v="2087"/>
    <s v="Gray"/>
    <s v="SSIAD ELIAD GRAY"/>
    <s v="S.S.I.A.D."/>
    <n v="250019510"/>
    <s v="ELIAD ASSOCIATION HAUTE SAONE"/>
    <n v="1"/>
    <m/>
    <m/>
    <m/>
    <m/>
    <m/>
    <m/>
    <s v="S"/>
    <n v="0"/>
    <n v="0"/>
  </r>
  <r>
    <n v="70305"/>
    <n v="34"/>
    <n v="22"/>
    <n v="12"/>
    <n v="12"/>
    <n v="112"/>
    <n v="112"/>
    <n v="70"/>
    <x v="98"/>
    <x v="2088"/>
    <s v="Dampierre sur Salon"/>
    <s v="SSIAD ELIAD GRAY"/>
    <s v="S.S.I.A.D."/>
    <n v="250019510"/>
    <s v="ELIAD ASSOCIATION HAUTE SAONE"/>
    <n v="1"/>
    <m/>
    <m/>
    <m/>
    <m/>
    <m/>
    <m/>
    <s v="S"/>
    <n v="0"/>
    <n v="0"/>
  </r>
  <r>
    <n v="70371"/>
    <n v="53.576923076923066"/>
    <n v="29.65865384615384"/>
    <n v="23.918269230769226"/>
    <n v="23.918269230769226"/>
    <n v="199"/>
    <n v="199"/>
    <n v="70"/>
    <x v="98"/>
    <x v="2089"/>
    <s v="Dampierre sur Salon"/>
    <s v="SSIAD ELIAD GRAY"/>
    <s v="S.S.I.A.D."/>
    <n v="250019510"/>
    <s v="ELIAD ASSOCIATION HAUTE SAONE"/>
    <n v="1"/>
    <m/>
    <m/>
    <m/>
    <m/>
    <m/>
    <m/>
    <s v="S"/>
    <n v="0"/>
    <n v="0"/>
  </r>
  <r>
    <n v="70376"/>
    <n v="129.61475409836015"/>
    <n v="92.581967213114396"/>
    <n v="37.032786885245756"/>
    <n v="37.032786885245756"/>
    <n v="501.99999999999807"/>
    <n v="501.99999999999807"/>
    <n v="70"/>
    <x v="98"/>
    <x v="2090"/>
    <s v="Gray"/>
    <s v="SSIAD ELIAD GRAY"/>
    <s v="S.S.I.A.D."/>
    <n v="250019510"/>
    <s v="ELIAD ASSOCIATION HAUTE SAONE"/>
    <n v="1"/>
    <m/>
    <m/>
    <m/>
    <m/>
    <m/>
    <m/>
    <s v="S"/>
    <n v="0"/>
    <n v="0"/>
  </r>
  <r>
    <n v="70402"/>
    <n v="116.82215722769246"/>
    <n v="67.882463725022362"/>
    <n v="48.939693502670096"/>
    <n v="48.939693502670096"/>
    <n v="403"/>
    <n v="403"/>
    <n v="70"/>
    <x v="98"/>
    <x v="2091"/>
    <s v="Dampierre sur Salon"/>
    <s v="SSIAD ELIAD GRAY"/>
    <s v="S.S.I.A.D."/>
    <n v="250019510"/>
    <s v="ELIAD ASSOCIATION HAUTE SAONE"/>
    <n v="1"/>
    <m/>
    <m/>
    <m/>
    <m/>
    <m/>
    <m/>
    <s v="S"/>
    <n v="0"/>
    <n v="0"/>
  </r>
  <r>
    <n v="70422"/>
    <n v="33.517730496453886"/>
    <n v="25.631205673758853"/>
    <n v="7.8865248226950317"/>
    <n v="7.8865248226950317"/>
    <n v="139"/>
    <n v="139"/>
    <n v="70"/>
    <x v="98"/>
    <x v="2092"/>
    <s v="Dampierre sur Salon"/>
    <s v="SSIAD ELIAD GRAY"/>
    <s v="S.S.I.A.D."/>
    <n v="250019510"/>
    <s v="ELIAD ASSOCIATION HAUTE SAONE"/>
    <n v="1"/>
    <m/>
    <m/>
    <m/>
    <m/>
    <m/>
    <m/>
    <s v="S"/>
    <n v="0"/>
    <n v="0"/>
  </r>
  <r>
    <n v="70446"/>
    <n v="214.06677796327233"/>
    <n v="135.67612687813036"/>
    <n v="78.390651085141982"/>
    <n v="78.390651085141982"/>
    <n v="602.00000000000057"/>
    <n v="602.00000000000057"/>
    <n v="70"/>
    <x v="98"/>
    <x v="2093"/>
    <s v="Dampierre sur Salon"/>
    <s v="SSIAD ELIAD GRAY"/>
    <s v="S.S.I.A.D."/>
    <n v="250019510"/>
    <s v="ELIAD ASSOCIATION HAUTE SAONE"/>
    <n v="1"/>
    <m/>
    <m/>
    <m/>
    <m/>
    <m/>
    <m/>
    <s v="S"/>
    <n v="0"/>
    <n v="0"/>
  </r>
  <r>
    <n v="70523"/>
    <n v="50"/>
    <n v="30"/>
    <n v="20"/>
    <n v="20"/>
    <n v="196"/>
    <n v="196"/>
    <n v="70"/>
    <x v="98"/>
    <x v="2094"/>
    <s v="Dampierre sur Salon"/>
    <s v="SSIAD ELIAD GRAY"/>
    <s v="S.S.I.A.D."/>
    <n v="250019510"/>
    <s v="ELIAD ASSOCIATION HAUTE SAONE"/>
    <n v="1"/>
    <m/>
    <m/>
    <m/>
    <m/>
    <m/>
    <m/>
    <s v="S"/>
    <n v="0"/>
    <n v="0"/>
  </r>
  <r>
    <n v="70014"/>
    <n v="82"/>
    <n v="56"/>
    <n v="26"/>
    <n v="26"/>
    <n v="378"/>
    <n v="378"/>
    <n v="70"/>
    <x v="99"/>
    <x v="2095"/>
    <s v="Lure-2"/>
    <s v="SSIAD ELIAD LURE"/>
    <s v="S.S.I.A.D."/>
    <n v="250019510"/>
    <s v="ELIAD ASSOCIATION HAUTE SAONE"/>
    <n v="1"/>
    <m/>
    <m/>
    <m/>
    <m/>
    <m/>
    <m/>
    <s v="S"/>
    <n v="0"/>
    <n v="0"/>
  </r>
  <r>
    <n v="70021"/>
    <n v="26.224880382775115"/>
    <n v="19.425837320574161"/>
    <n v="6.7990430622009557"/>
    <n v="6.7990430622009557"/>
    <n v="203"/>
    <n v="203"/>
    <n v="70"/>
    <x v="99"/>
    <x v="2096"/>
    <s v="Lure-2"/>
    <s v="SSIAD ELIAD LURE"/>
    <s v="S.S.I.A.D."/>
    <n v="250019510"/>
    <s v="ELIAD ASSOCIATION HAUTE SAONE"/>
    <n v="1"/>
    <m/>
    <m/>
    <m/>
    <m/>
    <m/>
    <m/>
    <s v="S"/>
    <n v="0"/>
    <n v="0"/>
  </r>
  <r>
    <n v="70081"/>
    <n v="69.478260869565034"/>
    <n v="44.956521739130316"/>
    <n v="24.521739130434717"/>
    <n v="24.521739130434717"/>
    <n v="328.99999999999915"/>
    <n v="328.99999999999915"/>
    <n v="70"/>
    <x v="99"/>
    <x v="2097"/>
    <s v="Lure-1"/>
    <s v="SSIAD ELIAD LURE"/>
    <s v="S.S.I.A.D."/>
    <n v="250019510"/>
    <s v="ELIAD ASSOCIATION HAUTE SAONE"/>
    <n v="1"/>
    <m/>
    <m/>
    <m/>
    <m/>
    <m/>
    <m/>
    <s v="S"/>
    <n v="0"/>
    <n v="0"/>
  </r>
  <r>
    <n v="70140"/>
    <n v="13.86666666666671"/>
    <n v="9.6000000000000298"/>
    <n v="4.2666666666666799"/>
    <n v="4.2666666666666799"/>
    <n v="48.000000000000149"/>
    <n v="48.000000000000149"/>
    <n v="70"/>
    <x v="99"/>
    <x v="2098"/>
    <s v="Lure-1"/>
    <s v="SSIAD ELIAD LURE"/>
    <s v="S.S.I.A.D."/>
    <n v="250019510"/>
    <s v="ELIAD ASSOCIATION HAUTE SAONE"/>
    <n v="1"/>
    <m/>
    <m/>
    <m/>
    <m/>
    <m/>
    <m/>
    <s v="S"/>
    <n v="0"/>
    <n v="0"/>
  </r>
  <r>
    <n v="70141"/>
    <n v="37.308333333333209"/>
    <n v="29.241666666666571"/>
    <n v="8.0666666666666398"/>
    <n v="8.0666666666666398"/>
    <n v="121"/>
    <n v="121"/>
    <n v="70"/>
    <x v="99"/>
    <x v="2099"/>
    <s v="Lure-1"/>
    <s v="SSIAD ELIAD LURE"/>
    <s v="S.S.I.A.D."/>
    <n v="250019510"/>
    <s v="ELIAD ASSOCIATION HAUTE SAONE"/>
    <n v="1"/>
    <m/>
    <m/>
    <m/>
    <m/>
    <m/>
    <m/>
    <s v="S"/>
    <n v="0"/>
    <n v="0"/>
  </r>
  <r>
    <n v="70178"/>
    <n v="135.2862595419848"/>
    <n v="85.6488549618321"/>
    <n v="49.63740458015269"/>
    <n v="49.63740458015269"/>
    <n v="510"/>
    <n v="510"/>
    <n v="70"/>
    <x v="99"/>
    <x v="2100"/>
    <s v="Lure-2"/>
    <s v="SSIAD ELIAD LURE"/>
    <s v="S.S.I.A.D."/>
    <n v="250019510"/>
    <s v="ELIAD ASSOCIATION HAUTE SAONE"/>
    <n v="1"/>
    <m/>
    <m/>
    <m/>
    <m/>
    <m/>
    <m/>
    <s v="S"/>
    <n v="0"/>
    <n v="0"/>
  </r>
  <r>
    <n v="70250"/>
    <n v="91.292830435346247"/>
    <n v="60.856981401581841"/>
    <n v="30.435849033764399"/>
    <n v="30.435849033764399"/>
    <n v="420.00000000000176"/>
    <n v="420.00000000000176"/>
    <n v="70"/>
    <x v="99"/>
    <x v="2101"/>
    <s v="Lure-1"/>
    <s v="SSIAD ELIAD LURE"/>
    <s v="S.S.I.A.D."/>
    <n v="250019510"/>
    <s v="ELIAD ASSOCIATION HAUTE SAONE"/>
    <n v="1"/>
    <m/>
    <m/>
    <m/>
    <m/>
    <m/>
    <m/>
    <s v="S"/>
    <n v="0"/>
    <n v="0"/>
  </r>
  <r>
    <n v="70259"/>
    <n v="92.79564032697553"/>
    <n v="72.174386920980965"/>
    <n v="20.621253405994558"/>
    <n v="20.621253405994558"/>
    <n v="344"/>
    <n v="344"/>
    <n v="70"/>
    <x v="99"/>
    <x v="2102"/>
    <s v="Lure-1"/>
    <s v="SSIAD ELIAD LURE"/>
    <s v="S.S.I.A.D."/>
    <n v="250019510"/>
    <s v="ELIAD ASSOCIATION HAUTE SAONE"/>
    <n v="1"/>
    <m/>
    <m/>
    <m/>
    <m/>
    <m/>
    <m/>
    <s v="S"/>
    <n v="0"/>
    <n v="0"/>
  </r>
  <r>
    <n v="70260"/>
    <n v="140"/>
    <n v="100"/>
    <n v="40"/>
    <n v="40"/>
    <n v="688"/>
    <n v="688"/>
    <n v="70"/>
    <x v="99"/>
    <x v="2103"/>
    <s v="Lure-2"/>
    <s v="SSIAD ELIAD LURE"/>
    <s v="S.S.I.A.D."/>
    <n v="250019510"/>
    <s v="ELIAD ASSOCIATION HAUTE SAONE"/>
    <n v="1"/>
    <m/>
    <m/>
    <m/>
    <m/>
    <m/>
    <m/>
    <s v="S"/>
    <n v="0"/>
    <n v="0"/>
  </r>
  <r>
    <n v="70294"/>
    <n v="58"/>
    <n v="39"/>
    <n v="19"/>
    <n v="19"/>
    <n v="367"/>
    <n v="367"/>
    <n v="70"/>
    <x v="99"/>
    <x v="2104"/>
    <s v="Melisey"/>
    <s v="SSIAD ELIAD LURE"/>
    <s v="S.S.I.A.D."/>
    <n v="250019510"/>
    <s v="ELIAD ASSOCIATION HAUTE SAONE"/>
    <n v="1"/>
    <m/>
    <m/>
    <m/>
    <m/>
    <m/>
    <m/>
    <s v="S"/>
    <n v="0"/>
    <n v="0"/>
  </r>
  <r>
    <n v="70304"/>
    <n v="43.316176470588211"/>
    <n v="31.227941176470569"/>
    <n v="12.08823529411764"/>
    <n v="12.08823529411764"/>
    <n v="137"/>
    <n v="137"/>
    <n v="70"/>
    <x v="99"/>
    <x v="2105"/>
    <s v="Lure-1"/>
    <s v="SSIAD ELIAD LURE"/>
    <s v="S.S.I.A.D."/>
    <n v="250019510"/>
    <s v="ELIAD ASSOCIATION HAUTE SAONE"/>
    <n v="1"/>
    <m/>
    <m/>
    <m/>
    <m/>
    <m/>
    <m/>
    <s v="S"/>
    <n v="0"/>
    <n v="0"/>
  </r>
  <r>
    <n v="70310"/>
    <n v="2300.0052859340394"/>
    <n v="1388.1346385383824"/>
    <n v="911.8706473956571"/>
    <n v="911.8706473956571"/>
    <n v="8394.0000000000164"/>
    <n v="8394.0000000000164"/>
    <n v="70"/>
    <x v="99"/>
    <x v="2106"/>
    <s v="Lure"/>
    <s v="SSIAD ELIAD LURE"/>
    <s v="S.S.I.A.D."/>
    <n v="250019510"/>
    <s v="ELIAD ASSOCIATION HAUTE SAONE"/>
    <n v="1"/>
    <m/>
    <m/>
    <m/>
    <m/>
    <m/>
    <m/>
    <s v="S"/>
    <n v="0"/>
    <n v="0"/>
  </r>
  <r>
    <n v="70313"/>
    <n v="80.322580645161295"/>
    <n v="46.451612903225808"/>
    <n v="33.870967741935488"/>
    <n v="33.870967741935488"/>
    <n v="390"/>
    <n v="390"/>
    <n v="70"/>
    <x v="99"/>
    <x v="2107"/>
    <s v="Lure-2"/>
    <s v="SSIAD ELIAD LURE"/>
    <s v="S.S.I.A.D."/>
    <n v="250019510"/>
    <s v="ELIAD ASSOCIATION HAUTE SAONE"/>
    <n v="1"/>
    <m/>
    <m/>
    <m/>
    <m/>
    <m/>
    <m/>
    <s v="S"/>
    <n v="0"/>
    <n v="0"/>
  </r>
  <r>
    <n v="70318"/>
    <n v="86"/>
    <n v="51"/>
    <n v="35"/>
    <n v="35"/>
    <n v="459"/>
    <n v="459"/>
    <n v="70"/>
    <x v="99"/>
    <x v="2108"/>
    <s v="Lure-2"/>
    <s v="SSIAD ELIAD LURE"/>
    <s v="S.S.I.A.D."/>
    <n v="250019510"/>
    <s v="ELIAD ASSOCIATION HAUTE SAONE"/>
    <n v="1"/>
    <m/>
    <m/>
    <m/>
    <m/>
    <m/>
    <m/>
    <s v="S"/>
    <n v="0"/>
    <n v="0"/>
  </r>
  <r>
    <n v="70319"/>
    <n v="23.32710280373832"/>
    <n v="19.4392523364486"/>
    <n v="3.8878504672897201"/>
    <n v="3.8878504672897201"/>
    <n v="104"/>
    <n v="104"/>
    <n v="70"/>
    <x v="99"/>
    <x v="2109"/>
    <s v="Lure-2"/>
    <s v="SSIAD ELIAD LURE"/>
    <s v="S.S.I.A.D."/>
    <n v="250019510"/>
    <s v="ELIAD ASSOCIATION HAUTE SAONE"/>
    <n v="1"/>
    <m/>
    <m/>
    <m/>
    <m/>
    <m/>
    <m/>
    <s v="S"/>
    <n v="0"/>
    <n v="0"/>
  </r>
  <r>
    <n v="70321"/>
    <n v="320.92538659932166"/>
    <n v="237.42442394181791"/>
    <n v="83.500962657503763"/>
    <n v="83.500962657503763"/>
    <n v="1345"/>
    <n v="1345"/>
    <n v="70"/>
    <x v="99"/>
    <x v="2110"/>
    <s v="Lure-2"/>
    <s v="SSIAD ELIAD LURE"/>
    <s v="S.S.I.A.D."/>
    <n v="250019510"/>
    <s v="ELIAD ASSOCIATION HAUTE SAONE"/>
    <n v="1"/>
    <m/>
    <m/>
    <m/>
    <m/>
    <m/>
    <m/>
    <s v="S"/>
    <n v="0"/>
    <n v="0"/>
  </r>
  <r>
    <n v="70328"/>
    <n v="99.463806970509381"/>
    <n v="51.721179624664877"/>
    <n v="47.742627345844504"/>
    <n v="47.742627345844504"/>
    <n v="371"/>
    <n v="371"/>
    <n v="70"/>
    <x v="99"/>
    <x v="2111"/>
    <s v="Lure-1"/>
    <s v="SSIAD ELIAD LURE"/>
    <s v="S.S.I.A.D."/>
    <n v="250019510"/>
    <s v="ELIAD ASSOCIATION HAUTE SAONE"/>
    <n v="1"/>
    <m/>
    <m/>
    <m/>
    <m/>
    <m/>
    <m/>
    <s v="S"/>
    <n v="0"/>
    <n v="0"/>
  </r>
  <r>
    <n v="70348"/>
    <n v="169.72972972972974"/>
    <n v="114.81717011128777"/>
    <n v="54.912559618441961"/>
    <n v="54.912559618441961"/>
    <n v="628"/>
    <n v="628"/>
    <n v="70"/>
    <x v="99"/>
    <x v="2112"/>
    <s v="Lure-2"/>
    <s v="SSIAD ELIAD LURE"/>
    <s v="S.S.I.A.D."/>
    <n v="250019510"/>
    <s v="ELIAD ASSOCIATION HAUTE SAONE"/>
    <n v="1"/>
    <m/>
    <m/>
    <m/>
    <m/>
    <m/>
    <m/>
    <s v="S"/>
    <n v="0"/>
    <n v="0"/>
  </r>
  <r>
    <n v="70385"/>
    <n v="94.717261904761926"/>
    <n v="62.8125"/>
    <n v="31.904761904761919"/>
    <n v="31.904761904761919"/>
    <n v="335"/>
    <n v="335"/>
    <n v="70"/>
    <x v="99"/>
    <x v="2113"/>
    <s v="Lure-1"/>
    <s v="SSIAD ELIAD LURE"/>
    <s v="S.S.I.A.D."/>
    <n v="250019510"/>
    <s v="ELIAD ASSOCIATION HAUTE SAONE"/>
    <n v="1"/>
    <m/>
    <m/>
    <m/>
    <m/>
    <m/>
    <m/>
    <s v="S"/>
    <n v="0"/>
    <n v="0"/>
  </r>
  <r>
    <n v="70403"/>
    <n v="39.72125839208865"/>
    <n v="29.072844103334319"/>
    <n v="10.64841428875433"/>
    <n v="10.64841428875433"/>
    <n v="213"/>
    <n v="213"/>
    <n v="70"/>
    <x v="99"/>
    <x v="2114"/>
    <s v="Lure-2"/>
    <s v="SSIAD ELIAD LURE"/>
    <s v="S.S.I.A.D."/>
    <n v="250019510"/>
    <s v="ELIAD ASSOCIATION HAUTE SAONE"/>
    <n v="1"/>
    <m/>
    <m/>
    <m/>
    <m/>
    <m/>
    <m/>
    <s v="S"/>
    <n v="0"/>
    <n v="0"/>
  </r>
  <r>
    <n v="70432"/>
    <n v="72"/>
    <n v="50"/>
    <n v="22"/>
    <n v="22"/>
    <n v="372"/>
    <n v="372"/>
    <n v="70"/>
    <x v="99"/>
    <x v="2115"/>
    <s v="Lure-1"/>
    <s v="SSIAD ELIAD LURE"/>
    <s v="S.S.I.A.D."/>
    <n v="250019510"/>
    <s v="ELIAD ASSOCIATION HAUTE SAONE"/>
    <n v="1"/>
    <m/>
    <m/>
    <m/>
    <m/>
    <m/>
    <m/>
    <s v="S"/>
    <n v="0"/>
    <n v="0"/>
  </r>
  <r>
    <n v="70455"/>
    <n v="349.39174950252993"/>
    <n v="228.11843235602396"/>
    <n v="121.27331714650599"/>
    <n v="121.27331714650599"/>
    <n v="1465"/>
    <n v="1465"/>
    <n v="70"/>
    <x v="99"/>
    <x v="2116"/>
    <s v="Lure-2"/>
    <s v="SSIAD ELIAD LURE"/>
    <s v="S.S.I.A.D."/>
    <n v="250019510"/>
    <s v="ELIAD ASSOCIATION HAUTE SAONE"/>
    <n v="1"/>
    <m/>
    <m/>
    <m/>
    <m/>
    <m/>
    <m/>
    <s v="S"/>
    <n v="0"/>
    <n v="0"/>
  </r>
  <r>
    <n v="70464"/>
    <n v="358"/>
    <n v="237"/>
    <n v="121"/>
    <n v="121"/>
    <n v="1352"/>
    <n v="1352"/>
    <n v="70"/>
    <x v="99"/>
    <x v="2117"/>
    <s v="Lure-1"/>
    <s v="SSIAD ELIAD LURE"/>
    <s v="S.S.I.A.D."/>
    <n v="250019510"/>
    <s v="ELIAD ASSOCIATION HAUTE SAONE"/>
    <n v="1"/>
    <m/>
    <m/>
    <m/>
    <m/>
    <m/>
    <m/>
    <s v="S"/>
    <n v="0"/>
    <n v="0"/>
  </r>
  <r>
    <n v="70515"/>
    <n v="23"/>
    <n v="18"/>
    <n v="5"/>
    <n v="5"/>
    <n v="65"/>
    <n v="65"/>
    <n v="70"/>
    <x v="99"/>
    <x v="2118"/>
    <s v="Lure-2"/>
    <s v="SSIAD ELIAD LURE"/>
    <s v="S.S.I.A.D."/>
    <n v="250019510"/>
    <s v="ELIAD ASSOCIATION HAUTE SAONE"/>
    <n v="1"/>
    <m/>
    <m/>
    <m/>
    <m/>
    <m/>
    <m/>
    <s v="S"/>
    <n v="0"/>
    <n v="0"/>
  </r>
  <r>
    <n v="70577"/>
    <n v="85"/>
    <n v="54"/>
    <n v="31"/>
    <n v="31"/>
    <n v="374"/>
    <n v="374"/>
    <n v="70"/>
    <x v="99"/>
    <x v="2119"/>
    <s v="Lure-2"/>
    <s v="SSIAD ELIAD LURE"/>
    <s v="S.S.I.A.D."/>
    <n v="250019510"/>
    <s v="ELIAD ASSOCIATION HAUTE SAONE"/>
    <n v="1"/>
    <m/>
    <m/>
    <m/>
    <m/>
    <m/>
    <m/>
    <s v="S"/>
    <n v="0"/>
    <n v="0"/>
  </r>
  <r>
    <n v="70581"/>
    <n v="157.93871449925302"/>
    <n v="112.6696562032888"/>
    <n v="45.269058295964243"/>
    <n v="45.269058295964243"/>
    <n v="673.00000000000182"/>
    <n v="673.00000000000182"/>
    <n v="70"/>
    <x v="99"/>
    <x v="2120"/>
    <s v="Lure-2"/>
    <s v="SSIAD ELIAD LURE"/>
    <s v="S.S.I.A.D."/>
    <n v="250019510"/>
    <s v="ELIAD ASSOCIATION HAUTE SAONE"/>
    <n v="1"/>
    <m/>
    <m/>
    <m/>
    <m/>
    <m/>
    <m/>
    <s v="S"/>
    <n v="0"/>
    <n v="0"/>
  </r>
  <r>
    <n v="70007"/>
    <n v="80.335570469798512"/>
    <n v="56.023489932885809"/>
    <n v="24.31208053691271"/>
    <n v="24.31208053691271"/>
    <n v="314.99999999999949"/>
    <n v="314.99999999999949"/>
    <n v="70"/>
    <x v="100"/>
    <x v="2121"/>
    <s v="Luxeuil les Bains"/>
    <s v="SSIAD ELIAD LUXEUIL"/>
    <s v="S.S.I.A.D."/>
    <n v="250019510"/>
    <s v="ELIAD ASSOCIATION HAUTE SAONE"/>
    <n v="1"/>
    <m/>
    <m/>
    <m/>
    <m/>
    <m/>
    <m/>
    <s v="S"/>
    <n v="0"/>
    <n v="0"/>
  </r>
  <r>
    <n v="70008"/>
    <n v="70.460526315789423"/>
    <n v="49.32236842105258"/>
    <n v="21.138157894736839"/>
    <n v="21.138157894736839"/>
    <n v="153"/>
    <n v="153"/>
    <n v="70"/>
    <x v="100"/>
    <x v="2122"/>
    <s v="Saint Loup sur Semouse"/>
    <s v="SSIAD ELIAD LUXEUIL"/>
    <s v="S.S.I.A.D."/>
    <n v="250019510"/>
    <s v="ELIAD ASSOCIATION HAUTE SAONE"/>
    <n v="1"/>
    <m/>
    <m/>
    <m/>
    <m/>
    <m/>
    <m/>
    <s v="S"/>
    <n v="0"/>
    <n v="0"/>
  </r>
  <r>
    <n v="70055"/>
    <n v="144.2119565217391"/>
    <n v="92.494565217391283"/>
    <n v="51.717391304347814"/>
    <n v="51.717391304347814"/>
    <n v="549"/>
    <n v="549"/>
    <n v="70"/>
    <x v="100"/>
    <x v="2123"/>
    <s v="Luxeuil les Bains"/>
    <s v="SSIAD ELIAD LUXEUIL"/>
    <s v="S.S.I.A.D."/>
    <n v="250019510"/>
    <s v="ELIAD ASSOCIATION HAUTE SAONE"/>
    <n v="1"/>
    <m/>
    <m/>
    <m/>
    <m/>
    <m/>
    <m/>
    <s v="S"/>
    <n v="0"/>
    <n v="0"/>
  </r>
  <r>
    <n v="70067"/>
    <n v="12.654545454545399"/>
    <n v="8.4363636363636001"/>
    <n v="4.2181818181818"/>
    <n v="4.2181818181818"/>
    <n v="116"/>
    <n v="116"/>
    <n v="70"/>
    <x v="100"/>
    <x v="2124"/>
    <s v="Lure-1"/>
    <s v="SSIAD ELIAD LUXEUIL"/>
    <s v="S.S.I.A.D."/>
    <n v="250019510"/>
    <s v="ELIAD ASSOCIATION HAUTE SAONE"/>
    <n v="1"/>
    <m/>
    <m/>
    <m/>
    <m/>
    <m/>
    <m/>
    <s v="S"/>
    <n v="0"/>
    <n v="0"/>
  </r>
  <r>
    <n v="70093"/>
    <n v="198.07762166727406"/>
    <n v="125.95705172688196"/>
    <n v="72.120569940392087"/>
    <n v="72.120569940392087"/>
    <n v="713.00000000000193"/>
    <n v="713.00000000000193"/>
    <n v="70"/>
    <x v="100"/>
    <x v="2125"/>
    <s v="Luxeuil les Bains"/>
    <s v="SSIAD ELIAD LUXEUIL"/>
    <s v="S.S.I.A.D."/>
    <n v="250019510"/>
    <s v="ELIAD ASSOCIATION HAUTE SAONE"/>
    <n v="1"/>
    <m/>
    <m/>
    <m/>
    <m/>
    <m/>
    <m/>
    <s v="S"/>
    <n v="0"/>
    <n v="0"/>
  </r>
  <r>
    <n v="70094"/>
    <n v="97.254901960784636"/>
    <n v="57.745098039215883"/>
    <n v="39.509803921568754"/>
    <n v="39.509803921568754"/>
    <n v="310.00000000000102"/>
    <n v="310.00000000000102"/>
    <n v="70"/>
    <x v="100"/>
    <x v="2126"/>
    <s v="Melisey"/>
    <s v="SSIAD ELIAD LUXEUIL"/>
    <s v="S.S.I.A.D."/>
    <n v="250019510"/>
    <s v="ELIAD ASSOCIATION HAUTE SAONE"/>
    <n v="1"/>
    <m/>
    <m/>
    <m/>
    <m/>
    <m/>
    <m/>
    <s v="S"/>
    <n v="0"/>
    <n v="0"/>
  </r>
  <r>
    <n v="70098"/>
    <n v="45.25925925925926"/>
    <n v="28.888888888888889"/>
    <n v="16.37037037037037"/>
    <n v="16.37037037037037"/>
    <n v="208"/>
    <n v="208"/>
    <n v="70"/>
    <x v="100"/>
    <x v="2127"/>
    <s v="Luxeuil les Bains"/>
    <s v="SSIAD ELIAD LUXEUIL"/>
    <s v="S.S.I.A.D."/>
    <n v="250019510"/>
    <s v="ELIAD ASSOCIATION HAUTE SAONE"/>
    <n v="1"/>
    <m/>
    <m/>
    <m/>
    <m/>
    <m/>
    <m/>
    <s v="S"/>
    <n v="0"/>
    <n v="0"/>
  </r>
  <r>
    <n v="70128"/>
    <n v="119.56041131105422"/>
    <n v="76.475578406169817"/>
    <n v="43.084832904884401"/>
    <n v="43.084832904884401"/>
    <n v="419.0000000000008"/>
    <n v="419.0000000000008"/>
    <n v="70"/>
    <x v="100"/>
    <x v="2128"/>
    <s v="Luxeuil les Bains"/>
    <s v="SSIAD ELIAD LUXEUIL"/>
    <s v="S.S.I.A.D."/>
    <n v="250019510"/>
    <s v="ELIAD ASSOCIATION HAUTE SAONE"/>
    <n v="1"/>
    <m/>
    <m/>
    <m/>
    <m/>
    <m/>
    <m/>
    <s v="S"/>
    <n v="0"/>
    <n v="0"/>
  </r>
  <r>
    <n v="70155"/>
    <n v="183.86852085967141"/>
    <n v="124.62199747155506"/>
    <n v="59.246523388116337"/>
    <n v="59.246523388116337"/>
    <n v="808"/>
    <n v="808"/>
    <n v="70"/>
    <x v="100"/>
    <x v="2129"/>
    <s v="Luxeuil les Bains"/>
    <s v="SSIAD ELIAD LUXEUIL"/>
    <s v="S.S.I.A.D."/>
    <n v="250019510"/>
    <s v="ELIAD ASSOCIATION HAUTE SAONE"/>
    <n v="1"/>
    <m/>
    <m/>
    <m/>
    <m/>
    <m/>
    <m/>
    <s v="S"/>
    <n v="0"/>
    <n v="0"/>
  </r>
  <r>
    <n v="70195"/>
    <n v="63.774647887323972"/>
    <n v="49.823943661971853"/>
    <n v="13.950704225352117"/>
    <n v="13.950704225352117"/>
    <n v="283"/>
    <n v="283"/>
    <n v="70"/>
    <x v="100"/>
    <x v="2130"/>
    <s v="Lure-1"/>
    <s v="SSIAD ELIAD LUXEUIL"/>
    <s v="S.S.I.A.D."/>
    <n v="250019510"/>
    <s v="ELIAD ASSOCIATION HAUTE SAONE"/>
    <n v="1"/>
    <m/>
    <m/>
    <m/>
    <m/>
    <m/>
    <m/>
    <s v="S"/>
    <n v="0"/>
    <n v="0"/>
  </r>
  <r>
    <n v="70213"/>
    <n v="43"/>
    <n v="30"/>
    <n v="13"/>
    <n v="13"/>
    <n v="252"/>
    <n v="252"/>
    <n v="70"/>
    <x v="100"/>
    <x v="2131"/>
    <s v="Saint Loup sur Semouse"/>
    <s v="SSIAD ELIAD LUXEUIL"/>
    <s v="S.S.I.A.D."/>
    <n v="250019510"/>
    <s v="ELIAD ASSOCIATION HAUTE SAONE"/>
    <n v="1"/>
    <m/>
    <m/>
    <m/>
    <m/>
    <m/>
    <m/>
    <s v="S"/>
    <n v="0"/>
    <n v="0"/>
  </r>
  <r>
    <n v="70216"/>
    <n v="102.91196388261896"/>
    <n v="76.636568848758799"/>
    <n v="26.275395033860161"/>
    <n v="26.275395033860161"/>
    <n v="485.0000000000021"/>
    <n v="485.0000000000021"/>
    <n v="70"/>
    <x v="100"/>
    <x v="2132"/>
    <s v="Luxeuil les Bains"/>
    <s v="SSIAD ELIAD LUXEUIL"/>
    <s v="S.S.I.A.D."/>
    <n v="250019510"/>
    <s v="ELIAD ASSOCIATION HAUTE SAONE"/>
    <n v="1"/>
    <m/>
    <m/>
    <m/>
    <m/>
    <m/>
    <m/>
    <s v="S"/>
    <n v="0"/>
    <n v="0"/>
  </r>
  <r>
    <n v="70240"/>
    <n v="336.97988904299598"/>
    <n v="227.2884882108184"/>
    <n v="109.69140083217756"/>
    <n v="109.69140083217756"/>
    <n v="1425"/>
    <n v="1425"/>
    <n v="70"/>
    <x v="100"/>
    <x v="2133"/>
    <s v="Saint Loup sur Semouse"/>
    <s v="SSIAD ELIAD LUXEUIL"/>
    <s v="S.S.I.A.D."/>
    <n v="250019510"/>
    <s v="ELIAD ASSOCIATION HAUTE SAONE"/>
    <n v="1"/>
    <m/>
    <m/>
    <m/>
    <m/>
    <m/>
    <m/>
    <s v="S"/>
    <n v="0"/>
    <n v="0"/>
  </r>
  <r>
    <n v="70249"/>
    <n v="34.293103448275779"/>
    <n v="18.155172413793061"/>
    <n v="16.137931034482719"/>
    <n v="16.137931034482719"/>
    <n v="117"/>
    <n v="117"/>
    <n v="70"/>
    <x v="100"/>
    <x v="2134"/>
    <s v="Saint Loup sur Semouse"/>
    <s v="SSIAD ELIAD LUXEUIL"/>
    <s v="S.S.I.A.D."/>
    <n v="250019510"/>
    <s v="ELIAD ASSOCIATION HAUTE SAONE"/>
    <n v="1"/>
    <m/>
    <m/>
    <m/>
    <m/>
    <m/>
    <m/>
    <s v="S"/>
    <n v="0"/>
    <n v="0"/>
  </r>
  <r>
    <n v="70258"/>
    <n v="572.28801611279005"/>
    <n v="381.1918429003025"/>
    <n v="191.0961732124876"/>
    <n v="191.0961732124876"/>
    <n v="1987"/>
    <n v="1987"/>
    <n v="70"/>
    <x v="100"/>
    <x v="2135"/>
    <s v="Luxeuil les Bains"/>
    <s v="SSIAD ELIAD LUXEUIL"/>
    <s v="S.S.I.A.D."/>
    <n v="250019510"/>
    <s v="ELIAD ASSOCIATION HAUTE SAONE"/>
    <n v="1"/>
    <m/>
    <m/>
    <m/>
    <m/>
    <m/>
    <m/>
    <s v="S"/>
    <n v="0"/>
    <n v="0"/>
  </r>
  <r>
    <n v="70263"/>
    <n v="54.105691056910565"/>
    <n v="33.447154471544714"/>
    <n v="20.658536585365852"/>
    <n v="20.658536585365852"/>
    <n v="242"/>
    <n v="242"/>
    <n v="70"/>
    <x v="100"/>
    <x v="2136"/>
    <s v="Lure-1"/>
    <s v="SSIAD ELIAD LUXEUIL"/>
    <s v="S.S.I.A.D."/>
    <n v="250019510"/>
    <s v="ELIAD ASSOCIATION HAUTE SAONE"/>
    <n v="1"/>
    <m/>
    <m/>
    <m/>
    <m/>
    <m/>
    <m/>
    <s v="S"/>
    <n v="0"/>
    <n v="0"/>
  </r>
  <r>
    <n v="70284"/>
    <n v="72.949019607843354"/>
    <n v="38.015686274509918"/>
    <n v="34.933333333333444"/>
    <n v="34.933333333333444"/>
    <n v="262.0000000000008"/>
    <n v="262.0000000000008"/>
    <n v="70"/>
    <x v="100"/>
    <x v="2137"/>
    <s v="Saint Loup sur Semouse"/>
    <s v="SSIAD ELIAD LUXEUIL"/>
    <s v="S.S.I.A.D."/>
    <n v="250019510"/>
    <s v="ELIAD ASSOCIATION HAUTE SAONE"/>
    <n v="1"/>
    <m/>
    <m/>
    <m/>
    <m/>
    <m/>
    <m/>
    <s v="S"/>
    <n v="0"/>
    <n v="0"/>
  </r>
  <r>
    <n v="70311"/>
    <n v="2008.5710721390469"/>
    <n v="1087.6619542859487"/>
    <n v="920.90911785309834"/>
    <n v="920.90911785309834"/>
    <n v="7025.9999999999836"/>
    <n v="7025.9999999999836"/>
    <n v="70"/>
    <x v="100"/>
    <x v="2138"/>
    <s v="Luxeuil les Bains"/>
    <s v="SSIAD ELIAD LUXEUIL"/>
    <s v="S.S.I.A.D."/>
    <n v="250019510"/>
    <s v="ELIAD ASSOCIATION HAUTE SAONE"/>
    <n v="1"/>
    <m/>
    <m/>
    <m/>
    <m/>
    <m/>
    <m/>
    <s v="S"/>
    <n v="0"/>
    <n v="0"/>
  </r>
  <r>
    <n v="70314"/>
    <n v="45.542168674698601"/>
    <n v="31.373493975903479"/>
    <n v="14.168674698795121"/>
    <n v="14.168674698795121"/>
    <n v="167.99999999999929"/>
    <n v="167.99999999999929"/>
    <n v="70"/>
    <x v="100"/>
    <x v="2139"/>
    <s v="Melisey"/>
    <s v="SSIAD ELIAD LUXEUIL"/>
    <s v="S.S.I.A.D."/>
    <n v="250019510"/>
    <s v="ELIAD ASSOCIATION HAUTE SAONE"/>
    <n v="1"/>
    <m/>
    <m/>
    <m/>
    <m/>
    <m/>
    <m/>
    <s v="S"/>
    <n v="0"/>
    <n v="0"/>
  </r>
  <r>
    <n v="70315"/>
    <n v="122"/>
    <n v="79"/>
    <n v="43"/>
    <n v="43"/>
    <n v="432"/>
    <n v="432"/>
    <n v="70"/>
    <x v="100"/>
    <x v="2140"/>
    <s v="Saint Loup sur Semouse"/>
    <s v="SSIAD ELIAD LUXEUIL"/>
    <s v="S.S.I.A.D."/>
    <n v="250019510"/>
    <s v="ELIAD ASSOCIATION HAUTE SAONE"/>
    <n v="1"/>
    <m/>
    <m/>
    <m/>
    <m/>
    <m/>
    <m/>
    <s v="S"/>
    <n v="0"/>
    <n v="0"/>
  </r>
  <r>
    <n v="70322"/>
    <n v="78"/>
    <n v="60"/>
    <n v="18"/>
    <n v="18"/>
    <n v="283"/>
    <n v="283"/>
    <n v="70"/>
    <x v="100"/>
    <x v="2141"/>
    <s v="Saint Loup sur Semouse"/>
    <s v="SSIAD ELIAD LUXEUIL"/>
    <s v="S.S.I.A.D."/>
    <n v="250019510"/>
    <s v="ELIAD ASSOCIATION HAUTE SAONE"/>
    <n v="1"/>
    <m/>
    <m/>
    <m/>
    <m/>
    <m/>
    <m/>
    <s v="S"/>
    <n v="0"/>
    <n v="0"/>
  </r>
  <r>
    <n v="70344"/>
    <n v="67"/>
    <n v="47"/>
    <n v="20"/>
    <n v="20"/>
    <n v="314"/>
    <n v="314"/>
    <n v="70"/>
    <x v="100"/>
    <x v="2142"/>
    <s v="Saint Loup sur Semouse"/>
    <s v="SSIAD ELIAD LUXEUIL"/>
    <s v="S.S.I.A.D."/>
    <n v="250019510"/>
    <s v="ELIAD ASSOCIATION HAUTE SAONE"/>
    <n v="1"/>
    <m/>
    <m/>
    <m/>
    <m/>
    <m/>
    <m/>
    <s v="S"/>
    <n v="0"/>
    <n v="0"/>
  </r>
  <r>
    <n v="70398"/>
    <n v="16.238805970149279"/>
    <n v="11.164179104477631"/>
    <n v="5.0746268656716502"/>
    <n v="5.0746268656716502"/>
    <n v="68.000000000000114"/>
    <n v="68.000000000000114"/>
    <n v="70"/>
    <x v="100"/>
    <x v="2143"/>
    <s v="Luxeuil les Bains"/>
    <s v="SSIAD ELIAD LUXEUIL"/>
    <s v="S.S.I.A.D."/>
    <n v="250019510"/>
    <s v="ELIAD ASSOCIATION HAUTE SAONE"/>
    <n v="1"/>
    <m/>
    <m/>
    <m/>
    <m/>
    <m/>
    <m/>
    <s v="S"/>
    <n v="0"/>
    <n v="0"/>
  </r>
  <r>
    <n v="70435"/>
    <n v="228.15238095238107"/>
    <n v="135.27619047619055"/>
    <n v="92.87619047619053"/>
    <n v="92.87619047619053"/>
    <n v="954"/>
    <n v="954"/>
    <n v="70"/>
    <x v="100"/>
    <x v="2144"/>
    <s v="Melisey"/>
    <s v="SSIAD ELIAD LUXEUIL"/>
    <s v="S.S.I.A.D."/>
    <n v="250019510"/>
    <s v="ELIAD ASSOCIATION HAUTE SAONE"/>
    <n v="1"/>
    <m/>
    <m/>
    <m/>
    <m/>
    <m/>
    <m/>
    <s v="S"/>
    <n v="0"/>
    <n v="0"/>
  </r>
  <r>
    <n v="70445"/>
    <n v="22.899082568807327"/>
    <n v="20.03669724770641"/>
    <n v="2.8623853211009158"/>
    <n v="2.8623853211009158"/>
    <n v="104"/>
    <n v="104"/>
    <n v="70"/>
    <x v="100"/>
    <x v="2145"/>
    <s v="Melisey"/>
    <s v="SSIAD ELIAD LUXEUIL"/>
    <s v="S.S.I.A.D."/>
    <n v="250019510"/>
    <s v="ELIAD ASSOCIATION HAUTE SAONE"/>
    <n v="1"/>
    <m/>
    <m/>
    <m/>
    <m/>
    <m/>
    <m/>
    <s v="S"/>
    <n v="0"/>
    <n v="0"/>
  </r>
  <r>
    <n v="70467"/>
    <n v="1100.0971155206314"/>
    <n v="715.51520523728823"/>
    <n v="384.58191028334312"/>
    <n v="384.58191028334312"/>
    <n v="3269"/>
    <n v="3269"/>
    <n v="70"/>
    <x v="100"/>
    <x v="2146"/>
    <s v="Saint Loup sur Semouse"/>
    <s v="SSIAD ELIAD LUXEUIL"/>
    <s v="S.S.I.A.D."/>
    <n v="250019510"/>
    <s v="ELIAD ASSOCIATION HAUTE SAONE"/>
    <n v="1"/>
    <m/>
    <m/>
    <m/>
    <m/>
    <m/>
    <m/>
    <s v="S"/>
    <n v="0"/>
    <n v="0"/>
  </r>
  <r>
    <n v="70470"/>
    <n v="32.808139534883722"/>
    <n v="21.872093023255811"/>
    <n v="10.936046511627907"/>
    <n v="10.936046511627907"/>
    <n v="171"/>
    <n v="171"/>
    <n v="70"/>
    <x v="100"/>
    <x v="2147"/>
    <s v="Saint Loup sur Semouse"/>
    <s v="SSIAD ELIAD LUXEUIL"/>
    <s v="S.S.I.A.D."/>
    <n v="250019510"/>
    <s v="ELIAD ASSOCIATION HAUTE SAONE"/>
    <n v="1"/>
    <m/>
    <m/>
    <m/>
    <m/>
    <m/>
    <m/>
    <s v="S"/>
    <n v="0"/>
    <n v="0"/>
  </r>
  <r>
    <n v="70473"/>
    <n v="512.56404184183316"/>
    <n v="340.3587313416125"/>
    <n v="172.20531050022061"/>
    <n v="172.20531050022061"/>
    <n v="2023.9999999999943"/>
    <n v="2023.9999999999943"/>
    <n v="70"/>
    <x v="100"/>
    <x v="2148"/>
    <s v="Luxeuil les Bains"/>
    <s v="SSIAD ELIAD LUXEUIL"/>
    <s v="S.S.I.A.D."/>
    <n v="250019510"/>
    <s v="ELIAD ASSOCIATION HAUTE SAONE"/>
    <n v="1"/>
    <m/>
    <m/>
    <m/>
    <m/>
    <m/>
    <m/>
    <s v="S"/>
    <n v="0"/>
    <n v="0"/>
  </r>
  <r>
    <n v="70475"/>
    <n v="62.28151260504174"/>
    <n v="40.840336134453601"/>
    <n v="21.44117647058814"/>
    <n v="21.44117647058814"/>
    <n v="242.99999999999889"/>
    <n v="242.99999999999889"/>
    <n v="70"/>
    <x v="100"/>
    <x v="2149"/>
    <s v="Luxeuil les Bains"/>
    <s v="SSIAD ELIAD LUXEUIL"/>
    <s v="S.S.I.A.D."/>
    <n v="250019510"/>
    <s v="ELIAD ASSOCIATION HAUTE SAONE"/>
    <n v="1"/>
    <m/>
    <m/>
    <m/>
    <m/>
    <m/>
    <m/>
    <s v="S"/>
    <n v="0"/>
    <n v="0"/>
  </r>
  <r>
    <n v="70490"/>
    <n v="25.615775524595435"/>
    <n v="15.179718829389888"/>
    <n v="10.436056695205547"/>
    <n v="10.436056695205547"/>
    <n v="114"/>
    <n v="114"/>
    <n v="70"/>
    <x v="100"/>
    <x v="2150"/>
    <s v="Lure-1"/>
    <s v="SSIAD ELIAD LUXEUIL"/>
    <s v="S.S.I.A.D."/>
    <n v="250019510"/>
    <s v="ELIAD ASSOCIATION HAUTE SAONE"/>
    <n v="1"/>
    <m/>
    <m/>
    <m/>
    <m/>
    <m/>
    <m/>
    <s v="S"/>
    <n v="0"/>
    <n v="0"/>
  </r>
  <r>
    <n v="70541"/>
    <n v="29.12888888888876"/>
    <n v="24.106666666666559"/>
    <n v="5.0222222222221999"/>
    <n v="5.0222222222221999"/>
    <n v="225.99999999999901"/>
    <n v="225.99999999999901"/>
    <n v="70"/>
    <x v="100"/>
    <x v="2151"/>
    <s v="Saint Loup sur Semouse"/>
    <s v="SSIAD ELIAD LUXEUIL"/>
    <s v="S.S.I.A.D."/>
    <n v="250019510"/>
    <s v="ELIAD ASSOCIATION HAUTE SAONE"/>
    <n v="1"/>
    <m/>
    <m/>
    <m/>
    <m/>
    <m/>
    <m/>
    <s v="S"/>
    <n v="0"/>
    <n v="0"/>
  </r>
  <r>
    <n v="70564"/>
    <n v="69.778422763206962"/>
    <n v="44.062051852316721"/>
    <n v="25.716370910890241"/>
    <n v="25.716370910890241"/>
    <n v="333"/>
    <n v="333"/>
    <n v="70"/>
    <x v="100"/>
    <x v="2152"/>
    <s v="Saint Loup sur Semouse"/>
    <s v="SSIAD ELIAD LUXEUIL"/>
    <s v="S.S.I.A.D."/>
    <n v="250019510"/>
    <s v="ELIAD ASSOCIATION HAUTE SAONE"/>
    <n v="1"/>
    <m/>
    <m/>
    <m/>
    <m/>
    <m/>
    <m/>
    <s v="S"/>
    <n v="0"/>
    <n v="0"/>
  </r>
  <r>
    <n v="70571"/>
    <n v="6"/>
    <n v="4"/>
    <n v="2"/>
    <n v="2"/>
    <n v="36"/>
    <n v="36"/>
    <n v="70"/>
    <x v="100"/>
    <x v="2153"/>
    <s v="Saint Loup sur Semouse"/>
    <s v="SSIAD ELIAD LUXEUIL"/>
    <s v="S.S.I.A.D."/>
    <n v="250019510"/>
    <s v="ELIAD ASSOCIATION HAUTE SAONE"/>
    <n v="1"/>
    <m/>
    <m/>
    <m/>
    <m/>
    <m/>
    <m/>
    <s v="S"/>
    <n v="0"/>
    <n v="0"/>
  </r>
  <r>
    <n v="70020"/>
    <n v="44"/>
    <n v="35"/>
    <n v="9"/>
    <n v="9"/>
    <n v="227"/>
    <n v="227"/>
    <n v="70"/>
    <x v="101"/>
    <x v="2154"/>
    <s v="Vesoul-1"/>
    <s v="SSIAD ELIAD VESOUL"/>
    <s v="S.S.I.A.D."/>
    <n v="250019510"/>
    <s v="ELIAD ASSOCIATION HAUTE SAONE"/>
    <n v="1"/>
    <m/>
    <m/>
    <m/>
    <m/>
    <m/>
    <m/>
    <s v="P"/>
    <n v="0"/>
    <n v="0"/>
  </r>
  <r>
    <n v="70134"/>
    <n v="48.645739910314077"/>
    <n v="31.417040358744512"/>
    <n v="17.228699551569569"/>
    <n v="17.228699551569569"/>
    <n v="226.0000000000008"/>
    <n v="226.0000000000008"/>
    <n v="70"/>
    <x v="101"/>
    <x v="2155"/>
    <s v="Vesoul-1"/>
    <s v="SSIAD ELIAD VESOUL"/>
    <s v="S.S.I.A.D."/>
    <n v="250019510"/>
    <s v="ELIAD ASSOCIATION HAUTE SAONE"/>
    <n v="1"/>
    <m/>
    <m/>
    <m/>
    <m/>
    <m/>
    <m/>
    <s v="P"/>
    <n v="0"/>
    <n v="0"/>
  </r>
  <r>
    <n v="70136"/>
    <n v="99"/>
    <n v="78"/>
    <n v="21"/>
    <n v="21"/>
    <n v="470"/>
    <n v="470"/>
    <n v="70"/>
    <x v="101"/>
    <x v="72"/>
    <s v="Vesoul-1"/>
    <s v="SSIAD ELIAD VESOUL"/>
    <s v="S.S.I.A.D."/>
    <n v="250019510"/>
    <s v="ELIAD ASSOCIATION HAUTE SAONE"/>
    <n v="1"/>
    <m/>
    <m/>
    <m/>
    <m/>
    <m/>
    <m/>
    <s v="P"/>
    <n v="0"/>
    <n v="0"/>
  </r>
  <r>
    <n v="70163"/>
    <n v="92.723416000848715"/>
    <n v="64.117255745267727"/>
    <n v="28.606160255580985"/>
    <n v="28.606160255580985"/>
    <n v="439"/>
    <n v="439"/>
    <n v="70"/>
    <x v="101"/>
    <x v="2156"/>
    <s v="Vesoul-2"/>
    <s v="SSIAD ELIAD VESOUL"/>
    <s v="S.S.I.A.D."/>
    <n v="250019510"/>
    <s v="ELIAD ASSOCIATION HAUTE SAONE"/>
    <n v="1"/>
    <m/>
    <m/>
    <m/>
    <m/>
    <m/>
    <m/>
    <s v="P"/>
    <n v="0"/>
    <n v="0"/>
  </r>
  <r>
    <n v="70164"/>
    <n v="12.774193548387149"/>
    <n v="9.2903225806451992"/>
    <n v="3.4838709677419502"/>
    <n v="3.4838709677419502"/>
    <n v="72.000000000000298"/>
    <n v="72.000000000000298"/>
    <n v="70"/>
    <x v="101"/>
    <x v="2157"/>
    <s v="Villersexel"/>
    <s v="SSIAD ELIAD VESOUL"/>
    <s v="S.S.I.A.D."/>
    <n v="250019510"/>
    <s v="ELIAD ASSOCIATION HAUTE SAONE"/>
    <n v="1"/>
    <m/>
    <m/>
    <m/>
    <m/>
    <m/>
    <m/>
    <s v="P"/>
    <n v="0"/>
    <n v="0"/>
  </r>
  <r>
    <n v="70166"/>
    <n v="47.730337078651679"/>
    <n v="32.81460674157303"/>
    <n v="14.915730337078651"/>
    <n v="14.915730337078651"/>
    <n v="177"/>
    <n v="177"/>
    <n v="70"/>
    <x v="101"/>
    <x v="2158"/>
    <s v="Vesoul-2"/>
    <s v="SSIAD ELIAD VESOUL"/>
    <s v="S.S.I.A.D."/>
    <n v="250019510"/>
    <s v="ELIAD ASSOCIATION HAUTE SAONE"/>
    <n v="1"/>
    <m/>
    <m/>
    <m/>
    <m/>
    <m/>
    <m/>
    <s v="P"/>
    <n v="0"/>
    <n v="0"/>
  </r>
  <r>
    <n v="70179"/>
    <n v="60.210256410256378"/>
    <n v="37.758974358974342"/>
    <n v="22.451282051282039"/>
    <n v="22.451282051282039"/>
    <n v="199"/>
    <n v="199"/>
    <n v="70"/>
    <x v="101"/>
    <x v="2159"/>
    <s v="Vesoul-2"/>
    <s v="SSIAD ELIAD VESOUL"/>
    <s v="S.S.I.A.D."/>
    <n v="250019510"/>
    <s v="ELIAD ASSOCIATION HAUTE SAONE"/>
    <n v="1"/>
    <m/>
    <m/>
    <m/>
    <m/>
    <m/>
    <m/>
    <s v="P"/>
    <n v="0"/>
    <n v="0"/>
  </r>
  <r>
    <n v="70188"/>
    <n v="16.297195174526561"/>
    <n v="6.1114481904474598"/>
    <n v="10.185746984079101"/>
    <n v="10.185746984079101"/>
    <n v="59.999999999999808"/>
    <n v="59.999999999999808"/>
    <n v="70"/>
    <x v="101"/>
    <x v="2160"/>
    <s v="Lure-1"/>
    <s v="SSIAD ELIAD VESOUL"/>
    <s v="S.S.I.A.D."/>
    <n v="250019510"/>
    <s v="ELIAD ASSOCIATION HAUTE SAONE"/>
    <n v="1"/>
    <m/>
    <m/>
    <m/>
    <m/>
    <m/>
    <m/>
    <s v="P"/>
    <n v="0"/>
    <n v="0"/>
  </r>
  <r>
    <n v="70203"/>
    <n v="30.191780821917838"/>
    <n v="22.90410958904112"/>
    <n v="7.2876712328767201"/>
    <n v="7.2876712328767201"/>
    <n v="152"/>
    <n v="152"/>
    <n v="70"/>
    <x v="101"/>
    <x v="2161"/>
    <s v="Villersexel"/>
    <s v="SSIAD ELIAD VESOUL"/>
    <s v="S.S.I.A.D."/>
    <n v="250019510"/>
    <s v="ELIAD ASSOCIATION HAUTE SAONE"/>
    <n v="1"/>
    <m/>
    <m/>
    <m/>
    <m/>
    <m/>
    <m/>
    <s v="P"/>
    <n v="0"/>
    <n v="0"/>
  </r>
  <r>
    <n v="70207"/>
    <n v="718"/>
    <n v="485"/>
    <n v="233"/>
    <n v="233"/>
    <n v="3176"/>
    <n v="3176"/>
    <n v="70"/>
    <x v="101"/>
    <x v="2162"/>
    <s v="Vesoul-1"/>
    <s v="SSIAD ELIAD VESOUL"/>
    <s v="S.S.I.A.D."/>
    <n v="250019510"/>
    <s v="ELIAD ASSOCIATION HAUTE SAONE"/>
    <n v="1"/>
    <m/>
    <m/>
    <m/>
    <m/>
    <m/>
    <m/>
    <s v="P"/>
    <n v="0"/>
    <n v="0"/>
  </r>
  <r>
    <n v="70208"/>
    <n v="58.807817589576544"/>
    <n v="41.863192182410423"/>
    <n v="16.944625407166122"/>
    <n v="16.944625407166122"/>
    <n v="306"/>
    <n v="306"/>
    <n v="70"/>
    <x v="101"/>
    <x v="2163"/>
    <s v="Rioz"/>
    <s v="SSIAD ELIAD VESOUL"/>
    <s v="S.S.I.A.D."/>
    <n v="250019510"/>
    <s v="ELIAD ASSOCIATION HAUTE SAONE"/>
    <n v="1"/>
    <m/>
    <m/>
    <m/>
    <m/>
    <m/>
    <m/>
    <s v="P"/>
    <n v="0"/>
    <n v="0"/>
  </r>
  <r>
    <n v="70261"/>
    <n v="402.63940308724955"/>
    <n v="258.8398577717457"/>
    <n v="143.79954531550388"/>
    <n v="143.79954531550388"/>
    <n v="1417"/>
    <n v="1417"/>
    <n v="70"/>
    <x v="101"/>
    <x v="2164"/>
    <s v="Vesoul-2"/>
    <s v="SSIAD ELIAD VESOUL"/>
    <s v="S.S.I.A.D."/>
    <n v="250019510"/>
    <s v="ELIAD ASSOCIATION HAUTE SAONE"/>
    <n v="1"/>
    <m/>
    <m/>
    <m/>
    <m/>
    <m/>
    <m/>
    <s v="P"/>
    <n v="0"/>
    <n v="0"/>
  </r>
  <r>
    <n v="70358"/>
    <n v="51.93308550185872"/>
    <n v="34.936802973977684"/>
    <n v="16.996282527881036"/>
    <n v="16.996282527881036"/>
    <n v="254"/>
    <n v="254"/>
    <n v="70"/>
    <x v="101"/>
    <x v="2165"/>
    <s v="Vesoul-2"/>
    <s v="SSIAD ELIAD VESOUL"/>
    <s v="S.S.I.A.D."/>
    <n v="250019510"/>
    <s v="ELIAD ASSOCIATION HAUTE SAONE"/>
    <n v="1"/>
    <m/>
    <m/>
    <m/>
    <m/>
    <m/>
    <m/>
    <s v="P"/>
    <n v="0"/>
    <n v="0"/>
  </r>
  <r>
    <n v="70363"/>
    <n v="160.24060150375999"/>
    <n v="123.1849624060155"/>
    <n v="37.055639097744496"/>
    <n v="37.055639097744496"/>
    <n v="666.0000000000025"/>
    <n v="666.0000000000025"/>
    <n v="70"/>
    <x v="101"/>
    <x v="2166"/>
    <s v="Vesoul-1"/>
    <s v="SSIAD ELIAD VESOUL"/>
    <s v="S.S.I.A.D."/>
    <n v="250019510"/>
    <s v="ELIAD ASSOCIATION HAUTE SAONE"/>
    <n v="1"/>
    <m/>
    <m/>
    <m/>
    <m/>
    <m/>
    <m/>
    <s v="P"/>
    <n v="0"/>
    <n v="0"/>
  </r>
  <r>
    <n v="70378"/>
    <n v="526.67462574132696"/>
    <n v="324.86169675211198"/>
    <n v="201.81292898921501"/>
    <n v="201.81292898921501"/>
    <n v="1710"/>
    <n v="1710"/>
    <n v="70"/>
    <x v="101"/>
    <x v="2167"/>
    <s v="Vesoul-2"/>
    <s v="SSIAD ELIAD VESOUL"/>
    <s v="S.S.I.A.D."/>
    <n v="250019510"/>
    <s v="ELIAD ASSOCIATION HAUTE SAONE"/>
    <n v="1"/>
    <m/>
    <m/>
    <m/>
    <m/>
    <m/>
    <m/>
    <s v="P"/>
    <n v="0"/>
    <n v="0"/>
  </r>
  <r>
    <n v="70380"/>
    <n v="40.727272727272741"/>
    <n v="29.090909090909101"/>
    <n v="11.63636363636364"/>
    <n v="11.63636363636364"/>
    <n v="160"/>
    <n v="160"/>
    <n v="70"/>
    <x v="101"/>
    <x v="2168"/>
    <s v="Saint Loup sur Semouse"/>
    <s v="SSIAD ELIAD VESOUL"/>
    <s v="S.S.I.A.D."/>
    <n v="250019510"/>
    <s v="ELIAD ASSOCIATION HAUTE SAONE"/>
    <n v="1"/>
    <m/>
    <m/>
    <m/>
    <m/>
    <m/>
    <m/>
    <s v="P"/>
    <n v="0"/>
    <n v="0"/>
  </r>
  <r>
    <n v="70381"/>
    <n v="186.46262235241096"/>
    <n v="47.095038962630447"/>
    <n v="139.36758338978052"/>
    <n v="139.36758338978052"/>
    <n v="340"/>
    <n v="340"/>
    <n v="70"/>
    <x v="101"/>
    <x v="2169"/>
    <s v="Villersexel"/>
    <s v="SSIAD ELIAD VESOUL"/>
    <s v="S.S.I.A.D."/>
    <n v="250019510"/>
    <s v="ELIAD ASSOCIATION HAUTE SAONE"/>
    <n v="1"/>
    <m/>
    <m/>
    <m/>
    <m/>
    <m/>
    <m/>
    <s v="P"/>
    <n v="0"/>
    <n v="0"/>
  </r>
  <r>
    <n v="70388"/>
    <n v="498"/>
    <n v="339"/>
    <n v="159"/>
    <n v="159"/>
    <n v="2025"/>
    <n v="2025"/>
    <n v="70"/>
    <x v="101"/>
    <x v="2170"/>
    <s v="Vesoul-1"/>
    <s v="SSIAD ELIAD VESOUL"/>
    <s v="S.S.I.A.D."/>
    <n v="250019510"/>
    <s v="ELIAD ASSOCIATION HAUTE SAONE"/>
    <n v="1"/>
    <m/>
    <m/>
    <m/>
    <m/>
    <m/>
    <m/>
    <s v="P"/>
    <n v="0"/>
    <n v="0"/>
  </r>
  <r>
    <n v="70428"/>
    <n v="320"/>
    <n v="239"/>
    <n v="81"/>
    <n v="81"/>
    <n v="1506"/>
    <n v="1506"/>
    <n v="70"/>
    <x v="101"/>
    <x v="2171"/>
    <s v="Vesoul-1"/>
    <s v="SSIAD ELIAD VESOUL"/>
    <s v="S.S.I.A.D."/>
    <n v="250019510"/>
    <s v="ELIAD ASSOCIATION HAUTE SAONE"/>
    <n v="1"/>
    <m/>
    <m/>
    <m/>
    <m/>
    <m/>
    <m/>
    <s v="P"/>
    <n v="0"/>
    <n v="0"/>
  </r>
  <r>
    <n v="70429"/>
    <n v="148.8117001828156"/>
    <n v="111.60877513711171"/>
    <n v="37.2029250457039"/>
    <n v="37.2029250457039"/>
    <n v="550.00000000000091"/>
    <n v="550.00000000000091"/>
    <n v="70"/>
    <x v="101"/>
    <x v="2172"/>
    <s v="Vesoul-1"/>
    <s v="SSIAD ELIAD VESOUL"/>
    <s v="S.S.I.A.D."/>
    <n v="250019510"/>
    <s v="ELIAD ASSOCIATION HAUTE SAONE"/>
    <n v="1"/>
    <m/>
    <m/>
    <m/>
    <m/>
    <m/>
    <m/>
    <s v="P"/>
    <n v="0"/>
    <n v="0"/>
  </r>
  <r>
    <n v="70433"/>
    <n v="368.32757568375973"/>
    <n v="281.11909676142108"/>
    <n v="87.208478922338657"/>
    <n v="87.208478922338657"/>
    <n v="1392"/>
    <n v="1392"/>
    <n v="70"/>
    <x v="101"/>
    <x v="2173"/>
    <s v="Vesoul-2"/>
    <s v="SSIAD ELIAD VESOUL"/>
    <s v="S.S.I.A.D."/>
    <n v="250019510"/>
    <s v="ELIAD ASSOCIATION HAUTE SAONE"/>
    <n v="1"/>
    <m/>
    <m/>
    <m/>
    <m/>
    <m/>
    <m/>
    <s v="P"/>
    <n v="0"/>
    <n v="0"/>
  </r>
  <r>
    <n v="70478"/>
    <n v="227"/>
    <n v="104"/>
    <n v="123"/>
    <n v="123"/>
    <n v="896"/>
    <n v="896"/>
    <n v="70"/>
    <x v="101"/>
    <x v="2174"/>
    <s v="Lure-1"/>
    <s v="SSIAD ELIAD VESOUL"/>
    <s v="S.S.I.A.D."/>
    <n v="250019510"/>
    <s v="ELIAD ASSOCIATION HAUTE SAONE"/>
    <n v="1"/>
    <m/>
    <m/>
    <m/>
    <m/>
    <m/>
    <m/>
    <s v="P"/>
    <n v="0"/>
    <n v="0"/>
  </r>
  <r>
    <n v="70513"/>
    <n v="711.7053597864126"/>
    <n v="516.4421091585757"/>
    <n v="195.26325062783692"/>
    <n v="195.26325062783692"/>
    <n v="2358"/>
    <n v="2358"/>
    <n v="70"/>
    <x v="101"/>
    <x v="2175"/>
    <s v="Vesoul-1"/>
    <s v="SSIAD ELIAD VESOUL"/>
    <s v="S.S.I.A.D."/>
    <n v="250019510"/>
    <s v="ELIAD ASSOCIATION HAUTE SAONE"/>
    <n v="1"/>
    <m/>
    <m/>
    <m/>
    <m/>
    <m/>
    <m/>
    <s v="P"/>
    <n v="0"/>
    <n v="0"/>
  </r>
  <r>
    <n v="70517"/>
    <n v="51.953424657534256"/>
    <n v="32.868493150684941"/>
    <n v="19.084931506849319"/>
    <n v="19.084931506849319"/>
    <n v="387"/>
    <n v="387"/>
    <n v="70"/>
    <x v="101"/>
    <x v="2176"/>
    <s v="Villersexel"/>
    <s v="SSIAD ELIAD VESOUL"/>
    <s v="S.S.I.A.D."/>
    <n v="250019510"/>
    <s v="ELIAD ASSOCIATION HAUTE SAONE"/>
    <n v="1"/>
    <m/>
    <m/>
    <m/>
    <m/>
    <m/>
    <m/>
    <s v="P"/>
    <n v="0"/>
    <n v="0"/>
  </r>
  <r>
    <n v="70522"/>
    <n v="40"/>
    <n v="27"/>
    <n v="13"/>
    <n v="13"/>
    <n v="140"/>
    <n v="140"/>
    <n v="70"/>
    <x v="101"/>
    <x v="2177"/>
    <s v="Vesoul-2"/>
    <s v="SSIAD ELIAD VESOUL"/>
    <s v="S.S.I.A.D."/>
    <n v="250019510"/>
    <s v="ELIAD ASSOCIATION HAUTE SAONE"/>
    <n v="1"/>
    <m/>
    <m/>
    <m/>
    <m/>
    <m/>
    <m/>
    <s v="P"/>
    <n v="0"/>
    <n v="0"/>
  </r>
  <r>
    <n v="70532"/>
    <n v="142"/>
    <n v="105"/>
    <n v="37"/>
    <n v="37"/>
    <n v="482"/>
    <n v="482"/>
    <n v="70"/>
    <x v="101"/>
    <x v="2178"/>
    <s v="Rioz"/>
    <s v="SSIAD ELIAD VESOUL"/>
    <s v="S.S.I.A.D."/>
    <n v="250019510"/>
    <s v="ELIAD ASSOCIATION HAUTE SAONE"/>
    <n v="1"/>
    <m/>
    <m/>
    <m/>
    <m/>
    <m/>
    <m/>
    <s v="P"/>
    <n v="0"/>
    <n v="0"/>
  </r>
  <r>
    <n v="70534"/>
    <n v="22.159420289854978"/>
    <n v="15.10869565217385"/>
    <n v="7.0507246376811299"/>
    <n v="7.0507246376811299"/>
    <n v="138.99999999999943"/>
    <n v="138.99999999999943"/>
    <n v="70"/>
    <x v="101"/>
    <x v="2179"/>
    <s v="Vesoul-2"/>
    <s v="SSIAD ELIAD VESOUL"/>
    <s v="S.S.I.A.D."/>
    <n v="250019510"/>
    <s v="ELIAD ASSOCIATION HAUTE SAONE"/>
    <n v="1"/>
    <m/>
    <m/>
    <m/>
    <m/>
    <m/>
    <m/>
    <s v="P"/>
    <n v="0"/>
    <n v="0"/>
  </r>
  <r>
    <n v="70550"/>
    <n v="4167.3560387248917"/>
    <n v="2475.4936875307862"/>
    <n v="1691.8623511941057"/>
    <n v="1691.8623511941057"/>
    <n v="15473"/>
    <n v="15473"/>
    <n v="70"/>
    <x v="101"/>
    <x v="2180"/>
    <s v="Vesoul"/>
    <s v="SSIAD ELIAD VESOUL"/>
    <s v="S.S.I.A.D."/>
    <n v="250019510"/>
    <s v="ELIAD ASSOCIATION HAUTE SAONE"/>
    <n v="1"/>
    <m/>
    <m/>
    <m/>
    <m/>
    <m/>
    <m/>
    <s v="P"/>
    <n v="0"/>
    <n v="0"/>
  </r>
  <r>
    <n v="70558"/>
    <n v="34"/>
    <n v="23"/>
    <n v="11"/>
    <n v="11"/>
    <n v="135"/>
    <n v="135"/>
    <n v="70"/>
    <x v="101"/>
    <x v="2181"/>
    <s v="Vesoul-2"/>
    <s v="SSIAD ELIAD VESOUL"/>
    <s v="S.S.I.A.D."/>
    <n v="250019510"/>
    <s v="ELIAD ASSOCIATION HAUTE SAONE"/>
    <n v="1"/>
    <m/>
    <m/>
    <m/>
    <m/>
    <m/>
    <m/>
    <s v="P"/>
    <n v="0"/>
    <n v="0"/>
  </r>
  <r>
    <n v="70559"/>
    <n v="41.805555555555543"/>
    <n v="37.824074074074062"/>
    <n v="3.9814814814814801"/>
    <n v="3.9814814814814801"/>
    <n v="215"/>
    <n v="215"/>
    <n v="70"/>
    <x v="101"/>
    <x v="2182"/>
    <s v="Vesoul-2"/>
    <s v="SSIAD ELIAD VESOUL"/>
    <s v="S.S.I.A.D."/>
    <n v="250019510"/>
    <s v="ELIAD ASSOCIATION HAUTE SAONE"/>
    <n v="1"/>
    <m/>
    <m/>
    <m/>
    <m/>
    <m/>
    <m/>
    <s v="P"/>
    <n v="0"/>
    <n v="0"/>
  </r>
  <r>
    <n v="70569"/>
    <n v="13.341176470588232"/>
    <n v="8.5764705882352921"/>
    <n v="4.7647058823529402"/>
    <n v="4.7647058823529402"/>
    <n v="81"/>
    <n v="81"/>
    <n v="70"/>
    <x v="101"/>
    <x v="2183"/>
    <s v="Vesoul-2"/>
    <s v="SSIAD ELIAD VESOUL"/>
    <s v="S.S.I.A.D."/>
    <n v="250019510"/>
    <s v="ELIAD ASSOCIATION HAUTE SAONE"/>
    <n v="1"/>
    <m/>
    <m/>
    <m/>
    <m/>
    <m/>
    <m/>
    <s v="P"/>
    <n v="0"/>
    <n v="0"/>
  </r>
  <r>
    <n v="25001"/>
    <n v="47.315589353612147"/>
    <n v="35.254752851711011"/>
    <n v="12.060836501901134"/>
    <n v="12.060836501901134"/>
    <n v="244"/>
    <n v="244"/>
    <n v="25"/>
    <x v="102"/>
    <x v="2184"/>
    <s v="Saint Vit"/>
    <s v="SSIAD QUINGEY"/>
    <s v="S.S.I.A.D."/>
    <n v="250002839"/>
    <s v="ETABLISSEMENT DE SANTE QUINGEY"/>
    <n v="1"/>
    <n v="50"/>
    <n v="50"/>
    <m/>
    <m/>
    <m/>
    <m/>
    <s v="P"/>
    <n v="0"/>
    <n v="0"/>
  </r>
  <r>
    <n v="25002"/>
    <n v="74.504950495049471"/>
    <n v="64.570957095709545"/>
    <n v="9.9339933993399292"/>
    <n v="9.9339933993399292"/>
    <n v="301"/>
    <n v="301"/>
    <n v="25"/>
    <x v="102"/>
    <x v="2185"/>
    <s v="Saint Vit"/>
    <s v="SSIAD QUINGEY"/>
    <s v="S.S.I.A.D."/>
    <n v="250002839"/>
    <s v="ETABLISSEMENT DE SANTE QUINGEY"/>
    <n v="1"/>
    <m/>
    <m/>
    <m/>
    <m/>
    <m/>
    <m/>
    <s v="P"/>
    <n v="0"/>
    <n v="0"/>
  </r>
  <r>
    <n v="25021"/>
    <n v="494"/>
    <n v="305"/>
    <n v="189"/>
    <n v="189"/>
    <n v="1562"/>
    <n v="1562"/>
    <n v="25"/>
    <x v="102"/>
    <x v="2186"/>
    <s v="Saint Vit"/>
    <s v="SSIAD QUINGEY"/>
    <s v="S.S.I.A.D."/>
    <n v="250002839"/>
    <s v="ETABLISSEMENT DE SANTE QUINGEY"/>
    <n v="1"/>
    <m/>
    <m/>
    <m/>
    <m/>
    <m/>
    <m/>
    <s v="P"/>
    <n v="0"/>
    <n v="0"/>
  </r>
  <r>
    <n v="25044"/>
    <n v="17"/>
    <n v="13"/>
    <n v="4"/>
    <n v="4"/>
    <n v="49"/>
    <n v="49"/>
    <n v="25"/>
    <x v="102"/>
    <x v="2187"/>
    <s v="Saint Vit"/>
    <s v="SSIAD QUINGEY"/>
    <s v="S.S.I.A.D."/>
    <n v="250002839"/>
    <s v="ETABLISSEMENT DE SANTE QUINGEY"/>
    <n v="1"/>
    <m/>
    <m/>
    <m/>
    <m/>
    <m/>
    <m/>
    <s v="P"/>
    <n v="0"/>
    <n v="0"/>
  </r>
  <r>
    <n v="25090"/>
    <n v="21.42553191489371"/>
    <n v="16.914893617021349"/>
    <n v="4.5106382978723598"/>
    <n v="4.5106382978723598"/>
    <n v="53.000000000000227"/>
    <n v="53.000000000000227"/>
    <n v="25"/>
    <x v="102"/>
    <x v="2188"/>
    <s v="Saint Vit"/>
    <s v="SSIAD QUINGEY"/>
    <s v="S.S.I.A.D."/>
    <n v="250002839"/>
    <s v="ETABLISSEMENT DE SANTE QUINGEY"/>
    <n v="1"/>
    <m/>
    <m/>
    <m/>
    <m/>
    <m/>
    <m/>
    <s v="P"/>
    <n v="0"/>
    <n v="0"/>
  </r>
  <r>
    <n v="25098"/>
    <n v="38"/>
    <n v="27"/>
    <n v="11"/>
    <n v="11"/>
    <n v="151"/>
    <n v="151"/>
    <n v="25"/>
    <x v="102"/>
    <x v="2189"/>
    <s v="Saint Vit"/>
    <s v="SSIAD QUINGEY"/>
    <s v="S.S.I.A.D."/>
    <n v="250002839"/>
    <s v="ETABLISSEMENT DE SANTE QUINGEY"/>
    <n v="1"/>
    <m/>
    <m/>
    <m/>
    <m/>
    <m/>
    <m/>
    <s v="P"/>
    <n v="0"/>
    <n v="0"/>
  </r>
  <r>
    <n v="25104"/>
    <n v="13"/>
    <n v="8"/>
    <n v="5"/>
    <n v="5"/>
    <n v="65"/>
    <n v="65"/>
    <n v="25"/>
    <x v="102"/>
    <x v="2190"/>
    <s v="Saint Vit"/>
    <s v="SSIAD QUINGEY"/>
    <s v="S.S.I.A.D."/>
    <n v="250002839"/>
    <s v="ETABLISSEMENT DE SANTE QUINGEY"/>
    <n v="1"/>
    <m/>
    <m/>
    <m/>
    <m/>
    <m/>
    <m/>
    <s v="P"/>
    <n v="0"/>
    <n v="0"/>
  </r>
  <r>
    <n v="25105"/>
    <n v="147"/>
    <n v="90"/>
    <n v="57"/>
    <n v="57"/>
    <n v="516"/>
    <n v="516"/>
    <n v="25"/>
    <x v="102"/>
    <x v="2191"/>
    <s v="Saint Vit"/>
    <s v="SSIAD QUINGEY"/>
    <s v="S.S.I.A.D."/>
    <n v="250002839"/>
    <s v="ETABLISSEMENT DE SANTE QUINGEY"/>
    <n v="1"/>
    <m/>
    <m/>
    <m/>
    <m/>
    <m/>
    <m/>
    <s v="P"/>
    <n v="0"/>
    <n v="0"/>
  </r>
  <r>
    <n v="25106"/>
    <n v="28"/>
    <n v="14"/>
    <n v="14"/>
    <n v="14"/>
    <n v="81"/>
    <n v="81"/>
    <n v="25"/>
    <x v="102"/>
    <x v="2192"/>
    <s v="Ornans"/>
    <s v="SSIAD QUINGEY"/>
    <s v="S.S.I.A.D."/>
    <n v="250002839"/>
    <s v="ETABLISSEMENT DE SANTE QUINGEY"/>
    <n v="1"/>
    <m/>
    <m/>
    <m/>
    <m/>
    <m/>
    <m/>
    <s v="P"/>
    <n v="0"/>
    <n v="0"/>
  </r>
  <r>
    <n v="25109"/>
    <n v="71.416422287390304"/>
    <n v="57.334310850440097"/>
    <n v="14.0821114369502"/>
    <n v="14.0821114369502"/>
    <n v="343.00000000000131"/>
    <n v="343.00000000000131"/>
    <n v="25"/>
    <x v="102"/>
    <x v="2193"/>
    <s v="Saint Vit"/>
    <s v="SSIAD QUINGEY"/>
    <s v="S.S.I.A.D."/>
    <n v="250002839"/>
    <s v="ETABLISSEMENT DE SANTE QUINGEY"/>
    <n v="1"/>
    <m/>
    <m/>
    <m/>
    <m/>
    <m/>
    <m/>
    <s v="P"/>
    <n v="0"/>
    <n v="0"/>
  </r>
  <r>
    <n v="25126"/>
    <n v="107.68152866242013"/>
    <n v="85.541401273885157"/>
    <n v="22.140127388534982"/>
    <n v="22.140127388534982"/>
    <n v="473.99999999999886"/>
    <n v="473.99999999999886"/>
    <n v="25"/>
    <x v="102"/>
    <x v="2194"/>
    <s v="Saint Vit"/>
    <s v="SSIAD QUINGEY"/>
    <s v="S.S.I.A.D."/>
    <n v="250002839"/>
    <s v="ETABLISSEMENT DE SANTE QUINGEY"/>
    <n v="1"/>
    <m/>
    <m/>
    <m/>
    <m/>
    <m/>
    <m/>
    <s v="P"/>
    <n v="0"/>
    <n v="0"/>
  </r>
  <r>
    <n v="25134"/>
    <n v="2"/>
    <n v="1"/>
    <n v="1"/>
    <n v="1"/>
    <n v="10"/>
    <n v="10"/>
    <n v="25"/>
    <x v="102"/>
    <x v="2195"/>
    <s v="Saint Vit"/>
    <s v="SSIAD QUINGEY"/>
    <s v="S.S.I.A.D."/>
    <n v="250002839"/>
    <s v="ETABLISSEMENT DE SANTE QUINGEY"/>
    <n v="1"/>
    <m/>
    <m/>
    <m/>
    <m/>
    <m/>
    <m/>
    <s v="P"/>
    <n v="0"/>
    <n v="0"/>
  </r>
  <r>
    <n v="25143"/>
    <n v="38.426470588235304"/>
    <n v="22.661764705882359"/>
    <n v="15.764705882352944"/>
    <n v="15.764705882352944"/>
    <n v="201"/>
    <n v="201"/>
    <n v="25"/>
    <x v="102"/>
    <x v="2196"/>
    <s v="Saint Vit"/>
    <s v="SSIAD QUINGEY"/>
    <s v="S.S.I.A.D."/>
    <n v="250002839"/>
    <s v="ETABLISSEMENT DE SANTE QUINGEY"/>
    <n v="1"/>
    <m/>
    <m/>
    <m/>
    <m/>
    <m/>
    <m/>
    <s v="P"/>
    <n v="0"/>
    <n v="0"/>
  </r>
  <r>
    <n v="25149"/>
    <n v="130.16541353383425"/>
    <n v="89.488721804511044"/>
    <n v="40.676691729323203"/>
    <n v="40.676691729323203"/>
    <n v="540.99999999999852"/>
    <n v="540.99999999999852"/>
    <n v="25"/>
    <x v="102"/>
    <x v="2197"/>
    <s v="Saint Vit"/>
    <s v="SSIAD QUINGEY"/>
    <s v="S.S.I.A.D."/>
    <n v="250002839"/>
    <s v="ETABLISSEMENT DE SANTE QUINGEY"/>
    <n v="1"/>
    <m/>
    <m/>
    <m/>
    <m/>
    <m/>
    <m/>
    <s v="P"/>
    <n v="0"/>
    <n v="0"/>
  </r>
  <r>
    <n v="25154"/>
    <n v="72.319702602230805"/>
    <n v="29.5390334572492"/>
    <n v="42.780669144981601"/>
    <n v="42.780669144981601"/>
    <n v="274.00000000000119"/>
    <n v="274.00000000000119"/>
    <n v="25"/>
    <x v="102"/>
    <x v="2198"/>
    <s v="Saint Vit"/>
    <s v="SSIAD QUINGEY"/>
    <s v="S.S.I.A.D."/>
    <n v="250002839"/>
    <s v="ETABLISSEMENT DE SANTE QUINGEY"/>
    <n v="1"/>
    <m/>
    <m/>
    <m/>
    <m/>
    <m/>
    <m/>
    <s v="P"/>
    <n v="0"/>
    <n v="0"/>
  </r>
  <r>
    <n v="25171"/>
    <n v="22"/>
    <n v="16"/>
    <n v="6"/>
    <n v="6"/>
    <n v="99"/>
    <n v="99"/>
    <n v="25"/>
    <x v="102"/>
    <x v="1377"/>
    <s v="Saint Vit"/>
    <s v="SSIAD QUINGEY"/>
    <s v="S.S.I.A.D."/>
    <n v="250002839"/>
    <s v="ETABLISSEMENT DE SANTE QUINGEY"/>
    <n v="1"/>
    <m/>
    <m/>
    <m/>
    <m/>
    <m/>
    <m/>
    <s v="P"/>
    <n v="0"/>
    <n v="0"/>
  </r>
  <r>
    <n v="25185"/>
    <n v="13.138461538461531"/>
    <n v="6.5692307692307663"/>
    <n v="6.5692307692307654"/>
    <n v="6.5692307692307654"/>
    <n v="61"/>
    <n v="61"/>
    <n v="25"/>
    <x v="102"/>
    <x v="2199"/>
    <s v="Saint Vit"/>
    <s v="SSIAD QUINGEY"/>
    <s v="S.S.I.A.D."/>
    <n v="250002839"/>
    <s v="ETABLISSEMENT DE SANTE QUINGEY"/>
    <n v="1"/>
    <m/>
    <m/>
    <m/>
    <m/>
    <m/>
    <m/>
    <s v="P"/>
    <n v="0"/>
    <n v="0"/>
  </r>
  <r>
    <n v="25209"/>
    <n v="29.851239669421521"/>
    <n v="19.19008264462812"/>
    <n v="10.6611570247934"/>
    <n v="10.6611570247934"/>
    <n v="129"/>
    <n v="129"/>
    <n v="25"/>
    <x v="102"/>
    <x v="2200"/>
    <s v="Saint Vit"/>
    <s v="SSIAD QUINGEY"/>
    <s v="S.S.I.A.D."/>
    <n v="250002839"/>
    <s v="ETABLISSEMENT DE SANTE QUINGEY"/>
    <n v="1"/>
    <m/>
    <m/>
    <m/>
    <m/>
    <m/>
    <m/>
    <s v="P"/>
    <n v="0"/>
    <n v="0"/>
  </r>
  <r>
    <n v="25220"/>
    <n v="147"/>
    <n v="104"/>
    <n v="43"/>
    <n v="43"/>
    <n v="568"/>
    <n v="568"/>
    <n v="25"/>
    <x v="102"/>
    <x v="2201"/>
    <s v="Saint Vit"/>
    <s v="SSIAD QUINGEY"/>
    <s v="S.S.I.A.D."/>
    <n v="250002839"/>
    <s v="ETABLISSEMENT DE SANTE QUINGEY"/>
    <n v="1"/>
    <m/>
    <m/>
    <m/>
    <m/>
    <m/>
    <m/>
    <s v="P"/>
    <n v="0"/>
    <n v="0"/>
  </r>
  <r>
    <n v="25253"/>
    <n v="66.416403785488683"/>
    <n v="46.290220820189077"/>
    <n v="20.126182965299598"/>
    <n v="20.126182965299598"/>
    <n v="318.99999999999864"/>
    <n v="318.99999999999864"/>
    <n v="25"/>
    <x v="102"/>
    <x v="2202"/>
    <s v="Saint Vit"/>
    <s v="SSIAD QUINGEY"/>
    <s v="S.S.I.A.D."/>
    <n v="250002839"/>
    <s v="ETABLISSEMENT DE SANTE QUINGEY"/>
    <n v="1"/>
    <m/>
    <m/>
    <m/>
    <m/>
    <m/>
    <m/>
    <s v="P"/>
    <n v="0"/>
    <n v="0"/>
  </r>
  <r>
    <n v="25283"/>
    <n v="18"/>
    <n v="12"/>
    <n v="6"/>
    <n v="6"/>
    <n v="73"/>
    <n v="73"/>
    <n v="25"/>
    <x v="102"/>
    <x v="2203"/>
    <s v="Saint Vit"/>
    <s v="SSIAD QUINGEY"/>
    <s v="S.S.I.A.D."/>
    <n v="250002839"/>
    <s v="ETABLISSEMENT DE SANTE QUINGEY"/>
    <n v="1"/>
    <m/>
    <m/>
    <m/>
    <m/>
    <m/>
    <m/>
    <s v="P"/>
    <n v="0"/>
    <n v="0"/>
  </r>
  <r>
    <n v="25330"/>
    <n v="34"/>
    <n v="25"/>
    <n v="9"/>
    <n v="9"/>
    <n v="206"/>
    <n v="206"/>
    <n v="25"/>
    <x v="102"/>
    <x v="2204"/>
    <s v="Saint Vit"/>
    <s v="SSIAD QUINGEY"/>
    <s v="S.S.I.A.D."/>
    <n v="250002839"/>
    <s v="ETABLISSEMENT DE SANTE QUINGEY"/>
    <n v="1"/>
    <m/>
    <m/>
    <m/>
    <m/>
    <m/>
    <m/>
    <s v="P"/>
    <n v="0"/>
    <n v="0"/>
  </r>
  <r>
    <n v="25336"/>
    <n v="140.37613731882522"/>
    <n v="82.055590218327026"/>
    <n v="58.320547100498175"/>
    <n v="58.320547100498175"/>
    <n v="516"/>
    <n v="516"/>
    <n v="25"/>
    <x v="102"/>
    <x v="2205"/>
    <s v="Saint Vit"/>
    <s v="SSIAD QUINGEY"/>
    <s v="S.S.I.A.D."/>
    <n v="250002839"/>
    <s v="ETABLISSEMENT DE SANTE QUINGEY"/>
    <n v="1"/>
    <m/>
    <m/>
    <m/>
    <m/>
    <m/>
    <m/>
    <s v="P"/>
    <n v="0"/>
    <n v="0"/>
  </r>
  <r>
    <n v="25338"/>
    <n v="29.277108433734931"/>
    <n v="16.590361445783127"/>
    <n v="12.686746987951803"/>
    <n v="12.686746987951803"/>
    <n v="81"/>
    <n v="81"/>
    <n v="25"/>
    <x v="102"/>
    <x v="2206"/>
    <s v="Ornans"/>
    <s v="SSIAD QUINGEY"/>
    <s v="S.S.I.A.D."/>
    <n v="250002839"/>
    <s v="ETABLISSEMENT DE SANTE QUINGEY"/>
    <n v="1"/>
    <m/>
    <m/>
    <m/>
    <m/>
    <m/>
    <m/>
    <s v="P"/>
    <n v="0"/>
    <n v="0"/>
  </r>
  <r>
    <n v="25340"/>
    <n v="56.262910798122007"/>
    <n v="39.183098591549253"/>
    <n v="17.07981220657275"/>
    <n v="17.07981220657275"/>
    <n v="214"/>
    <n v="214"/>
    <n v="25"/>
    <x v="102"/>
    <x v="2207"/>
    <s v="Saint Vit"/>
    <s v="SSIAD QUINGEY"/>
    <s v="S.S.I.A.D."/>
    <n v="250002839"/>
    <s v="ETABLISSEMENT DE SANTE QUINGEY"/>
    <n v="1"/>
    <m/>
    <m/>
    <m/>
    <m/>
    <m/>
    <m/>
    <s v="P"/>
    <n v="0"/>
    <n v="0"/>
  </r>
  <r>
    <n v="25379"/>
    <n v="17.749999999999996"/>
    <n v="13.805555555555554"/>
    <n v="3.9444444444444442"/>
    <n v="3.9444444444444442"/>
    <n v="71"/>
    <n v="71"/>
    <n v="25"/>
    <x v="102"/>
    <x v="2208"/>
    <s v="Saint Vit"/>
    <s v="SSIAD QUINGEY"/>
    <s v="S.S.I.A.D."/>
    <n v="250002839"/>
    <s v="ETABLISSEMENT DE SANTE QUINGEY"/>
    <n v="1"/>
    <m/>
    <m/>
    <m/>
    <m/>
    <m/>
    <m/>
    <s v="P"/>
    <n v="0"/>
    <n v="0"/>
  </r>
  <r>
    <n v="25399"/>
    <n v="32.436910053997124"/>
    <n v="25.341335979685251"/>
    <n v="7.0955740743118696"/>
    <n v="7.0955740743118696"/>
    <n v="95.999999999999801"/>
    <n v="95.999999999999801"/>
    <n v="25"/>
    <x v="102"/>
    <x v="2209"/>
    <s v="Saint Vit"/>
    <s v="SSIAD QUINGEY"/>
    <s v="S.S.I.A.D."/>
    <n v="250002839"/>
    <s v="ETABLISSEMENT DE SANTE QUINGEY"/>
    <n v="1"/>
    <m/>
    <m/>
    <m/>
    <m/>
    <m/>
    <m/>
    <s v="P"/>
    <n v="0"/>
    <n v="0"/>
  </r>
  <r>
    <n v="25406"/>
    <n v="131.53571428571485"/>
    <n v="91.142857142857522"/>
    <n v="40.392857142857309"/>
    <n v="40.392857142857309"/>
    <n v="580.00000000000239"/>
    <n v="580.00000000000239"/>
    <n v="25"/>
    <x v="102"/>
    <x v="2210"/>
    <s v="Saint Vit"/>
    <s v="SSIAD QUINGEY"/>
    <s v="S.S.I.A.D."/>
    <n v="250002839"/>
    <s v="ETABLISSEMENT DE SANTE QUINGEY"/>
    <n v="1"/>
    <m/>
    <m/>
    <m/>
    <m/>
    <m/>
    <m/>
    <s v="P"/>
    <n v="0"/>
    <n v="0"/>
  </r>
  <r>
    <n v="25416"/>
    <n v="71"/>
    <n v="38"/>
    <n v="33"/>
    <n v="33"/>
    <n v="198"/>
    <n v="198"/>
    <n v="25"/>
    <x v="102"/>
    <x v="2211"/>
    <s v="Saint Vit"/>
    <s v="SSIAD QUINGEY"/>
    <s v="S.S.I.A.D."/>
    <n v="250002839"/>
    <s v="ETABLISSEMENT DE SANTE QUINGEY"/>
    <n v="1"/>
    <m/>
    <m/>
    <m/>
    <m/>
    <m/>
    <m/>
    <s v="P"/>
    <n v="0"/>
    <n v="0"/>
  </r>
  <r>
    <n v="25443"/>
    <n v="11.59999999999995"/>
    <n v="6.3272727272726996"/>
    <n v="5.2727272727272503"/>
    <n v="5.2727272727272503"/>
    <n v="57.999999999999751"/>
    <n v="57.999999999999751"/>
    <n v="25"/>
    <x v="102"/>
    <x v="2212"/>
    <s v="Saint Vit"/>
    <s v="SSIAD QUINGEY"/>
    <s v="S.S.I.A.D."/>
    <n v="250002839"/>
    <s v="ETABLISSEMENT DE SANTE QUINGEY"/>
    <n v="1"/>
    <m/>
    <m/>
    <m/>
    <m/>
    <m/>
    <m/>
    <s v="P"/>
    <n v="0"/>
    <n v="0"/>
  </r>
  <r>
    <n v="25445"/>
    <n v="32.201612903225794"/>
    <n v="21.467741935483865"/>
    <n v="10.733870967741932"/>
    <n v="10.733870967741932"/>
    <n v="121"/>
    <n v="121"/>
    <n v="25"/>
    <x v="102"/>
    <x v="2213"/>
    <s v="Saint Vit"/>
    <s v="SSIAD QUINGEY"/>
    <s v="S.S.I.A.D."/>
    <n v="250002839"/>
    <s v="ETABLISSEMENT DE SANTE QUINGEY"/>
    <n v="1"/>
    <m/>
    <m/>
    <m/>
    <m/>
    <m/>
    <m/>
    <s v="P"/>
    <n v="0"/>
    <n v="0"/>
  </r>
  <r>
    <n v="25450"/>
    <n v="14.488636363636363"/>
    <n v="13.522727272727272"/>
    <n v="0.96590909090909105"/>
    <n v="0.96590909090909105"/>
    <n v="85"/>
    <n v="85"/>
    <n v="25"/>
    <x v="102"/>
    <x v="2214"/>
    <s v="Saint Vit"/>
    <s v="SSIAD QUINGEY"/>
    <s v="S.S.I.A.D."/>
    <n v="250002839"/>
    <s v="ETABLISSEMENT DE SANTE QUINGEY"/>
    <n v="1"/>
    <m/>
    <m/>
    <m/>
    <m/>
    <m/>
    <m/>
    <s v="P"/>
    <n v="0"/>
    <n v="0"/>
  </r>
  <r>
    <n v="25460"/>
    <n v="18.606896551724134"/>
    <n v="14.68965517241379"/>
    <n v="3.9172413793103442"/>
    <n v="3.9172413793103442"/>
    <n v="142"/>
    <n v="142"/>
    <n v="25"/>
    <x v="102"/>
    <x v="2215"/>
    <s v="Saint Vit"/>
    <s v="SSIAD QUINGEY"/>
    <s v="S.S.I.A.D."/>
    <n v="250002839"/>
    <s v="ETABLISSEMENT DE SANTE QUINGEY"/>
    <n v="1"/>
    <m/>
    <m/>
    <m/>
    <m/>
    <m/>
    <m/>
    <s v="P"/>
    <n v="0"/>
    <n v="0"/>
  </r>
  <r>
    <n v="25475"/>
    <n v="362.56823829766637"/>
    <n v="163.98405202230873"/>
    <n v="198.58418627535764"/>
    <n v="198.58418627535764"/>
    <n v="1370"/>
    <n v="1370"/>
    <n v="25"/>
    <x v="102"/>
    <x v="2216"/>
    <s v="Saint Vit"/>
    <s v="SSIAD QUINGEY"/>
    <s v="S.S.I.A.D."/>
    <n v="250002839"/>
    <s v="ETABLISSEMENT DE SANTE QUINGEY"/>
    <n v="1"/>
    <m/>
    <m/>
    <m/>
    <m/>
    <m/>
    <m/>
    <s v="P"/>
    <n v="0"/>
    <n v="0"/>
  </r>
  <r>
    <n v="25488"/>
    <n v="21.274725274725274"/>
    <n v="14.505494505494504"/>
    <n v="6.7692307692307692"/>
    <n v="6.7692307692307692"/>
    <n v="88"/>
    <n v="88"/>
    <n v="25"/>
    <x v="102"/>
    <x v="2217"/>
    <s v="Saint Vit"/>
    <s v="SSIAD QUINGEY"/>
    <s v="S.S.I.A.D."/>
    <n v="250002839"/>
    <s v="ETABLISSEMENT DE SANTE QUINGEY"/>
    <n v="1"/>
    <m/>
    <m/>
    <m/>
    <m/>
    <m/>
    <m/>
    <s v="P"/>
    <n v="0"/>
    <n v="0"/>
  </r>
  <r>
    <n v="25500"/>
    <n v="22.244444444444419"/>
    <n v="11.122222222222209"/>
    <n v="11.122222222222211"/>
    <n v="11.122222222222211"/>
    <n v="90.999999999999901"/>
    <n v="90.999999999999901"/>
    <n v="25"/>
    <x v="102"/>
    <x v="2218"/>
    <s v="Saint Vit"/>
    <s v="SSIAD QUINGEY"/>
    <s v="S.S.I.A.D."/>
    <n v="250002839"/>
    <s v="ETABLISSEMENT DE SANTE QUINGEY"/>
    <n v="1"/>
    <m/>
    <m/>
    <m/>
    <m/>
    <m/>
    <m/>
    <s v="P"/>
    <n v="0"/>
    <n v="0"/>
  </r>
  <r>
    <n v="25507"/>
    <n v="26.597701149425383"/>
    <n v="14.321839080459821"/>
    <n v="12.27586206896556"/>
    <n v="12.27586206896556"/>
    <n v="89.000000000000313"/>
    <n v="89.000000000000313"/>
    <n v="25"/>
    <x v="102"/>
    <x v="2219"/>
    <s v="Saint Vit"/>
    <s v="SSIAD QUINGEY"/>
    <s v="S.S.I.A.D."/>
    <n v="250002839"/>
    <s v="ETABLISSEMENT DE SANTE QUINGEY"/>
    <n v="1"/>
    <m/>
    <m/>
    <m/>
    <m/>
    <m/>
    <m/>
    <s v="P"/>
    <n v="0"/>
    <n v="0"/>
  </r>
  <r>
    <n v="25511"/>
    <n v="79.516616314199368"/>
    <n v="60.631419939577015"/>
    <n v="18.88519637462235"/>
    <n v="18.88519637462235"/>
    <n v="329"/>
    <n v="329"/>
    <n v="25"/>
    <x v="102"/>
    <x v="2220"/>
    <s v="Saint Vit"/>
    <s v="SSIAD QUINGEY"/>
    <s v="S.S.I.A.D."/>
    <n v="250002839"/>
    <s v="ETABLISSEMENT DE SANTE QUINGEY"/>
    <n v="1"/>
    <m/>
    <m/>
    <m/>
    <m/>
    <m/>
    <m/>
    <s v="P"/>
    <n v="0"/>
    <n v="0"/>
  </r>
  <r>
    <n v="25528"/>
    <n v="19.772727272727273"/>
    <n v="10.875"/>
    <n v="8.8977272727272751"/>
    <n v="8.8977272727272751"/>
    <n v="87"/>
    <n v="87"/>
    <n v="25"/>
    <x v="102"/>
    <x v="2221"/>
    <s v="Saint Vit"/>
    <s v="SSIAD QUINGEY"/>
    <s v="S.S.I.A.D."/>
    <n v="250002839"/>
    <s v="ETABLISSEMENT DE SANTE QUINGEY"/>
    <n v="1"/>
    <m/>
    <m/>
    <m/>
    <m/>
    <m/>
    <m/>
    <s v="P"/>
    <n v="0"/>
    <n v="0"/>
  </r>
  <r>
    <n v="25616"/>
    <n v="50.8"/>
    <n v="37.381132075471697"/>
    <n v="13.418867924528303"/>
    <n v="13.418867924528303"/>
    <n v="254"/>
    <n v="254"/>
    <n v="25"/>
    <x v="102"/>
    <x v="2222"/>
    <s v="Saint Vit"/>
    <s v="SSIAD QUINGEY"/>
    <s v="S.S.I.A.D."/>
    <n v="250002839"/>
    <s v="ETABLISSEMENT DE SANTE QUINGEY"/>
    <n v="1"/>
    <m/>
    <m/>
    <m/>
    <m/>
    <m/>
    <m/>
    <s v="P"/>
    <n v="0"/>
    <n v="0"/>
  </r>
  <r>
    <n v="21063"/>
    <n v="27.733333333333331"/>
    <n v="20.8"/>
    <n v="6.93333333333333"/>
    <n v="6.93333333333333"/>
    <n v="104"/>
    <n v="104"/>
    <n v="21"/>
    <x v="103"/>
    <x v="2223"/>
    <s v="RECEY-SUR-OURCE"/>
    <s v="SSIAD RECEY SUR OURCE ADMR"/>
    <s v="S.S.I.A.D."/>
    <n v="210985735"/>
    <s v="FEDERATION ADMR 21"/>
    <n v="1"/>
    <m/>
    <n v="9"/>
    <m/>
    <m/>
    <m/>
    <m/>
    <s v="S"/>
    <n v="0"/>
    <n v="0"/>
  </r>
  <r>
    <n v="21085"/>
    <n v="48.905660377358402"/>
    <n v="26.4905660377358"/>
    <n v="22.415094339622602"/>
    <n v="22.415094339622602"/>
    <n v="162"/>
    <n v="162"/>
    <n v="21"/>
    <x v="104"/>
    <x v="2224"/>
    <s v="SAINT-SEINE-L'ABBAYE"/>
    <s v="SSIAD SAINT SEINE L ABBAYE ADMR"/>
    <s v="S.S.I.A.D."/>
    <n v="210985735"/>
    <s v="FEDERATION ADMR 21"/>
    <n v="1"/>
    <m/>
    <n v="9"/>
    <m/>
    <m/>
    <m/>
    <m/>
    <s v="S"/>
    <n v="0"/>
    <n v="0"/>
  </r>
  <r>
    <n v="21046"/>
    <n v="29.402777777777811"/>
    <n v="19.263888888888911"/>
    <n v="10.1388888888889"/>
    <n v="10.1388888888889"/>
    <n v="73.000000000000085"/>
    <n v="73.000000000000085"/>
    <n v="21"/>
    <x v="105"/>
    <x v="2225"/>
    <s v="LIERNAIS"/>
    <s v="SSIAD SAULIEU ADMR"/>
    <s v="S.S.I.A.D."/>
    <n v="210985735"/>
    <s v="FEDERATION ADMR 21"/>
    <n v="1"/>
    <m/>
    <n v="9"/>
    <m/>
    <n v="1"/>
    <m/>
    <m/>
    <s v="S"/>
    <n v="0"/>
    <n v="0"/>
  </r>
  <r>
    <n v="21029"/>
    <n v="25"/>
    <n v="19"/>
    <n v="6"/>
    <n v="6"/>
    <n v="83"/>
    <n v="83"/>
    <n v="21"/>
    <x v="106"/>
    <x v="1798"/>
    <s v="MONTBARD"/>
    <s v="SSIAD MONTBARD ADMR"/>
    <s v="S.S.I.A.D."/>
    <n v="210985735"/>
    <s v="FEDERATION ADMR 21"/>
    <n v="1"/>
    <m/>
    <n v="11"/>
    <m/>
    <n v="1"/>
    <m/>
    <m/>
    <s v="S"/>
    <n v="0"/>
    <n v="0"/>
  </r>
  <r>
    <n v="21020"/>
    <n v="55.743119266055032"/>
    <n v="28.866972477064213"/>
    <n v="26.87614678899082"/>
    <n v="26.87614678899082"/>
    <n v="217"/>
    <n v="217"/>
    <n v="21"/>
    <x v="107"/>
    <x v="2226"/>
    <s v="POUILLY-EN-AUXOIS"/>
    <s v="SSIAD POUILLY EN AUXOIS ADMR"/>
    <s v="S.S.I.A.D."/>
    <n v="210985735"/>
    <s v="FEDERATION ADMR 21"/>
    <n v="1"/>
    <m/>
    <n v="11"/>
    <m/>
    <n v="1"/>
    <m/>
    <m/>
    <s v="S"/>
    <n v="0"/>
    <n v="0"/>
  </r>
  <r>
    <n v="21028"/>
    <n v="268.73776067909154"/>
    <n v="116.29200971303904"/>
    <n v="152.44575096605249"/>
    <n v="152.44575096605249"/>
    <n v="777.99999999999773"/>
    <n v="777.99999999999773"/>
    <n v="21"/>
    <x v="108"/>
    <x v="2227"/>
    <s v="AUXONNE"/>
    <s v="SSIAD AUXONNE ADMR"/>
    <s v="S.S.I.A.D."/>
    <n v="210985735"/>
    <s v="FEDERATION ADMR 21"/>
    <n v="1"/>
    <m/>
    <n v="12"/>
    <m/>
    <n v="2"/>
    <m/>
    <m/>
    <s v="S"/>
    <n v="0"/>
    <n v="0"/>
  </r>
  <r>
    <n v="21034"/>
    <n v="57.230674004553748"/>
    <n v="35.902931923734307"/>
    <n v="21.327742080819437"/>
    <n v="21.327742080819437"/>
    <n v="128"/>
    <n v="128"/>
    <n v="21"/>
    <x v="109"/>
    <x v="2228"/>
    <s v="MONTIGNY-SUR-AUBE"/>
    <s v="SSIAD MONTIGNY SUR AUBE ADMR"/>
    <s v="S.S.I.A.D."/>
    <n v="210985735"/>
    <s v="FEDERATION ADMR 21"/>
    <n v="1"/>
    <m/>
    <n v="12"/>
    <m/>
    <m/>
    <m/>
    <m/>
    <s v="S"/>
    <n v="0"/>
    <n v="0"/>
  </r>
  <r>
    <n v="21005"/>
    <n v="277.97411765081131"/>
    <n v="190.2333093015699"/>
    <n v="87.740808349241433"/>
    <n v="87.740808349241433"/>
    <n v="1358"/>
    <n v="1358"/>
    <n v="21"/>
    <x v="110"/>
    <x v="2229"/>
    <s v="GENLIS"/>
    <s v="SSIAD GENLIS ADMR"/>
    <s v="S.S.I.A.D."/>
    <n v="210985735"/>
    <s v="FEDERATION ADMR 21"/>
    <n v="1"/>
    <m/>
    <n v="29"/>
    <m/>
    <n v="4"/>
    <m/>
    <m/>
    <s v="S"/>
    <n v="0"/>
    <n v="0"/>
  </r>
  <r>
    <n v="21031"/>
    <n v="69"/>
    <n v="56"/>
    <n v="13"/>
    <n v="13"/>
    <n v="454"/>
    <n v="454"/>
    <n v="21"/>
    <x v="111"/>
    <x v="2230"/>
    <s v="SAINT-JEAN-DE-LOSNE"/>
    <s v="SSIAD SEURRE ADMR"/>
    <s v="S.S.I.A.D."/>
    <n v="210985735"/>
    <s v="FEDERATION ADMR 21"/>
    <n v="1"/>
    <n v="134"/>
    <n v="38"/>
    <n v="12"/>
    <n v="3"/>
    <m/>
    <m/>
    <s v="S"/>
    <n v="0"/>
    <n v="0"/>
  </r>
  <r>
    <n v="21074"/>
    <n v="60.205645161290349"/>
    <n v="40.137096774193566"/>
    <n v="20.068548387096783"/>
    <n v="20.068548387096783"/>
    <n v="237"/>
    <n v="237"/>
    <n v="21"/>
    <x v="108"/>
    <x v="2231"/>
    <s v="AUXONNE"/>
    <s v="SSIAD AUXONNE ADMR"/>
    <s v="S.S.I.A.D."/>
    <n v="210985735"/>
    <s v="FEDERATION ADMR 21"/>
    <n v="1"/>
    <m/>
    <m/>
    <m/>
    <m/>
    <m/>
    <m/>
    <s v="S"/>
    <n v="0"/>
    <n v="0"/>
  </r>
  <r>
    <n v="21138"/>
    <n v="126.39831932773106"/>
    <n v="83.285714285714263"/>
    <n v="43.112605042016796"/>
    <n v="43.112605042016796"/>
    <n v="583"/>
    <n v="583"/>
    <n v="21"/>
    <x v="108"/>
    <x v="2232"/>
    <s v="AUXONNE"/>
    <s v="SSIAD AUXONNE ADMR"/>
    <s v="S.S.I.A.D."/>
    <n v="210985735"/>
    <s v="FEDERATION ADMR 21"/>
    <n v="1"/>
    <m/>
    <m/>
    <m/>
    <m/>
    <m/>
    <m/>
    <s v="S"/>
    <n v="0"/>
    <n v="0"/>
  </r>
  <r>
    <n v="21268"/>
    <n v="48.970460600413922"/>
    <n v="35.707627521135151"/>
    <n v="13.262833079278771"/>
    <n v="13.262833079278771"/>
    <n v="204"/>
    <n v="204"/>
    <n v="21"/>
    <x v="108"/>
    <x v="2233"/>
    <s v="AUXONNE"/>
    <s v="SSIAD AUXONNE ADMR"/>
    <s v="S.S.I.A.D."/>
    <n v="210985735"/>
    <s v="FEDERATION ADMR 21"/>
    <n v="1"/>
    <m/>
    <m/>
    <m/>
    <m/>
    <m/>
    <m/>
    <s v="S"/>
    <n v="0"/>
    <n v="0"/>
  </r>
  <r>
    <n v="21269"/>
    <n v="87.209134615384954"/>
    <n v="54.129807692307899"/>
    <n v="33.079326923077048"/>
    <n v="33.079326923077048"/>
    <n v="417.00000000000159"/>
    <n v="417.00000000000159"/>
    <n v="21"/>
    <x v="108"/>
    <x v="2234"/>
    <s v="AUXONNE"/>
    <s v="SSIAD AUXONNE ADMR"/>
    <s v="S.S.I.A.D."/>
    <n v="210985735"/>
    <s v="FEDERATION ADMR 21"/>
    <n v="1"/>
    <m/>
    <m/>
    <m/>
    <m/>
    <m/>
    <m/>
    <s v="S"/>
    <n v="0"/>
    <n v="0"/>
  </r>
  <r>
    <n v="21331"/>
    <n v="92.16467065868261"/>
    <n v="60.452095808383213"/>
    <n v="31.71257485029939"/>
    <n v="31.71257485029939"/>
    <n v="331"/>
    <n v="331"/>
    <n v="21"/>
    <x v="108"/>
    <x v="2235"/>
    <s v="AUXONNE"/>
    <s v="SSIAD AUXONNE ADMR"/>
    <s v="S.S.I.A.D."/>
    <n v="210985735"/>
    <s v="FEDERATION ADMR 21"/>
    <n v="1"/>
    <m/>
    <m/>
    <m/>
    <m/>
    <m/>
    <m/>
    <s v="S"/>
    <n v="0"/>
    <n v="0"/>
  </r>
  <r>
    <n v="21367"/>
    <n v="46.294354838709829"/>
    <n v="24.76209677419363"/>
    <n v="21.532258064516199"/>
    <n v="21.532258064516199"/>
    <n v="267.00000000000085"/>
    <n v="267.00000000000085"/>
    <n v="21"/>
    <x v="108"/>
    <x v="2236"/>
    <s v="AUXONNE"/>
    <s v="SSIAD AUXONNE ADMR"/>
    <s v="S.S.I.A.D."/>
    <n v="210985735"/>
    <s v="FEDERATION ADMR 21"/>
    <n v="1"/>
    <m/>
    <m/>
    <m/>
    <m/>
    <m/>
    <m/>
    <s v="S"/>
    <n v="0"/>
    <n v="0"/>
  </r>
  <r>
    <n v="21371"/>
    <n v="193.02961480099339"/>
    <n v="122.2819674460529"/>
    <n v="70.747647354940497"/>
    <n v="70.747647354940497"/>
    <n v="875.00000000000193"/>
    <n v="875.00000000000193"/>
    <n v="21"/>
    <x v="108"/>
    <x v="2237"/>
    <s v="AUXONNE"/>
    <s v="SSIAD AUXONNE ADMR"/>
    <s v="S.S.I.A.D."/>
    <n v="210985735"/>
    <s v="FEDERATION ADMR 21"/>
    <n v="1"/>
    <m/>
    <m/>
    <m/>
    <m/>
    <m/>
    <m/>
    <s v="S"/>
    <n v="0"/>
    <n v="0"/>
  </r>
  <r>
    <n v="21493"/>
    <n v="115.96919664831492"/>
    <n v="74.260976801113941"/>
    <n v="41.708219847200979"/>
    <n v="41.708219847200979"/>
    <n v="590.99999999999932"/>
    <n v="590.99999999999932"/>
    <n v="21"/>
    <x v="108"/>
    <x v="2238"/>
    <s v="AUXONNE"/>
    <s v="SSIAD AUXONNE ADMR"/>
    <s v="S.S.I.A.D."/>
    <n v="210985735"/>
    <s v="FEDERATION ADMR 21"/>
    <n v="1"/>
    <m/>
    <m/>
    <m/>
    <m/>
    <m/>
    <m/>
    <s v="S"/>
    <n v="0"/>
    <n v="0"/>
  </r>
  <r>
    <n v="21495"/>
    <n v="19.380235197029002"/>
    <n v="15.300185681865001"/>
    <n v="4.0800495151640002"/>
    <n v="4.0800495151640002"/>
    <n v="103"/>
    <n v="103"/>
    <n v="21"/>
    <x v="108"/>
    <x v="2239"/>
    <s v="AUXONNE"/>
    <s v="SSIAD AUXONNE ADMR"/>
    <s v="S.S.I.A.D."/>
    <n v="210985735"/>
    <s v="FEDERATION ADMR 21"/>
    <n v="1"/>
    <m/>
    <m/>
    <m/>
    <m/>
    <m/>
    <m/>
    <s v="S"/>
    <n v="0"/>
    <n v="0"/>
  </r>
  <r>
    <n v="21609"/>
    <n v="70"/>
    <n v="54"/>
    <n v="16"/>
    <n v="16"/>
    <n v="459"/>
    <n v="459"/>
    <n v="21"/>
    <x v="108"/>
    <x v="2240"/>
    <s v="AUXONNE"/>
    <s v="SSIAD AUXONNE ADMR"/>
    <s v="S.S.I.A.D."/>
    <n v="210985735"/>
    <s v="FEDERATION ADMR 21"/>
    <n v="1"/>
    <m/>
    <m/>
    <m/>
    <m/>
    <m/>
    <m/>
    <s v="S"/>
    <n v="0"/>
    <n v="0"/>
  </r>
  <r>
    <n v="21639"/>
    <n v="158.20816864295068"/>
    <n v="104.1370223978916"/>
    <n v="54.071146245059097"/>
    <n v="54.071146245059097"/>
    <n v="759.99999999999739"/>
    <n v="759.99999999999739"/>
    <n v="21"/>
    <x v="108"/>
    <x v="2241"/>
    <s v="AUXONNE"/>
    <s v="SSIAD AUXONNE ADMR"/>
    <s v="S.S.I.A.D."/>
    <n v="210985735"/>
    <s v="FEDERATION ADMR 21"/>
    <n v="1"/>
    <m/>
    <m/>
    <m/>
    <m/>
    <m/>
    <m/>
    <s v="S"/>
    <n v="0"/>
    <n v="0"/>
  </r>
  <r>
    <n v="21643"/>
    <n v="57.208242950108449"/>
    <n v="46.542299349240771"/>
    <n v="10.665943600867676"/>
    <n v="10.665943600867676"/>
    <n v="447"/>
    <n v="447"/>
    <n v="21"/>
    <x v="108"/>
    <x v="2242"/>
    <s v="AUXONNE"/>
    <s v="SSIAD AUXONNE ADMR"/>
    <s v="S.S.I.A.D."/>
    <n v="210985735"/>
    <s v="FEDERATION ADMR 21"/>
    <n v="1"/>
    <m/>
    <m/>
    <m/>
    <m/>
    <m/>
    <m/>
    <s v="S"/>
    <n v="0"/>
    <n v="0"/>
  </r>
  <r>
    <n v="21699"/>
    <n v="239.90512333965791"/>
    <n v="157.21442125237155"/>
    <n v="82.69070208728634"/>
    <n v="82.69070208728634"/>
    <n v="1076"/>
    <n v="1076"/>
    <n v="21"/>
    <x v="108"/>
    <x v="2243"/>
    <s v="AUXONNE"/>
    <s v="SSIAD AUXONNE ADMR"/>
    <s v="S.S.I.A.D."/>
    <n v="210985735"/>
    <s v="FEDERATION ADMR 21"/>
    <n v="1"/>
    <m/>
    <m/>
    <m/>
    <m/>
    <m/>
    <m/>
    <s v="S"/>
    <n v="0"/>
    <n v="0"/>
  </r>
  <r>
    <n v="21701"/>
    <n v="40.300751879699199"/>
    <n v="27.203007518796959"/>
    <n v="13.09774436090224"/>
    <n v="13.09774436090224"/>
    <n v="134"/>
    <n v="134"/>
    <n v="21"/>
    <x v="108"/>
    <x v="2244"/>
    <s v="AUXONNE"/>
    <s v="SSIAD AUXONNE ADMR"/>
    <s v="S.S.I.A.D."/>
    <n v="210985735"/>
    <s v="FEDERATION ADMR 21"/>
    <n v="1"/>
    <m/>
    <m/>
    <m/>
    <m/>
    <m/>
    <m/>
    <s v="S"/>
    <n v="0"/>
    <n v="0"/>
  </r>
  <r>
    <n v="21057"/>
    <n v="64"/>
    <n v="47"/>
    <n v="17"/>
    <n v="17"/>
    <n v="326"/>
    <n v="326"/>
    <n v="21"/>
    <x v="110"/>
    <x v="2245"/>
    <s v="GENLIS"/>
    <s v="SSIAD GENLIS ADMR"/>
    <s v="S.S.I.A.D."/>
    <n v="210985735"/>
    <s v="FEDERATION ADMR 21"/>
    <n v="1"/>
    <m/>
    <m/>
    <m/>
    <m/>
    <m/>
    <m/>
    <s v="S"/>
    <n v="0"/>
    <n v="0"/>
  </r>
  <r>
    <n v="21067"/>
    <n v="129.86743515850151"/>
    <n v="99.135446685879003"/>
    <n v="30.73198847262249"/>
    <n v="30.73198847262249"/>
    <n v="688"/>
    <n v="688"/>
    <n v="21"/>
    <x v="110"/>
    <x v="2246"/>
    <s v="GENLIS"/>
    <s v="SSIAD GENLIS ADMR"/>
    <s v="S.S.I.A.D."/>
    <n v="210985735"/>
    <s v="FEDERATION ADMR 21"/>
    <n v="1"/>
    <m/>
    <m/>
    <m/>
    <m/>
    <m/>
    <m/>
    <s v="S"/>
    <n v="0"/>
    <n v="0"/>
  </r>
  <r>
    <n v="21106"/>
    <n v="153"/>
    <n v="113"/>
    <n v="40"/>
    <n v="40"/>
    <n v="804"/>
    <n v="804"/>
    <n v="21"/>
    <x v="110"/>
    <x v="2247"/>
    <s v="GENLIS"/>
    <s v="SSIAD GENLIS ADMR"/>
    <s v="S.S.I.A.D."/>
    <n v="210985735"/>
    <s v="FEDERATION ADMR 21"/>
    <n v="1"/>
    <m/>
    <m/>
    <m/>
    <m/>
    <m/>
    <m/>
    <s v="S"/>
    <n v="0"/>
    <n v="0"/>
  </r>
  <r>
    <n v="21126"/>
    <n v="119"/>
    <n v="82"/>
    <n v="37"/>
    <n v="37"/>
    <n v="623"/>
    <n v="623"/>
    <n v="21"/>
    <x v="110"/>
    <x v="2248"/>
    <s v="GENLIS"/>
    <s v="SSIAD GENLIS ADMR"/>
    <s v="S.S.I.A.D."/>
    <n v="210985735"/>
    <s v="FEDERATION ADMR 21"/>
    <n v="1"/>
    <m/>
    <m/>
    <m/>
    <m/>
    <m/>
    <m/>
    <s v="S"/>
    <n v="0"/>
    <n v="0"/>
  </r>
  <r>
    <n v="21130"/>
    <n v="52.071823204419999"/>
    <n v="37.491712707182401"/>
    <n v="14.5801104972376"/>
    <n v="14.5801104972376"/>
    <n v="377.0000000000008"/>
    <n v="377.0000000000008"/>
    <n v="21"/>
    <x v="110"/>
    <x v="2249"/>
    <s v="GENLIS"/>
    <s v="SSIAD GENLIS ADMR"/>
    <s v="S.S.I.A.D."/>
    <n v="210985735"/>
    <s v="FEDERATION ADMR 21"/>
    <n v="1"/>
    <m/>
    <m/>
    <m/>
    <m/>
    <m/>
    <m/>
    <s v="S"/>
    <n v="0"/>
    <n v="0"/>
  </r>
  <r>
    <n v="21183"/>
    <n v="115.49714285714279"/>
    <n v="99.662857142857078"/>
    <n v="15.834285714285707"/>
    <n v="15.834285714285707"/>
    <n v="815"/>
    <n v="815"/>
    <n v="21"/>
    <x v="110"/>
    <x v="2250"/>
    <s v="GENLIS"/>
    <s v="SSIAD GENLIS ADMR"/>
    <s v="S.S.I.A.D."/>
    <n v="210985735"/>
    <s v="FEDERATION ADMR 21"/>
    <n v="1"/>
    <m/>
    <m/>
    <m/>
    <m/>
    <m/>
    <m/>
    <s v="S"/>
    <n v="0"/>
    <n v="0"/>
  </r>
  <r>
    <n v="21242"/>
    <n v="43"/>
    <n v="35"/>
    <n v="8"/>
    <n v="8"/>
    <n v="281"/>
    <n v="281"/>
    <n v="21"/>
    <x v="110"/>
    <x v="2251"/>
    <s v="GENLIS"/>
    <s v="SSIAD GENLIS ADMR"/>
    <s v="S.S.I.A.D."/>
    <n v="210985735"/>
    <s v="FEDERATION ADMR 21"/>
    <n v="1"/>
    <m/>
    <m/>
    <m/>
    <m/>
    <m/>
    <m/>
    <s v="S"/>
    <n v="0"/>
    <n v="0"/>
  </r>
  <r>
    <n v="21261"/>
    <n v="159.17187803486894"/>
    <n v="108.79421407747844"/>
    <n v="50.377663957390503"/>
    <n v="50.377663957390503"/>
    <n v="676.99999999999716"/>
    <n v="676.99999999999716"/>
    <n v="21"/>
    <x v="110"/>
    <x v="2252"/>
    <s v="GENLIS"/>
    <s v="SSIAD GENLIS ADMR"/>
    <s v="S.S.I.A.D."/>
    <n v="210985735"/>
    <s v="FEDERATION ADMR 21"/>
    <n v="1"/>
    <m/>
    <m/>
    <m/>
    <m/>
    <m/>
    <m/>
    <s v="S"/>
    <n v="0"/>
    <n v="0"/>
  </r>
  <r>
    <n v="21292"/>
    <n v="1281.3063320022857"/>
    <n v="823.19125609231673"/>
    <n v="458.11507590996894"/>
    <n v="458.11507590996894"/>
    <n v="5480.0000000000236"/>
    <n v="5480.0000000000236"/>
    <n v="21"/>
    <x v="110"/>
    <x v="2253"/>
    <s v="GENLIS"/>
    <s v="SSIAD GENLIS ADMR"/>
    <s v="S.S.I.A.D."/>
    <n v="210985735"/>
    <s v="FEDERATION ADMR 21"/>
    <n v="1"/>
    <m/>
    <m/>
    <m/>
    <m/>
    <m/>
    <m/>
    <s v="S"/>
    <n v="0"/>
    <n v="0"/>
  </r>
  <r>
    <n v="21319"/>
    <n v="125.01165803108856"/>
    <n v="91.395077720207595"/>
    <n v="33.616580310880963"/>
    <n v="33.616580310880963"/>
    <n v="811.00000000000318"/>
    <n v="811.00000000000318"/>
    <n v="21"/>
    <x v="110"/>
    <x v="2254"/>
    <s v="GENLIS"/>
    <s v="SSIAD GENLIS ADMR"/>
    <s v="S.S.I.A.D."/>
    <n v="210985735"/>
    <s v="FEDERATION ADMR 21"/>
    <n v="1"/>
    <m/>
    <m/>
    <m/>
    <m/>
    <m/>
    <m/>
    <s v="S"/>
    <n v="0"/>
    <n v="0"/>
  </r>
  <r>
    <n v="21320"/>
    <n v="124.93474528054229"/>
    <n v="101.76136510753848"/>
    <n v="23.17338017300381"/>
    <n v="23.17338017300381"/>
    <n v="805.99999999999602"/>
    <n v="805.99999999999602"/>
    <n v="21"/>
    <x v="110"/>
    <x v="2255"/>
    <s v="GENLIS"/>
    <s v="SSIAD GENLIS ADMR"/>
    <s v="S.S.I.A.D."/>
    <n v="210985735"/>
    <s v="FEDERATION ADMR 21"/>
    <n v="1"/>
    <m/>
    <m/>
    <m/>
    <m/>
    <m/>
    <m/>
    <s v="S"/>
    <n v="0"/>
    <n v="0"/>
  </r>
  <r>
    <n v="21330"/>
    <n v="141.0714285714279"/>
    <n v="106.58730158730108"/>
    <n v="34.484126984126824"/>
    <n v="34.484126984126824"/>
    <n v="394.99999999999812"/>
    <n v="394.99999999999812"/>
    <n v="21"/>
    <x v="110"/>
    <x v="2256"/>
    <s v="GENLIS"/>
    <s v="SSIAD GENLIS ADMR"/>
    <s v="S.S.I.A.D."/>
    <n v="210985735"/>
    <s v="FEDERATION ADMR 21"/>
    <n v="1"/>
    <m/>
    <m/>
    <m/>
    <m/>
    <m/>
    <m/>
    <s v="S"/>
    <n v="0"/>
    <n v="0"/>
  </r>
  <r>
    <n v="21351"/>
    <n v="225.48677107797448"/>
    <n v="148.6503977100765"/>
    <n v="76.836373367897991"/>
    <n v="76.836373367897991"/>
    <n v="1181"/>
    <n v="1181"/>
    <n v="21"/>
    <x v="110"/>
    <x v="2257"/>
    <s v="GENLIS"/>
    <s v="SSIAD GENLIS ADMR"/>
    <s v="S.S.I.A.D."/>
    <n v="210985735"/>
    <s v="FEDERATION ADMR 21"/>
    <n v="1"/>
    <m/>
    <m/>
    <m/>
    <m/>
    <m/>
    <m/>
    <s v="S"/>
    <n v="0"/>
    <n v="0"/>
  </r>
  <r>
    <n v="21352"/>
    <n v="153"/>
    <n v="120"/>
    <n v="33"/>
    <n v="33"/>
    <n v="574"/>
    <n v="574"/>
    <n v="21"/>
    <x v="110"/>
    <x v="2258"/>
    <s v="GENLIS"/>
    <s v="SSIAD GENLIS ADMR"/>
    <s v="S.S.I.A.D."/>
    <n v="210985735"/>
    <s v="FEDERATION ADMR 21"/>
    <n v="1"/>
    <m/>
    <m/>
    <m/>
    <m/>
    <m/>
    <m/>
    <s v="S"/>
    <n v="0"/>
    <n v="0"/>
  </r>
  <r>
    <n v="21353"/>
    <n v="205.41714285714289"/>
    <n v="141.53142857142859"/>
    <n v="63.885714285714293"/>
    <n v="63.885714285714293"/>
    <n v="1204"/>
    <n v="1204"/>
    <n v="21"/>
    <x v="110"/>
    <x v="2259"/>
    <s v="GENLIS"/>
    <s v="SSIAD GENLIS ADMR"/>
    <s v="S.S.I.A.D."/>
    <n v="210985735"/>
    <s v="FEDERATION ADMR 21"/>
    <n v="1"/>
    <m/>
    <m/>
    <m/>
    <m/>
    <m/>
    <m/>
    <s v="S"/>
    <n v="0"/>
    <n v="0"/>
  </r>
  <r>
    <n v="21370"/>
    <n v="129.61486559611066"/>
    <n v="95.452807997135764"/>
    <n v="34.162057598974904"/>
    <n v="34.162057598974904"/>
    <n v="847.0000000000025"/>
    <n v="847.0000000000025"/>
    <n v="21"/>
    <x v="110"/>
    <x v="2260"/>
    <s v="GENLIS"/>
    <s v="SSIAD GENLIS ADMR"/>
    <s v="S.S.I.A.D."/>
    <n v="210985735"/>
    <s v="FEDERATION ADMR 21"/>
    <n v="1"/>
    <m/>
    <m/>
    <m/>
    <m/>
    <m/>
    <m/>
    <s v="S"/>
    <n v="0"/>
    <n v="0"/>
  </r>
  <r>
    <n v="21388"/>
    <n v="67.762237762237788"/>
    <n v="56.171328671328695"/>
    <n v="11.590909090909095"/>
    <n v="11.590909090909095"/>
    <n v="510"/>
    <n v="510"/>
    <n v="21"/>
    <x v="110"/>
    <x v="2261"/>
    <s v="GENLIS"/>
    <s v="SSIAD GENLIS ADMR"/>
    <s v="S.S.I.A.D."/>
    <n v="210985735"/>
    <s v="FEDERATION ADMR 21"/>
    <n v="1"/>
    <m/>
    <m/>
    <m/>
    <m/>
    <m/>
    <m/>
    <s v="S"/>
    <n v="0"/>
    <n v="0"/>
  </r>
  <r>
    <n v="21486"/>
    <n v="119"/>
    <n v="94"/>
    <n v="25"/>
    <n v="25"/>
    <n v="545"/>
    <n v="545"/>
    <n v="21"/>
    <x v="110"/>
    <x v="2262"/>
    <s v="GENLIS"/>
    <s v="SSIAD GENLIS ADMR"/>
    <s v="S.S.I.A.D."/>
    <n v="210985735"/>
    <s v="FEDERATION ADMR 21"/>
    <n v="1"/>
    <m/>
    <m/>
    <m/>
    <m/>
    <m/>
    <m/>
    <s v="S"/>
    <n v="0"/>
    <n v="0"/>
  </r>
  <r>
    <n v="21487"/>
    <n v="74.202352941176642"/>
    <n v="45.345882352941281"/>
    <n v="28.856470588235361"/>
    <n v="28.856470588235361"/>
    <n v="438.00000000000102"/>
    <n v="438.00000000000102"/>
    <n v="21"/>
    <x v="110"/>
    <x v="2263"/>
    <s v="GENLIS"/>
    <s v="SSIAD GENLIS ADMR"/>
    <s v="S.S.I.A.D."/>
    <n v="210985735"/>
    <s v="FEDERATION ADMR 21"/>
    <n v="1"/>
    <m/>
    <m/>
    <m/>
    <m/>
    <m/>
    <m/>
    <s v="S"/>
    <n v="0"/>
    <n v="0"/>
  </r>
  <r>
    <n v="21507"/>
    <n v="23.511450381679481"/>
    <n v="14.96183206106876"/>
    <n v="8.5496183206107208"/>
    <n v="8.5496183206107208"/>
    <n v="140.00000000000054"/>
    <n v="140.00000000000054"/>
    <n v="21"/>
    <x v="110"/>
    <x v="2264"/>
    <s v="GENLIS"/>
    <s v="SSIAD GENLIS ADMR"/>
    <s v="S.S.I.A.D."/>
    <n v="210985735"/>
    <s v="FEDERATION ADMR 21"/>
    <n v="1"/>
    <m/>
    <m/>
    <m/>
    <m/>
    <m/>
    <m/>
    <s v="S"/>
    <n v="0"/>
    <n v="0"/>
  </r>
  <r>
    <n v="21532"/>
    <n v="214.06413994169151"/>
    <n v="162.60641399416951"/>
    <n v="51.457725947522"/>
    <n v="51.457725947522"/>
    <n v="1059"/>
    <n v="1059"/>
    <n v="21"/>
    <x v="110"/>
    <x v="2265"/>
    <s v="GENLIS"/>
    <s v="SSIAD GENLIS ADMR"/>
    <s v="S.S.I.A.D."/>
    <n v="210985735"/>
    <s v="FEDERATION ADMR 21"/>
    <n v="1"/>
    <m/>
    <m/>
    <m/>
    <m/>
    <m/>
    <m/>
    <s v="S"/>
    <n v="0"/>
    <n v="0"/>
  </r>
  <r>
    <n v="21621"/>
    <n v="50.40000000000007"/>
    <n v="32.914285714285761"/>
    <n v="17.485714285714309"/>
    <n v="17.485714285714309"/>
    <n v="216"/>
    <n v="216"/>
    <n v="21"/>
    <x v="110"/>
    <x v="2266"/>
    <s v="GENLIS"/>
    <s v="SSIAD GENLIS ADMR"/>
    <s v="S.S.I.A.D."/>
    <n v="210985735"/>
    <s v="FEDERATION ADMR 21"/>
    <n v="1"/>
    <m/>
    <m/>
    <m/>
    <m/>
    <m/>
    <m/>
    <s v="S"/>
    <n v="0"/>
    <n v="0"/>
  </r>
  <r>
    <n v="21622"/>
    <n v="46.788288288288264"/>
    <n v="28.869369369369355"/>
    <n v="17.918918918918909"/>
    <n v="17.918918918918909"/>
    <n v="221"/>
    <n v="221"/>
    <n v="21"/>
    <x v="110"/>
    <x v="2267"/>
    <s v="GENLIS"/>
    <s v="SSIAD GENLIS ADMR"/>
    <s v="S.S.I.A.D."/>
    <n v="210985735"/>
    <s v="FEDERATION ADMR 21"/>
    <n v="1"/>
    <m/>
    <m/>
    <m/>
    <m/>
    <m/>
    <m/>
    <s v="S"/>
    <n v="0"/>
    <n v="0"/>
  </r>
  <r>
    <n v="21623"/>
    <n v="121.8300653594772"/>
    <n v="89.342047930283286"/>
    <n v="32.488017429193917"/>
    <n v="32.488017429193917"/>
    <n v="1398"/>
    <n v="1398"/>
    <n v="21"/>
    <x v="110"/>
    <x v="2268"/>
    <s v="GENLIS"/>
    <s v="SSIAD GENLIS ADMR"/>
    <s v="S.S.I.A.D."/>
    <n v="210985735"/>
    <s v="FEDERATION ADMR 21"/>
    <n v="1"/>
    <m/>
    <m/>
    <m/>
    <m/>
    <m/>
    <m/>
    <s v="S"/>
    <n v="0"/>
    <n v="0"/>
  </r>
  <r>
    <n v="21632"/>
    <n v="152.70782280867164"/>
    <n v="118.32327992459987"/>
    <n v="34.384542884071763"/>
    <n v="34.384542884071763"/>
    <n v="1073"/>
    <n v="1073"/>
    <n v="21"/>
    <x v="110"/>
    <x v="2269"/>
    <s v="GENLIS"/>
    <s v="SSIAD GENLIS ADMR"/>
    <s v="S.S.I.A.D."/>
    <n v="210985735"/>
    <s v="FEDERATION ADMR 21"/>
    <n v="1"/>
    <m/>
    <m/>
    <m/>
    <m/>
    <m/>
    <m/>
    <s v="S"/>
    <n v="0"/>
    <n v="0"/>
  </r>
  <r>
    <n v="21656"/>
    <n v="156.28918918918845"/>
    <n v="113.66486486486431"/>
    <n v="42.624324324324121"/>
    <n v="42.624324324324121"/>
    <n v="750.99999999999636"/>
    <n v="750.99999999999636"/>
    <n v="21"/>
    <x v="110"/>
    <x v="2270"/>
    <s v="GENLIS"/>
    <s v="SSIAD GENLIS ADMR"/>
    <s v="S.S.I.A.D."/>
    <n v="210985735"/>
    <s v="FEDERATION ADMR 21"/>
    <n v="1"/>
    <m/>
    <m/>
    <m/>
    <m/>
    <m/>
    <m/>
    <s v="S"/>
    <n v="0"/>
    <n v="0"/>
  </r>
  <r>
    <n v="21047"/>
    <n v="16.571428571428573"/>
    <n v="4.9714285714285742"/>
    <n v="11.6"/>
    <n v="11.6"/>
    <n v="58"/>
    <n v="58"/>
    <n v="21"/>
    <x v="106"/>
    <x v="2271"/>
    <s v="SEMUR-EN-AUXOIS"/>
    <s v="SSIAD MONTBARD ADMR"/>
    <s v="S.S.I.A.D."/>
    <n v="210985735"/>
    <s v="FEDERATION ADMR 21"/>
    <n v="1"/>
    <m/>
    <m/>
    <m/>
    <m/>
    <m/>
    <m/>
    <s v="S"/>
    <n v="0"/>
    <n v="0"/>
  </r>
  <r>
    <n v="21198"/>
    <n v="68.842975206611555"/>
    <n v="39.338842975206603"/>
    <n v="29.504132231404949"/>
    <n v="29.504132231404949"/>
    <n v="238"/>
    <n v="238"/>
    <n v="21"/>
    <x v="106"/>
    <x v="2272"/>
    <s v="SEMUR-EN-AUXOIS"/>
    <s v="SSIAD MONTBARD ADMR"/>
    <s v="S.S.I.A.D."/>
    <n v="210985735"/>
    <s v="FEDERATION ADMR 21"/>
    <n v="1"/>
    <m/>
    <m/>
    <m/>
    <m/>
    <m/>
    <m/>
    <s v="S"/>
    <n v="0"/>
    <n v="0"/>
  </r>
  <r>
    <n v="21199"/>
    <n v="41.825503355704718"/>
    <n v="28.563758389261761"/>
    <n v="13.26174496644296"/>
    <n v="13.26174496644296"/>
    <n v="152"/>
    <n v="152"/>
    <n v="21"/>
    <x v="106"/>
    <x v="2273"/>
    <s v="SEMUR-EN-AUXOIS"/>
    <s v="SSIAD MONTBARD ADMR"/>
    <s v="S.S.I.A.D."/>
    <n v="210985735"/>
    <s v="FEDERATION ADMR 21"/>
    <n v="1"/>
    <m/>
    <m/>
    <m/>
    <m/>
    <m/>
    <m/>
    <s v="S"/>
    <n v="0"/>
    <n v="0"/>
  </r>
  <r>
    <n v="21203"/>
    <n v="45.343511450381762"/>
    <n v="32.97709923664128"/>
    <n v="12.36641221374048"/>
    <n v="12.36641221374048"/>
    <n v="135"/>
    <n v="135"/>
    <n v="21"/>
    <x v="106"/>
    <x v="2274"/>
    <s v="SEMUR-EN-AUXOIS"/>
    <s v="SSIAD MONTBARD ADMR"/>
    <s v="S.S.I.A.D."/>
    <n v="210985735"/>
    <s v="FEDERATION ADMR 21"/>
    <n v="1"/>
    <m/>
    <m/>
    <m/>
    <m/>
    <m/>
    <m/>
    <s v="S"/>
    <n v="0"/>
    <n v="0"/>
  </r>
  <r>
    <n v="21247"/>
    <n v="242.70079879403349"/>
    <n v="128.83510651354172"/>
    <n v="113.86569228049177"/>
    <n v="113.86569228049177"/>
    <n v="771"/>
    <n v="771"/>
    <n v="21"/>
    <x v="106"/>
    <x v="2275"/>
    <s v="SEMUR-EN-AUXOIS"/>
    <s v="SSIAD MONTBARD ADMR"/>
    <s v="S.S.I.A.D."/>
    <n v="210985735"/>
    <s v="FEDERATION ADMR 21"/>
    <n v="1"/>
    <m/>
    <m/>
    <m/>
    <m/>
    <m/>
    <m/>
    <s v="S"/>
    <n v="0"/>
    <n v="0"/>
  </r>
  <r>
    <n v="21260"/>
    <n v="43.957038112653763"/>
    <n v="25.243050801022751"/>
    <n v="18.713987311631008"/>
    <n v="18.713987311631008"/>
    <n v="155"/>
    <n v="155"/>
    <n v="21"/>
    <x v="106"/>
    <x v="2276"/>
    <s v="MONTBARD"/>
    <s v="SSIAD MONTBARD ADMR"/>
    <s v="S.S.I.A.D."/>
    <n v="210985735"/>
    <s v="FEDERATION ADMR 21"/>
    <n v="1"/>
    <m/>
    <m/>
    <m/>
    <m/>
    <m/>
    <m/>
    <s v="S"/>
    <n v="0"/>
    <n v="0"/>
  </r>
  <r>
    <n v="21282"/>
    <n v="25.480392156862699"/>
    <n v="18.8333333333333"/>
    <n v="6.6470588235293997"/>
    <n v="6.6470588235293997"/>
    <n v="113"/>
    <n v="113"/>
    <n v="21"/>
    <x v="106"/>
    <x v="2277"/>
    <s v="SEMUR-EN-AUXOIS"/>
    <s v="SSIAD MONTBARD ADMR"/>
    <s v="S.S.I.A.D."/>
    <n v="210985735"/>
    <s v="FEDERATION ADMR 21"/>
    <n v="1"/>
    <m/>
    <m/>
    <m/>
    <m/>
    <m/>
    <m/>
    <s v="S"/>
    <n v="0"/>
    <n v="0"/>
  </r>
  <r>
    <n v="21324"/>
    <n v="10.792452830188678"/>
    <n v="6.8679245283018862"/>
    <n v="3.924528301886792"/>
    <n v="3.924528301886792"/>
    <n v="52"/>
    <n v="52"/>
    <n v="21"/>
    <x v="106"/>
    <x v="2278"/>
    <s v="SEMUR-EN-AUXOIS"/>
    <s v="SSIAD MONTBARD ADMR"/>
    <s v="S.S.I.A.D."/>
    <n v="210985735"/>
    <s v="FEDERATION ADMR 21"/>
    <n v="1"/>
    <m/>
    <m/>
    <m/>
    <m/>
    <m/>
    <m/>
    <s v="S"/>
    <n v="0"/>
    <n v="0"/>
  </r>
  <r>
    <n v="21426"/>
    <n v="81"/>
    <n v="44"/>
    <n v="37"/>
    <n v="37"/>
    <n v="227"/>
    <n v="227"/>
    <n v="21"/>
    <x v="106"/>
    <x v="2279"/>
    <s v="SEMUR-EN-AUXOIS"/>
    <s v="SSIAD MONTBARD ADMR"/>
    <s v="S.S.I.A.D."/>
    <n v="210985735"/>
    <s v="FEDERATION ADMR 21"/>
    <n v="1"/>
    <m/>
    <m/>
    <m/>
    <m/>
    <m/>
    <m/>
    <s v="S"/>
    <n v="0"/>
    <n v="0"/>
  </r>
  <r>
    <n v="21446"/>
    <n v="97"/>
    <n v="32"/>
    <n v="65"/>
    <n v="65"/>
    <n v="246"/>
    <n v="246"/>
    <n v="21"/>
    <x v="106"/>
    <x v="2280"/>
    <s v="MONTBARD"/>
    <s v="SSIAD MONTBARD ADMR"/>
    <s v="S.S.I.A.D."/>
    <n v="210985735"/>
    <s v="FEDERATION ADMR 21"/>
    <n v="1"/>
    <m/>
    <m/>
    <m/>
    <m/>
    <m/>
    <m/>
    <s v="S"/>
    <n v="0"/>
    <n v="0"/>
  </r>
  <r>
    <n v="21516"/>
    <n v="20.034482758620687"/>
    <n v="14.310344827586205"/>
    <n v="5.7241379310344813"/>
    <n v="5.7241379310344813"/>
    <n v="83"/>
    <n v="83"/>
    <n v="21"/>
    <x v="106"/>
    <x v="1068"/>
    <s v="MONTBARD"/>
    <s v="SSIAD MONTBARD ADMR"/>
    <s v="S.S.I.A.D."/>
    <n v="210985735"/>
    <s v="FEDERATION ADMR 21"/>
    <n v="1"/>
    <m/>
    <m/>
    <m/>
    <m/>
    <m/>
    <m/>
    <s v="S"/>
    <n v="0"/>
    <n v="0"/>
  </r>
  <r>
    <n v="21518"/>
    <n v="52.165048543689309"/>
    <n v="28.014563106796111"/>
    <n v="24.150485436893199"/>
    <n v="24.150485436893199"/>
    <n v="199"/>
    <n v="199"/>
    <n v="21"/>
    <x v="106"/>
    <x v="2281"/>
    <s v="MONTBARD"/>
    <s v="SSIAD MONTBARD ADMR"/>
    <s v="S.S.I.A.D."/>
    <n v="210985735"/>
    <s v="FEDERATION ADMR 21"/>
    <n v="1"/>
    <m/>
    <m/>
    <m/>
    <m/>
    <m/>
    <m/>
    <s v="S"/>
    <n v="0"/>
    <n v="0"/>
  </r>
  <r>
    <n v="21550"/>
    <n v="44.526881720429941"/>
    <n v="29.322580645161182"/>
    <n v="15.204301075268761"/>
    <n v="15.204301075268761"/>
    <n v="101"/>
    <n v="101"/>
    <n v="21"/>
    <x v="106"/>
    <x v="2282"/>
    <s v="MONTBARD"/>
    <s v="SSIAD MONTBARD ADMR"/>
    <s v="S.S.I.A.D."/>
    <n v="210985735"/>
    <s v="FEDERATION ADMR 21"/>
    <n v="1"/>
    <m/>
    <m/>
    <m/>
    <m/>
    <m/>
    <m/>
    <s v="S"/>
    <n v="0"/>
    <n v="0"/>
  </r>
  <r>
    <n v="21604"/>
    <n v="44.228571428571449"/>
    <n v="28.8"/>
    <n v="15.42857142857145"/>
    <n v="15.42857142857145"/>
    <n v="144"/>
    <n v="144"/>
    <n v="21"/>
    <x v="106"/>
    <x v="2283"/>
    <s v="MONTBARD"/>
    <s v="SSIAD MONTBARD ADMR"/>
    <s v="S.S.I.A.D."/>
    <n v="210985735"/>
    <s v="FEDERATION ADMR 21"/>
    <n v="1"/>
    <m/>
    <m/>
    <m/>
    <m/>
    <m/>
    <m/>
    <s v="S"/>
    <n v="0"/>
    <n v="0"/>
  </r>
  <r>
    <n v="21640"/>
    <n v="49.786096256684338"/>
    <n v="33.529411764705777"/>
    <n v="16.256684491978561"/>
    <n v="16.256684491978561"/>
    <n v="189.99999999999943"/>
    <n v="189.99999999999943"/>
    <n v="21"/>
    <x v="106"/>
    <x v="2284"/>
    <s v="SEMUR-EN-AUXOIS"/>
    <s v="SSIAD MONTBARD ADMR"/>
    <s v="S.S.I.A.D."/>
    <n v="210985735"/>
    <s v="FEDERATION ADMR 21"/>
    <n v="1"/>
    <m/>
    <m/>
    <m/>
    <m/>
    <m/>
    <m/>
    <s v="S"/>
    <n v="0"/>
    <n v="0"/>
  </r>
  <r>
    <n v="21642"/>
    <n v="131.62669683257968"/>
    <n v="72.445701357466334"/>
    <n v="59.180995475113342"/>
    <n v="59.180995475113342"/>
    <n v="451.00000000000171"/>
    <n v="451.00000000000171"/>
    <n v="21"/>
    <x v="106"/>
    <x v="2285"/>
    <s v="SEMUR-EN-AUXOIS"/>
    <s v="SSIAD MONTBARD ADMR"/>
    <s v="S.S.I.A.D."/>
    <n v="210985735"/>
    <s v="FEDERATION ADMR 21"/>
    <n v="1"/>
    <m/>
    <m/>
    <m/>
    <m/>
    <m/>
    <m/>
    <s v="S"/>
    <n v="0"/>
    <n v="0"/>
  </r>
  <r>
    <n v="21681"/>
    <n v="32.637362637362642"/>
    <n v="18.791208791208792"/>
    <n v="13.846153846153847"/>
    <n v="13.846153846153847"/>
    <n v="90"/>
    <n v="90"/>
    <n v="21"/>
    <x v="106"/>
    <x v="2286"/>
    <s v="SEMUR-EN-AUXOIS"/>
    <s v="SSIAD MONTBARD ADMR"/>
    <s v="S.S.I.A.D."/>
    <n v="210985735"/>
    <s v="FEDERATION ADMR 21"/>
    <n v="1"/>
    <m/>
    <m/>
    <m/>
    <m/>
    <m/>
    <m/>
    <s v="S"/>
    <n v="0"/>
    <n v="0"/>
  </r>
  <r>
    <n v="21686"/>
    <n v="45.676056338028161"/>
    <n v="27.802816901408445"/>
    <n v="17.873239436619713"/>
    <n v="17.873239436619713"/>
    <n v="141"/>
    <n v="141"/>
    <n v="21"/>
    <x v="106"/>
    <x v="2287"/>
    <s v="MONTBARD"/>
    <s v="SSIAD MONTBARD ADMR"/>
    <s v="S.S.I.A.D."/>
    <n v="210985735"/>
    <s v="FEDERATION ADMR 21"/>
    <n v="1"/>
    <m/>
    <m/>
    <m/>
    <m/>
    <m/>
    <m/>
    <s v="S"/>
    <n v="0"/>
    <n v="0"/>
  </r>
  <r>
    <n v="21709"/>
    <n v="58"/>
    <n v="35"/>
    <n v="23"/>
    <n v="23"/>
    <n v="185"/>
    <n v="185"/>
    <n v="21"/>
    <x v="106"/>
    <x v="2288"/>
    <s v="MONTBARD"/>
    <s v="SSIAD MONTBARD ADMR"/>
    <s v="S.S.I.A.D."/>
    <n v="210985735"/>
    <s v="FEDERATION ADMR 21"/>
    <n v="1"/>
    <m/>
    <m/>
    <m/>
    <m/>
    <m/>
    <m/>
    <s v="S"/>
    <n v="0"/>
    <n v="0"/>
  </r>
  <r>
    <n v="21058"/>
    <n v="70.766423357664308"/>
    <n v="41.44890510948909"/>
    <n v="29.317518248175212"/>
    <n v="29.317518248175212"/>
    <n v="277"/>
    <n v="277"/>
    <n v="21"/>
    <x v="109"/>
    <x v="2289"/>
    <s v="MONTIGNY-SUR-AUBE"/>
    <s v="SSIAD MONTIGNY SUR AUBE ADMR"/>
    <s v="S.S.I.A.D."/>
    <n v="210985735"/>
    <s v="FEDERATION ADMR 21"/>
    <n v="1"/>
    <m/>
    <m/>
    <m/>
    <m/>
    <m/>
    <m/>
    <s v="S"/>
    <n v="0"/>
    <n v="0"/>
  </r>
  <r>
    <n v="21077"/>
    <n v="36"/>
    <n v="25"/>
    <n v="11"/>
    <n v="11"/>
    <n v="116"/>
    <n v="116"/>
    <n v="21"/>
    <x v="109"/>
    <x v="2290"/>
    <s v="MONTIGNY-SUR-AUBE"/>
    <s v="SSIAD MONTIGNY SUR AUBE ADMR"/>
    <s v="S.S.I.A.D."/>
    <n v="210985735"/>
    <s v="FEDERATION ADMR 21"/>
    <n v="1"/>
    <m/>
    <m/>
    <m/>
    <m/>
    <m/>
    <m/>
    <s v="S"/>
    <n v="0"/>
    <n v="0"/>
  </r>
  <r>
    <n v="21090"/>
    <n v="38"/>
    <n v="19"/>
    <n v="19"/>
    <n v="19"/>
    <n v="71"/>
    <n v="71"/>
    <n v="21"/>
    <x v="109"/>
    <x v="2291"/>
    <s v="MONTIGNY-SUR-AUBE"/>
    <s v="SSIAD MONTIGNY SUR AUBE ADMR"/>
    <s v="S.S.I.A.D."/>
    <n v="210985735"/>
    <s v="FEDERATION ADMR 21"/>
    <n v="1"/>
    <m/>
    <m/>
    <m/>
    <m/>
    <m/>
    <m/>
    <s v="S"/>
    <n v="0"/>
    <n v="0"/>
  </r>
  <r>
    <n v="21109"/>
    <n v="70.216101694915253"/>
    <n v="47.131355932203391"/>
    <n v="23.084745762711862"/>
    <n v="23.084745762711862"/>
    <n v="227"/>
    <n v="227"/>
    <n v="21"/>
    <x v="109"/>
    <x v="2292"/>
    <s v="MONTIGNY-SUR-AUBE"/>
    <s v="SSIAD MONTIGNY SUR AUBE ADMR"/>
    <s v="S.S.I.A.D."/>
    <n v="210985735"/>
    <s v="FEDERATION ADMR 21"/>
    <n v="1"/>
    <m/>
    <m/>
    <m/>
    <m/>
    <m/>
    <m/>
    <s v="S"/>
    <n v="0"/>
    <n v="0"/>
  </r>
  <r>
    <n v="21159"/>
    <n v="54.971428571428724"/>
    <n v="35.942857142857243"/>
    <n v="19.028571428571482"/>
    <n v="19.028571428571482"/>
    <n v="111"/>
    <n v="111"/>
    <n v="21"/>
    <x v="109"/>
    <x v="2293"/>
    <s v="MONTIGNY-SUR-AUBE"/>
    <s v="SSIAD MONTIGNY SUR AUBE ADMR"/>
    <s v="S.S.I.A.D."/>
    <n v="210985735"/>
    <s v="FEDERATION ADMR 21"/>
    <n v="1"/>
    <m/>
    <m/>
    <m/>
    <m/>
    <m/>
    <m/>
    <s v="S"/>
    <n v="0"/>
    <n v="0"/>
  </r>
  <r>
    <n v="21202"/>
    <n v="55.040000000000006"/>
    <n v="34.4"/>
    <n v="20.640000000000004"/>
    <n v="20.640000000000004"/>
    <n v="172"/>
    <n v="172"/>
    <n v="21"/>
    <x v="109"/>
    <x v="2294"/>
    <s v="MONTIGNY-SUR-AUBE"/>
    <s v="SSIAD MONTIGNY SUR AUBE ADMR"/>
    <s v="S.S.I.A.D."/>
    <n v="210985735"/>
    <s v="FEDERATION ADMR 21"/>
    <n v="1"/>
    <m/>
    <m/>
    <m/>
    <m/>
    <m/>
    <m/>
    <s v="S"/>
    <n v="0"/>
    <n v="0"/>
  </r>
  <r>
    <n v="21296"/>
    <n v="59.666666666666757"/>
    <n v="28.316384180791001"/>
    <n v="31.350282485875752"/>
    <n v="31.350282485875752"/>
    <n v="179"/>
    <n v="179"/>
    <n v="21"/>
    <x v="109"/>
    <x v="2295"/>
    <s v="MONTIGNY-SUR-AUBE"/>
    <s v="SSIAD MONTIGNY SUR AUBE ADMR"/>
    <s v="S.S.I.A.D."/>
    <n v="210985735"/>
    <s v="FEDERATION ADMR 21"/>
    <n v="1"/>
    <m/>
    <m/>
    <m/>
    <m/>
    <m/>
    <m/>
    <s v="S"/>
    <n v="0"/>
    <n v="0"/>
  </r>
  <r>
    <n v="21303"/>
    <n v="4.4705882352941204"/>
    <n v="3.3529411764705901"/>
    <n v="1.1176470588235301"/>
    <n v="1.1176470588235301"/>
    <n v="19"/>
    <n v="19"/>
    <n v="21"/>
    <x v="109"/>
    <x v="2296"/>
    <s v="MONTIGNY-SUR-AUBE"/>
    <s v="SSIAD MONTIGNY SUR AUBE ADMR"/>
    <s v="S.S.I.A.D."/>
    <n v="210985735"/>
    <s v="FEDERATION ADMR 21"/>
    <n v="1"/>
    <m/>
    <m/>
    <m/>
    <m/>
    <m/>
    <m/>
    <s v="S"/>
    <n v="0"/>
    <n v="0"/>
  </r>
  <r>
    <n v="21305"/>
    <n v="76.99803851109958"/>
    <n v="40.999054033721791"/>
    <n v="35.998984477377789"/>
    <n v="35.998984477377789"/>
    <n v="218"/>
    <n v="218"/>
    <n v="21"/>
    <x v="109"/>
    <x v="2297"/>
    <s v="MONTIGNY-SUR-AUBE"/>
    <s v="SSIAD MONTIGNY SUR AUBE ADMR"/>
    <s v="S.S.I.A.D."/>
    <n v="210985735"/>
    <s v="FEDERATION ADMR 21"/>
    <n v="1"/>
    <m/>
    <m/>
    <m/>
    <m/>
    <m/>
    <m/>
    <s v="S"/>
    <n v="0"/>
    <n v="0"/>
  </r>
  <r>
    <n v="21350"/>
    <n v="14.28571428571434"/>
    <n v="8.1632653061224794"/>
    <n v="6.1224489795918604"/>
    <n v="6.1224489795918604"/>
    <n v="50.000000000000192"/>
    <n v="50.000000000000192"/>
    <n v="21"/>
    <x v="109"/>
    <x v="2298"/>
    <s v="MONTIGNY-SUR-AUBE"/>
    <s v="SSIAD MONTIGNY SUR AUBE ADMR"/>
    <s v="S.S.I.A.D."/>
    <n v="210985735"/>
    <s v="FEDERATION ADMR 21"/>
    <n v="1"/>
    <m/>
    <m/>
    <m/>
    <m/>
    <m/>
    <m/>
    <s v="S"/>
    <n v="0"/>
    <n v="0"/>
  </r>
  <r>
    <n v="21357"/>
    <n v="42.777777777777771"/>
    <n v="22.361111111111107"/>
    <n v="20.416666666666661"/>
    <n v="20.416666666666661"/>
    <n v="105"/>
    <n v="105"/>
    <n v="21"/>
    <x v="109"/>
    <x v="2299"/>
    <s v="MONTIGNY-SUR-AUBE"/>
    <s v="SSIAD MONTIGNY SUR AUBE ADMR"/>
    <s v="S.S.I.A.D."/>
    <n v="210985735"/>
    <s v="FEDERATION ADMR 21"/>
    <n v="1"/>
    <m/>
    <m/>
    <m/>
    <m/>
    <m/>
    <m/>
    <s v="S"/>
    <n v="0"/>
    <n v="0"/>
  </r>
  <r>
    <n v="21432"/>
    <n v="98"/>
    <n v="57"/>
    <n v="41"/>
    <n v="41"/>
    <n v="285"/>
    <n v="285"/>
    <n v="21"/>
    <x v="109"/>
    <x v="2300"/>
    <s v="MONTIGNY-SUR-AUBE"/>
    <s v="SSIAD MONTIGNY SUR AUBE ADMR"/>
    <s v="S.S.I.A.D."/>
    <n v="210985735"/>
    <s v="FEDERATION ADMR 21"/>
    <n v="1"/>
    <m/>
    <m/>
    <m/>
    <m/>
    <m/>
    <m/>
    <s v="S"/>
    <n v="0"/>
    <n v="0"/>
  </r>
  <r>
    <n v="21524"/>
    <n v="32.869565217391319"/>
    <n v="22.826086956521749"/>
    <n v="10.04347826086957"/>
    <n v="10.04347826086957"/>
    <n v="84"/>
    <n v="84"/>
    <n v="21"/>
    <x v="109"/>
    <x v="2301"/>
    <s v="MONTIGNY-SUR-AUBE"/>
    <s v="SSIAD MONTIGNY SUR AUBE ADMR"/>
    <s v="S.S.I.A.D."/>
    <n v="210985735"/>
    <s v="FEDERATION ADMR 21"/>
    <n v="1"/>
    <m/>
    <m/>
    <m/>
    <m/>
    <m/>
    <m/>
    <s v="S"/>
    <n v="0"/>
    <n v="0"/>
  </r>
  <r>
    <n v="21628"/>
    <n v="22.92537313432836"/>
    <n v="11.46268656716418"/>
    <n v="11.46268656716418"/>
    <n v="11.46268656716418"/>
    <n v="64"/>
    <n v="64"/>
    <n v="21"/>
    <x v="109"/>
    <x v="2302"/>
    <s v="MONTIGNY-SUR-AUBE"/>
    <s v="SSIAD MONTIGNY SUR AUBE ADMR"/>
    <s v="S.S.I.A.D."/>
    <n v="210985735"/>
    <s v="FEDERATION ADMR 21"/>
    <n v="1"/>
    <m/>
    <m/>
    <m/>
    <m/>
    <m/>
    <m/>
    <s v="S"/>
    <n v="0"/>
    <n v="0"/>
  </r>
  <r>
    <n v="21674"/>
    <n v="80.025974025973795"/>
    <n v="45.584415584415453"/>
    <n v="34.441558441558342"/>
    <n v="34.441558441558342"/>
    <n v="233.99999999999929"/>
    <n v="233.99999999999929"/>
    <n v="21"/>
    <x v="109"/>
    <x v="2303"/>
    <s v="MONTIGNY-SUR-AUBE"/>
    <s v="SSIAD MONTIGNY SUR AUBE ADMR"/>
    <s v="S.S.I.A.D."/>
    <n v="210985735"/>
    <s v="FEDERATION ADMR 21"/>
    <n v="1"/>
    <m/>
    <m/>
    <m/>
    <m/>
    <m/>
    <m/>
    <s v="S"/>
    <n v="0"/>
    <n v="0"/>
  </r>
  <r>
    <n v="21062"/>
    <n v="74.096385542168704"/>
    <n v="52.361445783132552"/>
    <n v="21.734939759036152"/>
    <n v="21.734939759036152"/>
    <n v="246"/>
    <n v="246"/>
    <n v="21"/>
    <x v="107"/>
    <x v="2304"/>
    <s v="POUILLY-EN-AUXOIS"/>
    <s v="SSIAD POUILLY EN AUXOIS ADMR"/>
    <s v="S.S.I.A.D."/>
    <n v="210985735"/>
    <s v="FEDERATION ADMR 21"/>
    <n v="1"/>
    <m/>
    <m/>
    <m/>
    <m/>
    <m/>
    <m/>
    <s v="S"/>
    <n v="0"/>
    <n v="0"/>
  </r>
  <r>
    <n v="21068"/>
    <n v="28.823529411764682"/>
    <n v="10.294117647058799"/>
    <n v="18.52941176470588"/>
    <n v="18.52941176470588"/>
    <n v="140"/>
    <n v="140"/>
    <n v="21"/>
    <x v="107"/>
    <x v="2305"/>
    <s v="POUILLY-EN-AUXOIS"/>
    <s v="SSIAD POUILLY EN AUXOIS ADMR"/>
    <s v="S.S.I.A.D."/>
    <n v="210985735"/>
    <s v="FEDERATION ADMR 21"/>
    <n v="1"/>
    <m/>
    <m/>
    <m/>
    <m/>
    <m/>
    <m/>
    <s v="S"/>
    <n v="0"/>
    <n v="0"/>
  </r>
  <r>
    <n v="21082"/>
    <n v="22.054794520547944"/>
    <n v="15.342465753424657"/>
    <n v="6.712328767123287"/>
    <n v="6.712328767123287"/>
    <n v="70"/>
    <n v="70"/>
    <n v="21"/>
    <x v="107"/>
    <x v="2306"/>
    <s v="POUILLY-EN-AUXOIS"/>
    <s v="SSIAD POUILLY EN AUXOIS ADMR"/>
    <s v="S.S.I.A.D."/>
    <n v="210985735"/>
    <s v="FEDERATION ADMR 21"/>
    <n v="1"/>
    <m/>
    <m/>
    <m/>
    <m/>
    <m/>
    <m/>
    <s v="S"/>
    <n v="0"/>
    <n v="0"/>
  </r>
  <r>
    <n v="21091"/>
    <n v="20.02702702702695"/>
    <n v="11.59459459459455"/>
    <n v="8.4324324324323996"/>
    <n v="8.4324324324323996"/>
    <n v="38.999999999999851"/>
    <n v="38.999999999999851"/>
    <n v="21"/>
    <x v="107"/>
    <x v="2307"/>
    <s v="POUILLY-EN-AUXOIS"/>
    <s v="SSIAD POUILLY EN AUXOIS ADMR"/>
    <s v="S.S.I.A.D."/>
    <n v="210985735"/>
    <s v="FEDERATION ADMR 21"/>
    <n v="1"/>
    <m/>
    <m/>
    <m/>
    <m/>
    <m/>
    <m/>
    <s v="S"/>
    <n v="0"/>
    <n v="0"/>
  </r>
  <r>
    <n v="21128"/>
    <n v="71.97647058823523"/>
    <n v="38.596078431372518"/>
    <n v="33.380392156862719"/>
    <n v="33.380392156862719"/>
    <n v="266"/>
    <n v="266"/>
    <n v="21"/>
    <x v="107"/>
    <x v="2308"/>
    <s v="POUILLY-EN-AUXOIS"/>
    <s v="SSIAD POUILLY EN AUXOIS ADMR"/>
    <s v="S.S.I.A.D."/>
    <n v="210985735"/>
    <s v="FEDERATION ADMR 21"/>
    <n v="1"/>
    <m/>
    <m/>
    <m/>
    <m/>
    <m/>
    <m/>
    <s v="S"/>
    <n v="0"/>
    <n v="0"/>
  </r>
  <r>
    <n v="21152"/>
    <n v="40.057471264367834"/>
    <n v="21.494252873563227"/>
    <n v="18.563218390804607"/>
    <n v="18.563218390804607"/>
    <n v="85"/>
    <n v="85"/>
    <n v="21"/>
    <x v="107"/>
    <x v="1753"/>
    <s v="POUILLY-EN-AUXOIS"/>
    <s v="SSIAD POUILLY EN AUXOIS ADMR"/>
    <s v="S.S.I.A.D."/>
    <n v="210985735"/>
    <s v="FEDERATION ADMR 21"/>
    <n v="1"/>
    <m/>
    <m/>
    <m/>
    <m/>
    <m/>
    <m/>
    <s v="S"/>
    <n v="0"/>
    <n v="0"/>
  </r>
  <r>
    <n v="21153"/>
    <n v="41.284722222222044"/>
    <n v="27.187499999999879"/>
    <n v="14.097222222222161"/>
    <n v="14.097222222222161"/>
    <n v="144.99999999999935"/>
    <n v="144.99999999999935"/>
    <n v="21"/>
    <x v="107"/>
    <x v="2309"/>
    <s v="POUILLY-EN-AUXOIS"/>
    <s v="SSIAD POUILLY EN AUXOIS ADMR"/>
    <s v="S.S.I.A.D."/>
    <n v="210985735"/>
    <s v="FEDERATION ADMR 21"/>
    <n v="1"/>
    <m/>
    <m/>
    <m/>
    <m/>
    <m/>
    <m/>
    <s v="S"/>
    <n v="0"/>
    <n v="0"/>
  </r>
  <r>
    <n v="21164"/>
    <n v="38"/>
    <n v="23"/>
    <n v="15"/>
    <n v="15"/>
    <n v="138"/>
    <n v="138"/>
    <n v="21"/>
    <x v="107"/>
    <x v="2310"/>
    <s v="POUILLY-EN-AUXOIS"/>
    <s v="SSIAD POUILLY EN AUXOIS ADMR"/>
    <s v="S.S.I.A.D."/>
    <n v="210985735"/>
    <s v="FEDERATION ADMR 21"/>
    <n v="1"/>
    <m/>
    <m/>
    <m/>
    <m/>
    <m/>
    <m/>
    <s v="S"/>
    <n v="0"/>
    <n v="0"/>
  </r>
  <r>
    <n v="21176"/>
    <n v="22.622950819672127"/>
    <n v="17.909836065573767"/>
    <n v="4.7131147540983598"/>
    <n v="4.7131147540983598"/>
    <n v="115"/>
    <n v="115"/>
    <n v="21"/>
    <x v="107"/>
    <x v="2311"/>
    <s v="POUILLY-EN-AUXOIS"/>
    <s v="SSIAD POUILLY EN AUXOIS ADMR"/>
    <s v="S.S.I.A.D."/>
    <n v="210985735"/>
    <s v="FEDERATION ADMR 21"/>
    <n v="1"/>
    <m/>
    <m/>
    <m/>
    <m/>
    <m/>
    <m/>
    <s v="S"/>
    <n v="0"/>
    <n v="0"/>
  </r>
  <r>
    <n v="21187"/>
    <n v="35.068965517241381"/>
    <n v="18.508620689655174"/>
    <n v="16.56034482758621"/>
    <n v="16.56034482758621"/>
    <n v="113"/>
    <n v="113"/>
    <n v="21"/>
    <x v="107"/>
    <x v="2312"/>
    <s v="POUILLY-EN-AUXOIS"/>
    <s v="SSIAD POUILLY EN AUXOIS ADMR"/>
    <s v="S.S.I.A.D."/>
    <n v="210985735"/>
    <s v="FEDERATION ADMR 21"/>
    <n v="1"/>
    <m/>
    <m/>
    <m/>
    <m/>
    <m/>
    <m/>
    <s v="S"/>
    <n v="0"/>
    <n v="0"/>
  </r>
  <r>
    <n v="21210"/>
    <n v="129.64591721218216"/>
    <n v="95.958395416890738"/>
    <n v="33.687521795291431"/>
    <n v="33.687521795291431"/>
    <n v="540.00000000000239"/>
    <n v="540.00000000000239"/>
    <n v="21"/>
    <x v="107"/>
    <x v="2313"/>
    <s v="POUILLY-EN-AUXOIS"/>
    <s v="SSIAD POUILLY EN AUXOIS ADMR"/>
    <s v="S.S.I.A.D."/>
    <n v="210985735"/>
    <s v="FEDERATION ADMR 21"/>
    <n v="1"/>
    <m/>
    <m/>
    <m/>
    <m/>
    <m/>
    <m/>
    <s v="S"/>
    <n v="0"/>
    <n v="0"/>
  </r>
  <r>
    <n v="21244"/>
    <n v="16"/>
    <n v="10"/>
    <n v="6"/>
    <n v="6"/>
    <n v="62"/>
    <n v="62"/>
    <n v="21"/>
    <x v="107"/>
    <x v="2314"/>
    <s v="POUILLY-EN-AUXOIS"/>
    <s v="SSIAD POUILLY EN AUXOIS ADMR"/>
    <s v="S.S.I.A.D."/>
    <n v="210985735"/>
    <s v="FEDERATION ADMR 21"/>
    <n v="1"/>
    <m/>
    <m/>
    <m/>
    <m/>
    <m/>
    <m/>
    <s v="S"/>
    <n v="0"/>
    <n v="0"/>
  </r>
  <r>
    <n v="21251"/>
    <n v="42"/>
    <n v="30"/>
    <n v="12"/>
    <n v="12"/>
    <n v="263"/>
    <n v="263"/>
    <n v="21"/>
    <x v="107"/>
    <x v="2315"/>
    <s v="POUILLY-EN-AUXOIS"/>
    <s v="SSIAD POUILLY EN AUXOIS ADMR"/>
    <s v="S.S.I.A.D."/>
    <n v="210985735"/>
    <s v="FEDERATION ADMR 21"/>
    <n v="1"/>
    <m/>
    <m/>
    <m/>
    <m/>
    <m/>
    <m/>
    <s v="S"/>
    <n v="0"/>
    <n v="0"/>
  </r>
  <r>
    <n v="21362"/>
    <n v="22"/>
    <n v="16"/>
    <n v="6"/>
    <n v="6"/>
    <n v="139"/>
    <n v="139"/>
    <n v="21"/>
    <x v="107"/>
    <x v="2316"/>
    <s v="POUILLY-EN-AUXOIS"/>
    <s v="SSIAD POUILLY EN AUXOIS ADMR"/>
    <s v="S.S.I.A.D."/>
    <n v="210985735"/>
    <s v="FEDERATION ADMR 21"/>
    <n v="1"/>
    <m/>
    <m/>
    <m/>
    <m/>
    <m/>
    <m/>
    <s v="S"/>
    <n v="0"/>
    <n v="0"/>
  </r>
  <r>
    <n v="21382"/>
    <n v="69"/>
    <n v="43"/>
    <n v="26"/>
    <n v="26"/>
    <n v="199"/>
    <n v="199"/>
    <n v="21"/>
    <x v="107"/>
    <x v="2317"/>
    <s v="POUILLY-EN-AUXOIS"/>
    <s v="SSIAD POUILLY EN AUXOIS ADMR"/>
    <s v="S.S.I.A.D."/>
    <n v="210985735"/>
    <s v="FEDERATION ADMR 21"/>
    <n v="1"/>
    <m/>
    <m/>
    <m/>
    <m/>
    <m/>
    <m/>
    <s v="S"/>
    <n v="0"/>
    <n v="0"/>
  </r>
  <r>
    <n v="21392"/>
    <n v="17"/>
    <n v="12"/>
    <n v="5"/>
    <n v="5"/>
    <n v="65"/>
    <n v="65"/>
    <n v="21"/>
    <x v="107"/>
    <x v="2318"/>
    <s v="POUILLY-EN-AUXOIS"/>
    <s v="SSIAD POUILLY EN AUXOIS ADMR"/>
    <s v="S.S.I.A.D."/>
    <n v="210985735"/>
    <s v="FEDERATION ADMR 21"/>
    <n v="1"/>
    <m/>
    <m/>
    <m/>
    <m/>
    <m/>
    <m/>
    <s v="S"/>
    <n v="0"/>
    <n v="0"/>
  </r>
  <r>
    <n v="21399"/>
    <n v="49"/>
    <n v="27"/>
    <n v="22"/>
    <n v="22"/>
    <n v="186"/>
    <n v="186"/>
    <n v="21"/>
    <x v="107"/>
    <x v="2319"/>
    <s v="POUILLY-EN-AUXOIS"/>
    <s v="SSIAD POUILLY EN AUXOIS ADMR"/>
    <s v="S.S.I.A.D."/>
    <n v="210985735"/>
    <s v="FEDERATION ADMR 21"/>
    <n v="1"/>
    <m/>
    <m/>
    <m/>
    <m/>
    <m/>
    <m/>
    <s v="S"/>
    <n v="0"/>
    <n v="0"/>
  </r>
  <r>
    <n v="21441"/>
    <n v="94"/>
    <n v="54"/>
    <n v="40"/>
    <n v="40"/>
    <n v="254"/>
    <n v="254"/>
    <n v="21"/>
    <x v="107"/>
    <x v="2320"/>
    <s v="POUILLY-EN-AUXOIS"/>
    <s v="SSIAD POUILLY EN AUXOIS ADMR"/>
    <s v="S.S.I.A.D."/>
    <n v="210985735"/>
    <s v="FEDERATION ADMR 21"/>
    <n v="1"/>
    <m/>
    <m/>
    <m/>
    <m/>
    <m/>
    <m/>
    <s v="S"/>
    <n v="0"/>
    <n v="0"/>
  </r>
  <r>
    <n v="21501"/>
    <n v="508.73658242880953"/>
    <n v="276.20073528456913"/>
    <n v="232.53584714424039"/>
    <n v="232.53584714424039"/>
    <n v="1512.9999999999941"/>
    <n v="1512.9999999999941"/>
    <n v="21"/>
    <x v="107"/>
    <x v="2321"/>
    <s v="POUILLY-EN-AUXOIS"/>
    <s v="SSIAD POUILLY EN AUXOIS ADMR"/>
    <s v="S.S.I.A.D."/>
    <n v="210985735"/>
    <s v="FEDERATION ADMR 21"/>
    <n v="1"/>
    <m/>
    <m/>
    <m/>
    <m/>
    <m/>
    <m/>
    <s v="S"/>
    <n v="0"/>
    <n v="0"/>
  </r>
  <r>
    <n v="21533"/>
    <n v="34"/>
    <n v="19"/>
    <n v="15"/>
    <n v="15"/>
    <n v="93"/>
    <n v="93"/>
    <n v="21"/>
    <x v="107"/>
    <x v="2322"/>
    <s v="POUILLY-EN-AUXOIS"/>
    <s v="SSIAD POUILLY EN AUXOIS ADMR"/>
    <s v="S.S.I.A.D."/>
    <n v="210985735"/>
    <s v="FEDERATION ADMR 21"/>
    <n v="1"/>
    <m/>
    <m/>
    <m/>
    <m/>
    <m/>
    <m/>
    <s v="S"/>
    <n v="0"/>
    <n v="0"/>
  </r>
  <r>
    <n v="21570"/>
    <n v="65.09961826986148"/>
    <n v="38.138869181555727"/>
    <n v="26.96074908830575"/>
    <n v="26.96074908830575"/>
    <n v="203"/>
    <n v="203"/>
    <n v="21"/>
    <x v="107"/>
    <x v="2323"/>
    <s v="POUILLY-EN-AUXOIS"/>
    <s v="SSIAD POUILLY EN AUXOIS ADMR"/>
    <s v="S.S.I.A.D."/>
    <n v="210985735"/>
    <s v="FEDERATION ADMR 21"/>
    <n v="1"/>
    <m/>
    <m/>
    <m/>
    <m/>
    <m/>
    <m/>
    <s v="S"/>
    <n v="0"/>
    <n v="0"/>
  </r>
  <r>
    <n v="21600"/>
    <n v="28.298387096774185"/>
    <n v="15.612903225806448"/>
    <n v="12.685483870967738"/>
    <n v="12.685483870967738"/>
    <n v="121"/>
    <n v="121"/>
    <n v="21"/>
    <x v="107"/>
    <x v="2324"/>
    <s v="POUILLY-EN-AUXOIS"/>
    <s v="SSIAD POUILLY EN AUXOIS ADMR"/>
    <s v="S.S.I.A.D."/>
    <n v="210985735"/>
    <s v="FEDERATION ADMR 21"/>
    <n v="1"/>
    <m/>
    <m/>
    <m/>
    <m/>
    <m/>
    <m/>
    <s v="S"/>
    <n v="0"/>
    <n v="0"/>
  </r>
  <r>
    <n v="21630"/>
    <n v="50.516587677725113"/>
    <n v="33.677725118483409"/>
    <n v="16.838862559241704"/>
    <n v="16.838862559241704"/>
    <n v="209"/>
    <n v="209"/>
    <n v="21"/>
    <x v="107"/>
    <x v="2325"/>
    <s v="POUILLY-EN-AUXOIS"/>
    <s v="SSIAD POUILLY EN AUXOIS ADMR"/>
    <s v="S.S.I.A.D."/>
    <n v="210985735"/>
    <s v="FEDERATION ADMR 21"/>
    <n v="1"/>
    <m/>
    <m/>
    <m/>
    <m/>
    <m/>
    <m/>
    <s v="S"/>
    <n v="0"/>
    <n v="0"/>
  </r>
  <r>
    <n v="21652"/>
    <n v="70.452054794520549"/>
    <n v="57.12328767123288"/>
    <n v="13.328767123287673"/>
    <n v="13.328767123287673"/>
    <n v="278"/>
    <n v="278"/>
    <n v="21"/>
    <x v="107"/>
    <x v="2326"/>
    <s v="POUILLY-EN-AUXOIS"/>
    <s v="SSIAD POUILLY EN AUXOIS ADMR"/>
    <s v="S.S.I.A.D."/>
    <n v="210985735"/>
    <s v="FEDERATION ADMR 21"/>
    <n v="1"/>
    <m/>
    <m/>
    <m/>
    <m/>
    <m/>
    <m/>
    <s v="S"/>
    <n v="0"/>
    <n v="0"/>
  </r>
  <r>
    <n v="21116"/>
    <n v="45.319148936170201"/>
    <n v="27.191489361702121"/>
    <n v="18.12765957446808"/>
    <n v="18.12765957446808"/>
    <n v="142"/>
    <n v="142"/>
    <n v="21"/>
    <x v="103"/>
    <x v="2327"/>
    <s v="RECEY-SUR-OURCE"/>
    <s v="SSIAD RECEY SUR OURCE ADMR"/>
    <s v="S.S.I.A.D."/>
    <n v="210985735"/>
    <s v="FEDERATION ADMR 21"/>
    <n v="1"/>
    <m/>
    <m/>
    <m/>
    <m/>
    <m/>
    <m/>
    <s v="S"/>
    <n v="0"/>
    <n v="0"/>
  </r>
  <r>
    <n v="21123"/>
    <n v="10.4166666666667"/>
    <n v="4.1666666666666803"/>
    <n v="6.2500000000000195"/>
    <n v="6.2500000000000195"/>
    <n v="25.000000000000082"/>
    <n v="25.000000000000082"/>
    <n v="21"/>
    <x v="103"/>
    <x v="2328"/>
    <s v="RECEY-SUR-OURCE"/>
    <s v="SSIAD RECEY SUR OURCE ADMR"/>
    <s v="S.S.I.A.D."/>
    <n v="210985735"/>
    <s v="FEDERATION ADMR 21"/>
    <n v="1"/>
    <m/>
    <m/>
    <m/>
    <m/>
    <m/>
    <m/>
    <s v="S"/>
    <n v="0"/>
    <n v="0"/>
  </r>
  <r>
    <n v="21129"/>
    <n v="14"/>
    <n v="10"/>
    <n v="4"/>
    <n v="4"/>
    <n v="39"/>
    <n v="39"/>
    <n v="21"/>
    <x v="103"/>
    <x v="2329"/>
    <s v="RECEY-SUR-OURCE"/>
    <s v="SSIAD RECEY SUR OURCE ADMR"/>
    <s v="S.S.I.A.D."/>
    <n v="210985735"/>
    <s v="FEDERATION ADMR 21"/>
    <n v="1"/>
    <m/>
    <m/>
    <m/>
    <m/>
    <m/>
    <m/>
    <s v="S"/>
    <n v="0"/>
    <n v="0"/>
  </r>
  <r>
    <n v="21157"/>
    <n v="2.0869565217391401"/>
    <n v="1.0434782608695701"/>
    <n v="1.0434782608695701"/>
    <n v="1.0434782608695701"/>
    <n v="24.00000000000011"/>
    <n v="24.00000000000011"/>
    <n v="21"/>
    <x v="103"/>
    <x v="2330"/>
    <s v="RECEY-SUR-OURCE"/>
    <s v="SSIAD RECEY SUR OURCE ADMR"/>
    <s v="S.S.I.A.D."/>
    <n v="210985735"/>
    <s v="FEDERATION ADMR 21"/>
    <n v="1"/>
    <m/>
    <m/>
    <m/>
    <m/>
    <m/>
    <m/>
    <s v="S"/>
    <n v="0"/>
    <n v="0"/>
  </r>
  <r>
    <n v="21250"/>
    <n v="30.647727272727284"/>
    <n v="19.77272727272728"/>
    <n v="10.875000000000004"/>
    <n v="10.875000000000004"/>
    <n v="87"/>
    <n v="87"/>
    <n v="21"/>
    <x v="103"/>
    <x v="2331"/>
    <s v="RECEY-SUR-OURCE"/>
    <s v="SSIAD RECEY SUR OURCE ADMR"/>
    <s v="S.S.I.A.D."/>
    <n v="210985735"/>
    <s v="FEDERATION ADMR 21"/>
    <n v="1"/>
    <m/>
    <m/>
    <m/>
    <m/>
    <m/>
    <m/>
    <s v="S"/>
    <n v="0"/>
    <n v="0"/>
  </r>
  <r>
    <n v="21262"/>
    <n v="19"/>
    <n v="17"/>
    <n v="2"/>
    <n v="2"/>
    <n v="35"/>
    <n v="35"/>
    <n v="21"/>
    <x v="103"/>
    <x v="2332"/>
    <s v="RECEY-SUR-OURCE"/>
    <s v="SSIAD RECEY SUR OURCE ADMR"/>
    <s v="S.S.I.A.D."/>
    <n v="210985735"/>
    <s v="FEDERATION ADMR 21"/>
    <n v="1"/>
    <m/>
    <m/>
    <m/>
    <m/>
    <m/>
    <m/>
    <s v="S"/>
    <n v="0"/>
    <n v="0"/>
  </r>
  <r>
    <n v="21312"/>
    <n v="18.514285714285741"/>
    <n v="15.42857142857145"/>
    <n v="3.0857142857142899"/>
    <n v="3.0857142857142899"/>
    <n v="36.00000000000005"/>
    <n v="36.00000000000005"/>
    <n v="21"/>
    <x v="103"/>
    <x v="2333"/>
    <s v="RECEY-SUR-OURCE"/>
    <s v="SSIAD RECEY SUR OURCE ADMR"/>
    <s v="S.S.I.A.D."/>
    <n v="210985735"/>
    <s v="FEDERATION ADMR 21"/>
    <n v="1"/>
    <m/>
    <m/>
    <m/>
    <m/>
    <m/>
    <m/>
    <s v="S"/>
    <n v="0"/>
    <n v="0"/>
  </r>
  <r>
    <n v="21313"/>
    <n v="18"/>
    <n v="9"/>
    <n v="9"/>
    <n v="9"/>
    <n v="40"/>
    <n v="40"/>
    <n v="21"/>
    <x v="103"/>
    <x v="2334"/>
    <s v="RECEY-SUR-OURCE"/>
    <s v="SSIAD RECEY SUR OURCE ADMR"/>
    <s v="S.S.I.A.D."/>
    <n v="210985735"/>
    <s v="FEDERATION ADMR 21"/>
    <n v="1"/>
    <m/>
    <m/>
    <m/>
    <m/>
    <m/>
    <m/>
    <s v="S"/>
    <n v="0"/>
    <n v="0"/>
  </r>
  <r>
    <n v="21346"/>
    <n v="109.70347003154568"/>
    <n v="71.104100946372199"/>
    <n v="38.599369085173478"/>
    <n v="38.599369085173478"/>
    <n v="322"/>
    <n v="322"/>
    <n v="21"/>
    <x v="103"/>
    <x v="2335"/>
    <s v="RECEY-SUR-OURCE"/>
    <s v="SSIAD RECEY SUR OURCE ADMR"/>
    <s v="S.S.I.A.D."/>
    <n v="210985735"/>
    <s v="FEDERATION ADMR 21"/>
    <n v="1"/>
    <m/>
    <m/>
    <m/>
    <m/>
    <m/>
    <m/>
    <s v="S"/>
    <n v="0"/>
    <n v="0"/>
  </r>
  <r>
    <n v="21359"/>
    <n v="21.266666666666669"/>
    <n v="11.6"/>
    <n v="9.6666666666666696"/>
    <n v="9.6666666666666696"/>
    <n v="58"/>
    <n v="58"/>
    <n v="21"/>
    <x v="103"/>
    <x v="2336"/>
    <s v="RECEY-SUR-OURCE"/>
    <s v="SSIAD RECEY SUR OURCE ADMR"/>
    <s v="S.S.I.A.D."/>
    <n v="210985735"/>
    <s v="FEDERATION ADMR 21"/>
    <n v="1"/>
    <m/>
    <m/>
    <m/>
    <m/>
    <m/>
    <m/>
    <s v="S"/>
    <n v="0"/>
    <n v="0"/>
  </r>
  <r>
    <n v="21402"/>
    <n v="6"/>
    <n v="4"/>
    <n v="2"/>
    <n v="2"/>
    <n v="11"/>
    <n v="11"/>
    <n v="21"/>
    <x v="103"/>
    <x v="2337"/>
    <s v="RECEY-SUR-OURCE"/>
    <s v="SSIAD RECEY SUR OURCE ADMR"/>
    <s v="S.S.I.A.D."/>
    <n v="210985735"/>
    <s v="FEDERATION ADMR 21"/>
    <n v="1"/>
    <m/>
    <m/>
    <m/>
    <m/>
    <m/>
    <m/>
    <s v="S"/>
    <n v="0"/>
    <n v="0"/>
  </r>
  <r>
    <n v="21438"/>
    <n v="27"/>
    <n v="22"/>
    <n v="5"/>
    <n v="5"/>
    <n v="92"/>
    <n v="92"/>
    <n v="21"/>
    <x v="103"/>
    <x v="2338"/>
    <s v="RECEY-SUR-OURCE"/>
    <s v="SSIAD RECEY SUR OURCE ADMR"/>
    <s v="S.S.I.A.D."/>
    <n v="210985735"/>
    <s v="FEDERATION ADMR 21"/>
    <n v="1"/>
    <m/>
    <m/>
    <m/>
    <m/>
    <m/>
    <m/>
    <s v="S"/>
    <n v="0"/>
    <n v="0"/>
  </r>
  <r>
    <n v="21519"/>
    <n v="129.77881746607636"/>
    <n v="74.262669961475808"/>
    <n v="55.516147504600561"/>
    <n v="55.516147504600561"/>
    <n v="371"/>
    <n v="371"/>
    <n v="21"/>
    <x v="103"/>
    <x v="2339"/>
    <s v="RECEY-SUR-OURCE"/>
    <s v="SSIAD RECEY SUR OURCE ADMR"/>
    <s v="S.S.I.A.D."/>
    <n v="210985735"/>
    <s v="FEDERATION ADMR 21"/>
    <n v="1"/>
    <m/>
    <m/>
    <m/>
    <m/>
    <m/>
    <m/>
    <s v="S"/>
    <n v="0"/>
    <n v="0"/>
  </r>
  <r>
    <n v="21543"/>
    <n v="62.336842105263145"/>
    <n v="42.547368421052617"/>
    <n v="19.789473684210527"/>
    <n v="19.789473684210527"/>
    <n v="188"/>
    <n v="188"/>
    <n v="21"/>
    <x v="103"/>
    <x v="2340"/>
    <s v="RECEY-SUR-OURCE"/>
    <s v="SSIAD RECEY SUR OURCE ADMR"/>
    <s v="S.S.I.A.D."/>
    <n v="210985735"/>
    <s v="FEDERATION ADMR 21"/>
    <n v="1"/>
    <m/>
    <m/>
    <m/>
    <m/>
    <m/>
    <m/>
    <s v="S"/>
    <n v="0"/>
    <n v="0"/>
  </r>
  <r>
    <n v="21626"/>
    <n v="26.8125"/>
    <n v="15.46875"/>
    <n v="11.34375"/>
    <n v="11.34375"/>
    <n v="66"/>
    <n v="66"/>
    <n v="21"/>
    <x v="103"/>
    <x v="2341"/>
    <s v="RECEY-SUR-OURCE"/>
    <s v="SSIAD RECEY SUR OURCE ADMR"/>
    <s v="S.S.I.A.D."/>
    <n v="210985735"/>
    <s v="FEDERATION ADMR 21"/>
    <n v="1"/>
    <m/>
    <m/>
    <m/>
    <m/>
    <m/>
    <m/>
    <s v="S"/>
    <n v="0"/>
    <n v="0"/>
  </r>
  <r>
    <n v="21717"/>
    <n v="98.666666666667112"/>
    <n v="58.394557823129517"/>
    <n v="40.272108843537602"/>
    <n v="40.272108843537602"/>
    <n v="296.00000000000136"/>
    <n v="296.00000000000136"/>
    <n v="21"/>
    <x v="103"/>
    <x v="2342"/>
    <s v="RECEY-SUR-OURCE"/>
    <s v="SSIAD RECEY SUR OURCE ADMR"/>
    <s v="S.S.I.A.D."/>
    <n v="210985735"/>
    <s v="FEDERATION ADMR 21"/>
    <n v="1"/>
    <m/>
    <m/>
    <m/>
    <m/>
    <m/>
    <m/>
    <s v="S"/>
    <n v="0"/>
    <n v="0"/>
  </r>
  <r>
    <n v="21136"/>
    <n v="8.68965517241379"/>
    <n v="3.8620689655172402"/>
    <n v="4.8275862068965498"/>
    <n v="4.8275862068965498"/>
    <n v="28"/>
    <n v="28"/>
    <n v="21"/>
    <x v="104"/>
    <x v="2343"/>
    <s v="SAINT-SEINE-L'ABBAYE"/>
    <s v="SSIAD SAINT SEINE L ABBAYE ADMR"/>
    <s v="S.S.I.A.D."/>
    <n v="210985735"/>
    <s v="FEDERATION ADMR 21"/>
    <n v="1"/>
    <m/>
    <m/>
    <m/>
    <m/>
    <m/>
    <m/>
    <s v="S"/>
    <n v="0"/>
    <n v="0"/>
  </r>
  <r>
    <n v="21142"/>
    <n v="58.815324105454891"/>
    <n v="34.050977113684411"/>
    <n v="24.764346991770481"/>
    <n v="24.764346991770481"/>
    <n v="231.00000000000077"/>
    <n v="231.00000000000077"/>
    <n v="21"/>
    <x v="104"/>
    <x v="2344"/>
    <s v="SAINT-SEINE-L'ABBAYE"/>
    <s v="SSIAD SAINT SEINE L ABBAYE ADMR"/>
    <s v="S.S.I.A.D."/>
    <n v="210985735"/>
    <s v="FEDERATION ADMR 21"/>
    <n v="1"/>
    <m/>
    <m/>
    <m/>
    <m/>
    <m/>
    <m/>
    <s v="S"/>
    <n v="0"/>
    <n v="0"/>
  </r>
  <r>
    <n v="21218"/>
    <n v="20.800000000000011"/>
    <n v="19.895652173913053"/>
    <n v="0.90434782608695696"/>
    <n v="0.90434782608695696"/>
    <n v="104"/>
    <n v="104"/>
    <n v="21"/>
    <x v="104"/>
    <x v="2345"/>
    <s v="SAINT-SEINE-L'ABBAYE"/>
    <s v="SSIAD SAINT SEINE L ABBAYE ADMR"/>
    <s v="S.S.I.A.D."/>
    <n v="210985735"/>
    <s v="FEDERATION ADMR 21"/>
    <n v="1"/>
    <m/>
    <m/>
    <m/>
    <m/>
    <m/>
    <m/>
    <s v="S"/>
    <n v="0"/>
    <n v="0"/>
  </r>
  <r>
    <n v="21284"/>
    <n v="41.336065573770682"/>
    <n v="24.196721311475521"/>
    <n v="17.139344262295161"/>
    <n v="17.139344262295161"/>
    <n v="246.00000000000111"/>
    <n v="246.00000000000111"/>
    <n v="21"/>
    <x v="104"/>
    <x v="2346"/>
    <s v="SAINT-SEINE-L'ABBAYE"/>
    <s v="SSIAD SAINT SEINE L ABBAYE ADMR"/>
    <s v="S.S.I.A.D."/>
    <n v="210985735"/>
    <s v="FEDERATION ADMR 21"/>
    <n v="1"/>
    <m/>
    <m/>
    <m/>
    <m/>
    <m/>
    <m/>
    <s v="S"/>
    <n v="0"/>
    <n v="0"/>
  </r>
  <r>
    <n v="21286"/>
    <n v="21.47727272727267"/>
    <n v="15.340909090909051"/>
    <n v="6.1363636363636198"/>
    <n v="6.1363636363636198"/>
    <n v="89.999999999999758"/>
    <n v="89.999999999999758"/>
    <n v="21"/>
    <x v="104"/>
    <x v="2347"/>
    <s v="SAINT-SEINE-L'ABBAYE"/>
    <s v="SSIAD SAINT SEINE L ABBAYE ADMR"/>
    <s v="S.S.I.A.D."/>
    <n v="210985735"/>
    <s v="FEDERATION ADMR 21"/>
    <n v="1"/>
    <m/>
    <m/>
    <m/>
    <m/>
    <m/>
    <m/>
    <s v="S"/>
    <n v="0"/>
    <n v="0"/>
  </r>
  <r>
    <n v="21338"/>
    <n v="38.746753246753272"/>
    <n v="25.831168831168849"/>
    <n v="12.915584415584423"/>
    <n v="12.915584415584423"/>
    <n v="153"/>
    <n v="153"/>
    <n v="21"/>
    <x v="104"/>
    <x v="2348"/>
    <s v="SAINT-SEINE-L'ABBAYE"/>
    <s v="SSIAD SAINT SEINE L ABBAYE ADMR"/>
    <s v="S.S.I.A.D."/>
    <n v="210985735"/>
    <s v="FEDERATION ADMR 21"/>
    <n v="1"/>
    <m/>
    <m/>
    <m/>
    <m/>
    <m/>
    <m/>
    <s v="S"/>
    <n v="0"/>
    <n v="0"/>
  </r>
  <r>
    <n v="21345"/>
    <n v="43.210762331838552"/>
    <n v="28.479820627802681"/>
    <n v="14.730941704035869"/>
    <n v="14.730941704035869"/>
    <n v="219"/>
    <n v="219"/>
    <n v="21"/>
    <x v="104"/>
    <x v="2349"/>
    <s v="SAINT-SEINE-L'ABBAYE"/>
    <s v="SSIAD SAINT SEINE L ABBAYE ADMR"/>
    <s v="S.S.I.A.D."/>
    <n v="210985735"/>
    <s v="FEDERATION ADMR 21"/>
    <n v="1"/>
    <m/>
    <m/>
    <m/>
    <m/>
    <m/>
    <m/>
    <s v="S"/>
    <n v="0"/>
    <n v="0"/>
  </r>
  <r>
    <n v="21477"/>
    <n v="21.494783098309554"/>
    <n v="15.632569526043312"/>
    <n v="5.8622135722662421"/>
    <n v="5.8622135722662421"/>
    <n v="87"/>
    <n v="87"/>
    <n v="21"/>
    <x v="104"/>
    <x v="2350"/>
    <s v="SAINT-SEINE-L'ABBAYE"/>
    <s v="SSIAD SAINT SEINE L ABBAYE ADMR"/>
    <s v="S.S.I.A.D."/>
    <n v="210985735"/>
    <s v="FEDERATION ADMR 21"/>
    <n v="1"/>
    <m/>
    <m/>
    <m/>
    <m/>
    <m/>
    <m/>
    <s v="S"/>
    <n v="0"/>
    <n v="0"/>
  </r>
  <r>
    <n v="21479"/>
    <n v="25.33980582524271"/>
    <n v="12.23300970873786"/>
    <n v="13.106796116504849"/>
    <n v="13.106796116504849"/>
    <n v="90"/>
    <n v="90"/>
    <n v="21"/>
    <x v="104"/>
    <x v="2351"/>
    <s v="SAINT-SEINE-L'ABBAYE"/>
    <s v="SSIAD SAINT SEINE L ABBAYE ADMR"/>
    <s v="S.S.I.A.D."/>
    <n v="210985735"/>
    <s v="FEDERATION ADMR 21"/>
    <n v="1"/>
    <m/>
    <m/>
    <m/>
    <m/>
    <m/>
    <m/>
    <s v="S"/>
    <n v="0"/>
    <n v="0"/>
  </r>
  <r>
    <n v="21489"/>
    <n v="12.783333333333331"/>
    <n v="8.85"/>
    <n v="3.9333333333333318"/>
    <n v="3.9333333333333318"/>
    <n v="59"/>
    <n v="59"/>
    <n v="21"/>
    <x v="104"/>
    <x v="2352"/>
    <s v="SAINT-SEINE-L'ABBAYE"/>
    <s v="SSIAD SAINT SEINE L ABBAYE ADMR"/>
    <s v="S.S.I.A.D."/>
    <n v="210985735"/>
    <s v="FEDERATION ADMR 21"/>
    <n v="1"/>
    <m/>
    <m/>
    <m/>
    <m/>
    <m/>
    <m/>
    <s v="S"/>
    <n v="0"/>
    <n v="0"/>
  </r>
  <r>
    <n v="21494"/>
    <n v="25"/>
    <n v="17"/>
    <n v="8"/>
    <n v="8"/>
    <n v="69"/>
    <n v="69"/>
    <n v="21"/>
    <x v="104"/>
    <x v="2353"/>
    <s v="SAINT-SEINE-L'ABBAYE"/>
    <s v="SSIAD SAINT SEINE L ABBAYE ADMR"/>
    <s v="S.S.I.A.D."/>
    <n v="210985735"/>
    <s v="FEDERATION ADMR 21"/>
    <n v="1"/>
    <m/>
    <m/>
    <m/>
    <m/>
    <m/>
    <m/>
    <s v="S"/>
    <n v="0"/>
    <n v="0"/>
  </r>
  <r>
    <n v="21561"/>
    <n v="94.630872483221168"/>
    <n v="64.429530201342075"/>
    <n v="30.2013422818791"/>
    <n v="30.2013422818791"/>
    <n v="449.99999999999858"/>
    <n v="449.99999999999858"/>
    <n v="21"/>
    <x v="104"/>
    <x v="1540"/>
    <s v="SAINT-SEINE-L'ABBAYE"/>
    <s v="SSIAD SAINT SEINE L ABBAYE ADMR"/>
    <s v="S.S.I.A.D."/>
    <n v="210985735"/>
    <s v="FEDERATION ADMR 21"/>
    <n v="1"/>
    <m/>
    <m/>
    <m/>
    <m/>
    <m/>
    <m/>
    <s v="S"/>
    <n v="0"/>
    <n v="0"/>
  </r>
  <r>
    <n v="21573"/>
    <n v="118.96572173927339"/>
    <n v="52.048596567229609"/>
    <n v="66.917125172043782"/>
    <n v="66.917125172043782"/>
    <n v="364.99999999999869"/>
    <n v="364.99999999999869"/>
    <n v="21"/>
    <x v="104"/>
    <x v="2354"/>
    <s v="SAINT-SEINE-L'ABBAYE"/>
    <s v="SSIAD SAINT SEINE L ABBAYE ADMR"/>
    <s v="S.S.I.A.D."/>
    <n v="210985735"/>
    <s v="FEDERATION ADMR 21"/>
    <n v="1"/>
    <m/>
    <m/>
    <m/>
    <m/>
    <m/>
    <m/>
    <s v="S"/>
    <n v="0"/>
    <n v="0"/>
  </r>
  <r>
    <n v="21589"/>
    <n v="23.762376237623748"/>
    <n v="15.2079207920792"/>
    <n v="8.5544554455445496"/>
    <n v="8.5544554455445496"/>
    <n v="95.999999999999943"/>
    <n v="95.999999999999943"/>
    <n v="21"/>
    <x v="104"/>
    <x v="2355"/>
    <s v="SAINT-SEINE-L'ABBAYE"/>
    <s v="SSIAD SAINT SEINE L ABBAYE ADMR"/>
    <s v="S.S.I.A.D."/>
    <n v="210985735"/>
    <s v="FEDERATION ADMR 21"/>
    <n v="1"/>
    <m/>
    <m/>
    <m/>
    <m/>
    <m/>
    <m/>
    <s v="S"/>
    <n v="0"/>
    <n v="0"/>
  </r>
  <r>
    <n v="21646"/>
    <n v="33"/>
    <n v="22"/>
    <n v="11"/>
    <n v="11"/>
    <n v="108"/>
    <n v="108"/>
    <n v="21"/>
    <x v="104"/>
    <x v="2356"/>
    <s v="SAINT-SEINE-L'ABBAYE"/>
    <s v="SSIAD SAINT SEINE L ABBAYE ADMR"/>
    <s v="S.S.I.A.D."/>
    <n v="210985735"/>
    <s v="FEDERATION ADMR 21"/>
    <n v="1"/>
    <m/>
    <m/>
    <m/>
    <m/>
    <m/>
    <m/>
    <s v="S"/>
    <n v="0"/>
    <n v="0"/>
  </r>
  <r>
    <n v="21648"/>
    <n v="55"/>
    <n v="33"/>
    <n v="22"/>
    <n v="22"/>
    <n v="192"/>
    <n v="192"/>
    <n v="21"/>
    <x v="104"/>
    <x v="2357"/>
    <s v="SAINT-SEINE-L'ABBAYE"/>
    <s v="SSIAD SAINT SEINE L ABBAYE ADMR"/>
    <s v="S.S.I.A.D."/>
    <n v="210985735"/>
    <s v="FEDERATION ADMR 21"/>
    <n v="1"/>
    <m/>
    <m/>
    <m/>
    <m/>
    <m/>
    <m/>
    <s v="S"/>
    <n v="0"/>
    <n v="0"/>
  </r>
  <r>
    <n v="21651"/>
    <n v="61"/>
    <n v="44"/>
    <n v="17"/>
    <n v="17"/>
    <n v="218"/>
    <n v="218"/>
    <n v="21"/>
    <x v="104"/>
    <x v="2358"/>
    <s v="SAINT-SEINE-L'ABBAYE"/>
    <s v="SSIAD SAINT SEINE L ABBAYE ADMR"/>
    <s v="S.S.I.A.D."/>
    <n v="210985735"/>
    <s v="FEDERATION ADMR 21"/>
    <n v="1"/>
    <m/>
    <m/>
    <m/>
    <m/>
    <m/>
    <m/>
    <s v="S"/>
    <n v="0"/>
    <n v="0"/>
  </r>
  <r>
    <n v="21659"/>
    <n v="46.56976744186035"/>
    <n v="31.046511627906899"/>
    <n v="15.523255813953449"/>
    <n v="15.523255813953449"/>
    <n v="178"/>
    <n v="178"/>
    <n v="21"/>
    <x v="104"/>
    <x v="2359"/>
    <s v="SAINT-SEINE-L'ABBAYE"/>
    <s v="SSIAD SAINT SEINE L ABBAYE ADMR"/>
    <s v="S.S.I.A.D."/>
    <n v="210985735"/>
    <s v="FEDERATION ADMR 21"/>
    <n v="1"/>
    <m/>
    <m/>
    <m/>
    <m/>
    <m/>
    <m/>
    <s v="S"/>
    <n v="0"/>
    <n v="0"/>
  </r>
  <r>
    <n v="21705"/>
    <n v="15"/>
    <n v="9"/>
    <n v="6"/>
    <n v="6"/>
    <n v="57"/>
    <n v="57"/>
    <n v="21"/>
    <x v="104"/>
    <x v="2360"/>
    <s v="SAINT-SEINE-L'ABBAYE"/>
    <s v="SSIAD SAINT SEINE L ABBAYE ADMR"/>
    <s v="S.S.I.A.D."/>
    <n v="210985735"/>
    <s v="FEDERATION ADMR 21"/>
    <n v="1"/>
    <m/>
    <m/>
    <m/>
    <m/>
    <m/>
    <m/>
    <s v="S"/>
    <n v="0"/>
    <n v="0"/>
  </r>
  <r>
    <n v="21083"/>
    <n v="41"/>
    <n v="23"/>
    <n v="18"/>
    <n v="18"/>
    <n v="127"/>
    <n v="127"/>
    <n v="21"/>
    <x v="105"/>
    <x v="2361"/>
    <s v="LIERNAIS"/>
    <s v="SSIAD SAULIEU ADMR"/>
    <s v="S.S.I.A.D."/>
    <n v="210985735"/>
    <s v="FEDERATION ADMR 21"/>
    <n v="1"/>
    <m/>
    <m/>
    <m/>
    <m/>
    <m/>
    <m/>
    <s v="S"/>
    <n v="0"/>
    <n v="0"/>
  </r>
  <r>
    <n v="21102"/>
    <n v="57.177304964538983"/>
    <n v="33.517730496453886"/>
    <n v="23.659574468085097"/>
    <n v="23.659574468085097"/>
    <n v="139"/>
    <n v="139"/>
    <n v="21"/>
    <x v="105"/>
    <x v="2362"/>
    <s v="LIERNAIS"/>
    <s v="SSIAD SAULIEU ADMR"/>
    <s v="S.S.I.A.D."/>
    <n v="210985735"/>
    <s v="FEDERATION ADMR 21"/>
    <n v="1"/>
    <m/>
    <m/>
    <m/>
    <m/>
    <m/>
    <m/>
    <s v="S"/>
    <n v="0"/>
    <n v="0"/>
  </r>
  <r>
    <n v="21124"/>
    <n v="73.417142857143176"/>
    <n v="47.268571428571633"/>
    <n v="26.14857142857154"/>
    <n v="26.14857142857154"/>
    <n v="176.00000000000074"/>
    <n v="176.00000000000074"/>
    <n v="21"/>
    <x v="105"/>
    <x v="2363"/>
    <s v="LIERNAIS"/>
    <s v="SSIAD SAULIEU ADMR"/>
    <s v="S.S.I.A.D."/>
    <n v="210985735"/>
    <s v="FEDERATION ADMR 21"/>
    <n v="1"/>
    <m/>
    <m/>
    <m/>
    <m/>
    <m/>
    <m/>
    <s v="S"/>
    <n v="0"/>
    <n v="0"/>
  </r>
  <r>
    <n v="21229"/>
    <n v="27.023255813953476"/>
    <n v="12.546511627906971"/>
    <n v="14.476744186046504"/>
    <n v="14.476744186046504"/>
    <n v="83"/>
    <n v="83"/>
    <n v="21"/>
    <x v="105"/>
    <x v="2364"/>
    <s v="LIERNAIS"/>
    <s v="SSIAD SAULIEU ADMR"/>
    <s v="S.S.I.A.D."/>
    <n v="210985735"/>
    <s v="FEDERATION ADMR 21"/>
    <n v="1"/>
    <m/>
    <m/>
    <m/>
    <m/>
    <m/>
    <m/>
    <s v="S"/>
    <n v="0"/>
    <n v="0"/>
  </r>
  <r>
    <n v="21349"/>
    <n v="204.88518012498946"/>
    <n v="116.61018230518016"/>
    <n v="88.274997819809286"/>
    <n v="88.274997819809286"/>
    <n v="576.00000000000239"/>
    <n v="576.00000000000239"/>
    <n v="21"/>
    <x v="105"/>
    <x v="2365"/>
    <s v="LIERNAIS"/>
    <s v="SSIAD SAULIEU ADMR"/>
    <s v="S.S.I.A.D."/>
    <n v="210985735"/>
    <s v="FEDERATION ADMR 21"/>
    <n v="1"/>
    <m/>
    <m/>
    <m/>
    <m/>
    <m/>
    <m/>
    <s v="S"/>
    <n v="0"/>
    <n v="0"/>
  </r>
  <r>
    <n v="21375"/>
    <n v="86.279329608938696"/>
    <n v="43.139664804469348"/>
    <n v="43.139664804469355"/>
    <n v="43.139664804469355"/>
    <n v="198"/>
    <n v="198"/>
    <n v="21"/>
    <x v="105"/>
    <x v="2366"/>
    <s v="LIERNAIS"/>
    <s v="SSIAD SAULIEU ADMR"/>
    <s v="S.S.I.A.D."/>
    <n v="210985735"/>
    <s v="FEDERATION ADMR 21"/>
    <n v="1"/>
    <m/>
    <m/>
    <m/>
    <m/>
    <m/>
    <m/>
    <s v="S"/>
    <n v="0"/>
    <n v="0"/>
  </r>
  <r>
    <n v="21379"/>
    <n v="56.438709677419325"/>
    <n v="34.490322580645142"/>
    <n v="21.94838709677418"/>
    <n v="21.94838709677418"/>
    <n v="162"/>
    <n v="162"/>
    <n v="21"/>
    <x v="105"/>
    <x v="2367"/>
    <s v="LIERNAIS"/>
    <s v="SSIAD SAULIEU ADMR"/>
    <s v="S.S.I.A.D."/>
    <n v="210985735"/>
    <s v="FEDERATION ADMR 21"/>
    <n v="1"/>
    <m/>
    <m/>
    <m/>
    <m/>
    <m/>
    <m/>
    <s v="S"/>
    <n v="0"/>
    <n v="0"/>
  </r>
  <r>
    <n v="21403"/>
    <n v="43.55128205128193"/>
    <n v="23.294871794871732"/>
    <n v="20.256410256410199"/>
    <n v="20.256410256410199"/>
    <n v="78.999999999999787"/>
    <n v="78.999999999999787"/>
    <n v="21"/>
    <x v="105"/>
    <x v="2368"/>
    <s v="LIERNAIS"/>
    <s v="SSIAD SAULIEU ADMR"/>
    <s v="S.S.I.A.D."/>
    <n v="210985735"/>
    <s v="FEDERATION ADMR 21"/>
    <n v="1"/>
    <m/>
    <m/>
    <m/>
    <m/>
    <m/>
    <m/>
    <s v="S"/>
    <n v="0"/>
    <n v="0"/>
  </r>
  <r>
    <n v="21560"/>
    <n v="106.65032679738565"/>
    <n v="58.80718954248367"/>
    <n v="47.843137254901968"/>
    <n v="47.843137254901968"/>
    <n v="305"/>
    <n v="305"/>
    <n v="21"/>
    <x v="105"/>
    <x v="2369"/>
    <s v="LIERNAIS"/>
    <s v="SSIAD SAULIEU ADMR"/>
    <s v="S.S.I.A.D."/>
    <n v="210985735"/>
    <s v="FEDERATION ADMR 21"/>
    <n v="1"/>
    <m/>
    <m/>
    <m/>
    <m/>
    <m/>
    <m/>
    <s v="S"/>
    <n v="0"/>
    <n v="0"/>
  </r>
  <r>
    <n v="21584"/>
    <n v="875"/>
    <n v="408"/>
    <n v="467"/>
    <n v="467"/>
    <n v="2490"/>
    <n v="2490"/>
    <n v="21"/>
    <x v="105"/>
    <x v="2370"/>
    <s v="SAULIEU"/>
    <s v="SSIAD SAULIEU ADMR"/>
    <s v="S.S.I.A.D."/>
    <n v="210985735"/>
    <s v="FEDERATION ADMR 21"/>
    <n v="1"/>
    <m/>
    <m/>
    <m/>
    <m/>
    <m/>
    <m/>
    <s v="S"/>
    <n v="0"/>
    <n v="0"/>
  </r>
  <r>
    <n v="21593"/>
    <n v="35.646341463414615"/>
    <n v="18.304878048780481"/>
    <n v="17.341463414634138"/>
    <n v="17.341463414634138"/>
    <n v="79"/>
    <n v="79"/>
    <n v="21"/>
    <x v="105"/>
    <x v="2371"/>
    <s v="LIERNAIS"/>
    <s v="SSIAD SAULIEU ADMR"/>
    <s v="S.S.I.A.D."/>
    <n v="210985735"/>
    <s v="FEDERATION ADMR 21"/>
    <n v="1"/>
    <m/>
    <m/>
    <m/>
    <m/>
    <m/>
    <m/>
    <s v="S"/>
    <n v="0"/>
    <n v="0"/>
  </r>
  <r>
    <n v="21615"/>
    <n v="83"/>
    <n v="55"/>
    <n v="28"/>
    <n v="28"/>
    <n v="269"/>
    <n v="269"/>
    <n v="21"/>
    <x v="105"/>
    <x v="2372"/>
    <s v="LIERNAIS"/>
    <s v="SSIAD SAULIEU ADMR"/>
    <s v="S.S.I.A.D."/>
    <n v="210985735"/>
    <s v="FEDERATION ADMR 21"/>
    <n v="1"/>
    <m/>
    <m/>
    <m/>
    <m/>
    <m/>
    <m/>
    <s v="S"/>
    <n v="0"/>
    <n v="0"/>
  </r>
  <r>
    <n v="21675"/>
    <n v="28.0851063829788"/>
    <n v="8.1914893617021498"/>
    <n v="19.893617021276651"/>
    <n v="19.893617021276651"/>
    <n v="55.000000000000149"/>
    <n v="55.000000000000149"/>
    <n v="21"/>
    <x v="105"/>
    <x v="2373"/>
    <s v="LIERNAIS"/>
    <s v="SSIAD SAULIEU ADMR"/>
    <s v="S.S.I.A.D."/>
    <n v="210985735"/>
    <s v="FEDERATION ADMR 21"/>
    <n v="1"/>
    <m/>
    <m/>
    <m/>
    <m/>
    <m/>
    <m/>
    <s v="S"/>
    <n v="0"/>
    <n v="0"/>
  </r>
  <r>
    <n v="21703"/>
    <n v="24"/>
    <n v="11"/>
    <n v="13"/>
    <n v="13"/>
    <n v="45"/>
    <n v="45"/>
    <n v="21"/>
    <x v="105"/>
    <x v="2374"/>
    <s v="LIERNAIS"/>
    <s v="SSIAD SAULIEU ADMR"/>
    <s v="S.S.I.A.D."/>
    <n v="210985735"/>
    <s v="FEDERATION ADMR 21"/>
    <n v="1"/>
    <m/>
    <m/>
    <m/>
    <m/>
    <m/>
    <m/>
    <s v="S"/>
    <n v="0"/>
    <n v="0"/>
  </r>
  <r>
    <n v="21035"/>
    <n v="68"/>
    <n v="43"/>
    <n v="25"/>
    <n v="25"/>
    <n v="328"/>
    <n v="328"/>
    <n v="21"/>
    <x v="111"/>
    <x v="2375"/>
    <s v="SEURRE"/>
    <s v="SSIAD SEURRE ADMR"/>
    <s v="S.S.I.A.D."/>
    <n v="210985735"/>
    <s v="FEDERATION ADMR 21"/>
    <n v="1"/>
    <m/>
    <m/>
    <m/>
    <m/>
    <m/>
    <m/>
    <s v="S"/>
    <n v="0"/>
    <n v="0"/>
  </r>
  <r>
    <n v="21042"/>
    <n v="40"/>
    <n v="29"/>
    <n v="11"/>
    <n v="11"/>
    <n v="160"/>
    <n v="160"/>
    <n v="21"/>
    <x v="111"/>
    <x v="2376"/>
    <s v="SEURRE"/>
    <s v="SSIAD SEURRE ADMR"/>
    <s v="S.S.I.A.D."/>
    <n v="210985735"/>
    <s v="FEDERATION ADMR 21"/>
    <n v="1"/>
    <m/>
    <m/>
    <m/>
    <m/>
    <m/>
    <m/>
    <s v="S"/>
    <n v="0"/>
    <n v="0"/>
  </r>
  <r>
    <n v="21089"/>
    <n v="99.769946217434807"/>
    <n v="59.861967730460883"/>
    <n v="39.907978486973917"/>
    <n v="39.907978486973917"/>
    <n v="436"/>
    <n v="436"/>
    <n v="21"/>
    <x v="111"/>
    <x v="2377"/>
    <s v="SEURRE"/>
    <s v="SSIAD SEURRE ADMR"/>
    <s v="S.S.I.A.D."/>
    <n v="210985735"/>
    <s v="FEDERATION ADMR 21"/>
    <n v="1"/>
    <m/>
    <m/>
    <m/>
    <m/>
    <m/>
    <m/>
    <s v="S"/>
    <n v="0"/>
    <n v="0"/>
  </r>
  <r>
    <n v="21095"/>
    <n v="22"/>
    <n v="10"/>
    <n v="12"/>
    <n v="12"/>
    <n v="55"/>
    <n v="55"/>
    <n v="21"/>
    <x v="111"/>
    <x v="2378"/>
    <s v="SEURRE"/>
    <s v="SSIAD SEURRE ADMR"/>
    <s v="S.S.I.A.D."/>
    <n v="210985735"/>
    <s v="FEDERATION ADMR 21"/>
    <n v="1"/>
    <m/>
    <m/>
    <m/>
    <m/>
    <m/>
    <m/>
    <s v="S"/>
    <n v="0"/>
    <n v="0"/>
  </r>
  <r>
    <n v="21103"/>
    <n v="610.59992417010699"/>
    <n v="383.65264711089736"/>
    <n v="226.94727705920965"/>
    <n v="226.94727705920965"/>
    <n v="2466"/>
    <n v="2466"/>
    <n v="21"/>
    <x v="111"/>
    <x v="2379"/>
    <s v="SAINT-JEAN-DE-LOSNE"/>
    <s v="SSIAD SEURRE ADMR"/>
    <s v="S.S.I.A.D."/>
    <n v="210985735"/>
    <s v="FEDERATION ADMR 21"/>
    <n v="1"/>
    <m/>
    <m/>
    <m/>
    <m/>
    <m/>
    <m/>
    <s v="S"/>
    <n v="0"/>
    <n v="0"/>
  </r>
  <r>
    <n v="21112"/>
    <n v="85"/>
    <n v="57"/>
    <n v="28"/>
    <n v="28"/>
    <n v="440"/>
    <n v="440"/>
    <n v="21"/>
    <x v="111"/>
    <x v="2380"/>
    <s v="SEURRE"/>
    <s v="SSIAD SEURRE ADMR"/>
    <s v="S.S.I.A.D."/>
    <n v="210985735"/>
    <s v="FEDERATION ADMR 21"/>
    <n v="1"/>
    <m/>
    <m/>
    <m/>
    <m/>
    <m/>
    <m/>
    <s v="S"/>
    <n v="0"/>
    <n v="0"/>
  </r>
  <r>
    <n v="21131"/>
    <n v="114"/>
    <n v="63"/>
    <n v="51"/>
    <n v="51"/>
    <n v="485"/>
    <n v="485"/>
    <n v="21"/>
    <x v="111"/>
    <x v="2381"/>
    <s v="SEURRE"/>
    <s v="SSIAD SEURRE ADMR"/>
    <s v="S.S.I.A.D."/>
    <n v="210985735"/>
    <s v="FEDERATION ADMR 21"/>
    <n v="1"/>
    <m/>
    <m/>
    <m/>
    <m/>
    <m/>
    <m/>
    <s v="S"/>
    <n v="0"/>
    <n v="0"/>
  </r>
  <r>
    <n v="21148"/>
    <n v="70.977077363896854"/>
    <n v="44.232091690544422"/>
    <n v="26.744985673352438"/>
    <n v="26.744985673352438"/>
    <n v="359"/>
    <n v="359"/>
    <n v="21"/>
    <x v="111"/>
    <x v="2382"/>
    <s v="SAINT-JEAN-DE-LOSNE"/>
    <s v="SSIAD SEURRE ADMR"/>
    <s v="S.S.I.A.D."/>
    <n v="210985735"/>
    <s v="FEDERATION ADMR 21"/>
    <n v="1"/>
    <m/>
    <m/>
    <m/>
    <m/>
    <m/>
    <m/>
    <s v="S"/>
    <n v="0"/>
    <n v="0"/>
  </r>
  <r>
    <n v="21172"/>
    <n v="79.361453485153078"/>
    <n v="38.134724401956667"/>
    <n v="41.226729083196403"/>
    <n v="41.226729083196403"/>
    <n v="274.99999999999869"/>
    <n v="274.99999999999869"/>
    <n v="21"/>
    <x v="111"/>
    <x v="2383"/>
    <s v="SEURRE"/>
    <s v="SSIAD SEURRE ADMR"/>
    <s v="S.S.I.A.D."/>
    <n v="210985735"/>
    <s v="FEDERATION ADMR 21"/>
    <n v="1"/>
    <m/>
    <m/>
    <m/>
    <m/>
    <m/>
    <m/>
    <s v="S"/>
    <n v="0"/>
    <n v="0"/>
  </r>
  <r>
    <n v="21189"/>
    <n v="95.400518453834863"/>
    <n v="70.283887802829867"/>
    <n v="25.116630651005"/>
    <n v="25.116630651005"/>
    <n v="449.00000000000114"/>
    <n v="449.00000000000114"/>
    <n v="21"/>
    <x v="111"/>
    <x v="2384"/>
    <s v="SEURRE"/>
    <s v="SSIAD SEURRE ADMR"/>
    <s v="S.S.I.A.D."/>
    <n v="210985735"/>
    <s v="FEDERATION ADMR 21"/>
    <n v="1"/>
    <m/>
    <m/>
    <m/>
    <m/>
    <m/>
    <m/>
    <s v="S"/>
    <n v="0"/>
    <n v="0"/>
  </r>
  <r>
    <n v="21193"/>
    <n v="68.529870129870289"/>
    <n v="37.288311688311772"/>
    <n v="31.24155844155851"/>
    <n v="31.24155844155851"/>
    <n v="388.00000000000085"/>
    <n v="388.00000000000085"/>
    <n v="21"/>
    <x v="111"/>
    <x v="2385"/>
    <s v="SEURRE"/>
    <s v="SSIAD SEURRE ADMR"/>
    <s v="S.S.I.A.D."/>
    <n v="210985735"/>
    <s v="FEDERATION ADMR 21"/>
    <n v="1"/>
    <m/>
    <m/>
    <m/>
    <m/>
    <m/>
    <m/>
    <s v="S"/>
    <n v="0"/>
    <n v="0"/>
  </r>
  <r>
    <n v="21239"/>
    <n v="162.02609890109886"/>
    <n v="112.89560439560437"/>
    <n v="49.130494505494489"/>
    <n v="49.130494505494489"/>
    <n v="761"/>
    <n v="761"/>
    <n v="21"/>
    <x v="111"/>
    <x v="2386"/>
    <s v="SAINT-JEAN-DE-LOSNE"/>
    <s v="SSIAD SEURRE ADMR"/>
    <s v="S.S.I.A.D."/>
    <n v="210985735"/>
    <s v="FEDERATION ADMR 21"/>
    <n v="1"/>
    <m/>
    <m/>
    <m/>
    <m/>
    <m/>
    <m/>
    <s v="S"/>
    <n v="0"/>
    <n v="0"/>
  </r>
  <r>
    <n v="21249"/>
    <n v="160.89645776566766"/>
    <n v="93.359673024523204"/>
    <n v="67.536784741144444"/>
    <n v="67.536784741144444"/>
    <n v="729"/>
    <n v="729"/>
    <n v="21"/>
    <x v="111"/>
    <x v="2387"/>
    <s v="SAINT-JEAN-DE-LOSNE"/>
    <s v="SSIAD SEURRE ADMR"/>
    <s v="S.S.I.A.D."/>
    <n v="210985735"/>
    <s v="FEDERATION ADMR 21"/>
    <n v="1"/>
    <m/>
    <m/>
    <m/>
    <m/>
    <m/>
    <m/>
    <s v="S"/>
    <n v="0"/>
    <n v="0"/>
  </r>
  <r>
    <n v="21285"/>
    <n v="110"/>
    <n v="69"/>
    <n v="41"/>
    <n v="41"/>
    <n v="449"/>
    <n v="449"/>
    <n v="21"/>
    <x v="111"/>
    <x v="2388"/>
    <s v="SAINT-JEAN-DE-LOSNE"/>
    <s v="SSIAD SEURRE ADMR"/>
    <s v="S.S.I.A.D."/>
    <n v="210985735"/>
    <s v="FEDERATION ADMR 21"/>
    <n v="1"/>
    <m/>
    <m/>
    <m/>
    <m/>
    <m/>
    <m/>
    <s v="S"/>
    <n v="0"/>
    <n v="0"/>
  </r>
  <r>
    <n v="21301"/>
    <n v="57.531120331950206"/>
    <n v="36.078838174273855"/>
    <n v="21.45228215767635"/>
    <n v="21.45228215767635"/>
    <n v="235"/>
    <n v="235"/>
    <n v="21"/>
    <x v="111"/>
    <x v="2389"/>
    <s v="SEURRE"/>
    <s v="SSIAD SEURRE ADMR"/>
    <s v="S.S.I.A.D."/>
    <n v="210985735"/>
    <s v="FEDERATION ADMR 21"/>
    <n v="1"/>
    <m/>
    <m/>
    <m/>
    <m/>
    <m/>
    <m/>
    <s v="S"/>
    <n v="0"/>
    <n v="0"/>
  </r>
  <r>
    <n v="21311"/>
    <n v="18.756410256410255"/>
    <n v="9.8717948717948705"/>
    <n v="8.8846153846153832"/>
    <n v="8.8846153846153832"/>
    <n v="77"/>
    <n v="77"/>
    <n v="21"/>
    <x v="111"/>
    <x v="2390"/>
    <s v="SEURRE"/>
    <s v="SSIAD SEURRE ADMR"/>
    <s v="S.S.I.A.D."/>
    <n v="210985735"/>
    <s v="FEDERATION ADMR 21"/>
    <n v="1"/>
    <m/>
    <m/>
    <m/>
    <m/>
    <m/>
    <m/>
    <s v="S"/>
    <n v="0"/>
    <n v="0"/>
  </r>
  <r>
    <n v="21322"/>
    <n v="92.272189349112722"/>
    <n v="64.189349112426243"/>
    <n v="28.082840236686479"/>
    <n v="28.082840236686479"/>
    <n v="339.00000000000108"/>
    <n v="339.00000000000108"/>
    <n v="21"/>
    <x v="111"/>
    <x v="2391"/>
    <s v="SEURRE"/>
    <s v="SSIAD SEURRE ADMR"/>
    <s v="S.S.I.A.D."/>
    <n v="210985735"/>
    <s v="FEDERATION ADMR 21"/>
    <n v="1"/>
    <m/>
    <m/>
    <m/>
    <m/>
    <m/>
    <m/>
    <s v="S"/>
    <n v="0"/>
    <n v="0"/>
  </r>
  <r>
    <n v="21332"/>
    <n v="265.97116865260915"/>
    <n v="147.9336103431975"/>
    <n v="118.03755830941165"/>
    <n v="118.03755830941165"/>
    <n v="1003"/>
    <n v="1003"/>
    <n v="21"/>
    <x v="111"/>
    <x v="2392"/>
    <s v="SEURRE"/>
    <s v="SSIAD SEURRE ADMR"/>
    <s v="S.S.I.A.D."/>
    <n v="210985735"/>
    <s v="FEDERATION ADMR 21"/>
    <n v="1"/>
    <m/>
    <m/>
    <m/>
    <m/>
    <m/>
    <m/>
    <s v="S"/>
    <n v="0"/>
    <n v="0"/>
  </r>
  <r>
    <n v="21333"/>
    <n v="45"/>
    <n v="22"/>
    <n v="23"/>
    <n v="23"/>
    <n v="219"/>
    <n v="219"/>
    <n v="21"/>
    <x v="111"/>
    <x v="2393"/>
    <s v="SEURRE"/>
    <s v="SSIAD SEURRE ADMR"/>
    <s v="S.S.I.A.D."/>
    <n v="210985735"/>
    <s v="FEDERATION ADMR 21"/>
    <n v="1"/>
    <m/>
    <m/>
    <m/>
    <m/>
    <m/>
    <m/>
    <s v="S"/>
    <n v="0"/>
    <n v="0"/>
  </r>
  <r>
    <n v="21340"/>
    <n v="61"/>
    <n v="43"/>
    <n v="18"/>
    <n v="18"/>
    <n v="258"/>
    <n v="258"/>
    <n v="21"/>
    <x v="111"/>
    <x v="2394"/>
    <s v="SEURRE"/>
    <s v="SSIAD SEURRE ADMR"/>
    <s v="S.S.I.A.D."/>
    <n v="210985735"/>
    <s v="FEDERATION ADMR 21"/>
    <n v="1"/>
    <m/>
    <m/>
    <m/>
    <m/>
    <m/>
    <m/>
    <s v="S"/>
    <n v="0"/>
    <n v="0"/>
  </r>
  <r>
    <n v="21342"/>
    <n v="84"/>
    <n v="53"/>
    <n v="31"/>
    <n v="31"/>
    <n v="419"/>
    <n v="419"/>
    <n v="21"/>
    <x v="111"/>
    <x v="2395"/>
    <s v="SAINT-JEAN-DE-LOSNE"/>
    <s v="SSIAD SEURRE ADMR"/>
    <s v="S.S.I.A.D."/>
    <n v="210985735"/>
    <s v="FEDERATION ADMR 21"/>
    <n v="1"/>
    <m/>
    <m/>
    <m/>
    <m/>
    <m/>
    <m/>
    <s v="S"/>
    <n v="0"/>
    <n v="0"/>
  </r>
  <r>
    <n v="21344"/>
    <n v="51.985507246376578"/>
    <n v="29.560386473429819"/>
    <n v="22.425120772946759"/>
    <n v="22.425120772946759"/>
    <n v="210.99999999999903"/>
    <n v="210.99999999999903"/>
    <n v="21"/>
    <x v="111"/>
    <x v="2396"/>
    <s v="SEURRE"/>
    <s v="SSIAD SEURRE ADMR"/>
    <s v="S.S.I.A.D."/>
    <n v="210985735"/>
    <s v="FEDERATION ADMR 21"/>
    <n v="1"/>
    <m/>
    <m/>
    <m/>
    <m/>
    <m/>
    <m/>
    <s v="S"/>
    <n v="0"/>
    <n v="0"/>
  </r>
  <r>
    <n v="21356"/>
    <n v="385.74649239687278"/>
    <n v="234.5288253349016"/>
    <n v="151.21766706197121"/>
    <n v="151.21766706197121"/>
    <n v="1681.0000000000068"/>
    <n v="1681.0000000000068"/>
    <n v="21"/>
    <x v="111"/>
    <x v="2397"/>
    <s v="SAINT-JEAN-DE-LOSNE"/>
    <s v="SSIAD SEURRE ADMR"/>
    <s v="S.S.I.A.D."/>
    <n v="210985735"/>
    <s v="FEDERATION ADMR 21"/>
    <n v="1"/>
    <m/>
    <m/>
    <m/>
    <m/>
    <m/>
    <m/>
    <s v="S"/>
    <n v="0"/>
    <n v="0"/>
  </r>
  <r>
    <n v="21366"/>
    <n v="51.462311557789093"/>
    <n v="30.457286432160888"/>
    <n v="21.005025125628201"/>
    <n v="21.005025125628201"/>
    <n v="209.0000000000006"/>
    <n v="209.0000000000006"/>
    <n v="21"/>
    <x v="111"/>
    <x v="2398"/>
    <s v="SAINT-JEAN-DE-LOSNE"/>
    <s v="SSIAD SEURRE ADMR"/>
    <s v="S.S.I.A.D."/>
    <n v="210985735"/>
    <s v="FEDERATION ADMR 21"/>
    <n v="1"/>
    <m/>
    <m/>
    <m/>
    <m/>
    <m/>
    <m/>
    <s v="S"/>
    <n v="0"/>
    <n v="0"/>
  </r>
  <r>
    <n v="21424"/>
    <n v="29.5471698113207"/>
    <n v="17.320754716981099"/>
    <n v="12.226415094339599"/>
    <n v="12.226415094339599"/>
    <n v="108"/>
    <n v="108"/>
    <n v="21"/>
    <x v="111"/>
    <x v="2399"/>
    <s v="SAINT-JEAN-DE-LOSNE"/>
    <s v="SSIAD SEURRE ADMR"/>
    <s v="S.S.I.A.D."/>
    <n v="210985735"/>
    <s v="FEDERATION ADMR 21"/>
    <n v="1"/>
    <m/>
    <m/>
    <m/>
    <m/>
    <m/>
    <m/>
    <s v="S"/>
    <n v="0"/>
    <n v="0"/>
  </r>
  <r>
    <n v="21436"/>
    <n v="26.96850393700775"/>
    <n v="24.811023622047131"/>
    <n v="2.1574803149606199"/>
    <n v="2.1574803149606199"/>
    <n v="136.99999999999935"/>
    <n v="136.99999999999935"/>
    <n v="21"/>
    <x v="111"/>
    <x v="2400"/>
    <s v="SEURRE"/>
    <s v="SSIAD SEURRE ADMR"/>
    <s v="S.S.I.A.D."/>
    <n v="210985735"/>
    <s v="FEDERATION ADMR 21"/>
    <n v="1"/>
    <m/>
    <m/>
    <m/>
    <m/>
    <m/>
    <m/>
    <s v="S"/>
    <n v="0"/>
    <n v="0"/>
  </r>
  <r>
    <n v="21440"/>
    <n v="43.877551020408326"/>
    <n v="32.653061224489917"/>
    <n v="11.22448979591841"/>
    <n v="11.22448979591841"/>
    <n v="200.0000000000008"/>
    <n v="200.0000000000008"/>
    <n v="21"/>
    <x v="111"/>
    <x v="1175"/>
    <s v="SAINT-JEAN-DE-LOSNE"/>
    <s v="SSIAD SEURRE ADMR"/>
    <s v="S.S.I.A.D."/>
    <n v="210985735"/>
    <s v="FEDERATION ADMR 21"/>
    <n v="1"/>
    <m/>
    <m/>
    <m/>
    <m/>
    <m/>
    <m/>
    <s v="S"/>
    <n v="0"/>
    <n v="0"/>
  </r>
  <r>
    <n v="21474"/>
    <n v="103"/>
    <n v="66"/>
    <n v="37"/>
    <n v="37"/>
    <n v="402"/>
    <n v="402"/>
    <n v="21"/>
    <x v="111"/>
    <x v="2401"/>
    <s v="SEURRE"/>
    <s v="SSIAD SEURRE ADMR"/>
    <s v="S.S.I.A.D."/>
    <n v="210985735"/>
    <s v="FEDERATION ADMR 21"/>
    <n v="1"/>
    <m/>
    <m/>
    <m/>
    <m/>
    <m/>
    <m/>
    <s v="S"/>
    <n v="0"/>
    <n v="0"/>
  </r>
  <r>
    <n v="21475"/>
    <n v="103.41784989858056"/>
    <n v="70.283975659229498"/>
    <n v="33.133874239351051"/>
    <n v="33.133874239351051"/>
    <n v="495.0000000000021"/>
    <n v="495.0000000000021"/>
    <n v="21"/>
    <x v="111"/>
    <x v="2402"/>
    <s v="SEURRE"/>
    <s v="SSIAD SEURRE ADMR"/>
    <s v="S.S.I.A.D."/>
    <n v="210985735"/>
    <s v="FEDERATION ADMR 21"/>
    <n v="1"/>
    <m/>
    <m/>
    <m/>
    <m/>
    <m/>
    <m/>
    <s v="S"/>
    <n v="0"/>
    <n v="0"/>
  </r>
  <r>
    <n v="21502"/>
    <n v="156.71953891244107"/>
    <n v="97.309517625371896"/>
    <n v="59.410021287069164"/>
    <n v="59.410021287069164"/>
    <n v="678.99999999999693"/>
    <n v="678.99999999999693"/>
    <n v="21"/>
    <x v="111"/>
    <x v="2403"/>
    <s v="SEURRE"/>
    <s v="SSIAD SEURRE ADMR"/>
    <s v="S.S.I.A.D."/>
    <n v="210985735"/>
    <s v="FEDERATION ADMR 21"/>
    <n v="1"/>
    <m/>
    <m/>
    <m/>
    <m/>
    <m/>
    <m/>
    <s v="S"/>
    <n v="0"/>
    <n v="0"/>
  </r>
  <r>
    <n v="21554"/>
    <n v="401.12647134126166"/>
    <n v="163.62942187004717"/>
    <n v="237.49704947121452"/>
    <n v="237.49704947121452"/>
    <n v="1167"/>
    <n v="1167"/>
    <n v="21"/>
    <x v="111"/>
    <x v="2404"/>
    <s v="SAINT-JEAN-DE-LOSNE"/>
    <s v="SSIAD SEURRE ADMR"/>
    <s v="S.S.I.A.D."/>
    <n v="210985735"/>
    <s v="FEDERATION ADMR 21"/>
    <n v="1"/>
    <m/>
    <m/>
    <m/>
    <m/>
    <m/>
    <m/>
    <s v="S"/>
    <n v="0"/>
    <n v="0"/>
  </r>
  <r>
    <n v="21572"/>
    <n v="46.505235602094231"/>
    <n v="29.594240837696329"/>
    <n v="16.910994764397898"/>
    <n v="16.910994764397898"/>
    <n v="323"/>
    <n v="323"/>
    <n v="21"/>
    <x v="111"/>
    <x v="2405"/>
    <s v="SAINT-JEAN-DE-LOSNE"/>
    <s v="SSIAD SEURRE ADMR"/>
    <s v="S.S.I.A.D."/>
    <n v="210985735"/>
    <s v="FEDERATION ADMR 21"/>
    <n v="1"/>
    <m/>
    <m/>
    <m/>
    <m/>
    <m/>
    <m/>
    <s v="S"/>
    <n v="0"/>
    <n v="0"/>
  </r>
  <r>
    <n v="21575"/>
    <n v="91.122413670707061"/>
    <n v="66.250828046887946"/>
    <n v="24.871585623819122"/>
    <n v="24.871585623819122"/>
    <n v="374.00000000000136"/>
    <n v="374.00000000000136"/>
    <n v="21"/>
    <x v="111"/>
    <x v="2406"/>
    <s v="SAINT-JEAN-DE-LOSNE"/>
    <s v="SSIAD SEURRE ADMR"/>
    <s v="S.S.I.A.D."/>
    <n v="210985735"/>
    <s v="FEDERATION ADMR 21"/>
    <n v="1"/>
    <m/>
    <m/>
    <m/>
    <m/>
    <m/>
    <m/>
    <s v="S"/>
    <n v="0"/>
    <n v="0"/>
  </r>
  <r>
    <n v="21577"/>
    <n v="321.89842363548809"/>
    <n v="199.91449358670289"/>
    <n v="121.98393004878521"/>
    <n v="121.98393004878521"/>
    <n v="1293"/>
    <n v="1293"/>
    <n v="21"/>
    <x v="111"/>
    <x v="2407"/>
    <s v="SAINT-JEAN-DE-LOSNE"/>
    <s v="SSIAD SEURRE ADMR"/>
    <s v="S.S.I.A.D."/>
    <n v="210985735"/>
    <s v="FEDERATION ADMR 21"/>
    <n v="1"/>
    <m/>
    <m/>
    <m/>
    <m/>
    <m/>
    <m/>
    <s v="S"/>
    <n v="0"/>
    <n v="0"/>
  </r>
  <r>
    <n v="21581"/>
    <n v="36.933774834437088"/>
    <n v="18.940397350993379"/>
    <n v="17.993377483443712"/>
    <n v="17.993377483443712"/>
    <n v="143"/>
    <n v="143"/>
    <n v="21"/>
    <x v="111"/>
    <x v="2408"/>
    <s v="SAINT-JEAN-DE-LOSNE"/>
    <s v="SSIAD SEURRE ADMR"/>
    <s v="S.S.I.A.D."/>
    <n v="210985735"/>
    <s v="FEDERATION ADMR 21"/>
    <n v="1"/>
    <m/>
    <m/>
    <m/>
    <m/>
    <m/>
    <m/>
    <s v="S"/>
    <n v="0"/>
    <n v="0"/>
  </r>
  <r>
    <n v="21607"/>
    <n v="852"/>
    <n v="438"/>
    <n v="414"/>
    <n v="414"/>
    <n v="2435"/>
    <n v="2435"/>
    <n v="21"/>
    <x v="111"/>
    <x v="2409"/>
    <s v="SEURRE"/>
    <s v="SSIAD SEURRE ADMR"/>
    <s v="S.S.I.A.D."/>
    <n v="210985735"/>
    <s v="FEDERATION ADMR 21"/>
    <n v="1"/>
    <m/>
    <m/>
    <m/>
    <m/>
    <m/>
    <m/>
    <s v="S"/>
    <n v="0"/>
    <n v="0"/>
  </r>
  <r>
    <n v="21637"/>
    <n v="58.143540669856321"/>
    <n v="38.416267942583637"/>
    <n v="19.72727272727268"/>
    <n v="19.72727272727268"/>
    <n v="216.99999999999949"/>
    <n v="216.99999999999949"/>
    <n v="21"/>
    <x v="111"/>
    <x v="2410"/>
    <s v="SEURRE"/>
    <s v="SSIAD SEURRE ADMR"/>
    <s v="S.S.I.A.D."/>
    <n v="210985735"/>
    <s v="FEDERATION ADMR 21"/>
    <n v="1"/>
    <m/>
    <m/>
    <m/>
    <m/>
    <m/>
    <m/>
    <s v="S"/>
    <n v="0"/>
    <n v="0"/>
  </r>
  <r>
    <n v="21645"/>
    <n v="119"/>
    <n v="74"/>
    <n v="45"/>
    <n v="45"/>
    <n v="628"/>
    <n v="628"/>
    <n v="21"/>
    <x v="111"/>
    <x v="2411"/>
    <s v="SAINT-JEAN-DE-LOSNE"/>
    <s v="SSIAD SEURRE ADMR"/>
    <s v="S.S.I.A.D."/>
    <n v="210985735"/>
    <s v="FEDERATION ADMR 21"/>
    <n v="1"/>
    <m/>
    <m/>
    <m/>
    <m/>
    <m/>
    <m/>
    <s v="S"/>
    <n v="0"/>
    <n v="0"/>
  </r>
  <r>
    <n v="21647"/>
    <n v="37"/>
    <n v="21"/>
    <n v="16"/>
    <n v="16"/>
    <n v="133"/>
    <n v="133"/>
    <n v="21"/>
    <x v="111"/>
    <x v="2412"/>
    <s v="SEURRE"/>
    <s v="SSIAD SEURRE ADMR"/>
    <s v="S.S.I.A.D."/>
    <n v="210985735"/>
    <s v="FEDERATION ADMR 21"/>
    <n v="1"/>
    <m/>
    <m/>
    <m/>
    <m/>
    <m/>
    <m/>
    <s v="S"/>
    <n v="0"/>
    <n v="0"/>
  </r>
  <r>
    <n v="71032"/>
    <n v="158.41095890410963"/>
    <n v="108.2922374429224"/>
    <n v="50.118721461187242"/>
    <n v="50.118721461187242"/>
    <n v="588"/>
    <n v="588"/>
    <n v="71"/>
    <x v="1"/>
    <x v="2413"/>
    <s v="MACON-NORD"/>
    <s v="S.S.I.A.D CRÈCHES/SAÔNE MACONNAIS SUD"/>
    <s v="S.S.I.A.D."/>
    <n v="710970906"/>
    <s v="FEDERATION ADMR 71"/>
    <n v="1"/>
    <n v="38"/>
    <n v="38"/>
    <m/>
    <m/>
    <m/>
    <m/>
    <s v="P"/>
    <n v="0"/>
    <n v="0"/>
  </r>
  <r>
    <n v="71069"/>
    <n v="152.37258347978849"/>
    <n v="115.80316344463924"/>
    <n v="36.569420035149243"/>
    <n v="36.569420035149243"/>
    <n v="577.99999999999773"/>
    <n v="577.99999999999773"/>
    <n v="71"/>
    <x v="1"/>
    <x v="621"/>
    <s v="MACON-SUD"/>
    <s v="S.S.I.A.D CRÈCHES/SAÔNE MACONNAIS SUD"/>
    <s v="S.S.I.A.D."/>
    <n v="710970906"/>
    <s v="FEDERATION ADMR 71"/>
    <n v="1"/>
    <m/>
    <m/>
    <m/>
    <m/>
    <m/>
    <m/>
    <s v="P"/>
    <n v="0"/>
    <n v="0"/>
  </r>
  <r>
    <n v="71074"/>
    <n v="149.06469057905267"/>
    <n v="104.54836771343858"/>
    <n v="44.516322865614079"/>
    <n v="44.516322865614079"/>
    <n v="545"/>
    <n v="545"/>
    <n v="71"/>
    <x v="1"/>
    <x v="2414"/>
    <s v="CHAPELLE-DE-GUINCHAY"/>
    <s v="S.S.I.A.D CRÈCHES/SAÔNE MACONNAIS SUD"/>
    <s v="S.S.I.A.D."/>
    <n v="710970906"/>
    <s v="FEDERATION ADMR 71"/>
    <n v="1"/>
    <m/>
    <m/>
    <m/>
    <m/>
    <m/>
    <m/>
    <s v="P"/>
    <n v="0"/>
    <n v="0"/>
  </r>
  <r>
    <n v="71084"/>
    <n v="166.39506172839558"/>
    <n v="118.85361552028256"/>
    <n v="47.541446208113022"/>
    <n v="47.541446208113022"/>
    <n v="586.00000000000182"/>
    <n v="586.00000000000182"/>
    <n v="71"/>
    <x v="1"/>
    <x v="2415"/>
    <s v="CHAPELLE-DE-GUINCHAY"/>
    <s v="S.S.I.A.D CRÈCHES/SAÔNE MACONNAIS SUD"/>
    <s v="S.S.I.A.D."/>
    <n v="710970906"/>
    <s v="FEDERATION ADMR 71"/>
    <n v="1"/>
    <m/>
    <m/>
    <m/>
    <m/>
    <m/>
    <m/>
    <s v="P"/>
    <n v="0"/>
    <n v="0"/>
  </r>
  <r>
    <n v="71090"/>
    <n v="723.58956692053334"/>
    <n v="428.18648172966311"/>
    <n v="295.40308519087023"/>
    <n v="295.40308519087023"/>
    <n v="3943.0000000000095"/>
    <n v="3943.0000000000095"/>
    <n v="71"/>
    <x v="1"/>
    <x v="2416"/>
    <s v="CHAPELLE-DE-GUINCHAY"/>
    <s v="S.S.I.A.D CRÈCHES/SAÔNE MACONNAIS SUD"/>
    <s v="S.S.I.A.D."/>
    <n v="710970906"/>
    <s v="FEDERATION ADMR 71"/>
    <n v="1"/>
    <m/>
    <m/>
    <m/>
    <m/>
    <m/>
    <m/>
    <s v="P"/>
    <n v="0"/>
    <n v="0"/>
  </r>
  <r>
    <n v="71108"/>
    <n v="41"/>
    <n v="30"/>
    <n v="11"/>
    <n v="11"/>
    <n v="179"/>
    <n v="179"/>
    <n v="71"/>
    <x v="1"/>
    <x v="2417"/>
    <s v="CHAPELLE-DE-GUINCHAY"/>
    <s v="S.S.I.A.D CRÈCHES/SAÔNE MACONNAIS SUD"/>
    <s v="S.S.I.A.D."/>
    <n v="710970906"/>
    <s v="FEDERATION ADMR 71"/>
    <n v="1"/>
    <m/>
    <m/>
    <m/>
    <m/>
    <m/>
    <m/>
    <s v="P"/>
    <n v="0"/>
    <n v="0"/>
  </r>
  <r>
    <n v="71126"/>
    <n v="140.28248797402125"/>
    <n v="105.4605937960727"/>
    <n v="34.821894177948536"/>
    <n v="34.821894177948536"/>
    <n v="595"/>
    <n v="595"/>
    <n v="71"/>
    <x v="1"/>
    <x v="2418"/>
    <s v="MACON-NORD"/>
    <s v="S.S.I.A.D CRÈCHES/SAÔNE MACONNAIS SUD"/>
    <s v="S.S.I.A.D."/>
    <n v="710970906"/>
    <s v="FEDERATION ADMR 71"/>
    <n v="1"/>
    <m/>
    <m/>
    <m/>
    <m/>
    <m/>
    <m/>
    <s v="P"/>
    <n v="0"/>
    <n v="0"/>
  </r>
  <r>
    <n v="71150"/>
    <n v="848.23065027600444"/>
    <n v="535.83060916885233"/>
    <n v="312.40004110715211"/>
    <n v="312.40004110715211"/>
    <n v="2907"/>
    <n v="2907"/>
    <n v="71"/>
    <x v="1"/>
    <x v="2419"/>
    <s v="CHAPELLE-DE-GUINCHAY"/>
    <s v="S.S.I.A.D CRÈCHES/SAÔNE MACONNAIS SUD"/>
    <s v="S.S.I.A.D."/>
    <n v="710970906"/>
    <s v="FEDERATION ADMR 71"/>
    <n v="1"/>
    <m/>
    <m/>
    <m/>
    <m/>
    <m/>
    <m/>
    <s v="P"/>
    <n v="0"/>
    <n v="0"/>
  </r>
  <r>
    <n v="71169"/>
    <n v="173.40397157103683"/>
    <n v="119.89646034340262"/>
    <n v="53.507511227634225"/>
    <n v="53.507511227634225"/>
    <n v="671"/>
    <n v="671"/>
    <n v="71"/>
    <x v="1"/>
    <x v="2420"/>
    <s v="MACON-SUD"/>
    <s v="S.S.I.A.D CRÈCHES/SAÔNE MACONNAIS SUD"/>
    <s v="S.S.I.A.D."/>
    <n v="710970906"/>
    <s v="FEDERATION ADMR 71"/>
    <n v="1"/>
    <m/>
    <m/>
    <m/>
    <m/>
    <m/>
    <m/>
    <s v="P"/>
    <n v="0"/>
    <n v="0"/>
  </r>
  <r>
    <n v="71210"/>
    <n v="77.6015625"/>
    <n v="48.375"/>
    <n v="29.2265625"/>
    <n v="29.2265625"/>
    <n v="387"/>
    <n v="387"/>
    <n v="71"/>
    <x v="1"/>
    <x v="2421"/>
    <s v="MACON-SUD"/>
    <s v="S.S.I.A.D CRÈCHES/SAÔNE MACONNAIS SUD"/>
    <s v="S.S.I.A.D."/>
    <n v="710970906"/>
    <s v="FEDERATION ADMR 71"/>
    <n v="1"/>
    <m/>
    <m/>
    <m/>
    <m/>
    <m/>
    <m/>
    <s v="P"/>
    <n v="0"/>
    <n v="0"/>
  </r>
  <r>
    <n v="71236"/>
    <n v="190.55099648300123"/>
    <n v="129.05041031652993"/>
    <n v="61.500586166471287"/>
    <n v="61.500586166471287"/>
    <n v="860"/>
    <n v="860"/>
    <n v="71"/>
    <x v="1"/>
    <x v="2422"/>
    <s v="MACON-NORD"/>
    <s v="S.S.I.A.D CRÈCHES/SAÔNE MACONNAIS SUD"/>
    <s v="S.S.I.A.D."/>
    <n v="710970906"/>
    <s v="FEDERATION ADMR 71"/>
    <n v="1"/>
    <m/>
    <m/>
    <m/>
    <m/>
    <m/>
    <m/>
    <s v="P"/>
    <n v="0"/>
    <n v="0"/>
  </r>
  <r>
    <n v="71258"/>
    <n v="117"/>
    <n v="83"/>
    <n v="34"/>
    <n v="34"/>
    <n v="509"/>
    <n v="509"/>
    <n v="71"/>
    <x v="1"/>
    <x v="2423"/>
    <s v="CHAPELLE-DE-GUINCHAY"/>
    <s v="S.S.I.A.D CRÈCHES/SAÔNE MACONNAIS SUD"/>
    <s v="S.S.I.A.D."/>
    <n v="710970906"/>
    <s v="FEDERATION ADMR 71"/>
    <n v="1"/>
    <m/>
    <m/>
    <m/>
    <m/>
    <m/>
    <m/>
    <s v="P"/>
    <n v="0"/>
    <n v="0"/>
  </r>
  <r>
    <n v="71299"/>
    <n v="81.497126436781699"/>
    <n v="48.485632183908102"/>
    <n v="33.011494252873597"/>
    <n v="33.011494252873597"/>
    <n v="359"/>
    <n v="359"/>
    <n v="71"/>
    <x v="1"/>
    <x v="2424"/>
    <s v="MACON-NORD"/>
    <s v="S.S.I.A.D CRÈCHES/SAÔNE MACONNAIS SUD"/>
    <s v="S.S.I.A.D."/>
    <n v="710970906"/>
    <s v="FEDERATION ADMR 71"/>
    <n v="1"/>
    <m/>
    <m/>
    <m/>
    <m/>
    <m/>
    <m/>
    <s v="P"/>
    <n v="0"/>
    <n v="0"/>
  </r>
  <r>
    <n v="71350"/>
    <n v="213.4086378737552"/>
    <n v="139.92358803986778"/>
    <n v="73.485049833887402"/>
    <n v="73.485049833887402"/>
    <n v="909.00000000000443"/>
    <n v="909.00000000000443"/>
    <n v="71"/>
    <x v="1"/>
    <x v="2425"/>
    <s v="TRAMAYES"/>
    <s v="S.S.I.A.D CRÈCHES/SAÔNE MACONNAIS SUD"/>
    <s v="S.S.I.A.D."/>
    <n v="710970906"/>
    <s v="FEDERATION ADMR 71"/>
    <n v="1"/>
    <m/>
    <m/>
    <m/>
    <m/>
    <m/>
    <m/>
    <s v="P"/>
    <n v="0"/>
    <n v="0"/>
  </r>
  <r>
    <n v="71360"/>
    <n v="443.18715504264907"/>
    <n v="269.2167586552934"/>
    <n v="173.97039638735566"/>
    <n v="173.97039638735566"/>
    <n v="1937"/>
    <n v="1937"/>
    <n v="71"/>
    <x v="1"/>
    <x v="2426"/>
    <s v="MACON-SUD"/>
    <s v="S.S.I.A.D CRÈCHES/SAÔNE MACONNAIS SUD"/>
    <s v="S.S.I.A.D."/>
    <n v="710970906"/>
    <s v="FEDERATION ADMR 71"/>
    <n v="1"/>
    <m/>
    <m/>
    <m/>
    <m/>
    <m/>
    <m/>
    <s v="P"/>
    <n v="0"/>
    <n v="0"/>
  </r>
  <r>
    <n v="71362"/>
    <n v="51.518644067796423"/>
    <n v="36.366101694915123"/>
    <n v="15.1525423728813"/>
    <n v="15.1525423728813"/>
    <n v="297.99999999999892"/>
    <n v="297.99999999999892"/>
    <n v="71"/>
    <x v="1"/>
    <x v="2427"/>
    <s v="CHAPELLE-DE-GUINCHAY"/>
    <s v="S.S.I.A.D CRÈCHES/SAÔNE MACONNAIS SUD"/>
    <s v="S.S.I.A.D."/>
    <n v="710970906"/>
    <s v="FEDERATION ADMR 71"/>
    <n v="1"/>
    <m/>
    <m/>
    <m/>
    <m/>
    <m/>
    <m/>
    <s v="P"/>
    <n v="0"/>
    <n v="0"/>
  </r>
  <r>
    <n v="71371"/>
    <n v="478.29599456890691"/>
    <n v="299.18940936863538"/>
    <n v="179.10658520027152"/>
    <n v="179.10658520027152"/>
    <n v="1499"/>
    <n v="1499"/>
    <n v="71"/>
    <x v="1"/>
    <x v="2428"/>
    <s v="MACON-NORD"/>
    <s v="S.S.I.A.D CRÈCHES/SAÔNE MACONNAIS SUD"/>
    <s v="S.S.I.A.D."/>
    <n v="710970906"/>
    <s v="FEDERATION ADMR 71"/>
    <n v="1"/>
    <m/>
    <m/>
    <m/>
    <m/>
    <m/>
    <m/>
    <s v="P"/>
    <n v="0"/>
    <n v="0"/>
  </r>
  <r>
    <n v="71372"/>
    <n v="486.16133192670702"/>
    <n v="276.5580685761999"/>
    <n v="209.60326335050715"/>
    <n v="209.60326335050715"/>
    <n v="1950"/>
    <n v="1950"/>
    <n v="71"/>
    <x v="1"/>
    <x v="2429"/>
    <s v="CHAPELLE-DE-GUINCHAY"/>
    <s v="S.S.I.A.D CRÈCHES/SAÔNE MACONNAIS SUD"/>
    <s v="S.S.I.A.D."/>
    <n v="710970906"/>
    <s v="FEDERATION ADMR 71"/>
    <n v="1"/>
    <m/>
    <m/>
    <m/>
    <m/>
    <m/>
    <m/>
    <s v="P"/>
    <n v="0"/>
    <n v="0"/>
  </r>
  <r>
    <n v="71385"/>
    <n v="144"/>
    <n v="87"/>
    <n v="57"/>
    <n v="57"/>
    <n v="542"/>
    <n v="542"/>
    <n v="71"/>
    <x v="1"/>
    <x v="2430"/>
    <s v="CHAPELLE-DE-GUINCHAY"/>
    <s v="S.S.I.A.D CRÈCHES/SAÔNE MACONNAIS SUD"/>
    <s v="S.S.I.A.D."/>
    <n v="710970906"/>
    <s v="FEDERATION ADMR 71"/>
    <n v="1"/>
    <m/>
    <m/>
    <m/>
    <m/>
    <m/>
    <m/>
    <s v="P"/>
    <n v="0"/>
    <n v="0"/>
  </r>
  <r>
    <n v="71481"/>
    <n v="214.85371679300746"/>
    <n v="154.01018637374872"/>
    <n v="60.843530419258748"/>
    <n v="60.843530419258748"/>
    <n v="1119"/>
    <n v="1119"/>
    <n v="71"/>
    <x v="1"/>
    <x v="2431"/>
    <s v="CHAPELLE-DE-GUINCHAY"/>
    <s v="S.S.I.A.D CRÈCHES/SAÔNE MACONNAIS SUD"/>
    <s v="S.S.I.A.D."/>
    <n v="710970906"/>
    <s v="FEDERATION ADMR 71"/>
    <n v="1"/>
    <m/>
    <m/>
    <m/>
    <m/>
    <m/>
    <m/>
    <s v="P"/>
    <n v="0"/>
    <n v="0"/>
  </r>
  <r>
    <n v="71518"/>
    <n v="76.53900709219856"/>
    <n v="55.390070921985803"/>
    <n v="21.14893617021276"/>
    <n v="21.14893617021276"/>
    <n v="284"/>
    <n v="284"/>
    <n v="71"/>
    <x v="1"/>
    <x v="2432"/>
    <s v="TRAMAYES"/>
    <s v="S.S.I.A.D CRÈCHES/SAÔNE MACONNAIS SUD"/>
    <s v="S.S.I.A.D."/>
    <n v="710970906"/>
    <s v="FEDERATION ADMR 71"/>
    <n v="1"/>
    <m/>
    <m/>
    <m/>
    <m/>
    <m/>
    <m/>
    <s v="P"/>
    <n v="0"/>
    <n v="0"/>
  </r>
  <r>
    <n v="71525"/>
    <n v="108.43523316062178"/>
    <n v="82.569948186528507"/>
    <n v="25.865284974093267"/>
    <n v="25.865284974093267"/>
    <n v="576"/>
    <n v="576"/>
    <n v="71"/>
    <x v="1"/>
    <x v="2433"/>
    <s v="MACON-NORD"/>
    <s v="S.S.I.A.D CRÈCHES/SAÔNE MACONNAIS SUD"/>
    <s v="S.S.I.A.D."/>
    <n v="710970906"/>
    <s v="FEDERATION ADMR 71"/>
    <n v="1"/>
    <m/>
    <m/>
    <m/>
    <m/>
    <m/>
    <m/>
    <s v="P"/>
    <n v="0"/>
    <n v="0"/>
  </r>
  <r>
    <n v="71526"/>
    <n v="84.378082191780805"/>
    <n v="45.583561643835608"/>
    <n v="38.794520547945197"/>
    <n v="38.794520547945197"/>
    <n v="354"/>
    <n v="354"/>
    <n v="71"/>
    <x v="1"/>
    <x v="2434"/>
    <s v="MACON-SUD"/>
    <s v="S.S.I.A.D CRÈCHES/SAÔNE MACONNAIS SUD"/>
    <s v="S.S.I.A.D."/>
    <n v="710970906"/>
    <s v="FEDERATION ADMR 71"/>
    <n v="1"/>
    <m/>
    <m/>
    <m/>
    <m/>
    <m/>
    <m/>
    <s v="P"/>
    <n v="0"/>
    <n v="0"/>
  </r>
  <r>
    <n v="71556"/>
    <n v="119.54392523364456"/>
    <n v="68.889719626168045"/>
    <n v="50.654205607476506"/>
    <n v="50.654205607476506"/>
    <n v="541.99999999999852"/>
    <n v="541.99999999999852"/>
    <n v="71"/>
    <x v="1"/>
    <x v="2435"/>
    <s v="MACON-SUD"/>
    <s v="S.S.I.A.D CRÈCHES/SAÔNE MACONNAIS SUD"/>
    <s v="S.S.I.A.D."/>
    <n v="710970906"/>
    <s v="FEDERATION ADMR 71"/>
    <n v="1"/>
    <m/>
    <m/>
    <m/>
    <m/>
    <m/>
    <m/>
    <s v="P"/>
    <n v="0"/>
    <n v="0"/>
  </r>
  <r>
    <n v="71567"/>
    <n v="75.853013942843234"/>
    <n v="49.144206216489977"/>
    <n v="26.70880772635325"/>
    <n v="26.70880772635325"/>
    <n v="253"/>
    <n v="253"/>
    <n v="71"/>
    <x v="1"/>
    <x v="2436"/>
    <s v="MACON-SUD"/>
    <s v="S.S.I.A.D CRÈCHES/SAÔNE MACONNAIS SUD"/>
    <s v="S.S.I.A.D."/>
    <n v="710970906"/>
    <s v="FEDERATION ADMR 71"/>
    <n v="1"/>
    <m/>
    <m/>
    <m/>
    <m/>
    <m/>
    <m/>
    <s v="P"/>
    <n v="0"/>
    <n v="0"/>
  </r>
  <r>
    <n v="71574"/>
    <n v="178.22102425876068"/>
    <n v="120.86253369272276"/>
    <n v="57.358490566037922"/>
    <n v="57.358490566037922"/>
    <n v="760.00000000000239"/>
    <n v="760.00000000000239"/>
    <n v="71"/>
    <x v="1"/>
    <x v="2437"/>
    <s v="MACON-NORD"/>
    <s v="S.S.I.A.D CRÈCHES/SAÔNE MACONNAIS SUD"/>
    <s v="S.S.I.A.D."/>
    <n v="710970906"/>
    <s v="FEDERATION ADMR 71"/>
    <n v="1"/>
    <m/>
    <m/>
    <m/>
    <m/>
    <m/>
    <m/>
    <s v="P"/>
    <n v="0"/>
    <n v="0"/>
  </r>
  <r>
    <n v="71583"/>
    <n v="193.31506849315076"/>
    <n v="139.06849315068499"/>
    <n v="54.246575342465768"/>
    <n v="54.246575342465768"/>
    <n v="720"/>
    <n v="720"/>
    <n v="71"/>
    <x v="1"/>
    <x v="2438"/>
    <s v="MACON-SUD"/>
    <s v="S.S.I.A.D CRÈCHES/SAÔNE MACONNAIS SUD"/>
    <s v="S.S.I.A.D."/>
    <n v="710970906"/>
    <s v="FEDERATION ADMR 71"/>
    <n v="1"/>
    <m/>
    <m/>
    <m/>
    <m/>
    <m/>
    <m/>
    <s v="P"/>
    <n v="0"/>
    <n v="0"/>
  </r>
  <r>
    <n v="58009"/>
    <n v="56.532786885245926"/>
    <n v="34.713114754098378"/>
    <n v="21.819672131147552"/>
    <n v="21.819672131147552"/>
    <n v="121"/>
    <n v="121"/>
    <n v="58"/>
    <x v="112"/>
    <x v="2439"/>
    <s v="PREMERY"/>
    <s v="SSIAD LA CHARITE/LOIRE"/>
    <s v="S.S.I.A.D."/>
    <n v="580001428"/>
    <s v="FEDERATION ADMR DE LA NIEVRE"/>
    <n v="1"/>
    <n v="45"/>
    <n v="45"/>
    <n v="3"/>
    <n v="3"/>
    <m/>
    <m/>
    <s v="P"/>
    <n v="0"/>
    <n v="0"/>
  </r>
  <r>
    <n v="58013"/>
    <n v="44.907216494845315"/>
    <n v="32.659793814432959"/>
    <n v="12.24742268041236"/>
    <n v="12.24742268041236"/>
    <n v="98.999999999999915"/>
    <n v="98.999999999999915"/>
    <n v="58"/>
    <x v="112"/>
    <x v="2440"/>
    <s v="PREMERY"/>
    <s v="SSIAD LA CHARITE/LOIRE"/>
    <s v="S.S.I.A.D."/>
    <n v="580001428"/>
    <s v="FEDERATION ADMR DE LA NIEVRE"/>
    <n v="1"/>
    <m/>
    <m/>
    <m/>
    <m/>
    <m/>
    <m/>
    <s v="P"/>
    <n v="0"/>
    <n v="0"/>
  </r>
  <r>
    <n v="58014"/>
    <n v="27"/>
    <n v="16"/>
    <n v="11"/>
    <n v="11"/>
    <n v="71"/>
    <n v="71"/>
    <n v="58"/>
    <x v="112"/>
    <x v="2441"/>
    <s v="PREMERY"/>
    <s v="SSIAD LA CHARITE/LOIRE"/>
    <s v="S.S.I.A.D."/>
    <n v="580001428"/>
    <s v="FEDERATION ADMR DE LA NIEVRE"/>
    <n v="1"/>
    <m/>
    <m/>
    <m/>
    <m/>
    <m/>
    <m/>
    <s v="P"/>
    <n v="0"/>
    <n v="0"/>
  </r>
  <r>
    <n v="58027"/>
    <n v="38.38095238095238"/>
    <n v="26.571428571428569"/>
    <n v="11.809523809523808"/>
    <n v="11.809523809523808"/>
    <n v="124"/>
    <n v="124"/>
    <n v="58"/>
    <x v="112"/>
    <x v="2442"/>
    <s v="CHARITE-SUR-LOIRE"/>
    <s v="SSIAD LA CHARITE/LOIRE"/>
    <s v="S.S.I.A.D."/>
    <n v="580001428"/>
    <s v="FEDERATION ADMR DE LA NIEVRE"/>
    <n v="1"/>
    <m/>
    <m/>
    <m/>
    <m/>
    <m/>
    <m/>
    <s v="P"/>
    <n v="0"/>
    <n v="0"/>
  </r>
  <r>
    <n v="58045"/>
    <n v="65"/>
    <n v="39"/>
    <n v="26"/>
    <n v="26"/>
    <n v="162"/>
    <n v="162"/>
    <n v="58"/>
    <x v="112"/>
    <x v="2443"/>
    <s v="CHARITE-SUR-LOIRE"/>
    <s v="SSIAD LA CHARITE/LOIRE"/>
    <s v="S.S.I.A.D."/>
    <n v="580001428"/>
    <s v="FEDERATION ADMR DE LA NIEVRE"/>
    <n v="1"/>
    <m/>
    <m/>
    <m/>
    <m/>
    <m/>
    <m/>
    <s v="P"/>
    <n v="0"/>
    <n v="0"/>
  </r>
  <r>
    <n v="58053"/>
    <n v="135.20000000000041"/>
    <n v="86.770149253731603"/>
    <n v="48.429850746268805"/>
    <n v="48.429850746268805"/>
    <n v="338.00000000000102"/>
    <n v="338.00000000000102"/>
    <n v="58"/>
    <x v="112"/>
    <x v="2444"/>
    <s v="PREMERY"/>
    <s v="SSIAD LA CHARITE/LOIRE"/>
    <s v="S.S.I.A.D."/>
    <n v="580001428"/>
    <s v="FEDERATION ADMR DE LA NIEVRE"/>
    <n v="1"/>
    <m/>
    <m/>
    <m/>
    <m/>
    <m/>
    <m/>
    <s v="P"/>
    <n v="0"/>
    <n v="0"/>
  </r>
  <r>
    <n v="58054"/>
    <n v="19"/>
    <n v="12"/>
    <n v="7"/>
    <n v="7"/>
    <n v="39"/>
    <n v="39"/>
    <n v="58"/>
    <x v="112"/>
    <x v="2445"/>
    <s v="PREMERY"/>
    <s v="SSIAD LA CHARITE/LOIRE"/>
    <s v="S.S.I.A.D."/>
    <n v="580001428"/>
    <s v="FEDERATION ADMR DE LA NIEVRE"/>
    <n v="1"/>
    <m/>
    <m/>
    <m/>
    <m/>
    <m/>
    <m/>
    <s v="P"/>
    <n v="0"/>
    <n v="0"/>
  </r>
  <r>
    <n v="58056"/>
    <n v="88.283870967741677"/>
    <n v="62.199999999999818"/>
    <n v="26.083870967741859"/>
    <n v="26.083870967741859"/>
    <n v="310.99999999999909"/>
    <n v="310.99999999999909"/>
    <n v="58"/>
    <x v="112"/>
    <x v="2446"/>
    <s v="CHARITE-SUR-LOIRE"/>
    <s v="SSIAD LA CHARITE/LOIRE"/>
    <s v="S.S.I.A.D."/>
    <n v="580001428"/>
    <s v="FEDERATION ADMR DE LA NIEVRE"/>
    <n v="1"/>
    <m/>
    <m/>
    <m/>
    <m/>
    <m/>
    <m/>
    <s v="P"/>
    <n v="0"/>
    <n v="0"/>
  </r>
  <r>
    <n v="58059"/>
    <n v="2086.6127689774348"/>
    <n v="1057.9098146081164"/>
    <n v="1028.7029543693184"/>
    <n v="1028.7029543693184"/>
    <n v="5049.9999999999836"/>
    <n v="5049.9999999999836"/>
    <n v="58"/>
    <x v="112"/>
    <x v="2447"/>
    <s v="CHARITE-SUR-LOIRE"/>
    <s v="SSIAD LA CHARITE/LOIRE"/>
    <s v="S.S.I.A.D."/>
    <n v="580001428"/>
    <s v="FEDERATION ADMR DE LA NIEVRE"/>
    <n v="1"/>
    <m/>
    <m/>
    <m/>
    <m/>
    <m/>
    <m/>
    <s v="P"/>
    <n v="0"/>
    <n v="0"/>
  </r>
  <r>
    <n v="58061"/>
    <n v="46.043103448275858"/>
    <n v="32.887931034482754"/>
    <n v="13.155172413793103"/>
    <n v="13.155172413793103"/>
    <n v="109"/>
    <n v="109"/>
    <n v="58"/>
    <x v="112"/>
    <x v="2448"/>
    <s v="CHARITE-SUR-LOIRE"/>
    <s v="SSIAD LA CHARITE/LOIRE"/>
    <s v="S.S.I.A.D."/>
    <n v="580001428"/>
    <s v="FEDERATION ADMR DE LA NIEVRE"/>
    <n v="1"/>
    <m/>
    <m/>
    <m/>
    <m/>
    <m/>
    <m/>
    <s v="P"/>
    <n v="0"/>
    <n v="0"/>
  </r>
  <r>
    <n v="58067"/>
    <n v="347.8116343490297"/>
    <n v="274.00277008310189"/>
    <n v="73.808864265927809"/>
    <n v="73.808864265927809"/>
    <n v="1460"/>
    <n v="1460"/>
    <n v="58"/>
    <x v="112"/>
    <x v="2449"/>
    <s v="CHARITE-SUR-LOIRE"/>
    <s v="SSIAD LA CHARITE/LOIRE"/>
    <s v="S.S.I.A.D."/>
    <n v="580001428"/>
    <s v="FEDERATION ADMR DE LA NIEVRE"/>
    <n v="1"/>
    <m/>
    <m/>
    <m/>
    <m/>
    <m/>
    <m/>
    <s v="P"/>
    <n v="0"/>
    <n v="0"/>
  </r>
  <r>
    <n v="58101"/>
    <n v="62"/>
    <n v="41"/>
    <n v="21"/>
    <n v="21"/>
    <n v="195"/>
    <n v="195"/>
    <n v="58"/>
    <x v="112"/>
    <x v="2450"/>
    <s v="PREMERY"/>
    <s v="SSIAD LA CHARITE/LOIRE"/>
    <s v="S.S.I.A.D."/>
    <n v="580001428"/>
    <s v="FEDERATION ADMR DE LA NIEVRE"/>
    <n v="1"/>
    <m/>
    <m/>
    <m/>
    <m/>
    <m/>
    <m/>
    <s v="P"/>
    <n v="0"/>
    <n v="0"/>
  </r>
  <r>
    <n v="58127"/>
    <n v="89.747706422018368"/>
    <n v="58.188073394495433"/>
    <n v="31.559633027522938"/>
    <n v="31.559633027522938"/>
    <n v="215"/>
    <n v="215"/>
    <n v="58"/>
    <x v="112"/>
    <x v="2451"/>
    <s v="PREMERY"/>
    <s v="SSIAD LA CHARITE/LOIRE"/>
    <s v="S.S.I.A.D."/>
    <n v="580001428"/>
    <s v="FEDERATION ADMR DE LA NIEVRE"/>
    <n v="1"/>
    <m/>
    <m/>
    <m/>
    <m/>
    <m/>
    <m/>
    <s v="P"/>
    <n v="0"/>
    <n v="0"/>
  </r>
  <r>
    <n v="58147"/>
    <n v="109"/>
    <n v="77"/>
    <n v="32"/>
    <n v="32"/>
    <n v="299"/>
    <n v="299"/>
    <n v="58"/>
    <x v="112"/>
    <x v="2452"/>
    <s v="PREMERY"/>
    <s v="SSIAD LA CHARITE/LOIRE"/>
    <s v="S.S.I.A.D."/>
    <n v="580001428"/>
    <s v="FEDERATION ADMR DE LA NIEVRE"/>
    <n v="1"/>
    <m/>
    <m/>
    <m/>
    <m/>
    <m/>
    <m/>
    <s v="P"/>
    <n v="0"/>
    <n v="0"/>
  </r>
  <r>
    <n v="58155"/>
    <n v="171.7598566308244"/>
    <n v="108.21863799283156"/>
    <n v="63.541218637992834"/>
    <n v="63.541218637992834"/>
    <n v="554"/>
    <n v="554"/>
    <n v="58"/>
    <x v="112"/>
    <x v="2453"/>
    <s v="CHARITE-SUR-LOIRE"/>
    <s v="SSIAD LA CHARITE/LOIRE"/>
    <s v="S.S.I.A.D."/>
    <n v="580001428"/>
    <s v="FEDERATION ADMR DE LA NIEVRE"/>
    <n v="1"/>
    <m/>
    <m/>
    <m/>
    <m/>
    <m/>
    <m/>
    <s v="P"/>
    <n v="0"/>
    <n v="0"/>
  </r>
  <r>
    <n v="58174"/>
    <n v="54"/>
    <n v="40"/>
    <n v="14"/>
    <n v="14"/>
    <n v="122"/>
    <n v="122"/>
    <n v="58"/>
    <x v="112"/>
    <x v="2454"/>
    <s v="PREMERY"/>
    <s v="SSIAD LA CHARITE/LOIRE"/>
    <s v="S.S.I.A.D."/>
    <n v="580001428"/>
    <s v="FEDERATION ADMR DE LA NIEVRE"/>
    <n v="1"/>
    <m/>
    <m/>
    <m/>
    <m/>
    <m/>
    <m/>
    <s v="P"/>
    <n v="0"/>
    <n v="0"/>
  </r>
  <r>
    <n v="58184"/>
    <n v="61.666666666666799"/>
    <n v="31.861111111111182"/>
    <n v="29.805555555555621"/>
    <n v="29.805555555555621"/>
    <n v="111"/>
    <n v="111"/>
    <n v="58"/>
    <x v="112"/>
    <x v="2455"/>
    <s v="PREMERY"/>
    <s v="SSIAD LA CHARITE/LOIRE"/>
    <s v="S.S.I.A.D."/>
    <n v="580001428"/>
    <s v="FEDERATION ADMR DE LA NIEVRE"/>
    <n v="1"/>
    <m/>
    <m/>
    <m/>
    <m/>
    <m/>
    <m/>
    <s v="P"/>
    <n v="0"/>
    <n v="0"/>
  </r>
  <r>
    <n v="58186"/>
    <n v="23.478260869565208"/>
    <n v="15.652173913043471"/>
    <n v="7.8260869565217357"/>
    <n v="7.8260869565217357"/>
    <n v="90"/>
    <n v="90"/>
    <n v="58"/>
    <x v="112"/>
    <x v="2456"/>
    <s v="CHARITE-SUR-LOIRE"/>
    <s v="SSIAD LA CHARITE/LOIRE"/>
    <s v="S.S.I.A.D."/>
    <n v="580001428"/>
    <s v="FEDERATION ADMR DE LA NIEVRE"/>
    <n v="1"/>
    <m/>
    <m/>
    <m/>
    <m/>
    <m/>
    <m/>
    <s v="P"/>
    <n v="0"/>
    <n v="0"/>
  </r>
  <r>
    <n v="58188"/>
    <n v="47.593220338983059"/>
    <n v="34.372881355932208"/>
    <n v="13.22033898305085"/>
    <n v="13.22033898305085"/>
    <n v="104"/>
    <n v="104"/>
    <n v="58"/>
    <x v="112"/>
    <x v="2457"/>
    <s v="CHARITE-SUR-LOIRE"/>
    <s v="SSIAD LA CHARITE/LOIRE"/>
    <s v="S.S.I.A.D."/>
    <n v="580001428"/>
    <s v="FEDERATION ADMR DE LA NIEVRE"/>
    <n v="1"/>
    <m/>
    <m/>
    <m/>
    <m/>
    <m/>
    <m/>
    <s v="P"/>
    <n v="0"/>
    <n v="0"/>
  </r>
  <r>
    <n v="58189"/>
    <n v="133.22676579925678"/>
    <n v="82.762081784386794"/>
    <n v="50.464684014870002"/>
    <n v="50.464684014870002"/>
    <n v="543.00000000000125"/>
    <n v="543.00000000000125"/>
    <n v="58"/>
    <x v="112"/>
    <x v="2458"/>
    <s v="CHARITE-SUR-LOIRE"/>
    <s v="SSIAD LA CHARITE/LOIRE"/>
    <s v="S.S.I.A.D."/>
    <n v="580001428"/>
    <s v="FEDERATION ADMR DE LA NIEVRE"/>
    <n v="1"/>
    <m/>
    <m/>
    <m/>
    <m/>
    <m/>
    <m/>
    <s v="P"/>
    <n v="0"/>
    <n v="0"/>
  </r>
  <r>
    <n v="58196"/>
    <n v="112"/>
    <n v="69"/>
    <n v="43"/>
    <n v="43"/>
    <n v="365"/>
    <n v="365"/>
    <n v="58"/>
    <x v="112"/>
    <x v="1891"/>
    <s v="GUERIGNY"/>
    <s v="SSIAD LA CHARITE/LOIRE"/>
    <s v="S.S.I.A.D."/>
    <n v="580001428"/>
    <s v="FEDERATION ADMR DE LA NIEVRE"/>
    <n v="1"/>
    <m/>
    <m/>
    <m/>
    <m/>
    <m/>
    <m/>
    <s v="P"/>
    <n v="0"/>
    <n v="0"/>
  </r>
  <r>
    <n v="58203"/>
    <n v="31.3432835820897"/>
    <n v="20.895522388059799"/>
    <n v="10.447761194029901"/>
    <n v="10.447761194029901"/>
    <n v="70.000000000000327"/>
    <n v="70.000000000000327"/>
    <n v="58"/>
    <x v="112"/>
    <x v="2459"/>
    <s v="PREMERY"/>
    <s v="SSIAD LA CHARITE/LOIRE"/>
    <s v="S.S.I.A.D."/>
    <n v="580001428"/>
    <s v="FEDERATION ADMR DE LA NIEVRE"/>
    <n v="1"/>
    <m/>
    <m/>
    <m/>
    <m/>
    <m/>
    <m/>
    <s v="P"/>
    <n v="0"/>
    <n v="0"/>
  </r>
  <r>
    <n v="58218"/>
    <n v="834"/>
    <n v="474"/>
    <n v="360"/>
    <n v="360"/>
    <n v="1909"/>
    <n v="1909"/>
    <n v="58"/>
    <x v="112"/>
    <x v="2460"/>
    <s v="PREMERY"/>
    <s v="SSIAD LA CHARITE/LOIRE"/>
    <s v="S.S.I.A.D."/>
    <n v="580001428"/>
    <s v="FEDERATION ADMR DE LA NIEVRE"/>
    <n v="1"/>
    <m/>
    <m/>
    <m/>
    <m/>
    <m/>
    <m/>
    <s v="P"/>
    <n v="0"/>
    <n v="0"/>
  </r>
  <r>
    <n v="58220"/>
    <n v="214.21022727272765"/>
    <n v="148.84090909090935"/>
    <n v="65.369318181818301"/>
    <n v="65.369318181818301"/>
    <n v="708.00000000000125"/>
    <n v="708.00000000000125"/>
    <n v="58"/>
    <x v="112"/>
    <x v="2461"/>
    <s v="CHARITE-SUR-LOIRE"/>
    <s v="SSIAD LA CHARITE/LOIRE"/>
    <s v="S.S.I.A.D."/>
    <n v="580001428"/>
    <s v="FEDERATION ADMR DE LA NIEVRE"/>
    <n v="1"/>
    <m/>
    <m/>
    <m/>
    <m/>
    <m/>
    <m/>
    <s v="P"/>
    <n v="0"/>
    <n v="0"/>
  </r>
  <r>
    <n v="58234"/>
    <n v="73"/>
    <n v="31"/>
    <n v="42"/>
    <n v="42"/>
    <n v="122"/>
    <n v="122"/>
    <n v="58"/>
    <x v="112"/>
    <x v="2462"/>
    <s v="PREMERY"/>
    <s v="SSIAD LA CHARITE/LOIRE"/>
    <s v="S.S.I.A.D."/>
    <n v="580001428"/>
    <s v="FEDERATION ADMR DE LA NIEVRE"/>
    <n v="1"/>
    <m/>
    <m/>
    <m/>
    <m/>
    <m/>
    <m/>
    <s v="P"/>
    <n v="0"/>
    <n v="0"/>
  </r>
  <r>
    <n v="58279"/>
    <n v="49.937500000000014"/>
    <n v="31.333333333333343"/>
    <n v="18.604166666666671"/>
    <n v="18.604166666666671"/>
    <n v="188"/>
    <n v="188"/>
    <n v="58"/>
    <x v="112"/>
    <x v="2463"/>
    <s v="PREMERY"/>
    <s v="SSIAD LA CHARITE/LOIRE"/>
    <s v="S.S.I.A.D."/>
    <n v="580001428"/>
    <s v="FEDERATION ADMR DE LA NIEVRE"/>
    <n v="1"/>
    <m/>
    <m/>
    <m/>
    <m/>
    <m/>
    <m/>
    <s v="P"/>
    <n v="0"/>
    <n v="0"/>
  </r>
  <r>
    <n v="58298"/>
    <n v="77.596446700507599"/>
    <n v="53.040609137055831"/>
    <n v="24.555837563451771"/>
    <n v="24.555837563451771"/>
    <n v="387"/>
    <n v="387"/>
    <n v="58"/>
    <x v="112"/>
    <x v="2464"/>
    <s v="CHARITE-SUR-LOIRE"/>
    <s v="SSIAD LA CHARITE/LOIRE"/>
    <s v="S.S.I.A.D."/>
    <n v="580001428"/>
    <s v="FEDERATION ADMR DE LA NIEVRE"/>
    <n v="1"/>
    <m/>
    <m/>
    <m/>
    <m/>
    <m/>
    <m/>
    <s v="P"/>
    <n v="0"/>
    <n v="0"/>
  </r>
  <r>
    <n v="58302"/>
    <n v="329"/>
    <n v="167"/>
    <n v="162"/>
    <n v="162"/>
    <n v="966"/>
    <n v="966"/>
    <n v="58"/>
    <x v="112"/>
    <x v="2465"/>
    <s v="CHARITE-SUR-LOIRE"/>
    <s v="SSIAD LA CHARITE/LOIRE"/>
    <s v="S.S.I.A.D."/>
    <n v="580001428"/>
    <s v="FEDERATION ADMR DE LA NIEVRE"/>
    <n v="1"/>
    <m/>
    <m/>
    <m/>
    <m/>
    <m/>
    <m/>
    <s v="P"/>
    <n v="0"/>
    <n v="0"/>
  </r>
  <r>
    <n v="89001"/>
    <n v="137.30023640661938"/>
    <n v="75.418439716312051"/>
    <n v="61.881796690307326"/>
    <n v="61.881796690307326"/>
    <n v="409"/>
    <n v="409"/>
    <n v="89"/>
    <x v="113"/>
    <x v="2466"/>
    <s v="VERMENTON"/>
    <s v="SSIAD VERMENTON"/>
    <s v="S.S.I.A.D."/>
    <n v="890001225"/>
    <s v="FEDERATION ADMR YONNE"/>
    <n v="1"/>
    <n v="28"/>
    <n v="28"/>
    <n v="1"/>
    <n v="1"/>
    <m/>
    <m/>
    <s v="S"/>
    <n v="0"/>
    <n v="0"/>
  </r>
  <r>
    <n v="89035"/>
    <n v="92.267281105990804"/>
    <n v="59.875576036866377"/>
    <n v="32.391705069124434"/>
    <n v="32.391705069124434"/>
    <n v="426"/>
    <n v="426"/>
    <n v="89"/>
    <x v="114"/>
    <x v="2467"/>
    <s v="BRIENON-SUR-ARMANCON"/>
    <s v="SSIAD SAINT-FLORENTIN"/>
    <s v="S.S.I.A.D."/>
    <n v="890001225"/>
    <s v="FEDERATION ADMR YONNE"/>
    <n v="1"/>
    <n v="33"/>
    <n v="33"/>
    <n v="2"/>
    <n v="2"/>
    <m/>
    <m/>
    <s v="S"/>
    <n v="0"/>
    <n v="6"/>
  </r>
  <r>
    <n v="89014"/>
    <n v="267.6437872080499"/>
    <n v="121.79556810567082"/>
    <n v="145.84821910237909"/>
    <n v="145.84821910237909"/>
    <n v="641"/>
    <n v="641"/>
    <n v="89"/>
    <x v="115"/>
    <x v="2468"/>
    <s v="CERISIERS"/>
    <s v="SSIAD VILLENEUVE L'ARCHEVEQUE"/>
    <s v="S.S.I.A.D."/>
    <n v="890001225"/>
    <s v="FEDERATION ADMR YONNE"/>
    <n v="1"/>
    <n v="35"/>
    <n v="35"/>
    <n v="2"/>
    <n v="2"/>
    <m/>
    <m/>
    <s v="S"/>
    <n v="1"/>
    <n v="6"/>
  </r>
  <r>
    <n v="89031"/>
    <n v="120.61691542288608"/>
    <n v="83.184079601990405"/>
    <n v="37.432835820895683"/>
    <n v="37.432835820895683"/>
    <n v="627.00000000000261"/>
    <n v="627.00000000000261"/>
    <n v="89"/>
    <x v="116"/>
    <x v="2469"/>
    <s v="SEIGNELAY"/>
    <s v="SSIAD SEIGNELAY LIGNY LE CHATEL"/>
    <s v="S.S.I.A.D."/>
    <n v="890001225"/>
    <s v="FEDERATION ADMR YONNE"/>
    <n v="1"/>
    <n v="40"/>
    <n v="40"/>
    <n v="2"/>
    <n v="2"/>
    <m/>
    <m/>
    <s v="P"/>
    <n v="1"/>
    <n v="5"/>
  </r>
  <r>
    <n v="89041"/>
    <n v="101.3079268292678"/>
    <n v="65.198170731706995"/>
    <n v="36.109756097560805"/>
    <n v="36.109756097560805"/>
    <n v="328.99999999999841"/>
    <n v="328.99999999999841"/>
    <n v="89"/>
    <x v="114"/>
    <x v="2470"/>
    <s v="FLOGNY-LA-CHAPELLE"/>
    <s v="SSIAD SAINT-FLORENTIN"/>
    <s v="S.S.I.A.D."/>
    <n v="890001225"/>
    <s v="FEDERATION ADMR YONNE"/>
    <n v="1"/>
    <m/>
    <m/>
    <m/>
    <m/>
    <m/>
    <m/>
    <s v="S"/>
    <n v="0"/>
    <n v="0"/>
  </r>
  <r>
    <n v="89069"/>
    <n v="143"/>
    <n v="102"/>
    <n v="41"/>
    <n v="41"/>
    <n v="550"/>
    <n v="550"/>
    <n v="89"/>
    <x v="114"/>
    <x v="2471"/>
    <s v="BRIENON-SUR-ARMANCON"/>
    <s v="SSIAD SAINT-FLORENTIN"/>
    <s v="S.S.I.A.D."/>
    <n v="890001225"/>
    <s v="FEDERATION ADMR YONNE"/>
    <n v="1"/>
    <m/>
    <m/>
    <m/>
    <m/>
    <m/>
    <m/>
    <s v="S"/>
    <n v="0"/>
    <n v="5"/>
  </r>
  <r>
    <n v="89076"/>
    <n v="220"/>
    <n v="149"/>
    <n v="71"/>
    <n v="71"/>
    <n v="811"/>
    <n v="811"/>
    <n v="89"/>
    <x v="114"/>
    <x v="2472"/>
    <s v="BRIENON-SUR-ARMANCON"/>
    <s v="SSIAD SAINT-FLORENTIN"/>
    <s v="S.S.I.A.D."/>
    <n v="890001225"/>
    <s v="FEDERATION ADMR YONNE"/>
    <n v="1"/>
    <m/>
    <m/>
    <m/>
    <m/>
    <m/>
    <m/>
    <s v="S"/>
    <n v="1"/>
    <n v="13"/>
  </r>
  <r>
    <n v="89101"/>
    <n v="126.5296296296296"/>
    <n v="75.718518518518493"/>
    <n v="50.811111111111096"/>
    <n v="50.811111111111096"/>
    <n v="538"/>
    <n v="538"/>
    <n v="89"/>
    <x v="114"/>
    <x v="2473"/>
    <s v="SAINT-FLORENTIN"/>
    <s v="SSIAD SAINT-FLORENTIN"/>
    <s v="S.S.I.A.D."/>
    <n v="890001225"/>
    <s v="FEDERATION ADMR YONNE"/>
    <n v="1"/>
    <m/>
    <m/>
    <m/>
    <m/>
    <m/>
    <m/>
    <s v="S"/>
    <n v="0"/>
    <n v="7"/>
  </r>
  <r>
    <n v="89186"/>
    <n v="157"/>
    <n v="104"/>
    <n v="53"/>
    <n v="53"/>
    <n v="550"/>
    <n v="550"/>
    <n v="89"/>
    <x v="114"/>
    <x v="2474"/>
    <s v="SAINT-FLORENTIN"/>
    <s v="SSIAD SAINT-FLORENTIN"/>
    <s v="S.S.I.A.D."/>
    <n v="890001225"/>
    <s v="FEDERATION ADMR YONNE"/>
    <n v="1"/>
    <m/>
    <m/>
    <m/>
    <m/>
    <m/>
    <m/>
    <s v="S"/>
    <n v="1"/>
    <n v="6"/>
  </r>
  <r>
    <n v="89205"/>
    <n v="91"/>
    <n v="64"/>
    <n v="27"/>
    <n v="27"/>
    <n v="467"/>
    <n v="467"/>
    <n v="89"/>
    <x v="114"/>
    <x v="2475"/>
    <s v="SAINT-FLORENTIN"/>
    <s v="SSIAD SAINT-FLORENTIN"/>
    <s v="S.S.I.A.D."/>
    <n v="890001225"/>
    <s v="FEDERATION ADMR YONNE"/>
    <n v="1"/>
    <m/>
    <m/>
    <m/>
    <m/>
    <m/>
    <m/>
    <s v="S"/>
    <n v="2"/>
    <n v="3"/>
  </r>
  <r>
    <n v="89219"/>
    <n v="36.607142857142861"/>
    <n v="20.535714285714288"/>
    <n v="16.071428571428573"/>
    <n v="16.071428571428573"/>
    <n v="125"/>
    <n v="125"/>
    <n v="89"/>
    <x v="114"/>
    <x v="2476"/>
    <s v="FLOGNY-LA-CHAPELLE"/>
    <s v="SSIAD SAINT-FLORENTIN"/>
    <s v="S.S.I.A.D."/>
    <n v="890001225"/>
    <s v="FEDERATION ADMR YONNE"/>
    <n v="1"/>
    <m/>
    <m/>
    <m/>
    <m/>
    <m/>
    <m/>
    <s v="S"/>
    <n v="1"/>
    <n v="1"/>
  </r>
  <r>
    <n v="89249"/>
    <n v="19"/>
    <n v="10"/>
    <n v="9"/>
    <n v="9"/>
    <n v="81"/>
    <n v="81"/>
    <n v="89"/>
    <x v="114"/>
    <x v="2477"/>
    <s v="BRIENON-SUR-ARMANCON"/>
    <s v="SSIAD SAINT-FLORENTIN"/>
    <s v="S.S.I.A.D."/>
    <n v="890001225"/>
    <s v="FEDERATION ADMR YONNE"/>
    <n v="1"/>
    <m/>
    <m/>
    <m/>
    <m/>
    <m/>
    <m/>
    <s v="S"/>
    <n v="1"/>
    <n v="0"/>
  </r>
  <r>
    <n v="89276"/>
    <n v="337.45095098204928"/>
    <n v="233.3808166905466"/>
    <n v="104.07013429150268"/>
    <n v="104.07013429150268"/>
    <n v="973.99999999999875"/>
    <n v="973.99999999999875"/>
    <n v="89"/>
    <x v="114"/>
    <x v="2478"/>
    <s v="FLOGNY-LA-CHAPELLE"/>
    <s v="SSIAD SAINT-FLORENTIN"/>
    <s v="S.S.I.A.D."/>
    <n v="890001225"/>
    <s v="FEDERATION ADMR YONNE"/>
    <n v="1"/>
    <m/>
    <m/>
    <m/>
    <m/>
    <m/>
    <m/>
    <s v="S"/>
    <n v="0"/>
    <n v="9"/>
  </r>
  <r>
    <n v="89288"/>
    <n v="44.679425837320565"/>
    <n v="27.196172248803823"/>
    <n v="17.483253588516742"/>
    <n v="17.483253588516742"/>
    <n v="203"/>
    <n v="203"/>
    <n v="89"/>
    <x v="114"/>
    <x v="2479"/>
    <s v="BRIENON-SUR-ARMANCON"/>
    <s v="SSIAD SAINT-FLORENTIN"/>
    <s v="S.S.I.A.D."/>
    <n v="890001225"/>
    <s v="FEDERATION ADMR YONNE"/>
    <n v="1"/>
    <m/>
    <m/>
    <m/>
    <m/>
    <m/>
    <m/>
    <s v="S"/>
    <n v="0"/>
    <n v="1"/>
  </r>
  <r>
    <n v="89345"/>
    <n v="1428.0407202843112"/>
    <n v="797.07472793663828"/>
    <n v="630.96599234767291"/>
    <n v="630.96599234767291"/>
    <n v="4692.0000000000109"/>
    <n v="4692.0000000000109"/>
    <n v="89"/>
    <x v="114"/>
    <x v="2480"/>
    <s v="SAINT-FLORENTIN"/>
    <s v="SSIAD SAINT-FLORENTIN"/>
    <s v="S.S.I.A.D."/>
    <n v="890001225"/>
    <s v="FEDERATION ADMR YONNE"/>
    <n v="1"/>
    <m/>
    <m/>
    <m/>
    <m/>
    <m/>
    <m/>
    <s v="S"/>
    <n v="6"/>
    <n v="49"/>
  </r>
  <r>
    <n v="89398"/>
    <n v="123.03682719546802"/>
    <n v="77.654390934844571"/>
    <n v="45.38243626062345"/>
    <n v="45.38243626062345"/>
    <n v="356.00000000000171"/>
    <n v="356.00000000000171"/>
    <n v="89"/>
    <x v="114"/>
    <x v="2481"/>
    <s v="FLOGNY-LA-CHAPELLE"/>
    <s v="SSIAD SAINT-FLORENTIN"/>
    <s v="S.S.I.A.D."/>
    <n v="890001225"/>
    <s v="FEDERATION ADMR YONNE"/>
    <n v="1"/>
    <m/>
    <m/>
    <m/>
    <m/>
    <m/>
    <m/>
    <s v="S"/>
    <n v="0"/>
    <n v="4"/>
  </r>
  <r>
    <n v="89402"/>
    <n v="44.855721393034834"/>
    <n v="30.228855721393039"/>
    <n v="14.626865671641797"/>
    <n v="14.626865671641797"/>
    <n v="196"/>
    <n v="196"/>
    <n v="89"/>
    <x v="114"/>
    <x v="2482"/>
    <s v="FLOGNY-LA-CHAPELLE"/>
    <s v="SSIAD SAINT-FLORENTIN"/>
    <s v="S.S.I.A.D."/>
    <n v="890001225"/>
    <s v="FEDERATION ADMR YONNE"/>
    <n v="1"/>
    <m/>
    <m/>
    <m/>
    <m/>
    <m/>
    <m/>
    <s v="S"/>
    <n v="0"/>
    <n v="4"/>
  </r>
  <r>
    <n v="89425"/>
    <n v="206.42259414225941"/>
    <n v="137.61506276150627"/>
    <n v="68.807531380753147"/>
    <n v="68.807531380753147"/>
    <n v="715"/>
    <n v="715"/>
    <n v="89"/>
    <x v="114"/>
    <x v="2483"/>
    <s v="BRIENON-SUR-ARMANCON"/>
    <s v="SSIAD SAINT-FLORENTIN"/>
    <s v="S.S.I.A.D."/>
    <n v="890001225"/>
    <s v="FEDERATION ADMR YONNE"/>
    <n v="1"/>
    <m/>
    <m/>
    <m/>
    <m/>
    <m/>
    <m/>
    <s v="S"/>
    <n v="1"/>
    <n v="7"/>
  </r>
  <r>
    <n v="89436"/>
    <n v="215"/>
    <n v="148"/>
    <n v="67"/>
    <n v="67"/>
    <n v="934"/>
    <n v="934"/>
    <n v="89"/>
    <x v="114"/>
    <x v="2484"/>
    <s v="BRIENON-SUR-ARMANCON"/>
    <s v="SSIAD SAINT-FLORENTIN"/>
    <s v="S.S.I.A.D."/>
    <n v="890001225"/>
    <s v="FEDERATION ADMR YONNE"/>
    <n v="1"/>
    <m/>
    <m/>
    <m/>
    <m/>
    <m/>
    <m/>
    <s v="S"/>
    <n v="2"/>
    <n v="2"/>
  </r>
  <r>
    <n v="89439"/>
    <n v="386.30216298513187"/>
    <n v="265.93815169112941"/>
    <n v="120.36401129400248"/>
    <n v="120.36401129400248"/>
    <n v="1565"/>
    <n v="1565"/>
    <n v="89"/>
    <x v="114"/>
    <x v="2485"/>
    <s v="SAINT-FLORENTIN"/>
    <s v="SSIAD SAINT-FLORENTIN"/>
    <s v="S.S.I.A.D."/>
    <n v="890001225"/>
    <s v="FEDERATION ADMR YONNE"/>
    <n v="1"/>
    <m/>
    <m/>
    <m/>
    <m/>
    <m/>
    <m/>
    <s v="S"/>
    <n v="4"/>
    <n v="12"/>
  </r>
  <r>
    <n v="89081"/>
    <n v="27"/>
    <n v="14"/>
    <n v="13"/>
    <n v="13"/>
    <n v="92"/>
    <n v="92"/>
    <n v="89"/>
    <x v="116"/>
    <x v="2486"/>
    <s v="LIGNY-LE-CHATEL"/>
    <s v="SSIAD SEIGNELAY LIGNY LE CHATEL"/>
    <s v="S.S.I.A.D."/>
    <n v="890001225"/>
    <s v="FEDERATION ADMR YONNE"/>
    <n v="1"/>
    <m/>
    <m/>
    <m/>
    <m/>
    <m/>
    <m/>
    <s v="P"/>
    <n v="1"/>
    <n v="3"/>
  </r>
  <r>
    <n v="89096"/>
    <n v="226.03033586132261"/>
    <n v="170.04117009750877"/>
    <n v="55.989165763813858"/>
    <n v="55.989165763813858"/>
    <n v="957.00000000000364"/>
    <n v="957.00000000000364"/>
    <n v="89"/>
    <x v="116"/>
    <x v="2487"/>
    <s v="SEIGNELAY"/>
    <s v="SSIAD SEIGNELAY LIGNY LE CHATEL"/>
    <s v="S.S.I.A.D."/>
    <n v="890001225"/>
    <s v="FEDERATION ADMR YONNE"/>
    <n v="1"/>
    <m/>
    <m/>
    <m/>
    <m/>
    <m/>
    <m/>
    <s v="P"/>
    <n v="1"/>
    <n v="8"/>
  </r>
  <r>
    <n v="89198"/>
    <n v="408"/>
    <n v="300"/>
    <n v="108"/>
    <n v="108"/>
    <n v="1746"/>
    <n v="1746"/>
    <n v="89"/>
    <x v="116"/>
    <x v="2488"/>
    <s v="SEIGNELAY"/>
    <s v="SSIAD SEIGNELAY LIGNY LE CHATEL"/>
    <s v="S.S.I.A.D."/>
    <n v="890001225"/>
    <s v="FEDERATION ADMR YONNE"/>
    <n v="1"/>
    <m/>
    <m/>
    <m/>
    <m/>
    <m/>
    <m/>
    <s v="P"/>
    <n v="3"/>
    <n v="9"/>
  </r>
  <r>
    <n v="89200"/>
    <n v="71.347188264058516"/>
    <n v="48.234718826405761"/>
    <n v="23.112469437652759"/>
    <n v="23.112469437652759"/>
    <n v="410.99999999999909"/>
    <n v="410.99999999999909"/>
    <n v="89"/>
    <x v="116"/>
    <x v="2489"/>
    <s v="SEIGNELAY"/>
    <s v="SSIAD SEIGNELAY LIGNY LE CHATEL"/>
    <s v="S.S.I.A.D."/>
    <n v="890001225"/>
    <s v="FEDERATION ADMR YONNE"/>
    <n v="1"/>
    <m/>
    <m/>
    <m/>
    <m/>
    <m/>
    <m/>
    <s v="P"/>
    <n v="1"/>
    <n v="0"/>
  </r>
  <r>
    <n v="89201"/>
    <n v="474.93037280701799"/>
    <n v="321.06524122807048"/>
    <n v="153.86513157894751"/>
    <n v="153.86513157894751"/>
    <n v="1871"/>
    <n v="1871"/>
    <n v="89"/>
    <x v="116"/>
    <x v="1417"/>
    <s v="SEIGNELAY"/>
    <s v="SSIAD SEIGNELAY LIGNY LE CHATEL"/>
    <s v="S.S.I.A.D."/>
    <n v="890001225"/>
    <s v="FEDERATION ADMR YONNE"/>
    <n v="1"/>
    <m/>
    <m/>
    <m/>
    <m/>
    <m/>
    <m/>
    <s v="P"/>
    <n v="3"/>
    <n v="9"/>
  </r>
  <r>
    <n v="89226"/>
    <n v="39.358288770053477"/>
    <n v="17.711229946524067"/>
    <n v="21.647058823529413"/>
    <n v="21.647058823529413"/>
    <n v="184"/>
    <n v="184"/>
    <n v="89"/>
    <x v="116"/>
    <x v="2490"/>
    <s v="LIGNY-LE-CHATEL"/>
    <s v="SSIAD SEIGNELAY LIGNY LE CHATEL"/>
    <s v="S.S.I.A.D."/>
    <n v="890001225"/>
    <s v="FEDERATION ADMR YONNE"/>
    <n v="1"/>
    <m/>
    <m/>
    <m/>
    <m/>
    <m/>
    <m/>
    <s v="P"/>
    <n v="2"/>
    <n v="0"/>
  </r>
  <r>
    <n v="89227"/>
    <n v="394.2813856963204"/>
    <n v="179.71708902644141"/>
    <n v="214.56429666987898"/>
    <n v="214.56429666987898"/>
    <n v="1323"/>
    <n v="1323"/>
    <n v="89"/>
    <x v="116"/>
    <x v="2491"/>
    <s v="LIGNY-LE-CHATEL"/>
    <s v="SSIAD SEIGNELAY LIGNY LE CHATEL"/>
    <s v="S.S.I.A.D."/>
    <n v="890001225"/>
    <s v="FEDERATION ADMR YONNE"/>
    <n v="1"/>
    <m/>
    <m/>
    <m/>
    <m/>
    <m/>
    <m/>
    <s v="P"/>
    <n v="4"/>
    <n v="11"/>
  </r>
  <r>
    <n v="89242"/>
    <n v="162.82233502538077"/>
    <n v="87.441624365482255"/>
    <n v="75.380710659898511"/>
    <n v="75.380710659898511"/>
    <n v="792"/>
    <n v="792"/>
    <n v="89"/>
    <x v="116"/>
    <x v="2492"/>
    <s v="LIGNY-LE-CHATEL"/>
    <s v="SSIAD SEIGNELAY LIGNY LE CHATEL"/>
    <s v="S.S.I.A.D."/>
    <n v="890001225"/>
    <s v="FEDERATION ADMR YONNE"/>
    <n v="1"/>
    <m/>
    <m/>
    <m/>
    <m/>
    <m/>
    <m/>
    <s v="P"/>
    <n v="2"/>
    <n v="8"/>
  </r>
  <r>
    <n v="89250"/>
    <n v="39.996672490143652"/>
    <n v="22.998610568689539"/>
    <n v="16.998061921454116"/>
    <n v="16.998061921454116"/>
    <n v="173"/>
    <n v="173"/>
    <n v="89"/>
    <x v="116"/>
    <x v="2493"/>
    <s v="LIGNY-LE-CHATEL"/>
    <s v="SSIAD SEIGNELAY LIGNY LE CHATEL"/>
    <s v="S.S.I.A.D."/>
    <n v="890001225"/>
    <s v="FEDERATION ADMR YONNE"/>
    <n v="1"/>
    <m/>
    <m/>
    <m/>
    <m/>
    <m/>
    <m/>
    <s v="P"/>
    <n v="1"/>
    <n v="2"/>
  </r>
  <r>
    <n v="89265"/>
    <n v="132.5566666666667"/>
    <n v="99.6666666666667"/>
    <n v="32.89"/>
    <n v="32.89"/>
    <n v="598"/>
    <n v="598"/>
    <n v="89"/>
    <x v="116"/>
    <x v="2494"/>
    <s v="LIGNY-LE-CHATEL"/>
    <s v="SSIAD SEIGNELAY LIGNY LE CHATEL"/>
    <s v="S.S.I.A.D."/>
    <n v="890001225"/>
    <s v="FEDERATION ADMR YONNE"/>
    <n v="1"/>
    <m/>
    <m/>
    <m/>
    <m/>
    <m/>
    <m/>
    <s v="P"/>
    <n v="1"/>
    <n v="5"/>
  </r>
  <r>
    <n v="89268"/>
    <n v="184.45098039215745"/>
    <n v="122.29901960784352"/>
    <n v="62.151960784313921"/>
    <n v="62.151960784313921"/>
    <n v="818.00000000000261"/>
    <n v="818.00000000000261"/>
    <n v="89"/>
    <x v="116"/>
    <x v="2495"/>
    <s v="SEIGNELAY"/>
    <s v="SSIAD SEIGNELAY LIGNY LE CHATEL"/>
    <s v="S.S.I.A.D."/>
    <n v="890001225"/>
    <s v="FEDERATION ADMR YONNE"/>
    <n v="1"/>
    <m/>
    <m/>
    <m/>
    <m/>
    <m/>
    <m/>
    <s v="P"/>
    <n v="2"/>
    <n v="5"/>
  </r>
  <r>
    <n v="89282"/>
    <n v="192.45786516853929"/>
    <n v="136.61516853932582"/>
    <n v="55.842696629213478"/>
    <n v="55.842696629213478"/>
    <n v="710"/>
    <n v="710"/>
    <n v="89"/>
    <x v="116"/>
    <x v="304"/>
    <s v="SEIGNELAY"/>
    <s v="SSIAD SEIGNELAY LIGNY LE CHATEL"/>
    <s v="S.S.I.A.D."/>
    <n v="890001225"/>
    <s v="FEDERATION ADMR YONNE"/>
    <n v="1"/>
    <m/>
    <m/>
    <m/>
    <m/>
    <m/>
    <m/>
    <s v="P"/>
    <n v="1"/>
    <n v="6"/>
  </r>
  <r>
    <n v="89307"/>
    <n v="222.10537693682829"/>
    <n v="155.93124240005193"/>
    <n v="66.17413453677635"/>
    <n v="66.17413453677635"/>
    <n v="739"/>
    <n v="739"/>
    <n v="89"/>
    <x v="116"/>
    <x v="2496"/>
    <s v="LIGNY-LE-CHATEL"/>
    <s v="SSIAD SEIGNELAY LIGNY LE CHATEL"/>
    <s v="S.S.I.A.D."/>
    <n v="890001225"/>
    <s v="FEDERATION ADMR YONNE"/>
    <n v="1"/>
    <m/>
    <m/>
    <m/>
    <m/>
    <m/>
    <m/>
    <s v="P"/>
    <n v="4"/>
    <n v="6"/>
  </r>
  <r>
    <n v="89328"/>
    <n v="73.724565756824177"/>
    <n v="55.545905707196297"/>
    <n v="18.178660049627879"/>
    <n v="18.178660049627879"/>
    <n v="407.00000000000199"/>
    <n v="407.00000000000199"/>
    <n v="89"/>
    <x v="116"/>
    <x v="1586"/>
    <s v="LIGNY-LE-CHATEL"/>
    <s v="SSIAD SEIGNELAY LIGNY LE CHATEL"/>
    <s v="S.S.I.A.D."/>
    <n v="890001225"/>
    <s v="FEDERATION ADMR YONNE"/>
    <n v="1"/>
    <m/>
    <m/>
    <m/>
    <m/>
    <m/>
    <m/>
    <s v="P"/>
    <n v="1"/>
    <n v="6"/>
  </r>
  <r>
    <n v="89382"/>
    <n v="406"/>
    <n v="248"/>
    <n v="158"/>
    <n v="158"/>
    <n v="1604"/>
    <n v="1604"/>
    <n v="89"/>
    <x v="116"/>
    <x v="2497"/>
    <s v="SEIGNELAY"/>
    <s v="SSIAD SEIGNELAY LIGNY LE CHATEL"/>
    <s v="S.S.I.A.D."/>
    <n v="890001225"/>
    <s v="FEDERATION ADMR YONNE"/>
    <n v="1"/>
    <m/>
    <m/>
    <m/>
    <m/>
    <m/>
    <m/>
    <s v="P"/>
    <n v="4"/>
    <n v="10"/>
  </r>
  <r>
    <n v="89430"/>
    <n v="63.849529780564239"/>
    <n v="38.119122257053277"/>
    <n v="25.730407523510962"/>
    <n v="25.730407523510962"/>
    <n v="304"/>
    <n v="304"/>
    <n v="89"/>
    <x v="116"/>
    <x v="2498"/>
    <s v="LIGNY-LE-CHATEL"/>
    <s v="SSIAD SEIGNELAY LIGNY LE CHATEL"/>
    <s v="S.S.I.A.D."/>
    <n v="890001225"/>
    <s v="FEDERATION ADMR YONNE"/>
    <n v="1"/>
    <m/>
    <m/>
    <m/>
    <m/>
    <m/>
    <m/>
    <s v="P"/>
    <n v="0"/>
    <n v="0"/>
  </r>
  <r>
    <n v="89437"/>
    <n v="55"/>
    <n v="25"/>
    <n v="30"/>
    <n v="30"/>
    <n v="309"/>
    <n v="309"/>
    <n v="89"/>
    <x v="116"/>
    <x v="2499"/>
    <s v="LIGNY-LE-CHATEL"/>
    <s v="SSIAD SEIGNELAY LIGNY LE CHATEL"/>
    <s v="S.S.I.A.D."/>
    <n v="890001225"/>
    <s v="FEDERATION ADMR YONNE"/>
    <n v="1"/>
    <m/>
    <m/>
    <m/>
    <m/>
    <m/>
    <m/>
    <s v="P"/>
    <n v="1"/>
    <n v="3"/>
  </r>
  <r>
    <n v="89463"/>
    <n v="49.788235294117619"/>
    <n v="40.04705882352939"/>
    <n v="9.7411764705882309"/>
    <n v="9.7411764705882309"/>
    <n v="276"/>
    <n v="276"/>
    <n v="89"/>
    <x v="116"/>
    <x v="2500"/>
    <s v="LIGNY-LE-CHATEL"/>
    <s v="SSIAD SEIGNELAY LIGNY LE CHATEL"/>
    <s v="S.S.I.A.D."/>
    <n v="890001225"/>
    <s v="FEDERATION ADMR YONNE"/>
    <n v="1"/>
    <m/>
    <m/>
    <m/>
    <m/>
    <m/>
    <m/>
    <s v="P"/>
    <n v="0"/>
    <n v="1"/>
  </r>
  <r>
    <n v="89477"/>
    <n v="24"/>
    <n v="14"/>
    <n v="10"/>
    <n v="10"/>
    <n v="105"/>
    <n v="105"/>
    <n v="89"/>
    <x v="116"/>
    <x v="2501"/>
    <s v="LIGNY-LE-CHATEL"/>
    <s v="SSIAD SEIGNELAY LIGNY LE CHATEL"/>
    <s v="S.S.I.A.D."/>
    <n v="890001225"/>
    <s v="FEDERATION ADMR YONNE"/>
    <n v="1"/>
    <m/>
    <m/>
    <m/>
    <m/>
    <m/>
    <m/>
    <s v="P"/>
    <n v="0"/>
    <n v="1"/>
  </r>
  <r>
    <n v="89015"/>
    <n v="171.64897959183668"/>
    <n v="98.797959183673441"/>
    <n v="72.851020408163237"/>
    <n v="72.851020408163237"/>
    <n v="489"/>
    <n v="489"/>
    <n v="89"/>
    <x v="113"/>
    <x v="2502"/>
    <s v="VERMENTON"/>
    <s v="SSIAD VERMENTON"/>
    <s v="S.S.I.A.D."/>
    <n v="890001225"/>
    <s v="FEDERATION ADMR YONNE"/>
    <n v="1"/>
    <m/>
    <m/>
    <m/>
    <m/>
    <m/>
    <m/>
    <s v="S"/>
    <n v="0"/>
    <n v="5"/>
  </r>
  <r>
    <n v="89030"/>
    <n v="105.49038461538464"/>
    <n v="70.658653846153868"/>
    <n v="34.831730769230781"/>
    <n v="34.831730769230781"/>
    <n v="414"/>
    <n v="414"/>
    <n v="89"/>
    <x v="113"/>
    <x v="2503"/>
    <s v="VERMENTON"/>
    <s v="SSIAD VERMENTON"/>
    <s v="S.S.I.A.D."/>
    <n v="890001225"/>
    <s v="FEDERATION ADMR YONNE"/>
    <n v="1"/>
    <m/>
    <m/>
    <m/>
    <m/>
    <m/>
    <m/>
    <s v="S"/>
    <n v="0"/>
    <n v="5"/>
  </r>
  <r>
    <n v="89040"/>
    <n v="61.3259668508286"/>
    <n v="29.64088397790049"/>
    <n v="31.68508287292811"/>
    <n v="31.68508287292811"/>
    <n v="185"/>
    <n v="185"/>
    <n v="89"/>
    <x v="113"/>
    <x v="2504"/>
    <s v="VERMENTON"/>
    <s v="SSIAD VERMENTON"/>
    <s v="S.S.I.A.D."/>
    <n v="890001225"/>
    <s v="FEDERATION ADMR YONNE"/>
    <n v="1"/>
    <m/>
    <m/>
    <m/>
    <m/>
    <m/>
    <m/>
    <s v="S"/>
    <n v="0"/>
    <n v="5"/>
  </r>
  <r>
    <n v="89049"/>
    <n v="11.111111111111111"/>
    <n v="6.4814814814814818"/>
    <n v="4.6296296296296298"/>
    <n v="4.6296296296296298"/>
    <n v="25"/>
    <n v="25"/>
    <n v="89"/>
    <x v="113"/>
    <x v="2505"/>
    <s v="VERMENTON"/>
    <s v="SSIAD VERMENTON"/>
    <s v="S.S.I.A.D."/>
    <n v="890001225"/>
    <s v="FEDERATION ADMR YONNE"/>
    <n v="1"/>
    <m/>
    <m/>
    <m/>
    <m/>
    <m/>
    <m/>
    <s v="S"/>
    <n v="0"/>
    <n v="1"/>
  </r>
  <r>
    <n v="89130"/>
    <n v="231"/>
    <n v="147"/>
    <n v="84"/>
    <n v="84"/>
    <n v="850"/>
    <n v="850"/>
    <n v="89"/>
    <x v="113"/>
    <x v="2506"/>
    <s v="VERMENTON"/>
    <s v="SSIAD VERMENTON"/>
    <s v="S.S.I.A.D."/>
    <n v="890001225"/>
    <s v="FEDERATION ADMR YONNE"/>
    <n v="1"/>
    <m/>
    <m/>
    <m/>
    <m/>
    <m/>
    <m/>
    <s v="S"/>
    <n v="1"/>
    <n v="19"/>
  </r>
  <r>
    <n v="89233"/>
    <n v="70"/>
    <n v="45"/>
    <n v="25"/>
    <n v="25"/>
    <n v="224"/>
    <n v="224"/>
    <n v="89"/>
    <x v="113"/>
    <x v="2507"/>
    <s v="VERMENTON"/>
    <s v="SSIAD VERMENTON"/>
    <s v="S.S.I.A.D."/>
    <n v="890001225"/>
    <s v="FEDERATION ADMR YONNE"/>
    <n v="1"/>
    <m/>
    <m/>
    <m/>
    <m/>
    <m/>
    <m/>
    <s v="S"/>
    <n v="0"/>
    <n v="1"/>
  </r>
  <r>
    <n v="89237"/>
    <n v="194.87389794717126"/>
    <n v="112.06561219678608"/>
    <n v="82.808285750385167"/>
    <n v="82.808285750385167"/>
    <n v="518.99999999999943"/>
    <n v="518.99999999999943"/>
    <n v="89"/>
    <x v="113"/>
    <x v="2508"/>
    <s v="VERMENTON"/>
    <s v="SSIAD VERMENTON"/>
    <s v="S.S.I.A.D."/>
    <n v="890001225"/>
    <s v="FEDERATION ADMR YONNE"/>
    <n v="1"/>
    <m/>
    <m/>
    <m/>
    <m/>
    <m/>
    <m/>
    <s v="S"/>
    <n v="3"/>
    <n v="13"/>
  </r>
  <r>
    <n v="89314"/>
    <n v="53"/>
    <n v="36"/>
    <n v="17"/>
    <n v="17"/>
    <n v="200"/>
    <n v="200"/>
    <n v="89"/>
    <x v="113"/>
    <x v="2509"/>
    <s v="VERMENTON"/>
    <s v="SSIAD VERMENTON"/>
    <s v="S.S.I.A.D."/>
    <n v="890001225"/>
    <s v="FEDERATION ADMR YONNE"/>
    <n v="1"/>
    <m/>
    <m/>
    <m/>
    <m/>
    <m/>
    <m/>
    <s v="S"/>
    <n v="0"/>
    <n v="2"/>
  </r>
  <r>
    <n v="89330"/>
    <n v="63"/>
    <n v="37"/>
    <n v="26"/>
    <n v="26"/>
    <n v="189"/>
    <n v="189"/>
    <n v="89"/>
    <x v="113"/>
    <x v="2510"/>
    <s v="VERMENTON"/>
    <s v="SSIAD VERMENTON"/>
    <s v="S.S.I.A.D."/>
    <n v="890001225"/>
    <s v="FEDERATION ADMR YONNE"/>
    <n v="1"/>
    <m/>
    <m/>
    <m/>
    <m/>
    <m/>
    <m/>
    <s v="S"/>
    <n v="0"/>
    <n v="0"/>
  </r>
  <r>
    <n v="89341"/>
    <n v="80"/>
    <n v="49"/>
    <n v="31"/>
    <n v="31"/>
    <n v="437"/>
    <n v="437"/>
    <n v="89"/>
    <x v="113"/>
    <x v="2511"/>
    <s v="CHABLIS"/>
    <s v="SSIAD VERMENTON"/>
    <s v="S.S.I.A.D."/>
    <n v="890001225"/>
    <s v="FEDERATION ADMR YONNE"/>
    <n v="1"/>
    <m/>
    <m/>
    <m/>
    <m/>
    <m/>
    <m/>
    <s v="S"/>
    <n v="0"/>
    <n v="1"/>
  </r>
  <r>
    <n v="89362"/>
    <n v="67"/>
    <n v="43"/>
    <n v="24"/>
    <n v="24"/>
    <n v="180"/>
    <n v="180"/>
    <n v="89"/>
    <x v="113"/>
    <x v="2512"/>
    <s v="VEZELAY"/>
    <s v="SSIAD VERMENTON"/>
    <s v="S.S.I.A.D."/>
    <n v="890001225"/>
    <s v="FEDERATION ADMR YONNE"/>
    <n v="1"/>
    <m/>
    <m/>
    <m/>
    <m/>
    <m/>
    <m/>
    <s v="S"/>
    <n v="0"/>
    <n v="4"/>
  </r>
  <r>
    <n v="89363"/>
    <n v="32.786885245901757"/>
    <n v="21.516393442623031"/>
    <n v="11.27049180327873"/>
    <n v="11.27049180327873"/>
    <n v="125"/>
    <n v="125"/>
    <n v="89"/>
    <x v="113"/>
    <x v="2513"/>
    <s v="VERMENTON"/>
    <s v="SSIAD VERMENTON"/>
    <s v="S.S.I.A.D."/>
    <n v="890001225"/>
    <s v="FEDERATION ADMR YONNE"/>
    <n v="1"/>
    <m/>
    <m/>
    <m/>
    <m/>
    <m/>
    <m/>
    <s v="S"/>
    <n v="0"/>
    <n v="0"/>
  </r>
  <r>
    <n v="89394"/>
    <n v="29"/>
    <n v="19"/>
    <n v="10"/>
    <n v="10"/>
    <n v="106"/>
    <n v="106"/>
    <n v="89"/>
    <x v="113"/>
    <x v="2514"/>
    <s v="VERMENTON"/>
    <s v="SSIAD VERMENTON"/>
    <s v="S.S.I.A.D."/>
    <n v="890001225"/>
    <s v="FEDERATION ADMR YONNE"/>
    <n v="1"/>
    <m/>
    <m/>
    <m/>
    <m/>
    <m/>
    <m/>
    <s v="S"/>
    <n v="2"/>
    <n v="0"/>
  </r>
  <r>
    <n v="89424"/>
    <n v="50"/>
    <n v="24"/>
    <n v="26"/>
    <n v="26"/>
    <n v="143"/>
    <n v="143"/>
    <n v="89"/>
    <x v="113"/>
    <x v="2515"/>
    <s v="COULANGES-SUR-YONNE"/>
    <s v="SSIAD VERMENTON"/>
    <s v="S.S.I.A.D."/>
    <n v="890001225"/>
    <s v="FEDERATION ADMR YONNE"/>
    <n v="1"/>
    <m/>
    <m/>
    <m/>
    <m/>
    <m/>
    <m/>
    <s v="S"/>
    <n v="1"/>
    <n v="1"/>
  </r>
  <r>
    <n v="89441"/>
    <n v="406"/>
    <n v="232"/>
    <n v="174"/>
    <n v="174"/>
    <n v="1172"/>
    <n v="1172"/>
    <n v="89"/>
    <x v="113"/>
    <x v="2516"/>
    <s v="VERMENTON"/>
    <s v="SSIAD VERMENTON"/>
    <s v="S.S.I.A.D."/>
    <n v="890001225"/>
    <s v="FEDERATION ADMR YONNE"/>
    <n v="1"/>
    <m/>
    <m/>
    <m/>
    <m/>
    <m/>
    <m/>
    <s v="S"/>
    <n v="1"/>
    <n v="13"/>
  </r>
  <r>
    <n v="89485"/>
    <n v="62.790697674418794"/>
    <n v="36.627906976744299"/>
    <n v="26.162790697674499"/>
    <n v="26.162790697674499"/>
    <n v="225.00000000000071"/>
    <n v="225.00000000000071"/>
    <n v="89"/>
    <x v="113"/>
    <x v="2517"/>
    <s v="VEZELAY"/>
    <s v="SSIAD VERMENTON"/>
    <s v="S.S.I.A.D."/>
    <n v="890001225"/>
    <s v="FEDERATION ADMR YONNE"/>
    <n v="1"/>
    <m/>
    <m/>
    <m/>
    <m/>
    <m/>
    <m/>
    <s v="S"/>
    <n v="0"/>
    <n v="0"/>
  </r>
  <r>
    <n v="89027"/>
    <n v="74.047393364929206"/>
    <n v="48.336492890995451"/>
    <n v="25.710900473933751"/>
    <n v="25.710900473933751"/>
    <n v="217.00000000000085"/>
    <n v="217.00000000000085"/>
    <n v="89"/>
    <x v="115"/>
    <x v="2518"/>
    <s v="VILLENEUVE-L'ARCHEVEQUE"/>
    <s v="SSIAD VILLENEUVE L'ARCHEVEQUE"/>
    <s v="S.S.I.A.D."/>
    <n v="890001225"/>
    <s v="FEDERATION ADMR YONNE"/>
    <n v="1"/>
    <m/>
    <m/>
    <m/>
    <m/>
    <m/>
    <m/>
    <s v="S"/>
    <n v="0"/>
    <n v="3"/>
  </r>
  <r>
    <n v="89048"/>
    <n v="124.46865671641757"/>
    <n v="88.038805970149014"/>
    <n v="36.429850746268556"/>
    <n v="36.429850746268556"/>
    <n v="338.99999999999909"/>
    <n v="338.99999999999909"/>
    <n v="89"/>
    <x v="115"/>
    <x v="2519"/>
    <s v="CERISIERS"/>
    <s v="SSIAD VILLENEUVE L'ARCHEVEQUE"/>
    <s v="S.S.I.A.D."/>
    <n v="890001225"/>
    <s v="FEDERATION ADMR YONNE"/>
    <n v="1"/>
    <m/>
    <m/>
    <m/>
    <m/>
    <m/>
    <m/>
    <s v="S"/>
    <n v="1"/>
    <n v="4"/>
  </r>
  <r>
    <n v="89065"/>
    <n v="21"/>
    <n v="17"/>
    <n v="4"/>
    <n v="4"/>
    <n v="36"/>
    <n v="36"/>
    <n v="89"/>
    <x v="115"/>
    <x v="2520"/>
    <s v="CERISIERS"/>
    <s v="SSIAD VILLENEUVE L'ARCHEVEQUE"/>
    <s v="S.S.I.A.D."/>
    <n v="890001225"/>
    <s v="FEDERATION ADMR YONNE"/>
    <n v="1"/>
    <m/>
    <m/>
    <m/>
    <m/>
    <m/>
    <m/>
    <s v="S"/>
    <n v="0"/>
    <n v="1"/>
  </r>
  <r>
    <n v="89066"/>
    <n v="236.28028622824729"/>
    <n v="136.74093160443249"/>
    <n v="99.539354623814816"/>
    <n v="99.539354623814816"/>
    <n v="985"/>
    <n v="985"/>
    <n v="89"/>
    <x v="115"/>
    <x v="2521"/>
    <s v="CERISIERS"/>
    <s v="SSIAD VILLENEUVE L'ARCHEVEQUE"/>
    <s v="S.S.I.A.D."/>
    <n v="890001225"/>
    <s v="FEDERATION ADMR YONNE"/>
    <n v="1"/>
    <m/>
    <m/>
    <m/>
    <m/>
    <m/>
    <m/>
    <s v="S"/>
    <n v="0"/>
    <n v="13"/>
  </r>
  <r>
    <n v="89107"/>
    <n v="75.238853503184998"/>
    <n v="56.178343949044802"/>
    <n v="19.0605095541402"/>
    <n v="19.0605095541402"/>
    <n v="315.00000000000119"/>
    <n v="315.00000000000119"/>
    <n v="89"/>
    <x v="115"/>
    <x v="2522"/>
    <s v="VILLENEUVE-L'ARCHEVEQUE"/>
    <s v="SSIAD VILLENEUVE L'ARCHEVEQUE"/>
    <s v="S.S.I.A.D."/>
    <n v="890001225"/>
    <s v="FEDERATION ADMR YONNE"/>
    <n v="1"/>
    <m/>
    <m/>
    <m/>
    <m/>
    <m/>
    <m/>
    <s v="S"/>
    <n v="0"/>
    <n v="0"/>
  </r>
  <r>
    <n v="89111"/>
    <n v="59.933566433566469"/>
    <n v="39.300699300699321"/>
    <n v="20.632867132867144"/>
    <n v="20.632867132867144"/>
    <n v="281"/>
    <n v="281"/>
    <n v="89"/>
    <x v="115"/>
    <x v="2523"/>
    <s v="VILLENEUVE-L'ARCHEVEQUE"/>
    <s v="SSIAD VILLENEUVE L'ARCHEVEQUE"/>
    <s v="S.S.I.A.D."/>
    <n v="890001225"/>
    <s v="FEDERATION ADMR YONNE"/>
    <n v="1"/>
    <m/>
    <m/>
    <m/>
    <m/>
    <m/>
    <m/>
    <s v="S"/>
    <n v="1"/>
    <n v="5"/>
  </r>
  <r>
    <n v="89120"/>
    <n v="61.722972972972997"/>
    <n v="27.432432432432439"/>
    <n v="34.290540540540555"/>
    <n v="34.290540540540555"/>
    <n v="145"/>
    <n v="145"/>
    <n v="89"/>
    <x v="115"/>
    <x v="2524"/>
    <s v="CERISIERS"/>
    <s v="SSIAD VILLENEUVE L'ARCHEVEQUE"/>
    <s v="S.S.I.A.D."/>
    <n v="890001225"/>
    <s v="FEDERATION ADMR YONNE"/>
    <n v="1"/>
    <m/>
    <m/>
    <m/>
    <m/>
    <m/>
    <m/>
    <s v="S"/>
    <n v="0"/>
    <n v="3"/>
  </r>
  <r>
    <n v="89122"/>
    <n v="191"/>
    <n v="127"/>
    <n v="64"/>
    <n v="64"/>
    <n v="548"/>
    <n v="548"/>
    <n v="89"/>
    <x v="115"/>
    <x v="2525"/>
    <s v="VILLENEUVE-L'ARCHEVEQUE"/>
    <s v="SSIAD VILLENEUVE L'ARCHEVEQUE"/>
    <s v="S.S.I.A.D."/>
    <n v="890001225"/>
    <s v="FEDERATION ADMR YONNE"/>
    <n v="1"/>
    <m/>
    <m/>
    <m/>
    <m/>
    <m/>
    <m/>
    <s v="S"/>
    <n v="1"/>
    <n v="6"/>
  </r>
  <r>
    <n v="89165"/>
    <n v="39"/>
    <n v="27"/>
    <n v="12"/>
    <n v="12"/>
    <n v="115"/>
    <n v="115"/>
    <n v="89"/>
    <x v="115"/>
    <x v="2526"/>
    <s v="VILLENEUVE-L'ARCHEVEQUE"/>
    <s v="SSIAD VILLENEUVE L'ARCHEVEQUE"/>
    <s v="S.S.I.A.D."/>
    <n v="890001225"/>
    <s v="FEDERATION ADMR YONNE"/>
    <n v="1"/>
    <m/>
    <m/>
    <m/>
    <m/>
    <m/>
    <m/>
    <s v="S"/>
    <n v="1"/>
    <n v="0"/>
  </r>
  <r>
    <n v="89171"/>
    <n v="70.321100917431195"/>
    <n v="48.165137614678898"/>
    <n v="22.155963302752294"/>
    <n v="22.155963302752294"/>
    <n v="315"/>
    <n v="315"/>
    <n v="89"/>
    <x v="115"/>
    <x v="2527"/>
    <s v="VILLENEUVE-L'ARCHEVEQUE"/>
    <s v="SSIAD VILLENEUVE L'ARCHEVEQUE"/>
    <s v="S.S.I.A.D."/>
    <n v="890001225"/>
    <s v="FEDERATION ADMR YONNE"/>
    <n v="1"/>
    <m/>
    <m/>
    <m/>
    <m/>
    <m/>
    <m/>
    <s v="S"/>
    <n v="0"/>
    <n v="2"/>
  </r>
  <r>
    <n v="89181"/>
    <n v="43.633333333333354"/>
    <n v="28.758333333333344"/>
    <n v="14.875000000000007"/>
    <n v="14.875000000000007"/>
    <n v="119"/>
    <n v="119"/>
    <n v="89"/>
    <x v="115"/>
    <x v="2528"/>
    <s v="CERISIERS"/>
    <s v="SSIAD VILLENEUVE L'ARCHEVEQUE"/>
    <s v="S.S.I.A.D."/>
    <n v="890001225"/>
    <s v="FEDERATION ADMR YONNE"/>
    <n v="1"/>
    <m/>
    <m/>
    <m/>
    <m/>
    <m/>
    <m/>
    <s v="S"/>
    <n v="0"/>
    <n v="0"/>
  </r>
  <r>
    <n v="89214"/>
    <n v="57.864583333333158"/>
    <n v="34.718749999999893"/>
    <n v="23.145833333333261"/>
    <n v="23.145833333333261"/>
    <n v="201.99999999999932"/>
    <n v="201.99999999999932"/>
    <n v="89"/>
    <x v="115"/>
    <x v="2529"/>
    <s v="VILLENEUVE-L'ARCHEVEQUE"/>
    <s v="SSIAD VILLENEUVE L'ARCHEVEQUE"/>
    <s v="S.S.I.A.D."/>
    <n v="890001225"/>
    <s v="FEDERATION ADMR YONNE"/>
    <n v="1"/>
    <m/>
    <m/>
    <m/>
    <m/>
    <m/>
    <m/>
    <s v="S"/>
    <n v="0"/>
    <n v="1"/>
  </r>
  <r>
    <n v="89261"/>
    <n v="70"/>
    <n v="58"/>
    <n v="12"/>
    <n v="12"/>
    <n v="275"/>
    <n v="275"/>
    <n v="89"/>
    <x v="115"/>
    <x v="2530"/>
    <s v="VILLENEUVE-L'ARCHEVEQUE"/>
    <s v="SSIAD VILLENEUVE L'ARCHEVEQUE"/>
    <s v="S.S.I.A.D."/>
    <n v="890001225"/>
    <s v="FEDERATION ADMR YONNE"/>
    <n v="1"/>
    <m/>
    <m/>
    <m/>
    <m/>
    <m/>
    <m/>
    <s v="S"/>
    <n v="0"/>
    <n v="0"/>
  </r>
  <r>
    <n v="89308"/>
    <n v="45.759162303664915"/>
    <n v="32.827225130890049"/>
    <n v="12.931937172774868"/>
    <n v="12.931937172774868"/>
    <n v="190"/>
    <n v="190"/>
    <n v="89"/>
    <x v="115"/>
    <x v="2531"/>
    <s v="VILLENEUVE-L'ARCHEVEQUE"/>
    <s v="SSIAD VILLENEUVE L'ARCHEVEQUE"/>
    <s v="S.S.I.A.D."/>
    <n v="890001225"/>
    <s v="FEDERATION ADMR YONNE"/>
    <n v="1"/>
    <m/>
    <m/>
    <m/>
    <m/>
    <m/>
    <m/>
    <s v="S"/>
    <n v="2"/>
    <n v="1"/>
  </r>
  <r>
    <n v="89310"/>
    <n v="43.380281690140826"/>
    <n v="24.64788732394365"/>
    <n v="18.732394366197177"/>
    <n v="18.732394366197177"/>
    <n v="140"/>
    <n v="140"/>
    <n v="89"/>
    <x v="115"/>
    <x v="2532"/>
    <s v="VILLENEUVE-L'ARCHEVEQUE"/>
    <s v="SSIAD VILLENEUVE L'ARCHEVEQUE"/>
    <s v="S.S.I.A.D."/>
    <n v="890001225"/>
    <s v="FEDERATION ADMR YONNE"/>
    <n v="1"/>
    <m/>
    <m/>
    <m/>
    <m/>
    <m/>
    <m/>
    <s v="S"/>
    <n v="0"/>
    <n v="3"/>
  </r>
  <r>
    <n v="89359"/>
    <n v="184"/>
    <n v="89"/>
    <n v="95"/>
    <n v="95"/>
    <n v="426"/>
    <n v="426"/>
    <n v="89"/>
    <x v="115"/>
    <x v="2533"/>
    <s v="VILLENEUVE-L'ARCHEVEQUE"/>
    <s v="SSIAD VILLENEUVE L'ARCHEVEQUE"/>
    <s v="S.S.I.A.D."/>
    <n v="890001225"/>
    <s v="FEDERATION ADMR YONNE"/>
    <n v="1"/>
    <m/>
    <m/>
    <m/>
    <m/>
    <m/>
    <m/>
    <s v="S"/>
    <n v="3"/>
    <n v="6"/>
  </r>
  <r>
    <n v="89395"/>
    <n v="115.46543778801838"/>
    <n v="67.686635944700427"/>
    <n v="47.77880184331795"/>
    <n v="47.77880184331795"/>
    <n v="432"/>
    <n v="432"/>
    <n v="89"/>
    <x v="115"/>
    <x v="2534"/>
    <s v="VILLENEUVE-L'ARCHEVEQUE"/>
    <s v="SSIAD VILLENEUVE L'ARCHEVEQUE"/>
    <s v="S.S.I.A.D."/>
    <n v="890001225"/>
    <s v="FEDERATION ADMR YONNE"/>
    <n v="1"/>
    <m/>
    <m/>
    <m/>
    <m/>
    <m/>
    <m/>
    <s v="S"/>
    <n v="0"/>
    <n v="5"/>
  </r>
  <r>
    <n v="89411"/>
    <n v="119"/>
    <n v="95"/>
    <n v="24"/>
    <n v="24"/>
    <n v="511"/>
    <n v="511"/>
    <n v="89"/>
    <x v="115"/>
    <x v="2535"/>
    <s v="VILLENEUVE-L'ARCHEVEQUE"/>
    <s v="SSIAD VILLENEUVE L'ARCHEVEQUE"/>
    <s v="S.S.I.A.D."/>
    <n v="890001225"/>
    <s v="FEDERATION ADMR YONNE"/>
    <n v="1"/>
    <m/>
    <m/>
    <m/>
    <m/>
    <m/>
    <m/>
    <s v="S"/>
    <n v="0"/>
    <n v="12"/>
  </r>
  <r>
    <n v="89429"/>
    <n v="69.25409836065576"/>
    <n v="39.991803278688536"/>
    <n v="29.262295081967221"/>
    <n v="29.262295081967221"/>
    <n v="238"/>
    <n v="238"/>
    <n v="89"/>
    <x v="115"/>
    <x v="1773"/>
    <s v="CLAYETTE"/>
    <s v="SSIAD VILLENEUVE L'ARCHEVEQUE"/>
    <s v="S.S.I.A.D."/>
    <n v="890001225"/>
    <s v="FEDERATION ADMR YONNE"/>
    <n v="1"/>
    <m/>
    <m/>
    <m/>
    <m/>
    <m/>
    <m/>
    <s v="S"/>
    <n v="0"/>
    <n v="0"/>
  </r>
  <r>
    <n v="89432"/>
    <n v="153.62704918032716"/>
    <n v="107.64344262295032"/>
    <n v="45.983606557376838"/>
    <n v="45.983606557376838"/>
    <n v="509.99999999999767"/>
    <n v="509.99999999999767"/>
    <n v="89"/>
    <x v="115"/>
    <x v="2536"/>
    <s v="CERISIERS"/>
    <s v="SSIAD VILLENEUVE L'ARCHEVEQUE"/>
    <s v="S.S.I.A.D."/>
    <n v="890001225"/>
    <s v="FEDERATION ADMR YONNE"/>
    <n v="1"/>
    <m/>
    <m/>
    <m/>
    <m/>
    <m/>
    <m/>
    <s v="S"/>
    <n v="4"/>
    <n v="3"/>
  </r>
  <r>
    <n v="89434"/>
    <n v="71"/>
    <n v="50"/>
    <n v="21"/>
    <n v="21"/>
    <n v="354"/>
    <n v="354"/>
    <n v="89"/>
    <x v="115"/>
    <x v="2537"/>
    <s v="SENS-SUD-EST"/>
    <s v="SSIAD VILLENEUVE L'ARCHEVEQUE"/>
    <s v="S.S.I.A.D."/>
    <n v="890001225"/>
    <s v="FEDERATION ADMR YONNE"/>
    <n v="1"/>
    <m/>
    <m/>
    <m/>
    <m/>
    <m/>
    <m/>
    <s v="S"/>
    <n v="1"/>
    <n v="4"/>
  </r>
  <r>
    <n v="89451"/>
    <n v="67.285106382978981"/>
    <n v="44.187234042553357"/>
    <n v="23.097872340425621"/>
    <n v="23.097872340425621"/>
    <n v="236.00000000000091"/>
    <n v="236.00000000000091"/>
    <n v="89"/>
    <x v="115"/>
    <x v="2538"/>
    <s v="CERISIERS"/>
    <s v="SSIAD VILLENEUVE L'ARCHEVEQUE"/>
    <s v="S.S.I.A.D."/>
    <n v="890001225"/>
    <s v="FEDERATION ADMR YONNE"/>
    <n v="1"/>
    <m/>
    <m/>
    <m/>
    <m/>
    <m/>
    <m/>
    <s v="S"/>
    <n v="0"/>
    <n v="2"/>
  </r>
  <r>
    <n v="89461"/>
    <n v="363.75744680851062"/>
    <n v="210.2817021276596"/>
    <n v="153.47574468085105"/>
    <n v="153.47574468085105"/>
    <n v="1171"/>
    <n v="1171"/>
    <n v="89"/>
    <x v="115"/>
    <x v="2539"/>
    <s v="VILLENEUVE-L'ARCHEVEQUE"/>
    <s v="SSIAD VILLENEUVE L'ARCHEVEQUE"/>
    <s v="S.S.I.A.D."/>
    <n v="890001225"/>
    <s v="FEDERATION ADMR YONNE"/>
    <n v="1"/>
    <m/>
    <m/>
    <m/>
    <m/>
    <m/>
    <m/>
    <s v="S"/>
    <n v="2"/>
    <n v="19"/>
  </r>
  <r>
    <n v="89471"/>
    <n v="101"/>
    <n v="71"/>
    <n v="30"/>
    <n v="30"/>
    <n v="445"/>
    <n v="445"/>
    <n v="89"/>
    <x v="115"/>
    <x v="2540"/>
    <s v="VILLENEUVE-L'ARCHEVEQUE"/>
    <s v="SSIAD VILLENEUVE L'ARCHEVEQUE"/>
    <s v="S.S.I.A.D."/>
    <n v="890001225"/>
    <s v="FEDERATION ADMR YONNE"/>
    <n v="1"/>
    <m/>
    <m/>
    <m/>
    <m/>
    <m/>
    <m/>
    <s v="S"/>
    <n v="0"/>
    <n v="5"/>
  </r>
  <r>
    <n v="39004"/>
    <n v="14.444444444444422"/>
    <n v="8.2539682539682406"/>
    <n v="6.19047619047618"/>
    <n v="6.19047619047618"/>
    <n v="64.999999999999886"/>
    <n v="64.999999999999886"/>
    <n v="39"/>
    <x v="117"/>
    <x v="2541"/>
    <s v="Arbois"/>
    <s v="SSIAD DES PLATEAUX"/>
    <s v="S.S.I.A.D."/>
    <n v="390000610"/>
    <s v="FEDERATION DEPARTEMENTALE ADMR JURA"/>
    <n v="1"/>
    <m/>
    <n v="26"/>
    <n v="2"/>
    <n v="2"/>
    <m/>
    <m/>
    <s v="S"/>
    <n v="0"/>
    <n v="0"/>
  </r>
  <r>
    <n v="39008"/>
    <n v="66"/>
    <n v="53"/>
    <n v="13"/>
    <n v="13"/>
    <n v="415"/>
    <n v="415"/>
    <n v="39"/>
    <x v="118"/>
    <x v="2542"/>
    <s v="Authume"/>
    <s v="SSIAD LE NORD EST"/>
    <s v="S.S.I.A.D."/>
    <n v="390000610"/>
    <s v="FEDERATION DEPARTEMENTALE ADMR JURA"/>
    <n v="1"/>
    <m/>
    <n v="28"/>
    <n v="2"/>
    <n v="2"/>
    <n v="10"/>
    <n v="10"/>
    <s v="S"/>
    <n v="0"/>
    <n v="0"/>
  </r>
  <r>
    <n v="39006"/>
    <n v="91"/>
    <n v="74"/>
    <n v="17"/>
    <n v="17"/>
    <n v="422"/>
    <n v="422"/>
    <n v="39"/>
    <x v="119"/>
    <x v="2543"/>
    <s v="Arbois"/>
    <s v="SSIAD LE BOISSEL"/>
    <s v="S.S.I.A.D."/>
    <n v="390000610"/>
    <s v="FEDERATION DEPARTEMENTALE ADMR JURA"/>
    <n v="1"/>
    <m/>
    <n v="32"/>
    <n v="3"/>
    <n v="3"/>
    <m/>
    <m/>
    <s v="S"/>
    <n v="0"/>
    <n v="0"/>
  </r>
  <r>
    <n v="39010"/>
    <n v="24.193548387096776"/>
    <n v="11.612903225806452"/>
    <n v="12.580645161290324"/>
    <n v="12.580645161290324"/>
    <n v="90"/>
    <n v="90"/>
    <n v="39"/>
    <x v="120"/>
    <x v="2544"/>
    <s v="Saint Amour"/>
    <s v="SSIAD LE BEAU SURAN"/>
    <s v="S.S.I.A.D."/>
    <n v="390000610"/>
    <s v="FEDERATION DEPARTEMENTALE ADMR JURA"/>
    <n v="1"/>
    <m/>
    <n v="33"/>
    <n v="2"/>
    <n v="2"/>
    <m/>
    <m/>
    <s v="S"/>
    <n v="0"/>
    <n v="0"/>
  </r>
  <r>
    <n v="39007"/>
    <n v="34"/>
    <n v="21"/>
    <n v="13"/>
    <n v="13"/>
    <n v="154"/>
    <n v="154"/>
    <n v="39"/>
    <x v="121"/>
    <x v="2545"/>
    <s v="Moirans en Montagne"/>
    <s v="SSIAD LE REVERMONT ORGELET"/>
    <s v="S.S.I.A.D."/>
    <n v="390000610"/>
    <s v="FEDERATION DEPARTEMENTALE ADMR JURA"/>
    <n v="1"/>
    <m/>
    <n v="34"/>
    <n v="2"/>
    <n v="2"/>
    <m/>
    <m/>
    <s v="S"/>
    <n v="0"/>
    <n v="0"/>
  </r>
  <r>
    <n v="39017"/>
    <n v="175.95816993464047"/>
    <n v="115.99477124183002"/>
    <n v="59.963398692810429"/>
    <n v="59.963398692810429"/>
    <n v="752"/>
    <n v="752"/>
    <n v="39"/>
    <x v="122"/>
    <x v="2546"/>
    <s v="Bletterans"/>
    <s v="SSIAD LA BRESSE COMTOISE"/>
    <s v="S.S.I.A.D."/>
    <n v="390000610"/>
    <s v="FEDERATION DEPARTEMENTALE ADMR JURA"/>
    <n v="1"/>
    <m/>
    <n v="40"/>
    <n v="2"/>
    <n v="2"/>
    <m/>
    <m/>
    <s v="S"/>
    <n v="0"/>
    <n v="0"/>
  </r>
  <r>
    <n v="39011"/>
    <n v="113.70157068062832"/>
    <n v="59.8429319371728"/>
    <n v="53.858638743455522"/>
    <n v="53.858638743455522"/>
    <n v="381"/>
    <n v="381"/>
    <n v="39"/>
    <x v="123"/>
    <x v="2547"/>
    <s v="Tavaux"/>
    <s v="SSIAD VAL D'ORAIN CHAUSSIN"/>
    <s v="S.S.I.A.D."/>
    <n v="390000610"/>
    <s v="FEDERATION DEPARTEMENTALE ADMR JURA"/>
    <n v="1"/>
    <m/>
    <n v="42"/>
    <n v="3"/>
    <n v="3"/>
    <m/>
    <m/>
    <s v="S"/>
    <n v="0"/>
    <n v="0"/>
  </r>
  <r>
    <n v="39002"/>
    <n v="24"/>
    <n v="17"/>
    <n v="7"/>
    <n v="7"/>
    <n v="55"/>
    <n v="55"/>
    <n v="39"/>
    <x v="124"/>
    <x v="2548"/>
    <s v="Arbois"/>
    <s v="SSIAD LE PARVIS POLIGNY"/>
    <s v="S.S.I.A.D."/>
    <n v="390000610"/>
    <s v="FEDERATION DEPARTEMENTALE ADMR JURA"/>
    <n v="1"/>
    <n v="331"/>
    <n v="45"/>
    <n v="3"/>
    <n v="3"/>
    <n v="16"/>
    <n v="16"/>
    <s v="P"/>
    <n v="0"/>
    <n v="0"/>
  </r>
  <r>
    <n v="39038"/>
    <n v="32"/>
    <n v="19"/>
    <n v="13"/>
    <n v="13"/>
    <n v="151"/>
    <n v="151"/>
    <n v="39"/>
    <x v="125"/>
    <x v="2549"/>
    <s v="Saint Laurent en Grandvaux"/>
    <s v="SSIAD DES LACS"/>
    <s v="S.S.I.A.D."/>
    <n v="390000610"/>
    <s v="FEDERATION DEPARTEMENTALE ADMR JURA"/>
    <n v="1"/>
    <m/>
    <n v="51"/>
    <n v="3"/>
    <n v="3"/>
    <m/>
    <m/>
    <s v="S"/>
    <n v="0"/>
    <n v="0"/>
  </r>
  <r>
    <n v="39050"/>
    <n v="32.352941176470587"/>
    <n v="17.647058823529409"/>
    <n v="14.705882352941176"/>
    <n v="14.705882352941176"/>
    <n v="150"/>
    <n v="150"/>
    <n v="39"/>
    <x v="125"/>
    <x v="2550"/>
    <s v="Poligny"/>
    <s v="SSIAD DES LACS"/>
    <s v="S.S.I.A.D."/>
    <n v="390000610"/>
    <s v="FEDERATION DEPARTEMENTALE ADMR JURA"/>
    <n v="1"/>
    <m/>
    <m/>
    <m/>
    <m/>
    <m/>
    <m/>
    <s v="S"/>
    <n v="0"/>
    <n v="0"/>
  </r>
  <r>
    <n v="39058"/>
    <n v="46"/>
    <n v="30"/>
    <n v="16"/>
    <n v="16"/>
    <n v="163"/>
    <n v="163"/>
    <n v="39"/>
    <x v="125"/>
    <x v="2551"/>
    <s v="Poligny"/>
    <s v="SSIAD DES LACS"/>
    <s v="S.S.I.A.D."/>
    <n v="390000610"/>
    <s v="FEDERATION DEPARTEMENTALE ADMR JURA"/>
    <n v="1"/>
    <m/>
    <m/>
    <m/>
    <m/>
    <m/>
    <m/>
    <s v="S"/>
    <n v="0"/>
    <n v="0"/>
  </r>
  <r>
    <n v="39061"/>
    <n v="23"/>
    <n v="11"/>
    <n v="12"/>
    <n v="12"/>
    <n v="129"/>
    <n v="129"/>
    <n v="39"/>
    <x v="125"/>
    <x v="2552"/>
    <s v="Saint Laurent en Grandvaux"/>
    <s v="SSIAD DES LACS"/>
    <s v="S.S.I.A.D."/>
    <n v="390000610"/>
    <s v="FEDERATION DEPARTEMENTALE ADMR JURA"/>
    <n v="1"/>
    <m/>
    <m/>
    <m/>
    <m/>
    <m/>
    <m/>
    <s v="S"/>
    <n v="0"/>
    <n v="0"/>
  </r>
  <r>
    <n v="39063"/>
    <n v="70.842050305765611"/>
    <n v="39.014462487233239"/>
    <n v="31.827587818532379"/>
    <n v="31.827587818532379"/>
    <n v="273"/>
    <n v="273"/>
    <n v="39"/>
    <x v="125"/>
    <x v="2553"/>
    <s v="Saint Laurent en Grandvaux"/>
    <s v="SSIAD DES LACS"/>
    <s v="S.S.I.A.D."/>
    <n v="390000610"/>
    <s v="FEDERATION DEPARTEMENTALE ADMR JURA"/>
    <n v="1"/>
    <m/>
    <m/>
    <m/>
    <m/>
    <m/>
    <m/>
    <s v="S"/>
    <n v="0"/>
    <n v="0"/>
  </r>
  <r>
    <n v="39065"/>
    <n v="34"/>
    <n v="16"/>
    <n v="18"/>
    <n v="18"/>
    <n v="97"/>
    <n v="97"/>
    <n v="39"/>
    <x v="125"/>
    <x v="2554"/>
    <s v="Poligny"/>
    <s v="SSIAD DES LACS"/>
    <s v="S.S.I.A.D."/>
    <n v="390000610"/>
    <s v="FEDERATION DEPARTEMENTALE ADMR JURA"/>
    <n v="1"/>
    <m/>
    <m/>
    <m/>
    <m/>
    <m/>
    <m/>
    <s v="S"/>
    <n v="0"/>
    <n v="0"/>
  </r>
  <r>
    <n v="39079"/>
    <n v="53"/>
    <n v="42"/>
    <n v="11"/>
    <n v="11"/>
    <n v="209"/>
    <n v="209"/>
    <n v="39"/>
    <x v="125"/>
    <x v="2555"/>
    <s v="Poligny"/>
    <s v="SSIAD DES LACS"/>
    <s v="S.S.I.A.D."/>
    <n v="390000610"/>
    <s v="FEDERATION DEPARTEMENTALE ADMR JURA"/>
    <n v="1"/>
    <m/>
    <m/>
    <m/>
    <m/>
    <m/>
    <m/>
    <s v="S"/>
    <n v="0"/>
    <n v="0"/>
  </r>
  <r>
    <n v="39107"/>
    <n v="42"/>
    <n v="28"/>
    <n v="14"/>
    <n v="14"/>
    <n v="118"/>
    <n v="118"/>
    <n v="39"/>
    <x v="125"/>
    <x v="2556"/>
    <s v="Saint Laurent en Grandvaux"/>
    <s v="SSIAD DES LACS"/>
    <s v="S.S.I.A.D."/>
    <n v="390000610"/>
    <s v="FEDERATION DEPARTEMENTALE ADMR JURA"/>
    <n v="1"/>
    <m/>
    <m/>
    <m/>
    <m/>
    <m/>
    <m/>
    <s v="S"/>
    <n v="0"/>
    <n v="0"/>
  </r>
  <r>
    <n v="39109"/>
    <n v="43.847222222222037"/>
    <n v="24.597222222222118"/>
    <n v="19.249999999999918"/>
    <n v="19.249999999999918"/>
    <n v="153.99999999999935"/>
    <n v="153.99999999999935"/>
    <n v="39"/>
    <x v="125"/>
    <x v="2557"/>
    <s v="Saint Laurent en Grandvaux"/>
    <s v="SSIAD DES LACS"/>
    <s v="S.S.I.A.D."/>
    <n v="390000610"/>
    <s v="FEDERATION DEPARTEMENTALE ADMR JURA"/>
    <n v="1"/>
    <m/>
    <m/>
    <m/>
    <m/>
    <m/>
    <m/>
    <s v="S"/>
    <n v="0"/>
    <n v="0"/>
  </r>
  <r>
    <n v="39115"/>
    <n v="38.778325123152698"/>
    <n v="25.536945812807872"/>
    <n v="13.241379310344822"/>
    <n v="13.241379310344822"/>
    <n v="192"/>
    <n v="192"/>
    <n v="39"/>
    <x v="125"/>
    <x v="2558"/>
    <s v="Saint Laurent en Grandvaux"/>
    <s v="SSIAD DES LACS"/>
    <s v="S.S.I.A.D."/>
    <n v="390000610"/>
    <s v="FEDERATION DEPARTEMENTALE ADMR JURA"/>
    <n v="1"/>
    <m/>
    <m/>
    <m/>
    <m/>
    <m/>
    <m/>
    <s v="S"/>
    <n v="0"/>
    <n v="0"/>
  </r>
  <r>
    <n v="39118"/>
    <n v="15.5769230769231"/>
    <n v="11.423076923076939"/>
    <n v="4.1538461538461604"/>
    <n v="4.1538461538461604"/>
    <n v="54.000000000000078"/>
    <n v="54.000000000000078"/>
    <n v="39"/>
    <x v="125"/>
    <x v="2559"/>
    <s v="Moirans en Montagne"/>
    <s v="SSIAD DES LACS"/>
    <s v="S.S.I.A.D."/>
    <n v="390000610"/>
    <s v="FEDERATION DEPARTEMENTALE ADMR JURA"/>
    <n v="1"/>
    <m/>
    <m/>
    <m/>
    <m/>
    <m/>
    <m/>
    <s v="S"/>
    <n v="0"/>
    <n v="0"/>
  </r>
  <r>
    <n v="39122"/>
    <n v="44.697368421052794"/>
    <n v="16.631578947368482"/>
    <n v="28.065789473684312"/>
    <n v="28.065789473684312"/>
    <n v="158.00000000000057"/>
    <n v="158.00000000000057"/>
    <n v="39"/>
    <x v="125"/>
    <x v="2560"/>
    <s v="Poligny"/>
    <s v="SSIAD DES LACS"/>
    <s v="S.S.I.A.D."/>
    <n v="390000610"/>
    <s v="FEDERATION DEPARTEMENTALE ADMR JURA"/>
    <n v="1"/>
    <m/>
    <m/>
    <m/>
    <m/>
    <m/>
    <m/>
    <s v="S"/>
    <n v="0"/>
    <n v="0"/>
  </r>
  <r>
    <n v="39126"/>
    <n v="68"/>
    <n v="47"/>
    <n v="21"/>
    <n v="21"/>
    <n v="398"/>
    <n v="398"/>
    <n v="39"/>
    <x v="125"/>
    <x v="2561"/>
    <s v="Saint Laurent en Grandvaux"/>
    <s v="SSIAD DES LACS"/>
    <s v="S.S.I.A.D."/>
    <n v="390000610"/>
    <s v="FEDERATION DEPARTEMENTALE ADMR JURA"/>
    <n v="1"/>
    <m/>
    <m/>
    <m/>
    <m/>
    <m/>
    <m/>
    <s v="S"/>
    <n v="0"/>
    <n v="0"/>
  </r>
  <r>
    <n v="39129"/>
    <n v="97"/>
    <n v="56"/>
    <n v="41"/>
    <n v="41"/>
    <n v="412"/>
    <n v="412"/>
    <n v="39"/>
    <x v="125"/>
    <x v="2562"/>
    <s v="Saint Laurent en Grandvaux"/>
    <s v="SSIAD DES LACS"/>
    <s v="S.S.I.A.D."/>
    <n v="390000610"/>
    <s v="FEDERATION DEPARTEMENTALE ADMR JURA"/>
    <n v="1"/>
    <m/>
    <m/>
    <m/>
    <m/>
    <m/>
    <m/>
    <s v="S"/>
    <n v="0"/>
    <n v="0"/>
  </r>
  <r>
    <n v="39130"/>
    <n v="35"/>
    <n v="20"/>
    <n v="15"/>
    <n v="15"/>
    <n v="180"/>
    <n v="180"/>
    <n v="39"/>
    <x v="125"/>
    <x v="2563"/>
    <s v="Saint Laurent en Grandvaux"/>
    <s v="SSIAD DES LACS"/>
    <s v="S.S.I.A.D."/>
    <n v="390000610"/>
    <s v="FEDERATION DEPARTEMENTALE ADMR JURA"/>
    <n v="1"/>
    <m/>
    <m/>
    <m/>
    <m/>
    <m/>
    <m/>
    <s v="S"/>
    <n v="0"/>
    <n v="0"/>
  </r>
  <r>
    <n v="39131"/>
    <n v="111.78947368421055"/>
    <n v="84.840225563909797"/>
    <n v="26.949248120300759"/>
    <n v="26.949248120300759"/>
    <n v="531"/>
    <n v="531"/>
    <n v="39"/>
    <x v="125"/>
    <x v="2564"/>
    <s v="Saint Laurent en Grandvaux"/>
    <s v="SSIAD DES LACS"/>
    <s v="S.S.I.A.D."/>
    <n v="390000610"/>
    <s v="FEDERATION DEPARTEMENTALE ADMR JURA"/>
    <n v="1"/>
    <m/>
    <m/>
    <m/>
    <m/>
    <m/>
    <m/>
    <s v="S"/>
    <n v="0"/>
    <n v="0"/>
  </r>
  <r>
    <n v="39143"/>
    <n v="12.35294117647056"/>
    <n v="8.2352941176470402"/>
    <n v="4.1176470588235201"/>
    <n v="4.1176470588235201"/>
    <n v="34.999999999999922"/>
    <n v="34.999999999999922"/>
    <n v="39"/>
    <x v="125"/>
    <x v="2565"/>
    <s v="Saint Laurent en Grandvaux"/>
    <s v="SSIAD DES LACS"/>
    <s v="S.S.I.A.D."/>
    <n v="390000610"/>
    <s v="FEDERATION DEPARTEMENTALE ADMR JURA"/>
    <n v="1"/>
    <m/>
    <m/>
    <m/>
    <m/>
    <m/>
    <m/>
    <s v="S"/>
    <n v="0"/>
    <n v="0"/>
  </r>
  <r>
    <n v="39154"/>
    <n v="451.8446109475729"/>
    <n v="223.1655321404829"/>
    <n v="228.67907880709001"/>
    <n v="228.67907880709001"/>
    <n v="1439"/>
    <n v="1439"/>
    <n v="39"/>
    <x v="125"/>
    <x v="2566"/>
    <s v="Saint Laurent en Grandvaux"/>
    <s v="SSIAD DES LACS"/>
    <s v="S.S.I.A.D."/>
    <n v="390000610"/>
    <s v="FEDERATION DEPARTEMENTALE ADMR JURA"/>
    <n v="1"/>
    <m/>
    <m/>
    <m/>
    <m/>
    <m/>
    <m/>
    <s v="S"/>
    <n v="0"/>
    <n v="0"/>
  </r>
  <r>
    <n v="39156"/>
    <n v="53.027667984189598"/>
    <n v="30.592885375493999"/>
    <n v="22.434782608695599"/>
    <n v="22.434782608695599"/>
    <n v="257.99999999999937"/>
    <n v="257.99999999999937"/>
    <n v="39"/>
    <x v="125"/>
    <x v="2567"/>
    <s v="Saint Laurent en Grandvaux"/>
    <s v="SSIAD DES LACS"/>
    <s v="S.S.I.A.D."/>
    <n v="390000610"/>
    <s v="FEDERATION DEPARTEMENTALE ADMR JURA"/>
    <n v="1"/>
    <m/>
    <m/>
    <m/>
    <m/>
    <m/>
    <m/>
    <s v="S"/>
    <n v="0"/>
    <n v="0"/>
  </r>
  <r>
    <n v="39177"/>
    <n v="137.50044815686144"/>
    <n v="108.50022815258396"/>
    <n v="29.00022000427748"/>
    <n v="29.00022000427748"/>
    <n v="604.99999999999943"/>
    <n v="604.99999999999943"/>
    <n v="39"/>
    <x v="125"/>
    <x v="2568"/>
    <s v="Poligny"/>
    <s v="SSIAD DES LACS"/>
    <s v="S.S.I.A.D."/>
    <n v="390000610"/>
    <s v="FEDERATION DEPARTEMENTALE ADMR JURA"/>
    <n v="1"/>
    <m/>
    <m/>
    <m/>
    <m/>
    <m/>
    <m/>
    <s v="S"/>
    <n v="0"/>
    <n v="0"/>
  </r>
  <r>
    <n v="39184"/>
    <n v="74.4705882352944"/>
    <n v="39.303921568627601"/>
    <n v="35.166666666666799"/>
    <n v="35.166666666666799"/>
    <n v="211.0000000000008"/>
    <n v="211.0000000000008"/>
    <n v="39"/>
    <x v="125"/>
    <x v="2569"/>
    <s v="Moirans en Montagne"/>
    <s v="SSIAD DES LACS"/>
    <s v="S.S.I.A.D."/>
    <n v="390000610"/>
    <s v="FEDERATION DEPARTEMENTALE ADMR JURA"/>
    <n v="1"/>
    <m/>
    <m/>
    <m/>
    <m/>
    <m/>
    <m/>
    <s v="S"/>
    <n v="0"/>
    <n v="0"/>
  </r>
  <r>
    <n v="39192"/>
    <n v="35.229729729729812"/>
    <n v="32.027027027027103"/>
    <n v="3.2027027027027102"/>
    <n v="3.2027027027027102"/>
    <n v="79.000000000000185"/>
    <n v="79.000000000000185"/>
    <n v="39"/>
    <x v="125"/>
    <x v="2570"/>
    <s v="Saint Laurent en Grandvaux"/>
    <s v="SSIAD DES LACS"/>
    <s v="S.S.I.A.D."/>
    <n v="390000610"/>
    <s v="FEDERATION DEPARTEMENTALE ADMR JURA"/>
    <n v="1"/>
    <m/>
    <m/>
    <m/>
    <m/>
    <m/>
    <m/>
    <s v="S"/>
    <n v="0"/>
    <n v="0"/>
  </r>
  <r>
    <n v="39201"/>
    <n v="61"/>
    <n v="44"/>
    <n v="17"/>
    <n v="17"/>
    <n v="300"/>
    <n v="300"/>
    <n v="39"/>
    <x v="125"/>
    <x v="2571"/>
    <s v="Saint Laurent en Grandvaux"/>
    <s v="SSIAD DES LACS"/>
    <s v="S.S.I.A.D."/>
    <n v="390000610"/>
    <s v="FEDERATION DEPARTEMENTALE ADMR JURA"/>
    <n v="1"/>
    <m/>
    <m/>
    <m/>
    <m/>
    <m/>
    <m/>
    <s v="S"/>
    <n v="0"/>
    <n v="0"/>
  </r>
  <r>
    <n v="39208"/>
    <n v="34.632911392405049"/>
    <n v="18.278481012658222"/>
    <n v="16.35443037974683"/>
    <n v="16.35443037974683"/>
    <n v="152"/>
    <n v="152"/>
    <n v="39"/>
    <x v="125"/>
    <x v="2572"/>
    <s v="Saint Laurent en Grandvaux"/>
    <s v="SSIAD DES LACS"/>
    <s v="S.S.I.A.D."/>
    <n v="390000610"/>
    <s v="FEDERATION DEPARTEMENTALE ADMR JURA"/>
    <n v="1"/>
    <m/>
    <m/>
    <m/>
    <m/>
    <m/>
    <m/>
    <s v="S"/>
    <n v="0"/>
    <n v="0"/>
  </r>
  <r>
    <n v="39216"/>
    <n v="74.961038961038739"/>
    <n v="37.480519480519369"/>
    <n v="37.480519480519369"/>
    <n v="37.480519480519369"/>
    <n v="311.99999999999909"/>
    <n v="311.99999999999909"/>
    <n v="39"/>
    <x v="125"/>
    <x v="2573"/>
    <s v="Moirans en Montagne"/>
    <s v="SSIAD DES LACS"/>
    <s v="S.S.I.A.D."/>
    <n v="390000610"/>
    <s v="FEDERATION DEPARTEMENTALE ADMR JURA"/>
    <n v="1"/>
    <m/>
    <m/>
    <m/>
    <m/>
    <m/>
    <m/>
    <s v="S"/>
    <n v="0"/>
    <n v="0"/>
  </r>
  <r>
    <n v="39222"/>
    <n v="27"/>
    <n v="19"/>
    <n v="8"/>
    <n v="8"/>
    <n v="82"/>
    <n v="82"/>
    <n v="39"/>
    <x v="125"/>
    <x v="2574"/>
    <s v="Poligny"/>
    <s v="SSIAD DES LACS"/>
    <s v="S.S.I.A.D."/>
    <n v="390000610"/>
    <s v="FEDERATION DEPARTEMENTALE ADMR JURA"/>
    <n v="1"/>
    <m/>
    <m/>
    <m/>
    <m/>
    <m/>
    <m/>
    <s v="S"/>
    <n v="0"/>
    <n v="0"/>
  </r>
  <r>
    <n v="39225"/>
    <n v="48.029702970297016"/>
    <n v="34.306930693069297"/>
    <n v="13.722772277227721"/>
    <n v="13.722772277227721"/>
    <n v="198"/>
    <n v="198"/>
    <n v="39"/>
    <x v="125"/>
    <x v="2575"/>
    <s v="Poligny"/>
    <s v="SSIAD DES LACS"/>
    <s v="S.S.I.A.D."/>
    <n v="390000610"/>
    <s v="FEDERATION DEPARTEMENTALE ADMR JURA"/>
    <n v="1"/>
    <m/>
    <m/>
    <m/>
    <m/>
    <m/>
    <m/>
    <s v="S"/>
    <n v="0"/>
    <n v="0"/>
  </r>
  <r>
    <n v="39227"/>
    <n v="53.611111111111128"/>
    <n v="36.065656565656575"/>
    <n v="17.54545454545455"/>
    <n v="17.54545454545455"/>
    <n v="193"/>
    <n v="193"/>
    <n v="39"/>
    <x v="125"/>
    <x v="2576"/>
    <s v="Saint Laurent en Grandvaux"/>
    <s v="SSIAD DES LACS"/>
    <s v="S.S.I.A.D."/>
    <n v="390000610"/>
    <s v="FEDERATION DEPARTEMENTALE ADMR JURA"/>
    <n v="1"/>
    <m/>
    <m/>
    <m/>
    <m/>
    <m/>
    <m/>
    <s v="S"/>
    <n v="0"/>
    <n v="0"/>
  </r>
  <r>
    <n v="39228"/>
    <n v="240.17699115044297"/>
    <n v="138.40707964601799"/>
    <n v="101.769911504425"/>
    <n v="101.769911504425"/>
    <n v="1035"/>
    <n v="1035"/>
    <n v="39"/>
    <x v="125"/>
    <x v="2577"/>
    <s v="Saint Laurent en Grandvaux"/>
    <s v="SSIAD DES LACS"/>
    <s v="S.S.I.A.D."/>
    <n v="390000610"/>
    <s v="FEDERATION DEPARTEMENTALE ADMR JURA"/>
    <n v="1"/>
    <m/>
    <m/>
    <m/>
    <m/>
    <m/>
    <m/>
    <s v="S"/>
    <n v="0"/>
    <n v="0"/>
  </r>
  <r>
    <n v="39230"/>
    <n v="17.270270270270263"/>
    <n v="15.351351351351344"/>
    <n v="1.918918918918918"/>
    <n v="1.918918918918918"/>
    <n v="71"/>
    <n v="71"/>
    <n v="39"/>
    <x v="125"/>
    <x v="2578"/>
    <s v="Saint Laurent en Grandvaux"/>
    <s v="SSIAD DES LACS"/>
    <s v="S.S.I.A.D."/>
    <n v="390000610"/>
    <s v="FEDERATION DEPARTEMENTALE ADMR JURA"/>
    <n v="1"/>
    <m/>
    <m/>
    <m/>
    <m/>
    <m/>
    <m/>
    <s v="S"/>
    <n v="0"/>
    <n v="0"/>
  </r>
  <r>
    <n v="39232"/>
    <n v="86.601398601398856"/>
    <n v="62.433566433566618"/>
    <n v="24.167832167832241"/>
    <n v="24.167832167832241"/>
    <n v="432.00000000000131"/>
    <n v="432.00000000000131"/>
    <n v="39"/>
    <x v="125"/>
    <x v="2579"/>
    <s v="Saint Laurent en Grandvaux"/>
    <s v="SSIAD DES LACS"/>
    <s v="S.S.I.A.D."/>
    <n v="390000610"/>
    <s v="FEDERATION DEPARTEMENTALE ADMR JURA"/>
    <n v="1"/>
    <m/>
    <m/>
    <m/>
    <m/>
    <m/>
    <m/>
    <s v="S"/>
    <n v="0"/>
    <n v="0"/>
  </r>
  <r>
    <n v="39239"/>
    <n v="9.7297297297297298"/>
    <n v="4.8648648648648649"/>
    <n v="4.8648648648648649"/>
    <n v="4.8648648648648649"/>
    <n v="36"/>
    <n v="36"/>
    <n v="39"/>
    <x v="125"/>
    <x v="2580"/>
    <s v="Saint Laurent en Grandvaux"/>
    <s v="SSIAD DES LACS"/>
    <s v="S.S.I.A.D."/>
    <n v="390000610"/>
    <s v="FEDERATION DEPARTEMENTALE ADMR JURA"/>
    <n v="1"/>
    <m/>
    <m/>
    <m/>
    <m/>
    <m/>
    <m/>
    <s v="S"/>
    <n v="0"/>
    <n v="0"/>
  </r>
  <r>
    <n v="39240"/>
    <n v="38"/>
    <n v="26"/>
    <n v="12"/>
    <n v="12"/>
    <n v="153"/>
    <n v="153"/>
    <n v="39"/>
    <x v="125"/>
    <x v="2581"/>
    <s v="Saint Laurent en Grandvaux"/>
    <s v="SSIAD DES LACS"/>
    <s v="S.S.I.A.D."/>
    <n v="390000610"/>
    <s v="FEDERATION DEPARTEMENTALE ADMR JURA"/>
    <n v="1"/>
    <m/>
    <m/>
    <m/>
    <m/>
    <m/>
    <m/>
    <s v="S"/>
    <n v="0"/>
    <n v="0"/>
  </r>
  <r>
    <n v="39258"/>
    <n v="101"/>
    <n v="63"/>
    <n v="38"/>
    <n v="38"/>
    <n v="434"/>
    <n v="434"/>
    <n v="39"/>
    <x v="125"/>
    <x v="2582"/>
    <s v="Saint Laurent en Grandvaux"/>
    <s v="SSIAD DES LACS"/>
    <s v="S.S.I.A.D."/>
    <n v="390000610"/>
    <s v="FEDERATION DEPARTEMENTALE ADMR JURA"/>
    <n v="1"/>
    <m/>
    <m/>
    <m/>
    <m/>
    <m/>
    <m/>
    <s v="S"/>
    <n v="0"/>
    <n v="0"/>
  </r>
  <r>
    <n v="39260"/>
    <n v="52"/>
    <n v="42"/>
    <n v="10"/>
    <n v="10"/>
    <n v="126"/>
    <n v="126"/>
    <n v="39"/>
    <x v="125"/>
    <x v="2583"/>
    <s v="Poligny"/>
    <s v="SSIAD DES LACS"/>
    <s v="S.S.I.A.D."/>
    <n v="390000610"/>
    <s v="FEDERATION DEPARTEMENTALE ADMR JURA"/>
    <n v="1"/>
    <m/>
    <m/>
    <m/>
    <m/>
    <m/>
    <m/>
    <s v="S"/>
    <n v="0"/>
    <n v="0"/>
  </r>
  <r>
    <n v="39265"/>
    <n v="72.450261780104739"/>
    <n v="56.785340314136143"/>
    <n v="15.664921465968593"/>
    <n v="15.664921465968593"/>
    <n v="187"/>
    <n v="187"/>
    <n v="39"/>
    <x v="125"/>
    <x v="2584"/>
    <s v="Saint Laurent en Grandvaux"/>
    <s v="SSIAD DES LACS"/>
    <s v="S.S.I.A.D."/>
    <n v="390000610"/>
    <s v="FEDERATION DEPARTEMENTALE ADMR JURA"/>
    <n v="1"/>
    <m/>
    <m/>
    <m/>
    <m/>
    <m/>
    <m/>
    <s v="S"/>
    <n v="0"/>
    <n v="0"/>
  </r>
  <r>
    <n v="39271"/>
    <n v="77.301837270341323"/>
    <n v="48.052493438320283"/>
    <n v="29.24934383202104"/>
    <n v="29.24934383202104"/>
    <n v="398.00000000000057"/>
    <n v="398.00000000000057"/>
    <n v="39"/>
    <x v="125"/>
    <x v="2585"/>
    <s v="Saint Laurent en Grandvaux"/>
    <s v="SSIAD DES LACS"/>
    <s v="S.S.I.A.D."/>
    <n v="390000610"/>
    <s v="FEDERATION DEPARTEMENTALE ADMR JURA"/>
    <n v="1"/>
    <m/>
    <m/>
    <m/>
    <m/>
    <m/>
    <m/>
    <s v="S"/>
    <n v="0"/>
    <n v="0"/>
  </r>
  <r>
    <n v="39278"/>
    <n v="36.596685082872966"/>
    <n v="20.331491712707201"/>
    <n v="16.265193370165761"/>
    <n v="16.265193370165761"/>
    <n v="184"/>
    <n v="184"/>
    <n v="39"/>
    <x v="125"/>
    <x v="2586"/>
    <s v="Saint Laurent en Grandvaux"/>
    <s v="SSIAD DES LACS"/>
    <s v="S.S.I.A.D."/>
    <n v="390000610"/>
    <s v="FEDERATION DEPARTEMENTALE ADMR JURA"/>
    <n v="1"/>
    <m/>
    <m/>
    <m/>
    <m/>
    <m/>
    <m/>
    <s v="S"/>
    <n v="0"/>
    <n v="0"/>
  </r>
  <r>
    <n v="39307"/>
    <n v="66"/>
    <n v="46"/>
    <n v="20"/>
    <n v="20"/>
    <n v="336"/>
    <n v="336"/>
    <n v="39"/>
    <x v="125"/>
    <x v="2587"/>
    <s v="Moirans en Montagne"/>
    <s v="SSIAD DES LACS"/>
    <s v="S.S.I.A.D."/>
    <n v="390000610"/>
    <s v="FEDERATION DEPARTEMENTALE ADMR JURA"/>
    <n v="1"/>
    <m/>
    <m/>
    <m/>
    <m/>
    <m/>
    <m/>
    <s v="S"/>
    <n v="0"/>
    <n v="0"/>
  </r>
  <r>
    <n v="39313"/>
    <n v="51.274193548387018"/>
    <n v="25.134408602150501"/>
    <n v="26.139784946236521"/>
    <n v="26.139784946236521"/>
    <n v="187"/>
    <n v="187"/>
    <n v="39"/>
    <x v="125"/>
    <x v="974"/>
    <s v="Saint Laurent en Grandvaux"/>
    <s v="SSIAD DES LACS"/>
    <s v="S.S.I.A.D."/>
    <n v="390000610"/>
    <s v="FEDERATION DEPARTEMENTALE ADMR JURA"/>
    <n v="1"/>
    <m/>
    <m/>
    <m/>
    <m/>
    <m/>
    <m/>
    <s v="S"/>
    <n v="0"/>
    <n v="0"/>
  </r>
  <r>
    <n v="39317"/>
    <n v="70.57228915662651"/>
    <n v="39.759036144578317"/>
    <n v="30.8132530120482"/>
    <n v="30.8132530120482"/>
    <n v="330"/>
    <n v="330"/>
    <n v="39"/>
    <x v="125"/>
    <x v="2588"/>
    <s v="Poligny"/>
    <s v="SSIAD DES LACS"/>
    <s v="S.S.I.A.D."/>
    <n v="390000610"/>
    <s v="FEDERATION DEPARTEMENTALE ADMR JURA"/>
    <n v="1"/>
    <m/>
    <m/>
    <m/>
    <m/>
    <m/>
    <m/>
    <s v="S"/>
    <n v="0"/>
    <n v="0"/>
  </r>
  <r>
    <n v="39322"/>
    <n v="18.91525423728816"/>
    <n v="6.3050847457627199"/>
    <n v="12.61016949152544"/>
    <n v="12.61016949152544"/>
    <n v="62.000000000000078"/>
    <n v="62.000000000000078"/>
    <n v="39"/>
    <x v="125"/>
    <x v="2589"/>
    <s v="Saint Laurent en Grandvaux"/>
    <s v="SSIAD DES LACS"/>
    <s v="S.S.I.A.D."/>
    <n v="390000610"/>
    <s v="FEDERATION DEPARTEMENTALE ADMR JURA"/>
    <n v="1"/>
    <m/>
    <m/>
    <m/>
    <m/>
    <m/>
    <m/>
    <s v="S"/>
    <n v="0"/>
    <n v="0"/>
  </r>
  <r>
    <n v="39326"/>
    <n v="64.653061224489591"/>
    <n v="47.479591836734549"/>
    <n v="17.173469387755048"/>
    <n v="17.173469387755048"/>
    <n v="197.9999999999994"/>
    <n v="197.9999999999994"/>
    <n v="39"/>
    <x v="125"/>
    <x v="2590"/>
    <s v="Saint Laurent en Grandvaux"/>
    <s v="SSIAD DES LACS"/>
    <s v="S.S.I.A.D."/>
    <n v="390000610"/>
    <s v="FEDERATION DEPARTEMENTALE ADMR JURA"/>
    <n v="1"/>
    <m/>
    <m/>
    <m/>
    <m/>
    <m/>
    <m/>
    <s v="S"/>
    <n v="0"/>
    <n v="0"/>
  </r>
  <r>
    <n v="39328"/>
    <n v="118.86098654708464"/>
    <n v="68.652466367712677"/>
    <n v="50.208520179371959"/>
    <n v="50.208520179371959"/>
    <n v="456.99999999999778"/>
    <n v="456.99999999999778"/>
    <n v="39"/>
    <x v="125"/>
    <x v="2591"/>
    <s v="Moirans en Montagne"/>
    <s v="SSIAD DES LACS"/>
    <s v="S.S.I.A.D."/>
    <n v="390000610"/>
    <s v="FEDERATION DEPARTEMENTALE ADMR JURA"/>
    <n v="1"/>
    <m/>
    <m/>
    <m/>
    <m/>
    <m/>
    <m/>
    <s v="S"/>
    <n v="0"/>
    <n v="0"/>
  </r>
  <r>
    <n v="39332"/>
    <n v="54"/>
    <n v="32"/>
    <n v="22"/>
    <n v="22"/>
    <n v="247"/>
    <n v="247"/>
    <n v="39"/>
    <x v="125"/>
    <x v="2592"/>
    <s v="Poligny"/>
    <s v="SSIAD DES LACS"/>
    <s v="S.S.I.A.D."/>
    <n v="390000610"/>
    <s v="FEDERATION DEPARTEMENTALE ADMR JURA"/>
    <n v="1"/>
    <m/>
    <m/>
    <m/>
    <m/>
    <m/>
    <m/>
    <s v="S"/>
    <n v="0"/>
    <n v="0"/>
  </r>
  <r>
    <n v="39344"/>
    <n v="90.243767313019404"/>
    <n v="70.409972299168984"/>
    <n v="19.83379501385042"/>
    <n v="19.83379501385042"/>
    <n v="358"/>
    <n v="358"/>
    <n v="39"/>
    <x v="125"/>
    <x v="2593"/>
    <s v="Champagnole"/>
    <s v="SSIAD DES LACS"/>
    <s v="S.S.I.A.D."/>
    <n v="390000610"/>
    <s v="FEDERATION DEPARTEMENTALE ADMR JURA"/>
    <n v="1"/>
    <m/>
    <m/>
    <m/>
    <m/>
    <m/>
    <m/>
    <s v="S"/>
    <n v="0"/>
    <n v="0"/>
  </r>
  <r>
    <n v="39356"/>
    <n v="41"/>
    <n v="22"/>
    <n v="19"/>
    <n v="19"/>
    <n v="185"/>
    <n v="185"/>
    <n v="39"/>
    <x v="125"/>
    <x v="2594"/>
    <s v="Champagnole"/>
    <s v="SSIAD DES LACS"/>
    <s v="S.S.I.A.D."/>
    <n v="390000610"/>
    <s v="FEDERATION DEPARTEMENTALE ADMR JURA"/>
    <n v="1"/>
    <m/>
    <m/>
    <m/>
    <m/>
    <m/>
    <m/>
    <s v="S"/>
    <n v="0"/>
    <n v="0"/>
  </r>
  <r>
    <n v="39390"/>
    <n v="46.985915492957758"/>
    <n v="34.260563380281702"/>
    <n v="12.72535211267606"/>
    <n v="12.72535211267606"/>
    <n v="278"/>
    <n v="278"/>
    <n v="39"/>
    <x v="125"/>
    <x v="2595"/>
    <s v="Poligny"/>
    <s v="SSIAD DES LACS"/>
    <s v="S.S.I.A.D."/>
    <n v="390000610"/>
    <s v="FEDERATION DEPARTEMENTALE ADMR JURA"/>
    <n v="1"/>
    <m/>
    <m/>
    <m/>
    <m/>
    <m/>
    <m/>
    <s v="S"/>
    <n v="0"/>
    <n v="0"/>
  </r>
  <r>
    <n v="39408"/>
    <n v="49.642857142857153"/>
    <n v="25.81428571428572"/>
    <n v="23.828571428571433"/>
    <n v="23.828571428571433"/>
    <n v="139"/>
    <n v="139"/>
    <n v="39"/>
    <x v="125"/>
    <x v="2596"/>
    <s v="Saint Laurent en Grandvaux"/>
    <s v="SSIAD DES LACS"/>
    <s v="S.S.I.A.D."/>
    <n v="390000610"/>
    <s v="FEDERATION DEPARTEMENTALE ADMR JURA"/>
    <n v="1"/>
    <m/>
    <m/>
    <m/>
    <m/>
    <m/>
    <m/>
    <s v="S"/>
    <n v="0"/>
    <n v="0"/>
  </r>
  <r>
    <n v="39417"/>
    <n v="53"/>
    <n v="37"/>
    <n v="16"/>
    <n v="16"/>
    <n v="160"/>
    <n v="160"/>
    <n v="39"/>
    <x v="125"/>
    <x v="2597"/>
    <s v="Saint Laurent en Grandvaux"/>
    <s v="SSIAD DES LACS"/>
    <s v="S.S.I.A.D."/>
    <n v="390000610"/>
    <s v="FEDERATION DEPARTEMENTALE ADMR JURA"/>
    <n v="1"/>
    <m/>
    <m/>
    <m/>
    <m/>
    <m/>
    <m/>
    <s v="S"/>
    <n v="0"/>
    <n v="0"/>
  </r>
  <r>
    <n v="39418"/>
    <n v="29.126213592233011"/>
    <n v="21.359223300970875"/>
    <n v="7.766990291262136"/>
    <n v="7.766990291262136"/>
    <n v="100"/>
    <n v="100"/>
    <n v="39"/>
    <x v="125"/>
    <x v="2598"/>
    <s v="Poligny"/>
    <s v="SSIAD DES LACS"/>
    <s v="S.S.I.A.D."/>
    <n v="390000610"/>
    <s v="FEDERATION DEPARTEMENTALE ADMR JURA"/>
    <n v="1"/>
    <m/>
    <m/>
    <m/>
    <m/>
    <m/>
    <m/>
    <s v="S"/>
    <n v="0"/>
    <n v="0"/>
  </r>
  <r>
    <n v="39424"/>
    <n v="44.606060606060623"/>
    <n v="26.181818181818191"/>
    <n v="18.424242424242429"/>
    <n v="18.424242424242429"/>
    <n v="160"/>
    <n v="160"/>
    <n v="39"/>
    <x v="125"/>
    <x v="2599"/>
    <s v="Saint Laurent en Grandvaux"/>
    <s v="SSIAD DES LACS"/>
    <s v="S.S.I.A.D."/>
    <n v="390000610"/>
    <s v="FEDERATION DEPARTEMENTALE ADMR JURA"/>
    <n v="1"/>
    <m/>
    <m/>
    <m/>
    <m/>
    <m/>
    <m/>
    <s v="S"/>
    <n v="0"/>
    <n v="0"/>
  </r>
  <r>
    <n v="39431"/>
    <n v="76"/>
    <n v="58"/>
    <n v="18"/>
    <n v="18"/>
    <n v="317"/>
    <n v="317"/>
    <n v="39"/>
    <x v="125"/>
    <x v="2600"/>
    <s v="Poligny"/>
    <s v="SSIAD DES LACS"/>
    <s v="S.S.I.A.D."/>
    <n v="390000610"/>
    <s v="FEDERATION DEPARTEMENTALE ADMR JURA"/>
    <n v="1"/>
    <m/>
    <m/>
    <m/>
    <m/>
    <m/>
    <m/>
    <s v="S"/>
    <n v="0"/>
    <n v="0"/>
  </r>
  <r>
    <n v="39435"/>
    <n v="197.71671826625357"/>
    <n v="117.61609907120724"/>
    <n v="80.10061919504632"/>
    <n v="80.10061919504632"/>
    <n v="654.99999999999898"/>
    <n v="654.99999999999898"/>
    <n v="39"/>
    <x v="125"/>
    <x v="2601"/>
    <s v="Saint Laurent en Grandvaux"/>
    <s v="SSIAD DES LACS"/>
    <s v="S.S.I.A.D."/>
    <n v="390000610"/>
    <s v="FEDERATION DEPARTEMENTALE ADMR JURA"/>
    <n v="1"/>
    <m/>
    <m/>
    <m/>
    <m/>
    <m/>
    <m/>
    <s v="S"/>
    <n v="0"/>
    <n v="0"/>
  </r>
  <r>
    <n v="39437"/>
    <n v="69.277055885812871"/>
    <n v="35.140535594252903"/>
    <n v="34.136520291559961"/>
    <n v="34.136520291559961"/>
    <n v="253"/>
    <n v="253"/>
    <n v="39"/>
    <x v="125"/>
    <x v="2602"/>
    <s v="Champagnole"/>
    <s v="SSIAD DES LACS"/>
    <s v="S.S.I.A.D."/>
    <n v="390000610"/>
    <s v="FEDERATION DEPARTEMENTALE ADMR JURA"/>
    <n v="1"/>
    <m/>
    <m/>
    <m/>
    <m/>
    <m/>
    <m/>
    <s v="S"/>
    <n v="0"/>
    <n v="0"/>
  </r>
  <r>
    <n v="39442"/>
    <n v="78.791366906474906"/>
    <n v="51.1079136690648"/>
    <n v="27.683453237410099"/>
    <n v="27.683453237410099"/>
    <n v="296"/>
    <n v="296"/>
    <n v="39"/>
    <x v="125"/>
    <x v="2603"/>
    <s v="Saint Laurent en Grandvaux"/>
    <s v="SSIAD DES LACS"/>
    <s v="S.S.I.A.D."/>
    <n v="390000610"/>
    <s v="FEDERATION DEPARTEMENTALE ADMR JURA"/>
    <n v="1"/>
    <m/>
    <m/>
    <m/>
    <m/>
    <m/>
    <m/>
    <s v="S"/>
    <n v="0"/>
    <n v="0"/>
  </r>
  <r>
    <n v="39445"/>
    <n v="76.728873239436652"/>
    <n v="45.838028169014102"/>
    <n v="30.890845070422547"/>
    <n v="30.890845070422547"/>
    <n v="283"/>
    <n v="283"/>
    <n v="39"/>
    <x v="125"/>
    <x v="2604"/>
    <s v="Poligny"/>
    <s v="SSIAD DES LACS"/>
    <s v="S.S.I.A.D."/>
    <n v="390000610"/>
    <s v="FEDERATION DEPARTEMENTALE ADMR JURA"/>
    <n v="1"/>
    <m/>
    <m/>
    <m/>
    <m/>
    <m/>
    <m/>
    <s v="S"/>
    <n v="0"/>
    <n v="0"/>
  </r>
  <r>
    <n v="39473"/>
    <n v="25.754716981132077"/>
    <n v="14.858490566037736"/>
    <n v="10.89622641509434"/>
    <n v="10.89622641509434"/>
    <n v="105"/>
    <n v="105"/>
    <n v="39"/>
    <x v="125"/>
    <x v="2605"/>
    <s v="Saint Laurent en Grandvaux"/>
    <s v="SSIAD DES LACS"/>
    <s v="S.S.I.A.D."/>
    <n v="390000610"/>
    <s v="FEDERATION DEPARTEMENTALE ADMR JURA"/>
    <n v="1"/>
    <m/>
    <m/>
    <m/>
    <m/>
    <m/>
    <m/>
    <s v="S"/>
    <n v="0"/>
    <n v="0"/>
  </r>
  <r>
    <n v="39487"/>
    <n v="470.03905766664269"/>
    <n v="264.41325456973146"/>
    <n v="205.62580309691123"/>
    <n v="205.62580309691123"/>
    <n v="1828"/>
    <n v="1828"/>
    <n v="39"/>
    <x v="125"/>
    <x v="2606"/>
    <s v="Saint Laurent en Grandvaux"/>
    <s v="SSIAD DES LACS"/>
    <s v="S.S.I.A.D."/>
    <n v="390000610"/>
    <s v="FEDERATION DEPARTEMENTALE ADMR JURA"/>
    <n v="1"/>
    <m/>
    <m/>
    <m/>
    <m/>
    <m/>
    <m/>
    <s v="S"/>
    <n v="0"/>
    <n v="0"/>
  </r>
  <r>
    <n v="39493"/>
    <n v="59"/>
    <n v="28"/>
    <n v="31"/>
    <n v="31"/>
    <n v="231"/>
    <n v="231"/>
    <n v="39"/>
    <x v="125"/>
    <x v="2607"/>
    <s v="Saint Laurent en Grandvaux"/>
    <s v="SSIAD DES LACS"/>
    <s v="S.S.I.A.D."/>
    <n v="390000610"/>
    <s v="FEDERATION DEPARTEMENTALE ADMR JURA"/>
    <n v="1"/>
    <m/>
    <m/>
    <m/>
    <m/>
    <m/>
    <m/>
    <s v="S"/>
    <n v="0"/>
    <n v="0"/>
  </r>
  <r>
    <n v="39494"/>
    <n v="62.140762463343137"/>
    <n v="39.196480938416443"/>
    <n v="22.944281524926698"/>
    <n v="22.944281524926698"/>
    <n v="326"/>
    <n v="326"/>
    <n v="39"/>
    <x v="125"/>
    <x v="2608"/>
    <s v="Saint Laurent en Grandvaux"/>
    <s v="SSIAD DES LACS"/>
    <s v="S.S.I.A.D."/>
    <n v="390000610"/>
    <s v="FEDERATION DEPARTEMENTALE ADMR JURA"/>
    <n v="1"/>
    <m/>
    <m/>
    <m/>
    <m/>
    <m/>
    <m/>
    <s v="S"/>
    <n v="0"/>
    <n v="0"/>
  </r>
  <r>
    <n v="39505"/>
    <n v="13.677419354838705"/>
    <n v="5.9838709677419333"/>
    <n v="7.6935483870967714"/>
    <n v="7.6935483870967714"/>
    <n v="53"/>
    <n v="53"/>
    <n v="39"/>
    <x v="125"/>
    <x v="2609"/>
    <s v="Saint Laurent en Grandvaux"/>
    <s v="SSIAD DES LACS"/>
    <s v="S.S.I.A.D."/>
    <n v="390000610"/>
    <s v="FEDERATION DEPARTEMENTALE ADMR JURA"/>
    <n v="1"/>
    <m/>
    <m/>
    <m/>
    <m/>
    <m/>
    <m/>
    <s v="S"/>
    <n v="0"/>
    <n v="0"/>
  </r>
  <r>
    <n v="39518"/>
    <n v="20.2631578947368"/>
    <n v="10.1315789473684"/>
    <n v="10.1315789473684"/>
    <n v="10.1315789473684"/>
    <n v="76.999999999999844"/>
    <n v="76.999999999999844"/>
    <n v="39"/>
    <x v="125"/>
    <x v="2610"/>
    <s v="Saint Laurent en Grandvaux"/>
    <s v="SSIAD DES LACS"/>
    <s v="S.S.I.A.D."/>
    <n v="390000610"/>
    <s v="FEDERATION DEPARTEMENTALE ADMR JURA"/>
    <n v="1"/>
    <m/>
    <m/>
    <m/>
    <m/>
    <m/>
    <m/>
    <s v="S"/>
    <n v="0"/>
    <n v="0"/>
  </r>
  <r>
    <n v="39519"/>
    <n v="40.852459016393432"/>
    <n v="25.289617486338791"/>
    <n v="15.562841530054641"/>
    <n v="15.562841530054641"/>
    <n v="178"/>
    <n v="178"/>
    <n v="39"/>
    <x v="125"/>
    <x v="2611"/>
    <s v="Saint Laurent en Grandvaux"/>
    <s v="SSIAD DES LACS"/>
    <s v="S.S.I.A.D."/>
    <n v="390000610"/>
    <s v="FEDERATION DEPARTEMENTALE ADMR JURA"/>
    <n v="1"/>
    <m/>
    <m/>
    <m/>
    <m/>
    <m/>
    <m/>
    <s v="S"/>
    <n v="0"/>
    <n v="0"/>
  </r>
  <r>
    <n v="39531"/>
    <n v="51"/>
    <n v="29"/>
    <n v="22"/>
    <n v="22"/>
    <n v="196"/>
    <n v="196"/>
    <n v="39"/>
    <x v="125"/>
    <x v="2612"/>
    <s v="Saint Laurent en Grandvaux"/>
    <s v="SSIAD DES LACS"/>
    <s v="S.S.I.A.D."/>
    <n v="390000610"/>
    <s v="FEDERATION DEPARTEMENTALE ADMR JURA"/>
    <n v="1"/>
    <m/>
    <m/>
    <m/>
    <m/>
    <m/>
    <m/>
    <s v="S"/>
    <n v="0"/>
    <n v="0"/>
  </r>
  <r>
    <n v="39538"/>
    <n v="12.48"/>
    <n v="9.6"/>
    <n v="2.88"/>
    <n v="2.88"/>
    <n v="48"/>
    <n v="48"/>
    <n v="39"/>
    <x v="125"/>
    <x v="2613"/>
    <s v="Saint Laurent en Grandvaux"/>
    <s v="SSIAD DES LACS"/>
    <s v="S.S.I.A.D."/>
    <n v="390000610"/>
    <s v="FEDERATION DEPARTEMENTALE ADMR JURA"/>
    <n v="1"/>
    <m/>
    <m/>
    <m/>
    <m/>
    <m/>
    <m/>
    <s v="S"/>
    <n v="0"/>
    <n v="0"/>
  </r>
  <r>
    <n v="39550"/>
    <n v="52"/>
    <n v="37"/>
    <n v="15"/>
    <n v="15"/>
    <n v="188"/>
    <n v="188"/>
    <n v="39"/>
    <x v="125"/>
    <x v="2614"/>
    <s v="Poligny"/>
    <s v="SSIAD DES LACS"/>
    <s v="S.S.I.A.D."/>
    <n v="390000610"/>
    <s v="FEDERATION DEPARTEMENTALE ADMR JURA"/>
    <n v="1"/>
    <m/>
    <m/>
    <m/>
    <m/>
    <m/>
    <m/>
    <s v="S"/>
    <n v="0"/>
    <n v="0"/>
  </r>
  <r>
    <n v="39556"/>
    <n v="26.700000000000003"/>
    <n v="19.777777777777779"/>
    <n v="6.9222222222222234"/>
    <n v="6.9222222222222234"/>
    <n v="89"/>
    <n v="89"/>
    <n v="39"/>
    <x v="125"/>
    <x v="2615"/>
    <s v="Saint Laurent en Grandvaux"/>
    <s v="SSIAD DES LACS"/>
    <s v="S.S.I.A.D."/>
    <n v="390000610"/>
    <s v="FEDERATION DEPARTEMENTALE ADMR JURA"/>
    <n v="1"/>
    <m/>
    <m/>
    <m/>
    <m/>
    <m/>
    <m/>
    <s v="S"/>
    <n v="0"/>
    <n v="0"/>
  </r>
  <r>
    <n v="39558"/>
    <n v="59"/>
    <n v="40"/>
    <n v="19"/>
    <n v="19"/>
    <n v="251"/>
    <n v="251"/>
    <n v="39"/>
    <x v="125"/>
    <x v="2616"/>
    <s v="Poligny"/>
    <s v="SSIAD DES LACS"/>
    <s v="S.S.I.A.D."/>
    <n v="390000610"/>
    <s v="FEDERATION DEPARTEMENTALE ADMR JURA"/>
    <n v="1"/>
    <m/>
    <m/>
    <m/>
    <m/>
    <m/>
    <m/>
    <s v="S"/>
    <n v="0"/>
    <n v="0"/>
  </r>
  <r>
    <n v="39009"/>
    <n v="138.53358208955274"/>
    <n v="79.884328358209245"/>
    <n v="58.649253731343499"/>
    <n v="58.649253731343499"/>
    <n v="542.00000000000205"/>
    <n v="542.00000000000205"/>
    <n v="39"/>
    <x v="117"/>
    <x v="2617"/>
    <s v="Champagnole"/>
    <s v="SSIAD DES PLATEAUX"/>
    <s v="S.S.I.A.D."/>
    <n v="390000610"/>
    <s v="FEDERATION DEPARTEMENTALE ADMR JURA"/>
    <n v="1"/>
    <m/>
    <m/>
    <m/>
    <m/>
    <m/>
    <m/>
    <s v="S"/>
    <n v="0"/>
    <n v="0"/>
  </r>
  <r>
    <n v="39020"/>
    <n v="38.929292929292906"/>
    <n v="22.787878787878771"/>
    <n v="16.141414141414135"/>
    <n v="16.141414141414135"/>
    <n v="94"/>
    <n v="94"/>
    <n v="39"/>
    <x v="117"/>
    <x v="2618"/>
    <s v="Saint Laurent en Grandvaux"/>
    <s v="SSIAD DES PLATEAUX"/>
    <s v="S.S.I.A.D."/>
    <n v="390000610"/>
    <s v="FEDERATION DEPARTEMENTALE ADMR JURA"/>
    <n v="1"/>
    <m/>
    <m/>
    <m/>
    <m/>
    <m/>
    <m/>
    <s v="S"/>
    <n v="0"/>
    <n v="0"/>
  </r>
  <r>
    <n v="39052"/>
    <n v="17"/>
    <n v="10"/>
    <n v="7"/>
    <n v="7"/>
    <n v="77"/>
    <n v="77"/>
    <n v="39"/>
    <x v="117"/>
    <x v="2619"/>
    <s v="Saint Laurent en Grandvaux"/>
    <s v="SSIAD DES PLATEAUX"/>
    <s v="S.S.I.A.D."/>
    <n v="390000610"/>
    <s v="FEDERATION DEPARTEMENTALE ADMR JURA"/>
    <n v="1"/>
    <m/>
    <m/>
    <m/>
    <m/>
    <m/>
    <m/>
    <s v="S"/>
    <n v="0"/>
    <n v="0"/>
  </r>
  <r>
    <n v="39053"/>
    <n v="32.476190476190553"/>
    <n v="19.904761904761951"/>
    <n v="12.5714285714286"/>
    <n v="12.5714285714286"/>
    <n v="176"/>
    <n v="176"/>
    <n v="39"/>
    <x v="117"/>
    <x v="2620"/>
    <s v="Saint Laurent en Grandvaux"/>
    <s v="SSIAD DES PLATEAUX"/>
    <s v="S.S.I.A.D."/>
    <n v="390000610"/>
    <s v="FEDERATION DEPARTEMENTALE ADMR JURA"/>
    <n v="1"/>
    <m/>
    <m/>
    <m/>
    <m/>
    <m/>
    <m/>
    <s v="S"/>
    <n v="0"/>
    <n v="0"/>
  </r>
  <r>
    <n v="39055"/>
    <n v="16"/>
    <n v="11"/>
    <n v="5"/>
    <n v="5"/>
    <n v="39"/>
    <n v="39"/>
    <n v="39"/>
    <x v="117"/>
    <x v="2621"/>
    <s v="Saint Laurent en Grandvaux"/>
    <s v="SSIAD DES PLATEAUX"/>
    <s v="S.S.I.A.D."/>
    <n v="390000610"/>
    <s v="FEDERATION DEPARTEMENTALE ADMR JURA"/>
    <n v="1"/>
    <m/>
    <m/>
    <m/>
    <m/>
    <m/>
    <m/>
    <s v="S"/>
    <n v="0"/>
    <n v="0"/>
  </r>
  <r>
    <n v="39083"/>
    <n v="71.165033573108531"/>
    <n v="38.62442156579332"/>
    <n v="32.540612007315204"/>
    <n v="32.540612007315204"/>
    <n v="302.00000000000074"/>
    <n v="302.00000000000074"/>
    <n v="39"/>
    <x v="117"/>
    <x v="2622"/>
    <s v="Saint Laurent en Grandvaux"/>
    <s v="SSIAD DES PLATEAUX"/>
    <s v="S.S.I.A.D."/>
    <n v="390000610"/>
    <s v="FEDERATION DEPARTEMENTALE ADMR JURA"/>
    <n v="1"/>
    <m/>
    <m/>
    <m/>
    <m/>
    <m/>
    <m/>
    <s v="S"/>
    <n v="0"/>
    <n v="0"/>
  </r>
  <r>
    <n v="39085"/>
    <n v="19"/>
    <n v="16"/>
    <n v="3"/>
    <n v="3"/>
    <n v="82"/>
    <n v="82"/>
    <n v="39"/>
    <x v="117"/>
    <x v="2623"/>
    <s v="Saint Laurent en Grandvaux"/>
    <s v="SSIAD DES PLATEAUX"/>
    <s v="S.S.I.A.D."/>
    <n v="390000610"/>
    <s v="FEDERATION DEPARTEMENTALE ADMR JURA"/>
    <n v="1"/>
    <m/>
    <m/>
    <m/>
    <m/>
    <m/>
    <m/>
    <s v="S"/>
    <n v="0"/>
    <n v="0"/>
  </r>
  <r>
    <n v="39091"/>
    <n v="20.7860034383204"/>
    <n v="6.2358010314961199"/>
    <n v="14.55020240682428"/>
    <n v="14.55020240682428"/>
    <n v="99.999999999999758"/>
    <n v="99.999999999999758"/>
    <n v="39"/>
    <x v="117"/>
    <x v="2624"/>
    <s v="Saint Laurent en Grandvaux"/>
    <s v="SSIAD DES PLATEAUX"/>
    <s v="S.S.I.A.D."/>
    <n v="390000610"/>
    <s v="FEDERATION DEPARTEMENTALE ADMR JURA"/>
    <n v="1"/>
    <m/>
    <m/>
    <m/>
    <m/>
    <m/>
    <m/>
    <s v="S"/>
    <n v="0"/>
    <n v="0"/>
  </r>
  <r>
    <n v="39105"/>
    <n v="68.38356164383562"/>
    <n v="46.538812785388131"/>
    <n v="21.844748858447492"/>
    <n v="21.844748858447492"/>
    <n v="208"/>
    <n v="208"/>
    <n v="39"/>
    <x v="117"/>
    <x v="2625"/>
    <s v="Champagnole"/>
    <s v="SSIAD DES PLATEAUX"/>
    <s v="S.S.I.A.D."/>
    <n v="390000610"/>
    <s v="FEDERATION DEPARTEMENTALE ADMR JURA"/>
    <n v="1"/>
    <m/>
    <m/>
    <m/>
    <m/>
    <m/>
    <m/>
    <s v="S"/>
    <n v="0"/>
    <n v="0"/>
  </r>
  <r>
    <n v="39108"/>
    <n v="13"/>
    <n v="5"/>
    <n v="8"/>
    <n v="8"/>
    <n v="57"/>
    <n v="57"/>
    <n v="39"/>
    <x v="117"/>
    <x v="2626"/>
    <s v="Saint Laurent en Grandvaux"/>
    <s v="SSIAD DES PLATEAUX"/>
    <s v="S.S.I.A.D."/>
    <n v="390000610"/>
    <s v="FEDERATION DEPARTEMENTALE ADMR JURA"/>
    <n v="1"/>
    <m/>
    <m/>
    <m/>
    <m/>
    <m/>
    <m/>
    <s v="S"/>
    <n v="0"/>
    <n v="0"/>
  </r>
  <r>
    <n v="39161"/>
    <n v="5.6470588235294095"/>
    <n v="1.8823529411764699"/>
    <n v="3.7647058823529398"/>
    <n v="3.7647058823529398"/>
    <n v="48"/>
    <n v="48"/>
    <n v="39"/>
    <x v="117"/>
    <x v="2627"/>
    <s v="Saint Laurent en Grandvaux"/>
    <s v="SSIAD DES PLATEAUX"/>
    <s v="S.S.I.A.D."/>
    <n v="390000610"/>
    <s v="FEDERATION DEPARTEMENTALE ADMR JURA"/>
    <n v="1"/>
    <m/>
    <m/>
    <m/>
    <m/>
    <m/>
    <m/>
    <s v="S"/>
    <n v="0"/>
    <n v="0"/>
  </r>
  <r>
    <n v="39165"/>
    <n v="19"/>
    <n v="9"/>
    <n v="10"/>
    <n v="10"/>
    <n v="62"/>
    <n v="62"/>
    <n v="39"/>
    <x v="117"/>
    <x v="2628"/>
    <s v="Saint Laurent en Grandvaux"/>
    <s v="SSIAD DES PLATEAUX"/>
    <s v="S.S.I.A.D."/>
    <n v="390000610"/>
    <s v="FEDERATION DEPARTEMENTALE ADMR JURA"/>
    <n v="1"/>
    <m/>
    <m/>
    <m/>
    <m/>
    <m/>
    <m/>
    <s v="S"/>
    <n v="0"/>
    <n v="0"/>
  </r>
  <r>
    <n v="39178"/>
    <n v="24.369230769230882"/>
    <n v="16.24615384615392"/>
    <n v="8.1230769230769599"/>
    <n v="8.1230769230769599"/>
    <n v="66.000000000000298"/>
    <n v="66.000000000000298"/>
    <n v="39"/>
    <x v="117"/>
    <x v="2629"/>
    <s v="Saint Laurent en Grandvaux"/>
    <s v="SSIAD DES PLATEAUX"/>
    <s v="S.S.I.A.D."/>
    <n v="390000610"/>
    <s v="FEDERATION DEPARTEMENTALE ADMR JURA"/>
    <n v="1"/>
    <m/>
    <m/>
    <m/>
    <m/>
    <m/>
    <m/>
    <s v="S"/>
    <n v="0"/>
    <n v="0"/>
  </r>
  <r>
    <n v="39187"/>
    <n v="50.371541501976289"/>
    <n v="31.715415019762847"/>
    <n v="18.656126482213441"/>
    <n v="18.656126482213441"/>
    <n v="236"/>
    <n v="236"/>
    <n v="39"/>
    <x v="117"/>
    <x v="2630"/>
    <s v="Saint Laurent en Grandvaux"/>
    <s v="SSIAD DES PLATEAUX"/>
    <s v="S.S.I.A.D."/>
    <n v="390000610"/>
    <s v="FEDERATION DEPARTEMENTALE ADMR JURA"/>
    <n v="1"/>
    <m/>
    <m/>
    <m/>
    <m/>
    <m/>
    <m/>
    <s v="S"/>
    <n v="0"/>
    <n v="0"/>
  </r>
  <r>
    <n v="39203"/>
    <n v="24.228571428571438"/>
    <n v="15.142857142857149"/>
    <n v="9.085714285714289"/>
    <n v="9.085714285714289"/>
    <n v="106"/>
    <n v="106"/>
    <n v="39"/>
    <x v="117"/>
    <x v="2631"/>
    <s v="Saint Laurent en Grandvaux"/>
    <s v="SSIAD DES PLATEAUX"/>
    <s v="S.S.I.A.D."/>
    <n v="390000610"/>
    <s v="FEDERATION DEPARTEMENTALE ADMR JURA"/>
    <n v="1"/>
    <m/>
    <m/>
    <m/>
    <m/>
    <m/>
    <m/>
    <s v="S"/>
    <n v="0"/>
    <n v="0"/>
  </r>
  <r>
    <n v="39213"/>
    <n v="8.5714285714285676"/>
    <n v="4.7619047619047601"/>
    <n v="3.809523809523808"/>
    <n v="3.809523809523808"/>
    <n v="20"/>
    <n v="20"/>
    <n v="39"/>
    <x v="117"/>
    <x v="2632"/>
    <s v="Saint Laurent en Grandvaux"/>
    <s v="SSIAD DES PLATEAUX"/>
    <s v="S.S.I.A.D."/>
    <n v="390000610"/>
    <s v="FEDERATION DEPARTEMENTALE ADMR JURA"/>
    <n v="1"/>
    <m/>
    <m/>
    <m/>
    <m/>
    <m/>
    <m/>
    <s v="S"/>
    <n v="0"/>
    <n v="0"/>
  </r>
  <r>
    <n v="39214"/>
    <n v="28"/>
    <n v="19"/>
    <n v="9"/>
    <n v="9"/>
    <n v="112"/>
    <n v="112"/>
    <n v="39"/>
    <x v="117"/>
    <x v="2633"/>
    <s v="Saint Laurent en Grandvaux"/>
    <s v="SSIAD DES PLATEAUX"/>
    <s v="S.S.I.A.D."/>
    <n v="390000610"/>
    <s v="FEDERATION DEPARTEMENTALE ADMR JURA"/>
    <n v="1"/>
    <m/>
    <m/>
    <m/>
    <m/>
    <m/>
    <m/>
    <s v="S"/>
    <n v="0"/>
    <n v="0"/>
  </r>
  <r>
    <n v="39221"/>
    <n v="5"/>
    <n v="2"/>
    <n v="3"/>
    <n v="3"/>
    <n v="26"/>
    <n v="26"/>
    <n v="39"/>
    <x v="117"/>
    <x v="2634"/>
    <s v="Saint Laurent en Grandvaux"/>
    <s v="SSIAD DES PLATEAUX"/>
    <s v="S.S.I.A.D."/>
    <n v="390000610"/>
    <s v="FEDERATION DEPARTEMENTALE ADMR JURA"/>
    <n v="1"/>
    <m/>
    <m/>
    <m/>
    <m/>
    <m/>
    <m/>
    <s v="S"/>
    <n v="0"/>
    <n v="0"/>
  </r>
  <r>
    <n v="39237"/>
    <n v="11.755102040816327"/>
    <n v="6.8571428571428577"/>
    <n v="4.8979591836734695"/>
    <n v="4.8979591836734695"/>
    <n v="48"/>
    <n v="48"/>
    <n v="39"/>
    <x v="117"/>
    <x v="2635"/>
    <s v="Saint Laurent en Grandvaux"/>
    <s v="SSIAD DES PLATEAUX"/>
    <s v="S.S.I.A.D."/>
    <n v="390000610"/>
    <s v="FEDERATION DEPARTEMENTALE ADMR JURA"/>
    <n v="1"/>
    <m/>
    <m/>
    <m/>
    <m/>
    <m/>
    <m/>
    <s v="S"/>
    <n v="0"/>
    <n v="0"/>
  </r>
  <r>
    <n v="39254"/>
    <n v="31.737704918032797"/>
    <n v="21.819672131147549"/>
    <n v="9.9180327868852505"/>
    <n v="9.9180327868852505"/>
    <n v="121"/>
    <n v="121"/>
    <n v="39"/>
    <x v="117"/>
    <x v="2636"/>
    <s v="Saint Laurent en Grandvaux"/>
    <s v="SSIAD DES PLATEAUX"/>
    <s v="S.S.I.A.D."/>
    <n v="390000610"/>
    <s v="FEDERATION DEPARTEMENTALE ADMR JURA"/>
    <n v="1"/>
    <m/>
    <m/>
    <m/>
    <m/>
    <m/>
    <m/>
    <s v="S"/>
    <n v="0"/>
    <n v="0"/>
  </r>
  <r>
    <n v="39277"/>
    <n v="22.3684210526316"/>
    <n v="13.421052631578959"/>
    <n v="8.9473684210526407"/>
    <n v="8.9473684210526407"/>
    <n v="85.000000000000085"/>
    <n v="85.000000000000085"/>
    <n v="39"/>
    <x v="117"/>
    <x v="2637"/>
    <s v="Champagnole"/>
    <s v="SSIAD DES PLATEAUX"/>
    <s v="S.S.I.A.D."/>
    <n v="390000610"/>
    <s v="FEDERATION DEPARTEMENTALE ADMR JURA"/>
    <n v="1"/>
    <m/>
    <m/>
    <m/>
    <m/>
    <m/>
    <m/>
    <s v="S"/>
    <n v="0"/>
    <n v="0"/>
  </r>
  <r>
    <n v="39281"/>
    <n v="12.675000000000001"/>
    <n v="8.7750000000000004"/>
    <n v="3.9"/>
    <n v="3.9"/>
    <n v="78"/>
    <n v="78"/>
    <n v="39"/>
    <x v="117"/>
    <x v="2638"/>
    <s v="Champagnole"/>
    <s v="SSIAD DES PLATEAUX"/>
    <s v="S.S.I.A.D."/>
    <n v="390000610"/>
    <s v="FEDERATION DEPARTEMENTALE ADMR JURA"/>
    <n v="1"/>
    <m/>
    <m/>
    <m/>
    <m/>
    <m/>
    <m/>
    <s v="S"/>
    <n v="0"/>
    <n v="0"/>
  </r>
  <r>
    <n v="39282"/>
    <n v="27.238805970149251"/>
    <n v="16.343283582089551"/>
    <n v="10.8955223880597"/>
    <n v="10.8955223880597"/>
    <n v="73"/>
    <n v="73"/>
    <n v="39"/>
    <x v="117"/>
    <x v="2639"/>
    <s v="Saint Laurent en Grandvaux"/>
    <s v="SSIAD DES PLATEAUX"/>
    <s v="S.S.I.A.D."/>
    <n v="390000610"/>
    <s v="FEDERATION DEPARTEMENTALE ADMR JURA"/>
    <n v="1"/>
    <m/>
    <m/>
    <m/>
    <m/>
    <m/>
    <m/>
    <s v="S"/>
    <n v="0"/>
    <n v="0"/>
  </r>
  <r>
    <n v="39291"/>
    <n v="85.632478632478666"/>
    <n v="50.782051282051299"/>
    <n v="34.85042735042736"/>
    <n v="34.85042735042736"/>
    <n v="233"/>
    <n v="233"/>
    <n v="39"/>
    <x v="117"/>
    <x v="2640"/>
    <s v="Arbois"/>
    <s v="SSIAD DES PLATEAUX"/>
    <s v="S.S.I.A.D."/>
    <n v="390000610"/>
    <s v="FEDERATION DEPARTEMENTALE ADMR JURA"/>
    <n v="1"/>
    <m/>
    <m/>
    <m/>
    <m/>
    <m/>
    <m/>
    <s v="S"/>
    <n v="0"/>
    <n v="0"/>
  </r>
  <r>
    <n v="39298"/>
    <n v="15.241379310344827"/>
    <n v="8.9655172413793096"/>
    <n v="6.2758620689655178"/>
    <n v="6.2758620689655178"/>
    <n v="52"/>
    <n v="52"/>
    <n v="39"/>
    <x v="117"/>
    <x v="2641"/>
    <s v="Saint Laurent en Grandvaux"/>
    <s v="SSIAD DES PLATEAUX"/>
    <s v="S.S.I.A.D."/>
    <n v="390000610"/>
    <s v="FEDERATION DEPARTEMENTALE ADMR JURA"/>
    <n v="1"/>
    <m/>
    <m/>
    <m/>
    <m/>
    <m/>
    <m/>
    <s v="S"/>
    <n v="0"/>
    <n v="0"/>
  </r>
  <r>
    <n v="39329"/>
    <n v="21.000000000000007"/>
    <n v="16.227272727272734"/>
    <n v="4.7727272727272751"/>
    <n v="4.7727272727272751"/>
    <n v="84"/>
    <n v="84"/>
    <n v="39"/>
    <x v="117"/>
    <x v="2642"/>
    <s v="Saint Laurent en Grandvaux"/>
    <s v="SSIAD DES PLATEAUX"/>
    <s v="S.S.I.A.D."/>
    <n v="390000610"/>
    <s v="FEDERATION DEPARTEMENTALE ADMR JURA"/>
    <n v="1"/>
    <m/>
    <m/>
    <m/>
    <m/>
    <m/>
    <m/>
    <s v="S"/>
    <n v="0"/>
    <n v="0"/>
  </r>
  <r>
    <n v="39331"/>
    <n v="167.40751043115415"/>
    <n v="98.171070931849655"/>
    <n v="69.236439499304495"/>
    <n v="69.236439499304495"/>
    <n v="742.99999999999898"/>
    <n v="742.99999999999898"/>
    <n v="39"/>
    <x v="117"/>
    <x v="2643"/>
    <s v="Saint Laurent en Grandvaux"/>
    <s v="SSIAD DES PLATEAUX"/>
    <s v="S.S.I.A.D."/>
    <n v="390000610"/>
    <s v="FEDERATION DEPARTEMENTALE ADMR JURA"/>
    <n v="1"/>
    <m/>
    <m/>
    <m/>
    <m/>
    <m/>
    <m/>
    <s v="S"/>
    <n v="0"/>
    <n v="0"/>
  </r>
  <r>
    <n v="39340"/>
    <n v="4.7727272727272751"/>
    <n v="2.8636363636363651"/>
    <n v="1.9090909090909101"/>
    <n v="1.9090909090909101"/>
    <n v="21"/>
    <n v="21"/>
    <n v="39"/>
    <x v="117"/>
    <x v="2644"/>
    <s v="Saint Laurent en Grandvaux"/>
    <s v="SSIAD DES PLATEAUX"/>
    <s v="S.S.I.A.D."/>
    <n v="390000610"/>
    <s v="FEDERATION DEPARTEMENTALE ADMR JURA"/>
    <n v="1"/>
    <m/>
    <m/>
    <m/>
    <m/>
    <m/>
    <m/>
    <s v="S"/>
    <n v="0"/>
    <n v="0"/>
  </r>
  <r>
    <n v="39359"/>
    <n v="7"/>
    <n v="5"/>
    <n v="2"/>
    <n v="2"/>
    <n v="30"/>
    <n v="30"/>
    <n v="39"/>
    <x v="117"/>
    <x v="2645"/>
    <s v="Arbois"/>
    <s v="SSIAD DES PLATEAUX"/>
    <s v="S.S.I.A.D."/>
    <n v="390000610"/>
    <s v="FEDERATION DEPARTEMENTALE ADMR JURA"/>
    <n v="1"/>
    <m/>
    <m/>
    <m/>
    <m/>
    <m/>
    <m/>
    <s v="S"/>
    <n v="0"/>
    <n v="0"/>
  </r>
  <r>
    <n v="39364"/>
    <n v="123.98203592814399"/>
    <n v="88.702594810379438"/>
    <n v="35.279441117764549"/>
    <n v="35.279441117764549"/>
    <n v="505.00000000000114"/>
    <n v="505.00000000000114"/>
    <n v="39"/>
    <x v="117"/>
    <x v="2646"/>
    <s v="Champagnole"/>
    <s v="SSIAD DES PLATEAUX"/>
    <s v="S.S.I.A.D."/>
    <n v="390000610"/>
    <s v="FEDERATION DEPARTEMENTALE ADMR JURA"/>
    <n v="1"/>
    <m/>
    <m/>
    <m/>
    <m/>
    <m/>
    <m/>
    <s v="S"/>
    <n v="0"/>
    <n v="0"/>
  </r>
  <r>
    <n v="39372"/>
    <n v="27"/>
    <n v="20"/>
    <n v="7"/>
    <n v="7"/>
    <n v="98"/>
    <n v="98"/>
    <n v="39"/>
    <x v="117"/>
    <x v="2647"/>
    <s v="Saint Laurent en Grandvaux"/>
    <s v="SSIAD DES PLATEAUX"/>
    <s v="S.S.I.A.D."/>
    <n v="390000610"/>
    <s v="FEDERATION DEPARTEMENTALE ADMR JURA"/>
    <n v="1"/>
    <m/>
    <m/>
    <m/>
    <m/>
    <m/>
    <m/>
    <s v="S"/>
    <n v="0"/>
    <n v="0"/>
  </r>
  <r>
    <n v="39376"/>
    <n v="18"/>
    <n v="11"/>
    <n v="7"/>
    <n v="7"/>
    <n v="68"/>
    <n v="68"/>
    <n v="39"/>
    <x v="117"/>
    <x v="2648"/>
    <s v="Champagnole"/>
    <s v="SSIAD DES PLATEAUX"/>
    <s v="S.S.I.A.D."/>
    <n v="390000610"/>
    <s v="FEDERATION DEPARTEMENTALE ADMR JURA"/>
    <n v="1"/>
    <m/>
    <m/>
    <m/>
    <m/>
    <m/>
    <m/>
    <s v="S"/>
    <n v="0"/>
    <n v="0"/>
  </r>
  <r>
    <n v="39381"/>
    <n v="37"/>
    <n v="25"/>
    <n v="12"/>
    <n v="12"/>
    <n v="90"/>
    <n v="90"/>
    <n v="39"/>
    <x v="117"/>
    <x v="2649"/>
    <s v="Champagnole"/>
    <s v="SSIAD DES PLATEAUX"/>
    <s v="S.S.I.A.D."/>
    <n v="390000610"/>
    <s v="FEDERATION DEPARTEMENTALE ADMR JURA"/>
    <n v="1"/>
    <m/>
    <m/>
    <m/>
    <m/>
    <m/>
    <m/>
    <s v="S"/>
    <n v="0"/>
    <n v="0"/>
  </r>
  <r>
    <n v="39391"/>
    <n v="148.30962847389429"/>
    <n v="82.596626902218546"/>
    <n v="65.713001571675761"/>
    <n v="65.713001571675761"/>
    <n v="420.0000000000008"/>
    <n v="420.0000000000008"/>
    <n v="39"/>
    <x v="117"/>
    <x v="2650"/>
    <s v="Saint Laurent en Grandvaux"/>
    <s v="SSIAD DES PLATEAUX"/>
    <s v="S.S.I.A.D."/>
    <n v="390000610"/>
    <s v="FEDERATION DEPARTEMENTALE ADMR JURA"/>
    <n v="1"/>
    <m/>
    <m/>
    <m/>
    <m/>
    <m/>
    <m/>
    <s v="S"/>
    <n v="0"/>
    <n v="0"/>
  </r>
  <r>
    <n v="39393"/>
    <n v="20.588235294117602"/>
    <n v="7.2058823529411598"/>
    <n v="13.382352941176441"/>
    <n v="13.382352941176441"/>
    <n v="69.999999999999844"/>
    <n v="69.999999999999844"/>
    <n v="39"/>
    <x v="117"/>
    <x v="2651"/>
    <s v="Saint Laurent en Grandvaux"/>
    <s v="SSIAD DES PLATEAUX"/>
    <s v="S.S.I.A.D."/>
    <n v="390000610"/>
    <s v="FEDERATION DEPARTEMENTALE ADMR JURA"/>
    <n v="1"/>
    <m/>
    <m/>
    <m/>
    <m/>
    <m/>
    <m/>
    <s v="S"/>
    <n v="0"/>
    <n v="0"/>
  </r>
  <r>
    <n v="39406"/>
    <n v="64.486692015208959"/>
    <n v="49.372623574144363"/>
    <n v="15.1140684410646"/>
    <n v="15.1140684410646"/>
    <n v="264.99999999999932"/>
    <n v="264.99999999999932"/>
    <n v="39"/>
    <x v="117"/>
    <x v="2652"/>
    <s v="Champagnole"/>
    <s v="SSIAD DES PLATEAUX"/>
    <s v="S.S.I.A.D."/>
    <n v="390000610"/>
    <s v="FEDERATION DEPARTEMENTALE ADMR JURA"/>
    <n v="1"/>
    <m/>
    <m/>
    <m/>
    <m/>
    <m/>
    <m/>
    <s v="S"/>
    <n v="0"/>
    <n v="0"/>
  </r>
  <r>
    <n v="39427"/>
    <n v="14.508196721311471"/>
    <n v="7.7377049180327839"/>
    <n v="6.770491803278686"/>
    <n v="6.770491803278686"/>
    <n v="59"/>
    <n v="59"/>
    <n v="39"/>
    <x v="117"/>
    <x v="2653"/>
    <s v="Saint Laurent en Grandvaux"/>
    <s v="SSIAD DES PLATEAUX"/>
    <s v="S.S.I.A.D."/>
    <n v="390000610"/>
    <s v="FEDERATION DEPARTEMENTALE ADMR JURA"/>
    <n v="1"/>
    <m/>
    <m/>
    <m/>
    <m/>
    <m/>
    <m/>
    <s v="S"/>
    <n v="0"/>
    <n v="0"/>
  </r>
  <r>
    <n v="39428"/>
    <n v="4.7916666666666652"/>
    <n v="0.95833333333333304"/>
    <n v="3.8333333333333321"/>
    <n v="3.8333333333333321"/>
    <n v="23"/>
    <n v="23"/>
    <n v="39"/>
    <x v="117"/>
    <x v="2654"/>
    <s v="Saint Laurent en Grandvaux"/>
    <s v="SSIAD DES PLATEAUX"/>
    <s v="S.S.I.A.D."/>
    <n v="390000610"/>
    <s v="FEDERATION DEPARTEMENTALE ADMR JURA"/>
    <n v="1"/>
    <m/>
    <m/>
    <m/>
    <m/>
    <m/>
    <m/>
    <s v="S"/>
    <n v="0"/>
    <n v="0"/>
  </r>
  <r>
    <n v="39436"/>
    <n v="108.42299767095426"/>
    <n v="65.933613823831934"/>
    <n v="42.489383847122333"/>
    <n v="42.489383847122333"/>
    <n v="260.00000000000057"/>
    <n v="260.00000000000057"/>
    <n v="39"/>
    <x v="117"/>
    <x v="2655"/>
    <s v="Arbois"/>
    <s v="SSIAD DES PLATEAUX"/>
    <s v="S.S.I.A.D."/>
    <n v="390000610"/>
    <s v="FEDERATION DEPARTEMENTALE ADMR JURA"/>
    <n v="1"/>
    <m/>
    <m/>
    <m/>
    <m/>
    <m/>
    <m/>
    <s v="S"/>
    <n v="0"/>
    <n v="0"/>
  </r>
  <r>
    <n v="39461"/>
    <n v="28.4931506849314"/>
    <n v="17.534246575342401"/>
    <n v="10.958904109589"/>
    <n v="10.958904109589"/>
    <n v="79.999999999999702"/>
    <n v="79.999999999999702"/>
    <n v="39"/>
    <x v="117"/>
    <x v="1368"/>
    <s v="Saint Laurent en Grandvaux"/>
    <s v="SSIAD DES PLATEAUX"/>
    <s v="S.S.I.A.D."/>
    <n v="390000610"/>
    <s v="FEDERATION DEPARTEMENTALE ADMR JURA"/>
    <n v="1"/>
    <m/>
    <m/>
    <m/>
    <m/>
    <m/>
    <m/>
    <s v="S"/>
    <n v="0"/>
    <n v="0"/>
  </r>
  <r>
    <n v="39481"/>
    <n v="97.954751131222082"/>
    <n v="71.425339366516098"/>
    <n v="26.52941176470598"/>
    <n v="26.52941176470598"/>
    <n v="451.00000000000171"/>
    <n v="451.00000000000171"/>
    <n v="39"/>
    <x v="117"/>
    <x v="2656"/>
    <s v="Champagnole"/>
    <s v="SSIAD DES PLATEAUX"/>
    <s v="S.S.I.A.D."/>
    <n v="390000610"/>
    <s v="FEDERATION DEPARTEMENTALE ADMR JURA"/>
    <n v="1"/>
    <m/>
    <m/>
    <m/>
    <m/>
    <m/>
    <m/>
    <s v="S"/>
    <n v="0"/>
    <n v="0"/>
  </r>
  <r>
    <n v="39522"/>
    <n v="38.297297297297298"/>
    <n v="24.54954954954955"/>
    <n v="13.747747747747749"/>
    <n v="13.747747747747749"/>
    <n v="109"/>
    <n v="109"/>
    <n v="39"/>
    <x v="117"/>
    <x v="2657"/>
    <s v="Champagnole"/>
    <s v="SSIAD DES PLATEAUX"/>
    <s v="S.S.I.A.D."/>
    <n v="390000610"/>
    <s v="FEDERATION DEPARTEMENTALE ADMR JURA"/>
    <n v="1"/>
    <m/>
    <m/>
    <m/>
    <m/>
    <m/>
    <m/>
    <s v="S"/>
    <n v="0"/>
    <n v="0"/>
  </r>
  <r>
    <n v="39529"/>
    <n v="18"/>
    <n v="9"/>
    <n v="9"/>
    <n v="9"/>
    <n v="66"/>
    <n v="66"/>
    <n v="39"/>
    <x v="117"/>
    <x v="2658"/>
    <s v="Arbois"/>
    <s v="SSIAD DES PLATEAUX"/>
    <s v="S.S.I.A.D."/>
    <n v="390000610"/>
    <s v="FEDERATION DEPARTEMENTALE ADMR JURA"/>
    <n v="1"/>
    <m/>
    <m/>
    <m/>
    <m/>
    <m/>
    <m/>
    <s v="S"/>
    <n v="0"/>
    <n v="0"/>
  </r>
  <r>
    <n v="39540"/>
    <n v="59.342592592592702"/>
    <n v="36.8333333333334"/>
    <n v="22.509259259259302"/>
    <n v="22.509259259259302"/>
    <n v="221"/>
    <n v="221"/>
    <n v="39"/>
    <x v="117"/>
    <x v="2659"/>
    <s v="Champagnole"/>
    <s v="SSIAD DES PLATEAUX"/>
    <s v="S.S.I.A.D."/>
    <n v="390000610"/>
    <s v="FEDERATION DEPARTEMENTALE ADMR JURA"/>
    <n v="1"/>
    <m/>
    <m/>
    <m/>
    <m/>
    <m/>
    <m/>
    <s v="S"/>
    <n v="0"/>
    <n v="0"/>
  </r>
  <r>
    <n v="39543"/>
    <n v="84.878329579877118"/>
    <n v="34.836619611569695"/>
    <n v="50.04170996830743"/>
    <n v="50.04170996830743"/>
    <n v="216.99999999999949"/>
    <n v="216.99999999999949"/>
    <n v="39"/>
    <x v="117"/>
    <x v="2660"/>
    <s v="Champagnole"/>
    <s v="SSIAD DES PLATEAUX"/>
    <s v="S.S.I.A.D."/>
    <n v="390000610"/>
    <s v="FEDERATION DEPARTEMENTALE ADMR JURA"/>
    <n v="1"/>
    <m/>
    <m/>
    <m/>
    <m/>
    <m/>
    <m/>
    <s v="S"/>
    <n v="0"/>
    <n v="0"/>
  </r>
  <r>
    <n v="39554"/>
    <n v="58"/>
    <n v="43"/>
    <n v="15"/>
    <n v="15"/>
    <n v="234"/>
    <n v="234"/>
    <n v="39"/>
    <x v="117"/>
    <x v="2661"/>
    <s v="Champagnole"/>
    <s v="SSIAD DES PLATEAUX"/>
    <s v="S.S.I.A.D."/>
    <n v="390000610"/>
    <s v="FEDERATION DEPARTEMENTALE ADMR JURA"/>
    <n v="1"/>
    <m/>
    <m/>
    <m/>
    <m/>
    <m/>
    <m/>
    <s v="S"/>
    <n v="0"/>
    <n v="0"/>
  </r>
  <r>
    <n v="39586"/>
    <n v="15.589743589743584"/>
    <n v="10.717948717948714"/>
    <n v="4.8717948717948696"/>
    <n v="4.8717948717948696"/>
    <n v="38"/>
    <n v="38"/>
    <n v="39"/>
    <x v="117"/>
    <x v="2662"/>
    <s v="Arbois"/>
    <s v="SSIAD DES PLATEAUX"/>
    <s v="S.S.I.A.D."/>
    <n v="390000610"/>
    <s v="FEDERATION DEPARTEMENTALE ADMR JURA"/>
    <n v="1"/>
    <m/>
    <m/>
    <m/>
    <m/>
    <m/>
    <m/>
    <s v="S"/>
    <n v="0"/>
    <n v="0"/>
  </r>
  <r>
    <n v="39056"/>
    <n v="495.5724012894575"/>
    <n v="253.58261822715491"/>
    <n v="241.98978306230262"/>
    <n v="241.98978306230262"/>
    <n v="1424.0000000000052"/>
    <n v="1424.0000000000052"/>
    <n v="39"/>
    <x v="122"/>
    <x v="2663"/>
    <s v="Bletterans"/>
    <s v="SSIAD LA BRESSE COMTOISE"/>
    <s v="S.S.I.A.D."/>
    <n v="390000610"/>
    <s v="FEDERATION DEPARTEMENTALE ADMR JURA"/>
    <n v="1"/>
    <m/>
    <m/>
    <m/>
    <m/>
    <m/>
    <m/>
    <s v="S"/>
    <n v="0"/>
    <n v="0"/>
  </r>
  <r>
    <n v="39060"/>
    <n v="17"/>
    <n v="8"/>
    <n v="9"/>
    <n v="9"/>
    <n v="58"/>
    <n v="58"/>
    <n v="39"/>
    <x v="122"/>
    <x v="2664"/>
    <s v="Bletterans"/>
    <s v="SSIAD LA BRESSE COMTOISE"/>
    <s v="S.S.I.A.D."/>
    <n v="390000610"/>
    <s v="FEDERATION DEPARTEMENTALE ADMR JURA"/>
    <n v="1"/>
    <m/>
    <m/>
    <m/>
    <m/>
    <m/>
    <m/>
    <s v="S"/>
    <n v="0"/>
    <n v="0"/>
  </r>
  <r>
    <n v="39075"/>
    <n v="71.724890829694345"/>
    <n v="51.641921397379932"/>
    <n v="20.082969432314421"/>
    <n v="20.082969432314421"/>
    <n v="219"/>
    <n v="219"/>
    <n v="39"/>
    <x v="122"/>
    <x v="2665"/>
    <s v="Bletterans"/>
    <s v="SSIAD LA BRESSE COMTOISE"/>
    <s v="S.S.I.A.D."/>
    <n v="390000610"/>
    <s v="FEDERATION DEPARTEMENTALE ADMR JURA"/>
    <n v="1"/>
    <m/>
    <m/>
    <m/>
    <m/>
    <m/>
    <m/>
    <s v="S"/>
    <n v="0"/>
    <n v="0"/>
  </r>
  <r>
    <n v="39104"/>
    <n v="228.1540930979132"/>
    <n v="125.98073836276076"/>
    <n v="102.17335473515244"/>
    <n v="102.17335473515244"/>
    <n v="618"/>
    <n v="618"/>
    <n v="39"/>
    <x v="122"/>
    <x v="2666"/>
    <s v="Bletterans"/>
    <s v="SSIAD LA BRESSE COMTOISE"/>
    <s v="S.S.I.A.D."/>
    <n v="390000610"/>
    <s v="FEDERATION DEPARTEMENTALE ADMR JURA"/>
    <n v="1"/>
    <m/>
    <m/>
    <m/>
    <m/>
    <m/>
    <m/>
    <s v="S"/>
    <n v="0"/>
    <n v="0"/>
  </r>
  <r>
    <n v="39110"/>
    <n v="7.6363636363636402"/>
    <n v="4.7727272727272751"/>
    <n v="2.8636363636363651"/>
    <n v="2.8636363636363651"/>
    <n v="63"/>
    <n v="63"/>
    <n v="39"/>
    <x v="122"/>
    <x v="2667"/>
    <s v="Bletterans"/>
    <s v="SSIAD LA BRESSE COMTOISE"/>
    <s v="S.S.I.A.D."/>
    <n v="390000610"/>
    <s v="FEDERATION DEPARTEMENTALE ADMR JURA"/>
    <n v="1"/>
    <m/>
    <m/>
    <m/>
    <m/>
    <m/>
    <m/>
    <s v="S"/>
    <n v="0"/>
    <n v="0"/>
  </r>
  <r>
    <n v="39112"/>
    <n v="47"/>
    <n v="22"/>
    <n v="25"/>
    <n v="25"/>
    <n v="120"/>
    <n v="120"/>
    <n v="39"/>
    <x v="122"/>
    <x v="2668"/>
    <s v="Bletterans"/>
    <s v="SSIAD LA BRESSE COMTOISE"/>
    <s v="S.S.I.A.D."/>
    <n v="390000610"/>
    <s v="FEDERATION DEPARTEMENTALE ADMR JURA"/>
    <n v="1"/>
    <m/>
    <m/>
    <m/>
    <m/>
    <m/>
    <m/>
    <s v="S"/>
    <n v="0"/>
    <n v="0"/>
  </r>
  <r>
    <n v="39124"/>
    <n v="168"/>
    <n v="101"/>
    <n v="67"/>
    <n v="67"/>
    <n v="473"/>
    <n v="473"/>
    <n v="39"/>
    <x v="122"/>
    <x v="2669"/>
    <s v="Bletterans"/>
    <s v="SSIAD LA BRESSE COMTOISE"/>
    <s v="S.S.I.A.D."/>
    <n v="390000610"/>
    <s v="FEDERATION DEPARTEMENTALE ADMR JURA"/>
    <n v="1"/>
    <m/>
    <m/>
    <m/>
    <m/>
    <m/>
    <m/>
    <s v="S"/>
    <n v="0"/>
    <n v="0"/>
  </r>
  <r>
    <n v="39132"/>
    <n v="11"/>
    <n v="10"/>
    <n v="1"/>
    <n v="1"/>
    <n v="37"/>
    <n v="37"/>
    <n v="39"/>
    <x v="122"/>
    <x v="2670"/>
    <s v="Bletterans"/>
    <s v="SSIAD LA BRESSE COMTOISE"/>
    <s v="S.S.I.A.D."/>
    <n v="390000610"/>
    <s v="FEDERATION DEPARTEMENTALE ADMR JURA"/>
    <n v="1"/>
    <m/>
    <m/>
    <m/>
    <m/>
    <m/>
    <m/>
    <s v="S"/>
    <n v="0"/>
    <n v="0"/>
  </r>
  <r>
    <n v="39140"/>
    <n v="17"/>
    <n v="8"/>
    <n v="9"/>
    <n v="9"/>
    <n v="34"/>
    <n v="34"/>
    <n v="39"/>
    <x v="122"/>
    <x v="2671"/>
    <s v="Bletterans"/>
    <s v="SSIAD LA BRESSE COMTOISE"/>
    <s v="S.S.I.A.D."/>
    <n v="390000610"/>
    <s v="FEDERATION DEPARTEMENTALE ADMR JURA"/>
    <n v="1"/>
    <m/>
    <m/>
    <m/>
    <m/>
    <m/>
    <m/>
    <s v="S"/>
    <n v="0"/>
    <n v="0"/>
  </r>
  <r>
    <n v="39160"/>
    <n v="199.16748166259268"/>
    <n v="120.30929095354584"/>
    <n v="78.858190709046838"/>
    <n v="78.858190709046838"/>
    <n v="827.00000000000409"/>
    <n v="827.00000000000409"/>
    <n v="39"/>
    <x v="122"/>
    <x v="2672"/>
    <s v="Bletterans"/>
    <s v="SSIAD LA BRESSE COMTOISE"/>
    <s v="S.S.I.A.D."/>
    <n v="390000610"/>
    <s v="FEDERATION DEPARTEMENTALE ADMR JURA"/>
    <n v="1"/>
    <m/>
    <m/>
    <m/>
    <m/>
    <m/>
    <m/>
    <s v="S"/>
    <n v="0"/>
    <n v="0"/>
  </r>
  <r>
    <n v="39167"/>
    <n v="89.961218836565052"/>
    <n v="63.559556786703567"/>
    <n v="26.401662049861486"/>
    <n v="26.401662049861486"/>
    <n v="353"/>
    <n v="353"/>
    <n v="39"/>
    <x v="122"/>
    <x v="2673"/>
    <s v="Bletterans"/>
    <s v="SSIAD LA BRESSE COMTOISE"/>
    <s v="S.S.I.A.D."/>
    <n v="390000610"/>
    <s v="FEDERATION DEPARTEMENTALE ADMR JURA"/>
    <n v="1"/>
    <m/>
    <m/>
    <m/>
    <m/>
    <m/>
    <m/>
    <s v="S"/>
    <n v="0"/>
    <n v="0"/>
  </r>
  <r>
    <n v="39191"/>
    <n v="28.148936170212721"/>
    <n v="17.723404255319121"/>
    <n v="10.4255319148936"/>
    <n v="10.4255319148936"/>
    <n v="97.999999999999844"/>
    <n v="97.999999999999844"/>
    <n v="39"/>
    <x v="122"/>
    <x v="2674"/>
    <s v="Bletterans"/>
    <s v="SSIAD LA BRESSE COMTOISE"/>
    <s v="S.S.I.A.D."/>
    <n v="390000610"/>
    <s v="FEDERATION DEPARTEMENTALE ADMR JURA"/>
    <n v="1"/>
    <m/>
    <m/>
    <m/>
    <m/>
    <m/>
    <m/>
    <s v="S"/>
    <n v="0"/>
    <n v="0"/>
  </r>
  <r>
    <n v="39194"/>
    <n v="119.47157894736847"/>
    <n v="83.926315789473719"/>
    <n v="35.545263157894752"/>
    <n v="35.545263157894752"/>
    <n v="469"/>
    <n v="469"/>
    <n v="39"/>
    <x v="122"/>
    <x v="2675"/>
    <s v="Bletterans"/>
    <s v="SSIAD LA BRESSE COMTOISE"/>
    <s v="S.S.I.A.D."/>
    <n v="390000610"/>
    <s v="FEDERATION DEPARTEMENTALE ADMR JURA"/>
    <n v="1"/>
    <m/>
    <m/>
    <m/>
    <m/>
    <m/>
    <m/>
    <s v="S"/>
    <n v="0"/>
    <n v="0"/>
  </r>
  <r>
    <n v="39196"/>
    <n v="49"/>
    <n v="27"/>
    <n v="22"/>
    <n v="22"/>
    <n v="100"/>
    <n v="100"/>
    <n v="39"/>
    <x v="122"/>
    <x v="2676"/>
    <s v="Bletterans"/>
    <s v="SSIAD LA BRESSE COMTOISE"/>
    <s v="S.S.I.A.D."/>
    <n v="390000610"/>
    <s v="FEDERATION DEPARTEMENTALE ADMR JURA"/>
    <n v="1"/>
    <m/>
    <m/>
    <m/>
    <m/>
    <m/>
    <m/>
    <s v="S"/>
    <n v="0"/>
    <n v="0"/>
  </r>
  <r>
    <n v="39229"/>
    <n v="36.676616915422898"/>
    <n v="26.059701492537322"/>
    <n v="10.616915422885574"/>
    <n v="10.616915422885574"/>
    <n v="194"/>
    <n v="194"/>
    <n v="39"/>
    <x v="122"/>
    <x v="2677"/>
    <s v="Bletterans"/>
    <s v="SSIAD LA BRESSE COMTOISE"/>
    <s v="S.S.I.A.D."/>
    <n v="390000610"/>
    <s v="FEDERATION DEPARTEMENTALE ADMR JURA"/>
    <n v="1"/>
    <m/>
    <m/>
    <m/>
    <m/>
    <m/>
    <m/>
    <s v="S"/>
    <n v="0"/>
    <n v="0"/>
  </r>
  <r>
    <n v="39234"/>
    <n v="31.447058823529403"/>
    <n v="19.058823529411761"/>
    <n v="12.388235294117644"/>
    <n v="12.388235294117644"/>
    <n v="81"/>
    <n v="81"/>
    <n v="39"/>
    <x v="122"/>
    <x v="2678"/>
    <s v="Bletterans"/>
    <s v="SSIAD LA BRESSE COMTOISE"/>
    <s v="S.S.I.A.D."/>
    <n v="390000610"/>
    <s v="FEDERATION DEPARTEMENTALE ADMR JURA"/>
    <n v="1"/>
    <m/>
    <m/>
    <m/>
    <m/>
    <m/>
    <m/>
    <s v="S"/>
    <n v="0"/>
    <n v="0"/>
  </r>
  <r>
    <n v="39236"/>
    <n v="9.7499999999999698"/>
    <n v="7.5833333333333099"/>
    <n v="2.1666666666666599"/>
    <n v="2.1666666666666599"/>
    <n v="38.999999999999879"/>
    <n v="38.999999999999879"/>
    <n v="39"/>
    <x v="122"/>
    <x v="2346"/>
    <s v="Bletterans"/>
    <s v="SSIAD LA BRESSE COMTOISE"/>
    <s v="S.S.I.A.D."/>
    <n v="390000610"/>
    <s v="FEDERATION DEPARTEMENTALE ADMR JURA"/>
    <n v="1"/>
    <m/>
    <m/>
    <m/>
    <m/>
    <m/>
    <m/>
    <s v="S"/>
    <n v="0"/>
    <n v="0"/>
  </r>
  <r>
    <n v="39243"/>
    <n v="19.26027397260281"/>
    <n v="10.1369863013699"/>
    <n v="9.1232876712329105"/>
    <n v="9.1232876712329105"/>
    <n v="74.00000000000027"/>
    <n v="74.00000000000027"/>
    <n v="39"/>
    <x v="122"/>
    <x v="2679"/>
    <s v="Bletterans"/>
    <s v="SSIAD LA BRESSE COMTOISE"/>
    <s v="S.S.I.A.D."/>
    <n v="390000610"/>
    <s v="FEDERATION DEPARTEMENTALE ADMR JURA"/>
    <n v="1"/>
    <m/>
    <m/>
    <m/>
    <m/>
    <m/>
    <m/>
    <s v="S"/>
    <n v="0"/>
    <n v="0"/>
  </r>
  <r>
    <n v="39244"/>
    <n v="55.040000000000006"/>
    <n v="36.36571428571429"/>
    <n v="18.674285714285716"/>
    <n v="18.674285714285716"/>
    <n v="172"/>
    <n v="172"/>
    <n v="39"/>
    <x v="122"/>
    <x v="2680"/>
    <s v="Poligny"/>
    <s v="SSIAD LA BRESSE COMTOISE"/>
    <s v="S.S.I.A.D."/>
    <n v="390000610"/>
    <s v="FEDERATION DEPARTEMENTALE ADMR JURA"/>
    <n v="1"/>
    <m/>
    <m/>
    <m/>
    <m/>
    <m/>
    <m/>
    <s v="S"/>
    <n v="0"/>
    <n v="0"/>
  </r>
  <r>
    <n v="39279"/>
    <n v="141.94444444444443"/>
    <n v="100.13888888888889"/>
    <n v="41.805555555555543"/>
    <n v="41.805555555555543"/>
    <n v="560"/>
    <n v="560"/>
    <n v="39"/>
    <x v="122"/>
    <x v="2681"/>
    <s v="Bletterans"/>
    <s v="SSIAD LA BRESSE COMTOISE"/>
    <s v="S.S.I.A.D."/>
    <n v="390000610"/>
    <s v="FEDERATION DEPARTEMENTALE ADMR JURA"/>
    <n v="1"/>
    <m/>
    <m/>
    <m/>
    <m/>
    <m/>
    <m/>
    <s v="S"/>
    <n v="0"/>
    <n v="0"/>
  </r>
  <r>
    <n v="39296"/>
    <n v="42.512077294685987"/>
    <n v="28.019323671497585"/>
    <n v="14.492753623188404"/>
    <n v="14.492753623188404"/>
    <n v="200"/>
    <n v="200"/>
    <n v="39"/>
    <x v="122"/>
    <x v="2207"/>
    <s v="Bletterans"/>
    <s v="SSIAD LA BRESSE COMTOISE"/>
    <s v="S.S.I.A.D."/>
    <n v="390000610"/>
    <s v="FEDERATION DEPARTEMENTALE ADMR JURA"/>
    <n v="1"/>
    <m/>
    <m/>
    <m/>
    <m/>
    <m/>
    <m/>
    <s v="S"/>
    <n v="0"/>
    <n v="0"/>
  </r>
  <r>
    <n v="39310"/>
    <n v="134.30434445457396"/>
    <n v="83.188511863654014"/>
    <n v="51.115832590919943"/>
    <n v="51.115832590919943"/>
    <n v="443.99999999999858"/>
    <n v="443.99999999999858"/>
    <n v="39"/>
    <x v="122"/>
    <x v="2682"/>
    <s v="Bletterans"/>
    <s v="SSIAD LA BRESSE COMTOISE"/>
    <s v="S.S.I.A.D."/>
    <n v="390000610"/>
    <s v="FEDERATION DEPARTEMENTALE ADMR JURA"/>
    <n v="1"/>
    <m/>
    <m/>
    <m/>
    <m/>
    <m/>
    <m/>
    <s v="S"/>
    <n v="0"/>
    <n v="0"/>
  </r>
  <r>
    <n v="39321"/>
    <n v="46"/>
    <n v="39"/>
    <n v="7"/>
    <n v="7"/>
    <n v="154"/>
    <n v="154"/>
    <n v="39"/>
    <x v="122"/>
    <x v="2683"/>
    <s v="Poligny"/>
    <s v="SSIAD LA BRESSE COMTOISE"/>
    <s v="S.S.I.A.D."/>
    <n v="390000610"/>
    <s v="FEDERATION DEPARTEMENTALE ADMR JURA"/>
    <n v="1"/>
    <m/>
    <m/>
    <m/>
    <m/>
    <m/>
    <m/>
    <s v="S"/>
    <n v="0"/>
    <n v="0"/>
  </r>
  <r>
    <n v="39342"/>
    <n v="41.650793650793815"/>
    <n v="24.380952380952479"/>
    <n v="17.26984126984134"/>
    <n v="17.26984126984134"/>
    <n v="128.00000000000051"/>
    <n v="128.00000000000051"/>
    <n v="39"/>
    <x v="122"/>
    <x v="2684"/>
    <s v="Bletterans"/>
    <s v="SSIAD LA BRESSE COMTOISE"/>
    <s v="S.S.I.A.D."/>
    <n v="390000610"/>
    <s v="FEDERATION DEPARTEMENTALE ADMR JURA"/>
    <n v="1"/>
    <m/>
    <m/>
    <m/>
    <m/>
    <m/>
    <m/>
    <s v="S"/>
    <n v="0"/>
    <n v="0"/>
  </r>
  <r>
    <n v="39379"/>
    <n v="132.6519114688129"/>
    <n v="87.114688128772656"/>
    <n v="45.537223340040242"/>
    <n v="45.537223340040242"/>
    <n v="492"/>
    <n v="492"/>
    <n v="39"/>
    <x v="122"/>
    <x v="2685"/>
    <s v="Bletterans"/>
    <s v="SSIAD LA BRESSE COMTOISE"/>
    <s v="S.S.I.A.D."/>
    <n v="390000610"/>
    <s v="FEDERATION DEPARTEMENTALE ADMR JURA"/>
    <n v="1"/>
    <m/>
    <m/>
    <m/>
    <m/>
    <m/>
    <m/>
    <s v="S"/>
    <n v="0"/>
    <n v="0"/>
  </r>
  <r>
    <n v="39407"/>
    <n v="110.3620689655172"/>
    <n v="70.591954022988475"/>
    <n v="39.770114942528721"/>
    <n v="39.770114942528721"/>
    <n v="346"/>
    <n v="346"/>
    <n v="39"/>
    <x v="122"/>
    <x v="2686"/>
    <s v="Bletterans"/>
    <s v="SSIAD LA BRESSE COMTOISE"/>
    <s v="S.S.I.A.D."/>
    <n v="390000610"/>
    <s v="FEDERATION DEPARTEMENTALE ADMR JURA"/>
    <n v="1"/>
    <m/>
    <m/>
    <m/>
    <m/>
    <m/>
    <m/>
    <s v="S"/>
    <n v="0"/>
    <n v="0"/>
  </r>
  <r>
    <n v="39447"/>
    <n v="44.589041095890423"/>
    <n v="26.753424657534254"/>
    <n v="17.835616438356169"/>
    <n v="17.835616438356169"/>
    <n v="217"/>
    <n v="217"/>
    <n v="39"/>
    <x v="122"/>
    <x v="2687"/>
    <s v="Bletterans"/>
    <s v="SSIAD LA BRESSE COMTOISE"/>
    <s v="S.S.I.A.D."/>
    <n v="390000610"/>
    <s v="FEDERATION DEPARTEMENTALE ADMR JURA"/>
    <n v="1"/>
    <m/>
    <m/>
    <m/>
    <m/>
    <m/>
    <m/>
    <s v="S"/>
    <n v="0"/>
    <n v="0"/>
  </r>
  <r>
    <n v="39454"/>
    <n v="29.65168539325844"/>
    <n v="19.426966292134839"/>
    <n v="10.2247191011236"/>
    <n v="10.2247191011236"/>
    <n v="91"/>
    <n v="91"/>
    <n v="39"/>
    <x v="122"/>
    <x v="2688"/>
    <s v="Bletterans"/>
    <s v="SSIAD LA BRESSE COMTOISE"/>
    <s v="S.S.I.A.D."/>
    <n v="390000610"/>
    <s v="FEDERATION DEPARTEMENTALE ADMR JURA"/>
    <n v="1"/>
    <m/>
    <m/>
    <m/>
    <m/>
    <m/>
    <m/>
    <s v="S"/>
    <n v="0"/>
    <n v="0"/>
  </r>
  <r>
    <n v="39456"/>
    <n v="63.815561959654211"/>
    <n v="42.87608069164267"/>
    <n v="20.939481268011541"/>
    <n v="20.939481268011541"/>
    <n v="346"/>
    <n v="346"/>
    <n v="39"/>
    <x v="122"/>
    <x v="2689"/>
    <s v="Bletterans"/>
    <s v="SSIAD LA BRESSE COMTOISE"/>
    <s v="S.S.I.A.D."/>
    <n v="390000610"/>
    <s v="FEDERATION DEPARTEMENTALE ADMR JURA"/>
    <n v="1"/>
    <m/>
    <m/>
    <m/>
    <m/>
    <m/>
    <m/>
    <s v="S"/>
    <n v="0"/>
    <n v="0"/>
  </r>
  <r>
    <n v="39457"/>
    <n v="17"/>
    <n v="13"/>
    <n v="4"/>
    <n v="4"/>
    <n v="53"/>
    <n v="53"/>
    <n v="39"/>
    <x v="122"/>
    <x v="2690"/>
    <s v="Bletterans"/>
    <s v="SSIAD LA BRESSE COMTOISE"/>
    <s v="S.S.I.A.D."/>
    <n v="390000610"/>
    <s v="FEDERATION DEPARTEMENTALE ADMR JURA"/>
    <n v="1"/>
    <m/>
    <m/>
    <m/>
    <m/>
    <m/>
    <m/>
    <s v="S"/>
    <n v="0"/>
    <n v="0"/>
  </r>
  <r>
    <n v="39471"/>
    <n v="196"/>
    <n v="126"/>
    <n v="70"/>
    <n v="70"/>
    <n v="723"/>
    <n v="723"/>
    <n v="39"/>
    <x v="122"/>
    <x v="2691"/>
    <s v="Bletterans"/>
    <s v="SSIAD LA BRESSE COMTOISE"/>
    <s v="S.S.I.A.D."/>
    <n v="390000610"/>
    <s v="FEDERATION DEPARTEMENTALE ADMR JURA"/>
    <n v="1"/>
    <m/>
    <m/>
    <m/>
    <m/>
    <m/>
    <m/>
    <s v="S"/>
    <n v="0"/>
    <n v="0"/>
  </r>
  <r>
    <n v="39472"/>
    <n v="75.126213592232787"/>
    <n v="49.398058252427042"/>
    <n v="25.728155339805749"/>
    <n v="25.728155339805749"/>
    <n v="211.99999999999935"/>
    <n v="211.99999999999935"/>
    <n v="39"/>
    <x v="122"/>
    <x v="2692"/>
    <s v="Bletterans"/>
    <s v="SSIAD LA BRESSE COMTOISE"/>
    <s v="S.S.I.A.D."/>
    <n v="390000610"/>
    <s v="FEDERATION DEPARTEMENTALE ADMR JURA"/>
    <n v="1"/>
    <m/>
    <m/>
    <m/>
    <m/>
    <m/>
    <m/>
    <s v="S"/>
    <n v="0"/>
    <n v="0"/>
  </r>
  <r>
    <n v="39486"/>
    <n v="41"/>
    <n v="30"/>
    <n v="11"/>
    <n v="11"/>
    <n v="117"/>
    <n v="117"/>
    <n v="39"/>
    <x v="122"/>
    <x v="2693"/>
    <s v="Bletterans"/>
    <s v="SSIAD LA BRESSE COMTOISE"/>
    <s v="S.S.I.A.D."/>
    <n v="390000610"/>
    <s v="FEDERATION DEPARTEMENTALE ADMR JURA"/>
    <n v="1"/>
    <m/>
    <m/>
    <m/>
    <m/>
    <m/>
    <m/>
    <s v="S"/>
    <n v="0"/>
    <n v="0"/>
  </r>
  <r>
    <n v="39489"/>
    <n v="124.66807610993656"/>
    <n v="67.281183932346721"/>
    <n v="57.386892177589843"/>
    <n v="57.386892177589843"/>
    <n v="468"/>
    <n v="468"/>
    <n v="39"/>
    <x v="122"/>
    <x v="2694"/>
    <s v="Bletterans"/>
    <s v="SSIAD LA BRESSE COMTOISE"/>
    <s v="S.S.I.A.D."/>
    <n v="390000610"/>
    <s v="FEDERATION DEPARTEMENTALE ADMR JURA"/>
    <n v="1"/>
    <m/>
    <m/>
    <m/>
    <m/>
    <m/>
    <m/>
    <s v="S"/>
    <n v="0"/>
    <n v="0"/>
  </r>
  <r>
    <n v="39508"/>
    <n v="273.07306168292052"/>
    <n v="158.61198009012054"/>
    <n v="114.46108159279996"/>
    <n v="114.46108159279996"/>
    <n v="763.99999999999761"/>
    <n v="763.99999999999761"/>
    <n v="39"/>
    <x v="122"/>
    <x v="2695"/>
    <s v="Bletterans"/>
    <s v="SSIAD LA BRESSE COMTOISE"/>
    <s v="S.S.I.A.D."/>
    <n v="390000610"/>
    <s v="FEDERATION DEPARTEMENTALE ADMR JURA"/>
    <n v="1"/>
    <m/>
    <m/>
    <m/>
    <m/>
    <m/>
    <m/>
    <s v="S"/>
    <n v="0"/>
    <n v="0"/>
  </r>
  <r>
    <n v="39511"/>
    <n v="20.8333333333334"/>
    <n v="16.666666666666721"/>
    <n v="4.1666666666666803"/>
    <n v="4.1666666666666803"/>
    <n v="75.000000000000242"/>
    <n v="75.000000000000242"/>
    <n v="39"/>
    <x v="122"/>
    <x v="2696"/>
    <s v="Bletterans"/>
    <s v="SSIAD LA BRESSE COMTOISE"/>
    <s v="S.S.I.A.D."/>
    <n v="390000610"/>
    <s v="FEDERATION DEPARTEMENTALE ADMR JURA"/>
    <n v="1"/>
    <m/>
    <m/>
    <m/>
    <m/>
    <m/>
    <m/>
    <s v="S"/>
    <n v="0"/>
    <n v="0"/>
  </r>
  <r>
    <n v="39512"/>
    <n v="19.963636363636382"/>
    <n v="16.636363636363651"/>
    <n v="3.3272727272727298"/>
    <n v="3.3272727272727298"/>
    <n v="61"/>
    <n v="61"/>
    <n v="39"/>
    <x v="122"/>
    <x v="2697"/>
    <s v="Bletterans"/>
    <s v="SSIAD LA BRESSE COMTOISE"/>
    <s v="S.S.I.A.D."/>
    <n v="390000610"/>
    <s v="FEDERATION DEPARTEMENTALE ADMR JURA"/>
    <n v="1"/>
    <m/>
    <m/>
    <m/>
    <m/>
    <m/>
    <m/>
    <s v="S"/>
    <n v="0"/>
    <n v="0"/>
  </r>
  <r>
    <n v="39533"/>
    <n v="69.677419354838676"/>
    <n v="34.838709677419338"/>
    <n v="34.838709677419338"/>
    <n v="34.838709677419338"/>
    <n v="216"/>
    <n v="216"/>
    <n v="39"/>
    <x v="122"/>
    <x v="2698"/>
    <s v="Bletterans"/>
    <s v="SSIAD LA BRESSE COMTOISE"/>
    <s v="S.S.I.A.D."/>
    <n v="390000610"/>
    <s v="FEDERATION DEPARTEMENTALE ADMR JURA"/>
    <n v="1"/>
    <m/>
    <m/>
    <m/>
    <m/>
    <m/>
    <m/>
    <s v="S"/>
    <n v="0"/>
    <n v="0"/>
  </r>
  <r>
    <n v="39555"/>
    <n v="43.186956521739276"/>
    <n v="21.09130434782616"/>
    <n v="22.09565217391312"/>
    <n v="22.09565217391312"/>
    <n v="231.0000000000008"/>
    <n v="231.0000000000008"/>
    <n v="39"/>
    <x v="122"/>
    <x v="2699"/>
    <s v="Bletterans"/>
    <s v="SSIAD LA BRESSE COMTOISE"/>
    <s v="S.S.I.A.D."/>
    <n v="390000610"/>
    <s v="FEDERATION DEPARTEMENTALE ADMR JURA"/>
    <n v="1"/>
    <m/>
    <m/>
    <m/>
    <m/>
    <m/>
    <m/>
    <s v="S"/>
    <n v="0"/>
    <n v="0"/>
  </r>
  <r>
    <n v="39568"/>
    <n v="13"/>
    <n v="11"/>
    <n v="2"/>
    <n v="2"/>
    <n v="54"/>
    <n v="54"/>
    <n v="39"/>
    <x v="122"/>
    <x v="2700"/>
    <s v="Bletterans"/>
    <s v="SSIAD LA BRESSE COMTOISE"/>
    <s v="S.S.I.A.D."/>
    <n v="390000610"/>
    <s v="FEDERATION DEPARTEMENTALE ADMR JURA"/>
    <n v="1"/>
    <m/>
    <m/>
    <m/>
    <m/>
    <m/>
    <m/>
    <s v="S"/>
    <n v="0"/>
    <n v="0"/>
  </r>
  <r>
    <n v="39574"/>
    <n v="184"/>
    <n v="123"/>
    <n v="61"/>
    <n v="61"/>
    <n v="725"/>
    <n v="725"/>
    <n v="39"/>
    <x v="122"/>
    <x v="2701"/>
    <s v="Bletterans"/>
    <s v="SSIAD LA BRESSE COMTOISE"/>
    <s v="S.S.I.A.D."/>
    <n v="390000610"/>
    <s v="FEDERATION DEPARTEMENTALE ADMR JURA"/>
    <n v="1"/>
    <m/>
    <m/>
    <m/>
    <m/>
    <m/>
    <m/>
    <s v="S"/>
    <n v="0"/>
    <n v="0"/>
  </r>
  <r>
    <n v="39575"/>
    <n v="27"/>
    <n v="20"/>
    <n v="7"/>
    <n v="7"/>
    <n v="83"/>
    <n v="83"/>
    <n v="39"/>
    <x v="122"/>
    <x v="2702"/>
    <s v="Bletterans"/>
    <s v="SSIAD LA BRESSE COMTOISE"/>
    <s v="S.S.I.A.D."/>
    <n v="390000610"/>
    <s v="FEDERATION DEPARTEMENTALE ADMR JURA"/>
    <n v="1"/>
    <m/>
    <m/>
    <m/>
    <m/>
    <m/>
    <m/>
    <s v="S"/>
    <n v="0"/>
    <n v="0"/>
  </r>
  <r>
    <n v="39577"/>
    <n v="55.174050632911651"/>
    <n v="38.120253164557141"/>
    <n v="17.05379746835451"/>
    <n v="17.05379746835451"/>
    <n v="317.00000000000148"/>
    <n v="317.00000000000148"/>
    <n v="39"/>
    <x v="122"/>
    <x v="2703"/>
    <s v="Bletterans"/>
    <s v="SSIAD LA BRESSE COMTOISE"/>
    <s v="S.S.I.A.D."/>
    <n v="390000610"/>
    <s v="FEDERATION DEPARTEMENTALE ADMR JURA"/>
    <n v="1"/>
    <m/>
    <m/>
    <m/>
    <m/>
    <m/>
    <m/>
    <s v="S"/>
    <n v="0"/>
    <n v="0"/>
  </r>
  <r>
    <n v="39025"/>
    <n v="89.902027027027458"/>
    <n v="59.59797297297326"/>
    <n v="30.304054054054202"/>
    <n v="30.304054054054202"/>
    <n v="299.00000000000142"/>
    <n v="299.00000000000142"/>
    <n v="39"/>
    <x v="120"/>
    <x v="2704"/>
    <s v="Saint Amour"/>
    <s v="SSIAD LE BEAU SURAN"/>
    <s v="S.S.I.A.D."/>
    <n v="390000610"/>
    <s v="FEDERATION DEPARTEMENTALE ADMR JURA"/>
    <n v="1"/>
    <m/>
    <m/>
    <m/>
    <m/>
    <m/>
    <m/>
    <s v="S"/>
    <n v="0"/>
    <n v="0"/>
  </r>
  <r>
    <n v="39027"/>
    <n v="63"/>
    <n v="40"/>
    <n v="23"/>
    <n v="23"/>
    <n v="215"/>
    <n v="215"/>
    <n v="39"/>
    <x v="120"/>
    <x v="2705"/>
    <s v="Saint Amour"/>
    <s v="SSIAD LE BEAU SURAN"/>
    <s v="S.S.I.A.D."/>
    <n v="390000610"/>
    <s v="FEDERATION DEPARTEMENTALE ADMR JURA"/>
    <n v="1"/>
    <m/>
    <m/>
    <m/>
    <m/>
    <m/>
    <m/>
    <s v="S"/>
    <n v="0"/>
    <n v="0"/>
  </r>
  <r>
    <n v="39036"/>
    <n v="11.88709677419352"/>
    <n v="8.6451612903225605"/>
    <n v="3.24193548387096"/>
    <n v="3.24193548387096"/>
    <n v="66.999999999999844"/>
    <n v="66.999999999999844"/>
    <n v="39"/>
    <x v="120"/>
    <x v="2706"/>
    <s v="Saint Amour"/>
    <s v="SSIAD LE BEAU SURAN"/>
    <s v="S.S.I.A.D."/>
    <n v="390000610"/>
    <s v="FEDERATION DEPARTEMENTALE ADMR JURA"/>
    <n v="1"/>
    <m/>
    <m/>
    <m/>
    <m/>
    <m/>
    <m/>
    <s v="S"/>
    <n v="0"/>
    <n v="0"/>
  </r>
  <r>
    <n v="39043"/>
    <n v="287.50400000000002"/>
    <n v="171.36"/>
    <n v="116.14399999999999"/>
    <n v="116.14399999999999"/>
    <n v="1071"/>
    <n v="1071"/>
    <n v="39"/>
    <x v="120"/>
    <x v="2707"/>
    <s v="Saint Amour"/>
    <s v="SSIAD LE BEAU SURAN"/>
    <s v="S.S.I.A.D."/>
    <n v="390000610"/>
    <s v="FEDERATION DEPARTEMENTALE ADMR JURA"/>
    <n v="1"/>
    <m/>
    <m/>
    <m/>
    <m/>
    <m/>
    <m/>
    <s v="S"/>
    <n v="0"/>
    <n v="0"/>
  </r>
  <r>
    <n v="39064"/>
    <n v="22.897959183673422"/>
    <n v="12.489795918367321"/>
    <n v="10.408163265306101"/>
    <n v="10.408163265306101"/>
    <n v="50.999999999999893"/>
    <n v="50.999999999999893"/>
    <n v="39"/>
    <x v="120"/>
    <x v="2708"/>
    <s v="Saint Amour"/>
    <s v="SSIAD LE BEAU SURAN"/>
    <s v="S.S.I.A.D."/>
    <n v="390000610"/>
    <s v="FEDERATION DEPARTEMENTALE ADMR JURA"/>
    <n v="1"/>
    <m/>
    <m/>
    <m/>
    <m/>
    <m/>
    <m/>
    <s v="S"/>
    <n v="0"/>
    <n v="0"/>
  </r>
  <r>
    <n v="39069"/>
    <n v="30.2654867256636"/>
    <n v="21.18584070796452"/>
    <n v="9.0796460176990799"/>
    <n v="9.0796460176990799"/>
    <n v="114"/>
    <n v="114"/>
    <n v="39"/>
    <x v="120"/>
    <x v="2709"/>
    <s v="Saint Amour"/>
    <s v="SSIAD LE BEAU SURAN"/>
    <s v="S.S.I.A.D."/>
    <n v="390000610"/>
    <s v="FEDERATION DEPARTEMENTALE ADMR JURA"/>
    <n v="1"/>
    <m/>
    <m/>
    <m/>
    <m/>
    <m/>
    <m/>
    <s v="S"/>
    <n v="0"/>
    <n v="0"/>
  </r>
  <r>
    <n v="39080"/>
    <n v="16.661538461538463"/>
    <n v="7.8923076923076927"/>
    <n v="8.7692307692307701"/>
    <n v="8.7692307692307701"/>
    <n v="57"/>
    <n v="57"/>
    <n v="39"/>
    <x v="120"/>
    <x v="2710"/>
    <s v="Saint Amour"/>
    <s v="SSIAD LE BEAU SURAN"/>
    <s v="S.S.I.A.D."/>
    <n v="390000610"/>
    <s v="FEDERATION DEPARTEMENTALE ADMR JURA"/>
    <n v="1"/>
    <m/>
    <m/>
    <m/>
    <m/>
    <m/>
    <m/>
    <s v="S"/>
    <n v="0"/>
    <n v="0"/>
  </r>
  <r>
    <n v="39088"/>
    <n v="89"/>
    <n v="62"/>
    <n v="27"/>
    <n v="27"/>
    <n v="404"/>
    <n v="404"/>
    <n v="39"/>
    <x v="120"/>
    <x v="2711"/>
    <s v="Saint Amour"/>
    <s v="SSIAD LE BEAU SURAN"/>
    <s v="S.S.I.A.D."/>
    <n v="390000610"/>
    <s v="FEDERATION DEPARTEMENTALE ADMR JURA"/>
    <n v="1"/>
    <m/>
    <m/>
    <m/>
    <m/>
    <m/>
    <m/>
    <s v="S"/>
    <n v="0"/>
    <n v="0"/>
  </r>
  <r>
    <n v="39173"/>
    <n v="424.24255787090897"/>
    <n v="203.24387380858931"/>
    <n v="220.99868406231968"/>
    <n v="220.99868406231968"/>
    <n v="1281.9999999999948"/>
    <n v="1281.9999999999948"/>
    <n v="39"/>
    <x v="120"/>
    <x v="2712"/>
    <s v="Saint Amour"/>
    <s v="SSIAD LE BEAU SURAN"/>
    <s v="S.S.I.A.D."/>
    <n v="390000610"/>
    <s v="FEDERATION DEPARTEMENTALE ADMR JURA"/>
    <n v="1"/>
    <m/>
    <m/>
    <m/>
    <m/>
    <m/>
    <m/>
    <s v="S"/>
    <n v="0"/>
    <n v="0"/>
  </r>
  <r>
    <n v="39185"/>
    <n v="124.37185929648237"/>
    <n v="86.562814070351735"/>
    <n v="37.809045226130642"/>
    <n v="37.809045226130642"/>
    <n v="396"/>
    <n v="396"/>
    <n v="39"/>
    <x v="120"/>
    <x v="2713"/>
    <s v="Saint Amour"/>
    <s v="SSIAD LE BEAU SURAN"/>
    <s v="S.S.I.A.D."/>
    <n v="390000610"/>
    <s v="FEDERATION DEPARTEMENTALE ADMR JURA"/>
    <n v="1"/>
    <m/>
    <m/>
    <m/>
    <m/>
    <m/>
    <m/>
    <s v="S"/>
    <n v="0"/>
    <n v="0"/>
  </r>
  <r>
    <n v="39195"/>
    <n v="13.540983606557372"/>
    <n v="4.8360655737704903"/>
    <n v="8.7049180327868818"/>
    <n v="8.7049180327868818"/>
    <n v="59"/>
    <n v="59"/>
    <n v="39"/>
    <x v="120"/>
    <x v="2714"/>
    <s v="Saint Amour"/>
    <s v="SSIAD LE BEAU SURAN"/>
    <s v="S.S.I.A.D."/>
    <n v="390000610"/>
    <s v="FEDERATION DEPARTEMENTALE ADMR JURA"/>
    <n v="1"/>
    <m/>
    <m/>
    <m/>
    <m/>
    <m/>
    <m/>
    <s v="S"/>
    <n v="0"/>
    <n v="0"/>
  </r>
  <r>
    <n v="39209"/>
    <n v="55.369127516778349"/>
    <n v="36.24161073825492"/>
    <n v="19.127516778523432"/>
    <n v="19.127516778523432"/>
    <n v="150"/>
    <n v="150"/>
    <n v="39"/>
    <x v="120"/>
    <x v="2715"/>
    <s v="Saint Amour"/>
    <s v="SSIAD LE BEAU SURAN"/>
    <s v="S.S.I.A.D."/>
    <n v="390000610"/>
    <s v="FEDERATION DEPARTEMENTALE ADMR JURA"/>
    <n v="1"/>
    <m/>
    <m/>
    <m/>
    <m/>
    <m/>
    <m/>
    <s v="S"/>
    <n v="0"/>
    <n v="0"/>
  </r>
  <r>
    <n v="39226"/>
    <n v="9"/>
    <n v="5"/>
    <n v="4"/>
    <n v="4"/>
    <n v="31"/>
    <n v="31"/>
    <n v="39"/>
    <x v="120"/>
    <x v="2716"/>
    <s v="Saint Amour"/>
    <s v="SSIAD LE BEAU SURAN"/>
    <s v="S.S.I.A.D."/>
    <n v="390000610"/>
    <s v="FEDERATION DEPARTEMENTALE ADMR JURA"/>
    <n v="1"/>
    <m/>
    <m/>
    <m/>
    <m/>
    <m/>
    <m/>
    <s v="S"/>
    <n v="0"/>
    <n v="0"/>
  </r>
  <r>
    <n v="39253"/>
    <n v="92"/>
    <n v="57"/>
    <n v="35"/>
    <n v="35"/>
    <n v="290"/>
    <n v="290"/>
    <n v="39"/>
    <x v="120"/>
    <x v="1052"/>
    <s v="Saint Amour"/>
    <s v="SSIAD LE BEAU SURAN"/>
    <s v="S.S.I.A.D."/>
    <n v="390000610"/>
    <s v="FEDERATION DEPARTEMENTALE ADMR JURA"/>
    <n v="1"/>
    <m/>
    <m/>
    <m/>
    <m/>
    <m/>
    <m/>
    <s v="S"/>
    <n v="0"/>
    <n v="0"/>
  </r>
  <r>
    <n v="39255"/>
    <n v="77.613861386138609"/>
    <n v="47.762376237623762"/>
    <n v="29.85148514851485"/>
    <n v="29.85148514851485"/>
    <n v="201"/>
    <n v="201"/>
    <n v="39"/>
    <x v="120"/>
    <x v="2717"/>
    <s v="Saint Amour"/>
    <s v="SSIAD LE BEAU SURAN"/>
    <s v="S.S.I.A.D."/>
    <n v="390000610"/>
    <s v="FEDERATION DEPARTEMENTALE ADMR JURA"/>
    <n v="1"/>
    <m/>
    <m/>
    <m/>
    <m/>
    <m/>
    <m/>
    <s v="S"/>
    <n v="0"/>
    <n v="0"/>
  </r>
  <r>
    <n v="39261"/>
    <n v="36.072463768115959"/>
    <n v="28.478260869565229"/>
    <n v="7.5942028985507282"/>
    <n v="7.5942028985507282"/>
    <n v="131"/>
    <n v="131"/>
    <n v="39"/>
    <x v="120"/>
    <x v="2718"/>
    <s v="Saint Amour"/>
    <s v="SSIAD LE BEAU SURAN"/>
    <s v="S.S.I.A.D."/>
    <n v="390000610"/>
    <s v="FEDERATION DEPARTEMENTALE ADMR JURA"/>
    <n v="1"/>
    <m/>
    <m/>
    <m/>
    <m/>
    <m/>
    <m/>
    <s v="S"/>
    <n v="0"/>
    <n v="0"/>
  </r>
  <r>
    <n v="39264"/>
    <n v="39.574468085106403"/>
    <n v="26.71276595744682"/>
    <n v="12.86170212765958"/>
    <n v="12.86170212765958"/>
    <n v="186"/>
    <n v="186"/>
    <n v="39"/>
    <x v="120"/>
    <x v="2719"/>
    <s v="Saint Amour"/>
    <s v="SSIAD LE BEAU SURAN"/>
    <s v="S.S.I.A.D."/>
    <n v="390000610"/>
    <s v="FEDERATION DEPARTEMENTALE ADMR JURA"/>
    <n v="1"/>
    <m/>
    <m/>
    <m/>
    <m/>
    <m/>
    <m/>
    <s v="S"/>
    <n v="0"/>
    <n v="0"/>
  </r>
  <r>
    <n v="39273"/>
    <n v="33.200000000000003"/>
    <n v="21.787500000000001"/>
    <n v="11.4125"/>
    <n v="11.4125"/>
    <n v="83"/>
    <n v="83"/>
    <n v="39"/>
    <x v="120"/>
    <x v="2720"/>
    <s v="Saint Amour"/>
    <s v="SSIAD LE BEAU SURAN"/>
    <s v="S.S.I.A.D."/>
    <n v="390000610"/>
    <s v="FEDERATION DEPARTEMENTALE ADMR JURA"/>
    <n v="1"/>
    <m/>
    <m/>
    <m/>
    <m/>
    <m/>
    <m/>
    <s v="S"/>
    <n v="0"/>
    <n v="0"/>
  </r>
  <r>
    <n v="39295"/>
    <n v="64.43786982248524"/>
    <n v="41.005917159763335"/>
    <n v="23.431952662721905"/>
    <n v="23.431952662721905"/>
    <n v="165"/>
    <n v="165"/>
    <n v="39"/>
    <x v="120"/>
    <x v="2721"/>
    <s v="Saint Amour"/>
    <s v="SSIAD LE BEAU SURAN"/>
    <s v="S.S.I.A.D."/>
    <n v="390000610"/>
    <s v="FEDERATION DEPARTEMENTALE ADMR JURA"/>
    <n v="1"/>
    <m/>
    <m/>
    <m/>
    <m/>
    <m/>
    <m/>
    <s v="S"/>
    <n v="0"/>
    <n v="0"/>
  </r>
  <r>
    <n v="39303"/>
    <n v="37.722627737226262"/>
    <n v="27.795620437956195"/>
    <n v="9.9270072992700698"/>
    <n v="9.9270072992700698"/>
    <n v="136"/>
    <n v="136"/>
    <n v="39"/>
    <x v="120"/>
    <x v="2722"/>
    <s v="Saint Amour"/>
    <s v="SSIAD LE BEAU SURAN"/>
    <s v="S.S.I.A.D."/>
    <n v="390000610"/>
    <s v="FEDERATION DEPARTEMENTALE ADMR JURA"/>
    <n v="1"/>
    <m/>
    <m/>
    <m/>
    <m/>
    <m/>
    <m/>
    <s v="S"/>
    <n v="0"/>
    <n v="0"/>
  </r>
  <r>
    <n v="39309"/>
    <n v="17.822580645161231"/>
    <n v="12.580645161290279"/>
    <n v="5.2419354838709502"/>
    <n v="5.2419354838709502"/>
    <n v="64.999999999999787"/>
    <n v="64.999999999999787"/>
    <n v="39"/>
    <x v="120"/>
    <x v="2723"/>
    <s v="Saint Amour"/>
    <s v="SSIAD LE BEAU SURAN"/>
    <s v="S.S.I.A.D."/>
    <n v="390000610"/>
    <s v="FEDERATION DEPARTEMENTALE ADMR JURA"/>
    <n v="1"/>
    <m/>
    <m/>
    <m/>
    <m/>
    <m/>
    <m/>
    <s v="S"/>
    <n v="0"/>
    <n v="0"/>
  </r>
  <r>
    <n v="39320"/>
    <n v="101"/>
    <n v="65"/>
    <n v="36"/>
    <n v="36"/>
    <n v="348"/>
    <n v="348"/>
    <n v="39"/>
    <x v="120"/>
    <x v="2724"/>
    <s v="Saint Amour"/>
    <s v="SSIAD LE BEAU SURAN"/>
    <s v="S.S.I.A.D."/>
    <n v="390000610"/>
    <s v="FEDERATION DEPARTEMENTALE ADMR JURA"/>
    <n v="1"/>
    <m/>
    <m/>
    <m/>
    <m/>
    <m/>
    <m/>
    <s v="S"/>
    <n v="0"/>
    <n v="0"/>
  </r>
  <r>
    <n v="39343"/>
    <n v="3.8571428571428701"/>
    <n v="3.8571428571428701"/>
    <n v="0"/>
    <n v="0"/>
    <n v="18.00000000000006"/>
    <n v="18.00000000000006"/>
    <n v="39"/>
    <x v="120"/>
    <x v="2725"/>
    <s v="Saint Amour"/>
    <s v="SSIAD LE BEAU SURAN"/>
    <s v="S.S.I.A.D."/>
    <n v="390000610"/>
    <s v="FEDERATION DEPARTEMENTALE ADMR JURA"/>
    <n v="1"/>
    <m/>
    <m/>
    <m/>
    <m/>
    <m/>
    <m/>
    <s v="S"/>
    <n v="0"/>
    <n v="0"/>
  </r>
  <r>
    <n v="39347"/>
    <n v="25.264150943396224"/>
    <n v="11.660377358490564"/>
    <n v="13.603773584905658"/>
    <n v="13.603773584905658"/>
    <n v="103"/>
    <n v="103"/>
    <n v="39"/>
    <x v="120"/>
    <x v="2726"/>
    <s v="Saint Amour"/>
    <s v="SSIAD LE BEAU SURAN"/>
    <s v="S.S.I.A.D."/>
    <n v="390000610"/>
    <s v="FEDERATION DEPARTEMENTALE ADMR JURA"/>
    <n v="1"/>
    <m/>
    <m/>
    <m/>
    <m/>
    <m/>
    <m/>
    <s v="S"/>
    <n v="0"/>
    <n v="0"/>
  </r>
  <r>
    <n v="39353"/>
    <n v="52.229508196721298"/>
    <n v="23.213114754098356"/>
    <n v="29.016393442622942"/>
    <n v="29.016393442622942"/>
    <n v="177"/>
    <n v="177"/>
    <n v="39"/>
    <x v="120"/>
    <x v="2727"/>
    <s v="Saint Amour"/>
    <s v="SSIAD LE BEAU SURAN"/>
    <s v="S.S.I.A.D."/>
    <n v="390000610"/>
    <s v="FEDERATION DEPARTEMENTALE ADMR JURA"/>
    <n v="1"/>
    <m/>
    <m/>
    <m/>
    <m/>
    <m/>
    <m/>
    <s v="S"/>
    <n v="0"/>
    <n v="0"/>
  </r>
  <r>
    <n v="39363"/>
    <n v="39.238095238095241"/>
    <n v="26.485714285714288"/>
    <n v="12.752380952380953"/>
    <n v="12.752380952380953"/>
    <n v="103"/>
    <n v="103"/>
    <n v="39"/>
    <x v="120"/>
    <x v="2728"/>
    <s v="Saint Amour"/>
    <s v="SSIAD LE BEAU SURAN"/>
    <s v="S.S.I.A.D."/>
    <n v="390000610"/>
    <s v="FEDERATION DEPARTEMENTALE ADMR JURA"/>
    <n v="1"/>
    <m/>
    <m/>
    <m/>
    <m/>
    <m/>
    <m/>
    <s v="S"/>
    <n v="0"/>
    <n v="0"/>
  </r>
  <r>
    <n v="39395"/>
    <n v="52.267281105990769"/>
    <n v="38.460829493087545"/>
    <n v="13.806451612903222"/>
    <n v="13.806451612903222"/>
    <n v="214"/>
    <n v="214"/>
    <n v="39"/>
    <x v="120"/>
    <x v="2729"/>
    <s v="Saint Amour"/>
    <s v="SSIAD LE BEAU SURAN"/>
    <s v="S.S.I.A.D."/>
    <n v="390000610"/>
    <s v="FEDERATION DEPARTEMENTALE ADMR JURA"/>
    <n v="1"/>
    <m/>
    <m/>
    <m/>
    <m/>
    <m/>
    <m/>
    <s v="S"/>
    <n v="0"/>
    <n v="0"/>
  </r>
  <r>
    <n v="39466"/>
    <n v="37"/>
    <n v="19"/>
    <n v="18"/>
    <n v="18"/>
    <n v="126"/>
    <n v="126"/>
    <n v="39"/>
    <x v="120"/>
    <x v="2730"/>
    <s v="Saint Amour"/>
    <s v="SSIAD LE BEAU SURAN"/>
    <s v="S.S.I.A.D."/>
    <n v="390000610"/>
    <s v="FEDERATION DEPARTEMENTALE ADMR JURA"/>
    <n v="1"/>
    <m/>
    <m/>
    <m/>
    <m/>
    <m/>
    <m/>
    <s v="S"/>
    <n v="0"/>
    <n v="0"/>
  </r>
  <r>
    <n v="39467"/>
    <n v="64"/>
    <n v="45"/>
    <n v="19"/>
    <n v="19"/>
    <n v="172"/>
    <n v="172"/>
    <n v="39"/>
    <x v="120"/>
    <x v="2731"/>
    <s v="Saint Amour"/>
    <s v="SSIAD LE BEAU SURAN"/>
    <s v="S.S.I.A.D."/>
    <n v="390000610"/>
    <s v="FEDERATION DEPARTEMENTALE ADMR JURA"/>
    <n v="1"/>
    <m/>
    <m/>
    <m/>
    <m/>
    <m/>
    <m/>
    <s v="S"/>
    <n v="0"/>
    <n v="0"/>
  </r>
  <r>
    <n v="39474"/>
    <n v="63.818181818181763"/>
    <n v="39.114369501466243"/>
    <n v="24.703812316715521"/>
    <n v="24.703812316715521"/>
    <n v="351"/>
    <n v="351"/>
    <n v="39"/>
    <x v="120"/>
    <x v="2732"/>
    <s v="Saint Amour"/>
    <s v="SSIAD LE BEAU SURAN"/>
    <s v="S.S.I.A.D."/>
    <n v="390000610"/>
    <s v="FEDERATION DEPARTEMENTALE ADMR JURA"/>
    <n v="1"/>
    <m/>
    <m/>
    <m/>
    <m/>
    <m/>
    <m/>
    <s v="S"/>
    <n v="0"/>
    <n v="0"/>
  </r>
  <r>
    <n v="39485"/>
    <n v="199.40636210427971"/>
    <n v="88.217006088039767"/>
    <n v="111.18935601623993"/>
    <n v="111.18935601623993"/>
    <n v="460.99999999999926"/>
    <n v="460.99999999999926"/>
    <n v="39"/>
    <x v="120"/>
    <x v="2733"/>
    <s v="Saint Amour"/>
    <s v="SSIAD LE BEAU SURAN"/>
    <s v="S.S.I.A.D."/>
    <n v="390000610"/>
    <s v="FEDERATION DEPARTEMENTALE ADMR JURA"/>
    <n v="1"/>
    <m/>
    <m/>
    <m/>
    <m/>
    <m/>
    <m/>
    <s v="S"/>
    <n v="0"/>
    <n v="0"/>
  </r>
  <r>
    <n v="39488"/>
    <n v="70"/>
    <n v="48"/>
    <n v="22"/>
    <n v="22"/>
    <n v="337"/>
    <n v="337"/>
    <n v="39"/>
    <x v="120"/>
    <x v="2734"/>
    <s v="Saint Amour"/>
    <s v="SSIAD LE BEAU SURAN"/>
    <s v="S.S.I.A.D."/>
    <n v="390000610"/>
    <s v="FEDERATION DEPARTEMENTALE ADMR JURA"/>
    <n v="1"/>
    <m/>
    <m/>
    <m/>
    <m/>
    <m/>
    <m/>
    <s v="S"/>
    <n v="0"/>
    <n v="0"/>
  </r>
  <r>
    <n v="39549"/>
    <n v="79.519480519480567"/>
    <n v="55.051948051948081"/>
    <n v="24.467532467532482"/>
    <n v="24.467532467532482"/>
    <n v="314"/>
    <n v="314"/>
    <n v="39"/>
    <x v="120"/>
    <x v="2735"/>
    <s v="Saint Amour"/>
    <s v="SSIAD LE BEAU SURAN"/>
    <s v="S.S.I.A.D."/>
    <n v="390000610"/>
    <s v="FEDERATION DEPARTEMENTALE ADMR JURA"/>
    <n v="1"/>
    <m/>
    <m/>
    <m/>
    <m/>
    <m/>
    <m/>
    <s v="S"/>
    <n v="0"/>
    <n v="0"/>
  </r>
  <r>
    <n v="39551"/>
    <n v="36.633093525179845"/>
    <n v="23.136690647482009"/>
    <n v="13.49640287769784"/>
    <n v="13.49640287769784"/>
    <n v="134"/>
    <n v="134"/>
    <n v="39"/>
    <x v="120"/>
    <x v="2736"/>
    <s v="Saint Amour"/>
    <s v="SSIAD LE BEAU SURAN"/>
    <s v="S.S.I.A.D."/>
    <n v="390000610"/>
    <s v="FEDERATION DEPARTEMENTALE ADMR JURA"/>
    <n v="1"/>
    <m/>
    <m/>
    <m/>
    <m/>
    <m/>
    <m/>
    <s v="S"/>
    <n v="0"/>
    <n v="0"/>
  </r>
  <r>
    <n v="39564"/>
    <n v="46.229508196721305"/>
    <n v="30.491803278688518"/>
    <n v="15.737704918032785"/>
    <n v="15.737704918032785"/>
    <n v="120"/>
    <n v="120"/>
    <n v="39"/>
    <x v="120"/>
    <x v="2737"/>
    <s v="Saint Amour"/>
    <s v="SSIAD LE BEAU SURAN"/>
    <s v="S.S.I.A.D."/>
    <n v="390000610"/>
    <s v="FEDERATION DEPARTEMENTALE ADMR JURA"/>
    <n v="1"/>
    <m/>
    <m/>
    <m/>
    <m/>
    <m/>
    <m/>
    <s v="S"/>
    <n v="0"/>
    <n v="0"/>
  </r>
  <r>
    <n v="39566"/>
    <n v="19.743589743589737"/>
    <n v="13.820512820512818"/>
    <n v="5.9230769230769216"/>
    <n v="5.9230769230769216"/>
    <n v="77"/>
    <n v="77"/>
    <n v="39"/>
    <x v="120"/>
    <x v="2738"/>
    <s v="Saint Amour"/>
    <s v="SSIAD LE BEAU SURAN"/>
    <s v="S.S.I.A.D."/>
    <n v="390000610"/>
    <s v="FEDERATION DEPARTEMENTALE ADMR JURA"/>
    <n v="1"/>
    <m/>
    <m/>
    <m/>
    <m/>
    <m/>
    <m/>
    <s v="S"/>
    <n v="0"/>
    <n v="0"/>
  </r>
  <r>
    <n v="39576"/>
    <n v="112.78877005347593"/>
    <n v="88.98930481283422"/>
    <n v="23.799465240641709"/>
    <n v="23.799465240641709"/>
    <n v="387"/>
    <n v="387"/>
    <n v="39"/>
    <x v="120"/>
    <x v="845"/>
    <s v="Saint Amour"/>
    <s v="SSIAD LE BEAU SURAN"/>
    <s v="S.S.I.A.D."/>
    <n v="390000610"/>
    <s v="FEDERATION DEPARTEMENTALE ADMR JURA"/>
    <n v="1"/>
    <m/>
    <m/>
    <m/>
    <m/>
    <m/>
    <m/>
    <s v="S"/>
    <n v="0"/>
    <n v="0"/>
  </r>
  <r>
    <n v="39072"/>
    <n v="94.850000000000023"/>
    <n v="68.717857142857156"/>
    <n v="26.132142857142863"/>
    <n v="26.132142857142863"/>
    <n v="271"/>
    <n v="271"/>
    <n v="39"/>
    <x v="119"/>
    <x v="2739"/>
    <s v="Arbois"/>
    <s v="SSIAD LE BOISSEL"/>
    <s v="S.S.I.A.D."/>
    <n v="390000610"/>
    <s v="FEDERATION DEPARTEMENTALE ADMR JURA"/>
    <n v="1"/>
    <m/>
    <m/>
    <m/>
    <m/>
    <m/>
    <m/>
    <s v="S"/>
    <n v="0"/>
    <n v="0"/>
  </r>
  <r>
    <n v="39084"/>
    <n v="27"/>
    <n v="15"/>
    <n v="12"/>
    <n v="12"/>
    <n v="139"/>
    <n v="139"/>
    <n v="39"/>
    <x v="119"/>
    <x v="2740"/>
    <s v="Arbois"/>
    <s v="SSIAD LE BOISSEL"/>
    <s v="S.S.I.A.D."/>
    <n v="390000610"/>
    <s v="FEDERATION DEPARTEMENTALE ADMR JURA"/>
    <n v="1"/>
    <m/>
    <m/>
    <m/>
    <m/>
    <m/>
    <m/>
    <s v="S"/>
    <n v="0"/>
    <n v="0"/>
  </r>
  <r>
    <n v="39093"/>
    <n v="177"/>
    <n v="68"/>
    <n v="109"/>
    <n v="109"/>
    <n v="426"/>
    <n v="426"/>
    <n v="39"/>
    <x v="119"/>
    <x v="2741"/>
    <s v="Mont sous Vaudrey"/>
    <s v="SSIAD LE BOISSEL"/>
    <s v="S.S.I.A.D."/>
    <n v="390000610"/>
    <s v="FEDERATION DEPARTEMENTALE ADMR JURA"/>
    <n v="1"/>
    <m/>
    <m/>
    <m/>
    <m/>
    <m/>
    <m/>
    <s v="S"/>
    <n v="0"/>
    <n v="0"/>
  </r>
  <r>
    <n v="39095"/>
    <n v="32"/>
    <n v="17"/>
    <n v="15"/>
    <n v="15"/>
    <n v="128"/>
    <n v="128"/>
    <n v="39"/>
    <x v="119"/>
    <x v="2742"/>
    <s v="Mont sous Vaudrey"/>
    <s v="SSIAD LE BOISSEL"/>
    <s v="S.S.I.A.D."/>
    <n v="390000610"/>
    <s v="FEDERATION DEPARTEMENTALE ADMR JURA"/>
    <n v="1"/>
    <m/>
    <m/>
    <m/>
    <m/>
    <m/>
    <m/>
    <s v="S"/>
    <n v="0"/>
    <n v="0"/>
  </r>
  <r>
    <n v="39103"/>
    <n v="68"/>
    <n v="49"/>
    <n v="19"/>
    <n v="19"/>
    <n v="327"/>
    <n v="327"/>
    <n v="39"/>
    <x v="119"/>
    <x v="2743"/>
    <s v="Arbois"/>
    <s v="SSIAD LE BOISSEL"/>
    <s v="S.S.I.A.D."/>
    <n v="390000610"/>
    <s v="FEDERATION DEPARTEMENTALE ADMR JURA"/>
    <n v="1"/>
    <m/>
    <m/>
    <m/>
    <m/>
    <m/>
    <m/>
    <s v="S"/>
    <n v="0"/>
    <n v="0"/>
  </r>
  <r>
    <n v="39133"/>
    <n v="17"/>
    <n v="11"/>
    <n v="6"/>
    <n v="6"/>
    <n v="73"/>
    <n v="73"/>
    <n v="39"/>
    <x v="119"/>
    <x v="2744"/>
    <s v="Arbois"/>
    <s v="SSIAD LE BOISSEL"/>
    <s v="S.S.I.A.D."/>
    <n v="390000610"/>
    <s v="FEDERATION DEPARTEMENTALE ADMR JURA"/>
    <n v="1"/>
    <m/>
    <m/>
    <m/>
    <m/>
    <m/>
    <m/>
    <s v="S"/>
    <n v="0"/>
    <n v="0"/>
  </r>
  <r>
    <n v="39147"/>
    <n v="22.335044248098576"/>
    <n v="15.717253359773071"/>
    <n v="6.6177908883255041"/>
    <n v="6.6177908883255041"/>
    <n v="92"/>
    <n v="92"/>
    <n v="39"/>
    <x v="119"/>
    <x v="2745"/>
    <s v="Arbois"/>
    <s v="SSIAD LE BOISSEL"/>
    <s v="S.S.I.A.D."/>
    <n v="390000610"/>
    <s v="FEDERATION DEPARTEMENTALE ADMR JURA"/>
    <n v="1"/>
    <m/>
    <m/>
    <m/>
    <m/>
    <m/>
    <m/>
    <s v="S"/>
    <n v="0"/>
    <n v="0"/>
  </r>
  <r>
    <n v="39155"/>
    <n v="34"/>
    <n v="25"/>
    <n v="9"/>
    <n v="9"/>
    <n v="84"/>
    <n v="84"/>
    <n v="39"/>
    <x v="119"/>
    <x v="2746"/>
    <s v="Arbois"/>
    <s v="SSIAD LE BOISSEL"/>
    <s v="S.S.I.A.D."/>
    <n v="390000610"/>
    <s v="FEDERATION DEPARTEMENTALE ADMR JURA"/>
    <n v="1"/>
    <m/>
    <m/>
    <m/>
    <m/>
    <m/>
    <m/>
    <s v="S"/>
    <n v="0"/>
    <n v="0"/>
  </r>
  <r>
    <n v="39176"/>
    <n v="140"/>
    <n v="85"/>
    <n v="55"/>
    <n v="55"/>
    <n v="518"/>
    <n v="518"/>
    <n v="39"/>
    <x v="119"/>
    <x v="2747"/>
    <s v="Mont sous Vaudrey"/>
    <s v="SSIAD LE BOISSEL"/>
    <s v="S.S.I.A.D."/>
    <n v="390000610"/>
    <s v="FEDERATION DEPARTEMENTALE ADMR JURA"/>
    <n v="1"/>
    <m/>
    <m/>
    <m/>
    <m/>
    <m/>
    <m/>
    <s v="S"/>
    <n v="0"/>
    <n v="0"/>
  </r>
  <r>
    <n v="39202"/>
    <n v="28"/>
    <n v="15"/>
    <n v="13"/>
    <n v="13"/>
    <n v="128"/>
    <n v="128"/>
    <n v="39"/>
    <x v="119"/>
    <x v="2748"/>
    <s v="Arbois"/>
    <s v="SSIAD LE BOISSEL"/>
    <s v="S.S.I.A.D."/>
    <n v="390000610"/>
    <s v="FEDERATION DEPARTEMENTALE ADMR JURA"/>
    <n v="1"/>
    <m/>
    <m/>
    <m/>
    <m/>
    <m/>
    <m/>
    <s v="S"/>
    <n v="0"/>
    <n v="0"/>
  </r>
  <r>
    <n v="39206"/>
    <n v="56.606644734587199"/>
    <n v="39.110045452987521"/>
    <n v="17.496599281599678"/>
    <n v="17.496599281599678"/>
    <n v="216.00000000000051"/>
    <n v="216.00000000000051"/>
    <n v="39"/>
    <x v="119"/>
    <x v="2749"/>
    <s v="Mont sous Vaudrey"/>
    <s v="SSIAD LE BOISSEL"/>
    <s v="S.S.I.A.D."/>
    <n v="390000610"/>
    <s v="FEDERATION DEPARTEMENTALE ADMR JURA"/>
    <n v="1"/>
    <m/>
    <m/>
    <m/>
    <m/>
    <m/>
    <m/>
    <s v="S"/>
    <n v="0"/>
    <n v="0"/>
  </r>
  <r>
    <n v="39248"/>
    <n v="12.585365853658562"/>
    <n v="8.3902439024390407"/>
    <n v="4.1951219512195204"/>
    <n v="4.1951219512195204"/>
    <n v="43.000000000000078"/>
    <n v="43.000000000000078"/>
    <n v="39"/>
    <x v="119"/>
    <x v="2750"/>
    <s v="Arbois"/>
    <s v="SSIAD LE BOISSEL"/>
    <s v="S.S.I.A.D."/>
    <n v="390000610"/>
    <s v="FEDERATION DEPARTEMENTALE ADMR JURA"/>
    <n v="1"/>
    <m/>
    <m/>
    <m/>
    <m/>
    <m/>
    <m/>
    <s v="S"/>
    <n v="0"/>
    <n v="0"/>
  </r>
  <r>
    <n v="39259"/>
    <n v="13"/>
    <n v="6"/>
    <n v="7"/>
    <n v="7"/>
    <n v="44"/>
    <n v="44"/>
    <n v="39"/>
    <x v="119"/>
    <x v="2751"/>
    <s v="Mont sous Vaudrey"/>
    <s v="SSIAD LE BOISSEL"/>
    <s v="S.S.I.A.D."/>
    <n v="390000610"/>
    <s v="FEDERATION DEPARTEMENTALE ADMR JURA"/>
    <n v="1"/>
    <m/>
    <m/>
    <m/>
    <m/>
    <m/>
    <m/>
    <s v="S"/>
    <n v="0"/>
    <n v="0"/>
  </r>
  <r>
    <n v="39267"/>
    <n v="25.395348837209312"/>
    <n v="17.581395348837216"/>
    <n v="7.8139534883720962"/>
    <n v="7.8139534883720962"/>
    <n v="84"/>
    <n v="84"/>
    <n v="39"/>
    <x v="119"/>
    <x v="2752"/>
    <s v="Arbois"/>
    <s v="SSIAD LE BOISSEL"/>
    <s v="S.S.I.A.D."/>
    <n v="390000610"/>
    <s v="FEDERATION DEPARTEMENTALE ADMR JURA"/>
    <n v="1"/>
    <m/>
    <m/>
    <m/>
    <m/>
    <m/>
    <m/>
    <s v="S"/>
    <n v="0"/>
    <n v="0"/>
  </r>
  <r>
    <n v="39268"/>
    <n v="12.19047619047624"/>
    <n v="11.17460317460322"/>
    <n v="1.01587301587302"/>
    <n v="1.01587301587302"/>
    <n v="64.000000000000256"/>
    <n v="64.000000000000256"/>
    <n v="39"/>
    <x v="119"/>
    <x v="2753"/>
    <s v="Arbois"/>
    <s v="SSIAD LE BOISSEL"/>
    <s v="S.S.I.A.D."/>
    <n v="390000610"/>
    <s v="FEDERATION DEPARTEMENTALE ADMR JURA"/>
    <n v="1"/>
    <m/>
    <m/>
    <m/>
    <m/>
    <m/>
    <m/>
    <s v="S"/>
    <n v="0"/>
    <n v="0"/>
  </r>
  <r>
    <n v="39315"/>
    <n v="112"/>
    <n v="92"/>
    <n v="20"/>
    <n v="20"/>
    <n v="416"/>
    <n v="416"/>
    <n v="39"/>
    <x v="119"/>
    <x v="2754"/>
    <s v="Arbois"/>
    <s v="SSIAD LE BOISSEL"/>
    <s v="S.S.I.A.D."/>
    <n v="390000610"/>
    <s v="FEDERATION DEPARTEMENTALE ADMR JURA"/>
    <n v="1"/>
    <m/>
    <m/>
    <m/>
    <m/>
    <m/>
    <m/>
    <s v="S"/>
    <n v="0"/>
    <n v="0"/>
  </r>
  <r>
    <n v="39370"/>
    <n v="250.22619734804141"/>
    <n v="147.95120398753244"/>
    <n v="102.27499336050899"/>
    <n v="102.27499336050899"/>
    <n v="1162"/>
    <n v="1162"/>
    <n v="39"/>
    <x v="119"/>
    <x v="2755"/>
    <s v="Mont sous Vaudrey"/>
    <s v="SSIAD LE BOISSEL"/>
    <s v="S.S.I.A.D."/>
    <n v="390000610"/>
    <s v="FEDERATION DEPARTEMENTALE ADMR JURA"/>
    <n v="1"/>
    <m/>
    <m/>
    <m/>
    <m/>
    <m/>
    <m/>
    <s v="S"/>
    <n v="0"/>
    <n v="0"/>
  </r>
  <r>
    <n v="39399"/>
    <n v="88.4679549506493"/>
    <n v="59.381633667626218"/>
    <n v="29.086321283023086"/>
    <n v="29.086321283023086"/>
    <n v="379.99999999999852"/>
    <n v="379.99999999999852"/>
    <n v="39"/>
    <x v="119"/>
    <x v="2756"/>
    <s v="Mont sous Vaudrey"/>
    <s v="SSIAD LE BOISSEL"/>
    <s v="S.S.I.A.D."/>
    <n v="390000610"/>
    <s v="FEDERATION DEPARTEMENTALE ADMR JURA"/>
    <n v="1"/>
    <m/>
    <m/>
    <m/>
    <m/>
    <m/>
    <m/>
    <s v="S"/>
    <n v="0"/>
    <n v="0"/>
  </r>
  <r>
    <n v="39403"/>
    <n v="70.38793103448279"/>
    <n v="36.681034482758633"/>
    <n v="33.706896551724149"/>
    <n v="33.706896551724149"/>
    <n v="230"/>
    <n v="230"/>
    <n v="39"/>
    <x v="119"/>
    <x v="2757"/>
    <s v="Mont sous Vaudrey"/>
    <s v="SSIAD LE BOISSEL"/>
    <s v="S.S.I.A.D."/>
    <n v="390000610"/>
    <s v="FEDERATION DEPARTEMENTALE ADMR JURA"/>
    <n v="1"/>
    <m/>
    <m/>
    <m/>
    <m/>
    <m/>
    <m/>
    <s v="S"/>
    <n v="0"/>
    <n v="0"/>
  </r>
  <r>
    <n v="39439"/>
    <n v="142.83049000502649"/>
    <n v="92.593559037741315"/>
    <n v="50.23693096728519"/>
    <n v="50.23693096728519"/>
    <n v="549"/>
    <n v="549"/>
    <n v="39"/>
    <x v="119"/>
    <x v="2758"/>
    <s v="Mont sous Vaudrey"/>
    <s v="SSIAD LE BOISSEL"/>
    <s v="S.S.I.A.D."/>
    <n v="390000610"/>
    <s v="FEDERATION DEPARTEMENTALE ADMR JURA"/>
    <n v="1"/>
    <m/>
    <m/>
    <m/>
    <m/>
    <m/>
    <m/>
    <s v="S"/>
    <n v="0"/>
    <n v="0"/>
  </r>
  <r>
    <n v="39444"/>
    <n v="15"/>
    <n v="10"/>
    <n v="5"/>
    <n v="5"/>
    <n v="63"/>
    <n v="63"/>
    <n v="39"/>
    <x v="119"/>
    <x v="2759"/>
    <s v="Arbois"/>
    <s v="SSIAD LE BOISSEL"/>
    <s v="S.S.I.A.D."/>
    <n v="390000610"/>
    <s v="FEDERATION DEPARTEMENTALE ADMR JURA"/>
    <n v="1"/>
    <m/>
    <m/>
    <m/>
    <m/>
    <m/>
    <m/>
    <s v="S"/>
    <n v="0"/>
    <n v="0"/>
  </r>
  <r>
    <n v="39495"/>
    <n v="15.580645161290299"/>
    <n v="5.56451612903225"/>
    <n v="10.01612903225805"/>
    <n v="10.01612903225805"/>
    <n v="68.999999999999901"/>
    <n v="68.999999999999901"/>
    <n v="39"/>
    <x v="119"/>
    <x v="2760"/>
    <s v="Arbois"/>
    <s v="SSIAD LE BOISSEL"/>
    <s v="S.S.I.A.D."/>
    <n v="390000610"/>
    <s v="FEDERATION DEPARTEMENTALE ADMR JURA"/>
    <n v="1"/>
    <m/>
    <m/>
    <m/>
    <m/>
    <m/>
    <m/>
    <s v="S"/>
    <n v="0"/>
    <n v="0"/>
  </r>
  <r>
    <n v="39497"/>
    <n v="19.61904761904762"/>
    <n v="11.771428571428572"/>
    <n v="7.8476190476190482"/>
    <n v="7.8476190476190482"/>
    <n v="103"/>
    <n v="103"/>
    <n v="39"/>
    <x v="117"/>
    <x v="2761"/>
    <s v="Arbois"/>
    <s v="SSIAD LE BOISSEL"/>
    <s v="S.S.I.A.D."/>
    <n v="390000610"/>
    <s v="FEDERATION DEPARTEMENTALE ADMR JURA"/>
    <n v="1"/>
    <m/>
    <m/>
    <m/>
    <m/>
    <m/>
    <m/>
    <s v="S"/>
    <n v="0"/>
    <n v="0"/>
  </r>
  <r>
    <n v="39500"/>
    <n v="1078.8580182466894"/>
    <n v="548.54276259251549"/>
    <n v="530.31525565417405"/>
    <n v="530.31525565417405"/>
    <n v="2796"/>
    <n v="2796"/>
    <n v="39"/>
    <x v="119"/>
    <x v="2762"/>
    <s v="Arbois"/>
    <s v="SSIAD LE BOISSEL"/>
    <s v="S.S.I.A.D."/>
    <n v="390000610"/>
    <s v="FEDERATION DEPARTEMENTALE ADMR JURA"/>
    <n v="1"/>
    <m/>
    <m/>
    <m/>
    <m/>
    <m/>
    <m/>
    <s v="S"/>
    <n v="0"/>
    <n v="0"/>
  </r>
  <r>
    <n v="39565"/>
    <n v="24.52873563218386"/>
    <n v="8.9195402298850404"/>
    <n v="15.60919540229882"/>
    <n v="15.60919540229882"/>
    <n v="96.999999999999815"/>
    <n v="96.999999999999815"/>
    <n v="39"/>
    <x v="119"/>
    <x v="2763"/>
    <s v="Mont sous Vaudrey"/>
    <s v="SSIAD LE BOISSEL"/>
    <s v="S.S.I.A.D."/>
    <n v="390000610"/>
    <s v="FEDERATION DEPARTEMENTALE ADMR JURA"/>
    <n v="1"/>
    <m/>
    <m/>
    <m/>
    <m/>
    <m/>
    <m/>
    <s v="S"/>
    <n v="0"/>
    <n v="0"/>
  </r>
  <r>
    <n v="39569"/>
    <n v="130.55575581026716"/>
    <n v="91.136389904159643"/>
    <n v="39.419365906107501"/>
    <n v="39.419365906107501"/>
    <n v="669"/>
    <n v="669"/>
    <n v="39"/>
    <x v="119"/>
    <x v="2764"/>
    <s v="Mont sous Vaudrey"/>
    <s v="SSIAD LE BOISSEL"/>
    <s v="S.S.I.A.D."/>
    <n v="390000610"/>
    <s v="FEDERATION DEPARTEMENTALE ADMR JURA"/>
    <n v="1"/>
    <m/>
    <m/>
    <m/>
    <m/>
    <m/>
    <m/>
    <s v="S"/>
    <n v="0"/>
    <n v="0"/>
  </r>
  <r>
    <n v="39014"/>
    <n v="45.191489361702295"/>
    <n v="36.153191489361838"/>
    <n v="9.0382978723404612"/>
    <n v="9.0382978723404612"/>
    <n v="236.00000000000091"/>
    <n v="236.00000000000091"/>
    <n v="39"/>
    <x v="118"/>
    <x v="2765"/>
    <s v="Authume"/>
    <s v="SSIAD LE NORD EST"/>
    <s v="S.S.I.A.D."/>
    <n v="390000610"/>
    <s v="FEDERATION DEPARTEMENTALE ADMR JURA"/>
    <n v="1"/>
    <m/>
    <m/>
    <m/>
    <m/>
    <m/>
    <m/>
    <s v="S"/>
    <n v="0"/>
    <n v="0"/>
  </r>
  <r>
    <n v="39024"/>
    <n v="70.202247191011324"/>
    <n v="44.674157303370841"/>
    <n v="25.52808988764048"/>
    <n v="25.52808988764048"/>
    <n v="284"/>
    <n v="284"/>
    <n v="39"/>
    <x v="118"/>
    <x v="2766"/>
    <s v="Authume"/>
    <s v="SSIAD LE NORD EST"/>
    <s v="S.S.I.A.D."/>
    <n v="390000610"/>
    <s v="FEDERATION DEPARTEMENTALE ADMR JURA"/>
    <n v="1"/>
    <m/>
    <m/>
    <m/>
    <m/>
    <m/>
    <m/>
    <s v="S"/>
    <n v="0"/>
    <n v="0"/>
  </r>
  <r>
    <n v="39031"/>
    <n v="40.6091370558376"/>
    <n v="27.41116751269038"/>
    <n v="13.19796954314722"/>
    <n v="13.19796954314722"/>
    <n v="200"/>
    <n v="200"/>
    <n v="39"/>
    <x v="118"/>
    <x v="2767"/>
    <s v="Authume"/>
    <s v="SSIAD LE NORD EST"/>
    <s v="S.S.I.A.D."/>
    <n v="390000610"/>
    <s v="FEDERATION DEPARTEMENTALE ADMR JURA"/>
    <n v="1"/>
    <m/>
    <m/>
    <m/>
    <m/>
    <m/>
    <m/>
    <s v="S"/>
    <n v="0"/>
    <n v="0"/>
  </r>
  <r>
    <n v="39074"/>
    <n v="59.546666666666852"/>
    <n v="40.040000000000127"/>
    <n v="19.506666666666728"/>
    <n v="19.506666666666728"/>
    <n v="231.00000000000077"/>
    <n v="231.00000000000077"/>
    <n v="39"/>
    <x v="118"/>
    <x v="2768"/>
    <s v="Authume"/>
    <s v="SSIAD LE NORD EST"/>
    <s v="S.S.I.A.D."/>
    <n v="390000610"/>
    <s v="FEDERATION DEPARTEMENTALE ADMR JURA"/>
    <n v="1"/>
    <m/>
    <m/>
    <m/>
    <m/>
    <m/>
    <m/>
    <s v="S"/>
    <n v="0"/>
    <n v="0"/>
  </r>
  <r>
    <n v="39096"/>
    <n v="67.923728813559293"/>
    <n v="36.872881355932186"/>
    <n v="31.050847457627103"/>
    <n v="31.050847457627103"/>
    <n v="458"/>
    <n v="458"/>
    <n v="39"/>
    <x v="118"/>
    <x v="183"/>
    <s v="Authume"/>
    <s v="SSIAD LE NORD EST"/>
    <s v="S.S.I.A.D."/>
    <n v="390000610"/>
    <s v="FEDERATION DEPARTEMENTALE ADMR JURA"/>
    <n v="1"/>
    <m/>
    <m/>
    <m/>
    <m/>
    <m/>
    <m/>
    <s v="S"/>
    <n v="0"/>
    <n v="0"/>
  </r>
  <r>
    <n v="39121"/>
    <n v="75.22651933701664"/>
    <n v="63.027624309392323"/>
    <n v="12.198895027624321"/>
    <n v="12.198895027624321"/>
    <n v="368"/>
    <n v="368"/>
    <n v="39"/>
    <x v="118"/>
    <x v="2099"/>
    <s v="Authume"/>
    <s v="SSIAD LE NORD EST"/>
    <s v="S.S.I.A.D."/>
    <n v="390000610"/>
    <s v="FEDERATION DEPARTEMENTALE ADMR JURA"/>
    <n v="1"/>
    <m/>
    <m/>
    <m/>
    <m/>
    <m/>
    <m/>
    <s v="S"/>
    <n v="0"/>
    <n v="0"/>
  </r>
  <r>
    <n v="39141"/>
    <n v="60"/>
    <n v="38"/>
    <n v="22"/>
    <n v="22"/>
    <n v="283"/>
    <n v="283"/>
    <n v="39"/>
    <x v="118"/>
    <x v="2769"/>
    <s v="Authume"/>
    <s v="SSIAD LE NORD EST"/>
    <s v="S.S.I.A.D."/>
    <n v="390000610"/>
    <s v="FEDERATION DEPARTEMENTALE ADMR JURA"/>
    <n v="1"/>
    <m/>
    <m/>
    <m/>
    <m/>
    <m/>
    <m/>
    <s v="S"/>
    <n v="0"/>
    <n v="0"/>
  </r>
  <r>
    <n v="39188"/>
    <n v="61.980707395498612"/>
    <n v="35.562700964630352"/>
    <n v="26.41800643086826"/>
    <n v="26.41800643086826"/>
    <n v="316.00000000000114"/>
    <n v="316.00000000000114"/>
    <n v="39"/>
    <x v="118"/>
    <x v="2770"/>
    <s v="Authume"/>
    <s v="SSIAD LE NORD EST"/>
    <s v="S.S.I.A.D."/>
    <n v="390000610"/>
    <s v="FEDERATION DEPARTEMENTALE ADMR JURA"/>
    <n v="1"/>
    <m/>
    <m/>
    <m/>
    <m/>
    <m/>
    <m/>
    <s v="S"/>
    <n v="0"/>
    <n v="0"/>
  </r>
  <r>
    <n v="39220"/>
    <n v="92"/>
    <n v="65"/>
    <n v="27"/>
    <n v="27"/>
    <n v="393"/>
    <n v="393"/>
    <n v="39"/>
    <x v="118"/>
    <x v="2771"/>
    <s v="Authume"/>
    <s v="SSIAD LE NORD EST"/>
    <s v="S.S.I.A.D."/>
    <n v="390000610"/>
    <s v="FEDERATION DEPARTEMENTALE ADMR JURA"/>
    <n v="1"/>
    <m/>
    <m/>
    <m/>
    <m/>
    <m/>
    <m/>
    <s v="S"/>
    <n v="0"/>
    <n v="0"/>
  </r>
  <r>
    <n v="39238"/>
    <n v="23.024390243902442"/>
    <n v="17.26829268292683"/>
    <n v="5.7560975609756104"/>
    <n v="5.7560975609756104"/>
    <n v="118"/>
    <n v="118"/>
    <n v="39"/>
    <x v="118"/>
    <x v="2772"/>
    <s v="Authume"/>
    <s v="SSIAD LE NORD EST"/>
    <s v="S.S.I.A.D."/>
    <n v="390000610"/>
    <s v="FEDERATION DEPARTEMENTALE ADMR JURA"/>
    <n v="1"/>
    <m/>
    <m/>
    <m/>
    <m/>
    <m/>
    <m/>
    <s v="S"/>
    <n v="0"/>
    <n v="0"/>
  </r>
  <r>
    <n v="39246"/>
    <n v="67.836144578313252"/>
    <n v="51.122891566265061"/>
    <n v="16.713253012048195"/>
    <n v="16.713253012048195"/>
    <n v="408"/>
    <n v="408"/>
    <n v="39"/>
    <x v="118"/>
    <x v="2773"/>
    <s v="Authume"/>
    <s v="SSIAD LE NORD EST"/>
    <s v="S.S.I.A.D."/>
    <n v="390000610"/>
    <s v="FEDERATION DEPARTEMENTALE ADMR JURA"/>
    <n v="1"/>
    <m/>
    <m/>
    <m/>
    <m/>
    <m/>
    <m/>
    <s v="S"/>
    <n v="0"/>
    <n v="0"/>
  </r>
  <r>
    <n v="39262"/>
    <n v="41.585714285714111"/>
    <n v="35.499999999999851"/>
    <n v="6.0857142857142597"/>
    <n v="6.0857142857142597"/>
    <n v="141.9999999999994"/>
    <n v="141.9999999999994"/>
    <n v="39"/>
    <x v="118"/>
    <x v="2774"/>
    <s v="Authume"/>
    <s v="SSIAD LE NORD EST"/>
    <s v="S.S.I.A.D."/>
    <n v="390000610"/>
    <s v="FEDERATION DEPARTEMENTALE ADMR JURA"/>
    <n v="1"/>
    <m/>
    <m/>
    <m/>
    <m/>
    <m/>
    <m/>
    <s v="S"/>
    <n v="0"/>
    <n v="0"/>
  </r>
  <r>
    <n v="39270"/>
    <n v="118.33462394236641"/>
    <n v="82.253151920723965"/>
    <n v="36.08147202164244"/>
    <n v="36.08147202164244"/>
    <n v="581"/>
    <n v="581"/>
    <n v="39"/>
    <x v="118"/>
    <x v="2775"/>
    <s v="Authume"/>
    <s v="SSIAD LE NORD EST"/>
    <s v="S.S.I.A.D."/>
    <n v="390000610"/>
    <s v="FEDERATION DEPARTEMENTALE ADMR JURA"/>
    <n v="1"/>
    <m/>
    <m/>
    <m/>
    <m/>
    <m/>
    <m/>
    <s v="S"/>
    <n v="0"/>
    <n v="0"/>
  </r>
  <r>
    <n v="39284"/>
    <n v="38"/>
    <n v="23"/>
    <n v="15"/>
    <n v="15"/>
    <n v="120"/>
    <n v="120"/>
    <n v="39"/>
    <x v="118"/>
    <x v="2776"/>
    <s v="Authume"/>
    <s v="SSIAD LE NORD EST"/>
    <s v="S.S.I.A.D."/>
    <n v="390000610"/>
    <s v="FEDERATION DEPARTEMENTALE ADMR JURA"/>
    <n v="1"/>
    <m/>
    <m/>
    <m/>
    <m/>
    <m/>
    <m/>
    <s v="S"/>
    <n v="0"/>
    <n v="0"/>
  </r>
  <r>
    <n v="39285"/>
    <n v="64"/>
    <n v="42"/>
    <n v="22"/>
    <n v="22"/>
    <n v="333"/>
    <n v="333"/>
    <n v="39"/>
    <x v="118"/>
    <x v="2777"/>
    <s v="Authume"/>
    <s v="SSIAD LE NORD EST"/>
    <s v="S.S.I.A.D."/>
    <n v="390000610"/>
    <s v="FEDERATION DEPARTEMENTALE ADMR JURA"/>
    <n v="1"/>
    <m/>
    <m/>
    <m/>
    <m/>
    <m/>
    <m/>
    <s v="S"/>
    <n v="0"/>
    <n v="0"/>
  </r>
  <r>
    <n v="39302"/>
    <n v="23"/>
    <n v="16"/>
    <n v="7"/>
    <n v="7"/>
    <n v="101"/>
    <n v="101"/>
    <n v="39"/>
    <x v="118"/>
    <x v="2778"/>
    <s v="Authume"/>
    <s v="SSIAD LE NORD EST"/>
    <s v="S.S.I.A.D."/>
    <n v="390000610"/>
    <s v="FEDERATION DEPARTEMENTALE ADMR JURA"/>
    <n v="1"/>
    <m/>
    <m/>
    <m/>
    <m/>
    <m/>
    <m/>
    <s v="S"/>
    <n v="0"/>
    <n v="0"/>
  </r>
  <r>
    <n v="39308"/>
    <n v="110.5095691600811"/>
    <n v="38.546174298077261"/>
    <n v="71.963394862003838"/>
    <n v="71.963394862003838"/>
    <n v="309"/>
    <n v="309"/>
    <n v="39"/>
    <x v="118"/>
    <x v="2779"/>
    <s v="Authume"/>
    <s v="SSIAD LE NORD EST"/>
    <s v="S.S.I.A.D."/>
    <n v="390000610"/>
    <s v="FEDERATION DEPARTEMENTALE ADMR JURA"/>
    <n v="1"/>
    <m/>
    <m/>
    <m/>
    <m/>
    <m/>
    <m/>
    <s v="S"/>
    <n v="0"/>
    <n v="0"/>
  </r>
  <r>
    <n v="39323"/>
    <n v="62.774999999999977"/>
    <n v="46.832142857142834"/>
    <n v="15.942857142857141"/>
    <n v="15.942857142857141"/>
    <n v="279"/>
    <n v="279"/>
    <n v="39"/>
    <x v="118"/>
    <x v="2780"/>
    <s v="Authume"/>
    <s v="SSIAD LE NORD EST"/>
    <s v="S.S.I.A.D."/>
    <n v="390000610"/>
    <s v="FEDERATION DEPARTEMENTALE ADMR JURA"/>
    <n v="1"/>
    <m/>
    <m/>
    <m/>
    <m/>
    <m/>
    <m/>
    <s v="S"/>
    <n v="0"/>
    <n v="0"/>
  </r>
  <r>
    <n v="39335"/>
    <n v="159.66906474820144"/>
    <n v="80.82014388489209"/>
    <n v="78.84892086330936"/>
    <n v="78.84892086330936"/>
    <n v="548"/>
    <n v="548"/>
    <n v="39"/>
    <x v="118"/>
    <x v="2781"/>
    <s v="Authume"/>
    <s v="SSIAD LE NORD EST"/>
    <s v="S.S.I.A.D."/>
    <n v="390000610"/>
    <s v="FEDERATION DEPARTEMENTALE ADMR JURA"/>
    <n v="1"/>
    <m/>
    <m/>
    <m/>
    <m/>
    <m/>
    <m/>
    <s v="S"/>
    <n v="0"/>
    <n v="0"/>
  </r>
  <r>
    <n v="39360"/>
    <n v="92.788272626452141"/>
    <n v="55.520059838192189"/>
    <n v="37.268212788259952"/>
    <n v="37.268212788259952"/>
    <n v="179"/>
    <n v="179"/>
    <n v="39"/>
    <x v="118"/>
    <x v="2782"/>
    <s v="Authume"/>
    <s v="SSIAD LE NORD EST"/>
    <s v="S.S.I.A.D."/>
    <n v="390000610"/>
    <s v="FEDERATION DEPARTEMENTALE ADMR JURA"/>
    <n v="1"/>
    <m/>
    <m/>
    <m/>
    <m/>
    <m/>
    <m/>
    <s v="S"/>
    <n v="0"/>
    <n v="0"/>
  </r>
  <r>
    <n v="39361"/>
    <n v="35.78947368421052"/>
    <n v="24.157894736842103"/>
    <n v="11.631578947368419"/>
    <n v="11.631578947368419"/>
    <n v="170"/>
    <n v="170"/>
    <n v="39"/>
    <x v="118"/>
    <x v="2783"/>
    <s v="Authume"/>
    <s v="SSIAD LE NORD EST"/>
    <s v="S.S.I.A.D."/>
    <n v="390000610"/>
    <s v="FEDERATION DEPARTEMENTALE ADMR JURA"/>
    <n v="1"/>
    <m/>
    <m/>
    <m/>
    <m/>
    <m/>
    <m/>
    <s v="S"/>
    <n v="0"/>
    <n v="0"/>
  </r>
  <r>
    <n v="39377"/>
    <n v="40.754491017964064"/>
    <n v="22.862275449101791"/>
    <n v="17.892215568862273"/>
    <n v="17.892215568862273"/>
    <n v="166"/>
    <n v="166"/>
    <n v="39"/>
    <x v="118"/>
    <x v="2784"/>
    <s v="Authume"/>
    <s v="SSIAD LE NORD EST"/>
    <s v="S.S.I.A.D."/>
    <n v="390000610"/>
    <s v="FEDERATION DEPARTEMENTALE ADMR JURA"/>
    <n v="1"/>
    <m/>
    <m/>
    <m/>
    <m/>
    <m/>
    <m/>
    <s v="S"/>
    <n v="0"/>
    <n v="0"/>
  </r>
  <r>
    <n v="39392"/>
    <n v="46"/>
    <n v="28"/>
    <n v="18"/>
    <n v="18"/>
    <n v="198"/>
    <n v="198"/>
    <n v="39"/>
    <x v="118"/>
    <x v="2785"/>
    <s v="Authume"/>
    <s v="SSIAD LE NORD EST"/>
    <s v="S.S.I.A.D."/>
    <n v="390000610"/>
    <s v="FEDERATION DEPARTEMENTALE ADMR JURA"/>
    <n v="1"/>
    <m/>
    <m/>
    <m/>
    <m/>
    <m/>
    <m/>
    <s v="S"/>
    <n v="0"/>
    <n v="0"/>
  </r>
  <r>
    <n v="39398"/>
    <n v="51.501385041551259"/>
    <n v="36.786703601108037"/>
    <n v="14.714681440443218"/>
    <n v="14.714681440443218"/>
    <n v="332"/>
    <n v="332"/>
    <n v="39"/>
    <x v="118"/>
    <x v="2786"/>
    <s v="Authume"/>
    <s v="SSIAD LE NORD EST"/>
    <s v="S.S.I.A.D."/>
    <n v="390000610"/>
    <s v="FEDERATION DEPARTEMENTALE ADMR JURA"/>
    <n v="1"/>
    <m/>
    <m/>
    <m/>
    <m/>
    <m/>
    <m/>
    <s v="S"/>
    <n v="0"/>
    <n v="0"/>
  </r>
  <r>
    <n v="39402"/>
    <n v="69.219512195122078"/>
    <n v="40.902439024390318"/>
    <n v="28.31707317073176"/>
    <n v="28.31707317073176"/>
    <n v="387.0000000000008"/>
    <n v="387.0000000000008"/>
    <n v="39"/>
    <x v="118"/>
    <x v="2787"/>
    <s v="Authume"/>
    <s v="SSIAD LE NORD EST"/>
    <s v="S.S.I.A.D."/>
    <n v="390000610"/>
    <s v="FEDERATION DEPARTEMENTALE ADMR JURA"/>
    <n v="1"/>
    <m/>
    <m/>
    <m/>
    <m/>
    <m/>
    <m/>
    <s v="S"/>
    <n v="0"/>
    <n v="0"/>
  </r>
  <r>
    <n v="39409"/>
    <n v="43.92"/>
    <n v="27.327999999999999"/>
    <n v="16.591999999999999"/>
    <n v="16.591999999999999"/>
    <n v="122"/>
    <n v="122"/>
    <n v="39"/>
    <x v="118"/>
    <x v="2788"/>
    <s v="Authume"/>
    <s v="SSIAD LE NORD EST"/>
    <s v="S.S.I.A.D."/>
    <n v="390000610"/>
    <s v="FEDERATION DEPARTEMENTALE ADMR JURA"/>
    <n v="1"/>
    <m/>
    <m/>
    <m/>
    <m/>
    <m/>
    <m/>
    <s v="S"/>
    <n v="0"/>
    <n v="0"/>
  </r>
  <r>
    <n v="39414"/>
    <n v="14.54368932038834"/>
    <n v="11.42718446601941"/>
    <n v="3.1165048543689302"/>
    <n v="3.1165048543689302"/>
    <n v="107"/>
    <n v="107"/>
    <n v="39"/>
    <x v="118"/>
    <x v="2789"/>
    <s v="Authume"/>
    <s v="SSIAD LE NORD EST"/>
    <s v="S.S.I.A.D."/>
    <n v="390000610"/>
    <s v="FEDERATION DEPARTEMENTALE ADMR JURA"/>
    <n v="1"/>
    <m/>
    <m/>
    <m/>
    <m/>
    <m/>
    <m/>
    <s v="S"/>
    <n v="0"/>
    <n v="0"/>
  </r>
  <r>
    <n v="39432"/>
    <n v="21.471999999999998"/>
    <n v="16.591999999999999"/>
    <n v="4.88"/>
    <n v="4.88"/>
    <n v="122"/>
    <n v="122"/>
    <n v="39"/>
    <x v="118"/>
    <x v="2790"/>
    <s v="Authume"/>
    <s v="SSIAD LE NORD EST"/>
    <s v="S.S.I.A.D."/>
    <n v="390000610"/>
    <s v="FEDERATION DEPARTEMENTALE ADMR JURA"/>
    <n v="1"/>
    <m/>
    <m/>
    <m/>
    <m/>
    <m/>
    <m/>
    <s v="S"/>
    <n v="0"/>
    <n v="0"/>
  </r>
  <r>
    <n v="39449"/>
    <n v="51.725190839694683"/>
    <n v="39.717557251908417"/>
    <n v="12.007633587786266"/>
    <n v="12.007633587786266"/>
    <n v="242"/>
    <n v="242"/>
    <n v="39"/>
    <x v="118"/>
    <x v="2791"/>
    <s v="Authume"/>
    <s v="SSIAD LE NORD EST"/>
    <s v="S.S.I.A.D."/>
    <n v="390000610"/>
    <s v="FEDERATION DEPARTEMENTALE ADMR JURA"/>
    <n v="1"/>
    <m/>
    <m/>
    <m/>
    <m/>
    <m/>
    <m/>
    <s v="S"/>
    <n v="0"/>
    <n v="0"/>
  </r>
  <r>
    <n v="39462"/>
    <n v="144.48853615520284"/>
    <n v="94.664902998236343"/>
    <n v="49.823633156966494"/>
    <n v="49.823633156966494"/>
    <n v="565"/>
    <n v="565"/>
    <n v="39"/>
    <x v="118"/>
    <x v="2792"/>
    <s v="Authume"/>
    <s v="SSIAD LE NORD EST"/>
    <s v="S.S.I.A.D."/>
    <n v="390000610"/>
    <s v="FEDERATION DEPARTEMENTALE ADMR JURA"/>
    <n v="1"/>
    <m/>
    <m/>
    <m/>
    <m/>
    <m/>
    <m/>
    <s v="S"/>
    <n v="0"/>
    <n v="0"/>
  </r>
  <r>
    <n v="39464"/>
    <n v="29.711538461538449"/>
    <n v="13.86538461538461"/>
    <n v="15.84615384615384"/>
    <n v="15.84615384615384"/>
    <n v="206"/>
    <n v="206"/>
    <n v="39"/>
    <x v="118"/>
    <x v="129"/>
    <s v="Authume"/>
    <s v="SSIAD LE NORD EST"/>
    <s v="S.S.I.A.D."/>
    <n v="390000610"/>
    <s v="FEDERATION DEPARTEMENTALE ADMR JURA"/>
    <n v="1"/>
    <m/>
    <m/>
    <m/>
    <m/>
    <m/>
    <m/>
    <s v="S"/>
    <n v="0"/>
    <n v="0"/>
  </r>
  <r>
    <n v="39465"/>
    <n v="41.828282828282816"/>
    <n v="34.686868686868678"/>
    <n v="7.1414141414141401"/>
    <n v="7.1414141414141401"/>
    <n v="202"/>
    <n v="202"/>
    <n v="39"/>
    <x v="118"/>
    <x v="2793"/>
    <s v="Authume"/>
    <s v="SSIAD LE NORD EST"/>
    <s v="S.S.I.A.D."/>
    <n v="390000610"/>
    <s v="FEDERATION DEPARTEMENTALE ADMR JURA"/>
    <n v="1"/>
    <m/>
    <m/>
    <m/>
    <m/>
    <m/>
    <m/>
    <s v="S"/>
    <n v="0"/>
    <n v="0"/>
  </r>
  <r>
    <n v="39469"/>
    <n v="19.381443298969081"/>
    <n v="11.628865979381448"/>
    <n v="7.7525773195876324"/>
    <n v="7.7525773195876324"/>
    <n v="94"/>
    <n v="94"/>
    <n v="39"/>
    <x v="118"/>
    <x v="2794"/>
    <s v="Authume"/>
    <s v="SSIAD LE NORD EST"/>
    <s v="S.S.I.A.D."/>
    <n v="390000610"/>
    <s v="FEDERATION DEPARTEMENTALE ADMR JURA"/>
    <n v="1"/>
    <m/>
    <m/>
    <m/>
    <m/>
    <m/>
    <m/>
    <s v="S"/>
    <n v="0"/>
    <n v="0"/>
  </r>
  <r>
    <n v="39499"/>
    <n v="50.400000000000077"/>
    <n v="37.028571428571482"/>
    <n v="13.371428571428591"/>
    <n v="13.371428571428591"/>
    <n v="180"/>
    <n v="180"/>
    <n v="39"/>
    <x v="118"/>
    <x v="2795"/>
    <s v="Authume"/>
    <s v="SSIAD LE NORD EST"/>
    <s v="S.S.I.A.D."/>
    <n v="390000610"/>
    <s v="FEDERATION DEPARTEMENTALE ADMR JURA"/>
    <n v="1"/>
    <m/>
    <m/>
    <m/>
    <m/>
    <m/>
    <m/>
    <s v="S"/>
    <n v="0"/>
    <n v="0"/>
  </r>
  <r>
    <n v="39513"/>
    <n v="61"/>
    <n v="42"/>
    <n v="19"/>
    <n v="19"/>
    <n v="265"/>
    <n v="265"/>
    <n v="39"/>
    <x v="118"/>
    <x v="2796"/>
    <s v="Authume"/>
    <s v="SSIAD LE NORD EST"/>
    <s v="S.S.I.A.D."/>
    <n v="390000610"/>
    <s v="FEDERATION DEPARTEMENTALE ADMR JURA"/>
    <n v="1"/>
    <m/>
    <m/>
    <m/>
    <m/>
    <m/>
    <m/>
    <s v="S"/>
    <n v="0"/>
    <n v="0"/>
  </r>
  <r>
    <n v="39514"/>
    <n v="26.381215469613252"/>
    <n v="16.88397790055248"/>
    <n v="9.4972375690607702"/>
    <n v="9.4972375690607702"/>
    <n v="191"/>
    <n v="191"/>
    <n v="39"/>
    <x v="118"/>
    <x v="2797"/>
    <s v="Authume"/>
    <s v="SSIAD LE NORD EST"/>
    <s v="S.S.I.A.D."/>
    <n v="390000610"/>
    <s v="FEDERATION DEPARTEMENTALE ADMR JURA"/>
    <n v="1"/>
    <m/>
    <m/>
    <m/>
    <m/>
    <m/>
    <m/>
    <s v="S"/>
    <n v="0"/>
    <n v="0"/>
  </r>
  <r>
    <n v="39527"/>
    <n v="38"/>
    <n v="30"/>
    <n v="8"/>
    <n v="8"/>
    <n v="95"/>
    <n v="95"/>
    <n v="39"/>
    <x v="118"/>
    <x v="2798"/>
    <s v="Authume"/>
    <s v="SSIAD LE NORD EST"/>
    <s v="S.S.I.A.D."/>
    <n v="390000610"/>
    <s v="FEDERATION DEPARTEMENTALE ADMR JURA"/>
    <n v="1"/>
    <m/>
    <m/>
    <m/>
    <m/>
    <m/>
    <m/>
    <s v="S"/>
    <n v="0"/>
    <n v="0"/>
  </r>
  <r>
    <n v="39528"/>
    <n v="106.5826771653544"/>
    <n v="70.068241469816314"/>
    <n v="36.514435695538076"/>
    <n v="36.514435695538076"/>
    <n v="376"/>
    <n v="376"/>
    <n v="39"/>
    <x v="118"/>
    <x v="2799"/>
    <s v="Authume"/>
    <s v="SSIAD LE NORD EST"/>
    <s v="S.S.I.A.D."/>
    <n v="390000610"/>
    <s v="FEDERATION DEPARTEMENTALE ADMR JURA"/>
    <n v="1"/>
    <m/>
    <m/>
    <m/>
    <m/>
    <m/>
    <m/>
    <s v="S"/>
    <n v="0"/>
    <n v="0"/>
  </r>
  <r>
    <n v="39581"/>
    <n v="62.389059602312969"/>
    <n v="40.280150925432451"/>
    <n v="22.108908676880521"/>
    <n v="22.108908676880521"/>
    <n v="260.9999999999992"/>
    <n v="260.9999999999992"/>
    <n v="39"/>
    <x v="118"/>
    <x v="2800"/>
    <s v="Authume"/>
    <s v="SSIAD LE NORD EST"/>
    <s v="S.S.I.A.D."/>
    <n v="390000610"/>
    <s v="FEDERATION DEPARTEMENTALE ADMR JURA"/>
    <n v="1"/>
    <m/>
    <m/>
    <m/>
    <m/>
    <m/>
    <m/>
    <s v="S"/>
    <n v="0"/>
    <n v="0"/>
  </r>
  <r>
    <n v="39584"/>
    <n v="28.695945945945958"/>
    <n v="17.587837837837846"/>
    <n v="11.108108108108112"/>
    <n v="11.108108108108112"/>
    <n v="137"/>
    <n v="137"/>
    <n v="39"/>
    <x v="118"/>
    <x v="2801"/>
    <s v="Authume"/>
    <s v="SSIAD LE NORD EST"/>
    <s v="S.S.I.A.D."/>
    <n v="390000610"/>
    <s v="FEDERATION DEPARTEMENTALE ADMR JURA"/>
    <n v="1"/>
    <m/>
    <m/>
    <m/>
    <m/>
    <m/>
    <m/>
    <s v="S"/>
    <n v="0"/>
    <n v="0"/>
  </r>
  <r>
    <n v="39003"/>
    <n v="10"/>
    <n v="5"/>
    <n v="5"/>
    <n v="5"/>
    <n v="36"/>
    <n v="36"/>
    <n v="39"/>
    <x v="124"/>
    <x v="2802"/>
    <s v="Bletterans"/>
    <s v="SSIAD LE PARVIS POLIGNY"/>
    <s v="S.S.I.A.D."/>
    <n v="390000610"/>
    <s v="FEDERATION DEPARTEMENTALE ADMR JURA"/>
    <n v="1"/>
    <m/>
    <m/>
    <m/>
    <m/>
    <m/>
    <m/>
    <s v="P"/>
    <n v="0"/>
    <n v="0"/>
  </r>
  <r>
    <n v="39013"/>
    <n v="1221.9872928103787"/>
    <n v="645.51226096910204"/>
    <n v="576.47503184127663"/>
    <n v="576.47503184127663"/>
    <n v="3528.9999999999941"/>
    <n v="3528.9999999999941"/>
    <n v="39"/>
    <x v="124"/>
    <x v="2803"/>
    <s v="Arbois"/>
    <s v="SSIAD LE PARVIS POLIGNY"/>
    <s v="S.S.I.A.D."/>
    <n v="390000610"/>
    <s v="FEDERATION DEPARTEMENTALE ADMR JURA"/>
    <n v="1"/>
    <m/>
    <m/>
    <m/>
    <m/>
    <m/>
    <m/>
    <s v="P"/>
    <n v="0"/>
    <n v="0"/>
  </r>
  <r>
    <n v="39019"/>
    <n v="49"/>
    <n v="37"/>
    <n v="12"/>
    <n v="12"/>
    <n v="242"/>
    <n v="242"/>
    <n v="39"/>
    <x v="124"/>
    <x v="2804"/>
    <s v="Arbois"/>
    <s v="SSIAD LE PARVIS POLIGNY"/>
    <s v="S.S.I.A.D."/>
    <n v="390000610"/>
    <s v="FEDERATION DEPARTEMENTALE ADMR JURA"/>
    <n v="1"/>
    <m/>
    <m/>
    <m/>
    <m/>
    <m/>
    <m/>
    <s v="P"/>
    <n v="0"/>
    <n v="0"/>
  </r>
  <r>
    <n v="39028"/>
    <n v="123.83484162895901"/>
    <n v="82.556561085972675"/>
    <n v="41.278280542986337"/>
    <n v="41.278280542986337"/>
    <n v="444.99999999999909"/>
    <n v="444.99999999999909"/>
    <n v="39"/>
    <x v="124"/>
    <x v="2805"/>
    <s v="Bletterans"/>
    <s v="SSIAD LE PARVIS POLIGNY"/>
    <s v="S.S.I.A.D."/>
    <n v="390000610"/>
    <s v="FEDERATION DEPARTEMENTALE ADMR JURA"/>
    <n v="1"/>
    <m/>
    <m/>
    <m/>
    <m/>
    <m/>
    <m/>
    <s v="P"/>
    <n v="0"/>
    <n v="0"/>
  </r>
  <r>
    <n v="39040"/>
    <n v="51.945652173913018"/>
    <n v="31.74456521739129"/>
    <n v="20.201086956521731"/>
    <n v="20.201086956521731"/>
    <n v="177"/>
    <n v="177"/>
    <n v="39"/>
    <x v="125"/>
    <x v="2806"/>
    <s v="Bletterans"/>
    <s v="SSIAD LE PARVIS POLIGNY"/>
    <s v="S.S.I.A.D."/>
    <n v="390000610"/>
    <s v="FEDERATION DEPARTEMENTALE ADMR JURA"/>
    <n v="1"/>
    <m/>
    <m/>
    <m/>
    <m/>
    <m/>
    <m/>
    <s v="P"/>
    <n v="0"/>
    <n v="0"/>
  </r>
  <r>
    <n v="39049"/>
    <n v="104"/>
    <n v="76"/>
    <n v="28"/>
    <n v="28"/>
    <n v="400"/>
    <n v="400"/>
    <n v="39"/>
    <x v="124"/>
    <x v="2807"/>
    <s v="Bletterans"/>
    <s v="SSIAD LE PARVIS POLIGNY"/>
    <s v="S.S.I.A.D."/>
    <n v="390000610"/>
    <s v="FEDERATION DEPARTEMENTALE ADMR JURA"/>
    <n v="1"/>
    <m/>
    <m/>
    <m/>
    <m/>
    <m/>
    <m/>
    <s v="P"/>
    <n v="0"/>
    <n v="0"/>
  </r>
  <r>
    <n v="39054"/>
    <n v="15.792207792207794"/>
    <n v="6.9090909090909092"/>
    <n v="8.8831168831168839"/>
    <n v="8.8831168831168839"/>
    <n v="76"/>
    <n v="76"/>
    <n v="39"/>
    <x v="124"/>
    <x v="2808"/>
    <s v="Bletterans"/>
    <s v="SSIAD LE PARVIS POLIGNY"/>
    <s v="S.S.I.A.D."/>
    <n v="390000610"/>
    <s v="FEDERATION DEPARTEMENTALE ADMR JURA"/>
    <n v="1"/>
    <m/>
    <m/>
    <m/>
    <m/>
    <m/>
    <m/>
    <s v="P"/>
    <n v="0"/>
    <n v="0"/>
  </r>
  <r>
    <n v="39073"/>
    <n v="51"/>
    <n v="41"/>
    <n v="10"/>
    <n v="10"/>
    <n v="161"/>
    <n v="161"/>
    <n v="39"/>
    <x v="124"/>
    <x v="2809"/>
    <s v="Bletterans"/>
    <s v="SSIAD LE PARVIS POLIGNY"/>
    <s v="S.S.I.A.D."/>
    <n v="390000610"/>
    <s v="FEDERATION DEPARTEMENTALE ADMR JURA"/>
    <n v="1"/>
    <m/>
    <m/>
    <m/>
    <m/>
    <m/>
    <m/>
    <s v="P"/>
    <n v="0"/>
    <n v="0"/>
  </r>
  <r>
    <n v="39081"/>
    <n v="112"/>
    <n v="66"/>
    <n v="46"/>
    <n v="46"/>
    <n v="374"/>
    <n v="374"/>
    <n v="39"/>
    <x v="124"/>
    <x v="2810"/>
    <s v="Poligny"/>
    <s v="SSIAD LE PARVIS POLIGNY"/>
    <s v="S.S.I.A.D."/>
    <n v="390000610"/>
    <s v="FEDERATION DEPARTEMENTALE ADMR JURA"/>
    <n v="1"/>
    <m/>
    <m/>
    <m/>
    <m/>
    <m/>
    <m/>
    <s v="P"/>
    <n v="0"/>
    <n v="0"/>
  </r>
  <r>
    <n v="39094"/>
    <n v="38.452380952380921"/>
    <n v="16.190476190476161"/>
    <n v="22.261904761904759"/>
    <n v="22.261904761904759"/>
    <n v="170"/>
    <n v="170"/>
    <n v="39"/>
    <x v="124"/>
    <x v="2811"/>
    <s v="Poligny"/>
    <s v="SSIAD LE PARVIS POLIGNY"/>
    <s v="S.S.I.A.D."/>
    <n v="390000610"/>
    <s v="FEDERATION DEPARTEMENTALE ADMR JURA"/>
    <n v="1"/>
    <m/>
    <m/>
    <m/>
    <m/>
    <m/>
    <m/>
    <s v="P"/>
    <n v="0"/>
    <n v="0"/>
  </r>
  <r>
    <n v="39100"/>
    <n v="25.422222222222228"/>
    <n v="12.711111111111114"/>
    <n v="12.711111111111114"/>
    <n v="12.711111111111114"/>
    <n v="88"/>
    <n v="88"/>
    <n v="39"/>
    <x v="124"/>
    <x v="2812"/>
    <s v="Bletterans"/>
    <s v="SSIAD LE PARVIS POLIGNY"/>
    <s v="S.S.I.A.D."/>
    <n v="390000610"/>
    <s v="FEDERATION DEPARTEMENTALE ADMR JURA"/>
    <n v="1"/>
    <m/>
    <m/>
    <m/>
    <m/>
    <m/>
    <m/>
    <s v="P"/>
    <n v="0"/>
    <n v="0"/>
  </r>
  <r>
    <n v="39116"/>
    <n v="36.443609022556402"/>
    <n v="21.669172932330834"/>
    <n v="14.774436090225571"/>
    <n v="14.774436090225571"/>
    <n v="131"/>
    <n v="131"/>
    <n v="39"/>
    <x v="124"/>
    <x v="2813"/>
    <s v="Arbois"/>
    <s v="SSIAD LE PARVIS POLIGNY"/>
    <s v="S.S.I.A.D."/>
    <n v="390000610"/>
    <s v="FEDERATION DEPARTEMENTALE ADMR JURA"/>
    <n v="1"/>
    <m/>
    <m/>
    <m/>
    <m/>
    <m/>
    <m/>
    <s v="P"/>
    <n v="0"/>
    <n v="0"/>
  </r>
  <r>
    <n v="39119"/>
    <n v="28"/>
    <n v="13"/>
    <n v="15"/>
    <n v="15"/>
    <n v="89"/>
    <n v="89"/>
    <n v="39"/>
    <x v="124"/>
    <x v="2814"/>
    <s v="Bletterans"/>
    <s v="SSIAD LE PARVIS POLIGNY"/>
    <s v="S.S.I.A.D."/>
    <n v="390000610"/>
    <s v="FEDERATION DEPARTEMENTALE ADMR JURA"/>
    <n v="1"/>
    <m/>
    <m/>
    <m/>
    <m/>
    <m/>
    <m/>
    <s v="P"/>
    <n v="0"/>
    <n v="0"/>
  </r>
  <r>
    <n v="39127"/>
    <n v="29"/>
    <n v="23"/>
    <n v="6"/>
    <n v="6"/>
    <n v="98"/>
    <n v="98"/>
    <n v="39"/>
    <x v="124"/>
    <x v="2815"/>
    <s v="Poligny"/>
    <s v="SSIAD LE PARVIS POLIGNY"/>
    <s v="S.S.I.A.D."/>
    <n v="390000610"/>
    <s v="FEDERATION DEPARTEMENTALE ADMR JURA"/>
    <n v="1"/>
    <m/>
    <m/>
    <m/>
    <m/>
    <m/>
    <m/>
    <s v="P"/>
    <n v="0"/>
    <n v="0"/>
  </r>
  <r>
    <n v="39136"/>
    <n v="16.527777777777775"/>
    <n v="11.666666666666664"/>
    <n v="4.8611111111111098"/>
    <n v="4.8611111111111098"/>
    <n v="35"/>
    <n v="35"/>
    <n v="39"/>
    <x v="124"/>
    <x v="2816"/>
    <s v="Bletterans"/>
    <s v="SSIAD LE PARVIS POLIGNY"/>
    <s v="S.S.I.A.D."/>
    <n v="390000610"/>
    <s v="FEDERATION DEPARTEMENTALE ADMR JURA"/>
    <n v="1"/>
    <m/>
    <m/>
    <m/>
    <m/>
    <m/>
    <m/>
    <s v="P"/>
    <n v="0"/>
    <n v="0"/>
  </r>
  <r>
    <n v="39159"/>
    <n v="71"/>
    <n v="48"/>
    <n v="23"/>
    <n v="23"/>
    <n v="265"/>
    <n v="265"/>
    <n v="39"/>
    <x v="124"/>
    <x v="2817"/>
    <s v="Bletterans"/>
    <s v="SSIAD LE PARVIS POLIGNY"/>
    <s v="S.S.I.A.D."/>
    <n v="390000610"/>
    <s v="FEDERATION DEPARTEMENTALE ADMR JURA"/>
    <n v="1"/>
    <m/>
    <m/>
    <m/>
    <m/>
    <m/>
    <m/>
    <s v="P"/>
    <n v="0"/>
    <n v="0"/>
  </r>
  <r>
    <n v="39223"/>
    <n v="66.575671790914015"/>
    <n v="43.078375864709066"/>
    <n v="23.497295926204945"/>
    <n v="23.497295926204945"/>
    <n v="189"/>
    <n v="189"/>
    <n v="39"/>
    <x v="124"/>
    <x v="2818"/>
    <s v="Arbois"/>
    <s v="SSIAD LE PARVIS POLIGNY"/>
    <s v="S.S.I.A.D."/>
    <n v="390000610"/>
    <s v="FEDERATION DEPARTEMENTALE ADMR JURA"/>
    <n v="1"/>
    <m/>
    <m/>
    <m/>
    <m/>
    <m/>
    <m/>
    <s v="P"/>
    <n v="0"/>
    <n v="0"/>
  </r>
  <r>
    <n v="39263"/>
    <n v="111"/>
    <n v="72"/>
    <n v="39"/>
    <n v="39"/>
    <n v="444"/>
    <n v="444"/>
    <n v="39"/>
    <x v="124"/>
    <x v="2819"/>
    <s v="Bletterans"/>
    <s v="SSIAD LE PARVIS POLIGNY"/>
    <s v="S.S.I.A.D."/>
    <n v="390000610"/>
    <s v="FEDERATION DEPARTEMENTALE ADMR JURA"/>
    <n v="1"/>
    <m/>
    <m/>
    <m/>
    <m/>
    <m/>
    <m/>
    <s v="P"/>
    <n v="0"/>
    <n v="0"/>
  </r>
  <r>
    <n v="39319"/>
    <n v="21"/>
    <n v="19"/>
    <n v="2"/>
    <n v="2"/>
    <n v="140"/>
    <n v="140"/>
    <n v="39"/>
    <x v="124"/>
    <x v="2820"/>
    <s v="Arbois"/>
    <s v="SSIAD LE PARVIS POLIGNY"/>
    <s v="S.S.I.A.D."/>
    <n v="390000610"/>
    <s v="FEDERATION DEPARTEMENTALE ADMR JURA"/>
    <n v="1"/>
    <m/>
    <m/>
    <m/>
    <m/>
    <m/>
    <m/>
    <s v="P"/>
    <n v="0"/>
    <n v="0"/>
  </r>
  <r>
    <n v="39325"/>
    <n v="158.73645165075567"/>
    <n v="96.050719151731144"/>
    <n v="62.685732499024539"/>
    <n v="62.685732499024539"/>
    <n v="562.00000000000091"/>
    <n v="562.00000000000091"/>
    <n v="39"/>
    <x v="124"/>
    <x v="2821"/>
    <s v="Arbois"/>
    <s v="SSIAD LE PARVIS POLIGNY"/>
    <s v="S.S.I.A.D."/>
    <n v="390000610"/>
    <s v="FEDERATION DEPARTEMENTALE ADMR JURA"/>
    <n v="1"/>
    <m/>
    <m/>
    <m/>
    <m/>
    <m/>
    <m/>
    <s v="P"/>
    <n v="0"/>
    <n v="0"/>
  </r>
  <r>
    <n v="39330"/>
    <n v="25.324675324675251"/>
    <n v="14.181818181818141"/>
    <n v="11.14285714285711"/>
    <n v="11.14285714285711"/>
    <n v="156"/>
    <n v="156"/>
    <n v="39"/>
    <x v="124"/>
    <x v="2822"/>
    <s v="Bletterans"/>
    <s v="SSIAD LE PARVIS POLIGNY"/>
    <s v="S.S.I.A.D."/>
    <n v="390000610"/>
    <s v="FEDERATION DEPARTEMENTALE ADMR JURA"/>
    <n v="1"/>
    <m/>
    <m/>
    <m/>
    <m/>
    <m/>
    <m/>
    <s v="P"/>
    <n v="0"/>
    <n v="0"/>
  </r>
  <r>
    <n v="39336"/>
    <n v="33.254545454545372"/>
    <n v="24.672727272727212"/>
    <n v="8.5818181818181607"/>
    <n v="8.5818181818181607"/>
    <n v="118"/>
    <n v="118"/>
    <n v="39"/>
    <x v="124"/>
    <x v="2823"/>
    <s v="Poligny"/>
    <s v="SSIAD LE PARVIS POLIGNY"/>
    <s v="S.S.I.A.D."/>
    <n v="390000610"/>
    <s v="FEDERATION DEPARTEMENTALE ADMR JURA"/>
    <n v="1"/>
    <m/>
    <m/>
    <m/>
    <m/>
    <m/>
    <m/>
    <s v="P"/>
    <n v="0"/>
    <n v="0"/>
  </r>
  <r>
    <n v="39337"/>
    <n v="28.5"/>
    <n v="15.2"/>
    <n v="13.3"/>
    <n v="13.3"/>
    <n v="76"/>
    <n v="76"/>
    <n v="39"/>
    <x v="124"/>
    <x v="2824"/>
    <s v="Arbois"/>
    <s v="SSIAD LE PARVIS POLIGNY"/>
    <s v="S.S.I.A.D."/>
    <n v="390000610"/>
    <s v="FEDERATION DEPARTEMENTALE ADMR JURA"/>
    <n v="1"/>
    <m/>
    <m/>
    <m/>
    <m/>
    <m/>
    <m/>
    <s v="P"/>
    <n v="0"/>
    <n v="0"/>
  </r>
  <r>
    <n v="39354"/>
    <n v="76"/>
    <n v="52"/>
    <n v="24"/>
    <n v="24"/>
    <n v="345"/>
    <n v="345"/>
    <n v="39"/>
    <x v="124"/>
    <x v="2825"/>
    <s v="Bletterans"/>
    <s v="SSIAD LE PARVIS POLIGNY"/>
    <s v="S.S.I.A.D."/>
    <n v="390000610"/>
    <s v="FEDERATION DEPARTEMENTALE ADMR JURA"/>
    <n v="1"/>
    <m/>
    <m/>
    <m/>
    <m/>
    <m/>
    <m/>
    <s v="P"/>
    <n v="0"/>
    <n v="0"/>
  </r>
  <r>
    <n v="39355"/>
    <n v="98"/>
    <n v="68"/>
    <n v="30"/>
    <n v="30"/>
    <n v="273"/>
    <n v="273"/>
    <n v="39"/>
    <x v="124"/>
    <x v="2826"/>
    <s v="Arbois"/>
    <s v="SSIAD LE PARVIS POLIGNY"/>
    <s v="S.S.I.A.D."/>
    <n v="390000610"/>
    <s v="FEDERATION DEPARTEMENTALE ADMR JURA"/>
    <n v="1"/>
    <m/>
    <m/>
    <m/>
    <m/>
    <m/>
    <m/>
    <s v="P"/>
    <n v="0"/>
    <n v="0"/>
  </r>
  <r>
    <n v="39386"/>
    <n v="20.5"/>
    <n v="14.35"/>
    <n v="6.15"/>
    <n v="6.15"/>
    <n v="82"/>
    <n v="82"/>
    <n v="39"/>
    <x v="124"/>
    <x v="2827"/>
    <s v="Bletterans"/>
    <s v="SSIAD LE PARVIS POLIGNY"/>
    <s v="S.S.I.A.D."/>
    <n v="390000610"/>
    <s v="FEDERATION DEPARTEMENTALE ADMR JURA"/>
    <n v="1"/>
    <m/>
    <m/>
    <m/>
    <m/>
    <m/>
    <m/>
    <s v="P"/>
    <n v="0"/>
    <n v="0"/>
  </r>
  <r>
    <n v="39401"/>
    <n v="64.629310344827758"/>
    <n v="38.982758620689758"/>
    <n v="25.646551724138"/>
    <n v="25.646551724138"/>
    <n v="238.00000000000065"/>
    <n v="238.00000000000065"/>
    <n v="39"/>
    <x v="124"/>
    <x v="2828"/>
    <s v="Bletterans"/>
    <s v="SSIAD LE PARVIS POLIGNY"/>
    <s v="S.S.I.A.D."/>
    <n v="390000610"/>
    <s v="FEDERATION DEPARTEMENTALE ADMR JURA"/>
    <n v="1"/>
    <m/>
    <m/>
    <m/>
    <m/>
    <m/>
    <m/>
    <s v="P"/>
    <n v="0"/>
    <n v="0"/>
  </r>
  <r>
    <n v="39425"/>
    <n v="31"/>
    <n v="20"/>
    <n v="11"/>
    <n v="11"/>
    <n v="101"/>
    <n v="101"/>
    <n v="39"/>
    <x v="124"/>
    <x v="2829"/>
    <s v="Arbois"/>
    <s v="SSIAD LE PARVIS POLIGNY"/>
    <s v="S.S.I.A.D."/>
    <n v="390000610"/>
    <s v="FEDERATION DEPARTEMENTALE ADMR JURA"/>
    <n v="1"/>
    <m/>
    <m/>
    <m/>
    <m/>
    <m/>
    <m/>
    <s v="P"/>
    <n v="0"/>
    <n v="0"/>
  </r>
  <r>
    <n v="39426"/>
    <n v="75.36401673640168"/>
    <n v="32.72384937238494"/>
    <n v="42.64016736401674"/>
    <n v="42.64016736401674"/>
    <n v="237"/>
    <n v="237"/>
    <n v="39"/>
    <x v="124"/>
    <x v="2830"/>
    <s v="Bletterans"/>
    <s v="SSIAD LE PARVIS POLIGNY"/>
    <s v="S.S.I.A.D."/>
    <n v="390000610"/>
    <s v="FEDERATION DEPARTEMENTALE ADMR JURA"/>
    <n v="1"/>
    <m/>
    <m/>
    <m/>
    <m/>
    <m/>
    <m/>
    <s v="P"/>
    <n v="0"/>
    <n v="0"/>
  </r>
  <r>
    <n v="39434"/>
    <n v="1253.7088375745498"/>
    <n v="674.03448735452014"/>
    <n v="579.67435022002951"/>
    <n v="579.67435022002951"/>
    <n v="4151.9999999999818"/>
    <n v="4151.9999999999818"/>
    <n v="39"/>
    <x v="124"/>
    <x v="2831"/>
    <s v="Poligny"/>
    <s v="SSIAD LE PARVIS POLIGNY"/>
    <s v="S.S.I.A.D."/>
    <n v="390000610"/>
    <s v="FEDERATION DEPARTEMENTALE ADMR JURA"/>
    <n v="1"/>
    <m/>
    <m/>
    <m/>
    <m/>
    <m/>
    <m/>
    <s v="P"/>
    <n v="0"/>
    <n v="0"/>
  </r>
  <r>
    <n v="39446"/>
    <n v="75.929752066115995"/>
    <n v="48.595041322314238"/>
    <n v="27.334710743801761"/>
    <n v="27.334710743801761"/>
    <n v="245.00000000000097"/>
    <n v="245.00000000000097"/>
    <n v="39"/>
    <x v="124"/>
    <x v="2832"/>
    <s v="Arbois"/>
    <s v="SSIAD LE PARVIS POLIGNY"/>
    <s v="S.S.I.A.D."/>
    <n v="390000610"/>
    <s v="FEDERATION DEPARTEMENTALE ADMR JURA"/>
    <n v="1"/>
    <m/>
    <m/>
    <m/>
    <m/>
    <m/>
    <m/>
    <s v="P"/>
    <n v="0"/>
    <n v="0"/>
  </r>
  <r>
    <n v="39479"/>
    <n v="59.264573991031362"/>
    <n v="44.44843049327352"/>
    <n v="14.816143497757841"/>
    <n v="14.816143497757841"/>
    <n v="236"/>
    <n v="236"/>
    <n v="39"/>
    <x v="124"/>
    <x v="2833"/>
    <s v="Arbois"/>
    <s v="SSIAD LE PARVIS POLIGNY"/>
    <s v="S.S.I.A.D."/>
    <n v="390000610"/>
    <s v="FEDERATION DEPARTEMENTALE ADMR JURA"/>
    <n v="1"/>
    <m/>
    <m/>
    <m/>
    <m/>
    <m/>
    <m/>
    <s v="P"/>
    <n v="0"/>
    <n v="0"/>
  </r>
  <r>
    <n v="39535"/>
    <n v="117.24999999999999"/>
    <n v="90.421610169491515"/>
    <n v="26.82838983050847"/>
    <n v="26.82838983050847"/>
    <n v="469"/>
    <n v="469"/>
    <n v="39"/>
    <x v="124"/>
    <x v="2834"/>
    <s v="Bletterans"/>
    <s v="SSIAD LE PARVIS POLIGNY"/>
    <s v="S.S.I.A.D."/>
    <n v="390000610"/>
    <s v="FEDERATION DEPARTEMENTALE ADMR JURA"/>
    <n v="1"/>
    <m/>
    <m/>
    <m/>
    <m/>
    <m/>
    <m/>
    <s v="P"/>
    <n v="0"/>
    <n v="0"/>
  </r>
  <r>
    <n v="39539"/>
    <n v="74.852830188679206"/>
    <n v="45.305660377358471"/>
    <n v="29.547169811320739"/>
    <n v="29.547169811320739"/>
    <n v="261"/>
    <n v="261"/>
    <n v="39"/>
    <x v="124"/>
    <x v="254"/>
    <s v="Arbois"/>
    <s v="SSIAD LE PARVIS POLIGNY"/>
    <s v="S.S.I.A.D."/>
    <n v="390000610"/>
    <s v="FEDERATION DEPARTEMENTALE ADMR JURA"/>
    <n v="1"/>
    <m/>
    <m/>
    <m/>
    <m/>
    <m/>
    <m/>
    <s v="P"/>
    <n v="0"/>
    <n v="0"/>
  </r>
  <r>
    <n v="39548"/>
    <n v="32"/>
    <n v="22"/>
    <n v="10"/>
    <n v="10"/>
    <n v="96"/>
    <n v="96"/>
    <n v="39"/>
    <x v="124"/>
    <x v="2835"/>
    <s v="Poligny"/>
    <s v="SSIAD LE PARVIS POLIGNY"/>
    <s v="S.S.I.A.D."/>
    <n v="390000610"/>
    <s v="FEDERATION DEPARTEMENTALE ADMR JURA"/>
    <n v="1"/>
    <m/>
    <m/>
    <m/>
    <m/>
    <m/>
    <m/>
    <s v="P"/>
    <n v="0"/>
    <n v="0"/>
  </r>
  <r>
    <n v="39570"/>
    <n v="50.749999999999986"/>
    <n v="26.867647058823518"/>
    <n v="23.882352941176464"/>
    <n v="23.882352941176464"/>
    <n v="203"/>
    <n v="203"/>
    <n v="39"/>
    <x v="124"/>
    <x v="2836"/>
    <s v="Bletterans"/>
    <s v="SSIAD LE PARVIS POLIGNY"/>
    <s v="S.S.I.A.D."/>
    <n v="390000610"/>
    <s v="FEDERATION DEPARTEMENTALE ADMR JURA"/>
    <n v="1"/>
    <m/>
    <m/>
    <m/>
    <m/>
    <m/>
    <m/>
    <s v="P"/>
    <n v="0"/>
    <n v="0"/>
  </r>
  <r>
    <n v="39572"/>
    <n v="111.24352331606221"/>
    <n v="73.834196891191723"/>
    <n v="37.409326424870478"/>
    <n v="37.409326424870478"/>
    <n v="380"/>
    <n v="380"/>
    <n v="39"/>
    <x v="124"/>
    <x v="2837"/>
    <s v="Arbois"/>
    <s v="SSIAD LE PARVIS POLIGNY"/>
    <s v="S.S.I.A.D."/>
    <n v="390000610"/>
    <s v="FEDERATION DEPARTEMENTALE ADMR JURA"/>
    <n v="1"/>
    <m/>
    <m/>
    <m/>
    <m/>
    <m/>
    <m/>
    <s v="P"/>
    <n v="0"/>
    <n v="0"/>
  </r>
  <r>
    <n v="39016"/>
    <n v="354.53534718944383"/>
    <n v="168.2994188551998"/>
    <n v="186.23592833424402"/>
    <n v="186.23592833424402"/>
    <n v="1165"/>
    <n v="1165"/>
    <n v="39"/>
    <x v="121"/>
    <x v="2838"/>
    <s v="Moirans en Montagne"/>
    <s v="SSIAD LE REVERMONT ORGELET"/>
    <s v="S.S.I.A.D."/>
    <n v="390000610"/>
    <s v="FEDERATION DEPARTEMENTALE ADMR JURA"/>
    <n v="1"/>
    <m/>
    <m/>
    <m/>
    <m/>
    <m/>
    <m/>
    <s v="S"/>
    <n v="0"/>
    <n v="0"/>
  </r>
  <r>
    <n v="39018"/>
    <n v="154.52674359531477"/>
    <n v="101.89257254973543"/>
    <n v="52.634171045579336"/>
    <n v="52.634171045579336"/>
    <n v="557.00000000000057"/>
    <n v="557.00000000000057"/>
    <n v="39"/>
    <x v="121"/>
    <x v="2839"/>
    <s v="Moirans en Montagne"/>
    <s v="SSIAD LE REVERMONT ORGELET"/>
    <s v="S.S.I.A.D."/>
    <n v="390000610"/>
    <s v="FEDERATION DEPARTEMENTALE ADMR JURA"/>
    <n v="1"/>
    <m/>
    <m/>
    <m/>
    <m/>
    <m/>
    <m/>
    <s v="S"/>
    <n v="0"/>
    <n v="0"/>
  </r>
  <r>
    <n v="39021"/>
    <n v="47.598726114649459"/>
    <n v="30.382165605095398"/>
    <n v="17.216560509554061"/>
    <n v="17.216560509554061"/>
    <n v="158.99999999999926"/>
    <n v="158.99999999999926"/>
    <n v="39"/>
    <x v="121"/>
    <x v="2840"/>
    <s v="Saint Amour"/>
    <s v="SSIAD LE REVERMONT ORGELET"/>
    <s v="S.S.I.A.D."/>
    <n v="390000610"/>
    <s v="FEDERATION DEPARTEMENTALE ADMR JURA"/>
    <n v="1"/>
    <m/>
    <m/>
    <m/>
    <m/>
    <m/>
    <m/>
    <s v="S"/>
    <n v="0"/>
    <n v="0"/>
  </r>
  <r>
    <n v="39045"/>
    <n v="17.526315789473685"/>
    <n v="11.684210526315791"/>
    <n v="5.8421052631578956"/>
    <n v="5.8421052631578956"/>
    <n v="74"/>
    <n v="74"/>
    <n v="39"/>
    <x v="121"/>
    <x v="2841"/>
    <s v="Moirans en Montagne"/>
    <s v="SSIAD LE REVERMONT ORGELET"/>
    <s v="S.S.I.A.D."/>
    <n v="390000610"/>
    <s v="FEDERATION DEPARTEMENTALE ADMR JURA"/>
    <n v="1"/>
    <m/>
    <m/>
    <m/>
    <m/>
    <m/>
    <m/>
    <s v="S"/>
    <n v="0"/>
    <n v="0"/>
  </r>
  <r>
    <n v="39062"/>
    <n v="28"/>
    <n v="20"/>
    <n v="8"/>
    <n v="8"/>
    <n v="65"/>
    <n v="65"/>
    <n v="39"/>
    <x v="121"/>
    <x v="2842"/>
    <s v="Moirans en Montagne"/>
    <s v="SSIAD LE REVERMONT ORGELET"/>
    <s v="S.S.I.A.D."/>
    <n v="390000610"/>
    <s v="FEDERATION DEPARTEMENTALE ADMR JURA"/>
    <n v="1"/>
    <m/>
    <m/>
    <m/>
    <m/>
    <m/>
    <m/>
    <s v="S"/>
    <n v="0"/>
    <n v="0"/>
  </r>
  <r>
    <n v="39086"/>
    <n v="60.396244562088597"/>
    <n v="31.20472635707911"/>
    <n v="29.191518205009491"/>
    <n v="29.191518205009491"/>
    <n v="257.99999999999886"/>
    <n v="257.99999999999886"/>
    <n v="39"/>
    <x v="121"/>
    <x v="2843"/>
    <s v="Moirans en Montagne"/>
    <s v="SSIAD LE REVERMONT ORGELET"/>
    <s v="S.S.I.A.D."/>
    <n v="390000610"/>
    <s v="FEDERATION DEPARTEMENTALE ADMR JURA"/>
    <n v="1"/>
    <m/>
    <m/>
    <m/>
    <m/>
    <m/>
    <m/>
    <s v="S"/>
    <n v="0"/>
    <n v="0"/>
  </r>
  <r>
    <n v="39089"/>
    <n v="24"/>
    <n v="19"/>
    <n v="5"/>
    <n v="5"/>
    <n v="65"/>
    <n v="65"/>
    <n v="39"/>
    <x v="121"/>
    <x v="2844"/>
    <s v="Moirans en Montagne"/>
    <s v="SSIAD LE REVERMONT ORGELET"/>
    <s v="S.S.I.A.D."/>
    <n v="390000610"/>
    <s v="FEDERATION DEPARTEMENTALE ADMR JURA"/>
    <n v="1"/>
    <m/>
    <m/>
    <m/>
    <m/>
    <m/>
    <m/>
    <s v="S"/>
    <n v="0"/>
    <n v="0"/>
  </r>
  <r>
    <n v="39092"/>
    <n v="60"/>
    <n v="34"/>
    <n v="26"/>
    <n v="26"/>
    <n v="167"/>
    <n v="167"/>
    <n v="39"/>
    <x v="121"/>
    <x v="2845"/>
    <s v="Moirans en Montagne"/>
    <s v="SSIAD LE REVERMONT ORGELET"/>
    <s v="S.S.I.A.D."/>
    <n v="390000610"/>
    <s v="FEDERATION DEPARTEMENTALE ADMR JURA"/>
    <n v="1"/>
    <m/>
    <m/>
    <m/>
    <m/>
    <m/>
    <m/>
    <s v="S"/>
    <n v="0"/>
    <n v="0"/>
  </r>
  <r>
    <n v="39111"/>
    <n v="20.487804878048799"/>
    <n v="11.268292682926839"/>
    <n v="9.2195121951219594"/>
    <n v="9.2195121951219594"/>
    <n v="42"/>
    <n v="42"/>
    <n v="39"/>
    <x v="121"/>
    <x v="2846"/>
    <s v="Moirans en Montagne"/>
    <s v="SSIAD LE REVERMONT ORGELET"/>
    <s v="S.S.I.A.D."/>
    <n v="390000610"/>
    <s v="FEDERATION DEPARTEMENTALE ADMR JURA"/>
    <n v="1"/>
    <m/>
    <m/>
    <m/>
    <m/>
    <m/>
    <m/>
    <s v="S"/>
    <n v="0"/>
    <n v="0"/>
  </r>
  <r>
    <n v="39123"/>
    <n v="15.725806451612849"/>
    <n v="12.580645161290279"/>
    <n v="3.1451612903225699"/>
    <n v="3.1451612903225699"/>
    <n v="64.999999999999787"/>
    <n v="64.999999999999787"/>
    <n v="39"/>
    <x v="121"/>
    <x v="2847"/>
    <s v="Moirans en Montagne"/>
    <s v="SSIAD LE REVERMONT ORGELET"/>
    <s v="S.S.I.A.D."/>
    <n v="390000610"/>
    <s v="FEDERATION DEPARTEMENTALE ADMR JURA"/>
    <n v="1"/>
    <m/>
    <m/>
    <m/>
    <m/>
    <m/>
    <m/>
    <s v="S"/>
    <n v="0"/>
    <n v="0"/>
  </r>
  <r>
    <n v="39134"/>
    <n v="36.450000000000003"/>
    <n v="23.287500000000001"/>
    <n v="13.1625"/>
    <n v="13.1625"/>
    <n v="243"/>
    <n v="243"/>
    <n v="39"/>
    <x v="121"/>
    <x v="2848"/>
    <s v="Moirans en Montagne"/>
    <s v="SSIAD LE REVERMONT ORGELET"/>
    <s v="S.S.I.A.D."/>
    <n v="390000610"/>
    <s v="FEDERATION DEPARTEMENTALE ADMR JURA"/>
    <n v="1"/>
    <m/>
    <m/>
    <m/>
    <m/>
    <m/>
    <m/>
    <s v="S"/>
    <n v="0"/>
    <n v="0"/>
  </r>
  <r>
    <n v="39137"/>
    <n v="18"/>
    <n v="12"/>
    <n v="6"/>
    <n v="6"/>
    <n v="112"/>
    <n v="112"/>
    <n v="39"/>
    <x v="121"/>
    <x v="2849"/>
    <s v="Moirans en Montagne"/>
    <s v="SSIAD LE REVERMONT ORGELET"/>
    <s v="S.S.I.A.D."/>
    <n v="390000610"/>
    <s v="FEDERATION DEPARTEMENTALE ADMR JURA"/>
    <n v="1"/>
    <m/>
    <m/>
    <m/>
    <m/>
    <m/>
    <m/>
    <s v="S"/>
    <n v="0"/>
    <n v="0"/>
  </r>
  <r>
    <n v="39148"/>
    <n v="31.888888888888921"/>
    <n v="22.7777777777778"/>
    <n v="9.1111111111111196"/>
    <n v="9.1111111111111196"/>
    <n v="82.000000000000085"/>
    <n v="82.000000000000085"/>
    <n v="39"/>
    <x v="121"/>
    <x v="2850"/>
    <s v="Moirans en Montagne"/>
    <s v="SSIAD LE REVERMONT ORGELET"/>
    <s v="S.S.I.A.D."/>
    <n v="390000610"/>
    <s v="FEDERATION DEPARTEMENTALE ADMR JURA"/>
    <n v="1"/>
    <m/>
    <m/>
    <m/>
    <m/>
    <m/>
    <m/>
    <s v="S"/>
    <n v="0"/>
    <n v="0"/>
  </r>
  <r>
    <n v="39158"/>
    <n v="34.127726207695801"/>
    <n v="25.627431104927691"/>
    <n v="8.5002951027681082"/>
    <n v="8.5002951027681082"/>
    <n v="182"/>
    <n v="182"/>
    <n v="39"/>
    <x v="121"/>
    <x v="2851"/>
    <s v="Moirans en Montagne"/>
    <s v="SSIAD LE REVERMONT ORGELET"/>
    <s v="S.S.I.A.D."/>
    <n v="390000610"/>
    <s v="FEDERATION DEPARTEMENTALE ADMR JURA"/>
    <n v="1"/>
    <m/>
    <m/>
    <m/>
    <m/>
    <m/>
    <m/>
    <s v="S"/>
    <n v="0"/>
    <n v="0"/>
  </r>
  <r>
    <n v="39163"/>
    <n v="22.389380530973501"/>
    <n v="11.19469026548675"/>
    <n v="11.19469026548675"/>
    <n v="11.19469026548675"/>
    <n v="115"/>
    <n v="115"/>
    <n v="39"/>
    <x v="121"/>
    <x v="2852"/>
    <s v="Moirans en Montagne"/>
    <s v="SSIAD LE REVERMONT ORGELET"/>
    <s v="S.S.I.A.D."/>
    <n v="390000610"/>
    <s v="FEDERATION DEPARTEMENTALE ADMR JURA"/>
    <n v="1"/>
    <m/>
    <m/>
    <m/>
    <m/>
    <m/>
    <m/>
    <s v="S"/>
    <n v="0"/>
    <n v="0"/>
  </r>
  <r>
    <n v="39166"/>
    <n v="65.554054054054021"/>
    <n v="31.2162162162162"/>
    <n v="34.337837837837817"/>
    <n v="34.337837837837817"/>
    <n v="231"/>
    <n v="231"/>
    <n v="39"/>
    <x v="121"/>
    <x v="2853"/>
    <s v="Moirans en Montagne"/>
    <s v="SSIAD LE REVERMONT ORGELET"/>
    <s v="S.S.I.A.D."/>
    <n v="390000610"/>
    <s v="FEDERATION DEPARTEMENTALE ADMR JURA"/>
    <n v="1"/>
    <m/>
    <m/>
    <m/>
    <m/>
    <m/>
    <m/>
    <s v="S"/>
    <n v="0"/>
    <n v="0"/>
  </r>
  <r>
    <n v="39180"/>
    <n v="81"/>
    <n v="45"/>
    <n v="36"/>
    <n v="36"/>
    <n v="270"/>
    <n v="270"/>
    <n v="39"/>
    <x v="121"/>
    <x v="2854"/>
    <s v="Saint Amour"/>
    <s v="SSIAD LE REVERMONT ORGELET"/>
    <s v="S.S.I.A.D."/>
    <n v="390000610"/>
    <s v="FEDERATION DEPARTEMENTALE ADMR JURA"/>
    <n v="1"/>
    <m/>
    <m/>
    <m/>
    <m/>
    <m/>
    <m/>
    <s v="S"/>
    <n v="0"/>
    <n v="0"/>
  </r>
  <r>
    <n v="39200"/>
    <n v="55"/>
    <n v="42"/>
    <n v="13"/>
    <n v="13"/>
    <n v="243"/>
    <n v="243"/>
    <n v="39"/>
    <x v="121"/>
    <x v="2855"/>
    <s v="Moirans en Montagne"/>
    <s v="SSIAD LE REVERMONT ORGELET"/>
    <s v="S.S.I.A.D."/>
    <n v="390000610"/>
    <s v="FEDERATION DEPARTEMENTALE ADMR JURA"/>
    <n v="1"/>
    <m/>
    <m/>
    <m/>
    <m/>
    <m/>
    <m/>
    <s v="S"/>
    <n v="0"/>
    <n v="0"/>
  </r>
  <r>
    <n v="39204"/>
    <n v="7.9655172413793203"/>
    <n v="4.55172413793104"/>
    <n v="3.4137931034482798"/>
    <n v="3.4137931034482798"/>
    <n v="33"/>
    <n v="33"/>
    <n v="39"/>
    <x v="121"/>
    <x v="2856"/>
    <s v="Moirans en Montagne"/>
    <s v="SSIAD LE REVERMONT ORGELET"/>
    <s v="S.S.I.A.D."/>
    <n v="390000610"/>
    <s v="FEDERATION DEPARTEMENTALE ADMR JURA"/>
    <n v="1"/>
    <m/>
    <m/>
    <m/>
    <m/>
    <m/>
    <m/>
    <s v="S"/>
    <n v="0"/>
    <n v="0"/>
  </r>
  <r>
    <n v="39207"/>
    <n v="14.81395348837208"/>
    <n v="12.69767441860464"/>
    <n v="2.1162790697674398"/>
    <n v="2.1162790697674398"/>
    <n v="90.999999999999915"/>
    <n v="90.999999999999915"/>
    <n v="39"/>
    <x v="121"/>
    <x v="2857"/>
    <s v="Moirans en Montagne"/>
    <s v="SSIAD LE REVERMONT ORGELET"/>
    <s v="S.S.I.A.D."/>
    <n v="390000610"/>
    <s v="FEDERATION DEPARTEMENTALE ADMR JURA"/>
    <n v="1"/>
    <m/>
    <m/>
    <m/>
    <m/>
    <m/>
    <m/>
    <s v="S"/>
    <n v="0"/>
    <n v="0"/>
  </r>
  <r>
    <n v="39215"/>
    <n v="29.346666666666671"/>
    <n v="15.146666666666672"/>
    <n v="14.2"/>
    <n v="14.2"/>
    <n v="71"/>
    <n v="71"/>
    <n v="39"/>
    <x v="121"/>
    <x v="2858"/>
    <s v="Moirans en Montagne"/>
    <s v="SSIAD LE REVERMONT ORGELET"/>
    <s v="S.S.I.A.D."/>
    <n v="390000610"/>
    <s v="FEDERATION DEPARTEMENTALE ADMR JURA"/>
    <n v="1"/>
    <m/>
    <m/>
    <m/>
    <m/>
    <m/>
    <m/>
    <s v="S"/>
    <n v="0"/>
    <n v="0"/>
  </r>
  <r>
    <n v="39224"/>
    <n v="33.67901234567902"/>
    <n v="18.46913580246914"/>
    <n v="15.20987654320988"/>
    <n v="15.20987654320988"/>
    <n v="88"/>
    <n v="88"/>
    <n v="39"/>
    <x v="121"/>
    <x v="2859"/>
    <s v="Moirans en Montagne"/>
    <s v="SSIAD LE REVERMONT ORGELET"/>
    <s v="S.S.I.A.D."/>
    <n v="390000610"/>
    <s v="FEDERATION DEPARTEMENTALE ADMR JURA"/>
    <n v="1"/>
    <m/>
    <m/>
    <m/>
    <m/>
    <m/>
    <m/>
    <s v="S"/>
    <n v="0"/>
    <n v="0"/>
  </r>
  <r>
    <n v="39247"/>
    <n v="19.42857142857142"/>
    <n v="7.7714285714285678"/>
    <n v="11.657142857142851"/>
    <n v="11.657142857142851"/>
    <n v="68"/>
    <n v="68"/>
    <n v="39"/>
    <x v="121"/>
    <x v="2860"/>
    <s v="Moirans en Montagne"/>
    <s v="SSIAD LE REVERMONT ORGELET"/>
    <s v="S.S.I.A.D."/>
    <n v="390000610"/>
    <s v="FEDERATION DEPARTEMENTALE ADMR JURA"/>
    <n v="1"/>
    <m/>
    <m/>
    <m/>
    <m/>
    <m/>
    <m/>
    <s v="S"/>
    <n v="0"/>
    <n v="0"/>
  </r>
  <r>
    <n v="39287"/>
    <n v="33.80136986301369"/>
    <n v="24.143835616438349"/>
    <n v="9.6575342465753398"/>
    <n v="9.6575342465753398"/>
    <n v="141"/>
    <n v="141"/>
    <n v="39"/>
    <x v="121"/>
    <x v="2861"/>
    <s v="Moirans en Montagne"/>
    <s v="SSIAD LE REVERMONT ORGELET"/>
    <s v="S.S.I.A.D."/>
    <n v="390000610"/>
    <s v="FEDERATION DEPARTEMENTALE ADMR JURA"/>
    <n v="1"/>
    <m/>
    <m/>
    <m/>
    <m/>
    <m/>
    <m/>
    <s v="S"/>
    <n v="0"/>
    <n v="0"/>
  </r>
  <r>
    <n v="39290"/>
    <n v="63.178571428571686"/>
    <n v="44.535714285714469"/>
    <n v="18.642857142857217"/>
    <n v="18.642857142857217"/>
    <n v="203.00000000000085"/>
    <n v="203.00000000000085"/>
    <n v="39"/>
    <x v="121"/>
    <x v="2862"/>
    <s v="Moirans en Montagne"/>
    <s v="SSIAD LE REVERMONT ORGELET"/>
    <s v="S.S.I.A.D."/>
    <n v="390000610"/>
    <s v="FEDERATION DEPARTEMENTALE ADMR JURA"/>
    <n v="1"/>
    <m/>
    <m/>
    <m/>
    <m/>
    <m/>
    <m/>
    <s v="S"/>
    <n v="0"/>
    <n v="0"/>
  </r>
  <r>
    <n v="39312"/>
    <n v="36.051282051282037"/>
    <n v="24.358974358974351"/>
    <n v="11.692307692307688"/>
    <n v="11.692307692307688"/>
    <n v="114"/>
    <n v="114"/>
    <n v="39"/>
    <x v="121"/>
    <x v="2863"/>
    <s v="Moirans en Montagne"/>
    <s v="SSIAD LE REVERMONT ORGELET"/>
    <s v="S.S.I.A.D."/>
    <n v="390000610"/>
    <s v="FEDERATION DEPARTEMENTALE ADMR JURA"/>
    <n v="1"/>
    <m/>
    <m/>
    <m/>
    <m/>
    <m/>
    <m/>
    <s v="S"/>
    <n v="0"/>
    <n v="0"/>
  </r>
  <r>
    <n v="39314"/>
    <n v="19"/>
    <n v="9"/>
    <n v="10"/>
    <n v="10"/>
    <n v="93"/>
    <n v="93"/>
    <n v="39"/>
    <x v="121"/>
    <x v="2864"/>
    <s v="Moirans en Montagne"/>
    <s v="SSIAD LE REVERMONT ORGELET"/>
    <s v="S.S.I.A.D."/>
    <n v="390000610"/>
    <s v="FEDERATION DEPARTEMENTALE ADMR JURA"/>
    <n v="1"/>
    <m/>
    <m/>
    <m/>
    <m/>
    <m/>
    <m/>
    <s v="S"/>
    <n v="0"/>
    <n v="0"/>
  </r>
  <r>
    <n v="39324"/>
    <n v="4"/>
    <n v="4"/>
    <n v="0"/>
    <n v="0"/>
    <n v="11"/>
    <n v="11"/>
    <n v="39"/>
    <x v="121"/>
    <x v="2865"/>
    <s v="Moirans en Montagne"/>
    <s v="SSIAD LE REVERMONT ORGELET"/>
    <s v="S.S.I.A.D."/>
    <n v="390000610"/>
    <s v="FEDERATION DEPARTEMENTALE ADMR JURA"/>
    <n v="1"/>
    <m/>
    <m/>
    <m/>
    <m/>
    <m/>
    <m/>
    <s v="S"/>
    <n v="0"/>
    <n v="0"/>
  </r>
  <r>
    <n v="39375"/>
    <n v="29"/>
    <n v="17"/>
    <n v="12"/>
    <n v="12"/>
    <n v="123"/>
    <n v="123"/>
    <n v="39"/>
    <x v="121"/>
    <x v="2866"/>
    <s v="Moirans en Montagne"/>
    <s v="SSIAD LE REVERMONT ORGELET"/>
    <s v="S.S.I.A.D."/>
    <n v="390000610"/>
    <s v="FEDERATION DEPARTEMENTALE ADMR JURA"/>
    <n v="1"/>
    <m/>
    <m/>
    <m/>
    <m/>
    <m/>
    <m/>
    <s v="S"/>
    <n v="0"/>
    <n v="0"/>
  </r>
  <r>
    <n v="39380"/>
    <n v="10.175000000000001"/>
    <n v="9.25"/>
    <n v="0.92500000000000004"/>
    <n v="0.92500000000000004"/>
    <n v="37"/>
    <n v="37"/>
    <n v="39"/>
    <x v="121"/>
    <x v="2867"/>
    <s v="Moirans en Montagne"/>
    <s v="SSIAD LE REVERMONT ORGELET"/>
    <s v="S.S.I.A.D."/>
    <n v="390000610"/>
    <s v="FEDERATION DEPARTEMENTALE ADMR JURA"/>
    <n v="1"/>
    <m/>
    <m/>
    <m/>
    <m/>
    <m/>
    <m/>
    <s v="S"/>
    <n v="0"/>
    <n v="0"/>
  </r>
  <r>
    <n v="39394"/>
    <n v="27.47368421052624"/>
    <n v="14.88157894736838"/>
    <n v="12.59210526315786"/>
    <n v="12.59210526315786"/>
    <n v="86.999999999999758"/>
    <n v="86.999999999999758"/>
    <n v="39"/>
    <x v="121"/>
    <x v="2868"/>
    <s v="Moirans en Montagne"/>
    <s v="SSIAD LE REVERMONT ORGELET"/>
    <s v="S.S.I.A.D."/>
    <n v="390000610"/>
    <s v="FEDERATION DEPARTEMENTALE ADMR JURA"/>
    <n v="1"/>
    <m/>
    <m/>
    <m/>
    <m/>
    <m/>
    <m/>
    <s v="S"/>
    <n v="0"/>
    <n v="0"/>
  </r>
  <r>
    <n v="39397"/>
    <n v="530.27765060639308"/>
    <n v="274.43458310159338"/>
    <n v="255.84306750479965"/>
    <n v="255.84306750479965"/>
    <n v="1584"/>
    <n v="1584"/>
    <n v="39"/>
    <x v="121"/>
    <x v="2869"/>
    <s v="Moirans en Montagne"/>
    <s v="SSIAD LE REVERMONT ORGELET"/>
    <s v="S.S.I.A.D."/>
    <n v="390000610"/>
    <s v="FEDERATION DEPARTEMENTALE ADMR JURA"/>
    <n v="1"/>
    <m/>
    <m/>
    <m/>
    <m/>
    <m/>
    <m/>
    <s v="S"/>
    <n v="0"/>
    <n v="0"/>
  </r>
  <r>
    <n v="39420"/>
    <n v="48.744791666666686"/>
    <n v="30.838541666666679"/>
    <n v="17.906250000000007"/>
    <n v="17.906250000000007"/>
    <n v="191"/>
    <n v="191"/>
    <n v="39"/>
    <x v="121"/>
    <x v="2870"/>
    <s v="Moirans en Montagne"/>
    <s v="SSIAD LE REVERMONT ORGELET"/>
    <s v="S.S.I.A.D."/>
    <n v="390000610"/>
    <s v="FEDERATION DEPARTEMENTALE ADMR JURA"/>
    <n v="1"/>
    <m/>
    <m/>
    <m/>
    <m/>
    <m/>
    <m/>
    <s v="S"/>
    <n v="0"/>
    <n v="0"/>
  </r>
  <r>
    <n v="39423"/>
    <n v="24"/>
    <n v="15"/>
    <n v="9"/>
    <n v="9"/>
    <n v="119"/>
    <n v="119"/>
    <n v="39"/>
    <x v="121"/>
    <x v="2871"/>
    <s v="Moirans en Montagne"/>
    <s v="SSIAD LE REVERMONT ORGELET"/>
    <s v="S.S.I.A.D."/>
    <n v="390000610"/>
    <s v="FEDERATION DEPARTEMENTALE ADMR JURA"/>
    <n v="1"/>
    <m/>
    <m/>
    <m/>
    <m/>
    <m/>
    <m/>
    <s v="S"/>
    <n v="0"/>
    <n v="0"/>
  </r>
  <r>
    <n v="39443"/>
    <n v="36.119047619047613"/>
    <n v="32.214285714285708"/>
    <n v="3.9047619047619042"/>
    <n v="3.9047619047619042"/>
    <n v="123"/>
    <n v="123"/>
    <n v="39"/>
    <x v="121"/>
    <x v="2872"/>
    <s v="Moirans en Montagne"/>
    <s v="SSIAD LE REVERMONT ORGELET"/>
    <s v="S.S.I.A.D."/>
    <n v="390000610"/>
    <s v="FEDERATION DEPARTEMENTALE ADMR JURA"/>
    <n v="1"/>
    <m/>
    <m/>
    <m/>
    <m/>
    <m/>
    <m/>
    <s v="S"/>
    <n v="0"/>
    <n v="0"/>
  </r>
  <r>
    <n v="39455"/>
    <n v="12"/>
    <n v="5"/>
    <n v="7"/>
    <n v="7"/>
    <n v="62"/>
    <n v="62"/>
    <n v="39"/>
    <x v="121"/>
    <x v="2873"/>
    <s v="Moirans en Montagne"/>
    <s v="SSIAD LE REVERMONT ORGELET"/>
    <s v="S.S.I.A.D."/>
    <n v="390000610"/>
    <s v="FEDERATION DEPARTEMENTALE ADMR JURA"/>
    <n v="1"/>
    <m/>
    <m/>
    <m/>
    <m/>
    <m/>
    <m/>
    <s v="S"/>
    <n v="0"/>
    <n v="0"/>
  </r>
  <r>
    <n v="39468"/>
    <n v="39"/>
    <n v="17"/>
    <n v="22"/>
    <n v="22"/>
    <n v="130"/>
    <n v="130"/>
    <n v="39"/>
    <x v="121"/>
    <x v="2874"/>
    <s v="Moirans en Montagne"/>
    <s v="SSIAD LE REVERMONT ORGELET"/>
    <s v="S.S.I.A.D."/>
    <n v="390000610"/>
    <s v="FEDERATION DEPARTEMENTALE ADMR JURA"/>
    <n v="1"/>
    <m/>
    <m/>
    <m/>
    <m/>
    <m/>
    <m/>
    <s v="S"/>
    <n v="0"/>
    <n v="0"/>
  </r>
  <r>
    <n v="39483"/>
    <n v="18"/>
    <n v="14"/>
    <n v="4"/>
    <n v="4"/>
    <n v="104"/>
    <n v="104"/>
    <n v="39"/>
    <x v="121"/>
    <x v="2875"/>
    <s v="Moirans en Montagne"/>
    <s v="SSIAD LE REVERMONT ORGELET"/>
    <s v="S.S.I.A.D."/>
    <n v="390000610"/>
    <s v="FEDERATION DEPARTEMENTALE ADMR JURA"/>
    <n v="1"/>
    <m/>
    <m/>
    <m/>
    <m/>
    <m/>
    <m/>
    <s v="S"/>
    <n v="0"/>
    <n v="0"/>
  </r>
  <r>
    <n v="39504"/>
    <n v="69"/>
    <n v="48"/>
    <n v="21"/>
    <n v="21"/>
    <n v="229"/>
    <n v="229"/>
    <n v="39"/>
    <x v="121"/>
    <x v="2876"/>
    <s v="Moirans en Montagne"/>
    <s v="SSIAD LE REVERMONT ORGELET"/>
    <s v="S.S.I.A.D."/>
    <n v="390000610"/>
    <s v="FEDERATION DEPARTEMENTALE ADMR JURA"/>
    <n v="1"/>
    <m/>
    <m/>
    <m/>
    <m/>
    <m/>
    <m/>
    <s v="S"/>
    <n v="0"/>
    <n v="0"/>
  </r>
  <r>
    <n v="39506"/>
    <n v="36.638297872340431"/>
    <n v="24.425531914893622"/>
    <n v="12.212765957446811"/>
    <n v="12.212765957446811"/>
    <n v="123"/>
    <n v="123"/>
    <n v="39"/>
    <x v="121"/>
    <x v="2877"/>
    <s v="Moirans en Montagne"/>
    <s v="SSIAD LE REVERMONT ORGELET"/>
    <s v="S.S.I.A.D."/>
    <n v="390000610"/>
    <s v="FEDERATION DEPARTEMENTALE ADMR JURA"/>
    <n v="1"/>
    <m/>
    <m/>
    <m/>
    <m/>
    <m/>
    <m/>
    <s v="S"/>
    <n v="0"/>
    <n v="0"/>
  </r>
  <r>
    <n v="39530"/>
    <n v="172.72888888888917"/>
    <n v="102.81481481481499"/>
    <n v="69.914074074074193"/>
    <n v="69.914074074074193"/>
    <n v="694.00000000000125"/>
    <n v="694.00000000000125"/>
    <n v="39"/>
    <x v="121"/>
    <x v="2878"/>
    <s v="Moirans en Montagne"/>
    <s v="SSIAD LE REVERMONT ORGELET"/>
    <s v="S.S.I.A.D."/>
    <n v="390000610"/>
    <s v="FEDERATION DEPARTEMENTALE ADMR JURA"/>
    <n v="1"/>
    <m/>
    <m/>
    <m/>
    <m/>
    <m/>
    <m/>
    <s v="S"/>
    <n v="0"/>
    <n v="0"/>
  </r>
  <r>
    <n v="39534"/>
    <n v="62.805194805194617"/>
    <n v="44.571428571428442"/>
    <n v="18.233766233766179"/>
    <n v="18.233766233766179"/>
    <n v="233.99999999999929"/>
    <n v="233.99999999999929"/>
    <n v="39"/>
    <x v="121"/>
    <x v="2879"/>
    <s v="Moirans en Montagne"/>
    <s v="SSIAD LE REVERMONT ORGELET"/>
    <s v="S.S.I.A.D."/>
    <n v="390000610"/>
    <s v="FEDERATION DEPARTEMENTALE ADMR JURA"/>
    <n v="1"/>
    <m/>
    <m/>
    <m/>
    <m/>
    <m/>
    <m/>
    <s v="S"/>
    <n v="0"/>
    <n v="0"/>
  </r>
  <r>
    <n v="39542"/>
    <n v="30.357142857142801"/>
    <n v="17.202380952380921"/>
    <n v="13.15476190476188"/>
    <n v="13.15476190476188"/>
    <n v="84.999999999999844"/>
    <n v="84.999999999999844"/>
    <n v="39"/>
    <x v="121"/>
    <x v="2880"/>
    <s v="Moirans en Montagne"/>
    <s v="SSIAD LE REVERMONT ORGELET"/>
    <s v="S.S.I.A.D."/>
    <n v="390000610"/>
    <s v="FEDERATION DEPARTEMENTALE ADMR JURA"/>
    <n v="1"/>
    <m/>
    <m/>
    <m/>
    <m/>
    <m/>
    <m/>
    <s v="S"/>
    <n v="0"/>
    <n v="0"/>
  </r>
  <r>
    <n v="39544"/>
    <n v="13"/>
    <n v="7"/>
    <n v="6"/>
    <n v="6"/>
    <n v="37"/>
    <n v="37"/>
    <n v="39"/>
    <x v="121"/>
    <x v="2881"/>
    <s v="Moirans en Montagne"/>
    <s v="SSIAD LE REVERMONT ORGELET"/>
    <s v="S.S.I.A.D."/>
    <n v="390000610"/>
    <s v="FEDERATION DEPARTEMENTALE ADMR JURA"/>
    <n v="1"/>
    <m/>
    <m/>
    <m/>
    <m/>
    <m/>
    <m/>
    <s v="S"/>
    <n v="0"/>
    <n v="0"/>
  </r>
  <r>
    <n v="39557"/>
    <n v="62.121827411167764"/>
    <n v="29.989847715736161"/>
    <n v="32.131979695431603"/>
    <n v="32.131979695431603"/>
    <n v="211.00000000000085"/>
    <n v="211.00000000000085"/>
    <n v="39"/>
    <x v="121"/>
    <x v="2882"/>
    <s v="Moirans en Montagne"/>
    <s v="SSIAD LE REVERMONT ORGELET"/>
    <s v="S.S.I.A.D."/>
    <n v="390000610"/>
    <s v="FEDERATION DEPARTEMENTALE ADMR JURA"/>
    <n v="1"/>
    <m/>
    <m/>
    <m/>
    <m/>
    <m/>
    <m/>
    <s v="S"/>
    <n v="0"/>
    <n v="0"/>
  </r>
  <r>
    <n v="39583"/>
    <n v="33.972727272727269"/>
    <n v="19.281818181818178"/>
    <n v="14.690909090909088"/>
    <n v="14.690909090909088"/>
    <n v="101"/>
    <n v="101"/>
    <n v="39"/>
    <x v="121"/>
    <x v="2883"/>
    <s v="Moirans en Montagne"/>
    <s v="SSIAD LE REVERMONT ORGELET"/>
    <s v="S.S.I.A.D."/>
    <n v="390000610"/>
    <s v="FEDERATION DEPARTEMENTALE ADMR JURA"/>
    <n v="1"/>
    <m/>
    <m/>
    <m/>
    <m/>
    <m/>
    <m/>
    <s v="S"/>
    <n v="0"/>
    <n v="0"/>
  </r>
  <r>
    <n v="39022"/>
    <n v="217.13172804532664"/>
    <n v="135.32861189801753"/>
    <n v="81.803116147309112"/>
    <n v="81.803116147309112"/>
    <n v="713.00000000000284"/>
    <n v="713.00000000000284"/>
    <n v="39"/>
    <x v="123"/>
    <x v="2884"/>
    <s v="Tavaux"/>
    <s v="SSIAD VAL D'ORAIN CHAUSSIN"/>
    <s v="S.S.I.A.D."/>
    <n v="390000610"/>
    <s v="FEDERATION DEPARTEMENTALE ADMR JURA"/>
    <n v="1"/>
    <m/>
    <m/>
    <m/>
    <m/>
    <m/>
    <m/>
    <s v="S"/>
    <n v="0"/>
    <n v="0"/>
  </r>
  <r>
    <n v="39034"/>
    <n v="50.58064516129037"/>
    <n v="35.09677419354842"/>
    <n v="15.48387096774195"/>
    <n v="15.48387096774195"/>
    <n v="288"/>
    <n v="288"/>
    <n v="39"/>
    <x v="123"/>
    <x v="2885"/>
    <s v="Tavaux"/>
    <s v="SSIAD VAL D'ORAIN CHAUSSIN"/>
    <s v="S.S.I.A.D."/>
    <n v="390000610"/>
    <s v="FEDERATION DEPARTEMENTALE ADMR JURA"/>
    <n v="1"/>
    <m/>
    <m/>
    <m/>
    <m/>
    <m/>
    <m/>
    <s v="S"/>
    <n v="0"/>
    <n v="0"/>
  </r>
  <r>
    <n v="39077"/>
    <n v="15.789473684210549"/>
    <n v="8.4210526315789593"/>
    <n v="7.3684210526315903"/>
    <n v="7.3684210526315903"/>
    <n v="40.000000000000057"/>
    <n v="40.000000000000057"/>
    <n v="39"/>
    <x v="123"/>
    <x v="2886"/>
    <s v="Tavaux"/>
    <s v="SSIAD VAL D'ORAIN CHAUSSIN"/>
    <s v="S.S.I.A.D."/>
    <n v="390000610"/>
    <s v="FEDERATION DEPARTEMENTALE ADMR JURA"/>
    <n v="1"/>
    <m/>
    <m/>
    <m/>
    <m/>
    <m/>
    <m/>
    <s v="S"/>
    <n v="0"/>
    <n v="0"/>
  </r>
  <r>
    <n v="39090"/>
    <n v="45.215469613259884"/>
    <n v="34.939226519337183"/>
    <n v="10.276243093922698"/>
    <n v="10.276243093922698"/>
    <n v="186.00000000000088"/>
    <n v="186.00000000000088"/>
    <n v="39"/>
    <x v="123"/>
    <x v="2887"/>
    <s v="Tavaux"/>
    <s v="SSIAD VAL D'ORAIN CHAUSSIN"/>
    <s v="S.S.I.A.D."/>
    <n v="390000610"/>
    <s v="FEDERATION DEPARTEMENTALE ADMR JURA"/>
    <n v="1"/>
    <m/>
    <m/>
    <m/>
    <m/>
    <m/>
    <m/>
    <s v="S"/>
    <n v="0"/>
    <n v="0"/>
  </r>
  <r>
    <n v="39128"/>
    <n v="572"/>
    <n v="322"/>
    <n v="250"/>
    <n v="250"/>
    <n v="1678"/>
    <n v="1678"/>
    <n v="39"/>
    <x v="123"/>
    <x v="2888"/>
    <s v="Tavaux"/>
    <s v="SSIAD VAL D'ORAIN CHAUSSIN"/>
    <s v="S.S.I.A.D."/>
    <n v="390000610"/>
    <s v="FEDERATION DEPARTEMENTALE ADMR JURA"/>
    <n v="1"/>
    <m/>
    <m/>
    <m/>
    <m/>
    <m/>
    <m/>
    <s v="S"/>
    <n v="0"/>
    <n v="0"/>
  </r>
  <r>
    <n v="39139"/>
    <n v="22.590909090909179"/>
    <n v="17.212121212121279"/>
    <n v="5.3787878787879002"/>
    <n v="5.3787878787879002"/>
    <n v="71.000000000000284"/>
    <n v="71.000000000000284"/>
    <n v="39"/>
    <x v="123"/>
    <x v="2889"/>
    <s v="Tavaux"/>
    <s v="SSIAD VAL D'ORAIN CHAUSSIN"/>
    <s v="S.S.I.A.D."/>
    <n v="390000610"/>
    <s v="FEDERATION DEPARTEMENTALE ADMR JURA"/>
    <n v="1"/>
    <m/>
    <m/>
    <m/>
    <m/>
    <m/>
    <m/>
    <s v="S"/>
    <n v="0"/>
    <n v="0"/>
  </r>
  <r>
    <n v="39193"/>
    <n v="244.95405669599279"/>
    <n v="179.69990224828979"/>
    <n v="65.254154447703002"/>
    <n v="65.254154447703002"/>
    <n v="1027"/>
    <n v="1027"/>
    <n v="39"/>
    <x v="123"/>
    <x v="2890"/>
    <s v="Tavaux"/>
    <s v="SSIAD VAL D'ORAIN CHAUSSIN"/>
    <s v="S.S.I.A.D."/>
    <n v="390000610"/>
    <s v="FEDERATION DEPARTEMENTALE ADMR JURA"/>
    <n v="1"/>
    <m/>
    <m/>
    <m/>
    <m/>
    <m/>
    <m/>
    <s v="S"/>
    <n v="0"/>
    <n v="0"/>
  </r>
  <r>
    <n v="39211"/>
    <n v="73"/>
    <n v="47"/>
    <n v="26"/>
    <n v="26"/>
    <n v="263"/>
    <n v="263"/>
    <n v="39"/>
    <x v="123"/>
    <x v="2891"/>
    <s v="Tavaux"/>
    <s v="SSIAD VAL D'ORAIN CHAUSSIN"/>
    <s v="S.S.I.A.D."/>
    <n v="390000610"/>
    <s v="FEDERATION DEPARTEMENTALE ADMR JURA"/>
    <n v="1"/>
    <m/>
    <m/>
    <m/>
    <m/>
    <m/>
    <m/>
    <s v="S"/>
    <n v="0"/>
    <n v="0"/>
  </r>
  <r>
    <n v="39245"/>
    <n v="100.79595613545324"/>
    <n v="65.526701658807355"/>
    <n v="35.269254476645884"/>
    <n v="35.269254476645884"/>
    <n v="375.00000000000091"/>
    <n v="375.00000000000091"/>
    <n v="39"/>
    <x v="123"/>
    <x v="2892"/>
    <s v="Tavaux"/>
    <s v="SSIAD VAL D'ORAIN CHAUSSIN"/>
    <s v="S.S.I.A.D."/>
    <n v="390000610"/>
    <s v="FEDERATION DEPARTEMENTALE ADMR JURA"/>
    <n v="1"/>
    <m/>
    <m/>
    <m/>
    <m/>
    <m/>
    <m/>
    <s v="S"/>
    <n v="0"/>
    <n v="0"/>
  </r>
  <r>
    <n v="39266"/>
    <n v="100.75"/>
    <n v="64.90625"/>
    <n v="35.84375"/>
    <n v="35.84375"/>
    <n v="310"/>
    <n v="310"/>
    <n v="39"/>
    <x v="123"/>
    <x v="2893"/>
    <s v="Tavaux"/>
    <s v="SSIAD VAL D'ORAIN CHAUSSIN"/>
    <s v="S.S.I.A.D."/>
    <n v="390000610"/>
    <s v="FEDERATION DEPARTEMENTALE ADMR JURA"/>
    <n v="1"/>
    <m/>
    <m/>
    <m/>
    <m/>
    <m/>
    <m/>
    <s v="S"/>
    <n v="0"/>
    <n v="0"/>
  </r>
  <r>
    <n v="39299"/>
    <n v="152.15047619047655"/>
    <n v="87.662857142857348"/>
    <n v="64.487619047619205"/>
    <n v="64.487619047619205"/>
    <n v="529.00000000000125"/>
    <n v="529.00000000000125"/>
    <n v="39"/>
    <x v="123"/>
    <x v="2894"/>
    <s v="Tavaux"/>
    <s v="SSIAD VAL D'ORAIN CHAUSSIN"/>
    <s v="S.S.I.A.D."/>
    <n v="390000610"/>
    <s v="FEDERATION DEPARTEMENTALE ADMR JURA"/>
    <n v="1"/>
    <m/>
    <m/>
    <m/>
    <m/>
    <m/>
    <m/>
    <s v="S"/>
    <n v="0"/>
    <n v="0"/>
  </r>
  <r>
    <n v="39305"/>
    <n v="168.38433515482689"/>
    <n v="119.5628415300546"/>
    <n v="48.821493624772295"/>
    <n v="48.821493624772295"/>
    <n v="547"/>
    <n v="547"/>
    <n v="39"/>
    <x v="123"/>
    <x v="2895"/>
    <s v="Mont sous Vaudrey"/>
    <s v="SSIAD VAL D'ORAIN CHAUSSIN"/>
    <s v="S.S.I.A.D."/>
    <n v="390000610"/>
    <s v="FEDERATION DEPARTEMENTALE ADMR JURA"/>
    <n v="1"/>
    <m/>
    <m/>
    <m/>
    <m/>
    <m/>
    <m/>
    <s v="S"/>
    <n v="0"/>
    <n v="0"/>
  </r>
  <r>
    <n v="39365"/>
    <n v="365.00434297557405"/>
    <n v="221.9969667800242"/>
    <n v="143.00737619554985"/>
    <n v="143.00737619554985"/>
    <n v="1248"/>
    <n v="1248"/>
    <n v="39"/>
    <x v="123"/>
    <x v="2896"/>
    <s v="Mont sous Vaudrey"/>
    <s v="SSIAD VAL D'ORAIN CHAUSSIN"/>
    <s v="S.S.I.A.D."/>
    <n v="390000610"/>
    <s v="FEDERATION DEPARTEMENTALE ADMR JURA"/>
    <n v="1"/>
    <m/>
    <m/>
    <m/>
    <m/>
    <m/>
    <m/>
    <s v="S"/>
    <n v="0"/>
    <n v="0"/>
  </r>
  <r>
    <n v="39385"/>
    <n v="178.99679767889523"/>
    <n v="105.99869499601284"/>
    <n v="72.998102682882376"/>
    <n v="72.998102682882376"/>
    <n v="530"/>
    <n v="530"/>
    <n v="39"/>
    <x v="123"/>
    <x v="2897"/>
    <s v="Tavaux"/>
    <s v="SSIAD VAL D'ORAIN CHAUSSIN"/>
    <s v="S.S.I.A.D."/>
    <n v="390000610"/>
    <s v="FEDERATION DEPARTEMENTALE ADMR JURA"/>
    <n v="1"/>
    <m/>
    <m/>
    <m/>
    <m/>
    <m/>
    <m/>
    <s v="S"/>
    <n v="0"/>
    <n v="0"/>
  </r>
  <r>
    <n v="39387"/>
    <n v="50.80078125"/>
    <n v="37.8515625"/>
    <n v="12.94921875"/>
    <n v="12.94921875"/>
    <n v="255"/>
    <n v="255"/>
    <n v="39"/>
    <x v="123"/>
    <x v="2898"/>
    <s v="Mont sous Vaudrey"/>
    <s v="SSIAD VAL D'ORAIN CHAUSSIN"/>
    <s v="S.S.I.A.D."/>
    <n v="390000610"/>
    <s v="FEDERATION DEPARTEMENTALE ADMR JURA"/>
    <n v="1"/>
    <m/>
    <m/>
    <m/>
    <m/>
    <m/>
    <m/>
    <s v="S"/>
    <n v="0"/>
    <n v="0"/>
  </r>
  <r>
    <n v="39405"/>
    <n v="256.40740740740733"/>
    <n v="174.91358024691354"/>
    <n v="81.493827160493808"/>
    <n v="81.493827160493808"/>
    <n v="966"/>
    <n v="966"/>
    <n v="39"/>
    <x v="123"/>
    <x v="2899"/>
    <s v="Dole-2"/>
    <s v="SSIAD VAL D'ORAIN CHAUSSIN"/>
    <s v="S.S.I.A.D."/>
    <n v="390000610"/>
    <s v="FEDERATION DEPARTEMENTALE ADMR JURA"/>
    <n v="1"/>
    <m/>
    <m/>
    <m/>
    <m/>
    <m/>
    <m/>
    <s v="S"/>
    <n v="0"/>
    <n v="0"/>
  </r>
  <r>
    <n v="39415"/>
    <n v="314.17105263157913"/>
    <n v="197.47894736842116"/>
    <n v="116.69210526315796"/>
    <n v="116.69210526315796"/>
    <n v="1137"/>
    <n v="1137"/>
    <n v="39"/>
    <x v="123"/>
    <x v="2900"/>
    <s v="Tavaux"/>
    <s v="SSIAD VAL D'ORAIN CHAUSSIN"/>
    <s v="S.S.I.A.D."/>
    <n v="390000610"/>
    <s v="FEDERATION DEPARTEMENTALE ADMR JURA"/>
    <n v="1"/>
    <m/>
    <m/>
    <m/>
    <m/>
    <m/>
    <m/>
    <s v="S"/>
    <n v="0"/>
    <n v="0"/>
  </r>
  <r>
    <n v="39429"/>
    <n v="117.07337600207752"/>
    <n v="80.740259311777606"/>
    <n v="36.333116690299917"/>
    <n v="36.333116690299917"/>
    <n v="441.0000000000021"/>
    <n v="441.0000000000021"/>
    <n v="39"/>
    <x v="123"/>
    <x v="2901"/>
    <s v="Tavaux"/>
    <s v="SSIAD VAL D'ORAIN CHAUSSIN"/>
    <s v="S.S.I.A.D."/>
    <n v="390000610"/>
    <s v="FEDERATION DEPARTEMENTALE ADMR JURA"/>
    <n v="1"/>
    <m/>
    <m/>
    <m/>
    <m/>
    <m/>
    <m/>
    <s v="S"/>
    <n v="0"/>
    <n v="0"/>
  </r>
  <r>
    <n v="39448"/>
    <n v="138.45275590551179"/>
    <n v="100.6023622047244"/>
    <n v="37.850393700787393"/>
    <n v="37.850393700787393"/>
    <n v="506"/>
    <n v="506"/>
    <n v="39"/>
    <x v="123"/>
    <x v="562"/>
    <s v="Tavaux"/>
    <s v="SSIAD VAL D'ORAIN CHAUSSIN"/>
    <s v="S.S.I.A.D."/>
    <n v="390000610"/>
    <s v="FEDERATION DEPARTEMENTALE ADMR JURA"/>
    <n v="1"/>
    <m/>
    <m/>
    <m/>
    <m/>
    <m/>
    <m/>
    <s v="S"/>
    <n v="0"/>
    <n v="0"/>
  </r>
  <r>
    <n v="39477"/>
    <n v="65.83146067415737"/>
    <n v="47.022471910112401"/>
    <n v="18.808988764044962"/>
    <n v="18.808988764044962"/>
    <n v="279"/>
    <n v="279"/>
    <n v="39"/>
    <x v="123"/>
    <x v="2902"/>
    <s v="Tavaux"/>
    <s v="SSIAD VAL D'ORAIN CHAUSSIN"/>
    <s v="S.S.I.A.D."/>
    <n v="390000610"/>
    <s v="FEDERATION DEPARTEMENTALE ADMR JURA"/>
    <n v="1"/>
    <m/>
    <m/>
    <m/>
    <m/>
    <m/>
    <m/>
    <s v="S"/>
    <n v="0"/>
    <n v="0"/>
  </r>
  <r>
    <n v="39507"/>
    <n v="24.935064935064961"/>
    <n v="15.5844155844156"/>
    <n v="9.3506493506493609"/>
    <n v="9.3506493506493609"/>
    <n v="80.000000000000085"/>
    <n v="80.000000000000085"/>
    <n v="39"/>
    <x v="123"/>
    <x v="2903"/>
    <s v="Tavaux"/>
    <s v="SSIAD VAL D'ORAIN CHAUSSIN"/>
    <s v="S.S.I.A.D."/>
    <n v="390000610"/>
    <s v="FEDERATION DEPARTEMENTALE ADMR JURA"/>
    <n v="1"/>
    <m/>
    <m/>
    <m/>
    <m/>
    <m/>
    <m/>
    <s v="S"/>
    <n v="0"/>
    <n v="0"/>
  </r>
  <r>
    <n v="39520"/>
    <n v="122.19565217391289"/>
    <n v="71.701581027667899"/>
    <n v="50.494071146244998"/>
    <n v="50.494071146244998"/>
    <n v="510.99999999999937"/>
    <n v="510.99999999999937"/>
    <n v="39"/>
    <x v="123"/>
    <x v="2904"/>
    <s v="Mont sous Vaudrey"/>
    <s v="SSIAD VAL D'ORAIN CHAUSSIN"/>
    <s v="S.S.I.A.D."/>
    <n v="390000610"/>
    <s v="FEDERATION DEPARTEMENTALE ADMR JURA"/>
    <n v="1"/>
    <m/>
    <m/>
    <m/>
    <m/>
    <m/>
    <m/>
    <s v="S"/>
    <n v="0"/>
    <n v="0"/>
  </r>
  <r>
    <n v="39525"/>
    <n v="92.28774711538864"/>
    <n v="54.578775175767483"/>
    <n v="37.708971939621165"/>
    <n v="37.708971939621165"/>
    <n v="392"/>
    <n v="392"/>
    <n v="39"/>
    <x v="123"/>
    <x v="2905"/>
    <s v="Tavaux"/>
    <s v="SSIAD VAL D'ORAIN CHAUSSIN"/>
    <s v="S.S.I.A.D."/>
    <n v="390000610"/>
    <s v="FEDERATION DEPARTEMENTALE ADMR JURA"/>
    <n v="1"/>
    <m/>
    <m/>
    <m/>
    <m/>
    <m/>
    <m/>
    <s v="S"/>
    <n v="0"/>
    <n v="0"/>
  </r>
  <r>
    <n v="39546"/>
    <n v="83"/>
    <n v="52"/>
    <n v="31"/>
    <n v="31"/>
    <n v="394"/>
    <n v="394"/>
    <n v="39"/>
    <x v="123"/>
    <x v="2906"/>
    <s v="Mont sous Vaudrey"/>
    <s v="SSIAD VAL D'ORAIN CHAUSSIN"/>
    <s v="S.S.I.A.D."/>
    <n v="390000610"/>
    <s v="FEDERATION DEPARTEMENTALE ADMR JURA"/>
    <n v="1"/>
    <m/>
    <m/>
    <m/>
    <m/>
    <m/>
    <m/>
    <s v="S"/>
    <n v="0"/>
    <n v="0"/>
  </r>
  <r>
    <n v="39571"/>
    <n v="53.311403508771924"/>
    <n v="38.771929824561397"/>
    <n v="14.539473684210526"/>
    <n v="14.539473684210526"/>
    <n v="221"/>
    <n v="221"/>
    <n v="39"/>
    <x v="123"/>
    <x v="2907"/>
    <s v="Tavaux"/>
    <s v="SSIAD VAL D'ORAIN CHAUSSIN"/>
    <s v="S.S.I.A.D."/>
    <n v="390000610"/>
    <s v="FEDERATION DEPARTEMENTALE ADMR JURA"/>
    <n v="1"/>
    <m/>
    <m/>
    <m/>
    <m/>
    <m/>
    <m/>
    <s v="S"/>
    <n v="0"/>
    <n v="0"/>
  </r>
  <r>
    <n v="39573"/>
    <n v="210.80412371134031"/>
    <n v="145.48453608247431"/>
    <n v="65.319587628866003"/>
    <n v="65.319587628866003"/>
    <n v="768"/>
    <n v="768"/>
    <n v="39"/>
    <x v="123"/>
    <x v="2908"/>
    <s v="Dole-2"/>
    <s v="SSIAD VAL D'ORAIN CHAUSSIN"/>
    <s v="S.S.I.A.D."/>
    <n v="390000610"/>
    <s v="FEDERATION DEPARTEMENTALE ADMR JURA"/>
    <n v="1"/>
    <m/>
    <m/>
    <m/>
    <m/>
    <m/>
    <m/>
    <s v="S"/>
    <n v="0"/>
    <n v="0"/>
  </r>
  <r>
    <n v="21003"/>
    <n v="420.03735031275698"/>
    <n v="319.1867983812287"/>
    <n v="100.85055193152829"/>
    <n v="100.85055193152829"/>
    <n v="1238"/>
    <n v="1238"/>
    <n v="21"/>
    <x v="53"/>
    <x v="2909"/>
    <s v="FONTAINE-LES-DIJON"/>
    <s v="SPASAD FEDOSAD"/>
    <s v="S.P.A.S.A.D."/>
    <n v="210987400"/>
    <s v="FEDOSAD"/>
    <n v="1"/>
    <n v="161"/>
    <n v="161"/>
    <n v="19"/>
    <n v="19"/>
    <n v="10"/>
    <n v="10"/>
    <s v="P"/>
    <n v="0"/>
    <n v="0"/>
  </r>
  <r>
    <n v="21027"/>
    <n v="188.25503355704686"/>
    <n v="150"/>
    <n v="38.255033557046858"/>
    <n v="38.255033557046858"/>
    <n v="1200"/>
    <n v="1200"/>
    <n v="21"/>
    <x v="53"/>
    <x v="2910"/>
    <s v="FONTAINE-LES-DIJON"/>
    <s v="SPASAD FEDOSAD"/>
    <s v="S.P.A.S.A.D."/>
    <n v="210987400"/>
    <s v="FEDOSAD"/>
    <n v="1"/>
    <m/>
    <m/>
    <m/>
    <m/>
    <m/>
    <m/>
    <s v="P"/>
    <n v="0"/>
    <n v="0"/>
  </r>
  <r>
    <n v="21059"/>
    <n v="214.79338842975204"/>
    <n v="169.03305785123965"/>
    <n v="45.760330578512388"/>
    <n v="45.760330578512388"/>
    <n v="791"/>
    <n v="791"/>
    <n v="21"/>
    <x v="53"/>
    <x v="2911"/>
    <s v="FONTAINE-LES-DIJON"/>
    <s v="SPASAD FEDOSAD"/>
    <s v="S.P.A.S.A.D."/>
    <n v="210987400"/>
    <s v="FEDOSAD"/>
    <n v="1"/>
    <m/>
    <m/>
    <m/>
    <m/>
    <m/>
    <m/>
    <s v="P"/>
    <n v="0"/>
    <n v="0"/>
  </r>
  <r>
    <n v="21107"/>
    <n v="169.30812013348128"/>
    <n v="124.96551724137905"/>
    <n v="44.342602892102242"/>
    <n v="44.342602892102242"/>
    <n v="905.99999999999795"/>
    <n v="905.99999999999795"/>
    <n v="21"/>
    <x v="53"/>
    <x v="2912"/>
    <s v="DIJON  1ER CANTON"/>
    <s v="SPASAD FEDOSAD"/>
    <s v="S.P.A.S.A.D."/>
    <n v="210987400"/>
    <s v="FEDOSAD"/>
    <n v="1"/>
    <m/>
    <m/>
    <m/>
    <m/>
    <m/>
    <m/>
    <s v="P"/>
    <n v="0"/>
    <n v="0"/>
  </r>
  <r>
    <n v="21111"/>
    <n v="44"/>
    <n v="32"/>
    <n v="12"/>
    <n v="12"/>
    <n v="272"/>
    <n v="272"/>
    <n v="21"/>
    <x v="53"/>
    <x v="2913"/>
    <s v="DIJON  1ER CANTON"/>
    <s v="SPASAD FEDOSAD"/>
    <s v="S.P.A.S.A.D."/>
    <n v="210987400"/>
    <s v="FEDOSAD"/>
    <n v="1"/>
    <m/>
    <m/>
    <m/>
    <m/>
    <m/>
    <m/>
    <s v="P"/>
    <n v="0"/>
    <n v="0"/>
  </r>
  <r>
    <n v="21515"/>
    <n v="2311.7003769897992"/>
    <n v="1723.3177851396265"/>
    <n v="294.19129592508625"/>
    <n v="588.3825918501725"/>
    <n v="4849.5000000000136"/>
    <n v="9699.0000000000273"/>
    <n v="21"/>
    <x v="53"/>
    <x v="2914"/>
    <s v="DIJON  2E  CANTON"/>
    <s v="SPASAD FEDOSAD"/>
    <s v="S.P.A.S.A.D."/>
    <n v="210987400"/>
    <s v="FEDOSAD"/>
    <n v="2"/>
    <m/>
    <m/>
    <m/>
    <m/>
    <m/>
    <m/>
    <s v="P"/>
    <n v="0"/>
    <n v="0"/>
  </r>
  <r>
    <n v="21179"/>
    <n v="149"/>
    <n v="127"/>
    <n v="22"/>
    <n v="22"/>
    <n v="852"/>
    <n v="852"/>
    <n v="21"/>
    <x v="53"/>
    <x v="2915"/>
    <s v="DIJON  1ER CANTON"/>
    <s v="SPASAD FEDOSAD"/>
    <s v="S.P.A.S.A.D."/>
    <n v="210987400"/>
    <s v="FEDOSAD"/>
    <n v="1"/>
    <m/>
    <m/>
    <m/>
    <m/>
    <m/>
    <m/>
    <s v="P"/>
    <n v="0"/>
    <n v="0"/>
  </r>
  <r>
    <n v="21515"/>
    <n v="2311.7003769897992"/>
    <n v="1723.3177851396265"/>
    <n v="294.19129592508625"/>
    <n v="588.3825918501725"/>
    <n v="4849.5000000000136"/>
    <n v="9699.0000000000273"/>
    <n v="21"/>
    <x v="55"/>
    <x v="2914"/>
    <s v="DIJON  2E  CANTON"/>
    <s v="SPASAD QUETIGNY GRAND DIJON"/>
    <s v="S.P.A.S.A.D."/>
    <n v="210781266"/>
    <s v="MUTUALITE FRANCAISE BOURGUIGNONNE COTE D'OR"/>
    <n v="2"/>
    <m/>
    <m/>
    <m/>
    <m/>
    <m/>
    <m/>
    <s v="P"/>
    <n v="0"/>
    <n v="0"/>
  </r>
  <r>
    <n v="21540"/>
    <n v="1872"/>
    <n v="1090"/>
    <n v="391"/>
    <n v="782"/>
    <n v="3668"/>
    <n v="7336"/>
    <n v="21"/>
    <x v="53"/>
    <x v="2916"/>
    <s v="DIJON  1ER CANTON"/>
    <s v="SPASAD FEDOSAD"/>
    <s v="S.P.A.S.A.D."/>
    <n v="210987400"/>
    <s v="FEDOSAD"/>
    <n v="2"/>
    <m/>
    <m/>
    <m/>
    <m/>
    <m/>
    <m/>
    <s v="P"/>
    <n v="0"/>
    <n v="0"/>
  </r>
  <r>
    <n v="21540"/>
    <n v="1872"/>
    <n v="1090"/>
    <n v="391"/>
    <n v="782"/>
    <n v="3668"/>
    <n v="7336"/>
    <n v="21"/>
    <x v="55"/>
    <x v="2916"/>
    <s v="DIJON  1ER CANTON"/>
    <s v="SPASAD QUETIGNY GRAND DIJON"/>
    <s v="S.P.A.S.A.D."/>
    <n v="210781266"/>
    <s v="MUTUALITE FRANCAISE BOURGUIGNONNE COTE D'OR"/>
    <n v="2"/>
    <m/>
    <m/>
    <m/>
    <m/>
    <m/>
    <m/>
    <s v="P"/>
    <n v="0"/>
    <n v="0"/>
  </r>
  <r>
    <n v="71424"/>
    <n v="58.128712871287142"/>
    <n v="42.831683168316843"/>
    <n v="7.6485148514851495"/>
    <n v="15.297029702970299"/>
    <n v="103"/>
    <n v="206"/>
    <n v="71"/>
    <x v="30"/>
    <x v="2917"/>
    <s v="EPINAC"/>
    <s v="S.S.I.A.D. AUTUN"/>
    <s v="S.S.I.A.D."/>
    <n v="710781477"/>
    <s v="ASSAD AUTUN"/>
    <n v="2"/>
    <m/>
    <m/>
    <m/>
    <m/>
    <m/>
    <m/>
    <s v="P"/>
    <n v="0"/>
    <n v="0"/>
  </r>
  <r>
    <n v="21408"/>
    <n v="507.85016111680449"/>
    <n v="272.73623620669656"/>
    <n v="235.11392491010793"/>
    <n v="235.11392491010793"/>
    <n v="1577"/>
    <n v="1577"/>
    <n v="21"/>
    <x v="53"/>
    <x v="2918"/>
    <s v="FONTAINE-LES-DIJON"/>
    <s v="SPASAD FEDOSAD"/>
    <s v="S.P.A.S.A.D."/>
    <n v="210987400"/>
    <s v="FEDOSAD"/>
    <n v="1"/>
    <m/>
    <m/>
    <m/>
    <m/>
    <m/>
    <m/>
    <s v="P"/>
    <n v="0"/>
    <n v="0"/>
  </r>
  <r>
    <n v="21462"/>
    <n v="162.44647686413072"/>
    <n v="132.99826731022819"/>
    <n v="29.448209553902526"/>
    <n v="29.448209553902526"/>
    <n v="893"/>
    <n v="893"/>
    <n v="21"/>
    <x v="53"/>
    <x v="2919"/>
    <s v="FONTAINE-LES-DIJON"/>
    <s v="SPASAD FEDOSAD"/>
    <s v="S.P.A.S.A.D."/>
    <n v="210987400"/>
    <s v="FEDOSAD"/>
    <n v="1"/>
    <m/>
    <m/>
    <m/>
    <m/>
    <m/>
    <m/>
    <s v="P"/>
    <n v="0"/>
    <n v="0"/>
  </r>
  <r>
    <n v="21469"/>
    <n v="118"/>
    <n v="89"/>
    <n v="29"/>
    <n v="29"/>
    <n v="475"/>
    <n v="475"/>
    <n v="21"/>
    <x v="53"/>
    <x v="2920"/>
    <s v="DIJON  1ER CANTON"/>
    <s v="SPASAD FEDOSAD"/>
    <s v="S.P.A.S.A.D."/>
    <n v="210987400"/>
    <s v="FEDOSAD"/>
    <n v="1"/>
    <m/>
    <m/>
    <m/>
    <m/>
    <m/>
    <m/>
    <s v="P"/>
    <n v="0"/>
    <n v="0"/>
  </r>
  <r>
    <n v="71424"/>
    <n v="58.128712871287142"/>
    <n v="42.831683168316843"/>
    <n v="7.6485148514851495"/>
    <n v="15.297029702970299"/>
    <n v="103"/>
    <n v="206"/>
    <n v="71"/>
    <x v="43"/>
    <x v="2917"/>
    <s v="EPINAC"/>
    <s v="SSIAD NOLAY EHPAD"/>
    <s v="S.S.I.A.D."/>
    <n v="210000253"/>
    <s v="EHPAD JEANNE PIERRETTE CARNOT DE NOLAY"/>
    <n v="2"/>
    <m/>
    <m/>
    <m/>
    <m/>
    <m/>
    <m/>
    <s v="P"/>
    <n v="0"/>
    <n v="0"/>
  </r>
  <r>
    <n v="71445"/>
    <n v="1487.0840073972931"/>
    <n v="839.54530788277179"/>
    <n v="323.76934975726061"/>
    <n v="647.53869951452123"/>
    <n v="2981"/>
    <n v="5962"/>
    <n v="71"/>
    <x v="40"/>
    <x v="313"/>
    <s v="CHALON-SUR-SAONE-SUD"/>
    <s v="SPASAD CHALON PERIPHERIE"/>
    <s v="S.P.A.S.A.D."/>
    <n v="710001520"/>
    <s v="ASSAD VAL DE SAONE"/>
    <n v="2"/>
    <m/>
    <m/>
    <m/>
    <m/>
    <m/>
    <m/>
    <s v="P"/>
    <n v="0"/>
    <n v="0"/>
  </r>
  <r>
    <n v="21535"/>
    <n v="292.54510408635326"/>
    <n v="195.68234387047039"/>
    <n v="96.862760215882844"/>
    <n v="96.862760215882844"/>
    <n v="1269"/>
    <n v="1269"/>
    <n v="21"/>
    <x v="53"/>
    <x v="2921"/>
    <s v="DIJON  1ER CANTON"/>
    <s v="SPASAD FEDOSAD"/>
    <s v="S.P.A.S.A.D."/>
    <n v="210987400"/>
    <s v="FEDOSAD"/>
    <n v="1"/>
    <m/>
    <m/>
    <m/>
    <m/>
    <m/>
    <m/>
    <s v="P"/>
    <n v="0"/>
    <n v="0"/>
  </r>
  <r>
    <n v="71445"/>
    <n v="1487.0840073972931"/>
    <n v="839.54530788277179"/>
    <n v="323.76934975726061"/>
    <n v="647.53869951452123"/>
    <n v="2981"/>
    <n v="5962"/>
    <n v="71"/>
    <x v="42"/>
    <x v="313"/>
    <s v="CHALON-SUR-SAONE-SUD"/>
    <s v="S.S.I.A.D. CHALON/SAONE"/>
    <s v="S.S.I.A.D."/>
    <n v="710971359"/>
    <s v="CCAS DE CHALON"/>
    <n v="2"/>
    <m/>
    <m/>
    <m/>
    <m/>
    <m/>
    <m/>
    <s v="P"/>
    <n v="0"/>
    <n v="0"/>
  </r>
  <r>
    <n v="21555"/>
    <n v="381"/>
    <n v="291"/>
    <n v="90"/>
    <n v="90"/>
    <n v="1474"/>
    <n v="1474"/>
    <n v="21"/>
    <x v="53"/>
    <x v="2733"/>
    <s v="DIJON  1ER CANTON"/>
    <s v="SPASAD FEDOSAD"/>
    <s v="S.P.A.S.A.D."/>
    <n v="210987400"/>
    <s v="FEDOSAD"/>
    <n v="1"/>
    <m/>
    <m/>
    <m/>
    <m/>
    <m/>
    <m/>
    <s v="P"/>
    <n v="0"/>
    <n v="0"/>
  </r>
  <r>
    <n v="21591"/>
    <n v="240"/>
    <n v="197"/>
    <n v="43"/>
    <n v="43"/>
    <n v="825"/>
    <n v="825"/>
    <n v="21"/>
    <x v="53"/>
    <x v="2922"/>
    <s v="FONTAINE-LES-DIJON"/>
    <s v="SPASAD FEDOSAD"/>
    <s v="S.P.A.S.A.D."/>
    <n v="210987400"/>
    <s v="FEDOSAD"/>
    <n v="1"/>
    <m/>
    <m/>
    <m/>
    <m/>
    <m/>
    <m/>
    <s v="P"/>
    <n v="0"/>
    <n v="0"/>
  </r>
  <r>
    <n v="71475"/>
    <n v="1794.3845937496208"/>
    <n v="1123.0812119391935"/>
    <n v="335.65169090521368"/>
    <n v="671.30338181042737"/>
    <n v="3282.4999999999964"/>
    <n v="6564.9999999999927"/>
    <n v="71"/>
    <x v="40"/>
    <x v="2923"/>
    <s v="CHALON-SUR-SAONE-SUD"/>
    <s v="SPASAD CHALON PERIPHERIE"/>
    <s v="S.P.A.S.A.D."/>
    <n v="710001520"/>
    <s v="ASSAD VAL DE SAONE"/>
    <n v="2"/>
    <m/>
    <m/>
    <m/>
    <m/>
    <m/>
    <m/>
    <s v="P"/>
    <n v="0"/>
    <n v="0"/>
  </r>
  <r>
    <n v="21657"/>
    <n v="555.83210631775989"/>
    <n v="428.64129773117361"/>
    <n v="127.19080858658627"/>
    <n v="127.19080858658627"/>
    <n v="2016"/>
    <n v="2016"/>
    <n v="21"/>
    <x v="53"/>
    <x v="2924"/>
    <s v="DIJON  1ER CANTON"/>
    <s v="SPASAD FEDOSAD"/>
    <s v="S.P.A.S.A.D."/>
    <n v="210987400"/>
    <s v="FEDOSAD"/>
    <n v="1"/>
    <m/>
    <m/>
    <m/>
    <m/>
    <m/>
    <m/>
    <s v="P"/>
    <n v="0"/>
    <n v="0"/>
  </r>
  <r>
    <n v="89018"/>
    <n v="210"/>
    <n v="141"/>
    <n v="69"/>
    <n v="69"/>
    <n v="766"/>
    <n v="766"/>
    <n v="89"/>
    <x v="126"/>
    <x v="2925"/>
    <s v="VILLENEUVE-SUR-YONNE"/>
    <s v="SSIAD VILLENEUVE CH ROLAND BONNION"/>
    <s v="S.S.I.A.D."/>
    <n v="890000466"/>
    <s v="HL R BONNION  VILLENEUVE-SUR-YONNE"/>
    <n v="1"/>
    <n v="60"/>
    <n v="60"/>
    <n v="3"/>
    <n v="3"/>
    <m/>
    <m/>
    <s v="P"/>
    <n v="3"/>
    <n v="5"/>
  </r>
  <r>
    <n v="89036"/>
    <n v="59.766536964980517"/>
    <n v="42.832684824902707"/>
    <n v="16.933852140077814"/>
    <n v="16.933852140077814"/>
    <n v="256"/>
    <n v="256"/>
    <n v="89"/>
    <x v="126"/>
    <x v="2926"/>
    <s v="CHEROY"/>
    <s v="SSIAD VILLENEUVE CH ROLAND BONNION"/>
    <s v="S.S.I.A.D."/>
    <n v="890000466"/>
    <s v="HL R BONNION  VILLENEUVE-SUR-YONNE"/>
    <n v="1"/>
    <m/>
    <m/>
    <m/>
    <m/>
    <m/>
    <m/>
    <s v="P"/>
    <n v="0"/>
    <n v="0"/>
  </r>
  <r>
    <n v="89051"/>
    <n v="144.20329670329679"/>
    <n v="94.478021978022042"/>
    <n v="49.725274725274751"/>
    <n v="49.725274725274751"/>
    <n v="543"/>
    <n v="543"/>
    <n v="89"/>
    <x v="126"/>
    <x v="2927"/>
    <s v="VILLENEUVE-SUR-YONNE"/>
    <s v="SSIAD VILLENEUVE CH ROLAND BONNION"/>
    <s v="S.S.I.A.D."/>
    <n v="890000466"/>
    <s v="HL R BONNION  VILLENEUVE-SUR-YONNE"/>
    <n v="1"/>
    <m/>
    <m/>
    <m/>
    <m/>
    <m/>
    <m/>
    <s v="P"/>
    <n v="0"/>
    <n v="2"/>
  </r>
  <r>
    <n v="89054"/>
    <n v="202.25505050505126"/>
    <n v="144.18181818181873"/>
    <n v="58.073232323232538"/>
    <n v="58.073232323232538"/>
    <n v="793.00000000000296"/>
    <n v="793.00000000000296"/>
    <n v="89"/>
    <x v="126"/>
    <x v="2928"/>
    <s v="CHEROY"/>
    <s v="SSIAD VILLENEUVE CH ROLAND BONNION"/>
    <s v="S.S.I.A.D."/>
    <n v="890000466"/>
    <s v="HL R BONNION  VILLENEUVE-SUR-YONNE"/>
    <n v="1"/>
    <m/>
    <m/>
    <m/>
    <m/>
    <m/>
    <m/>
    <s v="P"/>
    <n v="1"/>
    <n v="6"/>
  </r>
  <r>
    <n v="89060"/>
    <n v="83.835240274599528"/>
    <n v="48.741418764302047"/>
    <n v="35.093821510297474"/>
    <n v="35.093821510297474"/>
    <n v="426"/>
    <n v="426"/>
    <n v="89"/>
    <x v="126"/>
    <x v="2929"/>
    <s v="VILLENEUVE-SUR-YONNE"/>
    <s v="SSIAD VILLENEUVE CH ROLAND BONNION"/>
    <s v="S.S.I.A.D."/>
    <n v="890000466"/>
    <s v="HL R BONNION  VILLENEUVE-SUR-YONNE"/>
    <n v="1"/>
    <m/>
    <m/>
    <m/>
    <m/>
    <m/>
    <m/>
    <s v="P"/>
    <n v="1"/>
    <n v="1"/>
  </r>
  <r>
    <n v="89094"/>
    <n v="172.72222305638647"/>
    <n v="104.21229100608792"/>
    <n v="68.509932050298545"/>
    <n v="68.509932050298545"/>
    <n v="747"/>
    <n v="747"/>
    <n v="89"/>
    <x v="126"/>
    <x v="1406"/>
    <s v="VILLENEUVE-SUR-YONNE"/>
    <s v="SSIAD VILLENEUVE CH ROLAND BONNION"/>
    <s v="S.S.I.A.D."/>
    <n v="890000466"/>
    <s v="HL R BONNION  VILLENEUVE-SUR-YONNE"/>
    <n v="1"/>
    <m/>
    <m/>
    <m/>
    <m/>
    <m/>
    <m/>
    <s v="P"/>
    <n v="1"/>
    <n v="2"/>
  </r>
  <r>
    <n v="89100"/>
    <n v="525.78577845204347"/>
    <n v="291.27344764339421"/>
    <n v="234.51233080864927"/>
    <n v="234.51233080864927"/>
    <n v="1611"/>
    <n v="1611"/>
    <n v="89"/>
    <x v="126"/>
    <x v="2930"/>
    <s v="CHEROY"/>
    <s v="SSIAD VILLENEUVE CH ROLAND BONNION"/>
    <s v="S.S.I.A.D."/>
    <n v="890000466"/>
    <s v="HL R BONNION  VILLENEUVE-SUR-YONNE"/>
    <n v="1"/>
    <m/>
    <m/>
    <m/>
    <m/>
    <m/>
    <m/>
    <s v="P"/>
    <n v="2"/>
    <n v="26"/>
  </r>
  <r>
    <n v="89116"/>
    <n v="83"/>
    <n v="51"/>
    <n v="32"/>
    <n v="32"/>
    <n v="356"/>
    <n v="356"/>
    <n v="89"/>
    <x v="126"/>
    <x v="2931"/>
    <s v="SENS-OUEST"/>
    <s v="SSIAD VILLENEUVE CH ROLAND BONNION"/>
    <s v="S.S.I.A.D."/>
    <n v="890000466"/>
    <s v="HL R BONNION  VILLENEUVE-SUR-YONNE"/>
    <n v="1"/>
    <m/>
    <m/>
    <m/>
    <m/>
    <m/>
    <m/>
    <s v="P"/>
    <n v="2"/>
    <n v="3"/>
  </r>
  <r>
    <n v="89126"/>
    <n v="18"/>
    <n v="11"/>
    <n v="7"/>
    <n v="7"/>
    <n v="44"/>
    <n v="44"/>
    <n v="89"/>
    <x v="126"/>
    <x v="2932"/>
    <s v="CHEROY"/>
    <s v="SSIAD VILLENEUVE CH ROLAND BONNION"/>
    <s v="S.S.I.A.D."/>
    <n v="890000466"/>
    <s v="HL R BONNION  VILLENEUVE-SUR-YONNE"/>
    <n v="1"/>
    <m/>
    <m/>
    <m/>
    <m/>
    <m/>
    <m/>
    <s v="P"/>
    <n v="0"/>
    <n v="1"/>
  </r>
  <r>
    <n v="89142"/>
    <n v="229.89330306469932"/>
    <n v="157.55618615209997"/>
    <n v="72.337116912599356"/>
    <n v="72.337116912599356"/>
    <n v="873"/>
    <n v="873"/>
    <n v="89"/>
    <x v="126"/>
    <x v="2933"/>
    <s v="VILLENEUVE-SUR-YONNE"/>
    <s v="SSIAD VILLENEUVE CH ROLAND BONNION"/>
    <s v="S.S.I.A.D."/>
    <n v="890000466"/>
    <s v="HL R BONNION  VILLENEUVE-SUR-YONNE"/>
    <n v="1"/>
    <m/>
    <m/>
    <m/>
    <m/>
    <m/>
    <m/>
    <s v="P"/>
    <n v="1"/>
    <n v="4"/>
  </r>
  <r>
    <n v="89143"/>
    <n v="79.522796352583612"/>
    <n v="48.106382978723417"/>
    <n v="31.416413373860191"/>
    <n v="31.416413373860191"/>
    <n v="323"/>
    <n v="323"/>
    <n v="89"/>
    <x v="126"/>
    <x v="2934"/>
    <s v="CHEROY"/>
    <s v="SSIAD VILLENEUVE CH ROLAND BONNION"/>
    <s v="S.S.I.A.D."/>
    <n v="890000466"/>
    <s v="HL R BONNION  VILLENEUVE-SUR-YONNE"/>
    <n v="1"/>
    <m/>
    <m/>
    <m/>
    <m/>
    <m/>
    <m/>
    <s v="P"/>
    <n v="1"/>
    <n v="3"/>
  </r>
  <r>
    <n v="89144"/>
    <n v="195.54587155963321"/>
    <n v="122.73623853211021"/>
    <n v="72.809633027523006"/>
    <n v="72.809633027523006"/>
    <n v="907.0000000000008"/>
    <n v="907.0000000000008"/>
    <n v="89"/>
    <x v="126"/>
    <x v="2935"/>
    <s v="CHEROY"/>
    <s v="SSIAD VILLENEUVE CH ROLAND BONNION"/>
    <s v="S.S.I.A.D."/>
    <n v="890000466"/>
    <s v="HL R BONNION  VILLENEUVE-SUR-YONNE"/>
    <n v="1"/>
    <m/>
    <m/>
    <m/>
    <m/>
    <m/>
    <m/>
    <s v="P"/>
    <n v="4"/>
    <n v="4"/>
  </r>
  <r>
    <n v="89151"/>
    <n v="352.63650425367354"/>
    <n v="235.72467130703785"/>
    <n v="116.91183294663568"/>
    <n v="116.91183294663568"/>
    <n v="1229"/>
    <n v="1229"/>
    <n v="89"/>
    <x v="126"/>
    <x v="2936"/>
    <s v="SENS-OUEST"/>
    <s v="SSIAD VILLENEUVE CH ROLAND BONNION"/>
    <s v="S.S.I.A.D."/>
    <n v="890000466"/>
    <s v="HL R BONNION  VILLENEUVE-SUR-YONNE"/>
    <n v="1"/>
    <m/>
    <m/>
    <m/>
    <m/>
    <m/>
    <m/>
    <s v="P"/>
    <n v="1"/>
    <n v="16"/>
  </r>
  <r>
    <n v="89180"/>
    <n v="126.47405660377375"/>
    <n v="91.061320754717102"/>
    <n v="35.412735849056645"/>
    <n v="35.412735849056645"/>
    <n v="429.00000000000057"/>
    <n v="429.00000000000057"/>
    <n v="89"/>
    <x v="126"/>
    <x v="2937"/>
    <s v="CHEROY"/>
    <s v="SSIAD VILLENEUVE CH ROLAND BONNION"/>
    <s v="S.S.I.A.D."/>
    <n v="890000466"/>
    <s v="HL R BONNION  VILLENEUVE-SUR-YONNE"/>
    <n v="1"/>
    <m/>
    <m/>
    <m/>
    <m/>
    <m/>
    <m/>
    <s v="P"/>
    <n v="1"/>
    <n v="4"/>
  </r>
  <r>
    <n v="89209"/>
    <n v="93.817475728155301"/>
    <n v="68.866019417475698"/>
    <n v="24.951456310679603"/>
    <n v="24.951456310679603"/>
    <n v="514"/>
    <n v="514"/>
    <n v="89"/>
    <x v="126"/>
    <x v="2938"/>
    <s v="CHEROY"/>
    <s v="SSIAD VILLENEUVE CH ROLAND BONNION"/>
    <s v="S.S.I.A.D."/>
    <n v="890000466"/>
    <s v="HL R BONNION  VILLENEUVE-SUR-YONNE"/>
    <n v="1"/>
    <m/>
    <m/>
    <m/>
    <m/>
    <m/>
    <m/>
    <s v="P"/>
    <n v="3"/>
    <n v="5"/>
  </r>
  <r>
    <n v="89245"/>
    <n v="169.00052537350385"/>
    <n v="119.00094423620619"/>
    <n v="49.999581137297646"/>
    <n v="49.999581137297646"/>
    <n v="811"/>
    <n v="811"/>
    <n v="89"/>
    <x v="126"/>
    <x v="2939"/>
    <s v="SENS-OUEST"/>
    <s v="SSIAD VILLENEUVE CH ROLAND BONNION"/>
    <s v="S.S.I.A.D."/>
    <n v="890000466"/>
    <s v="HL R BONNION  VILLENEUVE-SUR-YONNE"/>
    <n v="1"/>
    <m/>
    <m/>
    <m/>
    <m/>
    <m/>
    <m/>
    <s v="P"/>
    <n v="1"/>
    <n v="7"/>
  </r>
  <r>
    <n v="89264"/>
    <n v="201.29366106080198"/>
    <n v="121.7826649417852"/>
    <n v="79.510996119016795"/>
    <n v="79.510996119016795"/>
    <n v="778"/>
    <n v="778"/>
    <n v="89"/>
    <x v="126"/>
    <x v="2940"/>
    <s v="CHEROY"/>
    <s v="SSIAD VILLENEUVE CH ROLAND BONNION"/>
    <s v="S.S.I.A.D."/>
    <n v="890000466"/>
    <s v="HL R BONNION  VILLENEUVE-SUR-YONNE"/>
    <n v="1"/>
    <m/>
    <m/>
    <m/>
    <m/>
    <m/>
    <m/>
    <s v="P"/>
    <n v="2"/>
    <n v="8"/>
  </r>
  <r>
    <n v="89291"/>
    <n v="65.464183381088816"/>
    <n v="44.945558739255006"/>
    <n v="20.518624641833807"/>
    <n v="20.518624641833807"/>
    <n v="341"/>
    <n v="341"/>
    <n v="89"/>
    <x v="126"/>
    <x v="1856"/>
    <s v="SENS-SUD-EST"/>
    <s v="SSIAD VILLENEUVE CH ROLAND BONNION"/>
    <s v="S.S.I.A.D."/>
    <n v="890000466"/>
    <s v="HL R BONNION  VILLENEUVE-SUR-YONNE"/>
    <n v="1"/>
    <m/>
    <m/>
    <m/>
    <m/>
    <m/>
    <m/>
    <s v="P"/>
    <n v="1"/>
    <n v="3"/>
  </r>
  <r>
    <n v="89298"/>
    <n v="155.50000000000006"/>
    <n v="100.16871165644174"/>
    <n v="55.331288343558299"/>
    <n v="55.331288343558299"/>
    <n v="622"/>
    <n v="622"/>
    <n v="89"/>
    <x v="126"/>
    <x v="2941"/>
    <s v="VILLENEUVE-SUR-YONNE"/>
    <s v="SSIAD VILLENEUVE CH ROLAND BONNION"/>
    <s v="S.S.I.A.D."/>
    <n v="890000466"/>
    <s v="HL R BONNION  VILLENEUVE-SUR-YONNE"/>
    <n v="1"/>
    <m/>
    <m/>
    <m/>
    <m/>
    <m/>
    <m/>
    <s v="P"/>
    <n v="1"/>
    <n v="4"/>
  </r>
  <r>
    <n v="89327"/>
    <n v="105.79310344827536"/>
    <n v="73.241379310344485"/>
    <n v="32.551724137930883"/>
    <n v="32.551724137930883"/>
    <n v="412.99999999999807"/>
    <n v="412.99999999999807"/>
    <n v="89"/>
    <x v="126"/>
    <x v="2942"/>
    <s v="VILLENEUVE-SUR-YONNE"/>
    <s v="SSIAD VILLENEUVE CH ROLAND BONNION"/>
    <s v="S.S.I.A.D."/>
    <n v="890000466"/>
    <s v="HL R BONNION  VILLENEUVE-SUR-YONNE"/>
    <n v="1"/>
    <m/>
    <m/>
    <m/>
    <m/>
    <m/>
    <m/>
    <s v="P"/>
    <n v="1"/>
    <n v="4"/>
  </r>
  <r>
    <n v="89348"/>
    <n v="733.28947368421018"/>
    <n v="437.83131567885641"/>
    <n v="295.45815800535371"/>
    <n v="295.45815800535371"/>
    <n v="2377"/>
    <n v="2377"/>
    <n v="89"/>
    <x v="126"/>
    <x v="2943"/>
    <s v="SAINT-JULIEN-DU-SAULT"/>
    <s v="SSIAD VILLENEUVE CH ROLAND BONNION"/>
    <s v="S.S.I.A.D."/>
    <n v="890000466"/>
    <s v="HL R BONNION  VILLENEUVE-SUR-YONNE"/>
    <n v="1"/>
    <m/>
    <m/>
    <m/>
    <m/>
    <m/>
    <m/>
    <s v="P"/>
    <n v="2"/>
    <n v="17"/>
  </r>
  <r>
    <n v="89350"/>
    <n v="67.737451737451721"/>
    <n v="46.818532818532809"/>
    <n v="20.918918918918916"/>
    <n v="20.918918918918916"/>
    <n v="258"/>
    <n v="258"/>
    <n v="89"/>
    <x v="126"/>
    <x v="2944"/>
    <s v="SAINT-JULIEN-DU-SAULT"/>
    <s v="SSIAD VILLENEUVE CH ROLAND BONNION"/>
    <s v="S.S.I.A.D."/>
    <n v="890000466"/>
    <s v="HL R BONNION  VILLENEUVE-SUR-YONNE"/>
    <n v="1"/>
    <m/>
    <m/>
    <m/>
    <m/>
    <m/>
    <m/>
    <s v="P"/>
    <n v="0"/>
    <n v="3"/>
  </r>
  <r>
    <n v="89353"/>
    <n v="85.9335038363172"/>
    <n v="57.289002557544798"/>
    <n v="28.644501278772402"/>
    <n v="28.644501278772402"/>
    <n v="400"/>
    <n v="400"/>
    <n v="89"/>
    <x v="126"/>
    <x v="2945"/>
    <s v="SAINT-JULIEN-DU-SAULT"/>
    <s v="SSIAD VILLENEUVE CH ROLAND BONNION"/>
    <s v="S.S.I.A.D."/>
    <n v="890000466"/>
    <s v="HL R BONNION  VILLENEUVE-SUR-YONNE"/>
    <n v="1"/>
    <m/>
    <m/>
    <m/>
    <m/>
    <m/>
    <m/>
    <s v="P"/>
    <n v="1"/>
    <n v="1"/>
  </r>
  <r>
    <n v="89370"/>
    <n v="511.45467007755076"/>
    <n v="267.40305923962961"/>
    <n v="244.05161083792112"/>
    <n v="244.05161083792112"/>
    <n v="1703"/>
    <n v="1703"/>
    <n v="89"/>
    <x v="126"/>
    <x v="2946"/>
    <s v="CHEROY"/>
    <s v="SSIAD VILLENEUVE CH ROLAND BONNION"/>
    <s v="S.S.I.A.D."/>
    <n v="890000466"/>
    <s v="HL R BONNION  VILLENEUVE-SUR-YONNE"/>
    <n v="1"/>
    <m/>
    <m/>
    <m/>
    <m/>
    <m/>
    <m/>
    <s v="P"/>
    <n v="4"/>
    <n v="32"/>
  </r>
  <r>
    <n v="89380"/>
    <n v="184.38810296932206"/>
    <n v="68.702127314392655"/>
    <n v="115.68597565492941"/>
    <n v="115.68597565492941"/>
    <n v="404"/>
    <n v="404"/>
    <n v="89"/>
    <x v="126"/>
    <x v="2947"/>
    <s v="CHEROY"/>
    <s v="SSIAD VILLENEUVE CH ROLAND BONNION"/>
    <s v="S.S.I.A.D."/>
    <n v="890000466"/>
    <s v="HL R BONNION  VILLENEUVE-SUR-YONNE"/>
    <n v="1"/>
    <m/>
    <m/>
    <m/>
    <m/>
    <m/>
    <m/>
    <s v="P"/>
    <n v="0"/>
    <n v="7"/>
  </r>
  <r>
    <n v="89428"/>
    <n v="148.26460124913444"/>
    <n v="98.174699201351444"/>
    <n v="50.089902047782999"/>
    <n v="50.089902047782999"/>
    <n v="557.99999999999932"/>
    <n v="557.99999999999932"/>
    <n v="89"/>
    <x v="126"/>
    <x v="2948"/>
    <s v="CHEROY"/>
    <s v="SSIAD VILLENEUVE CH ROLAND BONNION"/>
    <s v="S.S.I.A.D."/>
    <n v="890000466"/>
    <s v="HL R BONNION  VILLENEUVE-SUR-YONNE"/>
    <n v="1"/>
    <m/>
    <m/>
    <m/>
    <m/>
    <m/>
    <m/>
    <s v="P"/>
    <n v="0"/>
    <n v="1"/>
  </r>
  <r>
    <n v="89440"/>
    <n v="117"/>
    <n v="78"/>
    <n v="39"/>
    <n v="39"/>
    <n v="434"/>
    <n v="434"/>
    <n v="89"/>
    <x v="126"/>
    <x v="2949"/>
    <s v="SAINT-JULIEN-DU-SAULT"/>
    <s v="SSIAD VILLENEUVE CH ROLAND BONNION"/>
    <s v="S.S.I.A.D."/>
    <n v="890000466"/>
    <s v="HL R BONNION  VILLENEUVE-SUR-YONNE"/>
    <n v="1"/>
    <m/>
    <m/>
    <m/>
    <m/>
    <m/>
    <m/>
    <s v="P"/>
    <n v="0"/>
    <n v="2"/>
  </r>
  <r>
    <n v="89442"/>
    <n v="57.238493723849402"/>
    <n v="37.205020920502108"/>
    <n v="20.033472803347291"/>
    <n v="20.033472803347291"/>
    <n v="228"/>
    <n v="228"/>
    <n v="89"/>
    <x v="126"/>
    <x v="2950"/>
    <s v="CHEROY"/>
    <s v="SSIAD VILLENEUVE CH ROLAND BONNION"/>
    <s v="S.S.I.A.D."/>
    <n v="890000466"/>
    <s v="HL R BONNION  VILLENEUVE-SUR-YONNE"/>
    <n v="1"/>
    <m/>
    <m/>
    <m/>
    <m/>
    <m/>
    <m/>
    <s v="P"/>
    <n v="0"/>
    <n v="1"/>
  </r>
  <r>
    <n v="89450"/>
    <n v="125.97415185783527"/>
    <n v="71.418416801292437"/>
    <n v="54.555735056542829"/>
    <n v="54.555735056542829"/>
    <n v="614"/>
    <n v="614"/>
    <n v="89"/>
    <x v="126"/>
    <x v="2951"/>
    <s v="CHEROY"/>
    <s v="SSIAD VILLENEUVE CH ROLAND BONNION"/>
    <s v="S.S.I.A.D."/>
    <n v="890000466"/>
    <s v="HL R BONNION  VILLENEUVE-SUR-YONNE"/>
    <n v="1"/>
    <m/>
    <m/>
    <m/>
    <m/>
    <m/>
    <m/>
    <s v="P"/>
    <n v="0"/>
    <n v="1"/>
  </r>
  <r>
    <n v="89459"/>
    <n v="64"/>
    <n v="41"/>
    <n v="23"/>
    <n v="23"/>
    <n v="273"/>
    <n v="273"/>
    <n v="89"/>
    <x v="126"/>
    <x v="2952"/>
    <s v="CHEROY"/>
    <s v="SSIAD VILLENEUVE CH ROLAND BONNION"/>
    <s v="S.S.I.A.D."/>
    <n v="890000466"/>
    <s v="HL R BONNION  VILLENEUVE-SUR-YONNE"/>
    <n v="1"/>
    <m/>
    <m/>
    <m/>
    <m/>
    <m/>
    <m/>
    <s v="P"/>
    <n v="0"/>
    <n v="0"/>
  </r>
  <r>
    <n v="89464"/>
    <n v="1769"/>
    <n v="967"/>
    <n v="802"/>
    <n v="802"/>
    <n v="5338"/>
    <n v="5338"/>
    <n v="89"/>
    <x v="126"/>
    <x v="2953"/>
    <s v="VILLENEUVE-SUR-YONNE"/>
    <s v="SSIAD VILLENEUVE CH ROLAND BONNION"/>
    <s v="S.S.I.A.D."/>
    <n v="890000466"/>
    <s v="HL R BONNION  VILLENEUVE-SUR-YONNE"/>
    <n v="1"/>
    <m/>
    <m/>
    <m/>
    <m/>
    <m/>
    <m/>
    <s v="P"/>
    <n v="5"/>
    <n v="63"/>
  </r>
  <r>
    <n v="71001"/>
    <n v="203.18725099601591"/>
    <n v="138.44621513944222"/>
    <n v="64.741035856573703"/>
    <n v="64.741035856573703"/>
    <n v="750"/>
    <n v="750"/>
    <n v="71"/>
    <x v="127"/>
    <x v="2954"/>
    <s v="CUISERY"/>
    <s v="SSIAD DU CH DE TOURNUS"/>
    <s v="S.S.I.A.D."/>
    <n v="710781360"/>
    <s v="HOPITAL LOCAL BELNAY  TOURNUS"/>
    <n v="1"/>
    <n v="46"/>
    <n v="46"/>
    <n v="2"/>
    <n v="2"/>
    <m/>
    <m/>
    <s v="P"/>
    <n v="0"/>
    <n v="0"/>
  </r>
  <r>
    <n v="71061"/>
    <n v="107.61675382072741"/>
    <n v="79.129966044652505"/>
    <n v="28.486787776074902"/>
    <n v="28.486787776074902"/>
    <n v="485.00000000000102"/>
    <n v="485.00000000000102"/>
    <n v="71"/>
    <x v="127"/>
    <x v="2955"/>
    <s v="CUISERY"/>
    <s v="SSIAD DU CH DE TOURNUS"/>
    <s v="S.S.I.A.D."/>
    <n v="710781360"/>
    <s v="HOPITAL LOCAL BELNAY  TOURNUS"/>
    <n v="1"/>
    <m/>
    <m/>
    <m/>
    <m/>
    <m/>
    <m/>
    <s v="P"/>
    <n v="0"/>
    <n v="0"/>
  </r>
  <r>
    <n v="71094"/>
    <n v="55"/>
    <n v="39"/>
    <n v="16"/>
    <n v="16"/>
    <n v="129"/>
    <n v="129"/>
    <n v="71"/>
    <x v="127"/>
    <x v="2956"/>
    <s v="TOURNUS"/>
    <s v="SSIAD DU CH DE TOURNUS"/>
    <s v="S.S.I.A.D."/>
    <n v="710781360"/>
    <s v="HOPITAL LOCAL BELNAY  TOURNUS"/>
    <n v="1"/>
    <m/>
    <m/>
    <m/>
    <m/>
    <m/>
    <m/>
    <s v="P"/>
    <n v="0"/>
    <n v="0"/>
  </r>
  <r>
    <n v="71158"/>
    <n v="643.18870373592256"/>
    <n v="324.1267462924182"/>
    <n v="319.06195744350435"/>
    <n v="319.06195744350435"/>
    <n v="1639"/>
    <n v="1639"/>
    <n v="71"/>
    <x v="127"/>
    <x v="2957"/>
    <s v="CUISERY"/>
    <s v="SSIAD DU CH DE TOURNUS"/>
    <s v="S.S.I.A.D."/>
    <n v="710781360"/>
    <s v="HOPITAL LOCAL BELNAY  TOURNUS"/>
    <n v="1"/>
    <m/>
    <m/>
    <m/>
    <m/>
    <m/>
    <m/>
    <s v="P"/>
    <n v="0"/>
    <n v="0"/>
  </r>
  <r>
    <n v="71195"/>
    <n v="57.527777777777814"/>
    <n v="35.324074074074097"/>
    <n v="22.20370370370372"/>
    <n v="22.20370370370372"/>
    <n v="218"/>
    <n v="218"/>
    <n v="71"/>
    <x v="127"/>
    <x v="2958"/>
    <s v="TOURNUS"/>
    <s v="SSIAD DU CH DE TOURNUS"/>
    <s v="S.S.I.A.D."/>
    <n v="710781360"/>
    <s v="HOPITAL LOCAL BELNAY  TOURNUS"/>
    <n v="1"/>
    <m/>
    <m/>
    <m/>
    <m/>
    <m/>
    <m/>
    <s v="P"/>
    <n v="0"/>
    <n v="0"/>
  </r>
  <r>
    <n v="71213"/>
    <n v="156.14716312056743"/>
    <n v="105.71453900709224"/>
    <n v="50.432624113475185"/>
    <n v="50.432624113475185"/>
    <n v="547"/>
    <n v="547"/>
    <n v="71"/>
    <x v="127"/>
    <x v="2959"/>
    <s v="CUISERY"/>
    <s v="SSIAD DU CH DE TOURNUS"/>
    <s v="S.S.I.A.D."/>
    <n v="710781360"/>
    <s v="HOPITAL LOCAL BELNAY  TOURNUS"/>
    <n v="1"/>
    <m/>
    <m/>
    <m/>
    <m/>
    <m/>
    <m/>
    <s v="P"/>
    <n v="0"/>
    <n v="0"/>
  </r>
  <r>
    <n v="71234"/>
    <n v="89"/>
    <n v="45"/>
    <n v="44"/>
    <n v="44"/>
    <n v="323"/>
    <n v="323"/>
    <n v="71"/>
    <x v="127"/>
    <x v="2960"/>
    <s v="CUISERY"/>
    <s v="SSIAD DU CH DE TOURNUS"/>
    <s v="S.S.I.A.D."/>
    <n v="710781360"/>
    <s v="HOPITAL LOCAL BELNAY  TOURNUS"/>
    <n v="1"/>
    <m/>
    <m/>
    <m/>
    <m/>
    <m/>
    <m/>
    <s v="P"/>
    <n v="0"/>
    <n v="0"/>
  </r>
  <r>
    <n v="71244"/>
    <n v="136"/>
    <n v="88"/>
    <n v="48"/>
    <n v="48"/>
    <n v="422"/>
    <n v="422"/>
    <n v="71"/>
    <x v="127"/>
    <x v="2961"/>
    <s v="CUISERY"/>
    <s v="SSIAD DU CH DE TOURNUS"/>
    <s v="S.S.I.A.D."/>
    <n v="710781360"/>
    <s v="HOPITAL LOCAL BELNAY  TOURNUS"/>
    <n v="1"/>
    <m/>
    <m/>
    <m/>
    <m/>
    <m/>
    <m/>
    <s v="P"/>
    <n v="0"/>
    <n v="0"/>
  </r>
  <r>
    <n v="71248"/>
    <n v="234.68879668049783"/>
    <n v="146.68049792531116"/>
    <n v="88.008298755186686"/>
    <n v="88.008298755186686"/>
    <n v="707"/>
    <n v="707"/>
    <n v="71"/>
    <x v="127"/>
    <x v="2962"/>
    <s v="TOURNUS"/>
    <s v="SSIAD DU CH DE TOURNUS"/>
    <s v="S.S.I.A.D."/>
    <n v="710781360"/>
    <s v="HOPITAL LOCAL BELNAY  TOURNUS"/>
    <n v="1"/>
    <m/>
    <m/>
    <m/>
    <m/>
    <m/>
    <m/>
    <s v="P"/>
    <n v="0"/>
    <n v="0"/>
  </r>
  <r>
    <n v="71261"/>
    <n v="168.24590163934408"/>
    <n v="94.829508196721221"/>
    <n v="73.416393442622876"/>
    <n v="73.416393442622876"/>
    <n v="621.99999999999943"/>
    <n v="621.99999999999943"/>
    <n v="71"/>
    <x v="127"/>
    <x v="2963"/>
    <s v="CUISERY"/>
    <s v="SSIAD DU CH DE TOURNUS"/>
    <s v="S.S.I.A.D."/>
    <n v="710781360"/>
    <s v="HOPITAL LOCAL BELNAY  TOURNUS"/>
    <n v="1"/>
    <m/>
    <m/>
    <m/>
    <m/>
    <m/>
    <m/>
    <s v="P"/>
    <n v="0"/>
    <n v="0"/>
  </r>
  <r>
    <n v="71284"/>
    <n v="39.344262295081961"/>
    <n v="28.52459016393442"/>
    <n v="10.81967213114754"/>
    <n v="10.81967213114754"/>
    <n v="120"/>
    <n v="120"/>
    <n v="71"/>
    <x v="127"/>
    <x v="2964"/>
    <s v="TOURNUS"/>
    <s v="SSIAD DU CH DE TOURNUS"/>
    <s v="S.S.I.A.D."/>
    <n v="710781360"/>
    <s v="HOPITAL LOCAL BELNAY  TOURNUS"/>
    <n v="1"/>
    <m/>
    <m/>
    <m/>
    <m/>
    <m/>
    <m/>
    <s v="P"/>
    <n v="0"/>
    <n v="0"/>
  </r>
  <r>
    <n v="71332"/>
    <n v="125.0363964960209"/>
    <n v="88.319359429729047"/>
    <n v="36.717037066291851"/>
    <n v="36.717037066291851"/>
    <n v="526"/>
    <n v="526"/>
    <n v="71"/>
    <x v="127"/>
    <x v="2965"/>
    <s v="CUISERY"/>
    <s v="SSIAD DU CH DE TOURNUS"/>
    <s v="S.S.I.A.D."/>
    <n v="710781360"/>
    <s v="HOPITAL LOCAL BELNAY  TOURNUS"/>
    <n v="1"/>
    <m/>
    <m/>
    <m/>
    <m/>
    <m/>
    <m/>
    <s v="P"/>
    <n v="0"/>
    <n v="0"/>
  </r>
  <r>
    <n v="71338"/>
    <n v="73.502202643171898"/>
    <n v="37.268722466960398"/>
    <n v="36.233480176211501"/>
    <n v="36.233480176211501"/>
    <n v="235"/>
    <n v="235"/>
    <n v="71"/>
    <x v="127"/>
    <x v="2966"/>
    <s v="TOURNUS"/>
    <s v="SSIAD DU CH DE TOURNUS"/>
    <s v="S.S.I.A.D."/>
    <n v="710781360"/>
    <s v="HOPITAL LOCAL BELNAY  TOURNUS"/>
    <n v="1"/>
    <m/>
    <m/>
    <m/>
    <m/>
    <m/>
    <m/>
    <s v="P"/>
    <n v="0"/>
    <n v="0"/>
  </r>
  <r>
    <n v="71353"/>
    <n v="160.54145516074399"/>
    <n v="93.314720812182443"/>
    <n v="67.22673434856155"/>
    <n v="67.22673434856155"/>
    <n v="592.99999999999818"/>
    <n v="592.99999999999818"/>
    <n v="71"/>
    <x v="127"/>
    <x v="2967"/>
    <s v="TOURNUS"/>
    <s v="SSIAD DU CH DE TOURNUS"/>
    <s v="S.S.I.A.D."/>
    <n v="710781360"/>
    <s v="HOPITAL LOCAL BELNAY  TOURNUS"/>
    <n v="1"/>
    <m/>
    <m/>
    <m/>
    <m/>
    <m/>
    <m/>
    <s v="P"/>
    <n v="0"/>
    <n v="0"/>
  </r>
  <r>
    <n v="71359"/>
    <n v="206.98905109489056"/>
    <n v="136.25912408759126"/>
    <n v="70.729927007299281"/>
    <n v="70.729927007299281"/>
    <n v="570"/>
    <n v="570"/>
    <n v="71"/>
    <x v="127"/>
    <x v="2968"/>
    <s v="TOURNUS"/>
    <s v="SSIAD DU CH DE TOURNUS"/>
    <s v="S.S.I.A.D."/>
    <n v="710781360"/>
    <s v="HOPITAL LOCAL BELNAY  TOURNUS"/>
    <n v="1"/>
    <m/>
    <m/>
    <m/>
    <m/>
    <m/>
    <m/>
    <s v="P"/>
    <n v="0"/>
    <n v="0"/>
  </r>
  <r>
    <n v="71365"/>
    <n v="172"/>
    <n v="98"/>
    <n v="74"/>
    <n v="74"/>
    <n v="529"/>
    <n v="529"/>
    <n v="71"/>
    <x v="127"/>
    <x v="2969"/>
    <s v="CUISERY"/>
    <s v="SSIAD DU CH DE TOURNUS"/>
    <s v="S.S.I.A.D."/>
    <n v="710781360"/>
    <s v="HOPITAL LOCAL BELNAY  TOURNUS"/>
    <n v="1"/>
    <m/>
    <m/>
    <m/>
    <m/>
    <m/>
    <m/>
    <s v="P"/>
    <n v="0"/>
    <n v="0"/>
  </r>
  <r>
    <n v="71366"/>
    <n v="110.56777493606141"/>
    <n v="71.079283887468051"/>
    <n v="39.48849104859336"/>
    <n v="39.48849104859336"/>
    <n v="386"/>
    <n v="386"/>
    <n v="71"/>
    <x v="127"/>
    <x v="2970"/>
    <s v="TOURNUS"/>
    <s v="SSIAD DU CH DE TOURNUS"/>
    <s v="S.S.I.A.D."/>
    <n v="710781360"/>
    <s v="HOPITAL LOCAL BELNAY  TOURNUS"/>
    <n v="1"/>
    <m/>
    <m/>
    <m/>
    <m/>
    <m/>
    <m/>
    <s v="P"/>
    <n v="0"/>
    <n v="0"/>
  </r>
  <r>
    <n v="71373"/>
    <n v="668.31870252354645"/>
    <n v="379.0488082268497"/>
    <n v="289.26989429669675"/>
    <n v="289.26989429669675"/>
    <n v="1663"/>
    <n v="1663"/>
    <n v="71"/>
    <x v="127"/>
    <x v="2971"/>
    <s v="TOURNUS"/>
    <s v="SSIAD DU CH DE TOURNUS"/>
    <s v="S.S.I.A.D."/>
    <n v="710781360"/>
    <s v="HOPITAL LOCAL BELNAY  TOURNUS"/>
    <n v="1"/>
    <m/>
    <m/>
    <m/>
    <m/>
    <m/>
    <m/>
    <s v="P"/>
    <n v="0"/>
    <n v="0"/>
  </r>
  <r>
    <n v="71377"/>
    <n v="37.70542635658915"/>
    <n v="21.829457364341089"/>
    <n v="15.875968992248064"/>
    <n v="15.875968992248064"/>
    <n v="128"/>
    <n v="128"/>
    <n v="71"/>
    <x v="127"/>
    <x v="2972"/>
    <s v="TOURNUS"/>
    <s v="SSIAD DU CH DE TOURNUS"/>
    <s v="S.S.I.A.D."/>
    <n v="710781360"/>
    <s v="HOPITAL LOCAL BELNAY  TOURNUS"/>
    <n v="1"/>
    <m/>
    <m/>
    <m/>
    <m/>
    <m/>
    <m/>
    <s v="P"/>
    <n v="0"/>
    <n v="0"/>
  </r>
  <r>
    <n v="71522"/>
    <n v="432"/>
    <n v="286"/>
    <n v="146"/>
    <n v="146"/>
    <n v="1674"/>
    <n v="1674"/>
    <n v="71"/>
    <x v="127"/>
    <x v="2973"/>
    <s v="CUISERY"/>
    <s v="SSIAD DU CH DE TOURNUS"/>
    <s v="S.S.I.A.D."/>
    <n v="710781360"/>
    <s v="HOPITAL LOCAL BELNAY  TOURNUS"/>
    <n v="1"/>
    <m/>
    <m/>
    <m/>
    <m/>
    <m/>
    <m/>
    <s v="P"/>
    <n v="0"/>
    <n v="0"/>
  </r>
  <r>
    <n v="71543"/>
    <n v="1983.4949313083425"/>
    <n v="1070.349750579313"/>
    <n v="913.14518072902945"/>
    <n v="913.14518072902945"/>
    <n v="5871.0000000000164"/>
    <n v="5871.0000000000164"/>
    <n v="71"/>
    <x v="127"/>
    <x v="2974"/>
    <s v="TOURNUS"/>
    <s v="SSIAD DU CH DE TOURNUS"/>
    <s v="S.S.I.A.D."/>
    <n v="710781360"/>
    <s v="HOPITAL LOCAL BELNAY  TOURNUS"/>
    <n v="1"/>
    <m/>
    <m/>
    <m/>
    <m/>
    <m/>
    <m/>
    <s v="P"/>
    <n v="0"/>
    <n v="0"/>
  </r>
  <r>
    <n v="71549"/>
    <n v="70.67123287671231"/>
    <n v="45.890410958904098"/>
    <n v="24.780821917808215"/>
    <n v="24.780821917808215"/>
    <n v="201"/>
    <n v="201"/>
    <n v="71"/>
    <x v="127"/>
    <x v="2975"/>
    <s v="TOURNUS"/>
    <s v="SSIAD DU CH DE TOURNUS"/>
    <s v="S.S.I.A.D."/>
    <n v="710781360"/>
    <s v="HOPITAL LOCAL BELNAY  TOURNUS"/>
    <n v="1"/>
    <m/>
    <m/>
    <m/>
    <m/>
    <m/>
    <m/>
    <s v="P"/>
    <n v="0"/>
    <n v="0"/>
  </r>
  <r>
    <n v="71550"/>
    <n v="212.95774647887313"/>
    <n v="126.19718309859149"/>
    <n v="86.760563380281639"/>
    <n v="86.760563380281639"/>
    <n v="840"/>
    <n v="840"/>
    <n v="71"/>
    <x v="127"/>
    <x v="2976"/>
    <s v="TOURNUS"/>
    <s v="SSIAD DU CH DE TOURNUS"/>
    <s v="S.S.I.A.D."/>
    <n v="710781360"/>
    <s v="HOPITAL LOCAL BELNAY  TOURNUS"/>
    <n v="1"/>
    <m/>
    <m/>
    <m/>
    <m/>
    <m/>
    <m/>
    <s v="P"/>
    <n v="0"/>
    <n v="0"/>
  </r>
  <r>
    <n v="71576"/>
    <n v="99.886029411764696"/>
    <n v="62.305147058823522"/>
    <n v="37.580882352941174"/>
    <n v="37.580882352941174"/>
    <n v="269"/>
    <n v="269"/>
    <n v="71"/>
    <x v="127"/>
    <x v="2977"/>
    <s v="TOURNUS"/>
    <s v="SSIAD DU CH DE TOURNUS"/>
    <s v="S.S.I.A.D."/>
    <n v="710781360"/>
    <s v="HOPITAL LOCAL BELNAY  TOURNUS"/>
    <n v="1"/>
    <m/>
    <m/>
    <m/>
    <m/>
    <m/>
    <m/>
    <s v="P"/>
    <n v="0"/>
    <n v="0"/>
  </r>
  <r>
    <n v="71005"/>
    <n v="68.339920948616594"/>
    <n v="53.695652173913032"/>
    <n v="14.644268774703557"/>
    <n v="14.644268774703557"/>
    <n v="247"/>
    <n v="247"/>
    <n v="71"/>
    <x v="128"/>
    <x v="2978"/>
    <s v="CHAGNY"/>
    <s v="SSIAD DU CH DE CHAGNY"/>
    <s v="S.S.I.A.D."/>
    <n v="710781592"/>
    <s v="HOPITAL LOCAL CHAGNY"/>
    <n v="1"/>
    <n v="43"/>
    <n v="43"/>
    <m/>
    <m/>
    <m/>
    <m/>
    <s v="P"/>
    <n v="0"/>
    <n v="0"/>
  </r>
  <r>
    <n v="71051"/>
    <n v="42"/>
    <n v="27"/>
    <n v="15"/>
    <n v="15"/>
    <n v="145"/>
    <n v="145"/>
    <n v="71"/>
    <x v="128"/>
    <x v="2979"/>
    <s v="CHAGNY"/>
    <s v="SSIAD DU CH DE CHAGNY"/>
    <s v="S.S.I.A.D."/>
    <n v="710781592"/>
    <s v="HOPITAL LOCAL CHAGNY"/>
    <n v="1"/>
    <m/>
    <m/>
    <m/>
    <m/>
    <m/>
    <m/>
    <s v="P"/>
    <n v="0"/>
    <n v="0"/>
  </r>
  <r>
    <n v="71073"/>
    <n v="1497.3939146582024"/>
    <n v="842.83927109843057"/>
    <n v="654.55464355977199"/>
    <n v="654.55464355977199"/>
    <n v="5668.9999999999945"/>
    <n v="5668.9999999999945"/>
    <n v="71"/>
    <x v="128"/>
    <x v="2980"/>
    <s v="CHAGNY"/>
    <s v="SSIAD DU CH DE CHAGNY"/>
    <s v="S.S.I.A.D."/>
    <n v="710781592"/>
    <s v="HOPITAL LOCAL CHAGNY"/>
    <n v="1"/>
    <m/>
    <m/>
    <m/>
    <m/>
    <m/>
    <m/>
    <s v="P"/>
    <n v="0"/>
    <n v="0"/>
  </r>
  <r>
    <n v="71078"/>
    <n v="33.805194805194816"/>
    <n v="28.467532467532479"/>
    <n v="5.3376623376623398"/>
    <n v="5.3376623376623398"/>
    <n v="137"/>
    <n v="137"/>
    <n v="71"/>
    <x v="128"/>
    <x v="2981"/>
    <s v="CHAGNY"/>
    <s v="SSIAD DU CH DE CHAGNY"/>
    <s v="S.S.I.A.D."/>
    <n v="710781592"/>
    <s v="HOPITAL LOCAL CHAGNY"/>
    <n v="1"/>
    <m/>
    <m/>
    <m/>
    <m/>
    <m/>
    <m/>
    <s v="P"/>
    <n v="0"/>
    <n v="0"/>
  </r>
  <r>
    <n v="71109"/>
    <n v="74.236024844720632"/>
    <n v="45.366459627329277"/>
    <n v="28.869565217391358"/>
    <n v="28.869565217391358"/>
    <n v="332.00000000000063"/>
    <n v="332.00000000000063"/>
    <n v="71"/>
    <x v="128"/>
    <x v="2982"/>
    <s v="CHAGNY"/>
    <s v="SSIAD DU CH DE CHAGNY"/>
    <s v="S.S.I.A.D."/>
    <n v="710781592"/>
    <s v="HOPITAL LOCAL CHAGNY"/>
    <n v="1"/>
    <m/>
    <m/>
    <m/>
    <m/>
    <m/>
    <m/>
    <s v="P"/>
    <n v="0"/>
    <n v="0"/>
  </r>
  <r>
    <n v="71119"/>
    <n v="221"/>
    <n v="154"/>
    <n v="67"/>
    <n v="67"/>
    <n v="1087"/>
    <n v="1087"/>
    <n v="71"/>
    <x v="128"/>
    <x v="2983"/>
    <s v="CHAGNY"/>
    <s v="SSIAD DU CH DE CHAGNY"/>
    <s v="S.S.I.A.D."/>
    <n v="710781592"/>
    <s v="HOPITAL LOCAL CHAGNY"/>
    <n v="1"/>
    <m/>
    <m/>
    <m/>
    <m/>
    <m/>
    <m/>
    <s v="P"/>
    <n v="0"/>
    <n v="0"/>
  </r>
  <r>
    <n v="71122"/>
    <n v="111"/>
    <n v="63"/>
    <n v="48"/>
    <n v="48"/>
    <n v="534"/>
    <n v="534"/>
    <n v="71"/>
    <x v="128"/>
    <x v="2984"/>
    <s v="COUCHES"/>
    <s v="SSIAD DU CH DE CHAGNY"/>
    <s v="S.S.I.A.D."/>
    <n v="710781592"/>
    <s v="HOPITAL LOCAL CHAGNY"/>
    <n v="1"/>
    <m/>
    <m/>
    <m/>
    <m/>
    <m/>
    <m/>
    <s v="P"/>
    <n v="0"/>
    <n v="0"/>
  </r>
  <r>
    <n v="21196"/>
    <n v="214"/>
    <n v="154"/>
    <n v="60"/>
    <n v="60"/>
    <n v="979"/>
    <n v="979"/>
    <n v="71"/>
    <x v="128"/>
    <x v="2985"/>
    <s v="NOLAY"/>
    <s v="SSIAD DU CH DE CHAGNY"/>
    <s v="S.S.I.A.D."/>
    <n v="710781592"/>
    <s v="HOPITAL LOCAL CHAGNY"/>
    <n v="1"/>
    <m/>
    <m/>
    <m/>
    <m/>
    <m/>
    <m/>
    <s v="P"/>
    <n v="0"/>
    <n v="0"/>
  </r>
  <r>
    <n v="71149"/>
    <n v="527.19587114295939"/>
    <n v="272.94466242238525"/>
    <n v="254.25120872057414"/>
    <n v="254.25120872057414"/>
    <n v="1471"/>
    <n v="1471"/>
    <n v="71"/>
    <x v="128"/>
    <x v="2986"/>
    <s v="COUCHES"/>
    <s v="SSIAD DU CH DE CHAGNY"/>
    <s v="S.S.I.A.D."/>
    <n v="710781592"/>
    <s v="HOPITAL LOCAL CHAGNY"/>
    <n v="1"/>
    <m/>
    <m/>
    <m/>
    <m/>
    <m/>
    <m/>
    <s v="P"/>
    <n v="0"/>
    <n v="0"/>
  </r>
  <r>
    <n v="71170"/>
    <n v="342.63877897117027"/>
    <n v="251.00282645562476"/>
    <n v="91.63595251554554"/>
    <n v="91.63595251554554"/>
    <n v="1762"/>
    <n v="1762"/>
    <n v="71"/>
    <x v="128"/>
    <x v="2987"/>
    <s v="CHAGNY"/>
    <s v="SSIAD DU CH DE CHAGNY"/>
    <s v="S.S.I.A.D."/>
    <n v="710781592"/>
    <s v="HOPITAL LOCAL CHAGNY"/>
    <n v="1"/>
    <m/>
    <m/>
    <m/>
    <m/>
    <m/>
    <m/>
    <s v="P"/>
    <n v="0"/>
    <n v="0"/>
  </r>
  <r>
    <n v="71171"/>
    <n v="92.296774193548117"/>
    <n v="67.216129032257868"/>
    <n v="25.080645161290249"/>
    <n v="25.080645161290249"/>
    <n v="310.99999999999909"/>
    <n v="310.99999999999909"/>
    <n v="71"/>
    <x v="128"/>
    <x v="2988"/>
    <s v="CHAGNY"/>
    <s v="SSIAD DU CH DE CHAGNY"/>
    <s v="S.S.I.A.D."/>
    <n v="710781592"/>
    <s v="HOPITAL LOCAL CHAGNY"/>
    <n v="1"/>
    <m/>
    <m/>
    <m/>
    <m/>
    <m/>
    <m/>
    <s v="P"/>
    <n v="0"/>
    <n v="0"/>
  </r>
  <r>
    <n v="71183"/>
    <n v="55"/>
    <n v="35"/>
    <n v="20"/>
    <n v="20"/>
    <n v="154"/>
    <n v="154"/>
    <n v="71"/>
    <x v="128"/>
    <x v="2989"/>
    <s v="COUCHES"/>
    <s v="SSIAD DU CH DE CHAGNY"/>
    <s v="S.S.I.A.D."/>
    <n v="710781592"/>
    <s v="HOPITAL LOCAL CHAGNY"/>
    <n v="1"/>
    <m/>
    <m/>
    <m/>
    <m/>
    <m/>
    <m/>
    <s v="P"/>
    <n v="0"/>
    <n v="0"/>
  </r>
  <r>
    <n v="71191"/>
    <n v="100"/>
    <n v="69"/>
    <n v="31"/>
    <n v="31"/>
    <n v="452"/>
    <n v="452"/>
    <n v="71"/>
    <x v="128"/>
    <x v="2990"/>
    <s v="COUCHES"/>
    <s v="SSIAD DU CH DE CHAGNY"/>
    <s v="S.S.I.A.D."/>
    <n v="710781592"/>
    <s v="HOPITAL LOCAL CHAGNY"/>
    <n v="1"/>
    <m/>
    <m/>
    <m/>
    <m/>
    <m/>
    <m/>
    <s v="P"/>
    <n v="0"/>
    <n v="0"/>
  </r>
  <r>
    <n v="71202"/>
    <n v="548.31020452285179"/>
    <n v="357.49682366985144"/>
    <n v="190.81338085300041"/>
    <n v="190.81338085300041"/>
    <n v="1941"/>
    <n v="1941"/>
    <n v="71"/>
    <x v="128"/>
    <x v="1864"/>
    <s v="CHAGNY"/>
    <s v="SSIAD DU CH DE CHAGNY"/>
    <s v="S.S.I.A.D."/>
    <n v="710781592"/>
    <s v="HOPITAL LOCAL CHAGNY"/>
    <n v="1"/>
    <m/>
    <m/>
    <m/>
    <m/>
    <m/>
    <m/>
    <s v="P"/>
    <n v="0"/>
    <n v="0"/>
  </r>
  <r>
    <n v="71257"/>
    <n v="144.60883797054012"/>
    <n v="118.227495908347"/>
    <n v="26.381342062193131"/>
    <n v="26.381342062193131"/>
    <n v="597"/>
    <n v="597"/>
    <n v="71"/>
    <x v="128"/>
    <x v="2991"/>
    <s v="CHAGNY"/>
    <s v="SSIAD DU CH DE CHAGNY"/>
    <s v="S.S.I.A.D."/>
    <n v="710781592"/>
    <s v="HOPITAL LOCAL CHAGNY"/>
    <n v="1"/>
    <m/>
    <m/>
    <m/>
    <m/>
    <m/>
    <m/>
    <s v="P"/>
    <n v="0"/>
    <n v="0"/>
  </r>
  <r>
    <n v="71347"/>
    <n v="100.17615775952481"/>
    <n v="66.453490790971898"/>
    <n v="33.722666968552907"/>
    <n v="33.722666968552907"/>
    <n v="532"/>
    <n v="532"/>
    <n v="71"/>
    <x v="128"/>
    <x v="2992"/>
    <s v="COUCHES"/>
    <s v="SSIAD DU CH DE CHAGNY"/>
    <s v="S.S.I.A.D."/>
    <n v="710781592"/>
    <s v="HOPITAL LOCAL CHAGNY"/>
    <n v="1"/>
    <m/>
    <m/>
    <m/>
    <m/>
    <m/>
    <m/>
    <s v="P"/>
    <n v="0"/>
    <n v="0"/>
  </r>
  <r>
    <n v="71369"/>
    <n v="122.1719457013572"/>
    <n v="79.411764705882177"/>
    <n v="42.760180995475018"/>
    <n v="42.760180995475018"/>
    <n v="449.99999999999903"/>
    <n v="449.99999999999903"/>
    <n v="71"/>
    <x v="128"/>
    <x v="2993"/>
    <s v="CHAGNY"/>
    <s v="SSIAD DU CH DE CHAGNY"/>
    <s v="S.S.I.A.D."/>
    <n v="710781592"/>
    <s v="HOPITAL LOCAL CHAGNY"/>
    <n v="1"/>
    <m/>
    <m/>
    <m/>
    <m/>
    <m/>
    <m/>
    <s v="P"/>
    <n v="0"/>
    <n v="0"/>
  </r>
  <r>
    <n v="71378"/>
    <n v="425"/>
    <n v="310"/>
    <n v="115"/>
    <n v="115"/>
    <n v="1580"/>
    <n v="1580"/>
    <n v="71"/>
    <x v="128"/>
    <x v="2994"/>
    <s v="CHAGNY"/>
    <s v="SSIAD DU CH DE CHAGNY"/>
    <s v="S.S.I.A.D."/>
    <n v="710781592"/>
    <s v="HOPITAL LOCAL CHAGNY"/>
    <n v="1"/>
    <m/>
    <m/>
    <m/>
    <m/>
    <m/>
    <m/>
    <s v="P"/>
    <n v="0"/>
    <n v="0"/>
  </r>
  <r>
    <n v="71409"/>
    <n v="91.096491228070164"/>
    <n v="55.833333333333329"/>
    <n v="35.263157894736842"/>
    <n v="35.263157894736842"/>
    <n v="335"/>
    <n v="335"/>
    <n v="71"/>
    <x v="128"/>
    <x v="2995"/>
    <s v="COUCHES"/>
    <s v="SSIAD DU CH DE CHAGNY"/>
    <s v="S.S.I.A.D."/>
    <n v="710781592"/>
    <s v="HOPITAL LOCAL CHAGNY"/>
    <n v="1"/>
    <m/>
    <m/>
    <m/>
    <m/>
    <m/>
    <m/>
    <s v="P"/>
    <n v="0"/>
    <n v="0"/>
  </r>
  <r>
    <n v="71425"/>
    <n v="79"/>
    <n v="52"/>
    <n v="27"/>
    <n v="27"/>
    <n v="276"/>
    <n v="276"/>
    <n v="71"/>
    <x v="128"/>
    <x v="2996"/>
    <s v="CHAGNY"/>
    <s v="SSIAD DU CH DE CHAGNY"/>
    <s v="S.S.I.A.D."/>
    <n v="710781592"/>
    <s v="HOPITAL LOCAL CHAGNY"/>
    <n v="1"/>
    <m/>
    <m/>
    <m/>
    <m/>
    <m/>
    <m/>
    <s v="P"/>
    <n v="0"/>
    <n v="0"/>
  </r>
  <r>
    <n v="71431"/>
    <n v="74"/>
    <n v="39"/>
    <n v="35"/>
    <n v="35"/>
    <n v="348"/>
    <n v="348"/>
    <n v="71"/>
    <x v="128"/>
    <x v="2997"/>
    <s v="COUCHES"/>
    <s v="SSIAD DU CH DE CHAGNY"/>
    <s v="S.S.I.A.D."/>
    <n v="710781592"/>
    <s v="HOPITAL LOCAL CHAGNY"/>
    <n v="1"/>
    <m/>
    <m/>
    <m/>
    <m/>
    <m/>
    <m/>
    <s v="P"/>
    <n v="0"/>
    <n v="0"/>
  </r>
  <r>
    <n v="71442"/>
    <n v="422.03103855030236"/>
    <n v="228.17079839598048"/>
    <n v="193.8602401543219"/>
    <n v="193.8602401543219"/>
    <n v="1570"/>
    <n v="1570"/>
    <n v="71"/>
    <x v="128"/>
    <x v="2998"/>
    <s v="CHAGNY"/>
    <s v="SSIAD DU CH DE CHAGNY"/>
    <s v="S.S.I.A.D."/>
    <n v="710781592"/>
    <s v="HOPITAL LOCAL CHAGNY"/>
    <n v="1"/>
    <m/>
    <m/>
    <m/>
    <m/>
    <m/>
    <m/>
    <s v="P"/>
    <n v="0"/>
    <n v="0"/>
  </r>
  <r>
    <n v="71443"/>
    <n v="326.38423748063235"/>
    <n v="230.8586268135823"/>
    <n v="95.525610667050046"/>
    <n v="95.525610667050046"/>
    <n v="1614"/>
    <n v="1614"/>
    <n v="71"/>
    <x v="128"/>
    <x v="2999"/>
    <s v="VERDUN-SUR-LE-DOUBS"/>
    <s v="SSIAD DU CH DE CHAGNY"/>
    <s v="S.S.I.A.D."/>
    <n v="710781592"/>
    <s v="HOPITAL LOCAL CHAGNY"/>
    <n v="1"/>
    <m/>
    <m/>
    <m/>
    <m/>
    <m/>
    <m/>
    <s v="P"/>
    <n v="0"/>
    <n v="0"/>
  </r>
  <r>
    <n v="71450"/>
    <n v="26.213114754098477"/>
    <n v="16.13114754098368"/>
    <n v="10.081967213114799"/>
    <n v="10.081967213114799"/>
    <n v="123.00000000000055"/>
    <n v="123.00000000000055"/>
    <n v="71"/>
    <x v="128"/>
    <x v="3000"/>
    <s v="COUCHES"/>
    <s v="SSIAD DU CH DE CHAGNY"/>
    <s v="S.S.I.A.D."/>
    <n v="710781592"/>
    <s v="HOPITAL LOCAL CHAGNY"/>
    <n v="1"/>
    <m/>
    <m/>
    <m/>
    <m/>
    <m/>
    <m/>
    <s v="P"/>
    <n v="0"/>
    <n v="0"/>
  </r>
  <r>
    <n v="71464"/>
    <n v="53.063829787234063"/>
    <n v="31.106382978723417"/>
    <n v="21.957446808510646"/>
    <n v="21.957446808510646"/>
    <n v="172"/>
    <n v="172"/>
    <n v="71"/>
    <x v="128"/>
    <x v="3001"/>
    <s v="COUCHES"/>
    <s v="SSIAD DU CH DE CHAGNY"/>
    <s v="S.S.I.A.D."/>
    <n v="710781592"/>
    <s v="HOPITAL LOCAL CHAGNY"/>
    <n v="1"/>
    <m/>
    <m/>
    <m/>
    <m/>
    <m/>
    <m/>
    <s v="P"/>
    <n v="0"/>
    <n v="0"/>
  </r>
  <r>
    <n v="71468"/>
    <n v="210"/>
    <n v="159"/>
    <n v="51"/>
    <n v="51"/>
    <n v="840"/>
    <n v="840"/>
    <n v="71"/>
    <x v="128"/>
    <x v="3002"/>
    <s v="COUCHES"/>
    <s v="SSIAD DU CH DE CHAGNY"/>
    <s v="S.S.I.A.D."/>
    <n v="710781592"/>
    <s v="HOPITAL LOCAL CHAGNY"/>
    <n v="1"/>
    <m/>
    <m/>
    <m/>
    <m/>
    <m/>
    <m/>
    <s v="P"/>
    <n v="0"/>
    <n v="0"/>
  </r>
  <r>
    <n v="71030"/>
    <n v="48"/>
    <n v="38"/>
    <n v="10"/>
    <n v="10"/>
    <n v="210"/>
    <n v="210"/>
    <n v="71"/>
    <x v="129"/>
    <x v="3003"/>
    <s v="CLUNY"/>
    <s v="SSIAD DE CLUNY"/>
    <s v="S.S.I.A.D."/>
    <n v="710781089"/>
    <s v="CENTRE HOSPITALIER DU CLUNISOIS"/>
    <n v="1"/>
    <n v="40"/>
    <n v="40"/>
    <n v="2"/>
    <n v="2"/>
    <m/>
    <m/>
    <s v="P"/>
    <n v="0"/>
    <n v="0"/>
  </r>
  <r>
    <n v="71031"/>
    <n v="11.186440677966097"/>
    <n v="5.5932203389830484"/>
    <n v="5.5932203389830484"/>
    <n v="5.5932203389830484"/>
    <n v="55"/>
    <n v="55"/>
    <n v="71"/>
    <x v="129"/>
    <x v="3004"/>
    <s v="CLUNY"/>
    <s v="SSIAD DE CLUNY"/>
    <s v="S.S.I.A.D."/>
    <n v="710781089"/>
    <s v="CENTRE HOSPITALIER DU CLUNISOIS"/>
    <n v="1"/>
    <m/>
    <m/>
    <m/>
    <m/>
    <m/>
    <m/>
    <s v="P"/>
    <n v="0"/>
    <n v="0"/>
  </r>
  <r>
    <n v="71039"/>
    <n v="37.269230769230774"/>
    <n v="23.538461538461544"/>
    <n v="13.730769230769234"/>
    <n v="13.730769230769234"/>
    <n v="153"/>
    <n v="153"/>
    <n v="71"/>
    <x v="129"/>
    <x v="2361"/>
    <s v="CLUNY"/>
    <s v="SSIAD DE CLUNY"/>
    <s v="S.S.I.A.D."/>
    <n v="710781089"/>
    <s v="CENTRE HOSPITALIER DU CLUNISOIS"/>
    <n v="1"/>
    <m/>
    <m/>
    <m/>
    <m/>
    <m/>
    <m/>
    <s v="P"/>
    <n v="0"/>
    <n v="0"/>
  </r>
  <r>
    <n v="71057"/>
    <n v="51.906976744186025"/>
    <n v="39.410852713178279"/>
    <n v="12.496124031007747"/>
    <n v="12.496124031007747"/>
    <n v="124"/>
    <n v="124"/>
    <n v="71"/>
    <x v="129"/>
    <x v="3005"/>
    <s v="CLUNY"/>
    <s v="SSIAD DE CLUNY"/>
    <s v="S.S.I.A.D."/>
    <n v="710781089"/>
    <s v="CENTRE HOSPITALIER DU CLUNISOIS"/>
    <n v="1"/>
    <m/>
    <m/>
    <m/>
    <m/>
    <m/>
    <m/>
    <s v="P"/>
    <n v="0"/>
    <n v="0"/>
  </r>
  <r>
    <n v="71065"/>
    <n v="83.320463320463006"/>
    <n v="58.223938223937999"/>
    <n v="25.096525096524999"/>
    <n v="25.096525096524999"/>
    <n v="259.99999999999898"/>
    <n v="259.99999999999898"/>
    <n v="71"/>
    <x v="129"/>
    <x v="3006"/>
    <s v="CLUNY"/>
    <s v="SSIAD DE CLUNY"/>
    <s v="S.S.I.A.D."/>
    <n v="710781089"/>
    <s v="CENTRE HOSPITALIER DU CLUNISOIS"/>
    <n v="1"/>
    <m/>
    <m/>
    <m/>
    <m/>
    <m/>
    <m/>
    <s v="P"/>
    <n v="0"/>
    <n v="0"/>
  </r>
  <r>
    <n v="71112"/>
    <n v="66.917748917748668"/>
    <n v="37.428571428571288"/>
    <n v="29.489177489177379"/>
    <n v="29.489177489177379"/>
    <n v="261.99999999999903"/>
    <n v="261.99999999999903"/>
    <n v="71"/>
    <x v="129"/>
    <x v="3007"/>
    <s v="CLUNY"/>
    <s v="SSIAD DE CLUNY"/>
    <s v="S.S.I.A.D."/>
    <n v="710781089"/>
    <s v="CENTRE HOSPITALIER DU CLUNISOIS"/>
    <n v="1"/>
    <m/>
    <m/>
    <m/>
    <m/>
    <m/>
    <m/>
    <s v="P"/>
    <n v="0"/>
    <n v="0"/>
  </r>
  <r>
    <n v="71125"/>
    <n v="9.5454545454545201"/>
    <n v="4.0909090909090802"/>
    <n v="5.4545454545454399"/>
    <n v="5.4545454545454399"/>
    <n v="29.999999999999918"/>
    <n v="29.999999999999918"/>
    <n v="71"/>
    <x v="129"/>
    <x v="3008"/>
    <s v="CLUNY"/>
    <s v="SSIAD DE CLUNY"/>
    <s v="S.S.I.A.D."/>
    <n v="710781089"/>
    <s v="CENTRE HOSPITALIER DU CLUNISOIS"/>
    <n v="1"/>
    <m/>
    <m/>
    <m/>
    <m/>
    <m/>
    <m/>
    <s v="P"/>
    <n v="0"/>
    <n v="0"/>
  </r>
  <r>
    <n v="71137"/>
    <n v="1438.0252396414744"/>
    <n v="793.50007574119013"/>
    <n v="644.52516390028416"/>
    <n v="644.52516390028416"/>
    <n v="4743"/>
    <n v="4743"/>
    <n v="71"/>
    <x v="129"/>
    <x v="3009"/>
    <s v="CLUNY"/>
    <s v="SSIAD DE CLUNY"/>
    <s v="S.S.I.A.D."/>
    <n v="710781089"/>
    <s v="CENTRE HOSPITALIER DU CLUNISOIS"/>
    <n v="1"/>
    <m/>
    <m/>
    <m/>
    <m/>
    <m/>
    <m/>
    <s v="P"/>
    <n v="0"/>
    <n v="0"/>
  </r>
  <r>
    <n v="71146"/>
    <n v="59.330275229357582"/>
    <n v="40.917431192660402"/>
    <n v="18.41284403669718"/>
    <n v="18.41284403669718"/>
    <n v="222.9999999999992"/>
    <n v="222.9999999999992"/>
    <n v="71"/>
    <x v="129"/>
    <x v="3010"/>
    <s v="CLUNY"/>
    <s v="SSIAD DE CLUNY"/>
    <s v="S.S.I.A.D."/>
    <n v="710781089"/>
    <s v="CENTRE HOSPITALIER DU CLUNISOIS"/>
    <n v="1"/>
    <m/>
    <m/>
    <m/>
    <m/>
    <m/>
    <m/>
    <s v="P"/>
    <n v="0"/>
    <n v="0"/>
  </r>
  <r>
    <n v="71163"/>
    <n v="20.246913580247"/>
    <n v="14.172839506172901"/>
    <n v="6.0740740740741002"/>
    <n v="6.0740740740741002"/>
    <n v="82.000000000000355"/>
    <n v="82.000000000000355"/>
    <n v="71"/>
    <x v="129"/>
    <x v="3011"/>
    <s v="CLUNY"/>
    <s v="SSIAD DE CLUNY"/>
    <s v="S.S.I.A.D."/>
    <n v="710781089"/>
    <s v="CENTRE HOSPITALIER DU CLUNISOIS"/>
    <n v="1"/>
    <m/>
    <m/>
    <m/>
    <m/>
    <m/>
    <m/>
    <s v="P"/>
    <n v="0"/>
    <n v="0"/>
  </r>
  <r>
    <n v="71180"/>
    <n v="65"/>
    <n v="41"/>
    <n v="24"/>
    <n v="24"/>
    <n v="199"/>
    <n v="199"/>
    <n v="71"/>
    <x v="129"/>
    <x v="3012"/>
    <s v="CLUNY"/>
    <s v="SSIAD DE CLUNY"/>
    <s v="S.S.I.A.D."/>
    <n v="710781089"/>
    <s v="CENTRE HOSPITALIER DU CLUNISOIS"/>
    <n v="1"/>
    <m/>
    <m/>
    <m/>
    <m/>
    <m/>
    <m/>
    <s v="P"/>
    <n v="0"/>
    <n v="0"/>
  </r>
  <r>
    <n v="71181"/>
    <n v="36.705882352941003"/>
    <n v="19.372549019607749"/>
    <n v="17.33333333333325"/>
    <n v="17.33333333333325"/>
    <n v="155.99999999999926"/>
    <n v="155.99999999999926"/>
    <n v="71"/>
    <x v="129"/>
    <x v="3013"/>
    <s v="CLUNY"/>
    <s v="SSIAD DE CLUNY"/>
    <s v="S.S.I.A.D."/>
    <n v="710781089"/>
    <s v="CENTRE HOSPITALIER DU CLUNISOIS"/>
    <n v="1"/>
    <m/>
    <m/>
    <m/>
    <m/>
    <m/>
    <m/>
    <s v="P"/>
    <n v="0"/>
    <n v="0"/>
  </r>
  <r>
    <n v="71199"/>
    <n v="48.093023255814032"/>
    <n v="23.534883720930271"/>
    <n v="24.558139534883761"/>
    <n v="24.558139534883761"/>
    <n v="176"/>
    <n v="176"/>
    <n v="71"/>
    <x v="129"/>
    <x v="386"/>
    <s v="CLUNY"/>
    <s v="SSIAD DE CLUNY"/>
    <s v="S.S.I.A.D."/>
    <n v="710781089"/>
    <s v="CENTRE HOSPITALIER DU CLUNISOIS"/>
    <n v="1"/>
    <m/>
    <m/>
    <m/>
    <m/>
    <m/>
    <m/>
    <s v="P"/>
    <n v="0"/>
    <n v="0"/>
  </r>
  <r>
    <n v="71240"/>
    <n v="86.977272727272705"/>
    <n v="55.704545454545439"/>
    <n v="31.272727272727263"/>
    <n v="31.272727272727263"/>
    <n v="344"/>
    <n v="344"/>
    <n v="71"/>
    <x v="129"/>
    <x v="3014"/>
    <s v="CLUNY"/>
    <s v="SSIAD DE CLUNY"/>
    <s v="S.S.I.A.D."/>
    <n v="710781089"/>
    <s v="CENTRE HOSPITALIER DU CLUNISOIS"/>
    <n v="1"/>
    <m/>
    <m/>
    <m/>
    <m/>
    <m/>
    <m/>
    <s v="P"/>
    <n v="0"/>
    <n v="0"/>
  </r>
  <r>
    <n v="71264"/>
    <n v="77.560975609756071"/>
    <n v="45.567073170731696"/>
    <n v="31.993902439024382"/>
    <n v="31.993902439024382"/>
    <n v="318"/>
    <n v="318"/>
    <n v="71"/>
    <x v="129"/>
    <x v="3015"/>
    <s v="CLUNY"/>
    <s v="SSIAD DE CLUNY"/>
    <s v="S.S.I.A.D."/>
    <n v="710781089"/>
    <s v="CENTRE HOSPITALIER DU CLUNISOIS"/>
    <n v="1"/>
    <m/>
    <m/>
    <m/>
    <m/>
    <m/>
    <m/>
    <s v="P"/>
    <n v="0"/>
    <n v="0"/>
  </r>
  <r>
    <n v="71287"/>
    <n v="123.01385041551256"/>
    <n v="93.772853185595636"/>
    <n v="29.240997229916921"/>
    <n v="29.240997229916921"/>
    <n v="364"/>
    <n v="364"/>
    <n v="71"/>
    <x v="129"/>
    <x v="3016"/>
    <s v="CLUNY"/>
    <s v="SSIAD DE CLUNY"/>
    <s v="S.S.I.A.D."/>
    <n v="710781089"/>
    <s v="CENTRE HOSPITALIER DU CLUNISOIS"/>
    <n v="1"/>
    <m/>
    <m/>
    <m/>
    <m/>
    <m/>
    <m/>
    <s v="P"/>
    <n v="0"/>
    <n v="0"/>
  </r>
  <r>
    <n v="71288"/>
    <n v="15"/>
    <n v="9"/>
    <n v="6"/>
    <n v="6"/>
    <n v="65"/>
    <n v="65"/>
    <n v="71"/>
    <x v="129"/>
    <x v="3017"/>
    <s v="CLUNY"/>
    <s v="SSIAD DE CLUNY"/>
    <s v="S.S.I.A.D."/>
    <n v="710781089"/>
    <s v="CENTRE HOSPITALIER DU CLUNISOIS"/>
    <n v="1"/>
    <m/>
    <m/>
    <m/>
    <m/>
    <m/>
    <m/>
    <s v="P"/>
    <n v="0"/>
    <n v="0"/>
  </r>
  <r>
    <n v="71290"/>
    <n v="161.02671851673909"/>
    <n v="77.746796686570349"/>
    <n v="83.27992183016876"/>
    <n v="83.27992183016876"/>
    <n v="392"/>
    <n v="392"/>
    <n v="71"/>
    <x v="129"/>
    <x v="3018"/>
    <s v="CLUNY"/>
    <s v="SSIAD DE CLUNY"/>
    <s v="S.S.I.A.D."/>
    <n v="710781089"/>
    <s v="CENTRE HOSPITALIER DU CLUNISOIS"/>
    <n v="1"/>
    <m/>
    <m/>
    <m/>
    <m/>
    <m/>
    <m/>
    <s v="P"/>
    <n v="0"/>
    <n v="0"/>
  </r>
  <r>
    <n v="71387"/>
    <n v="99.130434782609143"/>
    <n v="63.652173913043768"/>
    <n v="35.478260869565382"/>
    <n v="35.478260869565382"/>
    <n v="264.00000000000119"/>
    <n v="264.00000000000119"/>
    <n v="71"/>
    <x v="129"/>
    <x v="3019"/>
    <s v="CLUNY"/>
    <s v="SSIAD DE CLUNY"/>
    <s v="S.S.I.A.D."/>
    <n v="710781089"/>
    <s v="CENTRE HOSPITALIER DU CLUNISOIS"/>
    <n v="1"/>
    <m/>
    <m/>
    <m/>
    <m/>
    <m/>
    <m/>
    <s v="P"/>
    <n v="0"/>
    <n v="0"/>
  </r>
  <r>
    <n v="71397"/>
    <n v="66.536332179930824"/>
    <n v="42.70242214532874"/>
    <n v="23.833910034602088"/>
    <n v="23.833910034602088"/>
    <n v="287"/>
    <n v="287"/>
    <n v="71"/>
    <x v="129"/>
    <x v="3020"/>
    <s v="CLUNY"/>
    <s v="SSIAD DE CLUNY"/>
    <s v="S.S.I.A.D."/>
    <n v="710781089"/>
    <s v="CENTRE HOSPITALIER DU CLUNISOIS"/>
    <n v="1"/>
    <m/>
    <m/>
    <m/>
    <m/>
    <m/>
    <m/>
    <s v="P"/>
    <n v="0"/>
    <n v="0"/>
  </r>
  <r>
    <n v="71488"/>
    <n v="41.732142857142733"/>
    <n v="28.499999999999918"/>
    <n v="13.232142857142819"/>
    <n v="13.232142857142819"/>
    <n v="114"/>
    <n v="114"/>
    <n v="71"/>
    <x v="129"/>
    <x v="3021"/>
    <s v="CLUNY"/>
    <s v="SSIAD DE CLUNY"/>
    <s v="S.S.I.A.D."/>
    <n v="710781089"/>
    <s v="CENTRE HOSPITALIER DU CLUNISOIS"/>
    <n v="1"/>
    <m/>
    <m/>
    <m/>
    <m/>
    <m/>
    <m/>
    <s v="P"/>
    <n v="0"/>
    <n v="0"/>
  </r>
  <r>
    <n v="71495"/>
    <n v="308.66692591017227"/>
    <n v="137.83301598336683"/>
    <n v="170.8339099268054"/>
    <n v="170.8339099268054"/>
    <n v="841"/>
    <n v="841"/>
    <n v="71"/>
    <x v="129"/>
    <x v="3022"/>
    <s v="CLUNY"/>
    <s v="SSIAD DE CLUNY"/>
    <s v="S.S.I.A.D."/>
    <n v="710781089"/>
    <s v="CENTRE HOSPITALIER DU CLUNISOIS"/>
    <n v="1"/>
    <m/>
    <m/>
    <m/>
    <m/>
    <m/>
    <m/>
    <s v="P"/>
    <n v="0"/>
    <n v="0"/>
  </r>
  <r>
    <n v="71582"/>
    <n v="99.282312925170103"/>
    <n v="67.826530612244923"/>
    <n v="31.455782312925184"/>
    <n v="31.455782312925184"/>
    <n v="289"/>
    <n v="289"/>
    <n v="71"/>
    <x v="129"/>
    <x v="3023"/>
    <s v="CLUNY"/>
    <s v="SSIAD DE CLUNY"/>
    <s v="S.S.I.A.D."/>
    <n v="710781089"/>
    <s v="CENTRE HOSPITALIER DU CLUNISOIS"/>
    <n v="1"/>
    <m/>
    <m/>
    <m/>
    <m/>
    <m/>
    <m/>
    <s v="P"/>
    <n v="0"/>
    <n v="0"/>
  </r>
  <r>
    <n v="71587"/>
    <n v="22.521739130434739"/>
    <n v="12.86956521739128"/>
    <n v="9.652173913043459"/>
    <n v="9.652173913043459"/>
    <n v="73.999999999999858"/>
    <n v="73.999999999999858"/>
    <n v="71"/>
    <x v="129"/>
    <x v="3024"/>
    <s v="CLUNY"/>
    <s v="SSIAD DE CLUNY"/>
    <s v="S.S.I.A.D."/>
    <n v="710781089"/>
    <s v="CENTRE HOSPITALIER DU CLUNISOIS"/>
    <n v="1"/>
    <m/>
    <m/>
    <m/>
    <m/>
    <m/>
    <m/>
    <s v="P"/>
    <n v="0"/>
    <n v="0"/>
  </r>
  <r>
    <n v="71050"/>
    <n v="105.98213473035095"/>
    <n v="49.002903712605232"/>
    <n v="56.979231017745718"/>
    <n v="56.979231017745718"/>
    <n v="326.99999999999915"/>
    <n v="326.99999999999915"/>
    <n v="71"/>
    <x v="130"/>
    <x v="3025"/>
    <s v="TRAMAYES"/>
    <s v="SSIAD DE TRAMAYES"/>
    <s v="S.S.I.A.D."/>
    <n v="710781089"/>
    <s v="CENTRE HOSPITALIER DU CLUNISOIS"/>
    <n v="1"/>
    <n v="24"/>
    <n v="24"/>
    <m/>
    <m/>
    <m/>
    <m/>
    <s v="P"/>
    <n v="0"/>
    <n v="0"/>
  </r>
  <r>
    <n v="71055"/>
    <n v="73"/>
    <n v="47"/>
    <n v="26"/>
    <n v="26"/>
    <n v="287"/>
    <n v="287"/>
    <n v="71"/>
    <x v="130"/>
    <x v="3026"/>
    <s v="MATOUR"/>
    <s v="SSIAD DE TRAMAYES"/>
    <s v="S.S.I.A.D."/>
    <n v="710781089"/>
    <s v="CENTRE HOSPITALIER DU CLUNISOIS"/>
    <n v="1"/>
    <m/>
    <m/>
    <m/>
    <m/>
    <m/>
    <m/>
    <s v="P"/>
    <n v="0"/>
    <n v="0"/>
  </r>
  <r>
    <n v="71091"/>
    <n v="50.353591160221228"/>
    <n v="30.828729281768101"/>
    <n v="19.52486187845313"/>
    <n v="19.52486187845313"/>
    <n v="186.00000000000088"/>
    <n v="186.00000000000088"/>
    <n v="71"/>
    <x v="130"/>
    <x v="3027"/>
    <s v="MATOUR"/>
    <s v="SSIAD DE TRAMAYES"/>
    <s v="S.S.I.A.D."/>
    <n v="710781089"/>
    <s v="CENTRE HOSPITALIER DU CLUNISOIS"/>
    <n v="1"/>
    <m/>
    <m/>
    <m/>
    <m/>
    <m/>
    <m/>
    <s v="P"/>
    <n v="0"/>
    <n v="0"/>
  </r>
  <r>
    <n v="71134"/>
    <n v="55.11061946902668"/>
    <n v="27.03539823008856"/>
    <n v="28.07522123893812"/>
    <n v="28.07522123893812"/>
    <n v="235.00000000000057"/>
    <n v="235.00000000000057"/>
    <n v="71"/>
    <x v="130"/>
    <x v="3028"/>
    <s v="TRAMAYES"/>
    <s v="SSIAD DE TRAMAYES"/>
    <s v="S.S.I.A.D."/>
    <n v="710781089"/>
    <s v="CENTRE HOSPITALIER DU CLUNISOIS"/>
    <n v="1"/>
    <m/>
    <m/>
    <m/>
    <m/>
    <m/>
    <m/>
    <s v="P"/>
    <n v="0"/>
    <n v="0"/>
  </r>
  <r>
    <n v="71178"/>
    <n v="295.16359696641422"/>
    <n v="187.00433369447475"/>
    <n v="108.15926327193945"/>
    <n v="108.15926327193945"/>
    <n v="933.00000000000102"/>
    <n v="933.00000000000102"/>
    <n v="71"/>
    <x v="130"/>
    <x v="3029"/>
    <s v="MATOUR"/>
    <s v="SSIAD DE TRAMAYES"/>
    <s v="S.S.I.A.D."/>
    <n v="710781089"/>
    <s v="CENTRE HOSPITALIER DU CLUNISOIS"/>
    <n v="1"/>
    <m/>
    <m/>
    <m/>
    <m/>
    <m/>
    <m/>
    <s v="P"/>
    <n v="0"/>
    <n v="0"/>
  </r>
  <r>
    <n v="71217"/>
    <n v="31"/>
    <n v="24"/>
    <n v="7"/>
    <n v="7"/>
    <n v="134"/>
    <n v="134"/>
    <n v="71"/>
    <x v="130"/>
    <x v="3030"/>
    <s v="TRAMAYES"/>
    <s v="SSIAD DE TRAMAYES"/>
    <s v="S.S.I.A.D."/>
    <n v="710781089"/>
    <s v="CENTRE HOSPITALIER DU CLUNISOIS"/>
    <n v="1"/>
    <m/>
    <m/>
    <m/>
    <m/>
    <m/>
    <m/>
    <s v="P"/>
    <n v="0"/>
    <n v="0"/>
  </r>
  <r>
    <n v="71289"/>
    <n v="314.50047938638647"/>
    <n v="190.91083413231129"/>
    <n v="123.58964525407519"/>
    <n v="123.58964525407519"/>
    <n v="1048"/>
    <n v="1048"/>
    <n v="71"/>
    <x v="130"/>
    <x v="3031"/>
    <s v="MATOUR"/>
    <s v="SSIAD DE TRAMAYES"/>
    <s v="S.S.I.A.D."/>
    <n v="710781089"/>
    <s v="CENTRE HOSPITALIER DU CLUNISOIS"/>
    <n v="1"/>
    <m/>
    <m/>
    <m/>
    <m/>
    <m/>
    <m/>
    <s v="P"/>
    <n v="0"/>
    <n v="0"/>
  </r>
  <r>
    <n v="71304"/>
    <n v="24"/>
    <n v="22"/>
    <n v="2"/>
    <n v="2"/>
    <n v="113"/>
    <n v="113"/>
    <n v="71"/>
    <x v="130"/>
    <x v="3032"/>
    <s v="MATOUR"/>
    <s v="SSIAD DE TRAMAYES"/>
    <s v="S.S.I.A.D."/>
    <n v="710781089"/>
    <s v="CENTRE HOSPITALIER DU CLUNISOIS"/>
    <n v="1"/>
    <m/>
    <m/>
    <m/>
    <m/>
    <m/>
    <m/>
    <s v="P"/>
    <n v="0"/>
    <n v="0"/>
  </r>
  <r>
    <n v="71316"/>
    <n v="108.31952662721928"/>
    <n v="61.180473372781258"/>
    <n v="47.139053254438018"/>
    <n v="47.139053254438018"/>
    <n v="339.00000000000108"/>
    <n v="339.00000000000108"/>
    <n v="71"/>
    <x v="130"/>
    <x v="3033"/>
    <s v="MATOUR"/>
    <s v="SSIAD DE TRAMAYES"/>
    <s v="S.S.I.A.D."/>
    <n v="710781089"/>
    <s v="CENTRE HOSPITALIER DU CLUNISOIS"/>
    <n v="1"/>
    <m/>
    <m/>
    <m/>
    <m/>
    <m/>
    <m/>
    <s v="P"/>
    <n v="0"/>
    <n v="0"/>
  </r>
  <r>
    <n v="71441"/>
    <n v="68.719512195121922"/>
    <n v="40.833333333333314"/>
    <n v="27.886178861788608"/>
    <n v="27.886178861788608"/>
    <n v="245"/>
    <n v="245"/>
    <n v="71"/>
    <x v="130"/>
    <x v="3034"/>
    <s v="TRAMAYES"/>
    <s v="SSIAD DE TRAMAYES"/>
    <s v="S.S.I.A.D."/>
    <n v="710781089"/>
    <s v="CENTRE HOSPITALIER DU CLUNISOIS"/>
    <n v="1"/>
    <m/>
    <m/>
    <m/>
    <m/>
    <m/>
    <m/>
    <s v="P"/>
    <n v="0"/>
    <n v="0"/>
  </r>
  <r>
    <n v="71469"/>
    <n v="95.557184750733498"/>
    <n v="56.328445747800799"/>
    <n v="39.228739002932699"/>
    <n v="39.228739002932699"/>
    <n v="343.00000000000131"/>
    <n v="343.00000000000131"/>
    <n v="71"/>
    <x v="130"/>
    <x v="3035"/>
    <s v="TRAMAYES"/>
    <s v="SSIAD DE TRAMAYES"/>
    <s v="S.S.I.A.D."/>
    <n v="710781089"/>
    <s v="CENTRE HOSPITALIER DU CLUNISOIS"/>
    <n v="1"/>
    <m/>
    <m/>
    <m/>
    <m/>
    <m/>
    <m/>
    <s v="P"/>
    <n v="0"/>
    <n v="0"/>
  </r>
  <r>
    <n v="71470"/>
    <n v="102.56832298136656"/>
    <n v="76.164596273292005"/>
    <n v="26.403726708074558"/>
    <n v="26.403726708074558"/>
    <n v="327"/>
    <n v="327"/>
    <n v="71"/>
    <x v="130"/>
    <x v="3036"/>
    <s v="TRAMAYES"/>
    <s v="SSIAD DE TRAMAYES"/>
    <s v="S.S.I.A.D."/>
    <n v="710781089"/>
    <s v="CENTRE HOSPITALIER DU CLUNISOIS"/>
    <n v="1"/>
    <m/>
    <m/>
    <m/>
    <m/>
    <m/>
    <m/>
    <s v="P"/>
    <n v="0"/>
    <n v="0"/>
  </r>
  <r>
    <n v="71545"/>
    <n v="371.59591909083792"/>
    <n v="197.60247594196201"/>
    <n v="173.99344314887591"/>
    <n v="173.99344314887591"/>
    <n v="1015"/>
    <n v="1015"/>
    <n v="71"/>
    <x v="130"/>
    <x v="3037"/>
    <s v="TRAMAYES"/>
    <s v="SSIAD DE TRAMAYES"/>
    <s v="S.S.I.A.D."/>
    <n v="710781089"/>
    <s v="CENTRE HOSPITALIER DU CLUNISOIS"/>
    <n v="1"/>
    <m/>
    <m/>
    <m/>
    <m/>
    <m/>
    <m/>
    <s v="P"/>
    <n v="0"/>
    <n v="0"/>
  </r>
  <r>
    <n v="71546"/>
    <n v="121.82278481012641"/>
    <n v="82.230379746835325"/>
    <n v="39.592405063291082"/>
    <n v="39.592405063291082"/>
    <n v="400.99999999999937"/>
    <n v="400.99999999999937"/>
    <n v="71"/>
    <x v="130"/>
    <x v="3038"/>
    <s v="MATOUR"/>
    <s v="SSIAD DE TRAMAYES"/>
    <s v="S.S.I.A.D."/>
    <n v="710781089"/>
    <s v="CENTRE HOSPITALIER DU CLUNISOIS"/>
    <n v="1"/>
    <m/>
    <m/>
    <m/>
    <m/>
    <m/>
    <m/>
    <s v="P"/>
    <n v="0"/>
    <n v="0"/>
  </r>
  <r>
    <n v="71547"/>
    <n v="110.93795620437953"/>
    <n v="75.594890510948886"/>
    <n v="35.343065693430646"/>
    <n v="35.343065693430646"/>
    <n v="269"/>
    <n v="269"/>
    <n v="71"/>
    <x v="130"/>
    <x v="3039"/>
    <s v="MATOUR"/>
    <s v="SSIAD DE TRAMAYES"/>
    <s v="S.S.I.A.D."/>
    <n v="710781089"/>
    <s v="CENTRE HOSPITALIER DU CLUNISOIS"/>
    <n v="1"/>
    <m/>
    <m/>
    <m/>
    <m/>
    <m/>
    <m/>
    <s v="P"/>
    <n v="0"/>
    <n v="0"/>
  </r>
  <r>
    <n v="58023"/>
    <n v="56"/>
    <n v="32"/>
    <n v="24"/>
    <n v="24"/>
    <n v="177"/>
    <n v="177"/>
    <n v="58"/>
    <x v="131"/>
    <x v="3040"/>
    <s v="LORMES"/>
    <s v="S.S.I.A.D. DU CH DE LORMES"/>
    <s v="S.S.I.A.D."/>
    <n v="580780054"/>
    <s v="HÔPITAL LOCAL LES CYGNES DE LORMES"/>
    <n v="1"/>
    <n v="36"/>
    <n v="36"/>
    <m/>
    <m/>
    <m/>
    <m/>
    <s v="P"/>
    <n v="0"/>
    <n v="0"/>
  </r>
  <r>
    <n v="58037"/>
    <n v="263"/>
    <n v="148"/>
    <n v="115"/>
    <n v="115"/>
    <n v="623"/>
    <n v="623"/>
    <n v="58"/>
    <x v="131"/>
    <x v="3041"/>
    <s v="LORMES"/>
    <s v="S.S.I.A.D. DU CH DE LORMES"/>
    <s v="S.S.I.A.D."/>
    <n v="580780054"/>
    <s v="HÔPITAL LOCAL LES CYGNES DE LORMES"/>
    <n v="1"/>
    <m/>
    <m/>
    <m/>
    <m/>
    <m/>
    <m/>
    <s v="P"/>
    <n v="0"/>
    <n v="0"/>
  </r>
  <r>
    <n v="58049"/>
    <n v="36.146341463414643"/>
    <n v="21.878048780487809"/>
    <n v="14.26829268292683"/>
    <n v="14.26829268292683"/>
    <n v="78"/>
    <n v="78"/>
    <n v="58"/>
    <x v="131"/>
    <x v="3042"/>
    <s v="LORMES"/>
    <s v="S.S.I.A.D. DU CH DE LORMES"/>
    <s v="S.S.I.A.D."/>
    <n v="580780054"/>
    <s v="HÔPITAL LOCAL LES CYGNES DE LORMES"/>
    <n v="1"/>
    <m/>
    <m/>
    <m/>
    <m/>
    <m/>
    <m/>
    <s v="P"/>
    <n v="0"/>
    <n v="0"/>
  </r>
  <r>
    <n v="58108"/>
    <n v="50.7"/>
    <n v="34.125"/>
    <n v="16.574999999999999"/>
    <n v="16.574999999999999"/>
    <n v="78"/>
    <n v="78"/>
    <n v="58"/>
    <x v="131"/>
    <x v="3043"/>
    <s v="LORMES"/>
    <s v="S.S.I.A.D. DU CH DE LORMES"/>
    <s v="S.S.I.A.D."/>
    <n v="580780054"/>
    <s v="HÔPITAL LOCAL LES CYGNES DE LORMES"/>
    <n v="1"/>
    <m/>
    <m/>
    <m/>
    <m/>
    <m/>
    <m/>
    <s v="P"/>
    <n v="0"/>
    <n v="0"/>
  </r>
  <r>
    <n v="58120"/>
    <n v="102.16800000000001"/>
    <n v="66.048000000000002"/>
    <n v="36.120000000000005"/>
    <n v="36.120000000000005"/>
    <n v="258"/>
    <n v="258"/>
    <n v="58"/>
    <x v="131"/>
    <x v="3044"/>
    <s v="CORBIGNY"/>
    <s v="S.S.I.A.D. DU CH DE LORMES"/>
    <s v="S.S.I.A.D."/>
    <n v="580780054"/>
    <s v="HÔPITAL LOCAL LES CYGNES DE LORMES"/>
    <n v="1"/>
    <m/>
    <m/>
    <m/>
    <m/>
    <m/>
    <m/>
    <s v="P"/>
    <n v="0"/>
    <n v="0"/>
  </r>
  <r>
    <n v="58145"/>
    <n v="591.15625065369272"/>
    <n v="330.38293998896341"/>
    <n v="260.77331066472937"/>
    <n v="260.77331066472937"/>
    <n v="1325"/>
    <n v="1325"/>
    <n v="58"/>
    <x v="131"/>
    <x v="3045"/>
    <s v="LORMES"/>
    <s v="S.S.I.A.D. DU CH DE LORMES"/>
    <s v="S.S.I.A.D."/>
    <n v="580780054"/>
    <s v="HÔPITAL LOCAL LES CYGNES DE LORMES"/>
    <n v="1"/>
    <m/>
    <m/>
    <m/>
    <m/>
    <m/>
    <m/>
    <s v="P"/>
    <n v="0"/>
    <n v="0"/>
  </r>
  <r>
    <n v="58157"/>
    <n v="141.19867549668876"/>
    <n v="91.062913907284781"/>
    <n v="50.135761589403977"/>
    <n v="50.135761589403977"/>
    <n v="309"/>
    <n v="309"/>
    <n v="58"/>
    <x v="131"/>
    <x v="3046"/>
    <s v="LORMES"/>
    <s v="S.S.I.A.D. DU CH DE LORMES"/>
    <s v="S.S.I.A.D."/>
    <n v="580780054"/>
    <s v="HÔPITAL LOCAL LES CYGNES DE LORMES"/>
    <n v="1"/>
    <m/>
    <m/>
    <m/>
    <m/>
    <m/>
    <m/>
    <s v="P"/>
    <n v="0"/>
    <n v="0"/>
  </r>
  <r>
    <n v="58166"/>
    <n v="143.78991596638701"/>
    <n v="87.084033613445655"/>
    <n v="56.705882352941359"/>
    <n v="56.705882352941359"/>
    <n v="241.0000000000008"/>
    <n v="241.0000000000008"/>
    <n v="58"/>
    <x v="131"/>
    <x v="3047"/>
    <s v="CORBIGNY"/>
    <s v="S.S.I.A.D. DU CH DE LORMES"/>
    <s v="S.S.I.A.D."/>
    <n v="580780054"/>
    <s v="HÔPITAL LOCAL LES CYGNES DE LORMES"/>
    <n v="1"/>
    <m/>
    <m/>
    <m/>
    <m/>
    <m/>
    <m/>
    <s v="P"/>
    <n v="0"/>
    <n v="0"/>
  </r>
  <r>
    <n v="58216"/>
    <n v="80"/>
    <n v="41"/>
    <n v="39"/>
    <n v="39"/>
    <n v="163"/>
    <n v="163"/>
    <n v="58"/>
    <x v="131"/>
    <x v="3048"/>
    <s v="LORMES"/>
    <s v="S.S.I.A.D. DU CH DE LORMES"/>
    <s v="S.S.I.A.D."/>
    <n v="580780054"/>
    <s v="HÔPITAL LOCAL LES CYGNES DE LORMES"/>
    <n v="1"/>
    <m/>
    <m/>
    <m/>
    <m/>
    <m/>
    <m/>
    <s v="P"/>
    <n v="0"/>
    <n v="0"/>
  </r>
  <r>
    <n v="58229"/>
    <n v="97.278911564625901"/>
    <n v="50.585034013605465"/>
    <n v="46.693877551020428"/>
    <n v="46.693877551020428"/>
    <n v="286"/>
    <n v="286"/>
    <n v="58"/>
    <x v="131"/>
    <x v="3049"/>
    <s v="LORMES"/>
    <s v="S.S.I.A.D. DU CH DE LORMES"/>
    <s v="S.S.I.A.D."/>
    <n v="580780054"/>
    <s v="HÔPITAL LOCAL LES CYGNES DE LORMES"/>
    <n v="1"/>
    <m/>
    <m/>
    <m/>
    <m/>
    <m/>
    <m/>
    <s v="P"/>
    <n v="0"/>
    <n v="0"/>
  </r>
  <r>
    <n v="58255"/>
    <n v="119.2779783393505"/>
    <n v="68.736462093862997"/>
    <n v="50.5415162454875"/>
    <n v="50.5415162454875"/>
    <n v="280.00000000000074"/>
    <n v="280.00000000000074"/>
    <n v="58"/>
    <x v="131"/>
    <x v="3050"/>
    <s v="LORMES"/>
    <s v="S.S.I.A.D. DU CH DE LORMES"/>
    <s v="S.S.I.A.D."/>
    <n v="580780054"/>
    <s v="HÔPITAL LOCAL LES CYGNES DE LORMES"/>
    <n v="1"/>
    <m/>
    <m/>
    <m/>
    <m/>
    <m/>
    <m/>
    <s v="P"/>
    <n v="0"/>
    <n v="0"/>
  </r>
  <r>
    <n v="58305"/>
    <n v="40"/>
    <n v="20"/>
    <n v="20"/>
    <n v="20"/>
    <n v="129"/>
    <n v="129"/>
    <n v="58"/>
    <x v="131"/>
    <x v="3051"/>
    <s v="CORBIGNY"/>
    <s v="S.S.I.A.D. DU CH DE LORMES"/>
    <s v="S.S.I.A.D."/>
    <n v="580780054"/>
    <s v="HÔPITAL LOCAL LES CYGNES DE LORMES"/>
    <n v="1"/>
    <m/>
    <m/>
    <m/>
    <m/>
    <m/>
    <m/>
    <s v="P"/>
    <n v="0"/>
    <n v="0"/>
  </r>
  <r>
    <n v="21009"/>
    <n v="70.582352941176509"/>
    <n v="41.752941176470607"/>
    <n v="28.829411764705902"/>
    <n v="28.829411764705902"/>
    <n v="169"/>
    <n v="169"/>
    <n v="21"/>
    <x v="132"/>
    <x v="3052"/>
    <s v="ARNAY-LE-DUC"/>
    <s v="SSIAD ARNAY-LE-DUC CH"/>
    <s v="S.S.I.A.D."/>
    <n v="210012175"/>
    <s v="HOSPICES CIVILS DE BEAUNE"/>
    <n v="1"/>
    <n v="49"/>
    <n v="22"/>
    <n v="3"/>
    <n v="1"/>
    <m/>
    <m/>
    <s v="P"/>
    <n v="0"/>
    <n v="0"/>
  </r>
  <r>
    <n v="21001"/>
    <n v="99.038043755150966"/>
    <n v="76.793239395990724"/>
    <n v="22.244804359160238"/>
    <n v="22.244804359160238"/>
    <n v="437.00000000000085"/>
    <n v="437.00000000000085"/>
    <n v="21"/>
    <x v="133"/>
    <x v="3053"/>
    <s v="NUITS-SAINT-GEORGES"/>
    <s v="SSIAD NUITS ST GEORGES CH"/>
    <s v="S.S.I.A.D."/>
    <n v="210012175"/>
    <s v="HOSPICES CIVILS DE BEAUNE"/>
    <n v="1"/>
    <m/>
    <n v="27"/>
    <m/>
    <n v="2"/>
    <m/>
    <m/>
    <s v="S"/>
    <n v="0"/>
    <n v="0"/>
  </r>
  <r>
    <n v="21014"/>
    <n v="28"/>
    <n v="16"/>
    <n v="12"/>
    <n v="12"/>
    <n v="62"/>
    <n v="62"/>
    <n v="21"/>
    <x v="132"/>
    <x v="3054"/>
    <s v="BLIGNY-SUR-OUCHE"/>
    <s v="SSIAD ARNAY-LE-DUC CH"/>
    <s v="S.S.I.A.D."/>
    <n v="210012175"/>
    <s v="HOSPICES CIVILS DE BEAUNE"/>
    <n v="1"/>
    <m/>
    <m/>
    <m/>
    <m/>
    <m/>
    <m/>
    <s v="P"/>
    <n v="0"/>
    <n v="0"/>
  </r>
  <r>
    <n v="21015"/>
    <n v="35"/>
    <n v="15"/>
    <n v="20"/>
    <n v="20"/>
    <n v="117"/>
    <n v="117"/>
    <n v="21"/>
    <x v="132"/>
    <x v="3055"/>
    <s v="ARNAY-LE-DUC"/>
    <s v="SSIAD ARNAY-LE-DUC CH"/>
    <s v="S.S.I.A.D."/>
    <n v="210012175"/>
    <s v="HOSPICES CIVILS DE BEAUNE"/>
    <n v="1"/>
    <m/>
    <m/>
    <m/>
    <m/>
    <m/>
    <m/>
    <s v="P"/>
    <n v="0"/>
    <n v="0"/>
  </r>
  <r>
    <n v="21023"/>
    <n v="604"/>
    <n v="333"/>
    <n v="271"/>
    <n v="271"/>
    <n v="1509"/>
    <n v="1509"/>
    <n v="21"/>
    <x v="132"/>
    <x v="3056"/>
    <s v="ARNAY-LE-DUC"/>
    <s v="SSIAD ARNAY-LE-DUC CH"/>
    <s v="S.S.I.A.D."/>
    <n v="210012175"/>
    <s v="HOSPICES CIVILS DE BEAUNE"/>
    <n v="1"/>
    <m/>
    <m/>
    <m/>
    <m/>
    <m/>
    <m/>
    <s v="P"/>
    <n v="0"/>
    <n v="0"/>
  </r>
  <r>
    <n v="21030"/>
    <n v="24.173469387755208"/>
    <n v="19.969387755102129"/>
    <n v="4.2040816326530797"/>
    <n v="4.2040816326530797"/>
    <n v="103"/>
    <n v="103"/>
    <n v="21"/>
    <x v="132"/>
    <x v="3057"/>
    <s v="BLIGNY-SUR-OUCHE"/>
    <s v="SSIAD ARNAY-LE-DUC CH"/>
    <s v="S.S.I.A.D."/>
    <n v="210012175"/>
    <s v="HOSPICES CIVILS DE BEAUNE"/>
    <n v="1"/>
    <m/>
    <m/>
    <m/>
    <m/>
    <m/>
    <m/>
    <s v="P"/>
    <n v="0"/>
    <n v="0"/>
  </r>
  <r>
    <n v="21036"/>
    <n v="21.617647058823479"/>
    <n v="12.35294117647056"/>
    <n v="9.2647058823529207"/>
    <n v="9.2647058823529207"/>
    <n v="69.999999999999844"/>
    <n v="69.999999999999844"/>
    <n v="21"/>
    <x v="132"/>
    <x v="3058"/>
    <s v="BLIGNY-SUR-OUCHE"/>
    <s v="SSIAD ARNAY-LE-DUC CH"/>
    <s v="S.S.I.A.D."/>
    <n v="210012175"/>
    <s v="HOSPICES CIVILS DE BEAUNE"/>
    <n v="1"/>
    <m/>
    <m/>
    <m/>
    <m/>
    <m/>
    <m/>
    <s v="P"/>
    <n v="0"/>
    <n v="0"/>
  </r>
  <r>
    <n v="21065"/>
    <n v="26.000000000000011"/>
    <n v="12.071428571428577"/>
    <n v="13.928571428571434"/>
    <n v="13.928571428571434"/>
    <n v="130"/>
    <n v="130"/>
    <n v="21"/>
    <x v="132"/>
    <x v="3059"/>
    <s v="BLIGNY-SUR-OUCHE"/>
    <s v="SSIAD ARNAY-LE-DUC CH"/>
    <s v="S.S.I.A.D."/>
    <n v="210012175"/>
    <s v="HOSPICES CIVILS DE BEAUNE"/>
    <n v="1"/>
    <m/>
    <m/>
    <m/>
    <m/>
    <m/>
    <m/>
    <s v="P"/>
    <n v="0"/>
    <n v="0"/>
  </r>
  <r>
    <n v="21066"/>
    <n v="31"/>
    <n v="22"/>
    <n v="9"/>
    <n v="9"/>
    <n v="67"/>
    <n v="67"/>
    <n v="21"/>
    <x v="132"/>
    <x v="3060"/>
    <s v="BLIGNY-SUR-OUCHE"/>
    <s v="SSIAD ARNAY-LE-DUC CH"/>
    <s v="S.S.I.A.D."/>
    <n v="210012175"/>
    <s v="HOSPICES CIVILS DE BEAUNE"/>
    <n v="1"/>
    <m/>
    <m/>
    <m/>
    <m/>
    <m/>
    <m/>
    <s v="P"/>
    <n v="0"/>
    <n v="0"/>
  </r>
  <r>
    <n v="21087"/>
    <n v="297.47567745788081"/>
    <n v="168.824344707634"/>
    <n v="128.65133275024684"/>
    <n v="128.65133275024684"/>
    <n v="847"/>
    <n v="847"/>
    <n v="21"/>
    <x v="132"/>
    <x v="3061"/>
    <s v="BLIGNY-SUR-OUCHE"/>
    <s v="SSIAD ARNAY-LE-DUC CH"/>
    <s v="S.S.I.A.D."/>
    <n v="210012175"/>
    <s v="HOSPICES CIVILS DE BEAUNE"/>
    <n v="1"/>
    <m/>
    <m/>
    <m/>
    <m/>
    <m/>
    <m/>
    <s v="P"/>
    <n v="0"/>
    <n v="0"/>
  </r>
  <r>
    <n v="21120"/>
    <n v="45.666666666666679"/>
    <n v="24.818840579710152"/>
    <n v="20.847826086956527"/>
    <n v="20.847826086956527"/>
    <n v="137"/>
    <n v="137"/>
    <n v="21"/>
    <x v="132"/>
    <x v="3062"/>
    <s v="BLIGNY-SUR-OUCHE"/>
    <s v="SSIAD ARNAY-LE-DUC CH"/>
    <s v="S.S.I.A.D."/>
    <n v="210012175"/>
    <s v="HOSPICES CIVILS DE BEAUNE"/>
    <n v="1"/>
    <m/>
    <m/>
    <m/>
    <m/>
    <m/>
    <m/>
    <s v="P"/>
    <n v="0"/>
    <n v="0"/>
  </r>
  <r>
    <n v="21140"/>
    <n v="20.16"/>
    <n v="11.52"/>
    <n v="8.64"/>
    <n v="8.64"/>
    <n v="72"/>
    <n v="72"/>
    <n v="21"/>
    <x v="132"/>
    <x v="3063"/>
    <s v="ARNAY-LE-DUC"/>
    <s v="SSIAD ARNAY-LE-DUC CH"/>
    <s v="S.S.I.A.D."/>
    <n v="210012175"/>
    <s v="HOSPICES CIVILS DE BEAUNE"/>
    <n v="1"/>
    <m/>
    <m/>
    <m/>
    <m/>
    <m/>
    <m/>
    <s v="P"/>
    <n v="0"/>
    <n v="0"/>
  </r>
  <r>
    <n v="21155"/>
    <n v="12.58536585365856"/>
    <n v="10.4878048780488"/>
    <n v="2.0975609756097602"/>
    <n v="2.0975609756097602"/>
    <n v="43.000000000000078"/>
    <n v="43.000000000000078"/>
    <n v="21"/>
    <x v="132"/>
    <x v="3064"/>
    <s v="BLIGNY-SUR-OUCHE"/>
    <s v="SSIAD ARNAY-LE-DUC CH"/>
    <s v="S.S.I.A.D."/>
    <n v="210012175"/>
    <s v="HOSPICES CIVILS DE BEAUNE"/>
    <n v="1"/>
    <m/>
    <m/>
    <m/>
    <m/>
    <m/>
    <m/>
    <s v="P"/>
    <n v="0"/>
    <n v="0"/>
  </r>
  <r>
    <n v="21156"/>
    <n v="11"/>
    <n v="7"/>
    <n v="4"/>
    <n v="4"/>
    <n v="47"/>
    <n v="47"/>
    <n v="21"/>
    <x v="132"/>
    <x v="3065"/>
    <s v="BLIGNY-SUR-OUCHE"/>
    <s v="SSIAD ARNAY-LE-DUC CH"/>
    <s v="S.S.I.A.D."/>
    <n v="210012175"/>
    <s v="HOSPICES CIVILS DE BEAUNE"/>
    <n v="1"/>
    <m/>
    <m/>
    <m/>
    <m/>
    <m/>
    <m/>
    <s v="P"/>
    <n v="0"/>
    <n v="0"/>
  </r>
  <r>
    <n v="21181"/>
    <n v="25.190082644627999"/>
    <n v="13.644628099173501"/>
    <n v="11.545454545454501"/>
    <n v="11.545454545454501"/>
    <n v="127"/>
    <n v="127"/>
    <n v="21"/>
    <x v="132"/>
    <x v="3066"/>
    <s v="ARNAY-LE-DUC"/>
    <s v="SSIAD ARNAY-LE-DUC CH"/>
    <s v="S.S.I.A.D."/>
    <n v="210012175"/>
    <s v="HOSPICES CIVILS DE BEAUNE"/>
    <n v="1"/>
    <m/>
    <m/>
    <m/>
    <m/>
    <m/>
    <m/>
    <s v="P"/>
    <n v="0"/>
    <n v="0"/>
  </r>
  <r>
    <n v="21184"/>
    <n v="23.47916666666659"/>
    <n v="17.354166666666611"/>
    <n v="6.1249999999999796"/>
    <n v="6.1249999999999796"/>
    <n v="48.999999999999837"/>
    <n v="48.999999999999837"/>
    <n v="21"/>
    <x v="132"/>
    <x v="2156"/>
    <s v="BLIGNY-SUR-OUCHE"/>
    <s v="SSIAD ARNAY-LE-DUC CH"/>
    <s v="S.S.I.A.D."/>
    <n v="210012175"/>
    <s v="HOSPICES CIVILS DE BEAUNE"/>
    <n v="1"/>
    <m/>
    <m/>
    <m/>
    <m/>
    <m/>
    <m/>
    <s v="P"/>
    <n v="0"/>
    <n v="0"/>
  </r>
  <r>
    <n v="21214"/>
    <n v="60.952380952381205"/>
    <n v="41.650793650793823"/>
    <n v="19.301587301587379"/>
    <n v="19.301587301587379"/>
    <n v="192.0000000000008"/>
    <n v="192.0000000000008"/>
    <n v="21"/>
    <x v="132"/>
    <x v="3067"/>
    <s v="BLIGNY-SUR-OUCHE"/>
    <s v="SSIAD ARNAY-LE-DUC CH"/>
    <s v="S.S.I.A.D."/>
    <n v="210012175"/>
    <s v="HOSPICES CIVILS DE BEAUNE"/>
    <n v="1"/>
    <m/>
    <m/>
    <m/>
    <m/>
    <m/>
    <m/>
    <s v="P"/>
    <n v="0"/>
    <n v="0"/>
  </r>
  <r>
    <n v="21216"/>
    <n v="22"/>
    <n v="12"/>
    <n v="10"/>
    <n v="10"/>
    <n v="89"/>
    <n v="89"/>
    <n v="21"/>
    <x v="132"/>
    <x v="3068"/>
    <s v="ARNAY-LE-DUC"/>
    <s v="SSIAD ARNAY-LE-DUC CH"/>
    <s v="S.S.I.A.D."/>
    <n v="210012175"/>
    <s v="HOSPICES CIVILS DE BEAUNE"/>
    <n v="1"/>
    <m/>
    <m/>
    <m/>
    <m/>
    <m/>
    <m/>
    <s v="P"/>
    <n v="0"/>
    <n v="0"/>
  </r>
  <r>
    <n v="21221"/>
    <n v="15.648148148148099"/>
    <n v="7.2222222222222001"/>
    <n v="8.425925925925899"/>
    <n v="8.425925925925899"/>
    <n v="64.999999999999801"/>
    <n v="64.999999999999801"/>
    <n v="21"/>
    <x v="132"/>
    <x v="3069"/>
    <s v="BLIGNY-SUR-OUCHE"/>
    <s v="SSIAD ARNAY-LE-DUC CH"/>
    <s v="S.S.I.A.D."/>
    <n v="210012175"/>
    <s v="HOSPICES CIVILS DE BEAUNE"/>
    <n v="1"/>
    <m/>
    <m/>
    <m/>
    <m/>
    <m/>
    <m/>
    <s v="P"/>
    <n v="0"/>
    <n v="0"/>
  </r>
  <r>
    <n v="21222"/>
    <n v="50.242990654205755"/>
    <n v="32.448598130841219"/>
    <n v="17.794392523364539"/>
    <n v="17.794392523364539"/>
    <n v="112"/>
    <n v="112"/>
    <n v="21"/>
    <x v="132"/>
    <x v="3070"/>
    <s v="ARNAY-LE-DUC"/>
    <s v="SSIAD ARNAY-LE-DUC CH"/>
    <s v="S.S.I.A.D."/>
    <n v="210012175"/>
    <s v="HOSPICES CIVILS DE BEAUNE"/>
    <n v="1"/>
    <m/>
    <m/>
    <m/>
    <m/>
    <m/>
    <m/>
    <s v="P"/>
    <n v="0"/>
    <n v="0"/>
  </r>
  <r>
    <n v="21243"/>
    <n v="19.6039603960396"/>
    <n v="12.742574257425741"/>
    <n v="6.8613861386138604"/>
    <n v="6.8613861386138604"/>
    <n v="99"/>
    <n v="99"/>
    <n v="21"/>
    <x v="132"/>
    <x v="3071"/>
    <s v="BLIGNY-SUR-OUCHE"/>
    <s v="SSIAD ARNAY-LE-DUC CH"/>
    <s v="S.S.I.A.D."/>
    <n v="210012175"/>
    <s v="HOSPICES CIVILS DE BEAUNE"/>
    <n v="1"/>
    <m/>
    <m/>
    <m/>
    <m/>
    <m/>
    <m/>
    <s v="P"/>
    <n v="0"/>
    <n v="0"/>
  </r>
  <r>
    <n v="21264"/>
    <n v="16"/>
    <n v="10"/>
    <n v="6"/>
    <n v="6"/>
    <n v="50"/>
    <n v="50"/>
    <n v="21"/>
    <x v="132"/>
    <x v="3072"/>
    <s v="ARNAY-LE-DUC"/>
    <s v="SSIAD ARNAY-LE-DUC CH"/>
    <s v="S.S.I.A.D."/>
    <n v="210012175"/>
    <s v="HOSPICES CIVILS DE BEAUNE"/>
    <n v="1"/>
    <m/>
    <m/>
    <m/>
    <m/>
    <m/>
    <m/>
    <s v="P"/>
    <n v="0"/>
    <n v="0"/>
  </r>
  <r>
    <n v="21274"/>
    <n v="41"/>
    <n v="25"/>
    <n v="16"/>
    <n v="16"/>
    <n v="161"/>
    <n v="161"/>
    <n v="21"/>
    <x v="132"/>
    <x v="3073"/>
    <s v="ARNAY-LE-DUC"/>
    <s v="SSIAD ARNAY-LE-DUC CH"/>
    <s v="S.S.I.A.D."/>
    <n v="210012175"/>
    <s v="HOSPICES CIVILS DE BEAUNE"/>
    <n v="1"/>
    <m/>
    <m/>
    <m/>
    <m/>
    <m/>
    <m/>
    <s v="P"/>
    <n v="0"/>
    <n v="0"/>
  </r>
  <r>
    <n v="21325"/>
    <n v="66.39037433155076"/>
    <n v="35.748663101604251"/>
    <n v="30.641711229946502"/>
    <n v="30.641711229946502"/>
    <n v="191"/>
    <n v="191"/>
    <n v="21"/>
    <x v="132"/>
    <x v="3074"/>
    <s v="ARNAY-LE-DUC"/>
    <s v="SSIAD ARNAY-LE-DUC CH"/>
    <s v="S.S.I.A.D."/>
    <n v="210012175"/>
    <s v="HOSPICES CIVILS DE BEAUNE"/>
    <n v="1"/>
    <m/>
    <m/>
    <m/>
    <m/>
    <m/>
    <m/>
    <s v="P"/>
    <n v="0"/>
    <n v="0"/>
  </r>
  <r>
    <n v="21334"/>
    <n v="185.04378283712759"/>
    <n v="112.05429071803836"/>
    <n v="72.989492119089221"/>
    <n v="72.989492119089221"/>
    <n v="586.9999999999992"/>
    <n v="586.9999999999992"/>
    <n v="21"/>
    <x v="132"/>
    <x v="3075"/>
    <s v="ARNAY-LE-DUC"/>
    <s v="SSIAD ARNAY-LE-DUC CH"/>
    <s v="S.S.I.A.D."/>
    <n v="210012175"/>
    <s v="HOSPICES CIVILS DE BEAUNE"/>
    <n v="1"/>
    <m/>
    <m/>
    <m/>
    <m/>
    <m/>
    <m/>
    <s v="P"/>
    <n v="0"/>
    <n v="0"/>
  </r>
  <r>
    <n v="21354"/>
    <n v="20.68"/>
    <n v="12.22"/>
    <n v="8.4599999999999991"/>
    <n v="8.4599999999999991"/>
    <n v="47"/>
    <n v="47"/>
    <n v="21"/>
    <x v="132"/>
    <x v="3076"/>
    <s v="ARNAY-LE-DUC"/>
    <s v="SSIAD ARNAY-LE-DUC CH"/>
    <s v="S.S.I.A.D."/>
    <n v="210012175"/>
    <s v="HOSPICES CIVILS DE BEAUNE"/>
    <n v="1"/>
    <m/>
    <m/>
    <m/>
    <m/>
    <m/>
    <m/>
    <s v="P"/>
    <n v="0"/>
    <n v="0"/>
  </r>
  <r>
    <n v="21360"/>
    <n v="21.785046728971889"/>
    <n v="18.672897196261619"/>
    <n v="3.1121495327102702"/>
    <n v="3.1121495327102702"/>
    <n v="111"/>
    <n v="111"/>
    <n v="21"/>
    <x v="132"/>
    <x v="3077"/>
    <s v="BLIGNY-SUR-OUCHE"/>
    <s v="SSIAD ARNAY-LE-DUC CH"/>
    <s v="S.S.I.A.D."/>
    <n v="210012175"/>
    <s v="HOSPICES CIVILS DE BEAUNE"/>
    <n v="1"/>
    <m/>
    <m/>
    <m/>
    <m/>
    <m/>
    <m/>
    <s v="P"/>
    <n v="0"/>
    <n v="0"/>
  </r>
  <r>
    <n v="21363"/>
    <n v="96.863768115942008"/>
    <n v="58.315942028985489"/>
    <n v="38.547826086956512"/>
    <n v="38.547826086956512"/>
    <n v="341"/>
    <n v="341"/>
    <n v="21"/>
    <x v="132"/>
    <x v="3078"/>
    <s v="ARNAY-LE-DUC"/>
    <s v="SSIAD ARNAY-LE-DUC CH"/>
    <s v="S.S.I.A.D."/>
    <n v="210012175"/>
    <s v="HOSPICES CIVILS DE BEAUNE"/>
    <n v="1"/>
    <m/>
    <m/>
    <m/>
    <m/>
    <m/>
    <m/>
    <s v="P"/>
    <n v="0"/>
    <n v="0"/>
  </r>
  <r>
    <n v="21374"/>
    <n v="73.714285714285438"/>
    <n v="41.976190476190318"/>
    <n v="31.73809523809512"/>
    <n v="31.73809523809512"/>
    <n v="214.9999999999992"/>
    <n v="214.9999999999992"/>
    <n v="21"/>
    <x v="132"/>
    <x v="2492"/>
    <s v="ARNAY-LE-DUC"/>
    <s v="SSIAD ARNAY-LE-DUC CH"/>
    <s v="S.S.I.A.D."/>
    <n v="210012175"/>
    <s v="HOSPICES CIVILS DE BEAUNE"/>
    <n v="1"/>
    <m/>
    <m/>
    <m/>
    <m/>
    <m/>
    <m/>
    <s v="P"/>
    <n v="0"/>
    <n v="0"/>
  </r>
  <r>
    <n v="21414"/>
    <n v="75.252459016393487"/>
    <n v="54.459016393442653"/>
    <n v="20.793442622950828"/>
    <n v="20.793442622950828"/>
    <n v="302"/>
    <n v="302"/>
    <n v="21"/>
    <x v="132"/>
    <x v="3079"/>
    <s v="ARNAY-LE-DUC"/>
    <s v="SSIAD ARNAY-LE-DUC CH"/>
    <s v="S.S.I.A.D."/>
    <n v="210012175"/>
    <s v="HOSPICES CIVILS DE BEAUNE"/>
    <n v="1"/>
    <m/>
    <m/>
    <m/>
    <m/>
    <m/>
    <m/>
    <s v="P"/>
    <n v="0"/>
    <n v="0"/>
  </r>
  <r>
    <n v="21427"/>
    <n v="48.900000000000006"/>
    <n v="31.581250000000001"/>
    <n v="17.318750000000001"/>
    <n v="17.318750000000001"/>
    <n v="163"/>
    <n v="163"/>
    <n v="21"/>
    <x v="132"/>
    <x v="3080"/>
    <s v="BLIGNY-SUR-OUCHE"/>
    <s v="SSIAD ARNAY-LE-DUC CH"/>
    <s v="S.S.I.A.D."/>
    <n v="210012175"/>
    <s v="HOSPICES CIVILS DE BEAUNE"/>
    <n v="1"/>
    <m/>
    <m/>
    <m/>
    <m/>
    <m/>
    <m/>
    <s v="P"/>
    <n v="0"/>
    <n v="0"/>
  </r>
  <r>
    <n v="21447"/>
    <n v="20.603610830350572"/>
    <n v="10.792367577802681"/>
    <n v="9.8112432525478912"/>
    <n v="9.8112432525478912"/>
    <n v="82.000000000000071"/>
    <n v="82.000000000000071"/>
    <n v="21"/>
    <x v="132"/>
    <x v="3081"/>
    <s v="ARNAY-LE-DUC"/>
    <s v="SSIAD ARNAY-LE-DUC CH"/>
    <s v="S.S.I.A.D."/>
    <n v="210012175"/>
    <s v="HOSPICES CIVILS DE BEAUNE"/>
    <n v="1"/>
    <m/>
    <m/>
    <m/>
    <m/>
    <m/>
    <m/>
    <s v="P"/>
    <n v="0"/>
    <n v="0"/>
  </r>
  <r>
    <n v="21476"/>
    <n v="53"/>
    <n v="27"/>
    <n v="26"/>
    <n v="26"/>
    <n v="157"/>
    <n v="157"/>
    <n v="21"/>
    <x v="132"/>
    <x v="3082"/>
    <s v="BLIGNY-SUR-OUCHE"/>
    <s v="SSIAD ARNAY-LE-DUC CH"/>
    <s v="S.S.I.A.D."/>
    <n v="210012175"/>
    <s v="HOSPICES CIVILS DE BEAUNE"/>
    <n v="1"/>
    <m/>
    <m/>
    <m/>
    <m/>
    <m/>
    <m/>
    <s v="P"/>
    <n v="0"/>
    <n v="0"/>
  </r>
  <r>
    <n v="21566"/>
    <n v="50.147636373871762"/>
    <n v="31.491184502091787"/>
    <n v="18.656451871779979"/>
    <n v="18.656451871779979"/>
    <n v="136"/>
    <n v="136"/>
    <n v="21"/>
    <x v="132"/>
    <x v="3083"/>
    <s v="ARNAY-LE-DUC"/>
    <s v="SSIAD ARNAY-LE-DUC CH"/>
    <s v="S.S.I.A.D."/>
    <n v="210012175"/>
    <s v="HOSPICES CIVILS DE BEAUNE"/>
    <n v="1"/>
    <m/>
    <m/>
    <m/>
    <m/>
    <m/>
    <m/>
    <s v="P"/>
    <n v="0"/>
    <n v="0"/>
  </r>
  <r>
    <n v="21567"/>
    <n v="82.735042735042398"/>
    <n v="51.709401709401497"/>
    <n v="31.025641025640901"/>
    <n v="31.025641025640901"/>
    <n v="241.99999999999903"/>
    <n v="241.99999999999903"/>
    <n v="21"/>
    <x v="132"/>
    <x v="3084"/>
    <s v="ARNAY-LE-DUC"/>
    <s v="SSIAD ARNAY-LE-DUC CH"/>
    <s v="S.S.I.A.D."/>
    <n v="210012175"/>
    <s v="HOSPICES CIVILS DE BEAUNE"/>
    <n v="1"/>
    <m/>
    <m/>
    <m/>
    <m/>
    <m/>
    <m/>
    <s v="P"/>
    <n v="0"/>
    <n v="0"/>
  </r>
  <r>
    <n v="21588"/>
    <n v="25"/>
    <n v="13"/>
    <n v="12"/>
    <n v="12"/>
    <n v="83"/>
    <n v="83"/>
    <n v="21"/>
    <x v="132"/>
    <x v="3085"/>
    <s v="BLIGNY-SUR-OUCHE"/>
    <s v="SSIAD ARNAY-LE-DUC CH"/>
    <s v="S.S.I.A.D."/>
    <n v="210012175"/>
    <s v="HOSPICES CIVILS DE BEAUNE"/>
    <n v="1"/>
    <m/>
    <m/>
    <m/>
    <m/>
    <m/>
    <m/>
    <s v="P"/>
    <n v="0"/>
    <n v="0"/>
  </r>
  <r>
    <n v="21631"/>
    <n v="16"/>
    <n v="12"/>
    <n v="4"/>
    <n v="4"/>
    <n v="47"/>
    <n v="47"/>
    <n v="21"/>
    <x v="132"/>
    <x v="3086"/>
    <s v="BLIGNY-SUR-OUCHE"/>
    <s v="SSIAD ARNAY-LE-DUC CH"/>
    <s v="S.S.I.A.D."/>
    <n v="210012175"/>
    <s v="HOSPICES CIVILS DE BEAUNE"/>
    <n v="1"/>
    <m/>
    <m/>
    <m/>
    <m/>
    <m/>
    <m/>
    <s v="P"/>
    <n v="0"/>
    <n v="0"/>
  </r>
  <r>
    <n v="21634"/>
    <n v="56"/>
    <n v="30"/>
    <n v="26"/>
    <n v="26"/>
    <n v="159"/>
    <n v="159"/>
    <n v="21"/>
    <x v="132"/>
    <x v="3087"/>
    <s v="BLIGNY-SUR-OUCHE"/>
    <s v="SSIAD ARNAY-LE-DUC CH"/>
    <s v="S.S.I.A.D."/>
    <n v="210012175"/>
    <s v="HOSPICES CIVILS DE BEAUNE"/>
    <n v="1"/>
    <m/>
    <m/>
    <m/>
    <m/>
    <m/>
    <m/>
    <s v="P"/>
    <n v="0"/>
    <n v="0"/>
  </r>
  <r>
    <n v="21660"/>
    <n v="21.340425531914889"/>
    <n v="10.042553191489359"/>
    <n v="11.297872340425529"/>
    <n v="11.297872340425529"/>
    <n v="59"/>
    <n v="59"/>
    <n v="21"/>
    <x v="132"/>
    <x v="3088"/>
    <s v="BLIGNY-SUR-OUCHE"/>
    <s v="SSIAD ARNAY-LE-DUC CH"/>
    <s v="S.S.I.A.D."/>
    <n v="210012175"/>
    <s v="HOSPICES CIVILS DE BEAUNE"/>
    <n v="1"/>
    <m/>
    <m/>
    <m/>
    <m/>
    <m/>
    <m/>
    <s v="P"/>
    <n v="0"/>
    <n v="0"/>
  </r>
  <r>
    <n v="21673"/>
    <n v="50"/>
    <n v="34"/>
    <n v="16"/>
    <n v="16"/>
    <n v="211"/>
    <n v="211"/>
    <n v="21"/>
    <x v="132"/>
    <x v="3089"/>
    <s v="BLIGNY-SUR-OUCHE"/>
    <s v="SSIAD ARNAY-LE-DUC CH"/>
    <s v="S.S.I.A.D."/>
    <n v="210012175"/>
    <s v="HOSPICES CIVILS DE BEAUNE"/>
    <n v="1"/>
    <m/>
    <m/>
    <m/>
    <m/>
    <m/>
    <m/>
    <s v="P"/>
    <n v="0"/>
    <n v="0"/>
  </r>
  <r>
    <n v="21677"/>
    <n v="30.2654867256636"/>
    <n v="20.176991150442401"/>
    <n v="10.0884955752212"/>
    <n v="10.0884955752212"/>
    <n v="114"/>
    <n v="114"/>
    <n v="21"/>
    <x v="132"/>
    <x v="3090"/>
    <s v="BLIGNY-SUR-OUCHE"/>
    <s v="SSIAD ARNAY-LE-DUC CH"/>
    <s v="S.S.I.A.D."/>
    <n v="210012175"/>
    <s v="HOSPICES CIVILS DE BEAUNE"/>
    <n v="1"/>
    <m/>
    <m/>
    <m/>
    <m/>
    <m/>
    <m/>
    <s v="P"/>
    <n v="0"/>
    <n v="0"/>
  </r>
  <r>
    <n v="21683"/>
    <n v="123.5714285714286"/>
    <n v="71.177142857142883"/>
    <n v="52.394285714285715"/>
    <n v="52.394285714285715"/>
    <n v="346"/>
    <n v="346"/>
    <n v="21"/>
    <x v="132"/>
    <x v="3091"/>
    <s v="ARNAY-LE-DUC"/>
    <s v="SSIAD ARNAY-LE-DUC CH"/>
    <s v="S.S.I.A.D."/>
    <n v="210012175"/>
    <s v="HOSPICES CIVILS DE BEAUNE"/>
    <n v="1"/>
    <m/>
    <m/>
    <m/>
    <m/>
    <m/>
    <m/>
    <s v="P"/>
    <n v="0"/>
    <n v="0"/>
  </r>
  <r>
    <n v="21715"/>
    <n v="72"/>
    <n v="42"/>
    <n v="30"/>
    <n v="30"/>
    <n v="189"/>
    <n v="189"/>
    <n v="21"/>
    <x v="132"/>
    <x v="3092"/>
    <s v="ARNAY-LE-DUC"/>
    <s v="SSIAD ARNAY-LE-DUC CH"/>
    <s v="S.S.I.A.D."/>
    <n v="210012175"/>
    <s v="HOSPICES CIVILS DE BEAUNE"/>
    <n v="1"/>
    <m/>
    <m/>
    <m/>
    <m/>
    <m/>
    <m/>
    <s v="P"/>
    <n v="0"/>
    <n v="0"/>
  </r>
  <r>
    <n v="21017"/>
    <n v="101"/>
    <n v="75"/>
    <n v="26"/>
    <n v="26"/>
    <n v="514"/>
    <n v="514"/>
    <n v="21"/>
    <x v="133"/>
    <x v="3093"/>
    <s v="NUITS-SAINT-GEORGES"/>
    <s v="SSIAD NUITS ST GEORGES CH"/>
    <s v="S.S.I.A.D."/>
    <n v="210012175"/>
    <s v="HOSPICES CIVILS DE BEAUNE"/>
    <n v="1"/>
    <m/>
    <m/>
    <m/>
    <m/>
    <m/>
    <m/>
    <s v="S"/>
    <n v="0"/>
    <n v="0"/>
  </r>
  <r>
    <n v="21022"/>
    <n v="83.646315789473647"/>
    <n v="64.193684210526285"/>
    <n v="19.452631578947361"/>
    <n v="19.452631578947361"/>
    <n v="462"/>
    <n v="462"/>
    <n v="21"/>
    <x v="133"/>
    <x v="3094"/>
    <s v="NUITS-SAINT-GEORGES"/>
    <s v="SSIAD NUITS ST GEORGES CH"/>
    <s v="S.S.I.A.D."/>
    <n v="210012175"/>
    <s v="HOSPICES CIVILS DE BEAUNE"/>
    <n v="1"/>
    <m/>
    <m/>
    <m/>
    <m/>
    <m/>
    <m/>
    <s v="S"/>
    <n v="0"/>
    <n v="0"/>
  </r>
  <r>
    <n v="21088"/>
    <n v="59.82229965156823"/>
    <n v="45.627177700348653"/>
    <n v="14.19512195121958"/>
    <n v="14.19512195121958"/>
    <n v="291.00000000000136"/>
    <n v="291.00000000000136"/>
    <n v="21"/>
    <x v="133"/>
    <x v="3095"/>
    <s v="NUITS-SAINT-GEORGES"/>
    <s v="SSIAD NUITS ST GEORGES CH"/>
    <s v="S.S.I.A.D."/>
    <n v="210012175"/>
    <s v="HOSPICES CIVILS DE BEAUNE"/>
    <n v="1"/>
    <m/>
    <m/>
    <m/>
    <m/>
    <m/>
    <m/>
    <s v="S"/>
    <n v="0"/>
    <n v="0"/>
  </r>
  <r>
    <n v="21162"/>
    <n v="87.790456431535318"/>
    <n v="69.854771784232398"/>
    <n v="17.935684647302914"/>
    <n v="17.935684647302914"/>
    <n v="455"/>
    <n v="455"/>
    <n v="21"/>
    <x v="133"/>
    <x v="1628"/>
    <s v="NUITS-SAINT-GEORGES"/>
    <s v="SSIAD NUITS ST GEORGES CH"/>
    <s v="S.S.I.A.D."/>
    <n v="210012175"/>
    <s v="HOSPICES CIVILS DE BEAUNE"/>
    <n v="1"/>
    <m/>
    <m/>
    <m/>
    <m/>
    <m/>
    <m/>
    <s v="S"/>
    <n v="0"/>
    <n v="0"/>
  </r>
  <r>
    <n v="21186"/>
    <n v="145"/>
    <n v="74"/>
    <n v="71"/>
    <n v="71"/>
    <n v="677"/>
    <n v="677"/>
    <n v="21"/>
    <x v="133"/>
    <x v="3096"/>
    <s v="NUITS-SAINT-GEORGES"/>
    <s v="SSIAD NUITS ST GEORGES CH"/>
    <s v="S.S.I.A.D."/>
    <n v="210012175"/>
    <s v="HOSPICES CIVILS DE BEAUNE"/>
    <n v="1"/>
    <m/>
    <m/>
    <m/>
    <m/>
    <m/>
    <m/>
    <s v="S"/>
    <n v="0"/>
    <n v="0"/>
  </r>
  <r>
    <n v="21194"/>
    <n v="218.26918798665181"/>
    <n v="137.53948832035593"/>
    <n v="80.729699666295886"/>
    <n v="80.729699666295886"/>
    <n v="896"/>
    <n v="896"/>
    <n v="21"/>
    <x v="133"/>
    <x v="3097"/>
    <s v="NUITS-SAINT-GEORGES"/>
    <s v="SSIAD NUITS ST GEORGES CH"/>
    <s v="S.S.I.A.D."/>
    <n v="210012175"/>
    <s v="HOSPICES CIVILS DE BEAUNE"/>
    <n v="1"/>
    <m/>
    <m/>
    <m/>
    <m/>
    <m/>
    <m/>
    <s v="S"/>
    <n v="0"/>
    <n v="0"/>
  </r>
  <r>
    <n v="21267"/>
    <n v="137"/>
    <n v="95"/>
    <n v="42"/>
    <n v="42"/>
    <n v="460"/>
    <n v="460"/>
    <n v="21"/>
    <x v="133"/>
    <x v="3098"/>
    <s v="NUITS-SAINT-GEORGES"/>
    <s v="SSIAD NUITS ST GEORGES CH"/>
    <s v="S.S.I.A.D."/>
    <n v="210012175"/>
    <s v="HOSPICES CIVILS DE BEAUNE"/>
    <n v="1"/>
    <m/>
    <m/>
    <m/>
    <m/>
    <m/>
    <m/>
    <s v="S"/>
    <n v="0"/>
    <n v="0"/>
  </r>
  <r>
    <n v="21289"/>
    <n v="23.198275862068908"/>
    <n v="16.137931034482719"/>
    <n v="7.0603448275861895"/>
    <n v="7.0603448275861895"/>
    <n v="117"/>
    <n v="117"/>
    <n v="21"/>
    <x v="133"/>
    <x v="3099"/>
    <s v="NUITS-SAINT-GEORGES"/>
    <s v="SSIAD NUITS ST GEORGES CH"/>
    <s v="S.S.I.A.D."/>
    <n v="210012175"/>
    <s v="HOSPICES CIVILS DE BEAUNE"/>
    <n v="1"/>
    <m/>
    <m/>
    <m/>
    <m/>
    <m/>
    <m/>
    <s v="S"/>
    <n v="0"/>
    <n v="0"/>
  </r>
  <r>
    <n v="21294"/>
    <n v="75.796116504854055"/>
    <n v="61.456310679611398"/>
    <n v="14.33980582524266"/>
    <n v="14.33980582524266"/>
    <n v="421.99999999999829"/>
    <n v="421.99999999999829"/>
    <n v="21"/>
    <x v="133"/>
    <x v="3100"/>
    <s v="NUITS-SAINT-GEORGES"/>
    <s v="SSIAD NUITS ST GEORGES CH"/>
    <s v="S.S.I.A.D."/>
    <n v="210012175"/>
    <s v="HOSPICES CIVILS DE BEAUNE"/>
    <n v="1"/>
    <m/>
    <m/>
    <m/>
    <m/>
    <m/>
    <m/>
    <s v="S"/>
    <n v="0"/>
    <n v="0"/>
  </r>
  <r>
    <n v="21297"/>
    <n v="148.59287925696543"/>
    <n v="113.21362229102128"/>
    <n v="35.379256965944151"/>
    <n v="35.379256965944151"/>
    <n v="652.99999999999773"/>
    <n v="652.99999999999773"/>
    <n v="21"/>
    <x v="133"/>
    <x v="3101"/>
    <s v="NUITS-SAINT-GEORGES"/>
    <s v="SSIAD NUITS ST GEORGES CH"/>
    <s v="S.S.I.A.D."/>
    <n v="210012175"/>
    <s v="HOSPICES CIVILS DE BEAUNE"/>
    <n v="1"/>
    <m/>
    <m/>
    <m/>
    <m/>
    <m/>
    <m/>
    <s v="S"/>
    <n v="0"/>
    <n v="0"/>
  </r>
  <r>
    <n v="21368"/>
    <n v="58.767716535433053"/>
    <n v="40.838582677165341"/>
    <n v="17.929133858267711"/>
    <n v="17.929133858267711"/>
    <n v="253"/>
    <n v="253"/>
    <n v="21"/>
    <x v="133"/>
    <x v="3102"/>
    <s v="NUITS-SAINT-GEORGES"/>
    <s v="SSIAD NUITS ST GEORGES CH"/>
    <s v="S.S.I.A.D."/>
    <n v="210012175"/>
    <s v="HOSPICES CIVILS DE BEAUNE"/>
    <n v="1"/>
    <m/>
    <m/>
    <m/>
    <m/>
    <m/>
    <m/>
    <s v="S"/>
    <n v="0"/>
    <n v="0"/>
  </r>
  <r>
    <n v="21384"/>
    <n v="15"/>
    <n v="10"/>
    <n v="5"/>
    <n v="5"/>
    <n v="61"/>
    <n v="61"/>
    <n v="21"/>
    <x v="133"/>
    <x v="3103"/>
    <s v="NUITS-SAINT-GEORGES"/>
    <s v="SSIAD NUITS ST GEORGES CH"/>
    <s v="S.S.I.A.D."/>
    <n v="210012175"/>
    <s v="HOSPICES CIVILS DE BEAUNE"/>
    <n v="1"/>
    <m/>
    <m/>
    <m/>
    <m/>
    <m/>
    <m/>
    <s v="S"/>
    <n v="0"/>
    <n v="0"/>
  </r>
  <r>
    <n v="21409"/>
    <n v="107.69438433758347"/>
    <n v="78.509512811691849"/>
    <n v="29.184871525891623"/>
    <n v="29.184871525891623"/>
    <n v="458.00000000000142"/>
    <n v="458.00000000000142"/>
    <n v="21"/>
    <x v="133"/>
    <x v="3104"/>
    <s v="NUITS-SAINT-GEORGES"/>
    <s v="SSIAD NUITS ST GEORGES CH"/>
    <s v="S.S.I.A.D."/>
    <n v="210012175"/>
    <s v="HOSPICES CIVILS DE BEAUNE"/>
    <n v="1"/>
    <m/>
    <m/>
    <m/>
    <m/>
    <m/>
    <m/>
    <s v="S"/>
    <n v="0"/>
    <n v="0"/>
  </r>
  <r>
    <n v="21464"/>
    <n v="1585.2183929574553"/>
    <n v="873.26326179228658"/>
    <n v="711.95513116516872"/>
    <n v="711.95513116516872"/>
    <n v="5572"/>
    <n v="5572"/>
    <n v="21"/>
    <x v="133"/>
    <x v="3105"/>
    <s v="NUITS-SAINT-GEORGES"/>
    <s v="SSIAD NUITS ST GEORGES CH"/>
    <s v="S.S.I.A.D."/>
    <n v="210012175"/>
    <s v="HOSPICES CIVILS DE BEAUNE"/>
    <n v="1"/>
    <m/>
    <m/>
    <m/>
    <m/>
    <m/>
    <m/>
    <s v="S"/>
    <n v="0"/>
    <n v="0"/>
  </r>
  <r>
    <n v="21506"/>
    <n v="92.882640586797265"/>
    <n v="53.894865525672493"/>
    <n v="38.987775061124779"/>
    <n v="38.987775061124779"/>
    <n v="469.00000000000102"/>
    <n v="469.00000000000102"/>
    <n v="21"/>
    <x v="133"/>
    <x v="3106"/>
    <s v="NUITS-SAINT-GEORGES"/>
    <s v="SSIAD NUITS ST GEORGES CH"/>
    <s v="S.S.I.A.D."/>
    <n v="210012175"/>
    <s v="HOSPICES CIVILS DE BEAUNE"/>
    <n v="1"/>
    <m/>
    <m/>
    <m/>
    <m/>
    <m/>
    <m/>
    <s v="S"/>
    <n v="0"/>
    <n v="0"/>
  </r>
  <r>
    <n v="21517"/>
    <n v="67.41609195402296"/>
    <n v="43.494252873563198"/>
    <n v="23.921839080459762"/>
    <n v="23.921839080459762"/>
    <n v="473"/>
    <n v="473"/>
    <n v="21"/>
    <x v="133"/>
    <x v="2173"/>
    <s v="NUITS-SAINT-GEORGES"/>
    <s v="SSIAD NUITS ST GEORGES CH"/>
    <s v="S.S.I.A.D."/>
    <n v="210012175"/>
    <s v="HOSPICES CIVILS DE BEAUNE"/>
    <n v="1"/>
    <m/>
    <m/>
    <m/>
    <m/>
    <m/>
    <m/>
    <s v="S"/>
    <n v="0"/>
    <n v="0"/>
  </r>
  <r>
    <n v="21542"/>
    <n v="77.593291404612003"/>
    <n v="66.362683438155003"/>
    <n v="11.230607966457001"/>
    <n v="11.230607966457001"/>
    <n v="486.99999999999898"/>
    <n v="486.99999999999898"/>
    <n v="21"/>
    <x v="133"/>
    <x v="3107"/>
    <s v="NUITS-SAINT-GEORGES"/>
    <s v="SSIAD NUITS ST GEORGES CH"/>
    <s v="S.S.I.A.D."/>
    <n v="210012175"/>
    <s v="HOSPICES CIVILS DE BEAUNE"/>
    <n v="1"/>
    <m/>
    <m/>
    <m/>
    <m/>
    <m/>
    <m/>
    <s v="S"/>
    <n v="0"/>
    <n v="0"/>
  </r>
  <r>
    <n v="21564"/>
    <n v="82.964258283938307"/>
    <n v="53.966230563052193"/>
    <n v="28.998027720886107"/>
    <n v="28.998027720886107"/>
    <n v="422"/>
    <n v="422"/>
    <n v="21"/>
    <x v="133"/>
    <x v="3108"/>
    <s v="NUITS-SAINT-GEORGES"/>
    <s v="SSIAD NUITS ST GEORGES CH"/>
    <s v="S.S.I.A.D."/>
    <n v="210012175"/>
    <s v="HOSPICES CIVILS DE BEAUNE"/>
    <n v="1"/>
    <m/>
    <m/>
    <m/>
    <m/>
    <m/>
    <m/>
    <s v="S"/>
    <n v="0"/>
    <n v="0"/>
  </r>
  <r>
    <n v="21688"/>
    <n v="33.72357723577236"/>
    <n v="28.764227642276424"/>
    <n v="4.9593495934959346"/>
    <n v="4.9593495934959346"/>
    <n v="122"/>
    <n v="122"/>
    <n v="21"/>
    <x v="133"/>
    <x v="3109"/>
    <s v="NUITS-SAINT-GEORGES"/>
    <s v="SSIAD NUITS ST GEORGES CH"/>
    <s v="S.S.I.A.D."/>
    <n v="210012175"/>
    <s v="HOSPICES CIVILS DE BEAUNE"/>
    <n v="1"/>
    <m/>
    <m/>
    <m/>
    <m/>
    <m/>
    <m/>
    <s v="S"/>
    <n v="0"/>
    <n v="0"/>
  </r>
  <r>
    <n v="21691"/>
    <n v="83"/>
    <n v="56"/>
    <n v="27"/>
    <n v="27"/>
    <n v="367"/>
    <n v="367"/>
    <n v="21"/>
    <x v="133"/>
    <x v="3110"/>
    <s v="NUITS-SAINT-GEORGES"/>
    <s v="SSIAD NUITS ST GEORGES CH"/>
    <s v="S.S.I.A.D."/>
    <n v="210012175"/>
    <s v="HOSPICES CIVILS DE BEAUNE"/>
    <n v="1"/>
    <m/>
    <m/>
    <m/>
    <m/>
    <m/>
    <m/>
    <s v="S"/>
    <n v="0"/>
    <n v="0"/>
  </r>
  <r>
    <n v="21698"/>
    <n v="115"/>
    <n v="88"/>
    <n v="27"/>
    <n v="27"/>
    <n v="403"/>
    <n v="403"/>
    <n v="21"/>
    <x v="133"/>
    <x v="3111"/>
    <s v="NUITS-SAINT-GEORGES"/>
    <s v="SSIAD NUITS ST GEORGES CH"/>
    <s v="S.S.I.A.D."/>
    <n v="210012175"/>
    <s v="HOSPICES CIVILS DE BEAUNE"/>
    <n v="1"/>
    <m/>
    <m/>
    <m/>
    <m/>
    <m/>
    <m/>
    <s v="S"/>
    <n v="0"/>
    <n v="0"/>
  </r>
  <r>
    <n v="21708"/>
    <n v="53"/>
    <n v="36"/>
    <n v="17"/>
    <n v="17"/>
    <n v="342"/>
    <n v="342"/>
    <n v="21"/>
    <x v="133"/>
    <x v="3112"/>
    <s v="NUITS-SAINT-GEORGES"/>
    <s v="SSIAD NUITS ST GEORGES CH"/>
    <s v="S.S.I.A.D."/>
    <n v="210012175"/>
    <s v="HOSPICES CIVILS DE BEAUNE"/>
    <n v="1"/>
    <m/>
    <m/>
    <m/>
    <m/>
    <m/>
    <m/>
    <s v="S"/>
    <n v="0"/>
    <n v="0"/>
  </r>
  <r>
    <n v="21714"/>
    <n v="116.82644628099149"/>
    <n v="62.51239669421475"/>
    <n v="54.314049586776747"/>
    <n v="54.314049586776747"/>
    <n v="371.99999999999926"/>
    <n v="371.99999999999926"/>
    <n v="21"/>
    <x v="133"/>
    <x v="3113"/>
    <s v="NUITS-SAINT-GEORGES"/>
    <s v="SSIAD NUITS ST GEORGES CH"/>
    <s v="S.S.I.A.D."/>
    <n v="210012175"/>
    <s v="HOSPICES CIVILS DE BEAUNE"/>
    <n v="1"/>
    <m/>
    <m/>
    <m/>
    <m/>
    <m/>
    <m/>
    <s v="S"/>
    <n v="0"/>
    <n v="0"/>
  </r>
  <r>
    <n v="21716"/>
    <n v="59.331460674157313"/>
    <n v="36.202247191011239"/>
    <n v="23.129213483146071"/>
    <n v="23.129213483146071"/>
    <n v="179"/>
    <n v="179"/>
    <n v="21"/>
    <x v="133"/>
    <x v="3114"/>
    <s v="NUITS-SAINT-GEORGES"/>
    <s v="SSIAD NUITS ST GEORGES CH"/>
    <s v="S.S.I.A.D."/>
    <n v="210012175"/>
    <s v="HOSPICES CIVILS DE BEAUNE"/>
    <n v="1"/>
    <m/>
    <m/>
    <m/>
    <m/>
    <m/>
    <m/>
    <s v="S"/>
    <n v="0"/>
    <n v="0"/>
  </r>
  <r>
    <n v="21048"/>
    <n v="102"/>
    <n v="83"/>
    <n v="19"/>
    <n v="19"/>
    <n v="514"/>
    <n v="514"/>
    <n v="21"/>
    <x v="134"/>
    <x v="271"/>
    <s v="GEVREY-CHAMBERTIN"/>
    <s v="SPASAD GEVREY LA CÔTE"/>
    <s v="S.P.A.S.A.D."/>
    <n v="210781266"/>
    <s v="MUTUALITE FRANCAISE BOURGUIGNONNE COTE D'OR"/>
    <n v="1"/>
    <m/>
    <n v="13"/>
    <m/>
    <n v="2"/>
    <m/>
    <m/>
    <s v="S"/>
    <n v="0"/>
    <n v="0"/>
  </r>
  <r>
    <n v="21145"/>
    <n v="9"/>
    <n v="4"/>
    <n v="5"/>
    <n v="5"/>
    <n v="34"/>
    <n v="34"/>
    <n v="21"/>
    <x v="135"/>
    <x v="3115"/>
    <s v="SEMUR-EN-AUXOIS"/>
    <s v="SPASAD SEMUR EN AUXOIS PORTESDUMORVAN"/>
    <s v="S.P.A.S.A.D."/>
    <n v="210781266"/>
    <s v="MUTUALITE FRANCAISE BOURGUIGNONNE COTE D'OR"/>
    <n v="1"/>
    <m/>
    <n v="15"/>
    <m/>
    <n v="1"/>
    <m/>
    <m/>
    <s v="S"/>
    <n v="0"/>
    <n v="0"/>
  </r>
  <r>
    <n v="21002"/>
    <n v="76"/>
    <n v="44"/>
    <n v="32"/>
    <n v="32"/>
    <n v="295"/>
    <n v="295"/>
    <n v="21"/>
    <x v="136"/>
    <x v="3116"/>
    <s v="SOMBERNON"/>
    <s v="SPASAD SOMBERNON"/>
    <s v="S.P.A.S.A.D."/>
    <n v="210781266"/>
    <s v="MUTUALITE FRANCAISE BOURGUIGNONNE COTE D'OR"/>
    <n v="1"/>
    <m/>
    <n v="25"/>
    <m/>
    <n v="1"/>
    <m/>
    <m/>
    <s v="S"/>
    <n v="0"/>
    <n v="0"/>
  </r>
  <r>
    <n v="21012"/>
    <n v="101.55191256830631"/>
    <n v="66.360655737705116"/>
    <n v="35.191256830601198"/>
    <n v="35.191256830601198"/>
    <n v="368.00000000000114"/>
    <n v="368.00000000000114"/>
    <n v="21"/>
    <x v="137"/>
    <x v="3117"/>
    <s v="CHATILLON-SUR-SEINE"/>
    <s v="SPASAD CHATILLON SUR SEINE"/>
    <s v="S.P.A.S.A.D."/>
    <n v="210781266"/>
    <s v="MUTUALITE FRANCAISE BOURGUIGNONNE COTE D'OR"/>
    <n v="1"/>
    <m/>
    <n v="30"/>
    <m/>
    <n v="2"/>
    <m/>
    <m/>
    <s v="S"/>
    <n v="0"/>
    <n v="0"/>
  </r>
  <r>
    <n v="21016"/>
    <n v="176"/>
    <n v="136"/>
    <n v="40"/>
    <n v="40"/>
    <n v="779"/>
    <n v="779"/>
    <n v="21"/>
    <x v="138"/>
    <x v="3118"/>
    <s v="MIREBEAU-SUR-BEZE"/>
    <s v="SPASAD MIREBEAU LA VINGEANNE"/>
    <s v="S.P.A.S.A.D."/>
    <n v="210781266"/>
    <s v="MUTUALITE FRANCAISE BOURGUIGNONNE COTE D'OR"/>
    <n v="1"/>
    <m/>
    <n v="35"/>
    <m/>
    <n v="3"/>
    <m/>
    <m/>
    <s v="S"/>
    <n v="0"/>
    <n v="0"/>
  </r>
  <r>
    <n v="21025"/>
    <n v="20.424657534246567"/>
    <n v="17.506849315068486"/>
    <n v="2.917808219178081"/>
    <n v="2.917808219178081"/>
    <n v="71"/>
    <n v="71"/>
    <n v="21"/>
    <x v="139"/>
    <x v="3119"/>
    <s v="MONTBARD"/>
    <s v="SPASAD MONTBARD L'AUXOIS-NORD"/>
    <s v="S.P.A.S.A.D."/>
    <n v="210781266"/>
    <s v="MUTUALITE FRANCAISE BOURGUIGNONNE COTE D'OR"/>
    <n v="1"/>
    <m/>
    <n v="37"/>
    <m/>
    <n v="1"/>
    <m/>
    <m/>
    <s v="S"/>
    <n v="0"/>
    <n v="0"/>
  </r>
  <r>
    <n v="21010"/>
    <n v="33.659259259259201"/>
    <n v="21.037037037036999"/>
    <n v="12.6222222222222"/>
    <n v="12.6222222222222"/>
    <n v="142"/>
    <n v="142"/>
    <n v="21"/>
    <x v="140"/>
    <x v="3120"/>
    <s v="BEAUNE-NORD"/>
    <s v="SPASAD BEAUNE PAYS BEAUNOIS"/>
    <s v="S.P.A.S.A.D."/>
    <n v="210781266"/>
    <s v="MUTUALITE FRANCAISE BOURGUIGNONNE COTE D'OR"/>
    <n v="1"/>
    <m/>
    <n v="61"/>
    <m/>
    <n v="9"/>
    <n v="16"/>
    <n v="16"/>
    <s v="S"/>
    <n v="0"/>
    <n v="0"/>
  </r>
  <r>
    <n v="21021"/>
    <n v="570.59988386830196"/>
    <n v="452.81107535403322"/>
    <n v="117.78880851426877"/>
    <n v="117.78880851426877"/>
    <n v="2528"/>
    <n v="2528"/>
    <n v="21"/>
    <x v="55"/>
    <x v="3121"/>
    <s v="DIJON  2E  CANTON"/>
    <s v="SPASAD QUETIGNY GRAND DIJON"/>
    <s v="S.P.A.S.A.D."/>
    <n v="210781266"/>
    <s v="MUTUALITE FRANCAISE BOURGUIGNONNE COTE D'OR"/>
    <n v="1"/>
    <n v="466"/>
    <n v="250"/>
    <n v="46"/>
    <n v="27"/>
    <m/>
    <m/>
    <s v="P"/>
    <n v="0"/>
    <n v="0"/>
  </r>
  <r>
    <n v="21037"/>
    <n v="108.02547770700669"/>
    <n v="63.184713375796363"/>
    <n v="44.840764331210323"/>
    <n v="44.840764331210323"/>
    <n v="320.00000000000091"/>
    <n v="320.00000000000091"/>
    <n v="21"/>
    <x v="140"/>
    <x v="3122"/>
    <s v="BEAUNE-NORD"/>
    <s v="SPASAD BEAUNE PAYS BEAUNOIS"/>
    <s v="S.P.A.S.A.D."/>
    <n v="210781266"/>
    <s v="MUTUALITE FRANCAISE BOURGUIGNONNE COTE D'OR"/>
    <n v="1"/>
    <m/>
    <m/>
    <m/>
    <m/>
    <m/>
    <m/>
    <s v="S"/>
    <n v="0"/>
    <n v="0"/>
  </r>
  <r>
    <n v="21054"/>
    <n v="6034.0604444064656"/>
    <n v="3449.3676617731298"/>
    <n v="2584.6927826333358"/>
    <n v="2584.6927826333358"/>
    <n v="21838"/>
    <n v="21838"/>
    <n v="21"/>
    <x v="140"/>
    <x v="3123"/>
    <s v="Beaune"/>
    <s v="SPASAD BEAUNE PAYS BEAUNOIS"/>
    <s v="S.P.A.S.A.D."/>
    <n v="210781266"/>
    <s v="MUTUALITE FRANCAISE BOURGUIGNONNE COTE D'OR"/>
    <n v="1"/>
    <m/>
    <m/>
    <m/>
    <m/>
    <m/>
    <m/>
    <s v="S"/>
    <n v="0"/>
    <n v="0"/>
  </r>
  <r>
    <n v="21086"/>
    <n v="314.51818916734015"/>
    <n v="231.11560226354069"/>
    <n v="83.402586903799474"/>
    <n v="83.402586903799474"/>
    <n v="1243"/>
    <n v="1243"/>
    <n v="21"/>
    <x v="140"/>
    <x v="3124"/>
    <s v="BEAUNE-SUD"/>
    <s v="SPASAD BEAUNE PAYS BEAUNOIS"/>
    <s v="S.P.A.S.A.D."/>
    <n v="210781266"/>
    <s v="MUTUALITE FRANCAISE BOURGUIGNONNE COTE D'OR"/>
    <n v="1"/>
    <m/>
    <m/>
    <m/>
    <m/>
    <m/>
    <m/>
    <s v="S"/>
    <n v="0"/>
    <n v="0"/>
  </r>
  <r>
    <n v="21092"/>
    <n v="42.47846889952153"/>
    <n v="24.009569377990431"/>
    <n v="18.468899521531103"/>
    <n v="18.468899521531103"/>
    <n v="193"/>
    <n v="193"/>
    <n v="21"/>
    <x v="140"/>
    <x v="3125"/>
    <s v="BEAUNE-NORD"/>
    <s v="SPASAD BEAUNE PAYS BEAUNOIS"/>
    <s v="S.P.A.S.A.D."/>
    <n v="210781266"/>
    <s v="MUTUALITE FRANCAISE BOURGUIGNONNE COTE D'OR"/>
    <n v="1"/>
    <m/>
    <m/>
    <m/>
    <m/>
    <m/>
    <m/>
    <s v="S"/>
    <n v="0"/>
    <n v="0"/>
  </r>
  <r>
    <n v="21099"/>
    <n v="73.111818910906962"/>
    <n v="48.735543321640002"/>
    <n v="24.37627558926696"/>
    <n v="24.37627558926696"/>
    <n v="324.99999999999886"/>
    <n v="324.99999999999886"/>
    <n v="21"/>
    <x v="140"/>
    <x v="3126"/>
    <s v="BEAUNE-NORD"/>
    <s v="SPASAD BEAUNE PAYS BEAUNOIS"/>
    <s v="S.P.A.S.A.D."/>
    <n v="210781266"/>
    <s v="MUTUALITE FRANCAISE BOURGUIGNONNE COTE D'OR"/>
    <n v="1"/>
    <m/>
    <m/>
    <m/>
    <m/>
    <m/>
    <m/>
    <s v="S"/>
    <n v="0"/>
    <n v="0"/>
  </r>
  <r>
    <n v="21170"/>
    <n v="62.443768996960515"/>
    <n v="37.075987841945306"/>
    <n v="25.367781155015209"/>
    <n v="25.367781155015209"/>
    <n v="321"/>
    <n v="321"/>
    <n v="21"/>
    <x v="140"/>
    <x v="3127"/>
    <s v="BEAUNE-SUD"/>
    <s v="SPASAD BEAUNE PAYS BEAUNOIS"/>
    <s v="S.P.A.S.A.D."/>
    <n v="210781266"/>
    <s v="MUTUALITE FRANCAISE BOURGUIGNONNE COTE D'OR"/>
    <n v="1"/>
    <m/>
    <m/>
    <m/>
    <m/>
    <m/>
    <m/>
    <s v="S"/>
    <n v="0"/>
    <n v="0"/>
  </r>
  <r>
    <n v="21173"/>
    <n v="150.4078947368422"/>
    <n v="103.80263157894744"/>
    <n v="46.605263157894761"/>
    <n v="46.605263157894761"/>
    <n v="644"/>
    <n v="644"/>
    <n v="21"/>
    <x v="140"/>
    <x v="3128"/>
    <s v="BEAUNE-SUD"/>
    <s v="SPASAD BEAUNE PAYS BEAUNOIS"/>
    <s v="S.P.A.S.A.D."/>
    <n v="210781266"/>
    <s v="MUTUALITE FRANCAISE BOURGUIGNONNE COTE D'OR"/>
    <n v="1"/>
    <m/>
    <m/>
    <m/>
    <m/>
    <m/>
    <m/>
    <s v="S"/>
    <n v="0"/>
    <n v="0"/>
  </r>
  <r>
    <n v="21185"/>
    <n v="75.779929577464799"/>
    <n v="61.01760563380283"/>
    <n v="14.762323943661976"/>
    <n v="14.762323943661976"/>
    <n v="559"/>
    <n v="559"/>
    <n v="21"/>
    <x v="140"/>
    <x v="3129"/>
    <s v="BEAUNE-SUD"/>
    <s v="SPASAD BEAUNE PAYS BEAUNOIS"/>
    <s v="S.P.A.S.A.D."/>
    <n v="210781266"/>
    <s v="MUTUALITE FRANCAISE BOURGUIGNONNE COTE D'OR"/>
    <n v="1"/>
    <m/>
    <m/>
    <m/>
    <m/>
    <m/>
    <m/>
    <s v="S"/>
    <n v="0"/>
    <n v="0"/>
  </r>
  <r>
    <n v="21190"/>
    <n v="89.661764705882376"/>
    <n v="66.014705882352956"/>
    <n v="23.647058823529417"/>
    <n v="23.647058823529417"/>
    <n v="469"/>
    <n v="469"/>
    <n v="21"/>
    <x v="140"/>
    <x v="3130"/>
    <s v="BEAUNE-SUD"/>
    <s v="SPASAD BEAUNE PAYS BEAUNOIS"/>
    <s v="S.P.A.S.A.D."/>
    <n v="210781266"/>
    <s v="MUTUALITE FRANCAISE BOURGUIGNONNE COTE D'OR"/>
    <n v="1"/>
    <m/>
    <m/>
    <m/>
    <m/>
    <m/>
    <m/>
    <s v="S"/>
    <n v="0"/>
    <n v="0"/>
  </r>
  <r>
    <n v="21236"/>
    <n v="47.047995741364893"/>
    <n v="39.206663117804077"/>
    <n v="7.8413326235608158"/>
    <n v="7.8413326235608158"/>
    <n v="249"/>
    <n v="249"/>
    <n v="21"/>
    <x v="140"/>
    <x v="3131"/>
    <s v="BEAUNE-SUD"/>
    <s v="SPASAD BEAUNE PAYS BEAUNOIS"/>
    <s v="S.P.A.S.A.D."/>
    <n v="210781266"/>
    <s v="MUTUALITE FRANCAISE BOURGUIGNONNE COTE D'OR"/>
    <n v="1"/>
    <m/>
    <m/>
    <m/>
    <m/>
    <m/>
    <m/>
    <s v="S"/>
    <n v="0"/>
    <n v="0"/>
  </r>
  <r>
    <n v="21241"/>
    <n v="76.195121951219505"/>
    <n v="63.331010452961664"/>
    <n v="12.864111498257838"/>
    <n v="12.864111498257838"/>
    <n v="284"/>
    <n v="284"/>
    <n v="21"/>
    <x v="140"/>
    <x v="3132"/>
    <s v="BEAUNE-NORD"/>
    <s v="SPASAD BEAUNE PAYS BEAUNOIS"/>
    <s v="S.P.A.S.A.D."/>
    <n v="210781266"/>
    <s v="MUTUALITE FRANCAISE BOURGUIGNONNE COTE D'OR"/>
    <n v="1"/>
    <m/>
    <m/>
    <m/>
    <m/>
    <m/>
    <m/>
    <s v="S"/>
    <n v="0"/>
    <n v="0"/>
  </r>
  <r>
    <n v="21347"/>
    <n v="100"/>
    <n v="78"/>
    <n v="22"/>
    <n v="22"/>
    <n v="296"/>
    <n v="296"/>
    <n v="21"/>
    <x v="140"/>
    <x v="3133"/>
    <s v="BEAUNE-SUD"/>
    <s v="SPASAD BEAUNE PAYS BEAUNOIS"/>
    <s v="S.P.A.S.A.D."/>
    <n v="210781266"/>
    <s v="MUTUALITE FRANCAISE BOURGUIGNONNE COTE D'OR"/>
    <n v="1"/>
    <m/>
    <m/>
    <m/>
    <m/>
    <m/>
    <m/>
    <s v="S"/>
    <n v="0"/>
    <n v="0"/>
  </r>
  <r>
    <n v="21387"/>
    <n v="42"/>
    <n v="30"/>
    <n v="12"/>
    <n v="12"/>
    <n v="206"/>
    <n v="206"/>
    <n v="21"/>
    <x v="140"/>
    <x v="3134"/>
    <s v="BEAUNE-SUD"/>
    <s v="SPASAD BEAUNE PAYS BEAUNOIS"/>
    <s v="S.P.A.S.A.D."/>
    <n v="210781266"/>
    <s v="MUTUALITE FRANCAISE BOURGUIGNONNE COTE D'OR"/>
    <n v="1"/>
    <m/>
    <m/>
    <m/>
    <m/>
    <m/>
    <m/>
    <s v="S"/>
    <n v="0"/>
    <n v="0"/>
  </r>
  <r>
    <n v="21397"/>
    <n v="43.97727272727272"/>
    <n v="33.22727272727272"/>
    <n v="10.749999999999996"/>
    <n v="10.749999999999996"/>
    <n v="172"/>
    <n v="172"/>
    <n v="21"/>
    <x v="140"/>
    <x v="3135"/>
    <s v="BEAUNE-NORD"/>
    <s v="SPASAD BEAUNE PAYS BEAUNOIS"/>
    <s v="S.P.A.S.A.D."/>
    <n v="210781266"/>
    <s v="MUTUALITE FRANCAISE BOURGUIGNONNE COTE D'OR"/>
    <n v="1"/>
    <m/>
    <m/>
    <m/>
    <m/>
    <m/>
    <m/>
    <s v="S"/>
    <n v="0"/>
    <n v="0"/>
  </r>
  <r>
    <n v="21401"/>
    <n v="94.538681948424255"/>
    <n v="64.366762177650557"/>
    <n v="30.171919770773702"/>
    <n v="30.171919770773702"/>
    <n v="351.00000000000068"/>
    <n v="351.00000000000068"/>
    <n v="21"/>
    <x v="140"/>
    <x v="3136"/>
    <s v="BEAUNE-NORD"/>
    <s v="SPASAD BEAUNE PAYS BEAUNOIS"/>
    <s v="S.P.A.S.A.D."/>
    <n v="210781266"/>
    <s v="MUTUALITE FRANCAISE BOURGUIGNONNE COTE D'OR"/>
    <n v="1"/>
    <m/>
    <m/>
    <m/>
    <m/>
    <m/>
    <m/>
    <s v="S"/>
    <n v="0"/>
    <n v="0"/>
  </r>
  <r>
    <n v="21405"/>
    <n v="168.61388550548133"/>
    <n v="106.3873325213156"/>
    <n v="62.226552984165735"/>
    <n v="62.226552984165735"/>
    <n v="824.00000000000114"/>
    <n v="824.00000000000114"/>
    <n v="21"/>
    <x v="140"/>
    <x v="3137"/>
    <s v="BEAUNE-SUD"/>
    <s v="SPASAD BEAUNE PAYS BEAUNOIS"/>
    <s v="S.P.A.S.A.D."/>
    <n v="210781266"/>
    <s v="MUTUALITE FRANCAISE BOURGUIGNONNE COTE D'OR"/>
    <n v="1"/>
    <m/>
    <m/>
    <m/>
    <m/>
    <m/>
    <m/>
    <s v="S"/>
    <n v="0"/>
    <n v="0"/>
  </r>
  <r>
    <n v="21411"/>
    <n v="81.814126394052025"/>
    <n v="54.542750929368019"/>
    <n v="27.271375464684006"/>
    <n v="27.271375464684006"/>
    <n v="524"/>
    <n v="524"/>
    <n v="21"/>
    <x v="140"/>
    <x v="3138"/>
    <s v="BEAUNE-SUD"/>
    <s v="SPASAD BEAUNE PAYS BEAUNOIS"/>
    <s v="S.P.A.S.A.D."/>
    <n v="210781266"/>
    <s v="MUTUALITE FRANCAISE BOURGUIGNONNE COTE D'OR"/>
    <n v="1"/>
    <m/>
    <m/>
    <m/>
    <m/>
    <m/>
    <m/>
    <s v="S"/>
    <n v="0"/>
    <n v="0"/>
  </r>
  <r>
    <n v="21412"/>
    <n v="400.62417442481416"/>
    <n v="223.03863248104329"/>
    <n v="177.58554194377086"/>
    <n v="177.58554194377086"/>
    <n v="1490"/>
    <n v="1490"/>
    <n v="21"/>
    <x v="140"/>
    <x v="3139"/>
    <s v="BEAUNE-NORD"/>
    <s v="SPASAD BEAUNE PAYS BEAUNOIS"/>
    <s v="S.P.A.S.A.D."/>
    <n v="210781266"/>
    <s v="MUTUALITE FRANCAISE BOURGUIGNONNE COTE D'OR"/>
    <n v="1"/>
    <m/>
    <m/>
    <m/>
    <m/>
    <m/>
    <m/>
    <s v="S"/>
    <n v="0"/>
    <n v="0"/>
  </r>
  <r>
    <n v="21423"/>
    <n v="173.20564652982952"/>
    <n v="127.41564802194355"/>
    <n v="45.789998507885961"/>
    <n v="45.789998507885961"/>
    <n v="658"/>
    <n v="658"/>
    <n v="21"/>
    <x v="140"/>
    <x v="3140"/>
    <s v="BEAUNE-SUD"/>
    <s v="SPASAD BEAUNE PAYS BEAUNOIS"/>
    <s v="S.P.A.S.A.D."/>
    <n v="210781266"/>
    <s v="MUTUALITE FRANCAISE BOURGUIGNONNE COTE D'OR"/>
    <n v="1"/>
    <m/>
    <m/>
    <m/>
    <m/>
    <m/>
    <m/>
    <s v="S"/>
    <n v="0"/>
    <n v="0"/>
  </r>
  <r>
    <n v="21428"/>
    <n v="49.367088607594944"/>
    <n v="36.53164556962026"/>
    <n v="12.835443037974686"/>
    <n v="12.835443037974686"/>
    <n v="156"/>
    <n v="156"/>
    <n v="21"/>
    <x v="140"/>
    <x v="3141"/>
    <s v="BEAUNE-NORD"/>
    <s v="SPASAD BEAUNE PAYS BEAUNOIS"/>
    <s v="S.P.A.S.A.D."/>
    <n v="210781266"/>
    <s v="MUTUALITE FRANCAISE BOURGUIGNONNE COTE D'OR"/>
    <n v="1"/>
    <m/>
    <m/>
    <m/>
    <m/>
    <m/>
    <m/>
    <s v="S"/>
    <n v="0"/>
    <n v="0"/>
  </r>
  <r>
    <n v="21450"/>
    <n v="45.011627906976756"/>
    <n v="32.151162790697683"/>
    <n v="12.860465116279075"/>
    <n v="12.860465116279075"/>
    <n v="158"/>
    <n v="158"/>
    <n v="21"/>
    <x v="140"/>
    <x v="3142"/>
    <s v="BEAUNE-NORD"/>
    <s v="SPASAD BEAUNE PAYS BEAUNOIS"/>
    <s v="S.P.A.S.A.D."/>
    <n v="210781266"/>
    <s v="MUTUALITE FRANCAISE BOURGUIGNONNE COTE D'OR"/>
    <n v="1"/>
    <m/>
    <m/>
    <m/>
    <m/>
    <m/>
    <m/>
    <s v="S"/>
    <n v="0"/>
    <n v="0"/>
  </r>
  <r>
    <n v="21480"/>
    <n v="102.83400809716601"/>
    <n v="71.983805668016203"/>
    <n v="30.850202429149803"/>
    <n v="30.850202429149803"/>
    <n v="254"/>
    <n v="254"/>
    <n v="21"/>
    <x v="140"/>
    <x v="3143"/>
    <s v="BEAUNE-NORD"/>
    <s v="SPASAD BEAUNE PAYS BEAUNOIS"/>
    <s v="S.P.A.S.A.D."/>
    <n v="210781266"/>
    <s v="MUTUALITE FRANCAISE BOURGUIGNONNE COTE D'OR"/>
    <n v="1"/>
    <m/>
    <m/>
    <m/>
    <m/>
    <m/>
    <m/>
    <s v="S"/>
    <n v="0"/>
    <n v="0"/>
  </r>
  <r>
    <n v="21492"/>
    <n v="118.21689615927629"/>
    <n v="65.12443047937019"/>
    <n v="53.092465679906098"/>
    <n v="53.092465679906098"/>
    <n v="519"/>
    <n v="519"/>
    <n v="21"/>
    <x v="140"/>
    <x v="3144"/>
    <s v="BEAUNE-NORD"/>
    <s v="SPASAD BEAUNE PAYS BEAUNOIS"/>
    <s v="S.P.A.S.A.D."/>
    <n v="210781266"/>
    <s v="MUTUALITE FRANCAISE BOURGUIGNONNE COTE D'OR"/>
    <n v="1"/>
    <m/>
    <m/>
    <m/>
    <m/>
    <m/>
    <m/>
    <s v="S"/>
    <n v="0"/>
    <n v="0"/>
  </r>
  <r>
    <n v="21534"/>
    <n v="136"/>
    <n v="104"/>
    <n v="32"/>
    <n v="32"/>
    <n v="701"/>
    <n v="701"/>
    <n v="21"/>
    <x v="140"/>
    <x v="3145"/>
    <s v="BEAUNE-SUD"/>
    <s v="SPASAD BEAUNE PAYS BEAUNOIS"/>
    <s v="S.P.A.S.A.D."/>
    <n v="210781266"/>
    <s v="MUTUALITE FRANCAISE BOURGUIGNONNE COTE D'OR"/>
    <n v="1"/>
    <m/>
    <m/>
    <m/>
    <m/>
    <m/>
    <m/>
    <s v="S"/>
    <n v="0"/>
    <n v="0"/>
  </r>
  <r>
    <n v="21558"/>
    <n v="210.52121212121168"/>
    <n v="154.85454545454513"/>
    <n v="55.666666666666551"/>
    <n v="55.666666666666551"/>
    <n v="834.99999999999829"/>
    <n v="834.99999999999829"/>
    <n v="21"/>
    <x v="140"/>
    <x v="3146"/>
    <s v="BEAUNE-SUD"/>
    <s v="SPASAD BEAUNE PAYS BEAUNOIS"/>
    <s v="S.P.A.S.A.D."/>
    <n v="210781266"/>
    <s v="MUTUALITE FRANCAISE BOURGUIGNONNE COTE D'OR"/>
    <n v="1"/>
    <m/>
    <m/>
    <m/>
    <m/>
    <m/>
    <m/>
    <s v="S"/>
    <n v="0"/>
    <n v="0"/>
  </r>
  <r>
    <n v="21590"/>
    <n v="428.54887204928946"/>
    <n v="277.28416695806493"/>
    <n v="151.26470509122453"/>
    <n v="151.26470509122453"/>
    <n v="1332"/>
    <n v="1332"/>
    <n v="21"/>
    <x v="140"/>
    <x v="3147"/>
    <s v="BEAUNE-NORD"/>
    <s v="SPASAD BEAUNE PAYS BEAUNOIS"/>
    <s v="S.P.A.S.A.D."/>
    <n v="210781266"/>
    <s v="MUTUALITE FRANCAISE BOURGUIGNONNE COTE D'OR"/>
    <n v="1"/>
    <m/>
    <m/>
    <m/>
    <m/>
    <m/>
    <m/>
    <s v="S"/>
    <n v="0"/>
    <n v="0"/>
  </r>
  <r>
    <n v="21606"/>
    <n v="403.82571006278044"/>
    <n v="265.16876199611147"/>
    <n v="138.65694806666897"/>
    <n v="138.65694806666897"/>
    <n v="1841.999999999993"/>
    <n v="1841.999999999993"/>
    <n v="21"/>
    <x v="140"/>
    <x v="3148"/>
    <s v="BEAUNE-SUD"/>
    <s v="SPASAD BEAUNE PAYS BEAUNOIS"/>
    <s v="S.P.A.S.A.D."/>
    <n v="210781266"/>
    <s v="MUTUALITE FRANCAISE BOURGUIGNONNE COTE D'OR"/>
    <n v="1"/>
    <m/>
    <m/>
    <m/>
    <m/>
    <m/>
    <m/>
    <s v="S"/>
    <n v="0"/>
    <n v="0"/>
  </r>
  <r>
    <n v="21616"/>
    <n v="38.616216216216358"/>
    <n v="29.47027027027038"/>
    <n v="9.1459459459459804"/>
    <n v="9.1459459459459804"/>
    <n v="188.00000000000071"/>
    <n v="188.00000000000071"/>
    <n v="21"/>
    <x v="140"/>
    <x v="3149"/>
    <s v="BEAUNE-SUD"/>
    <s v="SPASAD BEAUNE PAYS BEAUNOIS"/>
    <s v="S.P.A.S.A.D."/>
    <n v="210781266"/>
    <s v="MUTUALITE FRANCAISE BOURGUIGNONNE COTE D'OR"/>
    <n v="1"/>
    <m/>
    <m/>
    <m/>
    <m/>
    <m/>
    <m/>
    <s v="S"/>
    <n v="0"/>
    <n v="0"/>
  </r>
  <r>
    <n v="21684"/>
    <n v="176.41387283236958"/>
    <n v="136.8728323699419"/>
    <n v="39.541040462427659"/>
    <n v="39.541040462427659"/>
    <n v="876.99999999999807"/>
    <n v="876.99999999999807"/>
    <n v="21"/>
    <x v="140"/>
    <x v="3150"/>
    <s v="BEAUNE-SUD"/>
    <s v="SPASAD BEAUNE PAYS BEAUNOIS"/>
    <s v="S.P.A.S.A.D."/>
    <n v="210781266"/>
    <s v="MUTUALITE FRANCAISE BOURGUIGNONNE COTE D'OR"/>
    <n v="1"/>
    <m/>
    <m/>
    <m/>
    <m/>
    <m/>
    <m/>
    <s v="S"/>
    <n v="0"/>
    <n v="0"/>
  </r>
  <r>
    <n v="21712"/>
    <n v="94.564315352696752"/>
    <n v="51.680497925311023"/>
    <n v="42.883817427385736"/>
    <n v="42.883817427385736"/>
    <n v="264.99999999999903"/>
    <n v="264.99999999999903"/>
    <n v="21"/>
    <x v="140"/>
    <x v="3151"/>
    <s v="BEAUNE-NORD"/>
    <s v="SPASAD BEAUNE PAYS BEAUNOIS"/>
    <s v="S.P.A.S.A.D."/>
    <n v="210781266"/>
    <s v="MUTUALITE FRANCAISE BOURGUIGNONNE COTE D'OR"/>
    <n v="1"/>
    <m/>
    <m/>
    <m/>
    <m/>
    <m/>
    <m/>
    <s v="S"/>
    <n v="0"/>
    <n v="0"/>
  </r>
  <r>
    <n v="21044"/>
    <n v="26"/>
    <n v="14"/>
    <n v="12"/>
    <n v="12"/>
    <n v="74"/>
    <n v="74"/>
    <n v="21"/>
    <x v="137"/>
    <x v="3152"/>
    <s v="LAIGNES"/>
    <s v="SPASAD CHATILLON SUR SEINE"/>
    <s v="S.P.A.S.A.D."/>
    <n v="210781266"/>
    <s v="MUTUALITE FRANCAISE BOURGUIGNONNE COTE D'OR"/>
    <n v="1"/>
    <m/>
    <m/>
    <m/>
    <m/>
    <m/>
    <m/>
    <s v="S"/>
    <n v="0"/>
    <n v="0"/>
  </r>
  <r>
    <n v="21078"/>
    <n v="20.424657534246567"/>
    <n v="13.616438356164378"/>
    <n v="6.8082191780821892"/>
    <n v="6.8082191780821892"/>
    <n v="71"/>
    <n v="71"/>
    <n v="21"/>
    <x v="137"/>
    <x v="3153"/>
    <s v="LAIGNES"/>
    <s v="SPASAD CHATILLON SUR SEINE"/>
    <s v="S.P.A.S.A.D."/>
    <n v="210781266"/>
    <s v="MUTUALITE FRANCAISE BOURGUIGNONNE COTE D'OR"/>
    <n v="1"/>
    <m/>
    <m/>
    <m/>
    <m/>
    <m/>
    <m/>
    <s v="S"/>
    <n v="0"/>
    <n v="0"/>
  </r>
  <r>
    <n v="21093"/>
    <n v="43.169811320754718"/>
    <n v="30.415094339622641"/>
    <n v="12.754716981132074"/>
    <n v="12.754716981132074"/>
    <n v="156"/>
    <n v="156"/>
    <n v="21"/>
    <x v="137"/>
    <x v="3154"/>
    <s v="LAIGNES"/>
    <s v="SPASAD CHATILLON SUR SEINE"/>
    <s v="S.P.A.S.A.D."/>
    <n v="210781266"/>
    <s v="MUTUALITE FRANCAISE BOURGUIGNONNE COTE D'OR"/>
    <n v="1"/>
    <m/>
    <m/>
    <m/>
    <m/>
    <m/>
    <m/>
    <s v="S"/>
    <n v="0"/>
    <n v="0"/>
  </r>
  <r>
    <n v="21115"/>
    <n v="111.95384615384614"/>
    <n v="77.582051282051282"/>
    <n v="34.371794871794869"/>
    <n v="34.371794871794869"/>
    <n v="383"/>
    <n v="383"/>
    <n v="21"/>
    <x v="137"/>
    <x v="3155"/>
    <s v="CHATILLON-SUR-SEINE"/>
    <s v="SPASAD CHATILLON SUR SEINE"/>
    <s v="S.P.A.S.A.D."/>
    <n v="210781266"/>
    <s v="MUTUALITE FRANCAISE BOURGUIGNONNE COTE D'OR"/>
    <n v="1"/>
    <m/>
    <m/>
    <m/>
    <m/>
    <m/>
    <m/>
    <s v="S"/>
    <n v="0"/>
    <n v="0"/>
  </r>
  <r>
    <n v="21125"/>
    <n v="100.99176954732553"/>
    <n v="69.757201646090834"/>
    <n v="31.234567901234701"/>
    <n v="31.234567901234701"/>
    <n v="253.00000000000108"/>
    <n v="253.00000000000108"/>
    <n v="21"/>
    <x v="137"/>
    <x v="2520"/>
    <s v="LAIGNES"/>
    <s v="SPASAD CHATILLON SUR SEINE"/>
    <s v="S.P.A.S.A.D."/>
    <n v="210781266"/>
    <s v="MUTUALITE FRANCAISE BOURGUIGNONNE COTE D'OR"/>
    <n v="1"/>
    <m/>
    <m/>
    <m/>
    <m/>
    <m/>
    <m/>
    <s v="S"/>
    <n v="0"/>
    <n v="0"/>
  </r>
  <r>
    <n v="21143"/>
    <n v="21"/>
    <n v="14"/>
    <n v="7"/>
    <n v="7"/>
    <n v="62"/>
    <n v="62"/>
    <n v="21"/>
    <x v="137"/>
    <x v="3156"/>
    <s v="LAIGNES"/>
    <s v="SPASAD CHATILLON SUR SEINE"/>
    <s v="S.P.A.S.A.D."/>
    <n v="210781266"/>
    <s v="MUTUALITE FRANCAISE BOURGUIGNONNE COTE D'OR"/>
    <n v="1"/>
    <m/>
    <m/>
    <m/>
    <m/>
    <m/>
    <m/>
    <s v="S"/>
    <n v="0"/>
    <n v="0"/>
  </r>
  <r>
    <n v="21149"/>
    <n v="72.052980132450557"/>
    <n v="47.284768211920678"/>
    <n v="24.768211920529879"/>
    <n v="24.768211920529879"/>
    <n v="170.00000000000054"/>
    <n v="170.00000000000054"/>
    <n v="21"/>
    <x v="137"/>
    <x v="3157"/>
    <s v="CHATILLON-SUR-SEINE"/>
    <s v="SPASAD CHATILLON SUR SEINE"/>
    <s v="S.P.A.S.A.D."/>
    <n v="210781266"/>
    <s v="MUTUALITE FRANCAISE BOURGUIGNONNE COTE D'OR"/>
    <n v="1"/>
    <m/>
    <m/>
    <m/>
    <m/>
    <m/>
    <m/>
    <s v="S"/>
    <n v="0"/>
    <n v="0"/>
  </r>
  <r>
    <n v="21154"/>
    <n v="1864.6687760900115"/>
    <n v="1043.718555881296"/>
    <n v="820.95022020871556"/>
    <n v="820.95022020871556"/>
    <n v="5478.0000000000091"/>
    <n v="5478.0000000000091"/>
    <n v="21"/>
    <x v="137"/>
    <x v="3158"/>
    <s v="CHATILLON-SUR-SEINE"/>
    <s v="SPASAD CHATILLON SUR SEINE"/>
    <s v="S.P.A.S.A.D."/>
    <n v="210781266"/>
    <s v="MUTUALITE FRANCAISE BOURGUIGNONNE COTE D'OR"/>
    <n v="1"/>
    <m/>
    <m/>
    <m/>
    <m/>
    <m/>
    <m/>
    <s v="S"/>
    <n v="0"/>
    <n v="0"/>
  </r>
  <r>
    <n v="21161"/>
    <n v="23.441860465116285"/>
    <n v="11.720930232558144"/>
    <n v="11.720930232558143"/>
    <n v="11.720930232558143"/>
    <n v="84"/>
    <n v="84"/>
    <n v="21"/>
    <x v="137"/>
    <x v="3159"/>
    <s v="CHATILLON-SUR-SEINE"/>
    <s v="SPASAD CHATILLON SUR SEINE"/>
    <s v="S.P.A.S.A.D."/>
    <n v="210781266"/>
    <s v="MUTUALITE FRANCAISE BOURGUIGNONNE COTE D'OR"/>
    <n v="1"/>
    <m/>
    <m/>
    <m/>
    <m/>
    <m/>
    <m/>
    <s v="S"/>
    <n v="0"/>
    <n v="0"/>
  </r>
  <r>
    <n v="21252"/>
    <n v="34.15116279069759"/>
    <n v="13.453488372092989"/>
    <n v="20.697674418604599"/>
    <n v="20.697674418604599"/>
    <n v="88.999999999999787"/>
    <n v="88.999999999999787"/>
    <n v="21"/>
    <x v="137"/>
    <x v="3160"/>
    <s v="LAIGNES"/>
    <s v="SPASAD CHATILLON SUR SEINE"/>
    <s v="S.P.A.S.A.D."/>
    <n v="210781266"/>
    <s v="MUTUALITE FRANCAISE BOURGUIGNONNE COTE D'OR"/>
    <n v="1"/>
    <m/>
    <m/>
    <m/>
    <m/>
    <m/>
    <m/>
    <s v="S"/>
    <n v="0"/>
    <n v="0"/>
  </r>
  <r>
    <n v="21258"/>
    <n v="44.859967506915197"/>
    <n v="28.63402181292459"/>
    <n v="16.225945693990603"/>
    <n v="16.225945693990603"/>
    <n v="218"/>
    <n v="218"/>
    <n v="21"/>
    <x v="137"/>
    <x v="3161"/>
    <s v="CHATILLON-SUR-SEINE"/>
    <s v="SPASAD CHATILLON SUR SEINE"/>
    <s v="S.P.A.S.A.D."/>
    <n v="210781266"/>
    <s v="MUTUALITE FRANCAISE BOURGUIGNONNE COTE D'OR"/>
    <n v="1"/>
    <m/>
    <m/>
    <m/>
    <m/>
    <m/>
    <m/>
    <s v="S"/>
    <n v="0"/>
    <n v="0"/>
  </r>
  <r>
    <n v="21279"/>
    <n v="15.46875"/>
    <n v="10.3125"/>
    <n v="5.15625"/>
    <n v="5.15625"/>
    <n v="33"/>
    <n v="33"/>
    <n v="21"/>
    <x v="137"/>
    <x v="3162"/>
    <s v="LAIGNES"/>
    <s v="SPASAD CHATILLON SUR SEINE"/>
    <s v="S.P.A.S.A.D."/>
    <n v="210781266"/>
    <s v="MUTUALITE FRANCAISE BOURGUIGNONNE COTE D'OR"/>
    <n v="1"/>
    <m/>
    <m/>
    <m/>
    <m/>
    <m/>
    <m/>
    <s v="S"/>
    <n v="0"/>
    <n v="0"/>
  </r>
  <r>
    <n v="21302"/>
    <n v="47.314285714285774"/>
    <n v="26.742857142857179"/>
    <n v="20.571428571428598"/>
    <n v="20.571428571428598"/>
    <n v="144"/>
    <n v="144"/>
    <n v="21"/>
    <x v="137"/>
    <x v="3163"/>
    <s v="CHATILLON-SUR-SEINE"/>
    <s v="SPASAD CHATILLON SUR SEINE"/>
    <s v="S.P.A.S.A.D."/>
    <n v="210781266"/>
    <s v="MUTUALITE FRANCAISE BOURGUIGNONNE COTE D'OR"/>
    <n v="1"/>
    <m/>
    <m/>
    <m/>
    <m/>
    <m/>
    <m/>
    <s v="S"/>
    <n v="0"/>
    <n v="0"/>
  </r>
  <r>
    <n v="21309"/>
    <n v="29.696969696969681"/>
    <n v="18.030303030303021"/>
    <n v="11.666666666666661"/>
    <n v="11.666666666666661"/>
    <n v="105"/>
    <n v="105"/>
    <n v="21"/>
    <x v="137"/>
    <x v="3164"/>
    <s v="LAIGNES"/>
    <s v="SPASAD CHATILLON SUR SEINE"/>
    <s v="S.P.A.S.A.D."/>
    <n v="210781266"/>
    <s v="MUTUALITE FRANCAISE BOURGUIGNONNE COTE D'OR"/>
    <n v="1"/>
    <m/>
    <m/>
    <m/>
    <m/>
    <m/>
    <m/>
    <s v="S"/>
    <n v="0"/>
    <n v="0"/>
  </r>
  <r>
    <n v="21336"/>
    <n v="310.21094332810219"/>
    <n v="150.91484008633395"/>
    <n v="159.29610324176824"/>
    <n v="159.29610324176824"/>
    <n v="759.00000000000182"/>
    <n v="759.00000000000182"/>
    <n v="21"/>
    <x v="137"/>
    <x v="3165"/>
    <s v="LAIGNES"/>
    <s v="SPASAD CHATILLON SUR SEINE"/>
    <s v="S.P.A.S.A.D."/>
    <n v="210781266"/>
    <s v="MUTUALITE FRANCAISE BOURGUIGNONNE COTE D'OR"/>
    <n v="1"/>
    <m/>
    <m/>
    <m/>
    <m/>
    <m/>
    <m/>
    <s v="S"/>
    <n v="0"/>
    <n v="0"/>
  </r>
  <r>
    <n v="21343"/>
    <n v="42.84"/>
    <n v="27.54"/>
    <n v="15.3"/>
    <n v="15.3"/>
    <n v="102"/>
    <n v="102"/>
    <n v="21"/>
    <x v="137"/>
    <x v="3166"/>
    <s v="LAIGNES"/>
    <s v="SPASAD CHATILLON SUR SEINE"/>
    <s v="S.P.A.S.A.D."/>
    <n v="210781266"/>
    <s v="MUTUALITE FRANCAISE BOURGUIGNONNE COTE D'OR"/>
    <n v="1"/>
    <m/>
    <m/>
    <m/>
    <m/>
    <m/>
    <m/>
    <s v="S"/>
    <n v="0"/>
    <n v="0"/>
  </r>
  <r>
    <n v="21372"/>
    <n v="16.439560439560438"/>
    <n v="10.637362637362637"/>
    <n v="5.802197802197802"/>
    <n v="5.802197802197802"/>
    <n v="88"/>
    <n v="88"/>
    <n v="21"/>
    <x v="137"/>
    <x v="3167"/>
    <s v="CHATILLON-SUR-SEINE"/>
    <s v="SPASAD CHATILLON SUR SEINE"/>
    <s v="S.P.A.S.A.D."/>
    <n v="210781266"/>
    <s v="MUTUALITE FRANCAISE BOURGUIGNONNE COTE D'OR"/>
    <n v="1"/>
    <m/>
    <m/>
    <m/>
    <m/>
    <m/>
    <m/>
    <s v="S"/>
    <n v="0"/>
    <n v="0"/>
  </r>
  <r>
    <n v="21378"/>
    <n v="32"/>
    <n v="19"/>
    <n v="13"/>
    <n v="13"/>
    <n v="104"/>
    <n v="104"/>
    <n v="21"/>
    <x v="137"/>
    <x v="3168"/>
    <s v="LAIGNES"/>
    <s v="SPASAD CHATILLON SUR SEINE"/>
    <s v="S.P.A.S.A.D."/>
    <n v="210781266"/>
    <s v="MUTUALITE FRANCAISE BOURGUIGNONNE COTE D'OR"/>
    <n v="1"/>
    <m/>
    <m/>
    <m/>
    <m/>
    <m/>
    <m/>
    <s v="S"/>
    <n v="0"/>
    <n v="0"/>
  </r>
  <r>
    <n v="21393"/>
    <n v="32.725000000000001"/>
    <n v="22.137499999999999"/>
    <n v="10.5875"/>
    <n v="10.5875"/>
    <n v="154"/>
    <n v="154"/>
    <n v="21"/>
    <x v="137"/>
    <x v="3169"/>
    <s v="CHATILLON-SUR-SEINE"/>
    <s v="SPASAD CHATILLON SUR SEINE"/>
    <s v="S.P.A.S.A.D."/>
    <n v="210781266"/>
    <s v="MUTUALITE FRANCAISE BOURGUIGNONNE COTE D'OR"/>
    <n v="1"/>
    <m/>
    <m/>
    <m/>
    <m/>
    <m/>
    <m/>
    <s v="S"/>
    <n v="0"/>
    <n v="0"/>
  </r>
  <r>
    <n v="21419"/>
    <n v="82.931818181818471"/>
    <n v="55.625000000000199"/>
    <n v="27.306818181818279"/>
    <n v="27.306818181818279"/>
    <n v="267.00000000000097"/>
    <n v="267.00000000000097"/>
    <n v="21"/>
    <x v="137"/>
    <x v="3170"/>
    <s v="LAIGNES"/>
    <s v="SPASAD CHATILLON SUR SEINE"/>
    <s v="S.P.A.S.A.D."/>
    <n v="210781266"/>
    <s v="MUTUALITE FRANCAISE BOURGUIGNONNE COTE D'OR"/>
    <n v="1"/>
    <m/>
    <m/>
    <m/>
    <m/>
    <m/>
    <m/>
    <s v="S"/>
    <n v="0"/>
    <n v="0"/>
  </r>
  <r>
    <n v="21435"/>
    <n v="62.116197183098549"/>
    <n v="45.271126760563348"/>
    <n v="16.845070422535201"/>
    <n v="16.845070422535201"/>
    <n v="299"/>
    <n v="299"/>
    <n v="21"/>
    <x v="137"/>
    <x v="3171"/>
    <s v="CHATILLON-SUR-SEINE"/>
    <s v="SPASAD CHATILLON SUR SEINE"/>
    <s v="S.P.A.S.A.D."/>
    <n v="210781266"/>
    <s v="MUTUALITE FRANCAISE BOURGUIGNONNE COTE D'OR"/>
    <n v="1"/>
    <m/>
    <m/>
    <m/>
    <m/>
    <m/>
    <m/>
    <s v="S"/>
    <n v="0"/>
    <n v="0"/>
  </r>
  <r>
    <n v="21444"/>
    <n v="25"/>
    <n v="15"/>
    <n v="10"/>
    <n v="10"/>
    <n v="79"/>
    <n v="79"/>
    <n v="21"/>
    <x v="137"/>
    <x v="3172"/>
    <s v="CHATILLON-SUR-SEINE"/>
    <s v="SPASAD CHATILLON SUR SEINE"/>
    <s v="S.P.A.S.A.D."/>
    <n v="210781266"/>
    <s v="MUTUALITE FRANCAISE BOURGUIGNONNE COTE D'OR"/>
    <n v="1"/>
    <m/>
    <m/>
    <m/>
    <m/>
    <m/>
    <m/>
    <s v="S"/>
    <n v="0"/>
    <n v="0"/>
  </r>
  <r>
    <n v="21451"/>
    <n v="29.25"/>
    <n v="21.45"/>
    <n v="7.8"/>
    <n v="7.8"/>
    <n v="78"/>
    <n v="78"/>
    <n v="21"/>
    <x v="137"/>
    <x v="3173"/>
    <s v="LAIGNES"/>
    <s v="SPASAD CHATILLON SUR SEINE"/>
    <s v="S.P.A.S.A.D."/>
    <n v="210781266"/>
    <s v="MUTUALITE FRANCAISE BOURGUIGNONNE COTE D'OR"/>
    <n v="1"/>
    <m/>
    <m/>
    <m/>
    <m/>
    <m/>
    <m/>
    <s v="S"/>
    <n v="0"/>
    <n v="0"/>
  </r>
  <r>
    <n v="21454"/>
    <n v="59.544642857143025"/>
    <n v="33.428571428571523"/>
    <n v="26.116071428571502"/>
    <n v="26.116071428571502"/>
    <n v="117"/>
    <n v="117"/>
    <n v="21"/>
    <x v="137"/>
    <x v="3174"/>
    <s v="LAIGNES"/>
    <s v="SPASAD CHATILLON SUR SEINE"/>
    <s v="S.P.A.S.A.D."/>
    <n v="210781266"/>
    <s v="MUTUALITE FRANCAISE BOURGUIGNONNE COTE D'OR"/>
    <n v="1"/>
    <m/>
    <m/>
    <m/>
    <m/>
    <m/>
    <m/>
    <s v="S"/>
    <n v="0"/>
    <n v="0"/>
  </r>
  <r>
    <n v="21460"/>
    <n v="31"/>
    <n v="19"/>
    <n v="12"/>
    <n v="12"/>
    <n v="81"/>
    <n v="81"/>
    <n v="21"/>
    <x v="137"/>
    <x v="3175"/>
    <s v="CHATILLON-SUR-SEINE"/>
    <s v="SPASAD CHATILLON SUR SEINE"/>
    <s v="S.P.A.S.A.D."/>
    <n v="210781266"/>
    <s v="MUTUALITE FRANCAISE BOURGUIGNONNE COTE D'OR"/>
    <n v="1"/>
    <m/>
    <m/>
    <m/>
    <m/>
    <m/>
    <m/>
    <s v="S"/>
    <n v="0"/>
    <n v="0"/>
  </r>
  <r>
    <n v="21465"/>
    <n v="19.25675675675669"/>
    <n v="11.14864864864861"/>
    <n v="8.1081081081080804"/>
    <n v="8.1081081081080804"/>
    <n v="74.999999999999744"/>
    <n v="74.999999999999744"/>
    <n v="21"/>
    <x v="137"/>
    <x v="3176"/>
    <s v="CHATILLON-SUR-SEINE"/>
    <s v="SPASAD CHATILLON SUR SEINE"/>
    <s v="S.P.A.S.A.D."/>
    <n v="210781266"/>
    <s v="MUTUALITE FRANCAISE BOURGUIGNONNE COTE D'OR"/>
    <n v="1"/>
    <m/>
    <m/>
    <m/>
    <m/>
    <m/>
    <m/>
    <s v="S"/>
    <n v="0"/>
    <n v="0"/>
  </r>
  <r>
    <n v="21484"/>
    <n v="17.757554999295557"/>
    <n v="14.804029332957628"/>
    <n v="2.9535256663379279"/>
    <n v="2.9535256663379279"/>
    <n v="80"/>
    <n v="80"/>
    <n v="21"/>
    <x v="137"/>
    <x v="3177"/>
    <s v="LAIGNES"/>
    <s v="SPASAD CHATILLON SUR SEINE"/>
    <s v="S.P.A.S.A.D."/>
    <n v="210781266"/>
    <s v="MUTUALITE FRANCAISE BOURGUIGNONNE COTE D'OR"/>
    <n v="1"/>
    <m/>
    <m/>
    <m/>
    <m/>
    <m/>
    <m/>
    <s v="S"/>
    <n v="0"/>
    <n v="0"/>
  </r>
  <r>
    <n v="21488"/>
    <n v="70"/>
    <n v="44"/>
    <n v="26"/>
    <n v="26"/>
    <n v="199"/>
    <n v="199"/>
    <n v="21"/>
    <x v="137"/>
    <x v="3178"/>
    <s v="LAIGNES"/>
    <s v="SPASAD CHATILLON SUR SEINE"/>
    <s v="S.P.A.S.A.D."/>
    <n v="210781266"/>
    <s v="MUTUALITE FRANCAISE BOURGUIGNONNE COTE D'OR"/>
    <n v="1"/>
    <m/>
    <m/>
    <m/>
    <m/>
    <m/>
    <m/>
    <s v="S"/>
    <n v="0"/>
    <n v="0"/>
  </r>
  <r>
    <n v="21499"/>
    <n v="54.974389511723281"/>
    <n v="32.002999970717873"/>
    <n v="22.971389541005408"/>
    <n v="22.971389541005408"/>
    <n v="214"/>
    <n v="214"/>
    <n v="21"/>
    <x v="137"/>
    <x v="3179"/>
    <s v="CHATILLON-SUR-SEINE"/>
    <s v="SPASAD CHATILLON SUR SEINE"/>
    <s v="S.P.A.S.A.D."/>
    <n v="210781266"/>
    <s v="MUTUALITE FRANCAISE BOURGUIGNONNE COTE D'OR"/>
    <n v="1"/>
    <m/>
    <m/>
    <m/>
    <m/>
    <m/>
    <m/>
    <s v="S"/>
    <n v="0"/>
    <n v="0"/>
  </r>
  <r>
    <n v="21510"/>
    <n v="48.17415730337077"/>
    <n v="39.325842696629202"/>
    <n v="8.8483146067415692"/>
    <n v="8.8483146067415692"/>
    <n v="175"/>
    <n v="175"/>
    <n v="21"/>
    <x v="137"/>
    <x v="3180"/>
    <s v="CHATILLON-SUR-SEINE"/>
    <s v="SPASAD CHATILLON SUR SEINE"/>
    <s v="S.P.A.S.A.D."/>
    <n v="210781266"/>
    <s v="MUTUALITE FRANCAISE BOURGUIGNONNE COTE D'OR"/>
    <n v="1"/>
    <m/>
    <m/>
    <m/>
    <m/>
    <m/>
    <m/>
    <s v="S"/>
    <n v="0"/>
    <n v="0"/>
  </r>
  <r>
    <n v="21511"/>
    <n v="41.183999999999997"/>
    <n v="23.231999999999999"/>
    <n v="17.951999999999998"/>
    <n v="17.951999999999998"/>
    <n v="132"/>
    <n v="132"/>
    <n v="21"/>
    <x v="137"/>
    <x v="3181"/>
    <s v="LAIGNES"/>
    <s v="SPASAD CHATILLON SUR SEINE"/>
    <s v="S.P.A.S.A.D."/>
    <n v="210781266"/>
    <s v="MUTUALITE FRANCAISE BOURGUIGNONNE COTE D'OR"/>
    <n v="1"/>
    <m/>
    <m/>
    <m/>
    <m/>
    <m/>
    <m/>
    <s v="S"/>
    <n v="0"/>
    <n v="0"/>
  </r>
  <r>
    <n v="21545"/>
    <n v="270.15833868605671"/>
    <n v="182.08474109243383"/>
    <n v="88.073597593622893"/>
    <n v="88.073597593622893"/>
    <n v="959"/>
    <n v="959"/>
    <n v="21"/>
    <x v="137"/>
    <x v="3182"/>
    <s v="CHATILLON-SUR-SEINE"/>
    <s v="SPASAD CHATILLON SUR SEINE"/>
    <s v="S.P.A.S.A.D."/>
    <n v="210781266"/>
    <s v="MUTUALITE FRANCAISE BOURGUIGNONNE COTE D'OR"/>
    <n v="1"/>
    <m/>
    <m/>
    <m/>
    <m/>
    <m/>
    <m/>
    <s v="S"/>
    <n v="0"/>
    <n v="0"/>
  </r>
  <r>
    <n v="21594"/>
    <n v="47.076923076923087"/>
    <n v="32.36538461538462"/>
    <n v="14.711538461538465"/>
    <n v="14.711538461538465"/>
    <n v="204"/>
    <n v="204"/>
    <n v="21"/>
    <x v="137"/>
    <x v="3183"/>
    <s v="LAIGNES"/>
    <s v="SPASAD CHATILLON SUR SEINE"/>
    <s v="S.P.A.S.A.D."/>
    <n v="210781266"/>
    <s v="MUTUALITE FRANCAISE BOURGUIGNONNE COTE D'OR"/>
    <n v="1"/>
    <m/>
    <m/>
    <m/>
    <m/>
    <m/>
    <m/>
    <s v="S"/>
    <n v="0"/>
    <n v="0"/>
  </r>
  <r>
    <n v="21653"/>
    <n v="7.4576271186440639"/>
    <n v="3.728813559322032"/>
    <n v="3.728813559322032"/>
    <n v="3.728813559322032"/>
    <n v="55"/>
    <n v="55"/>
    <n v="21"/>
    <x v="137"/>
    <x v="3184"/>
    <s v="CHATILLON-SUR-SEINE"/>
    <s v="SPASAD CHATILLON SUR SEINE"/>
    <s v="S.P.A.S.A.D."/>
    <n v="210781266"/>
    <s v="MUTUALITE FRANCAISE BOURGUIGNONNE COTE D'OR"/>
    <n v="1"/>
    <m/>
    <m/>
    <m/>
    <m/>
    <m/>
    <m/>
    <s v="S"/>
    <n v="0"/>
    <n v="0"/>
  </r>
  <r>
    <n v="21655"/>
    <n v="82.99563318777291"/>
    <n v="50.18340611353711"/>
    <n v="32.812227074235807"/>
    <n v="32.812227074235807"/>
    <n v="221"/>
    <n v="221"/>
    <n v="21"/>
    <x v="137"/>
    <x v="3185"/>
    <s v="CHATILLON-SUR-SEINE"/>
    <s v="SPASAD CHATILLON SUR SEINE"/>
    <s v="S.P.A.S.A.D."/>
    <n v="210781266"/>
    <s v="MUTUALITE FRANCAISE BOURGUIGNONNE COTE D'OR"/>
    <n v="1"/>
    <m/>
    <m/>
    <m/>
    <m/>
    <m/>
    <m/>
    <s v="S"/>
    <n v="0"/>
    <n v="0"/>
  </r>
  <r>
    <n v="21664"/>
    <n v="32.359550561797761"/>
    <n v="22.247191011235959"/>
    <n v="10.1123595505618"/>
    <n v="10.1123595505618"/>
    <n v="90"/>
    <n v="90"/>
    <n v="21"/>
    <x v="137"/>
    <x v="3186"/>
    <s v="LAIGNES"/>
    <s v="SPASAD CHATILLON SUR SEINE"/>
    <s v="S.P.A.S.A.D."/>
    <n v="210781266"/>
    <s v="MUTUALITE FRANCAISE BOURGUIGNONNE COTE D'OR"/>
    <n v="1"/>
    <m/>
    <m/>
    <m/>
    <m/>
    <m/>
    <m/>
    <s v="S"/>
    <n v="0"/>
    <n v="0"/>
  </r>
  <r>
    <n v="21671"/>
    <n v="23.172413793103438"/>
    <n v="13.51724137931034"/>
    <n v="9.6551724137930997"/>
    <n v="9.6551724137930997"/>
    <n v="56"/>
    <n v="56"/>
    <n v="21"/>
    <x v="137"/>
    <x v="3187"/>
    <s v="LAIGNES"/>
    <s v="SPASAD CHATILLON SUR SEINE"/>
    <s v="S.P.A.S.A.D."/>
    <n v="210781266"/>
    <s v="MUTUALITE FRANCAISE BOURGUIGNONNE COTE D'OR"/>
    <n v="1"/>
    <m/>
    <m/>
    <m/>
    <m/>
    <m/>
    <m/>
    <s v="S"/>
    <n v="0"/>
    <n v="0"/>
  </r>
  <r>
    <n v="21693"/>
    <n v="26"/>
    <n v="17"/>
    <n v="9"/>
    <n v="9"/>
    <n v="69"/>
    <n v="69"/>
    <n v="21"/>
    <x v="137"/>
    <x v="3188"/>
    <s v="LAIGNES"/>
    <s v="SPASAD CHATILLON SUR SEINE"/>
    <s v="S.P.A.S.A.D."/>
    <n v="210781266"/>
    <s v="MUTUALITE FRANCAISE BOURGUIGNONNE COTE D'OR"/>
    <n v="1"/>
    <m/>
    <m/>
    <m/>
    <m/>
    <m/>
    <m/>
    <s v="S"/>
    <n v="0"/>
    <n v="0"/>
  </r>
  <r>
    <n v="21700"/>
    <n v="28"/>
    <n v="19"/>
    <n v="9"/>
    <n v="9"/>
    <n v="107"/>
    <n v="107"/>
    <n v="21"/>
    <x v="137"/>
    <x v="3189"/>
    <s v="CHATILLON-SUR-SEINE"/>
    <s v="SPASAD CHATILLON SUR SEINE"/>
    <s v="S.P.A.S.A.D."/>
    <n v="210781266"/>
    <s v="MUTUALITE FRANCAISE BOURGUIGNONNE COTE D'OR"/>
    <n v="1"/>
    <m/>
    <m/>
    <m/>
    <m/>
    <m/>
    <m/>
    <s v="S"/>
    <n v="0"/>
    <n v="0"/>
  </r>
  <r>
    <n v="21706"/>
    <n v="30"/>
    <n v="24"/>
    <n v="6"/>
    <n v="6"/>
    <n v="123"/>
    <n v="123"/>
    <n v="21"/>
    <x v="137"/>
    <x v="3190"/>
    <s v="CHATILLON-SUR-SEINE"/>
    <s v="SPASAD CHATILLON SUR SEINE"/>
    <s v="S.P.A.S.A.D."/>
    <n v="210781266"/>
    <s v="MUTUALITE FRANCAISE BOURGUIGNONNE COTE D'OR"/>
    <n v="1"/>
    <m/>
    <m/>
    <m/>
    <m/>
    <m/>
    <m/>
    <s v="S"/>
    <n v="0"/>
    <n v="0"/>
  </r>
  <r>
    <n v="21711"/>
    <n v="32.293577981651524"/>
    <n v="22.201834862385422"/>
    <n v="10.0917431192661"/>
    <n v="10.0917431192661"/>
    <n v="110"/>
    <n v="110"/>
    <n v="21"/>
    <x v="137"/>
    <x v="3191"/>
    <s v="CHATILLON-SUR-SEINE"/>
    <s v="SPASAD CHATILLON SUR SEINE"/>
    <s v="S.P.A.S.A.D."/>
    <n v="210781266"/>
    <s v="MUTUALITE FRANCAISE BOURGUIGNONNE COTE D'OR"/>
    <n v="1"/>
    <m/>
    <m/>
    <m/>
    <m/>
    <m/>
    <m/>
    <s v="S"/>
    <n v="0"/>
    <n v="0"/>
  </r>
  <r>
    <n v="21070"/>
    <n v="16.227272727272734"/>
    <n v="9.9166666666666714"/>
    <n v="6.3106060606060641"/>
    <n v="6.3106060606060641"/>
    <n v="119"/>
    <n v="119"/>
    <n v="21"/>
    <x v="134"/>
    <x v="3192"/>
    <s v="GEVREY-CHAMBERTIN"/>
    <s v="SPASAD GEVREY LA CÔTE"/>
    <s v="S.P.A.S.A.D."/>
    <n v="210781266"/>
    <s v="MUTUALITE FRANCAISE BOURGUIGNONNE COTE D'OR"/>
    <n v="1"/>
    <m/>
    <m/>
    <m/>
    <m/>
    <m/>
    <m/>
    <s v="S"/>
    <n v="0"/>
    <n v="0"/>
  </r>
  <r>
    <n v="21110"/>
    <n v="211"/>
    <n v="113"/>
    <n v="98"/>
    <n v="98"/>
    <n v="678"/>
    <n v="678"/>
    <n v="21"/>
    <x v="134"/>
    <x v="3193"/>
    <s v="GEVREY-CHAMBERTIN"/>
    <s v="SPASAD GEVREY LA CÔTE"/>
    <s v="S.P.A.S.A.D."/>
    <n v="210781266"/>
    <s v="MUTUALITE FRANCAISE BOURGUIGNONNE COTE D'OR"/>
    <n v="1"/>
    <m/>
    <m/>
    <m/>
    <m/>
    <m/>
    <m/>
    <s v="S"/>
    <n v="0"/>
    <n v="0"/>
  </r>
  <r>
    <n v="21113"/>
    <n v="16.719576719576718"/>
    <n v="15.047619047619047"/>
    <n v="1.6719576719576721"/>
    <n v="1.6719576719576721"/>
    <n v="158"/>
    <n v="158"/>
    <n v="21"/>
    <x v="134"/>
    <x v="3194"/>
    <s v="GEVREY-CHAMBERTIN"/>
    <s v="SPASAD GEVREY LA CÔTE"/>
    <s v="S.P.A.S.A.D."/>
    <n v="210781266"/>
    <s v="MUTUALITE FRANCAISE BOURGUIGNONNE COTE D'OR"/>
    <n v="1"/>
    <m/>
    <m/>
    <m/>
    <m/>
    <m/>
    <m/>
    <s v="S"/>
    <n v="0"/>
    <n v="0"/>
  </r>
  <r>
    <n v="21132"/>
    <n v="71"/>
    <n v="59"/>
    <n v="12"/>
    <n v="12"/>
    <n v="349"/>
    <n v="349"/>
    <n v="21"/>
    <x v="134"/>
    <x v="3195"/>
    <s v="GEVREY-CHAMBERTIN"/>
    <s v="SPASAD GEVREY LA CÔTE"/>
    <s v="S.P.A.S.A.D."/>
    <n v="210781266"/>
    <s v="MUTUALITE FRANCAISE BOURGUIGNONNE COTE D'OR"/>
    <n v="1"/>
    <m/>
    <m/>
    <m/>
    <m/>
    <m/>
    <m/>
    <s v="S"/>
    <n v="0"/>
    <n v="0"/>
  </r>
  <r>
    <n v="21133"/>
    <n v="90.119354838709654"/>
    <n v="60.409677419354821"/>
    <n v="29.709677419354829"/>
    <n v="29.709677419354829"/>
    <n v="307"/>
    <n v="307"/>
    <n v="21"/>
    <x v="134"/>
    <x v="3196"/>
    <s v="GEVREY-CHAMBERTIN"/>
    <s v="SPASAD GEVREY LA CÔTE"/>
    <s v="S.P.A.S.A.D."/>
    <n v="210781266"/>
    <s v="MUTUALITE FRANCAISE BOURGUIGNONNE COTE D'OR"/>
    <n v="1"/>
    <m/>
    <m/>
    <m/>
    <m/>
    <m/>
    <m/>
    <s v="S"/>
    <n v="0"/>
    <n v="0"/>
  </r>
  <r>
    <n v="21169"/>
    <n v="34.481481481481481"/>
    <n v="26.6"/>
    <n v="7.8814814814814795"/>
    <n v="7.8814814814814795"/>
    <n v="133"/>
    <n v="133"/>
    <n v="21"/>
    <x v="134"/>
    <x v="3197"/>
    <s v="GEVREY-CHAMBERTIN"/>
    <s v="SPASAD GEVREY LA CÔTE"/>
    <s v="S.P.A.S.A.D."/>
    <n v="210781266"/>
    <s v="MUTUALITE FRANCAISE BOURGUIGNONNE COTE D'OR"/>
    <n v="1"/>
    <m/>
    <m/>
    <m/>
    <m/>
    <m/>
    <m/>
    <s v="S"/>
    <n v="0"/>
    <n v="0"/>
  </r>
  <r>
    <n v="21178"/>
    <n v="20"/>
    <n v="14"/>
    <n v="6"/>
    <n v="6"/>
    <n v="122"/>
    <n v="122"/>
    <n v="21"/>
    <x v="134"/>
    <x v="3198"/>
    <s v="GEVREY-CHAMBERTIN"/>
    <s v="SPASAD GEVREY LA CÔTE"/>
    <s v="S.P.A.S.A.D."/>
    <n v="210781266"/>
    <s v="MUTUALITE FRANCAISE BOURGUIGNONNE COTE D'OR"/>
    <n v="1"/>
    <m/>
    <m/>
    <m/>
    <m/>
    <m/>
    <m/>
    <s v="S"/>
    <n v="0"/>
    <n v="0"/>
  </r>
  <r>
    <n v="21182"/>
    <n v="7"/>
    <n v="4"/>
    <n v="3"/>
    <n v="3"/>
    <n v="95"/>
    <n v="95"/>
    <n v="21"/>
    <x v="134"/>
    <x v="3199"/>
    <s v="GEVREY-CHAMBERTIN"/>
    <s v="SPASAD GEVREY LA CÔTE"/>
    <s v="S.P.A.S.A.D."/>
    <n v="210781266"/>
    <s v="MUTUALITE FRANCAISE BOURGUIGNONNE COTE D'OR"/>
    <n v="1"/>
    <m/>
    <m/>
    <m/>
    <m/>
    <m/>
    <m/>
    <s v="S"/>
    <n v="0"/>
    <n v="0"/>
  </r>
  <r>
    <n v="21191"/>
    <n v="173.99258343634051"/>
    <n v="142.26452410383135"/>
    <n v="31.728059332509151"/>
    <n v="31.728059332509151"/>
    <n v="827.99999999999682"/>
    <n v="827.99999999999682"/>
    <n v="21"/>
    <x v="134"/>
    <x v="3200"/>
    <s v="GEVREY-CHAMBERTIN"/>
    <s v="SPASAD GEVREY LA CÔTE"/>
    <s v="S.P.A.S.A.D."/>
    <n v="210781266"/>
    <s v="MUTUALITE FRANCAISE BOURGUIGNONNE COTE D'OR"/>
    <n v="1"/>
    <m/>
    <m/>
    <m/>
    <m/>
    <m/>
    <m/>
    <s v="S"/>
    <n v="0"/>
    <n v="0"/>
  </r>
  <r>
    <n v="21200"/>
    <n v="387.74836533405721"/>
    <n v="217.77514418004552"/>
    <n v="169.9732211540117"/>
    <n v="169.9732211540117"/>
    <n v="1160"/>
    <n v="1160"/>
    <n v="21"/>
    <x v="134"/>
    <x v="3201"/>
    <s v="GEVREY-CHAMBERTIN"/>
    <s v="SPASAD GEVREY LA CÔTE"/>
    <s v="S.P.A.S.A.D."/>
    <n v="210781266"/>
    <s v="MUTUALITE FRANCAISE BOURGUIGNONNE COTE D'OR"/>
    <n v="1"/>
    <m/>
    <m/>
    <m/>
    <m/>
    <m/>
    <m/>
    <s v="S"/>
    <n v="0"/>
    <n v="0"/>
  </r>
  <r>
    <n v="21217"/>
    <n v="15.647058823529408"/>
    <n v="10.757352941176467"/>
    <n v="4.8897058823529402"/>
    <n v="4.8897058823529402"/>
    <n v="133"/>
    <n v="133"/>
    <n v="21"/>
    <x v="134"/>
    <x v="3202"/>
    <s v="GEVREY-CHAMBERTIN"/>
    <s v="SPASAD GEVREY LA CÔTE"/>
    <s v="S.P.A.S.A.D."/>
    <n v="210781266"/>
    <s v="MUTUALITE FRANCAISE BOURGUIGNONNE COTE D'OR"/>
    <n v="1"/>
    <m/>
    <m/>
    <m/>
    <m/>
    <m/>
    <m/>
    <s v="S"/>
    <n v="0"/>
    <n v="0"/>
  </r>
  <r>
    <n v="21219"/>
    <n v="28.500000000000121"/>
    <n v="25.333333333333439"/>
    <n v="3.1666666666666803"/>
    <n v="3.1666666666666803"/>
    <n v="133.00000000000057"/>
    <n v="133.00000000000057"/>
    <n v="21"/>
    <x v="134"/>
    <x v="3203"/>
    <s v="GEVREY-CHAMBERTIN"/>
    <s v="SPASAD GEVREY LA CÔTE"/>
    <s v="S.P.A.S.A.D."/>
    <n v="210781266"/>
    <s v="MUTUALITE FRANCAISE BOURGUIGNONNE COTE D'OR"/>
    <n v="1"/>
    <m/>
    <m/>
    <m/>
    <m/>
    <m/>
    <m/>
    <s v="S"/>
    <n v="0"/>
    <n v="0"/>
  </r>
  <r>
    <n v="21228"/>
    <n v="34.161971830985792"/>
    <n v="22.774647887323859"/>
    <n v="11.387323943661929"/>
    <n v="11.387323943661929"/>
    <n v="146.99999999999946"/>
    <n v="146.99999999999946"/>
    <n v="21"/>
    <x v="134"/>
    <x v="3204"/>
    <s v="GEVREY-CHAMBERTIN"/>
    <s v="SPASAD GEVREY LA CÔTE"/>
    <s v="S.P.A.S.A.D."/>
    <n v="210781266"/>
    <s v="MUTUALITE FRANCAISE BOURGUIGNONNE COTE D'OR"/>
    <n v="1"/>
    <m/>
    <m/>
    <m/>
    <m/>
    <m/>
    <m/>
    <s v="S"/>
    <n v="0"/>
    <n v="0"/>
  </r>
  <r>
    <n v="21246"/>
    <n v="32.824468085106389"/>
    <n v="25.86170212765958"/>
    <n v="6.9627659574468099"/>
    <n v="6.9627659574468099"/>
    <n v="187"/>
    <n v="187"/>
    <n v="21"/>
    <x v="134"/>
    <x v="3205"/>
    <s v="GEVREY-CHAMBERTIN"/>
    <s v="SPASAD GEVREY LA CÔTE"/>
    <s v="S.P.A.S.A.D."/>
    <n v="210781266"/>
    <s v="MUTUALITE FRANCAISE BOURGUIGNONNE COTE D'OR"/>
    <n v="1"/>
    <m/>
    <m/>
    <m/>
    <m/>
    <m/>
    <m/>
    <s v="S"/>
    <n v="0"/>
    <n v="0"/>
  </r>
  <r>
    <n v="21254"/>
    <n v="38.112676056338017"/>
    <n v="27.887323943661961"/>
    <n v="10.225352112676052"/>
    <n v="10.225352112676052"/>
    <n v="198"/>
    <n v="198"/>
    <n v="21"/>
    <x v="134"/>
    <x v="3206"/>
    <s v="GEVREY-CHAMBERTIN"/>
    <s v="SPASAD GEVREY LA CÔTE"/>
    <s v="S.P.A.S.A.D."/>
    <n v="210781266"/>
    <s v="MUTUALITE FRANCAISE BOURGUIGNONNE COTE D'OR"/>
    <n v="1"/>
    <m/>
    <m/>
    <m/>
    <m/>
    <m/>
    <m/>
    <s v="S"/>
    <n v="0"/>
    <n v="0"/>
  </r>
  <r>
    <n v="21263"/>
    <n v="454.99865348012531"/>
    <n v="323.55129157595007"/>
    <n v="131.44736190417521"/>
    <n v="131.44736190417521"/>
    <n v="1547"/>
    <n v="1547"/>
    <n v="21"/>
    <x v="134"/>
    <x v="3207"/>
    <s v="GEVREY-CHAMBERTIN"/>
    <s v="SPASAD GEVREY LA CÔTE"/>
    <s v="S.P.A.S.A.D."/>
    <n v="210781266"/>
    <s v="MUTUALITE FRANCAISE BOURGUIGNONNE COTE D'OR"/>
    <n v="1"/>
    <m/>
    <m/>
    <m/>
    <m/>
    <m/>
    <m/>
    <s v="S"/>
    <n v="0"/>
    <n v="0"/>
  </r>
  <r>
    <n v="21265"/>
    <n v="272.01581027667993"/>
    <n v="175.49407114624512"/>
    <n v="96.52173913043481"/>
    <n v="96.52173913043481"/>
    <n v="740"/>
    <n v="740"/>
    <n v="21"/>
    <x v="134"/>
    <x v="3208"/>
    <s v="GEVREY-CHAMBERTIN"/>
    <s v="SPASAD GEVREY LA CÔTE"/>
    <s v="S.P.A.S.A.D."/>
    <n v="210781266"/>
    <s v="MUTUALITE FRANCAISE BOURGUIGNONNE COTE D'OR"/>
    <n v="1"/>
    <m/>
    <m/>
    <m/>
    <m/>
    <m/>
    <m/>
    <s v="S"/>
    <n v="0"/>
    <n v="0"/>
  </r>
  <r>
    <n v="21295"/>
    <n v="715.90874802619214"/>
    <n v="418.64956475938533"/>
    <n v="297.25918326680676"/>
    <n v="297.25918326680676"/>
    <n v="3121.0000000000091"/>
    <n v="3121.0000000000091"/>
    <n v="21"/>
    <x v="134"/>
    <x v="3209"/>
    <s v="GEVREY-CHAMBERTIN"/>
    <s v="SPASAD GEVREY LA CÔTE"/>
    <s v="S.P.A.S.A.D."/>
    <n v="210781266"/>
    <s v="MUTUALITE FRANCAISE BOURGUIGNONNE COTE D'OR"/>
    <n v="1"/>
    <m/>
    <m/>
    <m/>
    <m/>
    <m/>
    <m/>
    <s v="S"/>
    <n v="0"/>
    <n v="0"/>
  </r>
  <r>
    <n v="21407"/>
    <n v="31.466666666666654"/>
    <n v="22.61666666666666"/>
    <n v="8.8499999999999961"/>
    <n v="8.8499999999999961"/>
    <n v="236"/>
    <n v="236"/>
    <n v="21"/>
    <x v="134"/>
    <x v="3210"/>
    <s v="GEVREY-CHAMBERTIN"/>
    <s v="SPASAD GEVREY LA CÔTE"/>
    <s v="S.P.A.S.A.D."/>
    <n v="210781266"/>
    <s v="MUTUALITE FRANCAISE BOURGUIGNONNE COTE D'OR"/>
    <n v="1"/>
    <m/>
    <m/>
    <m/>
    <m/>
    <m/>
    <m/>
    <s v="S"/>
    <n v="0"/>
    <n v="0"/>
  </r>
  <r>
    <n v="21442"/>
    <n v="174.25225302871348"/>
    <n v="108.15554278585412"/>
    <n v="66.096710242859345"/>
    <n v="66.096710242859345"/>
    <n v="688.99999999999875"/>
    <n v="688.99999999999875"/>
    <n v="21"/>
    <x v="134"/>
    <x v="3211"/>
    <s v="GEVREY-CHAMBERTIN"/>
    <s v="SPASAD GEVREY LA CÔTE"/>
    <s v="S.P.A.S.A.D."/>
    <n v="210781266"/>
    <s v="MUTUALITE FRANCAISE BOURGUIGNONNE COTE D'OR"/>
    <n v="1"/>
    <m/>
    <m/>
    <m/>
    <m/>
    <m/>
    <m/>
    <s v="S"/>
    <n v="0"/>
    <n v="0"/>
  </r>
  <r>
    <n v="21458"/>
    <n v="115.56716417910449"/>
    <n v="82.6902985074627"/>
    <n v="32.876865671641795"/>
    <n v="32.876865671641795"/>
    <n v="1068"/>
    <n v="1068"/>
    <n v="21"/>
    <x v="134"/>
    <x v="3212"/>
    <s v="GEVREY-CHAMBERTIN"/>
    <s v="SPASAD GEVREY LA CÔTE"/>
    <s v="S.P.A.S.A.D."/>
    <n v="210781266"/>
    <s v="MUTUALITE FRANCAISE BOURGUIGNONNE COTE D'OR"/>
    <n v="1"/>
    <m/>
    <m/>
    <m/>
    <m/>
    <m/>
    <m/>
    <s v="S"/>
    <n v="0"/>
    <n v="0"/>
  </r>
  <r>
    <n v="21513"/>
    <n v="51.737373737373744"/>
    <n v="34.823232323232325"/>
    <n v="16.914141414141415"/>
    <n v="16.914141414141415"/>
    <n v="197"/>
    <n v="197"/>
    <n v="21"/>
    <x v="134"/>
    <x v="3213"/>
    <s v="GEVREY-CHAMBERTIN"/>
    <s v="SPASAD GEVREY LA CÔTE"/>
    <s v="S.P.A.S.A.D."/>
    <n v="210781266"/>
    <s v="MUTUALITE FRANCAISE BOURGUIGNONNE COTE D'OR"/>
    <n v="1"/>
    <m/>
    <m/>
    <m/>
    <m/>
    <m/>
    <m/>
    <s v="S"/>
    <n v="0"/>
    <n v="0"/>
  </r>
  <r>
    <n v="21523"/>
    <n v="31.288888888888895"/>
    <n v="23.466666666666672"/>
    <n v="7.8222222222222237"/>
    <n v="7.8222222222222237"/>
    <n v="132"/>
    <n v="132"/>
    <n v="21"/>
    <x v="134"/>
    <x v="3214"/>
    <s v="GEVREY-CHAMBERTIN"/>
    <s v="SPASAD GEVREY LA CÔTE"/>
    <s v="S.P.A.S.A.D."/>
    <n v="210781266"/>
    <s v="MUTUALITE FRANCAISE BOURGUIGNONNE COTE D'OR"/>
    <n v="1"/>
    <m/>
    <m/>
    <m/>
    <m/>
    <m/>
    <m/>
    <s v="S"/>
    <n v="0"/>
    <n v="0"/>
  </r>
  <r>
    <n v="21565"/>
    <n v="85.808463251670375"/>
    <n v="68.846325167037861"/>
    <n v="16.962138084632514"/>
    <n v="16.962138084632514"/>
    <n v="448"/>
    <n v="448"/>
    <n v="21"/>
    <x v="134"/>
    <x v="3215"/>
    <s v="GEVREY-CHAMBERTIN"/>
    <s v="SPASAD GEVREY LA CÔTE"/>
    <s v="S.P.A.S.A.D."/>
    <n v="210781266"/>
    <s v="MUTUALITE FRANCAISE BOURGUIGNONNE COTE D'OR"/>
    <n v="1"/>
    <m/>
    <m/>
    <m/>
    <m/>
    <m/>
    <m/>
    <s v="S"/>
    <n v="0"/>
    <n v="0"/>
  </r>
  <r>
    <n v="21585"/>
    <n v="239"/>
    <n v="153"/>
    <n v="86"/>
    <n v="86"/>
    <n v="1039"/>
    <n v="1039"/>
    <n v="21"/>
    <x v="134"/>
    <x v="3216"/>
    <s v="GEVREY-CHAMBERTIN"/>
    <s v="SPASAD GEVREY LA CÔTE"/>
    <s v="S.P.A.S.A.D."/>
    <n v="210781266"/>
    <s v="MUTUALITE FRANCAISE BOURGUIGNONNE COTE D'OR"/>
    <n v="1"/>
    <m/>
    <m/>
    <m/>
    <m/>
    <m/>
    <m/>
    <s v="S"/>
    <n v="0"/>
    <n v="0"/>
  </r>
  <r>
    <n v="21586"/>
    <n v="116"/>
    <n v="87"/>
    <n v="29"/>
    <n v="29"/>
    <n v="691"/>
    <n v="691"/>
    <n v="21"/>
    <x v="134"/>
    <x v="3217"/>
    <s v="GEVREY-CHAMBERTIN"/>
    <s v="SPASAD GEVREY LA CÔTE"/>
    <s v="S.P.A.S.A.D."/>
    <n v="210781266"/>
    <s v="MUTUALITE FRANCAISE BOURGUIGNONNE COTE D'OR"/>
    <n v="1"/>
    <m/>
    <m/>
    <m/>
    <m/>
    <m/>
    <m/>
    <s v="S"/>
    <n v="0"/>
    <n v="0"/>
  </r>
  <r>
    <n v="21596"/>
    <n v="36"/>
    <n v="28"/>
    <n v="8"/>
    <n v="8"/>
    <n v="380"/>
    <n v="380"/>
    <n v="21"/>
    <x v="134"/>
    <x v="3218"/>
    <s v="GEVREY-CHAMBERTIN"/>
    <s v="SPASAD GEVREY LA CÔTE"/>
    <s v="S.P.A.S.A.D."/>
    <n v="210781266"/>
    <s v="MUTUALITE FRANCAISE BOURGUIGNONNE COTE D'OR"/>
    <n v="1"/>
    <m/>
    <m/>
    <m/>
    <m/>
    <m/>
    <m/>
    <s v="S"/>
    <n v="0"/>
    <n v="0"/>
  </r>
  <r>
    <n v="21597"/>
    <n v="7.3111111111110798"/>
    <n v="5.2222222222222001"/>
    <n v="2.0888888888888801"/>
    <n v="2.0888888888888801"/>
    <n v="46.999999999999801"/>
    <n v="46.999999999999801"/>
    <n v="21"/>
    <x v="134"/>
    <x v="3219"/>
    <s v="GEVREY-CHAMBERTIN"/>
    <s v="SPASAD GEVREY LA CÔTE"/>
    <s v="S.P.A.S.A.D."/>
    <n v="210781266"/>
    <s v="MUTUALITE FRANCAISE BOURGUIGNONNE COTE D'OR"/>
    <n v="1"/>
    <m/>
    <m/>
    <m/>
    <m/>
    <m/>
    <m/>
    <s v="S"/>
    <n v="0"/>
    <n v="0"/>
  </r>
  <r>
    <n v="21601"/>
    <n v="13.577777777777719"/>
    <n v="7.3111111111110798"/>
    <n v="6.26666666666664"/>
    <n v="6.26666666666664"/>
    <n v="93.999999999999602"/>
    <n v="93.999999999999602"/>
    <n v="21"/>
    <x v="134"/>
    <x v="3220"/>
    <s v="GEVREY-CHAMBERTIN"/>
    <s v="SPASAD GEVREY LA CÔTE"/>
    <s v="S.P.A.S.A.D."/>
    <n v="210781266"/>
    <s v="MUTUALITE FRANCAISE BOURGUIGNONNE COTE D'OR"/>
    <n v="1"/>
    <m/>
    <m/>
    <m/>
    <m/>
    <m/>
    <m/>
    <s v="S"/>
    <n v="0"/>
    <n v="0"/>
  </r>
  <r>
    <n v="21625"/>
    <n v="21.770833333333325"/>
    <n v="12.864583333333329"/>
    <n v="8.9062499999999964"/>
    <n v="8.9062499999999964"/>
    <n v="95"/>
    <n v="95"/>
    <n v="21"/>
    <x v="134"/>
    <x v="1441"/>
    <s v="GEVREY-CHAMBERTIN"/>
    <s v="SPASAD GEVREY LA CÔTE"/>
    <s v="S.P.A.S.A.D."/>
    <n v="210781266"/>
    <s v="MUTUALITE FRANCAISE BOURGUIGNONNE COTE D'OR"/>
    <n v="1"/>
    <m/>
    <m/>
    <m/>
    <m/>
    <m/>
    <m/>
    <s v="S"/>
    <n v="0"/>
    <n v="0"/>
  </r>
  <r>
    <n v="21650"/>
    <n v="28"/>
    <n v="24"/>
    <n v="4"/>
    <n v="4"/>
    <n v="153"/>
    <n v="153"/>
    <n v="21"/>
    <x v="134"/>
    <x v="3221"/>
    <s v="GEVREY-CHAMBERTIN"/>
    <s v="SPASAD GEVREY LA CÔTE"/>
    <s v="S.P.A.S.A.D."/>
    <n v="210781266"/>
    <s v="MUTUALITE FRANCAISE BOURGUIGNONNE COTE D'OR"/>
    <n v="1"/>
    <m/>
    <m/>
    <m/>
    <m/>
    <m/>
    <m/>
    <s v="S"/>
    <n v="0"/>
    <n v="0"/>
  </r>
  <r>
    <n v="21053"/>
    <n v="68.418848167539537"/>
    <n v="40.429319371727907"/>
    <n v="27.98952879581163"/>
    <n v="27.98952879581163"/>
    <n v="198.0000000000008"/>
    <n v="198.0000000000008"/>
    <n v="21"/>
    <x v="138"/>
    <x v="3222"/>
    <s v="MIREBEAU-SUR-BEZE"/>
    <s v="SPASAD MIREBEAU LA VINGEANNE"/>
    <s v="S.P.A.S.A.D."/>
    <n v="210781266"/>
    <s v="MUTUALITE FRANCAISE BOURGUIGNONNE COTE D'OR"/>
    <n v="1"/>
    <m/>
    <m/>
    <m/>
    <m/>
    <m/>
    <m/>
    <s v="S"/>
    <n v="0"/>
    <n v="0"/>
  </r>
  <r>
    <n v="21056"/>
    <n v="159.65190366021392"/>
    <n v="112.16051459673255"/>
    <n v="47.49138906348135"/>
    <n v="47.49138906348135"/>
    <n v="806.99999999999784"/>
    <n v="806.99999999999784"/>
    <n v="21"/>
    <x v="138"/>
    <x v="3223"/>
    <s v="MIREBEAU-SUR-BEZE"/>
    <s v="SPASAD MIREBEAU LA VINGEANNE"/>
    <s v="S.P.A.S.A.D."/>
    <n v="210781266"/>
    <s v="MUTUALITE FRANCAISE BOURGUIGNONNE COTE D'OR"/>
    <n v="1"/>
    <m/>
    <m/>
    <m/>
    <m/>
    <m/>
    <m/>
    <s v="S"/>
    <n v="0"/>
    <n v="0"/>
  </r>
  <r>
    <n v="21060"/>
    <n v="436.91317012948417"/>
    <n v="303.73400502864121"/>
    <n v="133.17916510084297"/>
    <n v="133.17916510084297"/>
    <n v="1644"/>
    <n v="1644"/>
    <n v="21"/>
    <x v="138"/>
    <x v="3224"/>
    <s v="MIREBEAU-SUR-BEZE"/>
    <s v="SPASAD MIREBEAU LA VINGEANNE"/>
    <s v="S.P.A.S.A.D."/>
    <n v="210781266"/>
    <s v="MUTUALITE FRANCAISE BOURGUIGNONNE COTE D'OR"/>
    <n v="1"/>
    <m/>
    <m/>
    <m/>
    <m/>
    <m/>
    <m/>
    <s v="S"/>
    <n v="0"/>
    <n v="0"/>
  </r>
  <r>
    <n v="21071"/>
    <n v="152.66859715140498"/>
    <n v="96.049779664791203"/>
    <n v="56.618817486613764"/>
    <n v="56.618817486613764"/>
    <n v="733.00000000000216"/>
    <n v="733.00000000000216"/>
    <n v="21"/>
    <x v="138"/>
    <x v="3225"/>
    <s v="MIREBEAU-SUR-BEZE"/>
    <s v="SPASAD MIREBEAU LA VINGEANNE"/>
    <s v="S.P.A.S.A.D."/>
    <n v="210781266"/>
    <s v="MUTUALITE FRANCAISE BOURGUIGNONNE COTE D'OR"/>
    <n v="1"/>
    <m/>
    <m/>
    <m/>
    <m/>
    <m/>
    <m/>
    <s v="S"/>
    <n v="0"/>
    <n v="0"/>
  </r>
  <r>
    <n v="21072"/>
    <n v="43.678530179611577"/>
    <n v="34.517839250096387"/>
    <n v="9.1606909295151908"/>
    <n v="9.1606909295151908"/>
    <n v="209"/>
    <n v="209"/>
    <n v="21"/>
    <x v="138"/>
    <x v="3226"/>
    <s v="MIREBEAU-SUR-BEZE"/>
    <s v="SPASAD MIREBEAU LA VINGEANNE"/>
    <s v="S.P.A.S.A.D."/>
    <n v="210781266"/>
    <s v="MUTUALITE FRANCAISE BOURGUIGNONNE COTE D'OR"/>
    <n v="1"/>
    <m/>
    <m/>
    <m/>
    <m/>
    <m/>
    <m/>
    <s v="S"/>
    <n v="0"/>
    <n v="0"/>
  </r>
  <r>
    <n v="21076"/>
    <n v="157.91556728232197"/>
    <n v="106.48021108179424"/>
    <n v="51.435356200527728"/>
    <n v="51.435356200527728"/>
    <n v="684"/>
    <n v="684"/>
    <n v="21"/>
    <x v="138"/>
    <x v="3227"/>
    <s v="PONTAILLER-SUR-SAONE"/>
    <s v="SPASAD MIREBEAU LA VINGEANNE"/>
    <s v="S.P.A.S.A.D."/>
    <n v="210781266"/>
    <s v="MUTUALITE FRANCAISE BOURGUIGNONNE COTE D'OR"/>
    <n v="1"/>
    <m/>
    <m/>
    <m/>
    <m/>
    <m/>
    <m/>
    <s v="S"/>
    <n v="0"/>
    <n v="0"/>
  </r>
  <r>
    <n v="21079"/>
    <n v="32.9375"/>
    <n v="24.4375"/>
    <n v="8.5"/>
    <n v="8.5"/>
    <n v="153"/>
    <n v="153"/>
    <n v="21"/>
    <x v="138"/>
    <x v="3228"/>
    <s v="MIREBEAU-SUR-BEZE"/>
    <s v="SPASAD MIREBEAU LA VINGEANNE"/>
    <s v="S.P.A.S.A.D."/>
    <n v="210781266"/>
    <s v="MUTUALITE FRANCAISE BOURGUIGNONNE COTE D'OR"/>
    <n v="1"/>
    <m/>
    <m/>
    <m/>
    <m/>
    <m/>
    <m/>
    <s v="S"/>
    <n v="0"/>
    <n v="0"/>
  </r>
  <r>
    <n v="21094"/>
    <n v="58.601123595505655"/>
    <n v="29.814606741573051"/>
    <n v="28.7865168539326"/>
    <n v="28.7865168539326"/>
    <n v="366"/>
    <n v="366"/>
    <n v="21"/>
    <x v="138"/>
    <x v="3229"/>
    <s v="FONTAINE-FRANCAISE"/>
    <s v="SPASAD MIREBEAU LA VINGEANNE"/>
    <s v="S.P.A.S.A.D."/>
    <n v="210781266"/>
    <s v="MUTUALITE FRANCAISE BOURGUIGNONNE COTE D'OR"/>
    <n v="1"/>
    <m/>
    <m/>
    <m/>
    <m/>
    <m/>
    <m/>
    <s v="S"/>
    <n v="0"/>
    <n v="0"/>
  </r>
  <r>
    <n v="21135"/>
    <n v="88.358064516129048"/>
    <n v="57.287096774193557"/>
    <n v="31.070967741935487"/>
    <n v="31.070967741935487"/>
    <n v="301"/>
    <n v="301"/>
    <n v="21"/>
    <x v="138"/>
    <x v="3230"/>
    <s v="MIREBEAU-SUR-BEZE"/>
    <s v="SPASAD MIREBEAU LA VINGEANNE"/>
    <s v="S.P.A.S.A.D."/>
    <n v="210781266"/>
    <s v="MUTUALITE FRANCAISE BOURGUIGNONNE COTE D'OR"/>
    <n v="1"/>
    <m/>
    <m/>
    <m/>
    <m/>
    <m/>
    <m/>
    <s v="S"/>
    <n v="0"/>
    <n v="0"/>
  </r>
  <r>
    <n v="21146"/>
    <n v="34.22794117647058"/>
    <n v="27.382352941176464"/>
    <n v="6.845588235294116"/>
    <n v="6.845588235294116"/>
    <n v="133"/>
    <n v="133"/>
    <n v="21"/>
    <x v="138"/>
    <x v="3231"/>
    <s v="MIREBEAU-SUR-BEZE"/>
    <s v="SPASAD MIREBEAU LA VINGEANNE"/>
    <s v="S.P.A.S.A.D."/>
    <n v="210781266"/>
    <s v="MUTUALITE FRANCAISE BOURGUIGNONNE COTE D'OR"/>
    <n v="1"/>
    <m/>
    <m/>
    <m/>
    <m/>
    <m/>
    <m/>
    <s v="S"/>
    <n v="0"/>
    <n v="0"/>
  </r>
  <r>
    <n v="21158"/>
    <n v="38.86363636363636"/>
    <n v="22.346590909090907"/>
    <n v="16.517045454545453"/>
    <n v="16.517045454545453"/>
    <n v="171"/>
    <n v="171"/>
    <n v="21"/>
    <x v="138"/>
    <x v="3232"/>
    <s v="FONTAINE-FRANCAISE"/>
    <s v="SPASAD MIREBEAU LA VINGEANNE"/>
    <s v="S.P.A.S.A.D."/>
    <n v="210781266"/>
    <s v="MUTUALITE FRANCAISE BOURGUIGNONNE COTE D'OR"/>
    <n v="1"/>
    <m/>
    <m/>
    <m/>
    <m/>
    <m/>
    <m/>
    <s v="S"/>
    <n v="0"/>
    <n v="0"/>
  </r>
  <r>
    <n v="21167"/>
    <n v="25"/>
    <n v="17"/>
    <n v="8"/>
    <n v="8"/>
    <n v="121"/>
    <n v="121"/>
    <n v="21"/>
    <x v="138"/>
    <x v="3233"/>
    <s v="MIREBEAU-SUR-BEZE"/>
    <s v="SPASAD MIREBEAU LA VINGEANNE"/>
    <s v="S.P.A.S.A.D."/>
    <n v="210781266"/>
    <s v="MUTUALITE FRANCAISE BOURGUIGNONNE COTE D'OR"/>
    <n v="1"/>
    <m/>
    <m/>
    <m/>
    <m/>
    <m/>
    <m/>
    <s v="S"/>
    <n v="0"/>
    <n v="0"/>
  </r>
  <r>
    <n v="21175"/>
    <n v="27.526881720430111"/>
    <n v="17.20430107526882"/>
    <n v="10.322580645161292"/>
    <n v="10.322580645161292"/>
    <n v="160"/>
    <n v="160"/>
    <n v="21"/>
    <x v="138"/>
    <x v="3234"/>
    <s v="PONTAILLER-SUR-SAONE"/>
    <s v="SPASAD MIREBEAU LA VINGEANNE"/>
    <s v="S.P.A.S.A.D."/>
    <n v="210781266"/>
    <s v="MUTUALITE FRANCAISE BOURGUIGNONNE COTE D'OR"/>
    <n v="1"/>
    <m/>
    <m/>
    <m/>
    <m/>
    <m/>
    <m/>
    <s v="S"/>
    <n v="0"/>
    <n v="0"/>
  </r>
  <r>
    <n v="21180"/>
    <n v="25.992537313432834"/>
    <n v="17.328358208955223"/>
    <n v="8.6641791044776113"/>
    <n v="8.6641791044776113"/>
    <n v="129"/>
    <n v="129"/>
    <n v="21"/>
    <x v="138"/>
    <x v="3235"/>
    <s v="PONTAILLER-SUR-SAONE"/>
    <s v="SPASAD MIREBEAU LA VINGEANNE"/>
    <s v="S.P.A.S.A.D."/>
    <n v="210781266"/>
    <s v="MUTUALITE FRANCAISE BOURGUIGNONNE COTE D'OR"/>
    <n v="1"/>
    <m/>
    <m/>
    <m/>
    <m/>
    <m/>
    <m/>
    <s v="S"/>
    <n v="0"/>
    <n v="0"/>
  </r>
  <r>
    <n v="21215"/>
    <n v="26.121794871794748"/>
    <n v="17.762820512820429"/>
    <n v="8.3589743589743204"/>
    <n v="8.3589743589743204"/>
    <n v="162.99999999999923"/>
    <n v="162.99999999999923"/>
    <n v="21"/>
    <x v="138"/>
    <x v="3236"/>
    <s v="MIREBEAU-SUR-BEZE"/>
    <s v="SPASAD MIREBEAU LA VINGEANNE"/>
    <s v="S.P.A.S.A.D."/>
    <n v="210781266"/>
    <s v="MUTUALITE FRANCAISE BOURGUIGNONNE COTE D'OR"/>
    <n v="1"/>
    <m/>
    <m/>
    <m/>
    <m/>
    <m/>
    <m/>
    <s v="S"/>
    <n v="0"/>
    <n v="0"/>
  </r>
  <r>
    <n v="21225"/>
    <n v="35.197183098591424"/>
    <n v="22.774647887323859"/>
    <n v="12.422535211267562"/>
    <n v="12.422535211267562"/>
    <n v="146.99999999999946"/>
    <n v="146.99999999999946"/>
    <n v="21"/>
    <x v="138"/>
    <x v="3237"/>
    <s v="FONTAINE-FRANCAISE"/>
    <s v="SPASAD MIREBEAU LA VINGEANNE"/>
    <s v="S.P.A.S.A.D."/>
    <n v="210781266"/>
    <s v="MUTUALITE FRANCAISE BOURGUIGNONNE COTE D'OR"/>
    <n v="1"/>
    <m/>
    <m/>
    <m/>
    <m/>
    <m/>
    <m/>
    <s v="S"/>
    <n v="0"/>
    <n v="0"/>
  </r>
  <r>
    <n v="21233"/>
    <n v="28.824242424242424"/>
    <n v="21.866666666666667"/>
    <n v="6.957575757575758"/>
    <n v="6.957575757575758"/>
    <n v="164"/>
    <n v="164"/>
    <n v="21"/>
    <x v="138"/>
    <x v="3238"/>
    <s v="PONTAILLER-SUR-SAONE"/>
    <s v="SPASAD MIREBEAU LA VINGEANNE"/>
    <s v="S.P.A.S.A.D."/>
    <n v="210781266"/>
    <s v="MUTUALITE FRANCAISE BOURGUIGNONNE COTE D'OR"/>
    <n v="1"/>
    <m/>
    <m/>
    <m/>
    <m/>
    <m/>
    <m/>
    <s v="S"/>
    <n v="0"/>
    <n v="0"/>
  </r>
  <r>
    <n v="21256"/>
    <n v="59.644444444444453"/>
    <n v="47.911111111111119"/>
    <n v="11.733333333333336"/>
    <n v="11.733333333333336"/>
    <n v="308"/>
    <n v="308"/>
    <n v="21"/>
    <x v="138"/>
    <x v="3239"/>
    <s v="PONTAILLER-SUR-SAONE"/>
    <s v="SPASAD MIREBEAU LA VINGEANNE"/>
    <s v="S.P.A.S.A.D."/>
    <n v="210781266"/>
    <s v="MUTUALITE FRANCAISE BOURGUIGNONNE COTE D'OR"/>
    <n v="1"/>
    <m/>
    <m/>
    <m/>
    <m/>
    <m/>
    <m/>
    <s v="S"/>
    <n v="0"/>
    <n v="0"/>
  </r>
  <r>
    <n v="21277"/>
    <n v="225.80150360265839"/>
    <n v="149.8077595057257"/>
    <n v="75.993744096932701"/>
    <n v="75.993744096932701"/>
    <n v="908.99999999999739"/>
    <n v="908.99999999999739"/>
    <n v="21"/>
    <x v="138"/>
    <x v="3240"/>
    <s v="FONTAINE-FRANCAISE"/>
    <s v="SPASAD MIREBEAU LA VINGEANNE"/>
    <s v="S.P.A.S.A.D."/>
    <n v="210781266"/>
    <s v="MUTUALITE FRANCAISE BOURGUIGNONNE COTE D'OR"/>
    <n v="1"/>
    <m/>
    <m/>
    <m/>
    <m/>
    <m/>
    <m/>
    <s v="S"/>
    <n v="0"/>
    <n v="0"/>
  </r>
  <r>
    <n v="21281"/>
    <n v="29.374193548387048"/>
    <n v="13.16774193548385"/>
    <n v="16.206451612903198"/>
    <n v="16.206451612903198"/>
    <n v="157"/>
    <n v="157"/>
    <n v="21"/>
    <x v="138"/>
    <x v="1682"/>
    <s v="FONTAINE-FRANCAISE"/>
    <s v="SPASAD MIREBEAU LA VINGEANNE"/>
    <s v="S.P.A.S.A.D."/>
    <n v="210781266"/>
    <s v="MUTUALITE FRANCAISE BOURGUIGNONNE COTE D'OR"/>
    <n v="1"/>
    <m/>
    <m/>
    <m/>
    <m/>
    <m/>
    <m/>
    <s v="S"/>
    <n v="0"/>
    <n v="0"/>
  </r>
  <r>
    <n v="21316"/>
    <n v="95"/>
    <n v="61"/>
    <n v="34"/>
    <n v="34"/>
    <n v="329"/>
    <n v="329"/>
    <n v="21"/>
    <x v="138"/>
    <x v="3241"/>
    <s v="PONTAILLER-SUR-SAONE"/>
    <s v="SPASAD MIREBEAU LA VINGEANNE"/>
    <s v="S.P.A.S.A.D."/>
    <n v="210781266"/>
    <s v="MUTUALITE FRANCAISE BOURGUIGNONNE COTE D'OR"/>
    <n v="1"/>
    <m/>
    <m/>
    <m/>
    <m/>
    <m/>
    <m/>
    <s v="S"/>
    <n v="0"/>
    <n v="0"/>
  </r>
  <r>
    <n v="21323"/>
    <n v="20.28571428571427"/>
    <n v="14.947368421052619"/>
    <n v="5.3383458646616502"/>
    <n v="5.3383458646616502"/>
    <n v="142"/>
    <n v="142"/>
    <n v="21"/>
    <x v="138"/>
    <x v="3242"/>
    <s v="MIREBEAU-SUR-BEZE"/>
    <s v="SPASAD MIREBEAU LA VINGEANNE"/>
    <s v="S.P.A.S.A.D."/>
    <n v="210781266"/>
    <s v="MUTUALITE FRANCAISE BOURGUIGNONNE COTE D'OR"/>
    <n v="1"/>
    <m/>
    <m/>
    <m/>
    <m/>
    <m/>
    <m/>
    <s v="S"/>
    <n v="0"/>
    <n v="0"/>
  </r>
  <r>
    <n v="21337"/>
    <n v="354.78627145085761"/>
    <n v="230.40717628705119"/>
    <n v="124.3790951638064"/>
    <n v="124.3790951638064"/>
    <n v="1307"/>
    <n v="1307"/>
    <n v="21"/>
    <x v="138"/>
    <x v="3243"/>
    <s v="PONTAILLER-SUR-SAONE"/>
    <s v="SPASAD MIREBEAU LA VINGEANNE"/>
    <s v="S.P.A.S.A.D."/>
    <n v="210781266"/>
    <s v="MUTUALITE FRANCAISE BOURGUIGNONNE COTE D'OR"/>
    <n v="1"/>
    <m/>
    <m/>
    <m/>
    <m/>
    <m/>
    <m/>
    <s v="S"/>
    <n v="0"/>
    <n v="0"/>
  </r>
  <r>
    <n v="21348"/>
    <n v="25.235849056603747"/>
    <n v="16.150943396226399"/>
    <n v="9.0849056603773501"/>
    <n v="9.0849056603773501"/>
    <n v="107"/>
    <n v="107"/>
    <n v="21"/>
    <x v="138"/>
    <x v="3244"/>
    <s v="FONTAINE-FRANCAISE"/>
    <s v="SPASAD MIREBEAU LA VINGEANNE"/>
    <s v="S.P.A.S.A.D."/>
    <n v="210781266"/>
    <s v="MUTUALITE FRANCAISE BOURGUIGNONNE COTE D'OR"/>
    <n v="1"/>
    <m/>
    <m/>
    <m/>
    <m/>
    <m/>
    <m/>
    <s v="S"/>
    <n v="0"/>
    <n v="0"/>
  </r>
  <r>
    <n v="21369"/>
    <n v="52.956081081081095"/>
    <n v="39.476351351351362"/>
    <n v="13.479729729729732"/>
    <n v="13.479729729729732"/>
    <n v="285"/>
    <n v="285"/>
    <n v="21"/>
    <x v="138"/>
    <x v="3245"/>
    <s v="MIREBEAU-SUR-BEZE"/>
    <s v="SPASAD MIREBEAU LA VINGEANNE"/>
    <s v="S.P.A.S.A.D."/>
    <n v="210781266"/>
    <s v="MUTUALITE FRANCAISE BOURGUIGNONNE COTE D'OR"/>
    <n v="1"/>
    <m/>
    <m/>
    <m/>
    <m/>
    <m/>
    <m/>
    <s v="S"/>
    <n v="0"/>
    <n v="0"/>
  </r>
  <r>
    <n v="21376"/>
    <n v="12.299999999999999"/>
    <n v="8.1999999999999993"/>
    <n v="4.0999999999999996"/>
    <n v="4.0999999999999996"/>
    <n v="123"/>
    <n v="123"/>
    <n v="21"/>
    <x v="138"/>
    <x v="3246"/>
    <s v="PONTAILLER-SUR-SAONE"/>
    <s v="SPASAD MIREBEAU LA VINGEANNE"/>
    <s v="S.P.A.S.A.D."/>
    <n v="210781266"/>
    <s v="MUTUALITE FRANCAISE BOURGUIGNONNE COTE D'OR"/>
    <n v="1"/>
    <m/>
    <m/>
    <m/>
    <m/>
    <m/>
    <m/>
    <s v="S"/>
    <n v="0"/>
    <n v="0"/>
  </r>
  <r>
    <n v="21398"/>
    <n v="92"/>
    <n v="63"/>
    <n v="29"/>
    <n v="29"/>
    <n v="348"/>
    <n v="348"/>
    <n v="21"/>
    <x v="138"/>
    <x v="3247"/>
    <s v="PONTAILLER-SUR-SAONE"/>
    <s v="SPASAD MIREBEAU LA VINGEANNE"/>
    <s v="S.P.A.S.A.D."/>
    <n v="210781266"/>
    <s v="MUTUALITE FRANCAISE BOURGUIGNONNE COTE D'OR"/>
    <n v="1"/>
    <m/>
    <m/>
    <m/>
    <m/>
    <m/>
    <m/>
    <s v="S"/>
    <n v="0"/>
    <n v="0"/>
  </r>
  <r>
    <n v="21416"/>
    <n v="508.45492283126413"/>
    <n v="271.45949392961739"/>
    <n v="236.99542890164673"/>
    <n v="236.99542890164673"/>
    <n v="2066"/>
    <n v="2066"/>
    <n v="21"/>
    <x v="138"/>
    <x v="3248"/>
    <s v="MIREBEAU-SUR-BEZE"/>
    <s v="SPASAD MIREBEAU LA VINGEANNE"/>
    <s v="S.P.A.S.A.D."/>
    <n v="210781266"/>
    <s v="MUTUALITE FRANCAISE BOURGUIGNONNE COTE D'OR"/>
    <n v="1"/>
    <m/>
    <m/>
    <m/>
    <m/>
    <m/>
    <m/>
    <s v="S"/>
    <n v="0"/>
    <n v="0"/>
  </r>
  <r>
    <n v="21433"/>
    <n v="112.42146901043128"/>
    <n v="72.686294618813321"/>
    <n v="39.735174391617953"/>
    <n v="39.735174391617953"/>
    <n v="378"/>
    <n v="378"/>
    <n v="21"/>
    <x v="138"/>
    <x v="3249"/>
    <s v="FONTAINE-FRANCAISE"/>
    <s v="SPASAD MIREBEAU LA VINGEANNE"/>
    <s v="S.P.A.S.A.D."/>
    <n v="210781266"/>
    <s v="MUTUALITE FRANCAISE BOURGUIGNONNE COTE D'OR"/>
    <n v="1"/>
    <m/>
    <m/>
    <m/>
    <m/>
    <m/>
    <m/>
    <s v="S"/>
    <n v="0"/>
    <n v="0"/>
  </r>
  <r>
    <n v="21437"/>
    <n v="41.475000000000001"/>
    <n v="36.537500000000001"/>
    <n v="4.9375"/>
    <n v="4.9375"/>
    <n v="237"/>
    <n v="237"/>
    <n v="21"/>
    <x v="138"/>
    <x v="3250"/>
    <s v="PONTAILLER-SUR-SAONE"/>
    <s v="SPASAD MIREBEAU LA VINGEANNE"/>
    <s v="S.P.A.S.A.D."/>
    <n v="210781266"/>
    <s v="MUTUALITE FRANCAISE BOURGUIGNONNE COTE D'OR"/>
    <n v="1"/>
    <m/>
    <m/>
    <m/>
    <m/>
    <m/>
    <m/>
    <s v="S"/>
    <n v="0"/>
    <n v="0"/>
  </r>
  <r>
    <n v="21459"/>
    <n v="44.050209205020906"/>
    <n v="29.991631799163169"/>
    <n v="14.058577405857735"/>
    <n v="14.058577405857735"/>
    <n v="224"/>
    <n v="224"/>
    <n v="21"/>
    <x v="138"/>
    <x v="3251"/>
    <s v="MIREBEAU-SUR-BEZE"/>
    <s v="SPASAD MIREBEAU LA VINGEANNE"/>
    <s v="S.P.A.S.A.D."/>
    <n v="210781266"/>
    <s v="MUTUALITE FRANCAISE BOURGUIGNONNE COTE D'OR"/>
    <n v="1"/>
    <m/>
    <m/>
    <m/>
    <m/>
    <m/>
    <m/>
    <s v="S"/>
    <n v="0"/>
    <n v="0"/>
  </r>
  <r>
    <n v="21467"/>
    <n v="26"/>
    <n v="21"/>
    <n v="5"/>
    <n v="5"/>
    <n v="133"/>
    <n v="133"/>
    <n v="21"/>
    <x v="138"/>
    <x v="3252"/>
    <s v="MIREBEAU-SUR-BEZE"/>
    <s v="SPASAD MIREBEAU LA VINGEANNE"/>
    <s v="S.P.A.S.A.D."/>
    <n v="210781266"/>
    <s v="MUTUALITE FRANCAISE BOURGUIGNONNE COTE D'OR"/>
    <n v="1"/>
    <m/>
    <m/>
    <m/>
    <m/>
    <m/>
    <m/>
    <s v="S"/>
    <n v="0"/>
    <n v="0"/>
  </r>
  <r>
    <n v="21468"/>
    <n v="36.00000000000005"/>
    <n v="22.628571428571458"/>
    <n v="13.37142857142859"/>
    <n v="13.37142857142859"/>
    <n v="108"/>
    <n v="108"/>
    <n v="21"/>
    <x v="138"/>
    <x v="3253"/>
    <s v="FONTAINE-FRANCAISE"/>
    <s v="SPASAD MIREBEAU LA VINGEANNE"/>
    <s v="S.P.A.S.A.D."/>
    <n v="210781266"/>
    <s v="MUTUALITE FRANCAISE BOURGUIGNONNE COTE D'OR"/>
    <n v="1"/>
    <m/>
    <m/>
    <m/>
    <m/>
    <m/>
    <m/>
    <s v="S"/>
    <n v="0"/>
    <n v="0"/>
  </r>
  <r>
    <n v="21482"/>
    <n v="185.63072378138912"/>
    <n v="109.96602658788812"/>
    <n v="75.664697193500999"/>
    <n v="75.664697193500999"/>
    <n v="683.00000000000239"/>
    <n v="683.00000000000239"/>
    <n v="21"/>
    <x v="138"/>
    <x v="3254"/>
    <s v="PONTAILLER-SUR-SAONE"/>
    <s v="SPASAD MIREBEAU LA VINGEANNE"/>
    <s v="S.P.A.S.A.D."/>
    <n v="210781266"/>
    <s v="MUTUALITE FRANCAISE BOURGUIGNONNE COTE D'OR"/>
    <n v="1"/>
    <m/>
    <m/>
    <m/>
    <m/>
    <m/>
    <m/>
    <s v="S"/>
    <n v="0"/>
    <n v="0"/>
  </r>
  <r>
    <n v="21496"/>
    <n v="336.22778675282609"/>
    <n v="202.94830371566979"/>
    <n v="133.27948303715627"/>
    <n v="133.27948303715627"/>
    <n v="1250"/>
    <n v="1250"/>
    <n v="21"/>
    <x v="138"/>
    <x v="3255"/>
    <s v="PONTAILLER-SUR-SAONE"/>
    <s v="SPASAD MIREBEAU LA VINGEANNE"/>
    <s v="S.P.A.S.A.D."/>
    <n v="210781266"/>
    <s v="MUTUALITE FRANCAISE BOURGUIGNONNE COTE D'OR"/>
    <n v="1"/>
    <m/>
    <m/>
    <m/>
    <m/>
    <m/>
    <m/>
    <s v="S"/>
    <n v="0"/>
    <n v="0"/>
  </r>
  <r>
    <n v="21503"/>
    <n v="31"/>
    <n v="20"/>
    <n v="11"/>
    <n v="11"/>
    <n v="116"/>
    <n v="116"/>
    <n v="21"/>
    <x v="138"/>
    <x v="3256"/>
    <s v="FONTAINE-FRANCAISE"/>
    <s v="SPASAD MIREBEAU LA VINGEANNE"/>
    <s v="S.P.A.S.A.D."/>
    <n v="210781266"/>
    <s v="MUTUALITE FRANCAISE BOURGUIGNONNE COTE D'OR"/>
    <n v="1"/>
    <m/>
    <m/>
    <m/>
    <m/>
    <m/>
    <m/>
    <s v="S"/>
    <n v="0"/>
    <n v="0"/>
  </r>
  <r>
    <n v="21522"/>
    <n v="111.27104249610005"/>
    <n v="72.890166173574002"/>
    <n v="38.380876322526042"/>
    <n v="38.380876322526042"/>
    <n v="420"/>
    <n v="420"/>
    <n v="21"/>
    <x v="138"/>
    <x v="3257"/>
    <s v="MIREBEAU-SUR-BEZE"/>
    <s v="SPASAD MIREBEAU LA VINGEANNE"/>
    <s v="S.P.A.S.A.D."/>
    <n v="210781266"/>
    <s v="MUTUALITE FRANCAISE BOURGUIGNONNE COTE D'OR"/>
    <n v="1"/>
    <m/>
    <m/>
    <m/>
    <m/>
    <m/>
    <m/>
    <s v="S"/>
    <n v="0"/>
    <n v="0"/>
  </r>
  <r>
    <n v="21556"/>
    <n v="45"/>
    <n v="32"/>
    <n v="13"/>
    <n v="13"/>
    <n v="248"/>
    <n v="248"/>
    <n v="21"/>
    <x v="138"/>
    <x v="3258"/>
    <s v="PONTAILLER-SUR-SAONE"/>
    <s v="SPASAD MIREBEAU LA VINGEANNE"/>
    <s v="S.P.A.S.A.D."/>
    <n v="210781266"/>
    <s v="MUTUALITE FRANCAISE BOURGUIGNONNE COTE D'OR"/>
    <n v="1"/>
    <m/>
    <m/>
    <m/>
    <m/>
    <m/>
    <m/>
    <s v="S"/>
    <n v="0"/>
    <n v="0"/>
  </r>
  <r>
    <n v="21562"/>
    <n v="59"/>
    <n v="32"/>
    <n v="27"/>
    <n v="27"/>
    <n v="217"/>
    <n v="217"/>
    <n v="21"/>
    <x v="138"/>
    <x v="3259"/>
    <s v="FONTAINE-FRANCAISE"/>
    <s v="SPASAD MIREBEAU LA VINGEANNE"/>
    <s v="S.P.A.S.A.D."/>
    <n v="210781266"/>
    <s v="MUTUALITE FRANCAISE BOURGUIGNONNE COTE D'OR"/>
    <n v="1"/>
    <m/>
    <m/>
    <m/>
    <m/>
    <m/>
    <m/>
    <s v="S"/>
    <n v="0"/>
    <n v="0"/>
  </r>
  <r>
    <n v="21571"/>
    <n v="54.857142857143081"/>
    <n v="43.682539682539861"/>
    <n v="11.17460317460322"/>
    <n v="11.17460317460322"/>
    <n v="256.00000000000102"/>
    <n v="256.00000000000102"/>
    <n v="21"/>
    <x v="138"/>
    <x v="2148"/>
    <s v="PONTAILLER-SUR-SAONE"/>
    <s v="SPASAD MIREBEAU LA VINGEANNE"/>
    <s v="S.P.A.S.A.D."/>
    <n v="210781266"/>
    <s v="MUTUALITE FRANCAISE BOURGUIGNONNE COTE D'OR"/>
    <n v="1"/>
    <m/>
    <m/>
    <m/>
    <m/>
    <m/>
    <m/>
    <s v="S"/>
    <n v="0"/>
    <n v="0"/>
  </r>
  <r>
    <n v="21574"/>
    <n v="117.58104738154566"/>
    <n v="79.750623441396186"/>
    <n v="37.830423940149473"/>
    <n v="37.830423940149473"/>
    <n v="409.99999999999829"/>
    <n v="409.99999999999829"/>
    <n v="21"/>
    <x v="138"/>
    <x v="3260"/>
    <s v="FONTAINE-FRANCAISE"/>
    <s v="SPASAD MIREBEAU LA VINGEANNE"/>
    <s v="S.P.A.S.A.D."/>
    <n v="210781266"/>
    <s v="MUTUALITE FRANCAISE BOURGUIGNONNE COTE D'OR"/>
    <n v="1"/>
    <m/>
    <m/>
    <m/>
    <m/>
    <m/>
    <m/>
    <s v="S"/>
    <n v="0"/>
    <n v="0"/>
  </r>
  <r>
    <n v="21595"/>
    <n v="17.526315789473689"/>
    <n v="14.60526315789474"/>
    <n v="2.9210526315789478"/>
    <n v="2.9210526315789478"/>
    <n v="148"/>
    <n v="148"/>
    <n v="21"/>
    <x v="138"/>
    <x v="3261"/>
    <s v="MIREBEAU-SUR-BEZE"/>
    <s v="SPASAD MIREBEAU LA VINGEANNE"/>
    <s v="S.P.A.S.A.D."/>
    <n v="210781266"/>
    <s v="MUTUALITE FRANCAISE BOURGUIGNONNE COTE D'OR"/>
    <n v="1"/>
    <m/>
    <m/>
    <m/>
    <m/>
    <m/>
    <m/>
    <s v="S"/>
    <n v="0"/>
    <n v="0"/>
  </r>
  <r>
    <n v="21610"/>
    <n v="70.971428571428675"/>
    <n v="51.428571428571502"/>
    <n v="19.542857142857169"/>
    <n v="19.542857142857169"/>
    <n v="360.00000000000051"/>
    <n v="360.00000000000051"/>
    <n v="21"/>
    <x v="138"/>
    <x v="3262"/>
    <s v="PONTAILLER-SUR-SAONE"/>
    <s v="SPASAD MIREBEAU LA VINGEANNE"/>
    <s v="S.P.A.S.A.D."/>
    <n v="210781266"/>
    <s v="MUTUALITE FRANCAISE BOURGUIGNONNE COTE D'OR"/>
    <n v="1"/>
    <m/>
    <m/>
    <m/>
    <m/>
    <m/>
    <m/>
    <s v="S"/>
    <n v="0"/>
    <n v="0"/>
  </r>
  <r>
    <n v="21618"/>
    <n v="143.76607142857102"/>
    <n v="87.466071428571183"/>
    <n v="56.299999999999841"/>
    <n v="56.299999999999841"/>
    <n v="562.99999999999841"/>
    <n v="562.99999999999841"/>
    <n v="21"/>
    <x v="138"/>
    <x v="3263"/>
    <s v="PONTAILLER-SUR-SAONE"/>
    <s v="SPASAD MIREBEAU LA VINGEANNE"/>
    <s v="S.P.A.S.A.D."/>
    <n v="210781266"/>
    <s v="MUTUALITE FRANCAISE BOURGUIGNONNE COTE D'OR"/>
    <n v="1"/>
    <m/>
    <m/>
    <m/>
    <m/>
    <m/>
    <m/>
    <s v="S"/>
    <n v="0"/>
    <n v="0"/>
  </r>
  <r>
    <n v="21619"/>
    <n v="54.467532467532536"/>
    <n v="38.329004329004377"/>
    <n v="16.138528138528159"/>
    <n v="16.138528138528159"/>
    <n v="233"/>
    <n v="233"/>
    <n v="21"/>
    <x v="138"/>
    <x v="3264"/>
    <s v="MIREBEAU-SUR-BEZE"/>
    <s v="SPASAD MIREBEAU LA VINGEANNE"/>
    <s v="S.P.A.S.A.D."/>
    <n v="210781266"/>
    <s v="MUTUALITE FRANCAISE BOURGUIGNONNE COTE D'OR"/>
    <n v="1"/>
    <m/>
    <m/>
    <m/>
    <m/>
    <m/>
    <m/>
    <s v="S"/>
    <n v="0"/>
    <n v="0"/>
  </r>
  <r>
    <n v="21624"/>
    <n v="19.13286713286719"/>
    <n v="16.11188811188816"/>
    <n v="3.0209790209790297"/>
    <n v="3.0209790209790297"/>
    <n v="144"/>
    <n v="144"/>
    <n v="21"/>
    <x v="138"/>
    <x v="3265"/>
    <s v="PONTAILLER-SUR-SAONE"/>
    <s v="SPASAD MIREBEAU LA VINGEANNE"/>
    <s v="S.P.A.S.A.D."/>
    <n v="210781266"/>
    <s v="MUTUALITE FRANCAISE BOURGUIGNONNE COTE D'OR"/>
    <n v="1"/>
    <m/>
    <m/>
    <m/>
    <m/>
    <m/>
    <m/>
    <s v="S"/>
    <n v="0"/>
    <n v="0"/>
  </r>
  <r>
    <n v="21644"/>
    <n v="25.69047619047619"/>
    <n v="20.75"/>
    <n v="4.9404761904761898"/>
    <n v="4.9404761904761898"/>
    <n v="166"/>
    <n v="166"/>
    <n v="21"/>
    <x v="138"/>
    <x v="3266"/>
    <s v="MIREBEAU-SUR-BEZE"/>
    <s v="SPASAD MIREBEAU LA VINGEANNE"/>
    <s v="S.P.A.S.A.D."/>
    <n v="210781266"/>
    <s v="MUTUALITE FRANCAISE BOURGUIGNONNE COTE D'OR"/>
    <n v="1"/>
    <m/>
    <m/>
    <m/>
    <m/>
    <m/>
    <m/>
    <s v="S"/>
    <n v="0"/>
    <n v="0"/>
  </r>
  <r>
    <n v="21680"/>
    <n v="122"/>
    <n v="72"/>
    <n v="50"/>
    <n v="50"/>
    <n v="489"/>
    <n v="489"/>
    <n v="21"/>
    <x v="138"/>
    <x v="3267"/>
    <s v="PONTAILLER-SUR-SAONE"/>
    <s v="SPASAD MIREBEAU LA VINGEANNE"/>
    <s v="S.P.A.S.A.D."/>
    <n v="210781266"/>
    <s v="MUTUALITE FRANCAISE BOURGUIGNONNE COTE D'OR"/>
    <n v="1"/>
    <m/>
    <m/>
    <m/>
    <m/>
    <m/>
    <m/>
    <s v="S"/>
    <n v="0"/>
    <n v="0"/>
  </r>
  <r>
    <n v="21682"/>
    <n v="43.172093023255982"/>
    <n v="29.809302325581509"/>
    <n v="13.36279069767447"/>
    <n v="13.36279069767447"/>
    <n v="221.00000000000085"/>
    <n v="221.00000000000085"/>
    <n v="21"/>
    <x v="138"/>
    <x v="3268"/>
    <s v="MIREBEAU-SUR-BEZE"/>
    <s v="SPASAD MIREBEAU LA VINGEANNE"/>
    <s v="S.P.A.S.A.D."/>
    <n v="210781266"/>
    <s v="MUTUALITE FRANCAISE BOURGUIGNONNE COTE D'OR"/>
    <n v="1"/>
    <m/>
    <m/>
    <m/>
    <m/>
    <m/>
    <m/>
    <s v="S"/>
    <n v="0"/>
    <n v="0"/>
  </r>
  <r>
    <n v="21713"/>
    <n v="70.416430594900817"/>
    <n v="35.733711048158618"/>
    <n v="34.682719546742192"/>
    <n v="34.682719546742192"/>
    <n v="371"/>
    <n v="371"/>
    <n v="21"/>
    <x v="138"/>
    <x v="3269"/>
    <s v="PONTAILLER-SUR-SAONE"/>
    <s v="SPASAD MIREBEAU LA VINGEANNE"/>
    <s v="S.P.A.S.A.D."/>
    <n v="210781266"/>
    <s v="MUTUALITE FRANCAISE BOURGUIGNONNE COTE D'OR"/>
    <n v="1"/>
    <m/>
    <m/>
    <m/>
    <m/>
    <m/>
    <m/>
    <s v="S"/>
    <n v="0"/>
    <n v="0"/>
  </r>
  <r>
    <n v="21026"/>
    <n v="57.606382978723374"/>
    <n v="39.414893617021256"/>
    <n v="18.191489361702121"/>
    <n v="18.191489361702121"/>
    <n v="190"/>
    <n v="190"/>
    <n v="21"/>
    <x v="139"/>
    <x v="3270"/>
    <s v="MONTBARD"/>
    <s v="SPASAD MONTBARD L'AUXOIS-NORD"/>
    <s v="S.P.A.S.A.D."/>
    <n v="210781266"/>
    <s v="MUTUALITE FRANCAISE BOURGUIGNONNE COTE D'OR"/>
    <n v="1"/>
    <m/>
    <m/>
    <m/>
    <m/>
    <m/>
    <m/>
    <s v="S"/>
    <n v="0"/>
    <n v="0"/>
  </r>
  <r>
    <n v="21064"/>
    <n v="24.45569620253173"/>
    <n v="13.822784810126629"/>
    <n v="10.6329113924051"/>
    <n v="10.6329113924051"/>
    <n v="84.000000000000284"/>
    <n v="84.000000000000284"/>
    <n v="21"/>
    <x v="139"/>
    <x v="3271"/>
    <s v="MONTBARD"/>
    <s v="SPASAD MONTBARD L'AUXOIS-NORD"/>
    <s v="S.P.A.S.A.D."/>
    <n v="210781266"/>
    <s v="MUTUALITE FRANCAISE BOURGUIGNONNE COTE D'OR"/>
    <n v="1"/>
    <m/>
    <m/>
    <m/>
    <m/>
    <m/>
    <m/>
    <s v="S"/>
    <n v="0"/>
    <n v="0"/>
  </r>
  <r>
    <n v="21114"/>
    <n v="60.450867052023099"/>
    <n v="35.502890173410393"/>
    <n v="24.94797687861271"/>
    <n v="24.94797687861271"/>
    <n v="166"/>
    <n v="166"/>
    <n v="21"/>
    <x v="139"/>
    <x v="3272"/>
    <s v="MONTBARD"/>
    <s v="SPASAD MONTBARD L'AUXOIS-NORD"/>
    <s v="S.P.A.S.A.D."/>
    <n v="210781266"/>
    <s v="MUTUALITE FRANCAISE BOURGUIGNONNE COTE D'OR"/>
    <n v="1"/>
    <m/>
    <m/>
    <m/>
    <m/>
    <m/>
    <m/>
    <s v="S"/>
    <n v="0"/>
    <n v="0"/>
  </r>
  <r>
    <n v="21137"/>
    <n v="18"/>
    <n v="9"/>
    <n v="9"/>
    <n v="9"/>
    <n v="79"/>
    <n v="79"/>
    <n v="21"/>
    <x v="139"/>
    <x v="3273"/>
    <s v="MONTBARD"/>
    <s v="SPASAD MONTBARD L'AUXOIS-NORD"/>
    <s v="S.P.A.S.A.D."/>
    <n v="210781266"/>
    <s v="MUTUALITE FRANCAISE BOURGUIGNONNE COTE D'OR"/>
    <n v="1"/>
    <m/>
    <m/>
    <m/>
    <m/>
    <m/>
    <m/>
    <s v="S"/>
    <n v="0"/>
    <n v="0"/>
  </r>
  <r>
    <n v="21204"/>
    <n v="16"/>
    <n v="13"/>
    <n v="3"/>
    <n v="3"/>
    <n v="80"/>
    <n v="80"/>
    <n v="21"/>
    <x v="139"/>
    <x v="3274"/>
    <s v="MONTBARD"/>
    <s v="SPASAD MONTBARD L'AUXOIS-NORD"/>
    <s v="S.P.A.S.A.D."/>
    <n v="210781266"/>
    <s v="MUTUALITE FRANCAISE BOURGUIGNONNE COTE D'OR"/>
    <n v="1"/>
    <m/>
    <m/>
    <m/>
    <m/>
    <m/>
    <m/>
    <s v="S"/>
    <n v="0"/>
    <n v="0"/>
  </r>
  <r>
    <n v="21212"/>
    <n v="95.227544910179347"/>
    <n v="60.413173652694418"/>
    <n v="34.814371257484922"/>
    <n v="34.814371257484922"/>
    <n v="341.99999999999892"/>
    <n v="341.99999999999892"/>
    <n v="21"/>
    <x v="139"/>
    <x v="3275"/>
    <s v="MONTBARD"/>
    <s v="SPASAD MONTBARD L'AUXOIS-NORD"/>
    <s v="S.P.A.S.A.D."/>
    <n v="210781266"/>
    <s v="MUTUALITE FRANCAISE BOURGUIGNONNE COTE D'OR"/>
    <n v="1"/>
    <m/>
    <m/>
    <m/>
    <m/>
    <m/>
    <m/>
    <s v="S"/>
    <n v="0"/>
    <n v="0"/>
  </r>
  <r>
    <n v="21248"/>
    <n v="16"/>
    <n v="8"/>
    <n v="8"/>
    <n v="8"/>
    <n v="77"/>
    <n v="77"/>
    <n v="21"/>
    <x v="139"/>
    <x v="3276"/>
    <s v="MONTBARD"/>
    <s v="SPASAD MONTBARD L'AUXOIS-NORD"/>
    <s v="S.P.A.S.A.D."/>
    <n v="210781266"/>
    <s v="MUTUALITE FRANCAISE BOURGUIGNONNE COTE D'OR"/>
    <n v="1"/>
    <m/>
    <m/>
    <m/>
    <m/>
    <m/>
    <m/>
    <s v="S"/>
    <n v="0"/>
    <n v="0"/>
  </r>
  <r>
    <n v="21259"/>
    <n v="110.15282392026624"/>
    <n v="83.634551495016964"/>
    <n v="26.518272425249279"/>
    <n v="26.518272425249279"/>
    <n v="307.00000000000131"/>
    <n v="307.00000000000131"/>
    <n v="21"/>
    <x v="139"/>
    <x v="3277"/>
    <s v="MONTBARD"/>
    <s v="SPASAD MONTBARD L'AUXOIS-NORD"/>
    <s v="S.P.A.S.A.D."/>
    <n v="210781266"/>
    <s v="MUTUALITE FRANCAISE BOURGUIGNONNE COTE D'OR"/>
    <n v="1"/>
    <m/>
    <m/>
    <m/>
    <m/>
    <m/>
    <m/>
    <s v="S"/>
    <n v="0"/>
    <n v="0"/>
  </r>
  <r>
    <n v="21287"/>
    <n v="50.750000000000206"/>
    <n v="32.107142857142989"/>
    <n v="18.642857142857217"/>
    <n v="18.642857142857217"/>
    <n v="174.00000000000071"/>
    <n v="174.00000000000071"/>
    <n v="21"/>
    <x v="139"/>
    <x v="1050"/>
    <s v="MONTBARD"/>
    <s v="SPASAD MONTBARD L'AUXOIS-NORD"/>
    <s v="S.P.A.S.A.D."/>
    <n v="210781266"/>
    <s v="MUTUALITE FRANCAISE BOURGUIGNONNE COTE D'OR"/>
    <n v="1"/>
    <m/>
    <m/>
    <m/>
    <m/>
    <m/>
    <m/>
    <s v="S"/>
    <n v="0"/>
    <n v="0"/>
  </r>
  <r>
    <n v="21358"/>
    <n v="51.999999999999744"/>
    <n v="26.509803921568501"/>
    <n v="25.490196078431246"/>
    <n v="25.490196078431246"/>
    <n v="207.99999999999901"/>
    <n v="207.99999999999901"/>
    <n v="21"/>
    <x v="139"/>
    <x v="3278"/>
    <s v="MONTBARD"/>
    <s v="SPASAD MONTBARD L'AUXOIS-NORD"/>
    <s v="S.P.A.S.A.D."/>
    <n v="210781266"/>
    <s v="MUTUALITE FRANCAISE BOURGUIGNONNE COTE D'OR"/>
    <n v="1"/>
    <m/>
    <m/>
    <m/>
    <m/>
    <m/>
    <m/>
    <s v="S"/>
    <n v="0"/>
    <n v="0"/>
  </r>
  <r>
    <n v="21389"/>
    <n v="67.4212765957447"/>
    <n v="40.651063829787248"/>
    <n v="26.770212765957456"/>
    <n v="26.770212765957456"/>
    <n v="233"/>
    <n v="233"/>
    <n v="21"/>
    <x v="139"/>
    <x v="733"/>
    <s v="MONTBARD"/>
    <s v="SPASAD MONTBARD L'AUXOIS-NORD"/>
    <s v="S.P.A.S.A.D."/>
    <n v="210781266"/>
    <s v="MUTUALITE FRANCAISE BOURGUIGNONNE COTE D'OR"/>
    <n v="1"/>
    <m/>
    <m/>
    <m/>
    <m/>
    <m/>
    <m/>
    <s v="S"/>
    <n v="0"/>
    <n v="0"/>
  </r>
  <r>
    <n v="21425"/>
    <n v="1806.7256473784414"/>
    <n v="1040.9782597917031"/>
    <n v="765.74738758673823"/>
    <n v="765.74738758673823"/>
    <n v="5394.00000000001"/>
    <n v="5394.00000000001"/>
    <n v="21"/>
    <x v="139"/>
    <x v="3279"/>
    <s v="MONTBARD"/>
    <s v="SPASAD MONTBARD L'AUXOIS-NORD"/>
    <s v="S.P.A.S.A.D."/>
    <n v="210781266"/>
    <s v="MUTUALITE FRANCAISE BOURGUIGNONNE COTE D'OR"/>
    <n v="1"/>
    <m/>
    <m/>
    <m/>
    <m/>
    <m/>
    <m/>
    <s v="S"/>
    <n v="0"/>
    <n v="0"/>
  </r>
  <r>
    <n v="21429"/>
    <n v="99.311036789297205"/>
    <n v="80.056856187290606"/>
    <n v="19.254180602006599"/>
    <n v="19.254180602006599"/>
    <n v="302.99999999999858"/>
    <n v="302.99999999999858"/>
    <n v="21"/>
    <x v="139"/>
    <x v="3280"/>
    <s v="MONTBARD"/>
    <s v="SPASAD MONTBARD L'AUXOIS-NORD"/>
    <s v="S.P.A.S.A.D."/>
    <n v="210781266"/>
    <s v="MUTUALITE FRANCAISE BOURGUIGNONNE COTE D'OR"/>
    <n v="1"/>
    <m/>
    <m/>
    <m/>
    <m/>
    <m/>
    <m/>
    <s v="S"/>
    <n v="0"/>
    <n v="0"/>
  </r>
  <r>
    <n v="21456"/>
    <n v="38"/>
    <n v="23"/>
    <n v="15"/>
    <n v="15"/>
    <n v="157"/>
    <n v="157"/>
    <n v="21"/>
    <x v="139"/>
    <x v="3281"/>
    <s v="MONTBARD"/>
    <s v="SPASAD MONTBARD L'AUXOIS-NORD"/>
    <s v="S.P.A.S.A.D."/>
    <n v="210781266"/>
    <s v="MUTUALITE FRANCAISE BOURGUIGNONNE COTE D'OR"/>
    <n v="1"/>
    <m/>
    <m/>
    <m/>
    <m/>
    <m/>
    <m/>
    <s v="S"/>
    <n v="0"/>
    <n v="0"/>
  </r>
  <r>
    <n v="21530"/>
    <n v="61.158536585365937"/>
    <n v="36.280487804878099"/>
    <n v="24.878048780487841"/>
    <n v="24.878048780487841"/>
    <n v="170"/>
    <n v="170"/>
    <n v="21"/>
    <x v="139"/>
    <x v="130"/>
    <s v="MONTBARD"/>
    <s v="SPASAD MONTBARD L'AUXOIS-NORD"/>
    <s v="S.P.A.S.A.D."/>
    <n v="210781266"/>
    <s v="MUTUALITE FRANCAISE BOURGUIGNONNE COTE D'OR"/>
    <n v="1"/>
    <m/>
    <m/>
    <m/>
    <m/>
    <m/>
    <m/>
    <s v="S"/>
    <n v="0"/>
    <n v="0"/>
  </r>
  <r>
    <n v="21568"/>
    <n v="240"/>
    <n v="151"/>
    <n v="89"/>
    <n v="89"/>
    <n v="742"/>
    <n v="742"/>
    <n v="21"/>
    <x v="139"/>
    <x v="2923"/>
    <s v="MONTBARD"/>
    <s v="SPASAD MONTBARD L'AUXOIS-NORD"/>
    <s v="S.P.A.S.A.D."/>
    <n v="210781266"/>
    <s v="MUTUALITE FRANCAISE BOURGUIGNONNE COTE D'OR"/>
    <n v="1"/>
    <m/>
    <m/>
    <m/>
    <m/>
    <m/>
    <m/>
    <s v="S"/>
    <n v="0"/>
    <n v="0"/>
  </r>
  <r>
    <n v="21598"/>
    <n v="41.944785276073645"/>
    <n v="22.435582822085902"/>
    <n v="19.50920245398774"/>
    <n v="19.50920245398774"/>
    <n v="159"/>
    <n v="159"/>
    <n v="21"/>
    <x v="139"/>
    <x v="3282"/>
    <s v="MONTBARD"/>
    <s v="SPASAD MONTBARD L'AUXOIS-NORD"/>
    <s v="S.P.A.S.A.D."/>
    <n v="210781266"/>
    <s v="MUTUALITE FRANCAISE BOURGUIGNONNE COTE D'OR"/>
    <n v="1"/>
    <m/>
    <m/>
    <m/>
    <m/>
    <m/>
    <m/>
    <s v="S"/>
    <n v="0"/>
    <n v="0"/>
  </r>
  <r>
    <n v="21641"/>
    <n v="92.797826086956547"/>
    <n v="63.860869565217406"/>
    <n v="28.936956521739134"/>
    <n v="28.936956521739134"/>
    <n v="459"/>
    <n v="459"/>
    <n v="21"/>
    <x v="139"/>
    <x v="3283"/>
    <s v="MONTBARD"/>
    <s v="SPASAD MONTBARD L'AUXOIS-NORD"/>
    <s v="S.P.A.S.A.D."/>
    <n v="210781266"/>
    <s v="MUTUALITE FRANCAISE BOURGUIGNONNE COTE D'OR"/>
    <n v="1"/>
    <m/>
    <m/>
    <m/>
    <m/>
    <m/>
    <m/>
    <s v="S"/>
    <n v="0"/>
    <n v="0"/>
  </r>
  <r>
    <n v="21105"/>
    <n v="107.17948717948725"/>
    <n v="96.461538461538524"/>
    <n v="10.717948717948724"/>
    <n v="10.717948717948724"/>
    <n v="836"/>
    <n v="836"/>
    <n v="21"/>
    <x v="55"/>
    <x v="3284"/>
    <s v="DIJON  2E  CANTON"/>
    <s v="SPASAD QUETIGNY GRAND DIJON"/>
    <s v="S.P.A.S.A.D."/>
    <n v="210781266"/>
    <s v="MUTUALITE FRANCAISE BOURGUIGNONNE COTE D'OR"/>
    <n v="1"/>
    <m/>
    <m/>
    <m/>
    <m/>
    <m/>
    <m/>
    <s v="P"/>
    <n v="0"/>
    <n v="0"/>
  </r>
  <r>
    <n v="21171"/>
    <n v="2478.8383004774041"/>
    <n v="1791.8982765821077"/>
    <n v="686.94002389529669"/>
    <n v="686.94002389529669"/>
    <n v="10486"/>
    <n v="10486"/>
    <n v="21"/>
    <x v="55"/>
    <x v="3285"/>
    <s v="DIJON  2E  CANTON"/>
    <s v="SPASAD QUETIGNY GRAND DIJON"/>
    <s v="S.P.A.S.A.D."/>
    <n v="210781266"/>
    <s v="MUTUALITE FRANCAISE BOURGUIGNONNE COTE D'OR"/>
    <n v="1"/>
    <m/>
    <m/>
    <m/>
    <m/>
    <m/>
    <m/>
    <s v="P"/>
    <n v="0"/>
    <n v="0"/>
  </r>
  <r>
    <n v="21209"/>
    <n v="351"/>
    <n v="277"/>
    <n v="74"/>
    <n v="74"/>
    <n v="1839"/>
    <n v="1839"/>
    <n v="21"/>
    <x v="55"/>
    <x v="3286"/>
    <s v="DIJON  2E  CANTON"/>
    <s v="SPASAD QUETIGNY GRAND DIJON"/>
    <s v="S.P.A.S.A.D."/>
    <n v="210781266"/>
    <s v="MUTUALITE FRANCAISE BOURGUIGNONNE COTE D'OR"/>
    <n v="1"/>
    <m/>
    <m/>
    <m/>
    <m/>
    <m/>
    <m/>
    <s v="P"/>
    <n v="0"/>
    <n v="0"/>
  </r>
  <r>
    <n v="21213"/>
    <n v="135.44695649474039"/>
    <n v="99.058221914063864"/>
    <n v="36.38873458067652"/>
    <n v="36.38873458067652"/>
    <n v="759"/>
    <n v="759"/>
    <n v="21"/>
    <x v="55"/>
    <x v="3287"/>
    <s v="DIJON  2E  CANTON"/>
    <s v="SPASAD QUETIGNY GRAND DIJON"/>
    <s v="S.P.A.S.A.D."/>
    <n v="210781266"/>
    <s v="MUTUALITE FRANCAISE BOURGUIGNONNE COTE D'OR"/>
    <n v="1"/>
    <m/>
    <m/>
    <m/>
    <m/>
    <m/>
    <m/>
    <s v="P"/>
    <n v="0"/>
    <n v="0"/>
  </r>
  <r>
    <n v="21223"/>
    <n v="463.64508339407513"/>
    <n v="275.06126843693329"/>
    <n v="188.58381495714184"/>
    <n v="188.58381495714184"/>
    <n v="1427"/>
    <n v="1427"/>
    <n v="21"/>
    <x v="55"/>
    <x v="3288"/>
    <s v="FONTAINE-LES-DIJON"/>
    <s v="SPASAD QUETIGNY GRAND DIJON"/>
    <s v="S.P.A.S.A.D."/>
    <n v="210781266"/>
    <s v="MUTUALITE FRANCAISE BOURGUIGNONNE COTE D'OR"/>
    <n v="1"/>
    <m/>
    <m/>
    <m/>
    <m/>
    <m/>
    <m/>
    <s v="P"/>
    <n v="0"/>
    <n v="0"/>
  </r>
  <r>
    <n v="21227"/>
    <n v="164.07076723834098"/>
    <n v="76.216909068354525"/>
    <n v="87.853858169986466"/>
    <n v="87.853858169986466"/>
    <n v="435"/>
    <n v="435"/>
    <n v="21"/>
    <x v="55"/>
    <x v="3289"/>
    <s v="FONTAINE-LES-DIJON"/>
    <s v="SPASAD QUETIGNY GRAND DIJON"/>
    <s v="S.P.A.S.A.D."/>
    <n v="210781266"/>
    <s v="MUTUALITE FRANCAISE BOURGUIGNONNE COTE D'OR"/>
    <n v="1"/>
    <m/>
    <m/>
    <m/>
    <m/>
    <m/>
    <m/>
    <s v="P"/>
    <n v="0"/>
    <n v="0"/>
  </r>
  <r>
    <n v="71475"/>
    <n v="1794.3845937496208"/>
    <n v="1123.0812119391935"/>
    <n v="335.65169090521368"/>
    <n v="671.30338181042737"/>
    <n v="3282.4999999999964"/>
    <n v="6564.9999999999927"/>
    <n v="71"/>
    <x v="42"/>
    <x v="2923"/>
    <s v="CHALON-SUR-SAONE-SUD"/>
    <s v="S.S.I.A.D. CHALON/SAONE"/>
    <s v="S.S.I.A.D."/>
    <n v="710971359"/>
    <s v="CCAS DE CHALON"/>
    <n v="2"/>
    <m/>
    <m/>
    <m/>
    <m/>
    <m/>
    <m/>
    <s v="P"/>
    <n v="0"/>
    <n v="0"/>
  </r>
  <r>
    <n v="21255"/>
    <n v="72"/>
    <n v="60"/>
    <n v="12"/>
    <n v="12"/>
    <n v="266"/>
    <n v="266"/>
    <n v="21"/>
    <x v="55"/>
    <x v="3290"/>
    <s v="FONTAINE-LES-DIJON"/>
    <s v="SPASAD QUETIGNY GRAND DIJON"/>
    <s v="S.P.A.S.A.D."/>
    <n v="210781266"/>
    <s v="MUTUALITE FRANCAISE BOURGUIGNONNE COTE D'OR"/>
    <n v="1"/>
    <m/>
    <m/>
    <m/>
    <m/>
    <m/>
    <m/>
    <s v="P"/>
    <n v="0"/>
    <n v="0"/>
  </r>
  <r>
    <n v="21315"/>
    <n v="321.44028244033933"/>
    <n v="207.88119764350679"/>
    <n v="113.55908479683252"/>
    <n v="113.55908479683252"/>
    <n v="1229"/>
    <n v="1229"/>
    <n v="21"/>
    <x v="55"/>
    <x v="3291"/>
    <s v="FONTAINE-LES-DIJON"/>
    <s v="SPASAD QUETIGNY GRAND DIJON"/>
    <s v="S.P.A.S.A.D."/>
    <n v="210781266"/>
    <s v="MUTUALITE FRANCAISE BOURGUIGNONNE COTE D'OR"/>
    <n v="1"/>
    <m/>
    <m/>
    <m/>
    <m/>
    <m/>
    <m/>
    <s v="P"/>
    <n v="0"/>
    <n v="0"/>
  </r>
  <r>
    <n v="71486"/>
    <n v="2948"/>
    <n v="1694"/>
    <n v="627"/>
    <n v="1254"/>
    <n v="4412"/>
    <n v="8824"/>
    <n v="71"/>
    <x v="41"/>
    <x v="3292"/>
    <s v="MONTCEAU-LES-MINES-SUD"/>
    <s v="S.S.I.A.D. MONTCEAU DOMISOL"/>
    <s v="S.S.I.A.D."/>
    <n v="710785544"/>
    <s v="DOMISOL"/>
    <n v="2"/>
    <m/>
    <m/>
    <m/>
    <m/>
    <m/>
    <m/>
    <s v="P"/>
    <n v="0"/>
    <n v="0"/>
  </r>
  <r>
    <n v="71486"/>
    <n v="2948"/>
    <n v="1694"/>
    <n v="627"/>
    <n v="1254"/>
    <n v="4412"/>
    <n v="8824"/>
    <n v="71"/>
    <x v="34"/>
    <x v="3292"/>
    <s v="MONTCEAU-LES-MINES-SUD"/>
    <s v="S.S.I.A.D. FILIERIS MONTCEAU"/>
    <s v="S.S.I.A.D."/>
    <n v="750050759"/>
    <s v="CANSSM FILIERIS "/>
    <n v="2"/>
    <m/>
    <m/>
    <m/>
    <m/>
    <m/>
    <m/>
    <s v="P"/>
    <n v="0"/>
    <n v="0"/>
  </r>
  <r>
    <n v="21452"/>
    <n v="516"/>
    <n v="330"/>
    <n v="186"/>
    <n v="186"/>
    <n v="1832"/>
    <n v="1832"/>
    <n v="21"/>
    <x v="55"/>
    <x v="3293"/>
    <s v="CHENOVE"/>
    <s v="SPASAD QUETIGNY GRAND DIJON"/>
    <s v="S.P.A.S.A.D."/>
    <n v="210781266"/>
    <s v="MUTUALITE FRANCAISE BOURGUIGNONNE COTE D'OR"/>
    <n v="1"/>
    <m/>
    <m/>
    <m/>
    <m/>
    <m/>
    <m/>
    <s v="P"/>
    <n v="0"/>
    <n v="0"/>
  </r>
  <r>
    <n v="21473"/>
    <n v="236"/>
    <n v="165"/>
    <n v="71"/>
    <n v="71"/>
    <n v="1342"/>
    <n v="1342"/>
    <n v="21"/>
    <x v="55"/>
    <x v="3294"/>
    <s v="CHENOVE"/>
    <s v="SPASAD QUETIGNY GRAND DIJON"/>
    <s v="S.P.A.S.A.D."/>
    <n v="210781266"/>
    <s v="MUTUALITE FRANCAISE BOURGUIGNONNE COTE D'OR"/>
    <n v="1"/>
    <m/>
    <m/>
    <m/>
    <m/>
    <m/>
    <m/>
    <s v="P"/>
    <n v="0"/>
    <n v="0"/>
  </r>
  <r>
    <n v="21478"/>
    <n v="79"/>
    <n v="68"/>
    <n v="11"/>
    <n v="11"/>
    <n v="302"/>
    <n v="302"/>
    <n v="21"/>
    <x v="55"/>
    <x v="3295"/>
    <s v="DIJON  5E  CANTON"/>
    <s v="SPASAD QUETIGNY GRAND DIJON"/>
    <s v="S.P.A.S.A.D."/>
    <n v="210781266"/>
    <s v="MUTUALITE FRANCAISE BOURGUIGNONNE COTE D'OR"/>
    <n v="1"/>
    <m/>
    <m/>
    <m/>
    <m/>
    <m/>
    <m/>
    <s v="P"/>
    <n v="0"/>
    <n v="0"/>
  </r>
  <r>
    <n v="21481"/>
    <n v="392.33916554508698"/>
    <n v="268.84522207267798"/>
    <n v="123.493943472409"/>
    <n v="123.493943472409"/>
    <n v="1624"/>
    <n v="1624"/>
    <n v="21"/>
    <x v="55"/>
    <x v="3296"/>
    <s v="CHENOVE"/>
    <s v="SPASAD QUETIGNY GRAND DIJON"/>
    <s v="S.P.A.S.A.D."/>
    <n v="210781266"/>
    <s v="MUTUALITE FRANCAISE BOURGUIGNONNE COTE D'OR"/>
    <n v="1"/>
    <m/>
    <m/>
    <m/>
    <m/>
    <m/>
    <m/>
    <s v="P"/>
    <n v="0"/>
    <n v="0"/>
  </r>
  <r>
    <n v="21508"/>
    <n v="79"/>
    <n v="65"/>
    <n v="14"/>
    <n v="14"/>
    <n v="390"/>
    <n v="390"/>
    <n v="21"/>
    <x v="55"/>
    <x v="3297"/>
    <s v="DIJON  5E  CANTON"/>
    <s v="SPASAD QUETIGNY GRAND DIJON"/>
    <s v="S.P.A.S.A.D."/>
    <n v="210781266"/>
    <s v="MUTUALITE FRANCAISE BOURGUIGNONNE COTE D'OR"/>
    <n v="1"/>
    <m/>
    <m/>
    <m/>
    <m/>
    <m/>
    <m/>
    <s v="P"/>
    <n v="0"/>
    <n v="0"/>
  </r>
  <r>
    <n v="21617"/>
    <n v="3516.3592654355371"/>
    <n v="2072.4775403938438"/>
    <n v="721.94086252084674"/>
    <n v="1443.8817250416935"/>
    <n v="5565.5"/>
    <n v="11131"/>
    <n v="21"/>
    <x v="52"/>
    <x v="3298"/>
    <s v="FONTAINE-LES-DIJON"/>
    <s v="SSIAD DIJON LAC CSI"/>
    <s v="S.S.I.A.D."/>
    <n v="210000766"/>
    <s v="CENTRE DE SOINS INFIRMIERS DE DIJON"/>
    <n v="2"/>
    <m/>
    <m/>
    <m/>
    <m/>
    <m/>
    <m/>
    <s v="P"/>
    <n v="0"/>
    <n v="0"/>
  </r>
  <r>
    <n v="21521"/>
    <n v="146.19724770642208"/>
    <n v="108.94954128440372"/>
    <n v="37.247706422018361"/>
    <n v="37.247706422018361"/>
    <n v="812"/>
    <n v="812"/>
    <n v="21"/>
    <x v="55"/>
    <x v="3299"/>
    <s v="DIJON  2E  CANTON"/>
    <s v="SPASAD QUETIGNY GRAND DIJON"/>
    <s v="S.P.A.S.A.D."/>
    <n v="210781266"/>
    <s v="MUTUALITE FRANCAISE BOURGUIGNONNE COTE D'OR"/>
    <n v="1"/>
    <m/>
    <m/>
    <m/>
    <m/>
    <m/>
    <m/>
    <s v="P"/>
    <n v="0"/>
    <n v="0"/>
  </r>
  <r>
    <n v="21617"/>
    <n v="3516.3592654355371"/>
    <n v="2072.4775403938438"/>
    <n v="721.94086252084674"/>
    <n v="1443.8817250416935"/>
    <n v="5565.5"/>
    <n v="11131"/>
    <n v="21"/>
    <x v="53"/>
    <x v="3298"/>
    <s v="FONTAINE-LES-DIJON"/>
    <s v="SPASAD FEDOSAD"/>
    <s v="S.P.A.S.A.D."/>
    <n v="210987400"/>
    <s v="FEDOSAD"/>
    <n v="2"/>
    <m/>
    <m/>
    <m/>
    <m/>
    <m/>
    <m/>
    <s v="P"/>
    <n v="0"/>
    <n v="0"/>
  </r>
  <r>
    <n v="21605"/>
    <n v="418.93208386425329"/>
    <n v="261.83687087522901"/>
    <n v="157.0952129890243"/>
    <n v="157.0952129890243"/>
    <n v="2145.9999999999918"/>
    <n v="2145.9999999999918"/>
    <n v="21"/>
    <x v="55"/>
    <x v="3300"/>
    <s v="DIJON  2E  CANTON"/>
    <s v="SPASAD QUETIGNY GRAND DIJON"/>
    <s v="S.P.A.S.A.D."/>
    <n v="210781266"/>
    <s v="MUTUALITE FRANCAISE BOURGUIGNONNE COTE D'OR"/>
    <n v="1"/>
    <m/>
    <m/>
    <m/>
    <m/>
    <m/>
    <m/>
    <s v="P"/>
    <n v="0"/>
    <n v="0"/>
  </r>
  <r>
    <n v="21151"/>
    <n v="24.725274725274726"/>
    <n v="15.824175824175825"/>
    <n v="8.9010989010989015"/>
    <n v="8.9010989010989015"/>
    <n v="90"/>
    <n v="90"/>
    <n v="21"/>
    <x v="135"/>
    <x v="3301"/>
    <s v="SEMUR-EN-AUXOIS"/>
    <s v="SPASAD SEMUR EN AUXOIS PORTESDUMORVAN"/>
    <s v="S.P.A.S.A.D."/>
    <n v="210781266"/>
    <s v="MUTUALITE FRANCAISE BOURGUIGNONNE COTE D'OR"/>
    <n v="1"/>
    <m/>
    <m/>
    <m/>
    <m/>
    <m/>
    <m/>
    <s v="S"/>
    <n v="0"/>
    <n v="0"/>
  </r>
  <r>
    <n v="21205"/>
    <n v="48"/>
    <n v="31"/>
    <n v="17"/>
    <n v="17"/>
    <n v="240"/>
    <n v="240"/>
    <n v="21"/>
    <x v="135"/>
    <x v="3302"/>
    <s v="SEMUR-EN-AUXOIS"/>
    <s v="SPASAD SEMUR EN AUXOIS PORTESDUMORVAN"/>
    <s v="S.P.A.S.A.D."/>
    <n v="210781266"/>
    <s v="MUTUALITE FRANCAISE BOURGUIGNONNE COTE D'OR"/>
    <n v="1"/>
    <m/>
    <m/>
    <m/>
    <m/>
    <m/>
    <m/>
    <s v="S"/>
    <n v="0"/>
    <n v="0"/>
  </r>
  <r>
    <n v="21272"/>
    <n v="51"/>
    <n v="30"/>
    <n v="21"/>
    <n v="21"/>
    <n v="167"/>
    <n v="167"/>
    <n v="21"/>
    <x v="135"/>
    <x v="3303"/>
    <s v="SEMUR-EN-AUXOIS"/>
    <s v="SPASAD SEMUR EN AUXOIS PORTESDUMORVAN"/>
    <s v="S.P.A.S.A.D."/>
    <n v="210781266"/>
    <s v="MUTUALITE FRANCAISE BOURGUIGNONNE COTE D'OR"/>
    <n v="1"/>
    <m/>
    <m/>
    <m/>
    <m/>
    <m/>
    <m/>
    <s v="S"/>
    <n v="0"/>
    <n v="0"/>
  </r>
  <r>
    <n v="21291"/>
    <n v="85.608695652173949"/>
    <n v="55.451086956521763"/>
    <n v="30.157608695652183"/>
    <n v="30.157608695652183"/>
    <n v="358"/>
    <n v="358"/>
    <n v="21"/>
    <x v="135"/>
    <x v="3304"/>
    <s v="SEMUR-EN-AUXOIS"/>
    <s v="SPASAD SEMUR EN AUXOIS PORTESDUMORVAN"/>
    <s v="S.P.A.S.A.D."/>
    <n v="210781266"/>
    <s v="MUTUALITE FRANCAISE BOURGUIGNONNE COTE D'OR"/>
    <n v="1"/>
    <m/>
    <m/>
    <m/>
    <m/>
    <m/>
    <m/>
    <s v="S"/>
    <n v="0"/>
    <n v="0"/>
  </r>
  <r>
    <n v="21329"/>
    <n v="16"/>
    <n v="8.8888888888888893"/>
    <n v="7.1111111111111116"/>
    <n v="7.1111111111111116"/>
    <n v="40"/>
    <n v="40"/>
    <n v="21"/>
    <x v="135"/>
    <x v="3305"/>
    <s v="SEMUR-EN-AUXOIS"/>
    <s v="SPASAD SEMUR EN AUXOIS PORTESDUMORVAN"/>
    <s v="S.P.A.S.A.D."/>
    <n v="210781266"/>
    <s v="MUTUALITE FRANCAISE BOURGUIGNONNE COTE D'OR"/>
    <n v="1"/>
    <m/>
    <m/>
    <m/>
    <m/>
    <m/>
    <m/>
    <s v="S"/>
    <n v="0"/>
    <n v="0"/>
  </r>
  <r>
    <n v="21341"/>
    <n v="31.698113207547166"/>
    <n v="24.764150943396224"/>
    <n v="6.9339622641509422"/>
    <n v="6.9339622641509422"/>
    <n v="105"/>
    <n v="105"/>
    <n v="21"/>
    <x v="135"/>
    <x v="3306"/>
    <s v="SEMUR-EN-AUXOIS"/>
    <s v="SPASAD SEMUR EN AUXOIS PORTESDUMORVAN"/>
    <s v="S.P.A.S.A.D."/>
    <n v="210781266"/>
    <s v="MUTUALITE FRANCAISE BOURGUIGNONNE COTE D'OR"/>
    <n v="1"/>
    <m/>
    <m/>
    <m/>
    <m/>
    <m/>
    <m/>
    <s v="S"/>
    <n v="0"/>
    <n v="0"/>
  </r>
  <r>
    <n v="21365"/>
    <n v="19.25675675675669"/>
    <n v="15.20270270270265"/>
    <n v="4.0540540540540402"/>
    <n v="4.0540540540540402"/>
    <n v="74.999999999999744"/>
    <n v="74.999999999999744"/>
    <n v="21"/>
    <x v="135"/>
    <x v="3307"/>
    <s v="SEMUR-EN-AUXOIS"/>
    <s v="SPASAD SEMUR EN AUXOIS PORTESDUMORVAN"/>
    <s v="S.P.A.S.A.D."/>
    <n v="210781266"/>
    <s v="MUTUALITE FRANCAISE BOURGUIGNONNE COTE D'OR"/>
    <n v="1"/>
    <m/>
    <m/>
    <m/>
    <m/>
    <m/>
    <m/>
    <s v="S"/>
    <n v="0"/>
    <n v="0"/>
  </r>
  <r>
    <n v="21394"/>
    <n v="44.032258064516128"/>
    <n v="26.41935483870968"/>
    <n v="17.612903225806452"/>
    <n v="17.612903225806452"/>
    <n v="182"/>
    <n v="182"/>
    <n v="21"/>
    <x v="135"/>
    <x v="3308"/>
    <s v="SEMUR-EN-AUXOIS"/>
    <s v="SPASAD SEMUR EN AUXOIS PORTESDUMORVAN"/>
    <s v="S.P.A.S.A.D."/>
    <n v="210781266"/>
    <s v="MUTUALITE FRANCAISE BOURGUIGNONNE COTE D'OR"/>
    <n v="1"/>
    <m/>
    <m/>
    <m/>
    <m/>
    <m/>
    <m/>
    <s v="S"/>
    <n v="0"/>
    <n v="0"/>
  </r>
  <r>
    <n v="21413"/>
    <n v="108.13262599469492"/>
    <n v="76.387267904509258"/>
    <n v="31.745358090185665"/>
    <n v="31.745358090185665"/>
    <n v="374"/>
    <n v="374"/>
    <n v="21"/>
    <x v="135"/>
    <x v="3309"/>
    <s v="SEMUR-EN-AUXOIS"/>
    <s v="SPASAD SEMUR EN AUXOIS PORTESDUMORVAN"/>
    <s v="S.P.A.S.A.D."/>
    <n v="210781266"/>
    <s v="MUTUALITE FRANCAISE BOURGUIGNONNE COTE D'OR"/>
    <n v="1"/>
    <m/>
    <m/>
    <m/>
    <m/>
    <m/>
    <m/>
    <s v="S"/>
    <n v="0"/>
    <n v="0"/>
  </r>
  <r>
    <n v="21431"/>
    <n v="46.4275862068964"/>
    <n v="25.3241379310344"/>
    <n v="21.103448275862"/>
    <n v="21.103448275862"/>
    <n v="152.99999999999949"/>
    <n v="152.99999999999949"/>
    <n v="21"/>
    <x v="135"/>
    <x v="3310"/>
    <s v="SEMUR-EN-AUXOIS"/>
    <s v="SPASAD SEMUR EN AUXOIS PORTESDUMORVAN"/>
    <s v="S.P.A.S.A.D."/>
    <n v="210781266"/>
    <s v="MUTUALITE FRANCAISE BOURGUIGNONNE COTE D'OR"/>
    <n v="1"/>
    <m/>
    <m/>
    <m/>
    <m/>
    <m/>
    <m/>
    <s v="S"/>
    <n v="0"/>
    <n v="0"/>
  </r>
  <r>
    <n v="21497"/>
    <n v="48"/>
    <n v="25"/>
    <n v="23"/>
    <n v="23"/>
    <n v="204"/>
    <n v="204"/>
    <n v="21"/>
    <x v="135"/>
    <x v="3311"/>
    <s v="SEMUR-EN-AUXOIS"/>
    <s v="SPASAD SEMUR EN AUXOIS PORTESDUMORVAN"/>
    <s v="S.P.A.S.A.D."/>
    <n v="210781266"/>
    <s v="MUTUALITE FRANCAISE BOURGUIGNONNE COTE D'OR"/>
    <n v="1"/>
    <m/>
    <m/>
    <m/>
    <m/>
    <m/>
    <m/>
    <s v="S"/>
    <n v="0"/>
    <n v="0"/>
  </r>
  <r>
    <n v="21547"/>
    <n v="61.152173913043683"/>
    <n v="46.391304347826242"/>
    <n v="14.76086956521744"/>
    <n v="14.76086956521744"/>
    <n v="194.00000000000065"/>
    <n v="194.00000000000065"/>
    <n v="21"/>
    <x v="135"/>
    <x v="3312"/>
    <s v="SEMUR-EN-AUXOIS"/>
    <s v="SPASAD SEMUR EN AUXOIS PORTESDUMORVAN"/>
    <s v="S.P.A.S.A.D."/>
    <n v="210781266"/>
    <s v="MUTUALITE FRANCAISE BOURGUIGNONNE COTE D'OR"/>
    <n v="1"/>
    <m/>
    <m/>
    <m/>
    <m/>
    <m/>
    <m/>
    <s v="S"/>
    <n v="0"/>
    <n v="0"/>
  </r>
  <r>
    <n v="21603"/>
    <n v="1194.8612901553076"/>
    <n v="657.05630187883094"/>
    <n v="537.80498827647671"/>
    <n v="537.80498827647671"/>
    <n v="4107"/>
    <n v="4107"/>
    <n v="21"/>
    <x v="135"/>
    <x v="3313"/>
    <s v="SEMUR-EN-AUXOIS"/>
    <s v="SPASAD SEMUR EN AUXOIS PORTESDUMORVAN"/>
    <s v="S.P.A.S.A.D."/>
    <n v="210781266"/>
    <s v="MUTUALITE FRANCAISE BOURGUIGNONNE COTE D'OR"/>
    <n v="1"/>
    <m/>
    <m/>
    <m/>
    <m/>
    <m/>
    <m/>
    <s v="S"/>
    <n v="0"/>
    <n v="0"/>
  </r>
  <r>
    <n v="21612"/>
    <n v="26.279569892473042"/>
    <n v="22.23655913978488"/>
    <n v="4.0430107526881596"/>
    <n v="4.0430107526881596"/>
    <n v="93.999999999999716"/>
    <n v="93.999999999999716"/>
    <n v="21"/>
    <x v="135"/>
    <x v="3314"/>
    <s v="SEMUR-EN-AUXOIS"/>
    <s v="SPASAD SEMUR EN AUXOIS PORTESDUMORVAN"/>
    <s v="S.P.A.S.A.D."/>
    <n v="210781266"/>
    <s v="MUTUALITE FRANCAISE BOURGUIGNONNE COTE D'OR"/>
    <n v="1"/>
    <m/>
    <m/>
    <m/>
    <m/>
    <m/>
    <m/>
    <s v="S"/>
    <n v="0"/>
    <n v="0"/>
  </r>
  <r>
    <n v="21676"/>
    <n v="66.370370370370551"/>
    <n v="36.296296296296397"/>
    <n v="30.074074074074161"/>
    <n v="30.074074074074161"/>
    <n v="224.00000000000065"/>
    <n v="224.00000000000065"/>
    <n v="21"/>
    <x v="135"/>
    <x v="3315"/>
    <s v="SEMUR-EN-AUXOIS"/>
    <s v="SPASAD SEMUR EN AUXOIS PORTESDUMORVAN"/>
    <s v="S.P.A.S.A.D."/>
    <n v="210781266"/>
    <s v="MUTUALITE FRANCAISE BOURGUIGNONNE COTE D'OR"/>
    <n v="1"/>
    <m/>
    <m/>
    <m/>
    <m/>
    <m/>
    <m/>
    <s v="S"/>
    <n v="0"/>
    <n v="0"/>
  </r>
  <r>
    <n v="21689"/>
    <n v="34.568181818181827"/>
    <n v="25.92613636363637"/>
    <n v="8.6420454545454568"/>
    <n v="8.6420454545454568"/>
    <n v="169"/>
    <n v="169"/>
    <n v="21"/>
    <x v="135"/>
    <x v="3316"/>
    <s v="SEMUR-EN-AUXOIS"/>
    <s v="SPASAD SEMUR EN AUXOIS PORTESDUMORVAN"/>
    <s v="S.P.A.S.A.D."/>
    <n v="210781266"/>
    <s v="MUTUALITE FRANCAISE BOURGUIGNONNE COTE D'OR"/>
    <n v="1"/>
    <m/>
    <m/>
    <m/>
    <m/>
    <m/>
    <m/>
    <s v="S"/>
    <n v="0"/>
    <n v="0"/>
  </r>
  <r>
    <n v="21696"/>
    <n v="22.233333333333334"/>
    <n v="11.6"/>
    <n v="10.633333333333333"/>
    <n v="10.633333333333333"/>
    <n v="87"/>
    <n v="87"/>
    <n v="21"/>
    <x v="135"/>
    <x v="3317"/>
    <s v="SEMUR-EN-AUXOIS"/>
    <s v="SPASAD SEMUR EN AUXOIS PORTESDUMORVAN"/>
    <s v="S.P.A.S.A.D."/>
    <n v="210781266"/>
    <s v="MUTUALITE FRANCAISE BOURGUIGNONNE COTE D'OR"/>
    <n v="1"/>
    <m/>
    <m/>
    <m/>
    <m/>
    <m/>
    <m/>
    <s v="S"/>
    <n v="0"/>
    <n v="0"/>
  </r>
  <r>
    <n v="21013"/>
    <n v="52.241860465116261"/>
    <n v="38.697674418604642"/>
    <n v="13.544186046511623"/>
    <n v="13.544186046511623"/>
    <n v="416"/>
    <n v="416"/>
    <n v="21"/>
    <x v="136"/>
    <x v="3318"/>
    <s v="SOMBERNON"/>
    <s v="SPASAD SOMBERNON"/>
    <s v="S.P.A.S.A.D."/>
    <n v="210781266"/>
    <s v="MUTUALITE FRANCAISE BOURGUIGNONNE COTE D'OR"/>
    <n v="1"/>
    <m/>
    <m/>
    <m/>
    <m/>
    <m/>
    <m/>
    <s v="S"/>
    <n v="0"/>
    <n v="0"/>
  </r>
  <r>
    <n v="21018"/>
    <n v="13.725490196078432"/>
    <n v="10.784313725490197"/>
    <n v="2.9411764705882351"/>
    <n v="2.9411764705882351"/>
    <n v="50"/>
    <n v="50"/>
    <n v="21"/>
    <x v="136"/>
    <x v="465"/>
    <s v="SOMBERNON"/>
    <s v="SPASAD SOMBERNON"/>
    <s v="S.P.A.S.A.D."/>
    <n v="210781266"/>
    <s v="MUTUALITE FRANCAISE BOURGUIGNONNE COTE D'OR"/>
    <n v="1"/>
    <m/>
    <m/>
    <m/>
    <m/>
    <m/>
    <m/>
    <s v="S"/>
    <n v="0"/>
    <n v="0"/>
  </r>
  <r>
    <n v="21033"/>
    <n v="41.081081081081201"/>
    <n v="31.837837837837931"/>
    <n v="9.2432432432432705"/>
    <n v="9.2432432432432705"/>
    <n v="152"/>
    <n v="152"/>
    <n v="21"/>
    <x v="136"/>
    <x v="3319"/>
    <s v="SOMBERNON"/>
    <s v="SPASAD SOMBERNON"/>
    <s v="S.P.A.S.A.D."/>
    <n v="210781266"/>
    <s v="MUTUALITE FRANCAISE BOURGUIGNONNE COTE D'OR"/>
    <n v="1"/>
    <m/>
    <m/>
    <m/>
    <m/>
    <m/>
    <m/>
    <s v="S"/>
    <n v="0"/>
    <n v="0"/>
  </r>
  <r>
    <n v="21045"/>
    <n v="56.534693877551049"/>
    <n v="34.71428571428573"/>
    <n v="21.820408163265316"/>
    <n v="21.820408163265316"/>
    <n v="243"/>
    <n v="243"/>
    <n v="21"/>
    <x v="136"/>
    <x v="3320"/>
    <s v="SOMBERNON"/>
    <s v="SPASAD SOMBERNON"/>
    <s v="S.P.A.S.A.D."/>
    <n v="210781266"/>
    <s v="MUTUALITE FRANCAISE BOURGUIGNONNE COTE D'OR"/>
    <n v="1"/>
    <m/>
    <m/>
    <m/>
    <m/>
    <m/>
    <m/>
    <s v="S"/>
    <n v="0"/>
    <n v="0"/>
  </r>
  <r>
    <n v="21051"/>
    <n v="28.513761467889879"/>
    <n v="14.256880733944939"/>
    <n v="14.256880733944939"/>
    <n v="14.256880733944939"/>
    <n v="111"/>
    <n v="111"/>
    <n v="21"/>
    <x v="136"/>
    <x v="3321"/>
    <s v="SOMBERNON"/>
    <s v="SPASAD SOMBERNON"/>
    <s v="S.P.A.S.A.D."/>
    <n v="210781266"/>
    <s v="MUTUALITE FRANCAISE BOURGUIGNONNE COTE D'OR"/>
    <n v="1"/>
    <m/>
    <m/>
    <m/>
    <m/>
    <m/>
    <m/>
    <s v="S"/>
    <n v="0"/>
    <n v="0"/>
  </r>
  <r>
    <n v="21080"/>
    <n v="145.4073033707858"/>
    <n v="90.252808988763604"/>
    <n v="55.1544943820222"/>
    <n v="55.1544943820222"/>
    <n v="713.99999999999648"/>
    <n v="713.99999999999648"/>
    <n v="21"/>
    <x v="136"/>
    <x v="3322"/>
    <s v="SOMBERNON"/>
    <s v="SPASAD SOMBERNON"/>
    <s v="S.P.A.S.A.D."/>
    <n v="210781266"/>
    <s v="MUTUALITE FRANCAISE BOURGUIGNONNE COTE D'OR"/>
    <n v="1"/>
    <m/>
    <m/>
    <m/>
    <m/>
    <m/>
    <m/>
    <s v="S"/>
    <n v="0"/>
    <n v="0"/>
  </r>
  <r>
    <n v="21081"/>
    <n v="15"/>
    <n v="12"/>
    <n v="3"/>
    <n v="3"/>
    <n v="125"/>
    <n v="125"/>
    <n v="21"/>
    <x v="136"/>
    <x v="3323"/>
    <s v="SOMBERNON"/>
    <s v="SPASAD SOMBERNON"/>
    <s v="S.P.A.S.A.D."/>
    <n v="210781266"/>
    <s v="MUTUALITE FRANCAISE BOURGUIGNONNE COTE D'OR"/>
    <n v="1"/>
    <m/>
    <m/>
    <m/>
    <m/>
    <m/>
    <m/>
    <s v="S"/>
    <n v="0"/>
    <n v="0"/>
  </r>
  <r>
    <n v="21121"/>
    <n v="26.894736842105271"/>
    <n v="19.21052631578948"/>
    <n v="7.684210526315792"/>
    <n v="7.684210526315792"/>
    <n v="73"/>
    <n v="73"/>
    <n v="21"/>
    <x v="136"/>
    <x v="1402"/>
    <s v="SOMBERNON"/>
    <s v="SPASAD SOMBERNON"/>
    <s v="S.P.A.S.A.D."/>
    <n v="210781266"/>
    <s v="MUTUALITE FRANCAISE BOURGUIGNONNE COTE D'OR"/>
    <n v="1"/>
    <m/>
    <m/>
    <m/>
    <m/>
    <m/>
    <m/>
    <s v="S"/>
    <n v="0"/>
    <n v="0"/>
  </r>
  <r>
    <n v="21234"/>
    <n v="13.461538461538467"/>
    <n v="10.576923076923082"/>
    <n v="2.8846153846153859"/>
    <n v="2.8846153846153859"/>
    <n v="50"/>
    <n v="50"/>
    <n v="21"/>
    <x v="136"/>
    <x v="3324"/>
    <s v="SOMBERNON"/>
    <s v="SPASAD SOMBERNON"/>
    <s v="S.P.A.S.A.D."/>
    <n v="210781266"/>
    <s v="MUTUALITE FRANCAISE BOURGUIGNONNE COTE D'OR"/>
    <n v="1"/>
    <m/>
    <m/>
    <m/>
    <m/>
    <m/>
    <m/>
    <s v="S"/>
    <n v="0"/>
    <n v="0"/>
  </r>
  <r>
    <n v="21238"/>
    <n v="33.066666666666563"/>
    <n v="23.766666666666591"/>
    <n v="9.2999999999999705"/>
    <n v="9.2999999999999705"/>
    <n v="124"/>
    <n v="124"/>
    <n v="21"/>
    <x v="136"/>
    <x v="3325"/>
    <s v="SOMBERNON"/>
    <s v="SPASAD SOMBERNON"/>
    <s v="S.P.A.S.A.D."/>
    <n v="210781266"/>
    <s v="MUTUALITE FRANCAISE BOURGUIGNONNE COTE D'OR"/>
    <n v="1"/>
    <m/>
    <m/>
    <m/>
    <m/>
    <m/>
    <m/>
    <s v="S"/>
    <n v="0"/>
    <n v="0"/>
  </r>
  <r>
    <n v="21293"/>
    <n v="31"/>
    <n v="18"/>
    <n v="13"/>
    <n v="13"/>
    <n v="128"/>
    <n v="128"/>
    <n v="21"/>
    <x v="136"/>
    <x v="3326"/>
    <s v="SOMBERNON"/>
    <s v="SPASAD SOMBERNON"/>
    <s v="S.P.A.S.A.D."/>
    <n v="210781266"/>
    <s v="MUTUALITE FRANCAISE BOURGUIGNONNE COTE D'OR"/>
    <n v="1"/>
    <m/>
    <m/>
    <m/>
    <m/>
    <m/>
    <m/>
    <s v="S"/>
    <n v="0"/>
    <n v="0"/>
  </r>
  <r>
    <n v="21300"/>
    <n v="94.000772271636748"/>
    <n v="67.000550448932572"/>
    <n v="27.000221822704173"/>
    <n v="27.000221822704173"/>
    <n v="353"/>
    <n v="353"/>
    <n v="21"/>
    <x v="136"/>
    <x v="3327"/>
    <s v="SOMBERNON"/>
    <s v="SPASAD SOMBERNON"/>
    <s v="S.P.A.S.A.D."/>
    <n v="210781266"/>
    <s v="MUTUALITE FRANCAISE BOURGUIGNONNE COTE D'OR"/>
    <n v="1"/>
    <m/>
    <m/>
    <m/>
    <m/>
    <m/>
    <m/>
    <s v="S"/>
    <n v="0"/>
    <n v="0"/>
  </r>
  <r>
    <n v="21306"/>
    <n v="20.6930693069306"/>
    <n v="17.58910891089101"/>
    <n v="3.1039603960395903"/>
    <n v="3.1039603960395903"/>
    <n v="208.99999999999903"/>
    <n v="208.99999999999903"/>
    <n v="21"/>
    <x v="136"/>
    <x v="3328"/>
    <s v="SOMBERNON"/>
    <s v="SPASAD SOMBERNON"/>
    <s v="S.P.A.S.A.D."/>
    <n v="210781266"/>
    <s v="MUTUALITE FRANCAISE BOURGUIGNONNE COTE D'OR"/>
    <n v="1"/>
    <m/>
    <m/>
    <m/>
    <m/>
    <m/>
    <m/>
    <s v="S"/>
    <n v="0"/>
    <n v="0"/>
  </r>
  <r>
    <n v="21310"/>
    <n v="28"/>
    <n v="15"/>
    <n v="13"/>
    <n v="13"/>
    <n v="96"/>
    <n v="96"/>
    <n v="21"/>
    <x v="136"/>
    <x v="3329"/>
    <s v="SOMBERNON"/>
    <s v="SPASAD SOMBERNON"/>
    <s v="S.P.A.S.A.D."/>
    <n v="210781266"/>
    <s v="MUTUALITE FRANCAISE BOURGUIGNONNE COTE D'OR"/>
    <n v="1"/>
    <m/>
    <m/>
    <m/>
    <m/>
    <m/>
    <m/>
    <s v="S"/>
    <n v="0"/>
    <n v="0"/>
  </r>
  <r>
    <n v="21373"/>
    <n v="167.16802168021681"/>
    <n v="113.75338753387534"/>
    <n v="53.414634146341463"/>
    <n v="53.414634146341463"/>
    <n v="730"/>
    <n v="730"/>
    <n v="21"/>
    <x v="136"/>
    <x v="3330"/>
    <s v="SOMBERNON"/>
    <s v="SPASAD SOMBERNON"/>
    <s v="S.P.A.S.A.D."/>
    <n v="210781266"/>
    <s v="MUTUALITE FRANCAISE BOURGUIGNONNE COTE D'OR"/>
    <n v="1"/>
    <m/>
    <m/>
    <m/>
    <m/>
    <m/>
    <m/>
    <s v="S"/>
    <n v="0"/>
    <n v="0"/>
  </r>
  <r>
    <n v="21406"/>
    <n v="30"/>
    <n v="20"/>
    <n v="10"/>
    <n v="10"/>
    <n v="238"/>
    <n v="238"/>
    <n v="21"/>
    <x v="136"/>
    <x v="3331"/>
    <s v="SOMBERNON"/>
    <s v="SPASAD SOMBERNON"/>
    <s v="S.P.A.S.A.D."/>
    <n v="210781266"/>
    <s v="MUTUALITE FRANCAISE BOURGUIGNONNE COTE D'OR"/>
    <n v="1"/>
    <m/>
    <m/>
    <m/>
    <m/>
    <m/>
    <m/>
    <s v="S"/>
    <n v="0"/>
    <n v="0"/>
  </r>
  <r>
    <n v="21439"/>
    <n v="26.640000000000015"/>
    <n v="21.706666666666678"/>
    <n v="4.9333333333333353"/>
    <n v="4.9333333333333353"/>
    <n v="74"/>
    <n v="74"/>
    <n v="21"/>
    <x v="136"/>
    <x v="3332"/>
    <s v="SOMBERNON"/>
    <s v="SPASAD SOMBERNON"/>
    <s v="S.P.A.S.A.D."/>
    <n v="210781266"/>
    <s v="MUTUALITE FRANCAISE BOURGUIGNONNE COTE D'OR"/>
    <n v="1"/>
    <m/>
    <m/>
    <m/>
    <m/>
    <m/>
    <m/>
    <s v="S"/>
    <n v="0"/>
    <n v="0"/>
  </r>
  <r>
    <n v="21504"/>
    <n v="26.07954545454546"/>
    <n v="15.454545454545457"/>
    <n v="10.625000000000002"/>
    <n v="10.625000000000002"/>
    <n v="85"/>
    <n v="85"/>
    <n v="21"/>
    <x v="136"/>
    <x v="3333"/>
    <s v="SOMBERNON"/>
    <s v="SPASAD SOMBERNON"/>
    <s v="S.P.A.S.A.D."/>
    <n v="210781266"/>
    <s v="MUTUALITE FRANCAISE BOURGUIGNONNE COTE D'OR"/>
    <n v="1"/>
    <m/>
    <m/>
    <m/>
    <m/>
    <m/>
    <m/>
    <s v="S"/>
    <n v="0"/>
    <n v="0"/>
  </r>
  <r>
    <n v="21520"/>
    <n v="23.183673469387752"/>
    <n v="15.455782312925168"/>
    <n v="7.7278911564625838"/>
    <n v="7.7278911564625838"/>
    <n v="142"/>
    <n v="142"/>
    <n v="21"/>
    <x v="136"/>
    <x v="3334"/>
    <s v="SOMBERNON"/>
    <s v="SPASAD SOMBERNON"/>
    <s v="S.P.A.S.A.D."/>
    <n v="210781266"/>
    <s v="MUTUALITE FRANCAISE BOURGUIGNONNE COTE D'OR"/>
    <n v="1"/>
    <m/>
    <m/>
    <m/>
    <m/>
    <m/>
    <m/>
    <s v="S"/>
    <n v="0"/>
    <n v="0"/>
  </r>
  <r>
    <n v="21539"/>
    <n v="19.852941176470623"/>
    <n v="11.0294117647059"/>
    <n v="8.8235294117647207"/>
    <n v="8.8235294117647207"/>
    <n v="75.000000000000114"/>
    <n v="75.000000000000114"/>
    <n v="21"/>
    <x v="136"/>
    <x v="3335"/>
    <s v="SOMBERNON"/>
    <s v="SPASAD SOMBERNON"/>
    <s v="S.P.A.S.A.D."/>
    <n v="210781266"/>
    <s v="MUTUALITE FRANCAISE BOURGUIGNONNE COTE D'OR"/>
    <n v="1"/>
    <m/>
    <m/>
    <m/>
    <m/>
    <m/>
    <m/>
    <s v="S"/>
    <n v="0"/>
    <n v="0"/>
  </r>
  <r>
    <n v="21553"/>
    <n v="25.878260869565281"/>
    <n v="15.095652173913081"/>
    <n v="10.7826086956522"/>
    <n v="10.7826086956522"/>
    <n v="124"/>
    <n v="124"/>
    <n v="21"/>
    <x v="136"/>
    <x v="3336"/>
    <s v="SOMBERNON"/>
    <s v="SPASAD SOMBERNON"/>
    <s v="S.P.A.S.A.D."/>
    <n v="210781266"/>
    <s v="MUTUALITE FRANCAISE BOURGUIGNONNE COTE D'OR"/>
    <n v="1"/>
    <m/>
    <m/>
    <m/>
    <m/>
    <m/>
    <m/>
    <s v="S"/>
    <n v="0"/>
    <n v="0"/>
  </r>
  <r>
    <n v="21559"/>
    <n v="125.76764705882395"/>
    <n v="96.902941176470918"/>
    <n v="28.864705882353039"/>
    <n v="28.864705882353039"/>
    <n v="701.00000000000239"/>
    <n v="701.00000000000239"/>
    <n v="21"/>
    <x v="136"/>
    <x v="3337"/>
    <s v="SOMBERNON"/>
    <s v="SPASAD SOMBERNON"/>
    <s v="S.P.A.S.A.D."/>
    <n v="210781266"/>
    <s v="MUTUALITE FRANCAISE BOURGUIGNONNE COTE D'OR"/>
    <n v="1"/>
    <m/>
    <m/>
    <m/>
    <m/>
    <m/>
    <m/>
    <s v="S"/>
    <n v="0"/>
    <n v="0"/>
  </r>
  <r>
    <n v="21578"/>
    <n v="56.212927756653912"/>
    <n v="39.148288973383977"/>
    <n v="17.064638783269938"/>
    <n v="17.064638783269938"/>
    <n v="264"/>
    <n v="264"/>
    <n v="21"/>
    <x v="136"/>
    <x v="3338"/>
    <s v="SOMBERNON"/>
    <s v="SPASAD SOMBERNON"/>
    <s v="S.P.A.S.A.D."/>
    <n v="210781266"/>
    <s v="MUTUALITE FRANCAISE BOURGUIGNONNE COTE D'OR"/>
    <n v="1"/>
    <m/>
    <m/>
    <m/>
    <m/>
    <m/>
    <m/>
    <s v="S"/>
    <n v="0"/>
    <n v="0"/>
  </r>
  <r>
    <n v="21592"/>
    <n v="37.260273972602718"/>
    <n v="25.150684931506834"/>
    <n v="12.109589041095884"/>
    <n v="12.109589041095884"/>
    <n v="204"/>
    <n v="204"/>
    <n v="21"/>
    <x v="136"/>
    <x v="3339"/>
    <s v="SOMBERNON"/>
    <s v="SPASAD SOMBERNON"/>
    <s v="S.P.A.S.A.D."/>
    <n v="210781266"/>
    <s v="MUTUALITE FRANCAISE BOURGUIGNONNE COTE D'OR"/>
    <n v="1"/>
    <m/>
    <m/>
    <m/>
    <m/>
    <m/>
    <m/>
    <s v="S"/>
    <n v="0"/>
    <n v="0"/>
  </r>
  <r>
    <n v="21611"/>
    <n v="235.96774899059625"/>
    <n v="123.66888744039906"/>
    <n v="112.29886155019717"/>
    <n v="112.29886155019717"/>
    <n v="969"/>
    <n v="969"/>
    <n v="21"/>
    <x v="136"/>
    <x v="3340"/>
    <s v="SOMBERNON"/>
    <s v="SPASAD SOMBERNON"/>
    <s v="S.P.A.S.A.D."/>
    <n v="210781266"/>
    <s v="MUTUALITE FRANCAISE BOURGUIGNONNE COTE D'OR"/>
    <n v="1"/>
    <m/>
    <m/>
    <m/>
    <m/>
    <m/>
    <m/>
    <s v="S"/>
    <n v="0"/>
    <n v="0"/>
  </r>
  <r>
    <n v="21669"/>
    <n v="16.507246376811594"/>
    <n v="10.681159420289854"/>
    <n v="5.8260869565217384"/>
    <n v="5.8260869565217384"/>
    <n v="67"/>
    <n v="67"/>
    <n v="21"/>
    <x v="136"/>
    <x v="3341"/>
    <s v="SOMBERNON"/>
    <s v="SPASAD SOMBERNON"/>
    <s v="S.P.A.S.A.D."/>
    <n v="210781266"/>
    <s v="MUTUALITE FRANCAISE BOURGUIGNONNE COTE D'OR"/>
    <n v="1"/>
    <m/>
    <m/>
    <m/>
    <m/>
    <m/>
    <m/>
    <s v="S"/>
    <n v="0"/>
    <n v="0"/>
  </r>
  <r>
    <n v="21679"/>
    <n v="27.771186440677972"/>
    <n v="19.15254237288136"/>
    <n v="8.6186440677966125"/>
    <n v="8.6186440677966125"/>
    <n v="113"/>
    <n v="113"/>
    <n v="21"/>
    <x v="136"/>
    <x v="3342"/>
    <s v="SOMBERNON"/>
    <s v="SPASAD SOMBERNON"/>
    <s v="S.P.A.S.A.D."/>
    <n v="210781266"/>
    <s v="MUTUALITE FRANCAISE BOURGUIGNONNE COTE D'OR"/>
    <n v="1"/>
    <m/>
    <m/>
    <m/>
    <m/>
    <m/>
    <m/>
    <s v="S"/>
    <n v="0"/>
    <n v="0"/>
  </r>
  <r>
    <n v="58022"/>
    <n v="43"/>
    <n v="33"/>
    <n v="10"/>
    <n v="10"/>
    <n v="217"/>
    <n v="217"/>
    <n v="58"/>
    <x v="141"/>
    <x v="3343"/>
    <s v="GUERIGNY"/>
    <s v="S.S.I.A.D. NEVERS ST EXUPERY"/>
    <s v="S.S.I.A.D."/>
    <n v="210781266"/>
    <s v="MUTUALITE FRANCAISE BOURGUIGNONNE NIEVRE"/>
    <n v="1"/>
    <n v="40"/>
    <n v="40"/>
    <n v="4"/>
    <n v="4"/>
    <m/>
    <m/>
    <s v="P"/>
    <n v="0"/>
    <n v="0"/>
  </r>
  <r>
    <n v="58051"/>
    <n v="402"/>
    <n v="254"/>
    <n v="148"/>
    <n v="148"/>
    <n v="1521"/>
    <n v="1521"/>
    <n v="58"/>
    <x v="141"/>
    <x v="3344"/>
    <s v="NEVERS-SUD"/>
    <s v="S.S.I.A.D. NEVERS ST EXUPERY"/>
    <s v="S.S.I.A.D."/>
    <n v="210781266"/>
    <s v="MUTUALITE FRANCAISE BOURGUIGNONNE NIEVRE"/>
    <n v="1"/>
    <m/>
    <m/>
    <m/>
    <m/>
    <m/>
    <m/>
    <s v="P"/>
    <n v="0"/>
    <n v="0"/>
  </r>
  <r>
    <n v="58088"/>
    <n v="1289.970651389152"/>
    <n v="877.61671820755771"/>
    <n v="412.35393318159436"/>
    <n v="412.35393318159436"/>
    <n v="3585"/>
    <n v="3585"/>
    <n v="58"/>
    <x v="141"/>
    <x v="3345"/>
    <s v="NEVERS-NORD"/>
    <s v="S.S.I.A.D. NEVERS ST EXUPERY"/>
    <s v="S.S.I.A.D."/>
    <n v="210781266"/>
    <s v="MUTUALITE FRANCAISE BOURGUIGNONNE NIEVRE"/>
    <n v="1"/>
    <m/>
    <m/>
    <m/>
    <m/>
    <m/>
    <m/>
    <s v="P"/>
    <n v="0"/>
    <n v="0"/>
  </r>
  <r>
    <n v="58117"/>
    <n v="1351.3346527449853"/>
    <n v="690.20233481853973"/>
    <n v="661.13231792644569"/>
    <n v="661.13231792644569"/>
    <n v="4620"/>
    <n v="4620"/>
    <n v="58"/>
    <x v="141"/>
    <x v="3346"/>
    <s v="POUGUES-LES-EAUX"/>
    <s v="S.S.I.A.D. NEVERS ST EXUPERY"/>
    <s v="S.S.I.A.D."/>
    <n v="210781266"/>
    <s v="MUTUALITE FRANCAISE BOURGUIGNONNE NIEVRE"/>
    <n v="1"/>
    <m/>
    <m/>
    <m/>
    <m/>
    <m/>
    <m/>
    <s v="P"/>
    <n v="0"/>
    <n v="0"/>
  </r>
  <r>
    <n v="58121"/>
    <n v="886.74718098730568"/>
    <n v="599.02346731907141"/>
    <n v="287.72371366823427"/>
    <n v="287.72371366823427"/>
    <n v="3850.9999999999941"/>
    <n v="3850.9999999999941"/>
    <n v="58"/>
    <x v="141"/>
    <x v="3347"/>
    <s v="POUGUES-LES-EAUX"/>
    <s v="S.S.I.A.D. NEVERS ST EXUPERY"/>
    <s v="S.S.I.A.D."/>
    <n v="210781266"/>
    <s v="MUTUALITE FRANCAISE BOURGUIGNONNE NIEVRE"/>
    <n v="1"/>
    <m/>
    <m/>
    <m/>
    <m/>
    <m/>
    <m/>
    <s v="P"/>
    <n v="0"/>
    <n v="0"/>
  </r>
  <r>
    <n v="58124"/>
    <n v="153.40184453227863"/>
    <n v="115.05138339920896"/>
    <n v="38.350461133069658"/>
    <n v="38.350461133069658"/>
    <n v="765.99999999999659"/>
    <n v="765.99999999999659"/>
    <n v="58"/>
    <x v="141"/>
    <x v="3348"/>
    <s v="POUGUES-LES-EAUX"/>
    <s v="S.S.I.A.D. NEVERS ST EXUPERY"/>
    <s v="S.S.I.A.D."/>
    <n v="210781266"/>
    <s v="MUTUALITE FRANCAISE BOURGUIGNONNE NIEVRE"/>
    <n v="1"/>
    <m/>
    <m/>
    <m/>
    <m/>
    <m/>
    <m/>
    <s v="P"/>
    <n v="0"/>
    <n v="0"/>
  </r>
  <r>
    <n v="58126"/>
    <n v="68.146868250539754"/>
    <n v="49.105831533477179"/>
    <n v="19.041036717062578"/>
    <n v="19.041036717062578"/>
    <n v="463.99999999999858"/>
    <n v="463.99999999999858"/>
    <n v="58"/>
    <x v="141"/>
    <x v="3349"/>
    <s v="IMPHY"/>
    <s v="S.S.I.A.D. NEVERS ST EXUPERY"/>
    <s v="S.S.I.A.D."/>
    <n v="210781266"/>
    <s v="MUTUALITE FRANCAISE BOURGUIGNONNE NIEVRE"/>
    <n v="1"/>
    <m/>
    <m/>
    <m/>
    <m/>
    <m/>
    <m/>
    <s v="P"/>
    <n v="0"/>
    <n v="0"/>
  </r>
  <r>
    <n v="58131"/>
    <n v="762.90638487316301"/>
    <n v="405.57351622602602"/>
    <n v="357.33286864713699"/>
    <n v="357.33286864713699"/>
    <n v="2492"/>
    <n v="2492"/>
    <n v="58"/>
    <x v="141"/>
    <x v="3350"/>
    <s v="GUERIGNY"/>
    <s v="S.S.I.A.D. NEVERS ST EXUPERY"/>
    <s v="S.S.I.A.D."/>
    <n v="210781266"/>
    <s v="MUTUALITE FRANCAISE BOURGUIGNONNE NIEVRE"/>
    <n v="1"/>
    <m/>
    <m/>
    <m/>
    <m/>
    <m/>
    <m/>
    <s v="P"/>
    <n v="0"/>
    <n v="0"/>
  </r>
  <r>
    <n v="58160"/>
    <n v="953.04903569347516"/>
    <n v="678.49370624417213"/>
    <n v="274.55532944930309"/>
    <n v="274.55532944930309"/>
    <n v="3667.9999999999918"/>
    <n v="3667.9999999999918"/>
    <n v="58"/>
    <x v="141"/>
    <x v="3351"/>
    <s v="NEVERS-SUD"/>
    <s v="S.S.I.A.D. NEVERS ST EXUPERY"/>
    <s v="S.S.I.A.D."/>
    <n v="210781266"/>
    <s v="MUTUALITE FRANCAISE BOURGUIGNONNE NIEVRE"/>
    <n v="1"/>
    <m/>
    <m/>
    <m/>
    <m/>
    <m/>
    <m/>
    <s v="P"/>
    <n v="0"/>
    <n v="0"/>
  </r>
  <r>
    <n v="58176"/>
    <n v="133"/>
    <n v="107"/>
    <n v="26"/>
    <n v="26"/>
    <n v="578"/>
    <n v="578"/>
    <n v="58"/>
    <x v="141"/>
    <x v="3352"/>
    <s v="SAINT-BENIN-D'AZY"/>
    <s v="S.S.I.A.D. NEVERS ST EXUPERY"/>
    <s v="S.S.I.A.D."/>
    <n v="210781266"/>
    <s v="MUTUALITE FRANCAISE BOURGUIGNONNE NIEVRE"/>
    <n v="1"/>
    <m/>
    <m/>
    <m/>
    <m/>
    <m/>
    <m/>
    <s v="P"/>
    <n v="0"/>
    <n v="0"/>
  </r>
  <r>
    <n v="58204"/>
    <n v="70.63931691548855"/>
    <n v="37.891459371692882"/>
    <n v="32.747857543795668"/>
    <n v="32.747857543795668"/>
    <n v="341"/>
    <n v="341"/>
    <n v="58"/>
    <x v="141"/>
    <x v="3353"/>
    <s v="GUERIGNY"/>
    <s v="S.S.I.A.D. NEVERS ST EXUPERY"/>
    <s v="S.S.I.A.D."/>
    <n v="210781266"/>
    <s v="MUTUALITE FRANCAISE BOURGUIGNONNE NIEVRE"/>
    <n v="1"/>
    <m/>
    <m/>
    <m/>
    <m/>
    <m/>
    <m/>
    <s v="P"/>
    <n v="0"/>
    <n v="0"/>
  </r>
  <r>
    <n v="58207"/>
    <n v="224.6198952879588"/>
    <n v="167.94973821989581"/>
    <n v="56.670157068062998"/>
    <n v="56.670157068062998"/>
    <n v="984.00000000000296"/>
    <n v="984.00000000000296"/>
    <n v="58"/>
    <x v="141"/>
    <x v="3354"/>
    <s v="POUGUES-LES-EAUX"/>
    <s v="S.S.I.A.D. NEVERS ST EXUPERY"/>
    <s v="S.S.I.A.D."/>
    <n v="210781266"/>
    <s v="MUTUALITE FRANCAISE BOURGUIGNONNE NIEVRE"/>
    <n v="1"/>
    <m/>
    <m/>
    <m/>
    <m/>
    <m/>
    <m/>
    <s v="P"/>
    <n v="0"/>
    <n v="0"/>
  </r>
  <r>
    <n v="58212"/>
    <n v="79"/>
    <n v="47"/>
    <n v="32"/>
    <n v="32"/>
    <n v="340"/>
    <n v="340"/>
    <n v="58"/>
    <x v="141"/>
    <x v="3355"/>
    <s v="GUERIGNY"/>
    <s v="S.S.I.A.D. NEVERS ST EXUPERY"/>
    <s v="S.S.I.A.D."/>
    <n v="210781266"/>
    <s v="MUTUALITE FRANCAISE BOURGUIGNONNE NIEVRE"/>
    <n v="1"/>
    <m/>
    <m/>
    <m/>
    <m/>
    <m/>
    <m/>
    <s v="P"/>
    <n v="0"/>
    <n v="0"/>
  </r>
  <r>
    <n v="58214"/>
    <n v="769.09392480229144"/>
    <n v="444.84023642317828"/>
    <n v="324.2536883791131"/>
    <n v="324.2536883791131"/>
    <n v="2409.9999999999927"/>
    <n v="2409.9999999999927"/>
    <n v="58"/>
    <x v="141"/>
    <x v="3356"/>
    <s v="POUGUES-LES-EAUX"/>
    <s v="S.S.I.A.D. NEVERS ST EXUPERY"/>
    <s v="S.S.I.A.D."/>
    <n v="210781266"/>
    <s v="MUTUALITE FRANCAISE BOURGUIGNONNE NIEVRE"/>
    <n v="1"/>
    <m/>
    <m/>
    <m/>
    <m/>
    <m/>
    <m/>
    <s v="P"/>
    <n v="0"/>
    <n v="0"/>
  </r>
  <r>
    <n v="58231"/>
    <n v="115.88508557457209"/>
    <n v="83.520782396087995"/>
    <n v="32.3643031784841"/>
    <n v="32.3643031784841"/>
    <n v="427"/>
    <n v="427"/>
    <n v="58"/>
    <x v="141"/>
    <x v="3357"/>
    <s v="CHARITE-SUR-LOIRE"/>
    <s v="S.S.I.A.D. NEVERS ST EXUPERY"/>
    <s v="S.S.I.A.D."/>
    <n v="210781266"/>
    <s v="MUTUALITE FRANCAISE BOURGUIGNONNE NIEVRE"/>
    <n v="1"/>
    <m/>
    <m/>
    <m/>
    <m/>
    <m/>
    <m/>
    <s v="P"/>
    <n v="0"/>
    <n v="0"/>
  </r>
  <r>
    <n v="58238"/>
    <n v="563.47293651695156"/>
    <n v="433.59403146523118"/>
    <n v="129.87890505172041"/>
    <n v="129.87890505172041"/>
    <n v="2147"/>
    <n v="2147"/>
    <n v="58"/>
    <x v="141"/>
    <x v="3358"/>
    <s v="NEVERS-EST"/>
    <s v="S.S.I.A.D. NEVERS ST EXUPERY"/>
    <s v="S.S.I.A.D."/>
    <n v="210781266"/>
    <s v="MUTUALITE FRANCAISE BOURGUIGNONNE NIEVRE"/>
    <n v="1"/>
    <m/>
    <m/>
    <m/>
    <m/>
    <m/>
    <m/>
    <s v="P"/>
    <n v="0"/>
    <n v="0"/>
  </r>
  <r>
    <n v="58254"/>
    <n v="142.76285240464347"/>
    <n v="107.82089552238808"/>
    <n v="34.94195688225539"/>
    <n v="34.94195688225539"/>
    <n v="602"/>
    <n v="602"/>
    <n v="58"/>
    <x v="141"/>
    <x v="3359"/>
    <s v="GUERIGNY"/>
    <s v="S.S.I.A.D. NEVERS ST EXUPERY"/>
    <s v="S.S.I.A.D."/>
    <n v="210781266"/>
    <s v="MUTUALITE FRANCAISE BOURGUIGNONNE NIEVRE"/>
    <n v="1"/>
    <m/>
    <m/>
    <m/>
    <m/>
    <m/>
    <m/>
    <s v="P"/>
    <n v="0"/>
    <n v="0"/>
  </r>
  <r>
    <n v="58278"/>
    <n v="352.55232027953343"/>
    <n v="250.68167815910169"/>
    <n v="101.87064212043174"/>
    <n v="101.87064212043174"/>
    <n v="1586"/>
    <n v="1586"/>
    <n v="58"/>
    <x v="141"/>
    <x v="3360"/>
    <s v="NEVERS-SUD"/>
    <s v="S.S.I.A.D. NEVERS ST EXUPERY"/>
    <s v="S.S.I.A.D."/>
    <n v="210781266"/>
    <s v="MUTUALITE FRANCAISE BOURGUIGNONNE NIEVRE"/>
    <n v="1"/>
    <m/>
    <m/>
    <m/>
    <m/>
    <m/>
    <m/>
    <s v="P"/>
    <n v="0"/>
    <n v="0"/>
  </r>
  <r>
    <n v="58300"/>
    <n v="435"/>
    <n v="337"/>
    <n v="98"/>
    <n v="98"/>
    <n v="1839"/>
    <n v="1839"/>
    <n v="58"/>
    <x v="141"/>
    <x v="3361"/>
    <s v="GUERIGNY"/>
    <s v="S.S.I.A.D. NEVERS ST EXUPERY"/>
    <s v="S.S.I.A.D."/>
    <n v="210781266"/>
    <s v="MUTUALITE FRANCAISE BOURGUIGNONNE NIEVRE"/>
    <n v="1"/>
    <m/>
    <m/>
    <m/>
    <m/>
    <m/>
    <m/>
    <s v="P"/>
    <n v="0"/>
    <n v="0"/>
  </r>
  <r>
    <n v="58303"/>
    <n v="3332"/>
    <n v="1916"/>
    <n v="1416"/>
    <n v="1416"/>
    <n v="9440"/>
    <n v="9440"/>
    <n v="58"/>
    <x v="141"/>
    <x v="3362"/>
    <s v="GUERIGNY"/>
    <s v="S.S.I.A.D. NEVERS ST EXUPERY"/>
    <s v="S.S.I.A.D."/>
    <n v="210781266"/>
    <s v="MUTUALITE FRANCAISE BOURGUIGNONNE NIEVRE"/>
    <n v="1"/>
    <m/>
    <m/>
    <m/>
    <m/>
    <m/>
    <m/>
    <s v="P"/>
    <n v="0"/>
    <n v="0"/>
  </r>
  <r>
    <n v="89032"/>
    <n v="33.653061224489797"/>
    <n v="16.826530612244898"/>
    <n v="16.826530612244898"/>
    <n v="16.826530612244898"/>
    <n v="97"/>
    <n v="97"/>
    <n v="89"/>
    <x v="142"/>
    <x v="3363"/>
    <s v="QUARRE-LES-TOMBES"/>
    <s v="SPASAD QUARRE LES TOMBES"/>
    <s v="S.P.A.S.A.D."/>
    <n v="210781266"/>
    <s v="MUTUALITE FRANCAISE BOURGUIGNONNE YONNE"/>
    <n v="1"/>
    <m/>
    <n v="7"/>
    <m/>
    <m/>
    <m/>
    <m/>
    <s v="S"/>
    <n v="0"/>
    <n v="1"/>
  </r>
  <r>
    <n v="89013"/>
    <n v="868.98613937770278"/>
    <n v="542.57420011962211"/>
    <n v="326.41193925808068"/>
    <n v="326.41193925808068"/>
    <n v="3114.9999999999932"/>
    <n v="3114.9999999999932"/>
    <n v="89"/>
    <x v="143"/>
    <x v="3364"/>
    <s v="AUXERRE-NORD"/>
    <s v="SPASAD ATOME L AUXERROIS"/>
    <s v="S.P.A.S.A.D."/>
    <n v="210781266"/>
    <s v="MUTUALITE FRANCAISE BOURGUIGNONNE YONNE"/>
    <n v="1"/>
    <n v="56"/>
    <n v="49"/>
    <n v="1"/>
    <n v="1"/>
    <n v="10"/>
    <n v="10"/>
    <s v="P"/>
    <n v="1"/>
    <n v="29"/>
  </r>
  <r>
    <n v="89023"/>
    <n v="253.28823497989265"/>
    <n v="158.79537235854306"/>
    <n v="94.492862621349602"/>
    <n v="94.492862621349602"/>
    <n v="1043"/>
    <n v="1043"/>
    <n v="89"/>
    <x v="143"/>
    <x v="3365"/>
    <s v="AUXERRE-EST"/>
    <s v="SPASAD ATOME L AUXERROIS"/>
    <s v="S.P.A.S.A.D."/>
    <n v="210781266"/>
    <s v="MUTUALITE FRANCAISE BOURGUIGNONNE YONNE"/>
    <n v="1"/>
    <m/>
    <m/>
    <m/>
    <m/>
    <m/>
    <m/>
    <s v="P"/>
    <n v="4"/>
    <n v="7"/>
  </r>
  <r>
    <n v="89024"/>
    <n v="9334.3442728396039"/>
    <n v="5479.1237256442255"/>
    <n v="3855.2205471953794"/>
    <n v="3855.2205471953794"/>
    <n v="34869"/>
    <n v="34869"/>
    <n v="89"/>
    <x v="143"/>
    <x v="3366"/>
    <s v="Auxerre"/>
    <s v="SPASAD ATOME L AUXERROIS"/>
    <s v="S.P.A.S.A.D."/>
    <n v="210781266"/>
    <s v="MUTUALITE FRANCAISE BOURGUIGNONNE YONNE"/>
    <n v="1"/>
    <m/>
    <m/>
    <m/>
    <m/>
    <m/>
    <m/>
    <s v="P"/>
    <n v="85"/>
    <n v="358"/>
  </r>
  <r>
    <n v="89045"/>
    <n v="80.736156351791536"/>
    <n v="61.798045602605868"/>
    <n v="18.938110749185668"/>
    <n v="18.938110749185668"/>
    <n v="306"/>
    <n v="306"/>
    <n v="89"/>
    <x v="143"/>
    <x v="3367"/>
    <s v="AUXERRE-EST"/>
    <s v="SPASAD ATOME L AUXERROIS"/>
    <s v="S.P.A.S.A.D."/>
    <n v="210781266"/>
    <s v="MUTUALITE FRANCAISE BOURGUIGNONNE YONNE"/>
    <n v="1"/>
    <m/>
    <m/>
    <m/>
    <m/>
    <m/>
    <m/>
    <s v="P"/>
    <n v="1"/>
    <n v="1"/>
  </r>
  <r>
    <n v="89077"/>
    <n v="502.90916252130546"/>
    <n v="325.78186309800213"/>
    <n v="177.12729942330336"/>
    <n v="177.12729942330336"/>
    <n v="1549"/>
    <n v="1549"/>
    <n v="89"/>
    <x v="143"/>
    <x v="3368"/>
    <s v="AUXERRE-EST"/>
    <s v="SPASAD ATOME L AUXERROIS"/>
    <s v="S.P.A.S.A.D."/>
    <n v="210781266"/>
    <s v="MUTUALITE FRANCAISE BOURGUIGNONNE YONNE"/>
    <n v="1"/>
    <m/>
    <m/>
    <m/>
    <m/>
    <m/>
    <m/>
    <s v="P"/>
    <n v="4"/>
    <n v="10"/>
  </r>
  <r>
    <n v="89083"/>
    <n v="448.04264625478396"/>
    <n v="348.36796063422628"/>
    <n v="99.674685620557668"/>
    <n v="99.674685620557668"/>
    <n v="1805"/>
    <n v="1805"/>
    <n v="89"/>
    <x v="143"/>
    <x v="3369"/>
    <s v="AUXERRE-NORD"/>
    <s v="SPASAD ATOME L AUXERROIS"/>
    <s v="S.P.A.S.A.D."/>
    <n v="210781266"/>
    <s v="MUTUALITE FRANCAISE BOURGUIGNONNE YONNE"/>
    <n v="1"/>
    <m/>
    <m/>
    <m/>
    <m/>
    <m/>
    <m/>
    <s v="P"/>
    <n v="3"/>
    <n v="9"/>
  </r>
  <r>
    <n v="89102"/>
    <n v="623.69069343065678"/>
    <n v="479.52098540145971"/>
    <n v="144.16970802919704"/>
    <n v="144.16970802919704"/>
    <n v="2290"/>
    <n v="2290"/>
    <n v="89"/>
    <x v="143"/>
    <x v="3197"/>
    <s v="AUXERRE-SUD"/>
    <s v="SPASAD ATOME L AUXERROIS"/>
    <s v="S.P.A.S.A.D."/>
    <n v="210781266"/>
    <s v="MUTUALITE FRANCAISE BOURGUIGNONNE YONNE"/>
    <n v="1"/>
    <m/>
    <m/>
    <m/>
    <m/>
    <m/>
    <m/>
    <s v="P"/>
    <n v="2"/>
    <n v="16"/>
  </r>
  <r>
    <n v="89263"/>
    <n v="1247.3015894093064"/>
    <n v="835.6040387120272"/>
    <n v="411.69755069727921"/>
    <n v="411.69755069727921"/>
    <n v="4001.0000000000068"/>
    <n v="4001.0000000000068"/>
    <n v="89"/>
    <x v="143"/>
    <x v="3370"/>
    <s v="Monéteau"/>
    <s v="SPASAD ATOME L AUXERROIS"/>
    <s v="S.P.A.S.A.D."/>
    <n v="210781266"/>
    <s v="MUTUALITE FRANCAISE BOURGUIGNONNE YONNE"/>
    <n v="1"/>
    <m/>
    <m/>
    <m/>
    <m/>
    <m/>
    <m/>
    <s v="P"/>
    <n v="9"/>
    <n v="35"/>
  </r>
  <r>
    <n v="89295"/>
    <n v="453"/>
    <n v="290"/>
    <n v="163"/>
    <n v="163"/>
    <n v="1289"/>
    <n v="1289"/>
    <n v="89"/>
    <x v="143"/>
    <x v="3371"/>
    <s v="AUXERRE-NORD"/>
    <s v="SPASAD ATOME L AUXERROIS"/>
    <s v="S.P.A.S.A.D."/>
    <n v="210781266"/>
    <s v="MUTUALITE FRANCAISE BOURGUIGNONNE YONNE"/>
    <n v="1"/>
    <m/>
    <m/>
    <m/>
    <m/>
    <m/>
    <m/>
    <s v="P"/>
    <n v="4"/>
    <n v="7"/>
  </r>
  <r>
    <n v="89319"/>
    <n v="113.50218340611356"/>
    <n v="84.628820960698704"/>
    <n v="28.873362445414855"/>
    <n v="28.873362445414855"/>
    <n v="456"/>
    <n v="456"/>
    <n v="89"/>
    <x v="143"/>
    <x v="3372"/>
    <s v="AUXERRE-EST"/>
    <s v="SPASAD ATOME L AUXERROIS"/>
    <s v="S.P.A.S.A.D."/>
    <n v="210781266"/>
    <s v="MUTUALITE FRANCAISE BOURGUIGNONNE YONNE"/>
    <n v="1"/>
    <m/>
    <m/>
    <m/>
    <m/>
    <m/>
    <m/>
    <s v="P"/>
    <n v="0"/>
    <n v="2"/>
  </r>
  <r>
    <n v="89337"/>
    <n v="356.9176806762481"/>
    <n v="164.36788240689643"/>
    <n v="192.5497982693517"/>
    <n v="192.5497982693517"/>
    <n v="1085"/>
    <n v="1085"/>
    <n v="89"/>
    <x v="143"/>
    <x v="3373"/>
    <s v="AUXERRE-EST"/>
    <s v="SPASAD ATOME L AUXERROIS"/>
    <s v="S.P.A.S.A.D."/>
    <n v="210781266"/>
    <s v="MUTUALITE FRANCAISE BOURGUIGNONNE YONNE"/>
    <n v="1"/>
    <m/>
    <m/>
    <m/>
    <m/>
    <m/>
    <m/>
    <s v="P"/>
    <n v="1"/>
    <n v="3"/>
  </r>
  <r>
    <n v="89346"/>
    <n v="1396.7829297580868"/>
    <n v="799.10199982083088"/>
    <n v="597.68092993725588"/>
    <n v="597.68092993725588"/>
    <n v="3318.0000000000064"/>
    <n v="3318.0000000000064"/>
    <n v="89"/>
    <x v="143"/>
    <x v="3374"/>
    <s v="AUXERRE-SUD-OUEST"/>
    <s v="SPASAD ATOME L AUXERROIS"/>
    <s v="S.P.A.S.A.D."/>
    <n v="210781266"/>
    <s v="MUTUALITE FRANCAISE BOURGUIGNONNE YONNE"/>
    <n v="1"/>
    <m/>
    <m/>
    <m/>
    <m/>
    <m/>
    <m/>
    <s v="P"/>
    <n v="20"/>
    <n v="27"/>
  </r>
  <r>
    <n v="89427"/>
    <n v="161.05676855895189"/>
    <n v="103.39446870451232"/>
    <n v="57.662299854439574"/>
    <n v="57.662299854439574"/>
    <n v="683"/>
    <n v="683"/>
    <n v="89"/>
    <x v="143"/>
    <x v="3375"/>
    <s v="AUXERRE-SUD"/>
    <s v="SPASAD ATOME L AUXERROIS"/>
    <s v="S.P.A.S.A.D."/>
    <n v="210781266"/>
    <s v="MUTUALITE FRANCAISE BOURGUIGNONNE YONNE"/>
    <n v="1"/>
    <m/>
    <m/>
    <m/>
    <m/>
    <m/>
    <m/>
    <s v="P"/>
    <n v="3"/>
    <n v="3"/>
  </r>
  <r>
    <n v="89438"/>
    <n v="448.61391566586883"/>
    <n v="331.23821267568587"/>
    <n v="117.37570299018297"/>
    <n v="117.37570299018297"/>
    <n v="1776"/>
    <n v="1776"/>
    <n v="89"/>
    <x v="143"/>
    <x v="3376"/>
    <s v="AUXERRE-EST"/>
    <s v="SPASAD ATOME L AUXERROIS"/>
    <s v="S.P.A.S.A.D."/>
    <n v="210781266"/>
    <s v="MUTUALITE FRANCAISE BOURGUIGNONNE YONNE"/>
    <n v="1"/>
    <m/>
    <m/>
    <m/>
    <m/>
    <m/>
    <m/>
    <s v="P"/>
    <n v="3"/>
    <n v="13"/>
  </r>
  <r>
    <n v="89453"/>
    <n v="260.96121506913101"/>
    <n v="195.02238885041496"/>
    <n v="65.938826218716073"/>
    <n v="65.938826218716073"/>
    <n v="1061"/>
    <n v="1061"/>
    <n v="89"/>
    <x v="143"/>
    <x v="3377"/>
    <s v="AUXERRE-SUD-OUEST"/>
    <s v="SPASAD ATOME L AUXERROIS"/>
    <s v="S.P.A.S.A.D."/>
    <n v="210781266"/>
    <s v="MUTUALITE FRANCAISE BOURGUIGNONNE YONNE"/>
    <n v="1"/>
    <m/>
    <m/>
    <m/>
    <m/>
    <m/>
    <m/>
    <s v="P"/>
    <n v="4"/>
    <n v="5"/>
  </r>
  <r>
    <n v="89058"/>
    <n v="31.709923664122179"/>
    <n v="19.43511450381682"/>
    <n v="12.27480916030536"/>
    <n v="12.27480916030536"/>
    <n v="134"/>
    <n v="134"/>
    <n v="89"/>
    <x v="142"/>
    <x v="621"/>
    <s v="QUARRE-LES-TOMBES"/>
    <s v="SPASAD QUARRE LES TOMBES"/>
    <s v="S.P.A.S.A.D."/>
    <n v="210781266"/>
    <s v="MUTUALITE FRANCAISE BOURGUIGNONNE YONNE"/>
    <n v="1"/>
    <m/>
    <m/>
    <m/>
    <m/>
    <m/>
    <m/>
    <s v="S"/>
    <n v="1"/>
    <n v="2"/>
  </r>
  <r>
    <n v="89089"/>
    <n v="48.993288590604053"/>
    <n v="28.416107382550351"/>
    <n v="20.577181208053702"/>
    <n v="20.577181208053702"/>
    <n v="146"/>
    <n v="146"/>
    <n v="89"/>
    <x v="142"/>
    <x v="3378"/>
    <s v="QUARRE-LES-TOMBES"/>
    <s v="SPASAD QUARRE LES TOMBES"/>
    <s v="S.P.A.S.A.D."/>
    <n v="210781266"/>
    <s v="MUTUALITE FRANCAISE BOURGUIGNONNE YONNE"/>
    <n v="1"/>
    <m/>
    <m/>
    <m/>
    <m/>
    <m/>
    <m/>
    <s v="S"/>
    <n v="0"/>
    <n v="1"/>
  </r>
  <r>
    <n v="89318"/>
    <n v="299.25662039487838"/>
    <n v="184.34432128664719"/>
    <n v="114.91229910823121"/>
    <n v="114.91229910823121"/>
    <n v="704.99999999999693"/>
    <n v="704.99999999999693"/>
    <n v="89"/>
    <x v="142"/>
    <x v="3379"/>
    <s v="QUARRE-LES-TOMBES"/>
    <s v="SPASAD QUARRE LES TOMBES"/>
    <s v="S.P.A.S.A.D."/>
    <n v="210781266"/>
    <s v="MUTUALITE FRANCAISE BOURGUIGNONNE YONNE"/>
    <n v="1"/>
    <m/>
    <m/>
    <m/>
    <m/>
    <m/>
    <m/>
    <s v="S"/>
    <n v="4"/>
    <n v="17"/>
  </r>
  <r>
    <n v="89336"/>
    <n v="102.89864864864857"/>
    <n v="63.648648648648603"/>
    <n v="39.249999999999972"/>
    <n v="39.249999999999972"/>
    <n v="314"/>
    <n v="314"/>
    <n v="89"/>
    <x v="142"/>
    <x v="3380"/>
    <s v="QUARRE-LES-TOMBES"/>
    <s v="SPASAD QUARRE LES TOMBES"/>
    <s v="S.P.A.S.A.D."/>
    <n v="210781266"/>
    <s v="MUTUALITE FRANCAISE BOURGUIGNONNE YONNE"/>
    <n v="1"/>
    <m/>
    <m/>
    <m/>
    <m/>
    <m/>
    <m/>
    <s v="S"/>
    <n v="1"/>
    <n v="10"/>
  </r>
  <r>
    <n v="89347"/>
    <n v="127.48314606741584"/>
    <n v="84.640449438202324"/>
    <n v="42.842696629213521"/>
    <n v="42.842696629213521"/>
    <n v="372"/>
    <n v="372"/>
    <n v="89"/>
    <x v="142"/>
    <x v="3381"/>
    <s v="QUARRE-LES-TOMBES"/>
    <s v="SPASAD QUARRE LES TOMBES"/>
    <s v="S.P.A.S.A.D."/>
    <n v="210781266"/>
    <s v="MUTUALITE FRANCAISE BOURGUIGNONNE YONNE"/>
    <n v="1"/>
    <m/>
    <m/>
    <m/>
    <m/>
    <m/>
    <m/>
    <s v="S"/>
    <n v="0"/>
    <n v="2"/>
  </r>
  <r>
    <n v="89349"/>
    <n v="160.79057414552159"/>
    <n v="74.859728105820167"/>
    <n v="85.930846039701407"/>
    <n v="85.930846039701407"/>
    <n v="387"/>
    <n v="387"/>
    <n v="89"/>
    <x v="142"/>
    <x v="3382"/>
    <s v="QUARRE-LES-TOMBES"/>
    <s v="SPASAD QUARRE LES TOMBES"/>
    <s v="S.P.A.S.A.D."/>
    <n v="210781266"/>
    <s v="MUTUALITE FRANCAISE BOURGUIGNONNE YONNE"/>
    <n v="1"/>
    <m/>
    <m/>
    <m/>
    <m/>
    <m/>
    <m/>
    <s v="S"/>
    <n v="1"/>
    <n v="5"/>
  </r>
  <r>
    <n v="71003"/>
    <n v="195.11610486891456"/>
    <n v="124.9962546816484"/>
    <n v="70.119850187266167"/>
    <n v="70.119850187266167"/>
    <n v="814.00000000000296"/>
    <n v="814.00000000000296"/>
    <n v="71"/>
    <x v="144"/>
    <x v="3383"/>
    <s v="VERDUN-SUR-LE-DOUBS"/>
    <s v="S.S.I.A.D. MERVANS &quot;BRESSE DU NORD&quot;"/>
    <s v="S.S.I.A.D."/>
    <n v="710784109"/>
    <s v="MUTUALITE FRANCAISE DE SAONE ET LOIRE"/>
    <n v="1"/>
    <n v="79"/>
    <n v="79"/>
    <n v="7"/>
    <n v="7"/>
    <m/>
    <m/>
    <s v="P"/>
    <n v="0"/>
    <n v="0"/>
  </r>
  <r>
    <n v="71004"/>
    <n v="222.41925777331977"/>
    <n v="172.06018054162473"/>
    <n v="50.359077231695039"/>
    <n v="50.359077231695039"/>
    <n v="1046"/>
    <n v="1046"/>
    <n v="71"/>
    <x v="144"/>
    <x v="3384"/>
    <s v="SAINT-MARTIN-EN-BRESSE"/>
    <s v="S.S.I.A.D. MERVANS &quot;BRESSE DU NORD&quot;"/>
    <s v="S.S.I.A.D."/>
    <n v="710784109"/>
    <s v="MUTUALITE FRANCAISE DE SAONE ET LOIRE"/>
    <n v="1"/>
    <m/>
    <m/>
    <m/>
    <m/>
    <m/>
    <m/>
    <s v="P"/>
    <n v="0"/>
    <n v="0"/>
  </r>
  <r>
    <n v="71013"/>
    <n v="94.823529411764241"/>
    <n v="55.058823529411498"/>
    <n v="39.76470588235275"/>
    <n v="39.76470588235275"/>
    <n v="259.99999999999875"/>
    <n v="259.99999999999875"/>
    <n v="71"/>
    <x v="144"/>
    <x v="3385"/>
    <s v="PIERRE-DE-BRESSE"/>
    <s v="S.S.I.A.D. MERVANS &quot;BRESSE DU NORD&quot;"/>
    <s v="S.S.I.A.D."/>
    <n v="710784109"/>
    <s v="MUTUALITE FRANCAISE DE SAONE ET LOIRE"/>
    <n v="1"/>
    <m/>
    <m/>
    <m/>
    <m/>
    <m/>
    <m/>
    <s v="P"/>
    <n v="0"/>
    <n v="0"/>
  </r>
  <r>
    <n v="71028"/>
    <n v="35"/>
    <n v="22"/>
    <n v="13"/>
    <n v="13"/>
    <n v="116"/>
    <n v="116"/>
    <n v="71"/>
    <x v="144"/>
    <x v="3386"/>
    <s v="PIERRE-DE-BRESSE"/>
    <s v="S.S.I.A.D. MERVANS &quot;BRESSE DU NORD&quot;"/>
    <s v="S.S.I.A.D."/>
    <n v="710784109"/>
    <s v="MUTUALITE FRANCAISE DE SAONE ET LOIRE"/>
    <n v="1"/>
    <m/>
    <m/>
    <m/>
    <m/>
    <m/>
    <m/>
    <s v="P"/>
    <n v="0"/>
    <n v="0"/>
  </r>
  <r>
    <n v="71029"/>
    <n v="115"/>
    <n v="67"/>
    <n v="48"/>
    <n v="48"/>
    <n v="273"/>
    <n v="273"/>
    <n v="71"/>
    <x v="144"/>
    <x v="3387"/>
    <s v="PIERRE-DE-BRESSE"/>
    <s v="S.S.I.A.D. MERVANS &quot;BRESSE DU NORD&quot;"/>
    <s v="S.S.I.A.D."/>
    <n v="710784109"/>
    <s v="MUTUALITE FRANCAISE DE SAONE ET LOIRE"/>
    <n v="1"/>
    <m/>
    <m/>
    <m/>
    <m/>
    <m/>
    <m/>
    <s v="P"/>
    <n v="0"/>
    <n v="0"/>
  </r>
  <r>
    <n v="71033"/>
    <n v="175.01865671641798"/>
    <n v="142.38805970149258"/>
    <n v="32.630597014925385"/>
    <n v="32.630597014925385"/>
    <n v="795"/>
    <n v="795"/>
    <n v="71"/>
    <x v="144"/>
    <x v="3388"/>
    <s v="SAINT-MARTIN-EN-BRESSE"/>
    <s v="S.S.I.A.D. MERVANS &quot;BRESSE DU NORD&quot;"/>
    <s v="S.S.I.A.D."/>
    <n v="710784109"/>
    <s v="MUTUALITE FRANCAISE DE SAONE ET LOIRE"/>
    <n v="1"/>
    <m/>
    <m/>
    <m/>
    <m/>
    <m/>
    <m/>
    <s v="P"/>
    <n v="0"/>
    <n v="0"/>
  </r>
  <r>
    <n v="71043"/>
    <n v="33"/>
    <n v="19"/>
    <n v="14"/>
    <n v="14"/>
    <n v="88"/>
    <n v="88"/>
    <n v="71"/>
    <x v="144"/>
    <x v="2927"/>
    <s v="VERDUN-SUR-LE-DOUBS"/>
    <s v="S.S.I.A.D. MERVANS &quot;BRESSE DU NORD&quot;"/>
    <s v="S.S.I.A.D."/>
    <n v="710784109"/>
    <s v="MUTUALITE FRANCAISE DE SAONE ET LOIRE"/>
    <n v="1"/>
    <m/>
    <m/>
    <m/>
    <m/>
    <m/>
    <m/>
    <s v="P"/>
    <n v="0"/>
    <n v="0"/>
  </r>
  <r>
    <n v="71044"/>
    <n v="102.6398809051242"/>
    <n v="77.483047349946702"/>
    <n v="25.156833555177499"/>
    <n v="25.156833555177499"/>
    <n v="321.99999999999937"/>
    <n v="321.99999999999937"/>
    <n v="71"/>
    <x v="144"/>
    <x v="3389"/>
    <s v="SAINT-GERMAIN-DU-BOIS"/>
    <s v="S.S.I.A.D. MERVANS &quot;BRESSE DU NORD&quot;"/>
    <s v="S.S.I.A.D."/>
    <n v="710784109"/>
    <s v="MUTUALITE FRANCAISE DE SAONE ET LOIRE"/>
    <n v="1"/>
    <m/>
    <m/>
    <m/>
    <m/>
    <m/>
    <m/>
    <s v="P"/>
    <n v="0"/>
    <n v="0"/>
  </r>
  <r>
    <n v="71045"/>
    <n v="49.666666666666664"/>
    <n v="29.8"/>
    <n v="19.866666666666664"/>
    <n v="19.866666666666664"/>
    <n v="149"/>
    <n v="149"/>
    <n v="71"/>
    <x v="144"/>
    <x v="3390"/>
    <s v="SAINT-GERMAIN-DU-BOIS"/>
    <s v="S.S.I.A.D. MERVANS &quot;BRESSE DU NORD&quot;"/>
    <s v="S.S.I.A.D."/>
    <n v="710784109"/>
    <s v="MUTUALITE FRANCAISE DE SAONE ET LOIRE"/>
    <n v="1"/>
    <m/>
    <m/>
    <m/>
    <m/>
    <m/>
    <m/>
    <s v="P"/>
    <n v="0"/>
    <n v="0"/>
  </r>
  <r>
    <n v="71054"/>
    <n v="185.40443686006827"/>
    <n v="121.95051194539251"/>
    <n v="63.453924914675774"/>
    <n v="63.453924914675774"/>
    <n v="581"/>
    <n v="581"/>
    <n v="71"/>
    <x v="144"/>
    <x v="3391"/>
    <s v="VERDUN-SUR-LE-DOUBS"/>
    <s v="S.S.I.A.D. MERVANS &quot;BRESSE DU NORD&quot;"/>
    <s v="S.S.I.A.D."/>
    <n v="710784109"/>
    <s v="MUTUALITE FRANCAISE DE SAONE ET LOIRE"/>
    <n v="1"/>
    <m/>
    <m/>
    <m/>
    <m/>
    <m/>
    <m/>
    <s v="P"/>
    <n v="0"/>
    <n v="0"/>
  </r>
  <r>
    <n v="71093"/>
    <n v="253.24722508561746"/>
    <n v="151.35942094192455"/>
    <n v="101.8878041436929"/>
    <n v="101.8878041436929"/>
    <n v="669"/>
    <n v="669"/>
    <n v="71"/>
    <x v="144"/>
    <x v="3392"/>
    <s v="PIERRE-DE-BRESSE"/>
    <s v="S.S.I.A.D. MERVANS &quot;BRESSE DU NORD&quot;"/>
    <s v="S.S.I.A.D."/>
    <n v="710784109"/>
    <s v="MUTUALITE FRANCAISE DE SAONE ET LOIRE"/>
    <n v="1"/>
    <m/>
    <m/>
    <m/>
    <m/>
    <m/>
    <m/>
    <s v="P"/>
    <n v="0"/>
    <n v="0"/>
  </r>
  <r>
    <n v="71101"/>
    <n v="153.34152140084285"/>
    <n v="70.151038119773503"/>
    <n v="83.190483281069348"/>
    <n v="83.190483281069348"/>
    <n v="444.0000000000021"/>
    <n v="444.0000000000021"/>
    <n v="71"/>
    <x v="144"/>
    <x v="3393"/>
    <s v="PIERRE-DE-BRESSE"/>
    <s v="S.S.I.A.D. MERVANS &quot;BRESSE DU NORD&quot;"/>
    <s v="S.S.I.A.D."/>
    <n v="710784109"/>
    <s v="MUTUALITE FRANCAISE DE SAONE ET LOIRE"/>
    <n v="1"/>
    <m/>
    <m/>
    <m/>
    <m/>
    <m/>
    <m/>
    <s v="P"/>
    <n v="0"/>
    <n v="0"/>
  </r>
  <r>
    <n v="71104"/>
    <n v="81"/>
    <n v="51"/>
    <n v="30"/>
    <n v="30"/>
    <n v="186"/>
    <n v="186"/>
    <n v="71"/>
    <x v="144"/>
    <x v="3394"/>
    <s v="VERDUN-SUR-LE-DOUBS"/>
    <s v="S.S.I.A.D. MERVANS &quot;BRESSE DU NORD&quot;"/>
    <s v="S.S.I.A.D."/>
    <n v="710784109"/>
    <s v="MUTUALITE FRANCAISE DE SAONE ET LOIRE"/>
    <n v="1"/>
    <m/>
    <m/>
    <m/>
    <m/>
    <m/>
    <m/>
    <s v="P"/>
    <n v="0"/>
    <n v="0"/>
  </r>
  <r>
    <n v="71121"/>
    <n v="81.465798045602611"/>
    <n v="54.641693811074923"/>
    <n v="26.824104234527688"/>
    <n v="26.824104234527688"/>
    <n v="305"/>
    <n v="305"/>
    <n v="71"/>
    <x v="144"/>
    <x v="1263"/>
    <s v="PIERRE-DE-BRESSE"/>
    <s v="S.S.I.A.D. MERVANS &quot;BRESSE DU NORD&quot;"/>
    <s v="S.S.I.A.D."/>
    <n v="710784109"/>
    <s v="MUTUALITE FRANCAISE DE SAONE ET LOIRE"/>
    <n v="1"/>
    <m/>
    <m/>
    <m/>
    <m/>
    <m/>
    <m/>
    <s v="P"/>
    <n v="0"/>
    <n v="0"/>
  </r>
  <r>
    <n v="71131"/>
    <n v="164.92086681976321"/>
    <n v="95.591075672601605"/>
    <n v="69.3297911471616"/>
    <n v="69.3297911471616"/>
    <n v="814.0000000000033"/>
    <n v="814.0000000000033"/>
    <n v="71"/>
    <x v="144"/>
    <x v="3395"/>
    <s v="VERDUN-SUR-LE-DOUBS"/>
    <s v="S.S.I.A.D. MERVANS &quot;BRESSE DU NORD&quot;"/>
    <s v="S.S.I.A.D."/>
    <n v="710784109"/>
    <s v="MUTUALITE FRANCAISE DE SAONE ET LOIRE"/>
    <n v="1"/>
    <m/>
    <m/>
    <m/>
    <m/>
    <m/>
    <m/>
    <s v="P"/>
    <n v="0"/>
    <n v="0"/>
  </r>
  <r>
    <n v="71167"/>
    <n v="123.38958707360889"/>
    <n v="78.520646319569295"/>
    <n v="44.868940754039599"/>
    <n v="44.868940754039599"/>
    <n v="568.00000000000125"/>
    <n v="568.00000000000125"/>
    <n v="71"/>
    <x v="144"/>
    <x v="3396"/>
    <s v="SAINT-MARTIN-EN-BRESSE"/>
    <s v="S.S.I.A.D. MERVANS &quot;BRESSE DU NORD&quot;"/>
    <s v="S.S.I.A.D."/>
    <n v="710784109"/>
    <s v="MUTUALITE FRANCAISE DE SAONE ET LOIRE"/>
    <n v="1"/>
    <m/>
    <m/>
    <m/>
    <m/>
    <m/>
    <m/>
    <s v="P"/>
    <n v="0"/>
    <n v="0"/>
  </r>
  <r>
    <n v="71168"/>
    <n v="76.439836019460685"/>
    <n v="52.299649420474282"/>
    <n v="24.1401865989864"/>
    <n v="24.1401865989864"/>
    <n v="175"/>
    <n v="175"/>
    <n v="71"/>
    <x v="144"/>
    <x v="3397"/>
    <s v="PIERRE-DE-BRESSE"/>
    <s v="S.S.I.A.D. MERVANS &quot;BRESSE DU NORD&quot;"/>
    <s v="S.S.I.A.D."/>
    <n v="710784109"/>
    <s v="MUTUALITE FRANCAISE DE SAONE ET LOIRE"/>
    <n v="1"/>
    <m/>
    <m/>
    <m/>
    <m/>
    <m/>
    <m/>
    <s v="P"/>
    <n v="0"/>
    <n v="0"/>
  </r>
  <r>
    <n v="71173"/>
    <n v="87.917197452229018"/>
    <n v="64.40445859872591"/>
    <n v="23.512738853503109"/>
    <n v="23.512738853503109"/>
    <n v="320.99999999999898"/>
    <n v="320.99999999999898"/>
    <n v="71"/>
    <x v="144"/>
    <x v="3398"/>
    <s v="SAINT-GERMAIN-DU-BOIS"/>
    <s v="S.S.I.A.D. MERVANS &quot;BRESSE DU NORD&quot;"/>
    <s v="S.S.I.A.D."/>
    <n v="710784109"/>
    <s v="MUTUALITE FRANCAISE DE SAONE ET LOIRE"/>
    <n v="1"/>
    <m/>
    <m/>
    <m/>
    <m/>
    <m/>
    <m/>
    <s v="P"/>
    <n v="0"/>
    <n v="0"/>
  </r>
  <r>
    <n v="71175"/>
    <n v="96.455840455840601"/>
    <n v="60.809116809116901"/>
    <n v="35.6467236467237"/>
    <n v="35.6467236467237"/>
    <n v="368.00000000000057"/>
    <n v="368.00000000000057"/>
    <n v="71"/>
    <x v="144"/>
    <x v="3399"/>
    <s v="SAINT-GERMAIN-DU-BOIS"/>
    <s v="S.S.I.A.D. MERVANS &quot;BRESSE DU NORD&quot;"/>
    <s v="S.S.I.A.D."/>
    <n v="710784109"/>
    <s v="MUTUALITE FRANCAISE DE SAONE ET LOIRE"/>
    <n v="1"/>
    <m/>
    <m/>
    <m/>
    <m/>
    <m/>
    <m/>
    <s v="P"/>
    <n v="0"/>
    <n v="0"/>
  </r>
  <r>
    <n v="71186"/>
    <n v="60.534351145038158"/>
    <n v="34.458015267175568"/>
    <n v="26.076335877862594"/>
    <n v="26.076335877862594"/>
    <n v="244"/>
    <n v="244"/>
    <n v="71"/>
    <x v="144"/>
    <x v="3400"/>
    <s v="VERDUN-SUR-LE-DOUBS"/>
    <s v="S.S.I.A.D. MERVANS &quot;BRESSE DU NORD&quot;"/>
    <s v="S.S.I.A.D."/>
    <n v="710784109"/>
    <s v="MUTUALITE FRANCAISE DE SAONE ET LOIRE"/>
    <n v="1"/>
    <m/>
    <m/>
    <m/>
    <m/>
    <m/>
    <m/>
    <s v="P"/>
    <n v="0"/>
    <n v="0"/>
  </r>
  <r>
    <n v="71205"/>
    <n v="253.57710651828251"/>
    <n v="138.96025437201882"/>
    <n v="114.61685214626368"/>
    <n v="114.61685214626368"/>
    <n v="637.99999999999875"/>
    <n v="637.99999999999875"/>
    <n v="71"/>
    <x v="144"/>
    <x v="3401"/>
    <s v="SAINT-GERMAIN-DU-BOIS"/>
    <s v="S.S.I.A.D. MERVANS &quot;BRESSE DU NORD&quot;"/>
    <s v="S.S.I.A.D."/>
    <n v="710784109"/>
    <s v="MUTUALITE FRANCAISE DE SAONE ET LOIRE"/>
    <n v="1"/>
    <m/>
    <m/>
    <m/>
    <m/>
    <m/>
    <m/>
    <s v="P"/>
    <n v="0"/>
    <n v="0"/>
  </r>
  <r>
    <n v="71206"/>
    <n v="84.647302904564313"/>
    <n v="58.755186721991699"/>
    <n v="25.892116182572614"/>
    <n v="25.892116182572614"/>
    <n v="240"/>
    <n v="240"/>
    <n v="71"/>
    <x v="144"/>
    <x v="3402"/>
    <s v="MONTRET"/>
    <s v="S.S.I.A.D. MERVANS &quot;BRESSE DU NORD&quot;"/>
    <s v="S.S.I.A.D."/>
    <n v="710784109"/>
    <s v="MUTUALITE FRANCAISE DE SAONE ET LOIRE"/>
    <n v="1"/>
    <m/>
    <m/>
    <m/>
    <m/>
    <m/>
    <m/>
    <s v="P"/>
    <n v="0"/>
    <n v="0"/>
  </r>
  <r>
    <n v="71207"/>
    <n v="96.333333333333115"/>
    <n v="55.190972222222101"/>
    <n v="41.142361111111022"/>
    <n v="41.142361111111022"/>
    <n v="288.99999999999937"/>
    <n v="288.99999999999937"/>
    <n v="71"/>
    <x v="144"/>
    <x v="3403"/>
    <s v="PIERRE-DE-BRESSE"/>
    <s v="S.S.I.A.D. MERVANS &quot;BRESSE DU NORD&quot;"/>
    <s v="S.S.I.A.D."/>
    <n v="710784109"/>
    <s v="MUTUALITE FRANCAISE DE SAONE ET LOIRE"/>
    <n v="1"/>
    <m/>
    <m/>
    <m/>
    <m/>
    <m/>
    <m/>
    <s v="P"/>
    <n v="0"/>
    <n v="0"/>
  </r>
  <r>
    <n v="71208"/>
    <n v="79.692982456140243"/>
    <n v="49.429824561403443"/>
    <n v="30.2631578947368"/>
    <n v="30.2631578947368"/>
    <n v="230"/>
    <n v="230"/>
    <n v="71"/>
    <x v="144"/>
    <x v="3404"/>
    <s v="PIERRE-DE-BRESSE"/>
    <s v="S.S.I.A.D. MERVANS &quot;BRESSE DU NORD&quot;"/>
    <s v="S.S.I.A.D."/>
    <n v="710784109"/>
    <s v="MUTUALITE FRANCAISE DE SAONE ET LOIRE"/>
    <n v="1"/>
    <m/>
    <m/>
    <m/>
    <m/>
    <m/>
    <m/>
    <s v="P"/>
    <n v="0"/>
    <n v="0"/>
  </r>
  <r>
    <n v="71215"/>
    <n v="622.42907958614637"/>
    <n v="416.62323046600972"/>
    <n v="205.80584912013668"/>
    <n v="205.80584912013668"/>
    <n v="2557"/>
    <n v="2557"/>
    <n v="71"/>
    <x v="144"/>
    <x v="3405"/>
    <s v="VERDUN-SUR-LE-DOUBS"/>
    <s v="S.S.I.A.D. MERVANS &quot;BRESSE DU NORD&quot;"/>
    <s v="S.S.I.A.D."/>
    <n v="710784109"/>
    <s v="MUTUALITE FRANCAISE DE SAONE ET LOIRE"/>
    <n v="1"/>
    <m/>
    <m/>
    <m/>
    <m/>
    <m/>
    <m/>
    <s v="P"/>
    <n v="0"/>
    <n v="0"/>
  </r>
  <r>
    <n v="71228"/>
    <n v="43.157894736841996"/>
    <n v="31.289473684210449"/>
    <n v="11.86842105263155"/>
    <n v="11.86842105263155"/>
    <n v="204.99999999999949"/>
    <n v="204.99999999999949"/>
    <n v="71"/>
    <x v="144"/>
    <x v="3406"/>
    <s v="SAINT-MARTIN-EN-BRESSE"/>
    <s v="S.S.I.A.D. MERVANS &quot;BRESSE DU NORD&quot;"/>
    <s v="S.S.I.A.D."/>
    <n v="710784109"/>
    <s v="MUTUALITE FRANCAISE DE SAONE ET LOIRE"/>
    <n v="1"/>
    <m/>
    <m/>
    <m/>
    <m/>
    <m/>
    <m/>
    <s v="P"/>
    <n v="0"/>
    <n v="0"/>
  </r>
  <r>
    <n v="71246"/>
    <n v="78.443579766536971"/>
    <n v="48.046692607003891"/>
    <n v="30.396887159533073"/>
    <n v="30.396887159533073"/>
    <n v="252"/>
    <n v="252"/>
    <n v="71"/>
    <x v="144"/>
    <x v="3407"/>
    <s v="MONTRET"/>
    <s v="S.S.I.A.D. MERVANS &quot;BRESSE DU NORD&quot;"/>
    <s v="S.S.I.A.D."/>
    <n v="710784109"/>
    <s v="MUTUALITE FRANCAISE DE SAONE ET LOIRE"/>
    <n v="1"/>
    <m/>
    <m/>
    <m/>
    <m/>
    <m/>
    <m/>
    <s v="P"/>
    <n v="0"/>
    <n v="0"/>
  </r>
  <r>
    <n v="71254"/>
    <n v="64.249922221432925"/>
    <n v="46.312402776791146"/>
    <n v="17.937519444641779"/>
    <n v="17.937519444641779"/>
    <n v="136"/>
    <n v="136"/>
    <n v="71"/>
    <x v="144"/>
    <x v="3408"/>
    <s v="PIERRE-DE-BRESSE"/>
    <s v="S.S.I.A.D. MERVANS &quot;BRESSE DU NORD&quot;"/>
    <s v="S.S.I.A.D."/>
    <n v="710784109"/>
    <s v="MUTUALITE FRANCAISE DE SAONE ET LOIRE"/>
    <n v="1"/>
    <m/>
    <m/>
    <m/>
    <m/>
    <m/>
    <m/>
    <s v="P"/>
    <n v="0"/>
    <n v="0"/>
  </r>
  <r>
    <n v="71262"/>
    <n v="70.987119972403008"/>
    <n v="40.841904641656527"/>
    <n v="30.145215330746485"/>
    <n v="30.145215330746485"/>
    <n v="180"/>
    <n v="180"/>
    <n v="71"/>
    <x v="144"/>
    <x v="3409"/>
    <s v="VERDUN-SUR-LE-DOUBS"/>
    <s v="S.S.I.A.D. MERVANS &quot;BRESSE DU NORD&quot;"/>
    <s v="S.S.I.A.D."/>
    <n v="710784109"/>
    <s v="MUTUALITE FRANCAISE DE SAONE ET LOIRE"/>
    <n v="1"/>
    <m/>
    <m/>
    <m/>
    <m/>
    <m/>
    <m/>
    <s v="P"/>
    <n v="0"/>
    <n v="0"/>
  </r>
  <r>
    <n v="71295"/>
    <n v="545.67321813293802"/>
    <n v="283.24179681888143"/>
    <n v="262.43142131405665"/>
    <n v="262.43142131405665"/>
    <n v="1467"/>
    <n v="1467"/>
    <n v="71"/>
    <x v="144"/>
    <x v="3410"/>
    <s v="SAINT-GERMAIN-DU-BOIS"/>
    <s v="S.S.I.A.D. MERVANS &quot;BRESSE DU NORD&quot;"/>
    <s v="S.S.I.A.D."/>
    <n v="710784109"/>
    <s v="MUTUALITE FRANCAISE DE SAONE ET LOIRE"/>
    <n v="1"/>
    <m/>
    <m/>
    <m/>
    <m/>
    <m/>
    <m/>
    <s v="P"/>
    <n v="0"/>
    <n v="0"/>
  </r>
  <r>
    <n v="71312"/>
    <n v="39.533073929961077"/>
    <n v="26.684824902723729"/>
    <n v="12.848249027237351"/>
    <n v="12.848249027237351"/>
    <n v="254"/>
    <n v="254"/>
    <n v="71"/>
    <x v="144"/>
    <x v="3411"/>
    <s v="SAINT-MARTIN-EN-BRESSE"/>
    <s v="S.S.I.A.D. MERVANS &quot;BRESSE DU NORD&quot;"/>
    <s v="S.S.I.A.D."/>
    <n v="710784109"/>
    <s v="MUTUALITE FRANCAISE DE SAONE ET LOIRE"/>
    <n v="1"/>
    <m/>
    <m/>
    <m/>
    <m/>
    <m/>
    <m/>
    <s v="P"/>
    <n v="0"/>
    <n v="0"/>
  </r>
  <r>
    <n v="71314"/>
    <n v="78.8"/>
    <n v="48.265000000000001"/>
    <n v="30.535"/>
    <n v="30.535"/>
    <n v="197"/>
    <n v="197"/>
    <n v="71"/>
    <x v="144"/>
    <x v="3412"/>
    <s v="PIERRE-DE-BRESSE"/>
    <s v="S.S.I.A.D. MERVANS &quot;BRESSE DU NORD&quot;"/>
    <s v="S.S.I.A.D."/>
    <n v="710784109"/>
    <s v="MUTUALITE FRANCAISE DE SAONE ET LOIRE"/>
    <n v="1"/>
    <m/>
    <m/>
    <m/>
    <m/>
    <m/>
    <m/>
    <s v="P"/>
    <n v="0"/>
    <n v="0"/>
  </r>
  <r>
    <n v="71315"/>
    <n v="46"/>
    <n v="31"/>
    <n v="15"/>
    <n v="15"/>
    <n v="174"/>
    <n v="174"/>
    <n v="71"/>
    <x v="144"/>
    <x v="3413"/>
    <s v="VERDUN-SUR-LE-DOUBS"/>
    <s v="S.S.I.A.D. MERVANS &quot;BRESSE DU NORD&quot;"/>
    <s v="S.S.I.A.D."/>
    <n v="710784109"/>
    <s v="MUTUALITE FRANCAISE DE SAONE ET LOIRE"/>
    <n v="1"/>
    <m/>
    <m/>
    <m/>
    <m/>
    <m/>
    <m/>
    <s v="P"/>
    <n v="0"/>
    <n v="0"/>
  </r>
  <r>
    <n v="71319"/>
    <n v="189.03179403975304"/>
    <n v="120.38340567794801"/>
    <n v="68.648388361805047"/>
    <n v="68.648388361805047"/>
    <n v="795"/>
    <n v="795"/>
    <n v="71"/>
    <x v="144"/>
    <x v="3414"/>
    <s v="MONTRET"/>
    <s v="S.S.I.A.D. MERVANS &quot;BRESSE DU NORD&quot;"/>
    <s v="S.S.I.A.D."/>
    <n v="710784109"/>
    <s v="MUTUALITE FRANCAISE DE SAONE ET LOIRE"/>
    <n v="1"/>
    <m/>
    <m/>
    <m/>
    <m/>
    <m/>
    <m/>
    <s v="P"/>
    <n v="0"/>
    <n v="0"/>
  </r>
  <r>
    <n v="71326"/>
    <n v="165"/>
    <n v="97"/>
    <n v="68"/>
    <n v="68"/>
    <n v="433"/>
    <n v="433"/>
    <n v="71"/>
    <x v="144"/>
    <x v="3415"/>
    <s v="PIERRE-DE-BRESSE"/>
    <s v="S.S.I.A.D. MERVANS &quot;BRESSE DU NORD&quot;"/>
    <s v="S.S.I.A.D."/>
    <n v="710784109"/>
    <s v="MUTUALITE FRANCAISE DE SAONE ET LOIRE"/>
    <n v="1"/>
    <m/>
    <m/>
    <m/>
    <m/>
    <m/>
    <m/>
    <s v="P"/>
    <n v="0"/>
    <n v="0"/>
  </r>
  <r>
    <n v="71329"/>
    <n v="124.258064516129"/>
    <n v="74.949308755760342"/>
    <n v="49.308755760368655"/>
    <n v="49.308755760368655"/>
    <n v="428"/>
    <n v="428"/>
    <n v="71"/>
    <x v="144"/>
    <x v="3416"/>
    <s v="VERDUN-SUR-LE-DOUBS"/>
    <s v="S.S.I.A.D. MERVANS &quot;BRESSE DU NORD&quot;"/>
    <s v="S.S.I.A.D."/>
    <n v="710784109"/>
    <s v="MUTUALITE FRANCAISE DE SAONE ET LOIRE"/>
    <n v="1"/>
    <m/>
    <m/>
    <m/>
    <m/>
    <m/>
    <m/>
    <s v="P"/>
    <n v="0"/>
    <n v="0"/>
  </r>
  <r>
    <n v="71341"/>
    <n v="44.405529953916997"/>
    <n v="33.304147465437751"/>
    <n v="11.101382488479249"/>
    <n v="11.101382488479249"/>
    <n v="219"/>
    <n v="219"/>
    <n v="71"/>
    <x v="144"/>
    <x v="3417"/>
    <s v="VERDUN-SUR-LE-DOUBS"/>
    <s v="S.S.I.A.D. MERVANS &quot;BRESSE DU NORD&quot;"/>
    <s v="S.S.I.A.D."/>
    <n v="710784109"/>
    <s v="MUTUALITE FRANCAISE DE SAONE ET LOIRE"/>
    <n v="1"/>
    <m/>
    <m/>
    <m/>
    <m/>
    <m/>
    <m/>
    <s v="P"/>
    <n v="0"/>
    <n v="0"/>
  </r>
  <r>
    <n v="71351"/>
    <n v="769"/>
    <n v="406"/>
    <n v="363"/>
    <n v="363"/>
    <n v="1978"/>
    <n v="1978"/>
    <n v="71"/>
    <x v="144"/>
    <x v="3418"/>
    <s v="PIERRE-DE-BRESSE"/>
    <s v="S.S.I.A.D. MERVANS &quot;BRESSE DU NORD&quot;"/>
    <s v="S.S.I.A.D."/>
    <n v="710784109"/>
    <s v="MUTUALITE FRANCAISE DE SAONE ET LOIRE"/>
    <n v="1"/>
    <m/>
    <m/>
    <m/>
    <m/>
    <m/>
    <m/>
    <s v="P"/>
    <n v="0"/>
    <n v="0"/>
  </r>
  <r>
    <n v="71352"/>
    <n v="34"/>
    <n v="23"/>
    <n v="11"/>
    <n v="11"/>
    <n v="95"/>
    <n v="95"/>
    <n v="71"/>
    <x v="144"/>
    <x v="3419"/>
    <s v="SAINT-GERMAIN-DU-BOIS"/>
    <s v="S.S.I.A.D. MERVANS &quot;BRESSE DU NORD&quot;"/>
    <s v="S.S.I.A.D."/>
    <n v="710784109"/>
    <s v="MUTUALITE FRANCAISE DE SAONE ET LOIRE"/>
    <n v="1"/>
    <m/>
    <m/>
    <m/>
    <m/>
    <m/>
    <m/>
    <s v="P"/>
    <n v="0"/>
    <n v="0"/>
  </r>
  <r>
    <n v="71355"/>
    <n v="66"/>
    <n v="43"/>
    <n v="23"/>
    <n v="23"/>
    <n v="266"/>
    <n v="266"/>
    <n v="71"/>
    <x v="144"/>
    <x v="3420"/>
    <s v="VERDUN-SUR-LE-DOUBS"/>
    <s v="S.S.I.A.D. MERVANS &quot;BRESSE DU NORD&quot;"/>
    <s v="S.S.I.A.D."/>
    <n v="710784109"/>
    <s v="MUTUALITE FRANCAISE DE SAONE ET LOIRE"/>
    <n v="1"/>
    <m/>
    <m/>
    <m/>
    <m/>
    <m/>
    <m/>
    <s v="P"/>
    <n v="0"/>
    <n v="0"/>
  </r>
  <r>
    <n v="71357"/>
    <n v="59.417814877729228"/>
    <n v="40.607522502214117"/>
    <n v="18.810292375515115"/>
    <n v="18.810292375515115"/>
    <n v="200"/>
    <n v="200"/>
    <n v="71"/>
    <x v="144"/>
    <x v="3421"/>
    <s v="PIERRE-DE-BRESSE"/>
    <s v="S.S.I.A.D. MERVANS &quot;BRESSE DU NORD&quot;"/>
    <s v="S.S.I.A.D."/>
    <n v="710784109"/>
    <s v="MUTUALITE FRANCAISE DE SAONE ET LOIRE"/>
    <n v="1"/>
    <m/>
    <m/>
    <m/>
    <m/>
    <m/>
    <m/>
    <s v="P"/>
    <n v="0"/>
    <n v="0"/>
  </r>
  <r>
    <n v="71364"/>
    <n v="50.797687861271669"/>
    <n v="32.236994219653177"/>
    <n v="18.560693641618496"/>
    <n v="18.560693641618496"/>
    <n v="169"/>
    <n v="169"/>
    <n v="71"/>
    <x v="144"/>
    <x v="3422"/>
    <s v="PIERRE-DE-BRESSE"/>
    <s v="S.S.I.A.D. MERVANS &quot;BRESSE DU NORD&quot;"/>
    <s v="S.S.I.A.D."/>
    <n v="710784109"/>
    <s v="MUTUALITE FRANCAISE DE SAONE ET LOIRE"/>
    <n v="1"/>
    <m/>
    <m/>
    <m/>
    <m/>
    <m/>
    <m/>
    <s v="P"/>
    <n v="0"/>
    <n v="0"/>
  </r>
  <r>
    <n v="71386"/>
    <n v="32.702702702702702"/>
    <n v="27.747747747747749"/>
    <n v="4.954954954954955"/>
    <n v="4.954954954954955"/>
    <n v="110"/>
    <n v="110"/>
    <n v="71"/>
    <x v="144"/>
    <x v="3423"/>
    <s v="MONTRET"/>
    <s v="S.S.I.A.D. MERVANS &quot;BRESSE DU NORD&quot;"/>
    <s v="S.S.I.A.D."/>
    <n v="710784109"/>
    <s v="MUTUALITE FRANCAISE DE SAONE ET LOIRE"/>
    <n v="1"/>
    <m/>
    <m/>
    <m/>
    <m/>
    <m/>
    <m/>
    <s v="P"/>
    <n v="0"/>
    <n v="0"/>
  </r>
  <r>
    <n v="71396"/>
    <n v="185"/>
    <n v="106"/>
    <n v="79"/>
    <n v="79"/>
    <n v="475"/>
    <n v="475"/>
    <n v="71"/>
    <x v="144"/>
    <x v="3424"/>
    <s v="PIERRE-DE-BRESSE"/>
    <s v="S.S.I.A.D. MERVANS &quot;BRESSE DU NORD&quot;"/>
    <s v="S.S.I.A.D."/>
    <n v="710784109"/>
    <s v="MUTUALITE FRANCAISE DE SAONE ET LOIRE"/>
    <n v="1"/>
    <m/>
    <m/>
    <m/>
    <m/>
    <m/>
    <m/>
    <s v="P"/>
    <n v="0"/>
    <n v="0"/>
  </r>
  <r>
    <n v="71405"/>
    <n v="37.518987341772146"/>
    <n v="22.126582278481006"/>
    <n v="15.392405063291136"/>
    <n v="15.392405063291136"/>
    <n v="152"/>
    <n v="152"/>
    <n v="71"/>
    <x v="144"/>
    <x v="3425"/>
    <s v="SAINT-MARTIN-EN-BRESSE"/>
    <s v="S.S.I.A.D. MERVANS &quot;BRESSE DU NORD&quot;"/>
    <s v="S.S.I.A.D."/>
    <n v="710784109"/>
    <s v="MUTUALITE FRANCAISE DE SAONE ET LOIRE"/>
    <n v="1"/>
    <m/>
    <m/>
    <m/>
    <m/>
    <m/>
    <m/>
    <s v="P"/>
    <n v="0"/>
    <n v="0"/>
  </r>
  <r>
    <n v="71410"/>
    <n v="179"/>
    <n v="113"/>
    <n v="66"/>
    <n v="66"/>
    <n v="819"/>
    <n v="819"/>
    <n v="71"/>
    <x v="144"/>
    <x v="3426"/>
    <s v="MONTRET"/>
    <s v="S.S.I.A.D. MERVANS &quot;BRESSE DU NORD&quot;"/>
    <s v="S.S.I.A.D."/>
    <n v="710784109"/>
    <s v="MUTUALITE FRANCAISE DE SAONE ET LOIRE"/>
    <n v="1"/>
    <m/>
    <m/>
    <m/>
    <m/>
    <m/>
    <m/>
    <s v="P"/>
    <n v="0"/>
    <n v="0"/>
  </r>
  <r>
    <n v="71419"/>
    <n v="834.89777291651308"/>
    <n v="402.49905766176829"/>
    <n v="432.39871525474473"/>
    <n v="432.39871525474473"/>
    <n v="1931"/>
    <n v="1931"/>
    <n v="71"/>
    <x v="144"/>
    <x v="3427"/>
    <s v="SAINT-GERMAIN-DU-BOIS"/>
    <s v="S.S.I.A.D. MERVANS &quot;BRESSE DU NORD&quot;"/>
    <s v="S.S.I.A.D."/>
    <n v="710784109"/>
    <s v="MUTUALITE FRANCAISE DE SAONE ET LOIRE"/>
    <n v="1"/>
    <m/>
    <m/>
    <m/>
    <m/>
    <m/>
    <m/>
    <s v="P"/>
    <n v="0"/>
    <n v="0"/>
  </r>
  <r>
    <n v="71423"/>
    <n v="108.73972602739693"/>
    <n v="64.438356164383364"/>
    <n v="44.301369863013562"/>
    <n v="44.301369863013562"/>
    <n v="440.99999999999858"/>
    <n v="440.99999999999858"/>
    <n v="71"/>
    <x v="144"/>
    <x v="3428"/>
    <s v="VERDUN-SUR-LE-DOUBS"/>
    <s v="S.S.I.A.D. MERVANS &quot;BRESSE DU NORD&quot;"/>
    <s v="S.S.I.A.D."/>
    <n v="710784109"/>
    <s v="MUTUALITE FRANCAISE DE SAONE ET LOIRE"/>
    <n v="1"/>
    <m/>
    <m/>
    <m/>
    <m/>
    <m/>
    <m/>
    <s v="P"/>
    <n v="0"/>
    <n v="0"/>
  </r>
  <r>
    <n v="71456"/>
    <n v="482.39417164118032"/>
    <n v="292.37154313626075"/>
    <n v="190.02262850491957"/>
    <n v="190.02262850491957"/>
    <n v="1919"/>
    <n v="1919"/>
    <n v="71"/>
    <x v="144"/>
    <x v="3429"/>
    <s v="SAINT-MARTIN-EN-BRESSE"/>
    <s v="S.S.I.A.D. MERVANS &quot;BRESSE DU NORD&quot;"/>
    <s v="S.S.I.A.D."/>
    <n v="710784109"/>
    <s v="MUTUALITE FRANCAISE DE SAONE ET LOIRE"/>
    <n v="1"/>
    <m/>
    <m/>
    <m/>
    <m/>
    <m/>
    <m/>
    <s v="P"/>
    <n v="0"/>
    <n v="0"/>
  </r>
  <r>
    <n v="71457"/>
    <n v="40.278688524590166"/>
    <n v="18.221311475409841"/>
    <n v="22.057377049180328"/>
    <n v="22.057377049180328"/>
    <n v="117"/>
    <n v="117"/>
    <n v="71"/>
    <x v="144"/>
    <x v="3430"/>
    <s v="VERDUN-SUR-LE-DOUBS"/>
    <s v="S.S.I.A.D. MERVANS &quot;BRESSE DU NORD&quot;"/>
    <s v="S.S.I.A.D."/>
    <n v="710784109"/>
    <s v="MUTUALITE FRANCAISE DE SAONE ET LOIRE"/>
    <n v="1"/>
    <m/>
    <m/>
    <m/>
    <m/>
    <m/>
    <m/>
    <s v="P"/>
    <n v="0"/>
    <n v="0"/>
  </r>
  <r>
    <n v="71462"/>
    <n v="134"/>
    <n v="92"/>
    <n v="42"/>
    <n v="42"/>
    <n v="576"/>
    <n v="576"/>
    <n v="71"/>
    <x v="144"/>
    <x v="3431"/>
    <s v="SAINT-MARTIN-EN-BRESSE"/>
    <s v="S.S.I.A.D. MERVANS &quot;BRESSE DU NORD&quot;"/>
    <s v="S.S.I.A.D."/>
    <n v="710784109"/>
    <s v="MUTUALITE FRANCAISE DE SAONE ET LOIRE"/>
    <n v="1"/>
    <m/>
    <m/>
    <m/>
    <m/>
    <m/>
    <m/>
    <s v="P"/>
    <n v="0"/>
    <n v="0"/>
  </r>
  <r>
    <n v="71489"/>
    <n v="126.0606060606061"/>
    <n v="92.121212121212153"/>
    <n v="33.939393939393952"/>
    <n v="33.939393939393952"/>
    <n v="544"/>
    <n v="544"/>
    <n v="71"/>
    <x v="144"/>
    <x v="3432"/>
    <s v="MONTRET"/>
    <s v="S.S.I.A.D. MERVANS &quot;BRESSE DU NORD&quot;"/>
    <s v="S.S.I.A.D."/>
    <n v="710784109"/>
    <s v="MUTUALITE FRANCAISE DE SAONE ET LOIRE"/>
    <n v="1"/>
    <m/>
    <m/>
    <m/>
    <m/>
    <m/>
    <m/>
    <s v="P"/>
    <n v="0"/>
    <n v="0"/>
  </r>
  <r>
    <n v="71504"/>
    <n v="36.878048780487845"/>
    <n v="15.365853658536601"/>
    <n v="21.51219512195124"/>
    <n v="21.51219512195124"/>
    <n v="84.000000000000085"/>
    <n v="84.000000000000085"/>
    <n v="71"/>
    <x v="144"/>
    <x v="3433"/>
    <s v="VERDUN-SUR-LE-DOUBS"/>
    <s v="S.S.I.A.D. MERVANS &quot;BRESSE DU NORD&quot;"/>
    <s v="S.S.I.A.D."/>
    <n v="710784109"/>
    <s v="MUTUALITE FRANCAISE DE SAONE ET LOIRE"/>
    <n v="1"/>
    <m/>
    <m/>
    <m/>
    <m/>
    <m/>
    <m/>
    <s v="P"/>
    <n v="0"/>
    <n v="0"/>
  </r>
  <r>
    <n v="71508"/>
    <n v="135.43262411347547"/>
    <n v="82.080378250591195"/>
    <n v="53.352245862884281"/>
    <n v="53.352245862884281"/>
    <n v="434.00000000000097"/>
    <n v="434.00000000000097"/>
    <n v="71"/>
    <x v="144"/>
    <x v="3434"/>
    <s v="MONTRET"/>
    <s v="S.S.I.A.D. MERVANS &quot;BRESSE DU NORD&quot;"/>
    <s v="S.S.I.A.D."/>
    <n v="710784109"/>
    <s v="MUTUALITE FRANCAISE DE SAONE ET LOIRE"/>
    <n v="1"/>
    <m/>
    <m/>
    <m/>
    <m/>
    <m/>
    <m/>
    <s v="P"/>
    <n v="0"/>
    <n v="0"/>
  </r>
  <r>
    <n v="71514"/>
    <n v="119.88297872340418"/>
    <n v="80.260638297872291"/>
    <n v="39.622340425531888"/>
    <n v="39.622340425531888"/>
    <n v="382"/>
    <n v="382"/>
    <n v="71"/>
    <x v="144"/>
    <x v="3435"/>
    <s v="SAINT-GERMAIN-DU-BOIS"/>
    <s v="S.S.I.A.D. MERVANS &quot;BRESSE DU NORD&quot;"/>
    <s v="S.S.I.A.D."/>
    <n v="710784109"/>
    <s v="MUTUALITE FRANCAISE DE SAONE ET LOIRE"/>
    <n v="1"/>
    <m/>
    <m/>
    <m/>
    <m/>
    <m/>
    <m/>
    <s v="P"/>
    <n v="0"/>
    <n v="0"/>
  </r>
  <r>
    <n v="71516"/>
    <n v="185.18469217970045"/>
    <n v="129.03826955074871"/>
    <n v="56.14642262895174"/>
    <n v="56.14642262895174"/>
    <n v="592"/>
    <n v="592"/>
    <n v="71"/>
    <x v="144"/>
    <x v="3436"/>
    <s v="SAINT-GERMAIN-DU-BOIS"/>
    <s v="S.S.I.A.D. MERVANS &quot;BRESSE DU NORD&quot;"/>
    <s v="S.S.I.A.D."/>
    <n v="710784109"/>
    <s v="MUTUALITE FRANCAISE DE SAONE ET LOIRE"/>
    <n v="1"/>
    <m/>
    <m/>
    <m/>
    <m/>
    <m/>
    <m/>
    <s v="P"/>
    <n v="0"/>
    <n v="0"/>
  </r>
  <r>
    <n v="71517"/>
    <n v="71.344262295081805"/>
    <n v="46.163934426229403"/>
    <n v="25.180327868852402"/>
    <n v="25.180327868852402"/>
    <n v="255.9999999999994"/>
    <n v="255.9999999999994"/>
    <n v="71"/>
    <x v="144"/>
    <x v="3437"/>
    <s v="VERDUN-SUR-LE-DOUBS"/>
    <s v="S.S.I.A.D. MERVANS &quot;BRESSE DU NORD&quot;"/>
    <s v="S.S.I.A.D."/>
    <n v="710784109"/>
    <s v="MUTUALITE FRANCAISE DE SAONE ET LOIRE"/>
    <n v="1"/>
    <m/>
    <m/>
    <m/>
    <m/>
    <m/>
    <m/>
    <s v="P"/>
    <n v="0"/>
    <n v="0"/>
  </r>
  <r>
    <n v="71519"/>
    <n v="46"/>
    <n v="32"/>
    <n v="14"/>
    <n v="14"/>
    <n v="194"/>
    <n v="194"/>
    <n v="71"/>
    <x v="144"/>
    <x v="3438"/>
    <s v="SAINT-GERMAIN-DU-BOIS"/>
    <s v="S.S.I.A.D. MERVANS &quot;BRESSE DU NORD&quot;"/>
    <s v="S.S.I.A.D."/>
    <n v="710784109"/>
    <s v="MUTUALITE FRANCAISE DE SAONE ET LOIRE"/>
    <n v="1"/>
    <m/>
    <m/>
    <m/>
    <m/>
    <m/>
    <m/>
    <s v="P"/>
    <n v="0"/>
    <n v="0"/>
  </r>
  <r>
    <n v="71523"/>
    <n v="302"/>
    <n v="194"/>
    <n v="108"/>
    <n v="108"/>
    <n v="1217"/>
    <n v="1217"/>
    <n v="71"/>
    <x v="144"/>
    <x v="3439"/>
    <s v="MONTRET"/>
    <s v="S.S.I.A.D. MERVANS &quot;BRESSE DU NORD&quot;"/>
    <s v="S.S.I.A.D."/>
    <n v="710784109"/>
    <s v="MUTUALITE FRANCAISE DE SAONE ET LOIRE"/>
    <n v="1"/>
    <m/>
    <m/>
    <m/>
    <m/>
    <m/>
    <m/>
    <s v="P"/>
    <n v="0"/>
    <n v="0"/>
  </r>
  <r>
    <n v="71534"/>
    <n v="38.13559322033916"/>
    <n v="27.542372881356059"/>
    <n v="10.5932203389831"/>
    <n v="10.5932203389831"/>
    <n v="125.00000000000058"/>
    <n v="125.00000000000058"/>
    <n v="71"/>
    <x v="144"/>
    <x v="3440"/>
    <s v="SAINT-GERMAIN-DU-BOIS"/>
    <s v="S.S.I.A.D. MERVANS &quot;BRESSE DU NORD&quot;"/>
    <s v="S.S.I.A.D."/>
    <n v="710784109"/>
    <s v="MUTUALITE FRANCAISE DE SAONE ET LOIRE"/>
    <n v="1"/>
    <m/>
    <m/>
    <m/>
    <m/>
    <m/>
    <m/>
    <s v="P"/>
    <n v="0"/>
    <n v="0"/>
  </r>
  <r>
    <n v="71538"/>
    <n v="135.28507795100219"/>
    <n v="88.567928730512236"/>
    <n v="46.717149220489965"/>
    <n v="46.717149220489965"/>
    <n v="437"/>
    <n v="437"/>
    <n v="71"/>
    <x v="144"/>
    <x v="3441"/>
    <s v="SAINT-GERMAIN-DU-BOIS"/>
    <s v="S.S.I.A.D. MERVANS &quot;BRESSE DU NORD&quot;"/>
    <s v="S.S.I.A.D."/>
    <n v="710784109"/>
    <s v="MUTUALITE FRANCAISE DE SAONE ET LOIRE"/>
    <n v="1"/>
    <m/>
    <m/>
    <m/>
    <m/>
    <m/>
    <m/>
    <s v="P"/>
    <n v="0"/>
    <n v="0"/>
  </r>
  <r>
    <n v="71541"/>
    <n v="134.29370511953937"/>
    <n v="87.539600374218253"/>
    <n v="46.754104745321115"/>
    <n v="46.754104745321115"/>
    <n v="388"/>
    <n v="388"/>
    <n v="71"/>
    <x v="144"/>
    <x v="2059"/>
    <s v="PIERRE-DE-BRESSE"/>
    <s v="S.S.I.A.D. MERVANS &quot;BRESSE DU NORD&quot;"/>
    <s v="S.S.I.A.D."/>
    <n v="710784109"/>
    <s v="MUTUALITE FRANCAISE DE SAONE ET LOIRE"/>
    <n v="1"/>
    <m/>
    <m/>
    <m/>
    <m/>
    <m/>
    <m/>
    <s v="P"/>
    <n v="0"/>
    <n v="0"/>
  </r>
  <r>
    <n v="71544"/>
    <n v="58.239130434782467"/>
    <n v="29.630434782608621"/>
    <n v="28.608695652173843"/>
    <n v="28.608695652173843"/>
    <n v="188"/>
    <n v="188"/>
    <n v="71"/>
    <x v="144"/>
    <x v="3442"/>
    <s v="VERDUN-SUR-LE-DOUBS"/>
    <s v="S.S.I.A.D. MERVANS &quot;BRESSE DU NORD&quot;"/>
    <s v="S.S.I.A.D."/>
    <n v="710784109"/>
    <s v="MUTUALITE FRANCAISE DE SAONE ET LOIRE"/>
    <n v="1"/>
    <m/>
    <m/>
    <m/>
    <m/>
    <m/>
    <m/>
    <s v="P"/>
    <n v="0"/>
    <n v="0"/>
  </r>
  <r>
    <n v="71566"/>
    <n v="390.10411680650941"/>
    <n v="148.61112266938579"/>
    <n v="241.49299413712359"/>
    <n v="241.49299413712359"/>
    <n v="1163"/>
    <n v="1163"/>
    <n v="71"/>
    <x v="144"/>
    <x v="3443"/>
    <s v="VERDUN-SUR-LE-DOUBS"/>
    <s v="S.S.I.A.D. MERVANS &quot;BRESSE DU NORD&quot;"/>
    <s v="S.S.I.A.D."/>
    <n v="710784109"/>
    <s v="MUTUALITE FRANCAISE DE SAONE ET LOIRE"/>
    <n v="1"/>
    <m/>
    <m/>
    <m/>
    <m/>
    <m/>
    <m/>
    <s v="P"/>
    <n v="0"/>
    <n v="0"/>
  </r>
  <r>
    <n v="71568"/>
    <n v="19.622641509433961"/>
    <n v="13.735849056603772"/>
    <n v="5.8867924528301883"/>
    <n v="5.8867924528301883"/>
    <n v="52"/>
    <n v="52"/>
    <n v="71"/>
    <x v="144"/>
    <x v="3444"/>
    <s v="MONTRET"/>
    <s v="S.S.I.A.D. MERVANS &quot;BRESSE DU NORD&quot;"/>
    <s v="S.S.I.A.D."/>
    <n v="710784109"/>
    <s v="MUTUALITE FRANCAISE DE SAONE ET LOIRE"/>
    <n v="1"/>
    <m/>
    <m/>
    <m/>
    <m/>
    <m/>
    <m/>
    <s v="P"/>
    <n v="0"/>
    <n v="0"/>
  </r>
  <r>
    <n v="71570"/>
    <n v="162.75992438563324"/>
    <n v="115.12287334593572"/>
    <n v="47.637051039697532"/>
    <n v="47.637051039697532"/>
    <n v="525"/>
    <n v="525"/>
    <n v="71"/>
    <x v="144"/>
    <x v="3445"/>
    <s v="VERDUN-SUR-LE-DOUBS"/>
    <s v="S.S.I.A.D. MERVANS &quot;BRESSE DU NORD&quot;"/>
    <s v="S.S.I.A.D."/>
    <n v="710784109"/>
    <s v="MUTUALITE FRANCAISE DE SAONE ET LOIRE"/>
    <n v="1"/>
    <m/>
    <m/>
    <m/>
    <m/>
    <m/>
    <m/>
    <s v="P"/>
    <n v="0"/>
    <n v="0"/>
  </r>
  <r>
    <n v="71577"/>
    <n v="31.455882352941138"/>
    <n v="24.352941176470559"/>
    <n v="7.1029411764705799"/>
    <n v="7.1029411764705799"/>
    <n v="207"/>
    <n v="207"/>
    <n v="71"/>
    <x v="144"/>
    <x v="3446"/>
    <s v="SAINT-MARTIN-EN-BRESSE"/>
    <s v="S.S.I.A.D. MERVANS &quot;BRESSE DU NORD&quot;"/>
    <s v="S.S.I.A.D."/>
    <n v="710784109"/>
    <s v="MUTUALITE FRANCAISE DE SAONE ET LOIRE"/>
    <n v="1"/>
    <m/>
    <m/>
    <m/>
    <m/>
    <m/>
    <m/>
    <s v="P"/>
    <n v="0"/>
    <n v="0"/>
  </r>
  <r>
    <n v="71578"/>
    <n v="92.176887295816996"/>
    <n v="52.362371288570692"/>
    <n v="39.814516007246304"/>
    <n v="39.814516007246304"/>
    <n v="339"/>
    <n v="339"/>
    <n v="71"/>
    <x v="144"/>
    <x v="3447"/>
    <s v="VERDUN-SUR-LE-DOUBS"/>
    <s v="S.S.I.A.D. MERVANS &quot;BRESSE DU NORD&quot;"/>
    <s v="S.S.I.A.D."/>
    <n v="710784109"/>
    <s v="MUTUALITE FRANCAISE DE SAONE ET LOIRE"/>
    <n v="1"/>
    <m/>
    <m/>
    <m/>
    <m/>
    <m/>
    <m/>
    <s v="P"/>
    <n v="0"/>
    <n v="0"/>
  </r>
  <r>
    <n v="39035"/>
    <n v="81.548387096774263"/>
    <n v="49.548387096774242"/>
    <n v="32.000000000000028"/>
    <n v="32.000000000000028"/>
    <n v="352"/>
    <n v="352"/>
    <n v="39"/>
    <x v="145"/>
    <x v="3448"/>
    <s v="Saint Amour"/>
    <s v="SSIAD SAINT AMOUR"/>
    <s v="S.S.I.A.D."/>
    <n v="390000644"/>
    <s v="PRODESSA"/>
    <n v="1"/>
    <m/>
    <n v="27"/>
    <m/>
    <m/>
    <m/>
    <m/>
    <s v="S"/>
    <n v="0"/>
    <n v="0"/>
  </r>
  <r>
    <n v="39015"/>
    <n v="49.860869565217328"/>
    <n v="31.826086956521699"/>
    <n v="18.034782608695629"/>
    <n v="18.034782608695629"/>
    <n v="122"/>
    <n v="122"/>
    <n v="39"/>
    <x v="146"/>
    <x v="3449"/>
    <s v="Champagnole"/>
    <s v="SSIAD CHAMPAGNOLE"/>
    <s v="S.S.I.A.D."/>
    <n v="390000644"/>
    <s v="PRODESSA"/>
    <n v="1"/>
    <m/>
    <n v="43"/>
    <m/>
    <n v="4"/>
    <m/>
    <m/>
    <s v="S"/>
    <n v="0"/>
    <n v="0"/>
  </r>
  <r>
    <n v="39032"/>
    <n v="106.3125"/>
    <n v="75.796875"/>
    <n v="30.515625"/>
    <n v="30.515625"/>
    <n v="378"/>
    <n v="378"/>
    <n v="39"/>
    <x v="147"/>
    <x v="3450"/>
    <s v="Saint Claude"/>
    <s v="SSIAD DU HAUT-JURA"/>
    <s v="S.S.I.A.D."/>
    <n v="390000644"/>
    <s v="PRODESSA"/>
    <n v="1"/>
    <m/>
    <n v="59"/>
    <m/>
    <n v="4"/>
    <m/>
    <m/>
    <s v="S"/>
    <n v="0"/>
    <n v="0"/>
  </r>
  <r>
    <n v="39041"/>
    <n v="63.648351648351678"/>
    <n v="34.807692307692328"/>
    <n v="28.840659340659354"/>
    <n v="28.840659340659354"/>
    <n v="181"/>
    <n v="181"/>
    <n v="39"/>
    <x v="148"/>
    <x v="3451"/>
    <s v="Poligny"/>
    <s v="SSIAD LONS LE SAUNIER PRODESSA"/>
    <s v="S.S.I.A.D."/>
    <n v="390000644"/>
    <s v="PRODESSA"/>
    <n v="1"/>
    <n v="342"/>
    <n v="101"/>
    <n v="24"/>
    <n v="7"/>
    <m/>
    <m/>
    <s v="P"/>
    <n v="0"/>
    <n v="0"/>
  </r>
  <r>
    <n v="39001"/>
    <n v="190.86574669968786"/>
    <n v="126.56338283829568"/>
    <n v="64.302363861392166"/>
    <n v="64.302363861392166"/>
    <n v="790.99999999999636"/>
    <n v="790.99999999999636"/>
    <n v="39"/>
    <x v="149"/>
    <x v="3452"/>
    <s v="Tavaux"/>
    <s v="SSIAD DOLE"/>
    <s v="S.S.I.A.D."/>
    <n v="390000644"/>
    <s v="PRODESSA"/>
    <n v="1"/>
    <m/>
    <n v="112"/>
    <m/>
    <n v="9"/>
    <m/>
    <m/>
    <s v="S"/>
    <n v="0"/>
    <n v="0"/>
  </r>
  <r>
    <n v="39070"/>
    <n v="24"/>
    <n v="18"/>
    <n v="6"/>
    <n v="6"/>
    <n v="89"/>
    <n v="89"/>
    <n v="39"/>
    <x v="146"/>
    <x v="3453"/>
    <s v="Champagnole"/>
    <s v="SSIAD CHAMPAGNOLE"/>
    <s v="S.S.I.A.D."/>
    <n v="390000644"/>
    <s v="PRODESSA"/>
    <n v="1"/>
    <m/>
    <m/>
    <m/>
    <m/>
    <m/>
    <m/>
    <s v="S"/>
    <n v="0"/>
    <n v="0"/>
  </r>
  <r>
    <n v="39097"/>
    <n v="2810.8703741079576"/>
    <n v="1613.9236034659368"/>
    <n v="1196.9467706420207"/>
    <n v="1196.9467706420207"/>
    <n v="7901"/>
    <n v="7901"/>
    <n v="39"/>
    <x v="146"/>
    <x v="3454"/>
    <s v="Champagnole"/>
    <s v="SSIAD CHAMPAGNOLE"/>
    <s v="S.S.I.A.D."/>
    <n v="390000644"/>
    <s v="PRODESSA"/>
    <n v="1"/>
    <m/>
    <m/>
    <m/>
    <m/>
    <m/>
    <m/>
    <s v="S"/>
    <n v="0"/>
    <n v="0"/>
  </r>
  <r>
    <n v="39120"/>
    <n v="35.489361702127646"/>
    <n v="22.673758865248217"/>
    <n v="12.815602836879426"/>
    <n v="12.815602836879426"/>
    <n v="139"/>
    <n v="139"/>
    <n v="39"/>
    <x v="146"/>
    <x v="3455"/>
    <s v="Champagnole"/>
    <s v="SSIAD CHAMPAGNOLE"/>
    <s v="S.S.I.A.D."/>
    <n v="390000644"/>
    <s v="PRODESSA"/>
    <n v="1"/>
    <m/>
    <m/>
    <m/>
    <m/>
    <m/>
    <m/>
    <s v="S"/>
    <n v="0"/>
    <n v="0"/>
  </r>
  <r>
    <n v="39153"/>
    <n v="282"/>
    <n v="222"/>
    <n v="60"/>
    <n v="60"/>
    <n v="796"/>
    <n v="796"/>
    <n v="39"/>
    <x v="146"/>
    <x v="3456"/>
    <s v="Champagnole"/>
    <s v="SSIAD CHAMPAGNOLE"/>
    <s v="S.S.I.A.D."/>
    <n v="390000644"/>
    <s v="PRODESSA"/>
    <n v="1"/>
    <m/>
    <m/>
    <m/>
    <m/>
    <m/>
    <m/>
    <s v="S"/>
    <n v="0"/>
    <n v="0"/>
  </r>
  <r>
    <n v="39183"/>
    <n v="174"/>
    <n v="108"/>
    <n v="66"/>
    <n v="66"/>
    <n v="667"/>
    <n v="667"/>
    <n v="39"/>
    <x v="146"/>
    <x v="3457"/>
    <s v="Champagnole"/>
    <s v="SSIAD CHAMPAGNOLE"/>
    <s v="S.S.I.A.D."/>
    <n v="390000644"/>
    <s v="PRODESSA"/>
    <n v="1"/>
    <m/>
    <m/>
    <m/>
    <m/>
    <m/>
    <m/>
    <s v="S"/>
    <n v="0"/>
    <n v="0"/>
  </r>
  <r>
    <n v="39210"/>
    <n v="186.07829720001394"/>
    <n v="108.65300311042972"/>
    <n v="77.425294089584213"/>
    <n v="77.425294089584213"/>
    <n v="592"/>
    <n v="592"/>
    <n v="39"/>
    <x v="146"/>
    <x v="3458"/>
    <s v="Champagnole"/>
    <s v="SSIAD CHAMPAGNOLE"/>
    <s v="S.S.I.A.D."/>
    <n v="390000644"/>
    <s v="PRODESSA"/>
    <n v="1"/>
    <m/>
    <m/>
    <m/>
    <m/>
    <m/>
    <m/>
    <s v="S"/>
    <n v="0"/>
    <n v="0"/>
  </r>
  <r>
    <n v="39292"/>
    <n v="33.242647058823508"/>
    <n v="28.20588235294116"/>
    <n v="5.0367647058823497"/>
    <n v="5.0367647058823497"/>
    <n v="137"/>
    <n v="137"/>
    <n v="39"/>
    <x v="146"/>
    <x v="3459"/>
    <s v="Champagnole"/>
    <s v="SSIAD CHAMPAGNOLE"/>
    <s v="S.S.I.A.D."/>
    <n v="390000644"/>
    <s v="PRODESSA"/>
    <n v="1"/>
    <m/>
    <m/>
    <m/>
    <m/>
    <m/>
    <m/>
    <s v="S"/>
    <n v="0"/>
    <n v="0"/>
  </r>
  <r>
    <n v="39301"/>
    <n v="43"/>
    <n v="24"/>
    <n v="19"/>
    <n v="19"/>
    <n v="174"/>
    <n v="174"/>
    <n v="39"/>
    <x v="146"/>
    <x v="3460"/>
    <s v="Champagnole"/>
    <s v="SSIAD CHAMPAGNOLE"/>
    <s v="S.S.I.A.D."/>
    <n v="390000644"/>
    <s v="PRODESSA"/>
    <n v="1"/>
    <m/>
    <m/>
    <m/>
    <m/>
    <m/>
    <m/>
    <s v="S"/>
    <n v="0"/>
    <n v="0"/>
  </r>
  <r>
    <n v="39366"/>
    <n v="49.25741899852882"/>
    <n v="27.248784977909558"/>
    <n v="22.008634020619262"/>
    <n v="22.008634020619262"/>
    <n v="241.0000000000008"/>
    <n v="241.0000000000008"/>
    <n v="39"/>
    <x v="146"/>
    <x v="3461"/>
    <s v="Champagnole"/>
    <s v="SSIAD CHAMPAGNOLE"/>
    <s v="S.S.I.A.D."/>
    <n v="390000644"/>
    <s v="PRODESSA"/>
    <n v="1"/>
    <m/>
    <m/>
    <m/>
    <m/>
    <m/>
    <m/>
    <s v="S"/>
    <n v="0"/>
    <n v="0"/>
  </r>
  <r>
    <n v="39389"/>
    <n v="173.45950704225359"/>
    <n v="94.163732394366235"/>
    <n v="79.295774647887356"/>
    <n v="79.295774647887356"/>
    <n v="563"/>
    <n v="563"/>
    <n v="39"/>
    <x v="146"/>
    <x v="3462"/>
    <s v="Champagnole"/>
    <s v="SSIAD CHAMPAGNOLE"/>
    <s v="S.S.I.A.D."/>
    <n v="390000644"/>
    <s v="PRODESSA"/>
    <n v="1"/>
    <m/>
    <m/>
    <m/>
    <m/>
    <m/>
    <m/>
    <s v="S"/>
    <n v="0"/>
    <n v="0"/>
  </r>
  <r>
    <n v="39419"/>
    <n v="16"/>
    <n v="10"/>
    <n v="6"/>
    <n v="6"/>
    <n v="55"/>
    <n v="55"/>
    <n v="39"/>
    <x v="146"/>
    <x v="3463"/>
    <s v="Champagnole"/>
    <s v="SSIAD CHAMPAGNOLE"/>
    <s v="S.S.I.A.D."/>
    <n v="390000644"/>
    <s v="PRODESSA"/>
    <n v="1"/>
    <m/>
    <m/>
    <m/>
    <m/>
    <m/>
    <m/>
    <s v="S"/>
    <n v="0"/>
    <n v="0"/>
  </r>
  <r>
    <n v="39503"/>
    <n v="98.305084745762713"/>
    <n v="62.915254237288131"/>
    <n v="35.389830508474574"/>
    <n v="35.389830508474574"/>
    <n v="348"/>
    <n v="348"/>
    <n v="39"/>
    <x v="146"/>
    <x v="3464"/>
    <s v="Champagnole"/>
    <s v="SSIAD CHAMPAGNOLE"/>
    <s v="S.S.I.A.D."/>
    <n v="390000644"/>
    <s v="PRODESSA"/>
    <n v="1"/>
    <m/>
    <m/>
    <m/>
    <m/>
    <m/>
    <m/>
    <s v="S"/>
    <n v="0"/>
    <n v="0"/>
  </r>
  <r>
    <n v="39517"/>
    <n v="155.06574394463615"/>
    <n v="94.650519031141542"/>
    <n v="60.415224913494605"/>
    <n v="60.415224913494605"/>
    <n v="581.99999999999795"/>
    <n v="581.99999999999795"/>
    <n v="39"/>
    <x v="146"/>
    <x v="3465"/>
    <s v="Champagnole"/>
    <s v="SSIAD CHAMPAGNOLE"/>
    <s v="S.S.I.A.D."/>
    <n v="390000644"/>
    <s v="PRODESSA"/>
    <n v="1"/>
    <m/>
    <m/>
    <m/>
    <m/>
    <m/>
    <m/>
    <s v="S"/>
    <n v="0"/>
    <n v="0"/>
  </r>
  <r>
    <n v="39523"/>
    <n v="70.083769633507671"/>
    <n v="45.706806282722397"/>
    <n v="24.376963350785278"/>
    <n v="24.376963350785278"/>
    <n v="194"/>
    <n v="194"/>
    <n v="39"/>
    <x v="146"/>
    <x v="3466"/>
    <s v="Champagnole"/>
    <s v="SSIAD CHAMPAGNOLE"/>
    <s v="S.S.I.A.D."/>
    <n v="390000644"/>
    <s v="PRODESSA"/>
    <n v="1"/>
    <m/>
    <m/>
    <m/>
    <m/>
    <m/>
    <m/>
    <s v="S"/>
    <n v="0"/>
    <n v="0"/>
  </r>
  <r>
    <n v="39545"/>
    <n v="45.435582822085877"/>
    <n v="29.631901840490791"/>
    <n v="15.803680981595088"/>
    <n v="15.803680981595088"/>
    <n v="161"/>
    <n v="161"/>
    <n v="39"/>
    <x v="146"/>
    <x v="3467"/>
    <s v="Champagnole"/>
    <s v="SSIAD CHAMPAGNOLE"/>
    <s v="S.S.I.A.D."/>
    <n v="390000644"/>
    <s v="PRODESSA"/>
    <n v="1"/>
    <m/>
    <m/>
    <m/>
    <m/>
    <m/>
    <m/>
    <s v="S"/>
    <n v="0"/>
    <n v="0"/>
  </r>
  <r>
    <n v="39026"/>
    <n v="47.13580246913574"/>
    <n v="31.765432098765391"/>
    <n v="15.370370370370351"/>
    <n v="15.370370370370351"/>
    <n v="166"/>
    <n v="166"/>
    <n v="39"/>
    <x v="149"/>
    <x v="3468"/>
    <s v="Mont sous Vaudrey"/>
    <s v="SSIAD DOLE"/>
    <s v="S.S.I.A.D."/>
    <n v="390000644"/>
    <s v="PRODESSA"/>
    <n v="1"/>
    <m/>
    <m/>
    <m/>
    <m/>
    <m/>
    <m/>
    <s v="S"/>
    <n v="0"/>
    <n v="0"/>
  </r>
  <r>
    <n v="39029"/>
    <n v="93.743169398907142"/>
    <n v="64.822404371584724"/>
    <n v="28.920765027322417"/>
    <n v="28.920765027322417"/>
    <n v="365"/>
    <n v="365"/>
    <n v="39"/>
    <x v="149"/>
    <x v="3469"/>
    <s v="Tavaux"/>
    <s v="SSIAD DOLE"/>
    <s v="S.S.I.A.D."/>
    <n v="390000644"/>
    <s v="PRODESSA"/>
    <n v="1"/>
    <m/>
    <m/>
    <m/>
    <m/>
    <m/>
    <m/>
    <s v="S"/>
    <n v="0"/>
    <n v="0"/>
  </r>
  <r>
    <n v="39030"/>
    <n v="240.52258852258853"/>
    <n v="165.98046398046401"/>
    <n v="74.54212454212454"/>
    <n v="74.54212454212454"/>
    <n v="814"/>
    <n v="814"/>
    <n v="39"/>
    <x v="149"/>
    <x v="3470"/>
    <s v="Authume"/>
    <s v="SSIAD DOLE"/>
    <s v="S.S.I.A.D."/>
    <n v="390000644"/>
    <s v="PRODESSA"/>
    <n v="1"/>
    <m/>
    <m/>
    <m/>
    <m/>
    <m/>
    <m/>
    <s v="S"/>
    <n v="0"/>
    <n v="0"/>
  </r>
  <r>
    <n v="39037"/>
    <n v="43.774358974358975"/>
    <n v="25.866666666666671"/>
    <n v="17.907692307692308"/>
    <n v="17.907692307692308"/>
    <n v="194"/>
    <n v="194"/>
    <n v="39"/>
    <x v="149"/>
    <x v="3471"/>
    <s v="Mont sous Vaudrey"/>
    <s v="SSIAD DOLE"/>
    <s v="S.S.I.A.D."/>
    <n v="390000644"/>
    <s v="PRODESSA"/>
    <n v="1"/>
    <m/>
    <m/>
    <m/>
    <m/>
    <m/>
    <m/>
    <s v="S"/>
    <n v="0"/>
    <n v="0"/>
  </r>
  <r>
    <n v="39039"/>
    <n v="57.497835497835474"/>
    <n v="40.645021645021629"/>
    <n v="16.852813852813846"/>
    <n v="16.852813852813846"/>
    <n v="229"/>
    <n v="229"/>
    <n v="39"/>
    <x v="149"/>
    <x v="615"/>
    <s v="Mont sous Vaudrey"/>
    <s v="SSIAD DOLE"/>
    <s v="S.S.I.A.D."/>
    <n v="390000644"/>
    <s v="PRODESSA"/>
    <n v="1"/>
    <m/>
    <m/>
    <m/>
    <m/>
    <m/>
    <m/>
    <s v="S"/>
    <n v="0"/>
    <n v="0"/>
  </r>
  <r>
    <n v="39042"/>
    <n v="90.957983193277201"/>
    <n v="64.0840336134453"/>
    <n v="26.873949579831901"/>
    <n v="26.873949579831901"/>
    <n v="491.99999999999937"/>
    <n v="491.99999999999937"/>
    <n v="39"/>
    <x v="149"/>
    <x v="3472"/>
    <s v="Authume"/>
    <s v="SSIAD DOLE"/>
    <s v="S.S.I.A.D."/>
    <n v="390000644"/>
    <s v="PRODESSA"/>
    <n v="1"/>
    <m/>
    <m/>
    <m/>
    <m/>
    <m/>
    <m/>
    <s v="S"/>
    <n v="0"/>
    <n v="0"/>
  </r>
  <r>
    <n v="39048"/>
    <n v="78.609756097561146"/>
    <n v="64.317073170731845"/>
    <n v="14.292682926829299"/>
    <n v="14.292682926829299"/>
    <n v="293.00000000000063"/>
    <n v="293.00000000000063"/>
    <n v="39"/>
    <x v="149"/>
    <x v="416"/>
    <s v="Mont sous Vaudrey"/>
    <s v="SSIAD DOLE"/>
    <s v="S.S.I.A.D."/>
    <n v="390000644"/>
    <s v="PRODESSA"/>
    <n v="1"/>
    <m/>
    <m/>
    <m/>
    <m/>
    <m/>
    <m/>
    <s v="S"/>
    <n v="0"/>
    <n v="0"/>
  </r>
  <r>
    <n v="39051"/>
    <n v="85.340050377833776"/>
    <n v="64.974811083123441"/>
    <n v="20.365239294710332"/>
    <n v="20.365239294710332"/>
    <n v="385"/>
    <n v="385"/>
    <n v="39"/>
    <x v="149"/>
    <x v="3473"/>
    <s v="Authume"/>
    <s v="SSIAD DOLE"/>
    <s v="S.S.I.A.D."/>
    <n v="390000644"/>
    <s v="PRODESSA"/>
    <n v="1"/>
    <m/>
    <m/>
    <m/>
    <m/>
    <m/>
    <m/>
    <s v="S"/>
    <n v="0"/>
    <n v="0"/>
  </r>
  <r>
    <n v="39076"/>
    <n v="33.771028037383232"/>
    <n v="20.467289719626201"/>
    <n v="13.303738317757031"/>
    <n v="13.303738317757031"/>
    <n v="219"/>
    <n v="219"/>
    <n v="39"/>
    <x v="149"/>
    <x v="1979"/>
    <s v="Mont sous Vaudrey"/>
    <s v="SSIAD DOLE"/>
    <s v="S.S.I.A.D."/>
    <n v="390000644"/>
    <s v="PRODESSA"/>
    <n v="1"/>
    <m/>
    <m/>
    <m/>
    <m/>
    <m/>
    <m/>
    <s v="S"/>
    <n v="0"/>
    <n v="0"/>
  </r>
  <r>
    <n v="39078"/>
    <n v="156"/>
    <n v="101"/>
    <n v="55"/>
    <n v="55"/>
    <n v="652"/>
    <n v="652"/>
    <n v="39"/>
    <x v="149"/>
    <x v="3474"/>
    <s v="Authume"/>
    <s v="SSIAD DOLE"/>
    <s v="S.S.I.A.D."/>
    <n v="390000644"/>
    <s v="PRODESSA"/>
    <n v="1"/>
    <m/>
    <m/>
    <m/>
    <m/>
    <m/>
    <m/>
    <s v="S"/>
    <n v="0"/>
    <n v="0"/>
  </r>
  <r>
    <n v="39099"/>
    <n v="108.68663594470092"/>
    <n v="83.052995391705423"/>
    <n v="25.633640552995498"/>
    <n v="25.633640552995498"/>
    <n v="445.00000000000188"/>
    <n v="445.00000000000188"/>
    <n v="39"/>
    <x v="149"/>
    <x v="3475"/>
    <s v="Tavaux"/>
    <s v="SSIAD DOLE"/>
    <s v="S.S.I.A.D."/>
    <n v="390000644"/>
    <s v="PRODESSA"/>
    <n v="1"/>
    <m/>
    <m/>
    <m/>
    <m/>
    <m/>
    <m/>
    <s v="S"/>
    <n v="0"/>
    <n v="0"/>
  </r>
  <r>
    <n v="39101"/>
    <n v="388.40719424460423"/>
    <n v="228.02014388489204"/>
    <n v="160.38705035971219"/>
    <n v="160.38705035971219"/>
    <n v="1343"/>
    <n v="1343"/>
    <n v="39"/>
    <x v="149"/>
    <x v="209"/>
    <s v="Dole-1"/>
    <s v="SSIAD DOLE"/>
    <s v="S.S.I.A.D."/>
    <n v="390000644"/>
    <s v="PRODESSA"/>
    <n v="1"/>
    <m/>
    <m/>
    <m/>
    <m/>
    <m/>
    <m/>
    <s v="S"/>
    <n v="0"/>
    <n v="0"/>
  </r>
  <r>
    <n v="39117"/>
    <n v="22.49999999999994"/>
    <n v="15.340909090909051"/>
    <n v="7.1590909090908896"/>
    <n v="7.1590909090908896"/>
    <n v="89.999999999999758"/>
    <n v="89.999999999999758"/>
    <n v="39"/>
    <x v="149"/>
    <x v="3476"/>
    <s v="Mont sous Vaudrey"/>
    <s v="SSIAD DOLE"/>
    <s v="S.S.I.A.D."/>
    <n v="390000644"/>
    <s v="PRODESSA"/>
    <n v="1"/>
    <m/>
    <m/>
    <m/>
    <m/>
    <m/>
    <m/>
    <s v="S"/>
    <n v="0"/>
    <n v="0"/>
  </r>
  <r>
    <n v="39138"/>
    <n v="91.468208092485568"/>
    <n v="59.653179190751459"/>
    <n v="31.815028901734113"/>
    <n v="31.815028901734113"/>
    <n v="344"/>
    <n v="344"/>
    <n v="39"/>
    <x v="149"/>
    <x v="3477"/>
    <s v="Tavaux"/>
    <s v="SSIAD DOLE"/>
    <s v="S.S.I.A.D."/>
    <n v="390000644"/>
    <s v="PRODESSA"/>
    <n v="1"/>
    <m/>
    <m/>
    <m/>
    <m/>
    <m/>
    <m/>
    <s v="S"/>
    <n v="0"/>
    <n v="0"/>
  </r>
  <r>
    <n v="39149"/>
    <n v="95.964391691394638"/>
    <n v="56.79525222551927"/>
    <n v="39.169139465875361"/>
    <n v="39.169139465875361"/>
    <n v="330"/>
    <n v="330"/>
    <n v="39"/>
    <x v="149"/>
    <x v="3478"/>
    <s v="Mont sous Vaudrey"/>
    <s v="SSIAD DOLE"/>
    <s v="S.S.I.A.D."/>
    <n v="390000644"/>
    <s v="PRODESSA"/>
    <n v="1"/>
    <m/>
    <m/>
    <m/>
    <m/>
    <m/>
    <m/>
    <s v="S"/>
    <n v="0"/>
    <n v="0"/>
  </r>
  <r>
    <n v="39150"/>
    <n v="319.39962476547839"/>
    <n v="204.61538461538461"/>
    <n v="114.78424015009381"/>
    <n v="114.78424015009381"/>
    <n v="1064"/>
    <n v="1064"/>
    <n v="39"/>
    <x v="149"/>
    <x v="3479"/>
    <s v="Dole-2"/>
    <s v="SSIAD DOLE"/>
    <s v="S.S.I.A.D."/>
    <n v="390000644"/>
    <s v="PRODESSA"/>
    <n v="1"/>
    <m/>
    <m/>
    <m/>
    <m/>
    <m/>
    <m/>
    <s v="S"/>
    <n v="0"/>
    <n v="0"/>
  </r>
  <r>
    <n v="39172"/>
    <n v="45"/>
    <n v="32"/>
    <n v="13"/>
    <n v="13"/>
    <n v="232"/>
    <n v="232"/>
    <n v="39"/>
    <x v="149"/>
    <x v="77"/>
    <s v="Mont sous Vaudrey"/>
    <s v="SSIAD DOLE"/>
    <s v="S.S.I.A.D."/>
    <n v="390000644"/>
    <s v="PRODESSA"/>
    <n v="1"/>
    <m/>
    <m/>
    <m/>
    <m/>
    <m/>
    <m/>
    <s v="S"/>
    <n v="0"/>
    <n v="0"/>
  </r>
  <r>
    <n v="39182"/>
    <n v="202"/>
    <n v="144"/>
    <n v="58"/>
    <n v="58"/>
    <n v="648"/>
    <n v="648"/>
    <n v="39"/>
    <x v="149"/>
    <x v="914"/>
    <s v="Dole-2"/>
    <s v="SSIAD DOLE"/>
    <s v="S.S.I.A.D."/>
    <n v="390000644"/>
    <s v="PRODESSA"/>
    <n v="1"/>
    <m/>
    <m/>
    <m/>
    <m/>
    <m/>
    <m/>
    <s v="S"/>
    <n v="0"/>
    <n v="0"/>
  </r>
  <r>
    <n v="39189"/>
    <n v="673.43338213762559"/>
    <n v="389.98828696925182"/>
    <n v="283.44509516837377"/>
    <n v="283.44509516837377"/>
    <n v="2745.9999999999891"/>
    <n v="2745.9999999999891"/>
    <n v="39"/>
    <x v="149"/>
    <x v="3480"/>
    <s v="Dole-2"/>
    <s v="SSIAD DOLE"/>
    <s v="S.S.I.A.D."/>
    <n v="390000644"/>
    <s v="PRODESSA"/>
    <n v="1"/>
    <m/>
    <m/>
    <m/>
    <m/>
    <m/>
    <m/>
    <s v="S"/>
    <n v="0"/>
    <n v="0"/>
  </r>
  <r>
    <n v="39190"/>
    <n v="272.40374333742659"/>
    <n v="169.75432187870047"/>
    <n v="102.64942145872614"/>
    <n v="102.64942145872614"/>
    <n v="1172"/>
    <n v="1172"/>
    <n v="39"/>
    <x v="149"/>
    <x v="3481"/>
    <s v="Mont sous Vaudrey"/>
    <s v="SSIAD DOLE"/>
    <s v="S.S.I.A.D."/>
    <n v="390000644"/>
    <s v="PRODESSA"/>
    <n v="1"/>
    <m/>
    <m/>
    <m/>
    <m/>
    <m/>
    <m/>
    <s v="S"/>
    <n v="0"/>
    <n v="0"/>
  </r>
  <r>
    <n v="39198"/>
    <n v="6691.2252411623322"/>
    <n v="3920.5149525475149"/>
    <n v="2770.7102886148173"/>
    <n v="2770.7102886148173"/>
    <n v="23312"/>
    <n v="23312"/>
    <n v="39"/>
    <x v="149"/>
    <x v="3482"/>
    <s v="Dole"/>
    <s v="SSIAD DOLE"/>
    <s v="S.S.I.A.D."/>
    <n v="390000644"/>
    <s v="PRODESSA"/>
    <n v="1"/>
    <m/>
    <m/>
    <m/>
    <m/>
    <m/>
    <m/>
    <s v="S"/>
    <n v="0"/>
    <n v="0"/>
  </r>
  <r>
    <n v="39205"/>
    <n v="79.425196850394016"/>
    <n v="56.732283464567153"/>
    <n v="22.692913385826859"/>
    <n v="22.692913385826859"/>
    <n v="393.00000000000153"/>
    <n v="393.00000000000153"/>
    <n v="39"/>
    <x v="149"/>
    <x v="3483"/>
    <s v="Authume"/>
    <s v="SSIAD DOLE"/>
    <s v="S.S.I.A.D."/>
    <n v="390000644"/>
    <s v="PRODESSA"/>
    <n v="1"/>
    <m/>
    <m/>
    <m/>
    <m/>
    <m/>
    <m/>
    <s v="S"/>
    <n v="0"/>
    <n v="0"/>
  </r>
  <r>
    <n v="39218"/>
    <n v="86.819047619047666"/>
    <n v="58.552380952380979"/>
    <n v="28.26666666666668"/>
    <n v="28.26666666666668"/>
    <n v="424"/>
    <n v="424"/>
    <n v="39"/>
    <x v="149"/>
    <x v="3484"/>
    <s v="Mont sous Vaudrey"/>
    <s v="SSIAD DOLE"/>
    <s v="S.S.I.A.D."/>
    <n v="390000644"/>
    <s v="PRODESSA"/>
    <n v="1"/>
    <m/>
    <m/>
    <m/>
    <m/>
    <m/>
    <m/>
    <s v="S"/>
    <n v="0"/>
    <n v="0"/>
  </r>
  <r>
    <n v="39219"/>
    <n v="130.23444976076547"/>
    <n v="93.889952153110002"/>
    <n v="36.344497607655484"/>
    <n v="36.344497607655484"/>
    <n v="633"/>
    <n v="633"/>
    <n v="39"/>
    <x v="149"/>
    <x v="3485"/>
    <s v="Mont sous Vaudrey"/>
    <s v="SSIAD DOLE"/>
    <s v="S.S.I.A.D."/>
    <n v="390000644"/>
    <s v="PRODESSA"/>
    <n v="1"/>
    <m/>
    <m/>
    <m/>
    <m/>
    <m/>
    <m/>
    <s v="S"/>
    <n v="0"/>
    <n v="0"/>
  </r>
  <r>
    <n v="39233"/>
    <n v="464.44875063742847"/>
    <n v="273.69301376848466"/>
    <n v="190.75573686894381"/>
    <n v="190.75573686894381"/>
    <n v="2032.9999999999936"/>
    <n v="2032.9999999999936"/>
    <n v="39"/>
    <x v="149"/>
    <x v="1727"/>
    <s v="Dole-1"/>
    <s v="SSIAD DOLE"/>
    <s v="S.S.I.A.D."/>
    <n v="390000644"/>
    <s v="PRODESSA"/>
    <n v="1"/>
    <m/>
    <m/>
    <m/>
    <m/>
    <m/>
    <m/>
    <s v="S"/>
    <n v="0"/>
    <n v="0"/>
  </r>
  <r>
    <n v="39235"/>
    <n v="319"/>
    <n v="181"/>
    <n v="138"/>
    <n v="138"/>
    <n v="1241"/>
    <n v="1241"/>
    <n v="39"/>
    <x v="149"/>
    <x v="3486"/>
    <s v="Mont sous Vaudrey"/>
    <s v="SSIAD DOLE"/>
    <s v="S.S.I.A.D."/>
    <n v="390000644"/>
    <s v="PRODESSA"/>
    <n v="1"/>
    <m/>
    <m/>
    <m/>
    <m/>
    <m/>
    <m/>
    <s v="S"/>
    <n v="0"/>
    <n v="0"/>
  </r>
  <r>
    <n v="39249"/>
    <n v="31"/>
    <n v="22"/>
    <n v="9"/>
    <n v="9"/>
    <n v="84"/>
    <n v="84"/>
    <n v="39"/>
    <x v="149"/>
    <x v="227"/>
    <s v="Mont sous Vaudrey"/>
    <s v="SSIAD DOLE"/>
    <s v="S.S.I.A.D."/>
    <n v="390000644"/>
    <s v="PRODESSA"/>
    <n v="1"/>
    <m/>
    <m/>
    <m/>
    <m/>
    <m/>
    <m/>
    <s v="S"/>
    <n v="0"/>
    <n v="0"/>
  </r>
  <r>
    <n v="39252"/>
    <n v="208.53216374268996"/>
    <n v="147.25730994152039"/>
    <n v="61.274853801169563"/>
    <n v="61.274853801169563"/>
    <n v="676"/>
    <n v="676"/>
    <n v="39"/>
    <x v="149"/>
    <x v="3487"/>
    <s v="Dole-2"/>
    <s v="SSIAD DOLE"/>
    <s v="S.S.I.A.D."/>
    <n v="390000644"/>
    <s v="PRODESSA"/>
    <n v="1"/>
    <m/>
    <m/>
    <m/>
    <m/>
    <m/>
    <m/>
    <s v="S"/>
    <n v="0"/>
    <n v="0"/>
  </r>
  <r>
    <n v="39338"/>
    <n v="143"/>
    <n v="110"/>
    <n v="33"/>
    <n v="33"/>
    <n v="510"/>
    <n v="510"/>
    <n v="39"/>
    <x v="149"/>
    <x v="299"/>
    <s v="Tavaux"/>
    <s v="SSIAD DOLE"/>
    <s v="S.S.I.A.D."/>
    <n v="390000644"/>
    <s v="PRODESSA"/>
    <n v="1"/>
    <m/>
    <m/>
    <m/>
    <m/>
    <m/>
    <m/>
    <s v="S"/>
    <n v="0"/>
    <n v="0"/>
  </r>
  <r>
    <n v="39345"/>
    <n v="134.83720930232539"/>
    <n v="88.162790697674296"/>
    <n v="46.674418604651095"/>
    <n v="46.674418604651095"/>
    <n v="445.99999999999937"/>
    <n v="445.99999999999937"/>
    <n v="39"/>
    <x v="149"/>
    <x v="3488"/>
    <s v="Dole-1"/>
    <s v="SSIAD DOLE"/>
    <s v="S.S.I.A.D."/>
    <n v="390000644"/>
    <s v="PRODESSA"/>
    <n v="1"/>
    <m/>
    <m/>
    <m/>
    <m/>
    <m/>
    <m/>
    <s v="S"/>
    <n v="0"/>
    <n v="0"/>
  </r>
  <r>
    <n v="39350"/>
    <n v="94.920634920634768"/>
    <n v="61.904761904761799"/>
    <n v="33.015873015872963"/>
    <n v="33.015873015872963"/>
    <n v="324.99999999999943"/>
    <n v="324.99999999999943"/>
    <n v="39"/>
    <x v="149"/>
    <x v="3489"/>
    <s v="Mont sous Vaudrey"/>
    <s v="SSIAD DOLE"/>
    <s v="S.S.I.A.D."/>
    <n v="390000644"/>
    <s v="PRODESSA"/>
    <n v="1"/>
    <m/>
    <m/>
    <m/>
    <m/>
    <m/>
    <m/>
    <s v="S"/>
    <n v="0"/>
    <n v="0"/>
  </r>
  <r>
    <n v="39352"/>
    <n v="10.075757575757599"/>
    <n v="8.0606060606060801"/>
    <n v="2.01515151515152"/>
    <n v="2.01515151515152"/>
    <n v="133"/>
    <n v="133"/>
    <n v="39"/>
    <x v="149"/>
    <x v="3490"/>
    <s v="Mont sous Vaudrey"/>
    <s v="SSIAD DOLE"/>
    <s v="S.S.I.A.D."/>
    <n v="390000644"/>
    <s v="PRODESSA"/>
    <n v="1"/>
    <m/>
    <m/>
    <m/>
    <m/>
    <m/>
    <m/>
    <s v="S"/>
    <n v="0"/>
    <n v="0"/>
  </r>
  <r>
    <n v="39396"/>
    <n v="233.45742955229213"/>
    <n v="128.11189974147933"/>
    <n v="105.34552981081281"/>
    <n v="105.34552981081281"/>
    <n v="1044"/>
    <n v="1044"/>
    <n v="39"/>
    <x v="149"/>
    <x v="3491"/>
    <s v="Mont sous Vaudrey"/>
    <s v="SSIAD DOLE"/>
    <s v="S.S.I.A.D."/>
    <n v="390000644"/>
    <s v="PRODESSA"/>
    <n v="1"/>
    <m/>
    <m/>
    <m/>
    <m/>
    <m/>
    <m/>
    <s v="S"/>
    <n v="0"/>
    <n v="0"/>
  </r>
  <r>
    <n v="39400"/>
    <n v="28"/>
    <n v="14"/>
    <n v="14"/>
    <n v="14"/>
    <n v="142"/>
    <n v="142"/>
    <n v="39"/>
    <x v="149"/>
    <x v="3492"/>
    <s v="Mont sous Vaudrey"/>
    <s v="SSIAD DOLE"/>
    <s v="S.S.I.A.D."/>
    <n v="390000644"/>
    <s v="PRODESSA"/>
    <n v="1"/>
    <m/>
    <m/>
    <m/>
    <m/>
    <m/>
    <m/>
    <s v="S"/>
    <n v="0"/>
    <n v="0"/>
  </r>
  <r>
    <n v="39412"/>
    <n v="85.515151515151487"/>
    <n v="55.636363636363619"/>
    <n v="29.878787878787868"/>
    <n v="29.878787878787868"/>
    <n v="306"/>
    <n v="306"/>
    <n v="39"/>
    <x v="149"/>
    <x v="3493"/>
    <s v="Tavaux"/>
    <s v="SSIAD DOLE"/>
    <s v="S.S.I.A.D."/>
    <n v="390000644"/>
    <s v="PRODESSA"/>
    <n v="1"/>
    <m/>
    <m/>
    <m/>
    <m/>
    <m/>
    <m/>
    <s v="S"/>
    <n v="0"/>
    <n v="0"/>
  </r>
  <r>
    <n v="39430"/>
    <n v="22.70967741935484"/>
    <n v="20.817204301075272"/>
    <n v="1.89247311827957"/>
    <n v="1.89247311827957"/>
    <n v="88"/>
    <n v="88"/>
    <n v="39"/>
    <x v="149"/>
    <x v="3494"/>
    <s v="Mont sous Vaudrey"/>
    <s v="SSIAD DOLE"/>
    <s v="S.S.I.A.D."/>
    <n v="390000644"/>
    <s v="PRODESSA"/>
    <n v="1"/>
    <m/>
    <m/>
    <m/>
    <m/>
    <m/>
    <m/>
    <s v="S"/>
    <n v="0"/>
    <n v="0"/>
  </r>
  <r>
    <n v="39451"/>
    <n v="111.08008213552364"/>
    <n v="66.449691991786466"/>
    <n v="44.630390143737181"/>
    <n v="44.630390143737181"/>
    <n v="483"/>
    <n v="483"/>
    <n v="39"/>
    <x v="149"/>
    <x v="3495"/>
    <s v="Mont sous Vaudrey"/>
    <s v="SSIAD DOLE"/>
    <s v="S.S.I.A.D."/>
    <n v="390000644"/>
    <s v="PRODESSA"/>
    <n v="1"/>
    <m/>
    <m/>
    <m/>
    <m/>
    <m/>
    <m/>
    <s v="S"/>
    <n v="0"/>
    <n v="0"/>
  </r>
  <r>
    <n v="39452"/>
    <n v="99.279428722346921"/>
    <n v="63.898954571057303"/>
    <n v="35.380474151289626"/>
    <n v="35.380474151289626"/>
    <n v="515"/>
    <n v="515"/>
    <n v="39"/>
    <x v="149"/>
    <x v="3496"/>
    <s v="Mont sous Vaudrey"/>
    <s v="SSIAD DOLE"/>
    <s v="S.S.I.A.D."/>
    <n v="390000644"/>
    <s v="PRODESSA"/>
    <n v="1"/>
    <m/>
    <m/>
    <m/>
    <m/>
    <m/>
    <m/>
    <s v="S"/>
    <n v="0"/>
    <n v="0"/>
  </r>
  <r>
    <n v="39476"/>
    <n v="481"/>
    <n v="277"/>
    <n v="204"/>
    <n v="204"/>
    <n v="1779"/>
    <n v="1779"/>
    <n v="39"/>
    <x v="149"/>
    <x v="1894"/>
    <s v="Tavaux"/>
    <s v="SSIAD DOLE"/>
    <s v="S.S.I.A.D."/>
    <n v="390000644"/>
    <s v="PRODESSA"/>
    <n v="1"/>
    <m/>
    <m/>
    <m/>
    <m/>
    <m/>
    <m/>
    <s v="S"/>
    <n v="0"/>
    <n v="0"/>
  </r>
  <r>
    <n v="39490"/>
    <n v="78.445614035087743"/>
    <n v="57.592982456140362"/>
    <n v="20.852631578947374"/>
    <n v="20.852631578947374"/>
    <n v="283"/>
    <n v="283"/>
    <n v="39"/>
    <x v="149"/>
    <x v="726"/>
    <s v="Tavaux"/>
    <s v="SSIAD DOLE"/>
    <s v="S.S.I.A.D."/>
    <n v="390000644"/>
    <s v="PRODESSA"/>
    <n v="1"/>
    <m/>
    <m/>
    <m/>
    <m/>
    <m/>
    <m/>
    <s v="S"/>
    <n v="0"/>
    <n v="0"/>
  </r>
  <r>
    <n v="39498"/>
    <n v="125.22066549912432"/>
    <n v="99.584938704028005"/>
    <n v="25.635726795096314"/>
    <n v="25.635726795096314"/>
    <n v="563"/>
    <n v="563"/>
    <n v="39"/>
    <x v="149"/>
    <x v="3497"/>
    <s v="Mont sous Vaudrey"/>
    <s v="SSIAD DOLE"/>
    <s v="S.S.I.A.D."/>
    <n v="390000644"/>
    <s v="PRODESSA"/>
    <n v="1"/>
    <m/>
    <m/>
    <m/>
    <m/>
    <m/>
    <m/>
    <s v="S"/>
    <n v="0"/>
    <n v="0"/>
  </r>
  <r>
    <n v="39501"/>
    <n v="217.79423868312705"/>
    <n v="164.96296296296256"/>
    <n v="52.831275720164484"/>
    <n v="52.831275720164484"/>
    <n v="1048"/>
    <n v="1048"/>
    <n v="39"/>
    <x v="149"/>
    <x v="3498"/>
    <s v="Dole-1"/>
    <s v="SSIAD DOLE"/>
    <s v="S.S.I.A.D."/>
    <n v="390000644"/>
    <s v="PRODESSA"/>
    <n v="1"/>
    <m/>
    <m/>
    <m/>
    <m/>
    <m/>
    <m/>
    <s v="S"/>
    <n v="0"/>
    <n v="0"/>
  </r>
  <r>
    <n v="39502"/>
    <n v="82.840909090908866"/>
    <n v="55.227272727272577"/>
    <n v="27.613636363636289"/>
    <n v="27.613636363636289"/>
    <n v="314.99999999999915"/>
    <n v="314.99999999999915"/>
    <n v="39"/>
    <x v="149"/>
    <x v="3499"/>
    <s v="Mont sous Vaudrey"/>
    <s v="SSIAD DOLE"/>
    <s v="S.S.I.A.D."/>
    <n v="390000644"/>
    <s v="PRODESSA"/>
    <n v="1"/>
    <m/>
    <m/>
    <m/>
    <m/>
    <m/>
    <m/>
    <s v="S"/>
    <n v="0"/>
    <n v="0"/>
  </r>
  <r>
    <n v="39526"/>
    <n v="1163.8911739502919"/>
    <n v="637.78304523830445"/>
    <n v="526.10812871198755"/>
    <n v="526.10812871198755"/>
    <n v="4011.9999999999832"/>
    <n v="4011.9999999999832"/>
    <n v="39"/>
    <x v="149"/>
    <x v="3500"/>
    <s v="Tavaux"/>
    <s v="SSIAD DOLE"/>
    <s v="S.S.I.A.D."/>
    <n v="390000644"/>
    <s v="PRODESSA"/>
    <n v="1"/>
    <m/>
    <m/>
    <m/>
    <m/>
    <m/>
    <m/>
    <s v="S"/>
    <n v="0"/>
    <n v="0"/>
  </r>
  <r>
    <n v="39559"/>
    <n v="101.21534653465349"/>
    <n v="72.717821782178248"/>
    <n v="28.49752475247525"/>
    <n v="28.49752475247525"/>
    <n v="397"/>
    <n v="397"/>
    <n v="39"/>
    <x v="149"/>
    <x v="3501"/>
    <s v="Mont sous Vaudrey"/>
    <s v="SSIAD DOLE"/>
    <s v="S.S.I.A.D."/>
    <n v="390000644"/>
    <s v="PRODESSA"/>
    <n v="1"/>
    <m/>
    <m/>
    <m/>
    <m/>
    <m/>
    <m/>
    <s v="S"/>
    <n v="0"/>
    <n v="0"/>
  </r>
  <r>
    <n v="39046"/>
    <n v="28.076923076922998"/>
    <n v="17.96923076923072"/>
    <n v="10.107692307692279"/>
    <n v="10.107692307692279"/>
    <n v="72.999999999999801"/>
    <n v="72.999999999999801"/>
    <n v="39"/>
    <x v="150"/>
    <x v="3502"/>
    <s v="Saint Lupicin"/>
    <s v="SSIAD DU HAUT-JURA"/>
    <s v="S.S.I.A.D."/>
    <n v="390000644"/>
    <s v="PRODESSA"/>
    <n v="1"/>
    <m/>
    <m/>
    <m/>
    <m/>
    <m/>
    <m/>
    <s v="S"/>
    <n v="0"/>
    <n v="0"/>
  </r>
  <r>
    <n v="39047"/>
    <n v="104.65265082266916"/>
    <n v="67.486288848263285"/>
    <n v="37.166361974405866"/>
    <n v="37.166361974405866"/>
    <n v="535"/>
    <n v="535"/>
    <n v="39"/>
    <x v="147"/>
    <x v="3503"/>
    <s v="Morez"/>
    <s v="SSIAD DU HAUT-JURA"/>
    <s v="S.S.I.A.D."/>
    <n v="390000644"/>
    <s v="PRODESSA"/>
    <n v="1"/>
    <m/>
    <m/>
    <m/>
    <m/>
    <m/>
    <m/>
    <s v="S"/>
    <n v="0"/>
    <n v="0"/>
  </r>
  <r>
    <n v="39059"/>
    <n v="322"/>
    <n v="183"/>
    <n v="139"/>
    <n v="139"/>
    <n v="1653"/>
    <n v="1653"/>
    <n v="39"/>
    <x v="147"/>
    <x v="3504"/>
    <s v="Morez"/>
    <s v="SSIAD DU HAUT-JURA"/>
    <s v="S.S.I.A.D."/>
    <n v="390000644"/>
    <s v="PRODESSA"/>
    <n v="1"/>
    <m/>
    <m/>
    <m/>
    <m/>
    <m/>
    <m/>
    <s v="S"/>
    <n v="0"/>
    <n v="0"/>
  </r>
  <r>
    <n v="39068"/>
    <n v="100.28466759546654"/>
    <n v="63.200608000639257"/>
    <n v="37.084059594827281"/>
    <n v="37.084059594827281"/>
    <n v="310.99999999999943"/>
    <n v="310.99999999999943"/>
    <n v="39"/>
    <x v="151"/>
    <x v="3505"/>
    <s v="Saint Lupicin"/>
    <s v="SSIAD DU HAUT-JURA"/>
    <s v="S.S.I.A.D."/>
    <n v="390000644"/>
    <s v="PRODESSA"/>
    <n v="1"/>
    <m/>
    <m/>
    <m/>
    <m/>
    <m/>
    <m/>
    <s v="S"/>
    <n v="0"/>
    <n v="0"/>
  </r>
  <r>
    <n v="39102"/>
    <n v="33"/>
    <n v="28"/>
    <n v="5"/>
    <n v="5"/>
    <n v="224"/>
    <n v="224"/>
    <n v="39"/>
    <x v="152"/>
    <x v="3506"/>
    <s v="Moirans en Montagne"/>
    <s v="SSIAD DU HAUT-JURA"/>
    <s v="S.S.I.A.D."/>
    <n v="390000644"/>
    <s v="PRODESSA"/>
    <n v="1"/>
    <m/>
    <m/>
    <m/>
    <m/>
    <m/>
    <m/>
    <s v="S"/>
    <n v="0"/>
    <n v="0"/>
  </r>
  <r>
    <n v="39106"/>
    <n v="76.571428571428214"/>
    <n v="52.772200772200527"/>
    <n v="23.79922779922769"/>
    <n v="23.79922779922769"/>
    <n v="267.99999999999875"/>
    <n v="267.99999999999875"/>
    <n v="39"/>
    <x v="153"/>
    <x v="3507"/>
    <s v="Moirans en Montagne"/>
    <s v="SSIAD DU HAUT-JURA"/>
    <s v="S.S.I.A.D."/>
    <n v="390000644"/>
    <s v="PRODESSA"/>
    <n v="1"/>
    <m/>
    <m/>
    <m/>
    <m/>
    <m/>
    <m/>
    <s v="S"/>
    <n v="0"/>
    <n v="0"/>
  </r>
  <r>
    <n v="39113"/>
    <n v="112"/>
    <n v="68"/>
    <n v="44"/>
    <n v="44"/>
    <n v="451"/>
    <n v="451"/>
    <n v="39"/>
    <x v="154"/>
    <x v="3508"/>
    <s v="Saint Lupicin"/>
    <s v="SSIAD DU HAUT-JURA"/>
    <s v="S.S.I.A.D."/>
    <n v="390000644"/>
    <s v="PRODESSA"/>
    <n v="1"/>
    <m/>
    <m/>
    <m/>
    <m/>
    <m/>
    <m/>
    <s v="S"/>
    <n v="0"/>
    <n v="0"/>
  </r>
  <r>
    <n v="39151"/>
    <n v="37.31092436974798"/>
    <n v="22.184873949579881"/>
    <n v="15.126050420168099"/>
    <n v="15.126050420168099"/>
    <n v="120"/>
    <n v="120"/>
    <n v="39"/>
    <x v="155"/>
    <x v="3509"/>
    <s v="Saint Lupicin"/>
    <s v="SSIAD DU HAUT-JURA"/>
    <s v="S.S.I.A.D."/>
    <n v="390000644"/>
    <s v="PRODESSA"/>
    <n v="1"/>
    <m/>
    <m/>
    <m/>
    <m/>
    <m/>
    <m/>
    <s v="S"/>
    <n v="0"/>
    <n v="0"/>
  </r>
  <r>
    <n v="39157"/>
    <n v="15"/>
    <n v="12"/>
    <n v="3"/>
    <n v="3"/>
    <n v="52"/>
    <n v="52"/>
    <n v="39"/>
    <x v="156"/>
    <x v="3510"/>
    <s v="Saint Lupicin"/>
    <s v="SSIAD DU HAUT-JURA"/>
    <s v="S.S.I.A.D."/>
    <n v="390000644"/>
    <s v="PRODESSA"/>
    <n v="1"/>
    <m/>
    <m/>
    <m/>
    <m/>
    <m/>
    <m/>
    <s v="S"/>
    <n v="0"/>
    <n v="0"/>
  </r>
  <r>
    <n v="39174"/>
    <n v="20.681818181818183"/>
    <n v="15.75757575757576"/>
    <n v="4.9242424242424248"/>
    <n v="4.9242424242424248"/>
    <n v="65"/>
    <n v="65"/>
    <n v="39"/>
    <x v="123"/>
    <x v="3511"/>
    <s v="Saint Lupicin"/>
    <s v="SSIAD DU HAUT-JURA"/>
    <s v="S.S.I.A.D."/>
    <n v="390000644"/>
    <s v="PRODESSA"/>
    <n v="1"/>
    <m/>
    <m/>
    <m/>
    <m/>
    <m/>
    <m/>
    <s v="S"/>
    <n v="0"/>
    <n v="0"/>
  </r>
  <r>
    <n v="39175"/>
    <n v="17.52"/>
    <n v="11.68"/>
    <n v="5.84"/>
    <n v="5.84"/>
    <n v="73"/>
    <n v="73"/>
    <n v="39"/>
    <x v="157"/>
    <x v="3512"/>
    <s v="Moirans en Montagne"/>
    <s v="SSIAD DU HAUT-JURA"/>
    <s v="S.S.I.A.D."/>
    <n v="390000644"/>
    <s v="PRODESSA"/>
    <n v="1"/>
    <m/>
    <m/>
    <m/>
    <m/>
    <m/>
    <m/>
    <s v="S"/>
    <n v="0"/>
    <n v="0"/>
  </r>
  <r>
    <n v="39179"/>
    <n v="49.40163934426252"/>
    <n v="35.2868852459018"/>
    <n v="14.11475409836072"/>
    <n v="14.11475409836072"/>
    <n v="246.00000000000111"/>
    <n v="246.00000000000111"/>
    <n v="39"/>
    <x v="158"/>
    <x v="3513"/>
    <s v="Moirans en Montagne"/>
    <s v="SSIAD DU HAUT-JURA"/>
    <s v="S.S.I.A.D."/>
    <n v="390000644"/>
    <s v="PRODESSA"/>
    <n v="1"/>
    <m/>
    <m/>
    <m/>
    <m/>
    <m/>
    <m/>
    <s v="S"/>
    <n v="0"/>
    <n v="0"/>
  </r>
  <r>
    <n v="39186"/>
    <n v="78.717791411042938"/>
    <n v="48.441717791411037"/>
    <n v="30.276073619631902"/>
    <n v="30.276073619631902"/>
    <n v="329"/>
    <n v="329"/>
    <n v="39"/>
    <x v="159"/>
    <x v="3514"/>
    <s v="Saint Claude"/>
    <s v="SSIAD DU HAUT-JURA"/>
    <s v="S.S.I.A.D."/>
    <n v="390000644"/>
    <s v="PRODESSA"/>
    <n v="1"/>
    <m/>
    <m/>
    <m/>
    <m/>
    <m/>
    <m/>
    <s v="S"/>
    <n v="0"/>
    <n v="0"/>
  </r>
  <r>
    <n v="39269"/>
    <n v="65.76171875"/>
    <n v="50.5859375"/>
    <n v="15.17578125"/>
    <n v="15.17578125"/>
    <n v="259"/>
    <n v="259"/>
    <n v="39"/>
    <x v="160"/>
    <x v="3515"/>
    <s v="Moirans en Montagne"/>
    <s v="SSIAD DU HAUT-JURA"/>
    <s v="S.S.I.A.D."/>
    <n v="390000644"/>
    <s v="PRODESSA"/>
    <n v="1"/>
    <m/>
    <m/>
    <m/>
    <m/>
    <m/>
    <m/>
    <s v="S"/>
    <n v="0"/>
    <n v="0"/>
  </r>
  <r>
    <n v="39274"/>
    <n v="54.215139442231084"/>
    <n v="34.135458167330682"/>
    <n v="20.079681274900402"/>
    <n v="20.079681274900402"/>
    <n v="252"/>
    <n v="252"/>
    <n v="39"/>
    <x v="161"/>
    <x v="3516"/>
    <s v="Saint Lupicin"/>
    <s v="SSIAD DU HAUT-JURA"/>
    <s v="S.S.I.A.D."/>
    <n v="390000644"/>
    <s v="PRODESSA"/>
    <n v="1"/>
    <m/>
    <m/>
    <m/>
    <m/>
    <m/>
    <m/>
    <s v="S"/>
    <n v="0"/>
    <n v="0"/>
  </r>
  <r>
    <n v="39275"/>
    <n v="98.064960936578615"/>
    <n v="74.936432413800645"/>
    <n v="23.128528522777977"/>
    <n v="23.128528522777977"/>
    <n v="570"/>
    <n v="570"/>
    <n v="39"/>
    <x v="162"/>
    <x v="3517"/>
    <s v="Saint Lupicin"/>
    <s v="SSIAD DU HAUT-JURA"/>
    <s v="S.S.I.A.D."/>
    <n v="390000644"/>
    <s v="PRODESSA"/>
    <n v="1"/>
    <m/>
    <m/>
    <m/>
    <m/>
    <m/>
    <m/>
    <s v="S"/>
    <n v="0"/>
    <n v="0"/>
  </r>
  <r>
    <n v="39280"/>
    <n v="23.584745762711879"/>
    <n v="16.406779661016959"/>
    <n v="7.1779661016949197"/>
    <n v="7.1779661016949197"/>
    <n v="121"/>
    <n v="121"/>
    <n v="39"/>
    <x v="163"/>
    <x v="3518"/>
    <s v="Saint Lupicin"/>
    <s v="SSIAD DU HAUT-JURA"/>
    <s v="S.S.I.A.D."/>
    <n v="390000644"/>
    <s v="PRODESSA"/>
    <n v="1"/>
    <m/>
    <m/>
    <m/>
    <m/>
    <m/>
    <m/>
    <s v="S"/>
    <n v="0"/>
    <n v="0"/>
  </r>
  <r>
    <n v="39283"/>
    <n v="132"/>
    <n v="104"/>
    <n v="28"/>
    <n v="28"/>
    <n v="660"/>
    <n v="660"/>
    <n v="39"/>
    <x v="164"/>
    <x v="3519"/>
    <s v="Saint Lupicin"/>
    <s v="SSIAD DU HAUT-JURA"/>
    <s v="S.S.I.A.D."/>
    <n v="390000644"/>
    <s v="PRODESSA"/>
    <n v="1"/>
    <m/>
    <m/>
    <m/>
    <m/>
    <m/>
    <m/>
    <s v="S"/>
    <n v="0"/>
    <n v="0"/>
  </r>
  <r>
    <n v="39286"/>
    <n v="492"/>
    <n v="294"/>
    <n v="198"/>
    <n v="198"/>
    <n v="1916"/>
    <n v="1916"/>
    <n v="39"/>
    <x v="165"/>
    <x v="3520"/>
    <s v="Saint Lupicin"/>
    <s v="SSIAD DU HAUT-JURA"/>
    <s v="S.S.I.A.D."/>
    <n v="390000644"/>
    <s v="PRODESSA"/>
    <n v="1"/>
    <m/>
    <m/>
    <m/>
    <m/>
    <m/>
    <m/>
    <s v="S"/>
    <n v="0"/>
    <n v="0"/>
  </r>
  <r>
    <n v="39289"/>
    <n v="94"/>
    <n v="59"/>
    <n v="35"/>
    <n v="35"/>
    <n v="356"/>
    <n v="356"/>
    <n v="39"/>
    <x v="166"/>
    <x v="3521"/>
    <s v="Moirans en Montagne"/>
    <s v="SSIAD DU HAUT-JURA"/>
    <s v="S.S.I.A.D."/>
    <n v="390000644"/>
    <s v="PRODESSA"/>
    <n v="1"/>
    <m/>
    <m/>
    <m/>
    <m/>
    <m/>
    <m/>
    <s v="S"/>
    <n v="0"/>
    <n v="0"/>
  </r>
  <r>
    <n v="39293"/>
    <n v="36.4861111111111"/>
    <n v="24.652777777777771"/>
    <n v="11.833333333333332"/>
    <n v="11.833333333333332"/>
    <n v="213"/>
    <n v="213"/>
    <n v="39"/>
    <x v="167"/>
    <x v="3522"/>
    <s v="Saint Claude"/>
    <s v="SSIAD DU HAUT-JURA"/>
    <s v="S.S.I.A.D."/>
    <n v="390000644"/>
    <s v="PRODESSA"/>
    <n v="1"/>
    <m/>
    <m/>
    <m/>
    <m/>
    <m/>
    <m/>
    <s v="S"/>
    <n v="0"/>
    <n v="0"/>
  </r>
  <r>
    <n v="39294"/>
    <n v="35"/>
    <n v="24"/>
    <n v="11"/>
    <n v="11"/>
    <n v="180"/>
    <n v="180"/>
    <n v="39"/>
    <x v="147"/>
    <x v="3523"/>
    <s v="Morez"/>
    <s v="SSIAD DU HAUT-JURA"/>
    <s v="S.S.I.A.D."/>
    <n v="390000644"/>
    <s v="PRODESSA"/>
    <n v="1"/>
    <m/>
    <m/>
    <m/>
    <m/>
    <m/>
    <m/>
    <s v="S"/>
    <n v="0"/>
    <n v="0"/>
  </r>
  <r>
    <n v="39297"/>
    <n v="265"/>
    <n v="167"/>
    <n v="98"/>
    <n v="98"/>
    <n v="1184"/>
    <n v="1184"/>
    <n v="39"/>
    <x v="147"/>
    <x v="3524"/>
    <s v="Morez"/>
    <s v="SSIAD DU HAUT-JURA"/>
    <s v="S.S.I.A.D."/>
    <n v="390000644"/>
    <s v="PRODESSA"/>
    <n v="1"/>
    <m/>
    <m/>
    <m/>
    <m/>
    <m/>
    <m/>
    <s v="S"/>
    <n v="0"/>
    <n v="0"/>
  </r>
  <r>
    <n v="39318"/>
    <n v="47.687804878048624"/>
    <n v="33.48292682926818"/>
    <n v="14.20487804878044"/>
    <n v="14.20487804878044"/>
    <n v="207.99999999999929"/>
    <n v="207.99999999999929"/>
    <n v="39"/>
    <x v="168"/>
    <x v="3525"/>
    <s v="Moirans en Montagne"/>
    <s v="SSIAD DU HAUT-JURA"/>
    <s v="S.S.I.A.D."/>
    <n v="390000644"/>
    <s v="PRODESSA"/>
    <n v="1"/>
    <m/>
    <m/>
    <m/>
    <m/>
    <m/>
    <m/>
    <s v="S"/>
    <n v="0"/>
    <n v="0"/>
  </r>
  <r>
    <n v="39333"/>
    <n v="532.00170147254903"/>
    <n v="333.40475584354692"/>
    <n v="198.59694562900214"/>
    <n v="198.59694562900214"/>
    <n v="2227.0000000000086"/>
    <n v="2227.0000000000086"/>
    <n v="39"/>
    <x v="169"/>
    <x v="3526"/>
    <s v="Moirans en Montagne"/>
    <s v="SSIAD DU HAUT-JURA"/>
    <s v="S.S.I.A.D."/>
    <n v="390000644"/>
    <s v="PRODESSA"/>
    <n v="1"/>
    <m/>
    <m/>
    <m/>
    <m/>
    <m/>
    <m/>
    <s v="S"/>
    <n v="0"/>
    <n v="0"/>
  </r>
  <r>
    <n v="39339"/>
    <n v="167.99999999999994"/>
    <n v="104.37869822485204"/>
    <n v="63.621301775147906"/>
    <n v="63.621301775147906"/>
    <n v="672"/>
    <n v="672"/>
    <n v="39"/>
    <x v="170"/>
    <x v="3527"/>
    <s v="Saint Lupicin"/>
    <s v="SSIAD DU HAUT-JURA"/>
    <s v="S.S.I.A.D."/>
    <n v="390000644"/>
    <s v="PRODESSA"/>
    <n v="1"/>
    <m/>
    <m/>
    <m/>
    <m/>
    <m/>
    <m/>
    <s v="S"/>
    <n v="0"/>
    <n v="0"/>
  </r>
  <r>
    <n v="39341"/>
    <n v="25.166666666666664"/>
    <n v="18.391025641025639"/>
    <n v="6.7756410256410264"/>
    <n v="6.7756410256410264"/>
    <n v="151"/>
    <n v="151"/>
    <n v="39"/>
    <x v="171"/>
    <x v="3528"/>
    <s v="Saint Lupicin"/>
    <s v="SSIAD DU HAUT-JURA"/>
    <s v="S.S.I.A.D."/>
    <n v="390000644"/>
    <s v="PRODESSA"/>
    <n v="1"/>
    <m/>
    <m/>
    <m/>
    <m/>
    <m/>
    <m/>
    <s v="S"/>
    <n v="0"/>
    <n v="0"/>
  </r>
  <r>
    <n v="39351"/>
    <n v="43"/>
    <n v="33"/>
    <n v="10"/>
    <n v="10"/>
    <n v="184"/>
    <n v="184"/>
    <n v="39"/>
    <x v="172"/>
    <x v="3529"/>
    <s v="Moirans en Montagne"/>
    <s v="SSIAD DU HAUT-JURA"/>
    <s v="S.S.I.A.D."/>
    <n v="390000644"/>
    <s v="PRODESSA"/>
    <n v="1"/>
    <m/>
    <m/>
    <m/>
    <m/>
    <m/>
    <m/>
    <s v="S"/>
    <n v="0"/>
    <n v="0"/>
  </r>
  <r>
    <n v="39367"/>
    <n v="553"/>
    <n v="377"/>
    <n v="176"/>
    <n v="176"/>
    <n v="2313"/>
    <n v="2313"/>
    <n v="39"/>
    <x v="147"/>
    <x v="3530"/>
    <s v="Morez"/>
    <s v="SSIAD DU HAUT-JURA"/>
    <s v="S.S.I.A.D."/>
    <n v="390000644"/>
    <s v="PRODESSA"/>
    <n v="1"/>
    <m/>
    <m/>
    <m/>
    <m/>
    <m/>
    <m/>
    <s v="S"/>
    <n v="0"/>
    <n v="0"/>
  </r>
  <r>
    <n v="39368"/>
    <n v="1029.5645364912609"/>
    <n v="587.98561071139181"/>
    <n v="441.57892577986911"/>
    <n v="441.57892577986911"/>
    <n v="4997.99999999999"/>
    <n v="4997.99999999999"/>
    <n v="39"/>
    <x v="147"/>
    <x v="3531"/>
    <s v="Morez"/>
    <s v="SSIAD DU HAUT-JURA"/>
    <s v="S.S.I.A.D."/>
    <n v="390000644"/>
    <s v="PRODESSA"/>
    <n v="1"/>
    <m/>
    <m/>
    <m/>
    <m/>
    <m/>
    <m/>
    <s v="S"/>
    <n v="0"/>
    <n v="0"/>
  </r>
  <r>
    <n v="39371"/>
    <n v="65.528358208955524"/>
    <n v="44.026865671641993"/>
    <n v="21.501492537313531"/>
    <n v="21.501492537313531"/>
    <n v="343.00000000000153"/>
    <n v="343.00000000000153"/>
    <n v="39"/>
    <x v="147"/>
    <x v="3532"/>
    <s v="Morez"/>
    <s v="SSIAD DU HAUT-JURA"/>
    <s v="S.S.I.A.D."/>
    <n v="390000644"/>
    <s v="PRODESSA"/>
    <n v="1"/>
    <m/>
    <m/>
    <m/>
    <m/>
    <m/>
    <m/>
    <s v="S"/>
    <n v="0"/>
    <n v="0"/>
  </r>
  <r>
    <n v="39373"/>
    <n v="55.076923076923279"/>
    <n v="36.011834319526763"/>
    <n v="19.06508875739652"/>
    <n v="19.06508875739652"/>
    <n v="179.00000000000065"/>
    <n v="179.00000000000065"/>
    <n v="39"/>
    <x v="173"/>
    <x v="3533"/>
    <s v="Saint Lupicin"/>
    <s v="SSIAD DU HAUT-JURA"/>
    <s v="S.S.I.A.D."/>
    <n v="390000644"/>
    <s v="PRODESSA"/>
    <n v="1"/>
    <m/>
    <m/>
    <m/>
    <m/>
    <m/>
    <m/>
    <s v="S"/>
    <n v="0"/>
    <n v="0"/>
  </r>
  <r>
    <n v="39413"/>
    <n v="78.279883381924492"/>
    <n v="45.924198250729042"/>
    <n v="32.355685131195457"/>
    <n v="32.355685131195457"/>
    <n v="358.00000000000136"/>
    <n v="358.00000000000136"/>
    <n v="39"/>
    <x v="125"/>
    <x v="3534"/>
    <s v="Saint Lupicin"/>
    <s v="SSIAD DU HAUT-JURA"/>
    <s v="S.S.I.A.D."/>
    <n v="390000644"/>
    <s v="PRODESSA"/>
    <n v="1"/>
    <m/>
    <m/>
    <m/>
    <m/>
    <m/>
    <m/>
    <s v="S"/>
    <n v="0"/>
    <n v="0"/>
  </r>
  <r>
    <n v="39438"/>
    <n v="26"/>
    <n v="17"/>
    <n v="9"/>
    <n v="9"/>
    <n v="78"/>
    <n v="78"/>
    <n v="39"/>
    <x v="174"/>
    <x v="3535"/>
    <s v="Saint Lupicin"/>
    <s v="SSIAD DU HAUT-JURA"/>
    <s v="S.S.I.A.D."/>
    <n v="390000644"/>
    <s v="PRODESSA"/>
    <n v="1"/>
    <m/>
    <m/>
    <m/>
    <m/>
    <m/>
    <m/>
    <s v="S"/>
    <n v="0"/>
    <n v="0"/>
  </r>
  <r>
    <n v="39440"/>
    <n v="99.527531083481165"/>
    <n v="60.3197158081704"/>
    <n v="39.207815275310764"/>
    <n v="39.207815275310764"/>
    <n v="565.99999999999898"/>
    <n v="565.99999999999898"/>
    <n v="39"/>
    <x v="175"/>
    <x v="3536"/>
    <s v="Moirans en Montagne"/>
    <s v="SSIAD DU HAUT-JURA"/>
    <s v="S.S.I.A.D."/>
    <n v="390000644"/>
    <s v="PRODESSA"/>
    <n v="1"/>
    <m/>
    <m/>
    <m/>
    <m/>
    <m/>
    <m/>
    <s v="S"/>
    <n v="0"/>
    <n v="0"/>
  </r>
  <r>
    <n v="39441"/>
    <n v="125"/>
    <n v="81"/>
    <n v="44"/>
    <n v="44"/>
    <n v="1151"/>
    <n v="1151"/>
    <n v="39"/>
    <x v="147"/>
    <x v="3537"/>
    <s v="Morez"/>
    <s v="SSIAD DU HAUT-JURA"/>
    <s v="S.S.I.A.D."/>
    <n v="390000644"/>
    <s v="PRODESSA"/>
    <n v="1"/>
    <m/>
    <m/>
    <m/>
    <m/>
    <m/>
    <m/>
    <s v="S"/>
    <n v="0"/>
    <n v="0"/>
  </r>
  <r>
    <n v="39453"/>
    <n v="97.752535496957762"/>
    <n v="67.204868154158461"/>
    <n v="30.547667342799301"/>
    <n v="30.547667342799301"/>
    <n v="502.00000000000182"/>
    <n v="502.00000000000182"/>
    <n v="39"/>
    <x v="176"/>
    <x v="3538"/>
    <s v="Saint Claude"/>
    <s v="SSIAD DU HAUT-JURA"/>
    <s v="S.S.I.A.D."/>
    <n v="390000644"/>
    <s v="PRODESSA"/>
    <n v="1"/>
    <m/>
    <m/>
    <m/>
    <m/>
    <m/>
    <m/>
    <s v="S"/>
    <n v="0"/>
    <n v="0"/>
  </r>
  <r>
    <n v="39460"/>
    <n v="42.554404145077726"/>
    <n v="28.699481865284977"/>
    <n v="13.854922279792747"/>
    <n v="13.854922279792747"/>
    <n v="191"/>
    <n v="191"/>
    <n v="39"/>
    <x v="177"/>
    <x v="3539"/>
    <s v="Saint Claude"/>
    <s v="SSIAD DU HAUT-JURA"/>
    <s v="S.S.I.A.D."/>
    <n v="390000644"/>
    <s v="PRODESSA"/>
    <n v="1"/>
    <m/>
    <m/>
    <m/>
    <m/>
    <m/>
    <m/>
    <s v="S"/>
    <n v="0"/>
    <n v="0"/>
  </r>
  <r>
    <n v="39463"/>
    <n v="39"/>
    <n v="27"/>
    <n v="12"/>
    <n v="12"/>
    <n v="225"/>
    <n v="225"/>
    <n v="39"/>
    <x v="178"/>
    <x v="3540"/>
    <s v="Saint Lupicin"/>
    <s v="SSIAD DU HAUT-JURA"/>
    <s v="S.S.I.A.D."/>
    <n v="390000644"/>
    <s v="PRODESSA"/>
    <n v="1"/>
    <m/>
    <m/>
    <m/>
    <m/>
    <m/>
    <m/>
    <s v="S"/>
    <n v="0"/>
    <n v="0"/>
  </r>
  <r>
    <n v="39470"/>
    <n v="554.55540830689893"/>
    <n v="369.58952583925242"/>
    <n v="184.96588246764657"/>
    <n v="184.96588246764657"/>
    <n v="3137"/>
    <n v="3137"/>
    <n v="39"/>
    <x v="147"/>
    <x v="3541"/>
    <s v="Morez"/>
    <s v="SSIAD DU HAUT-JURA"/>
    <s v="S.S.I.A.D."/>
    <n v="390000644"/>
    <s v="PRODESSA"/>
    <n v="1"/>
    <m/>
    <m/>
    <m/>
    <m/>
    <m/>
    <m/>
    <s v="S"/>
    <n v="0"/>
    <n v="0"/>
  </r>
  <r>
    <n v="39478"/>
    <n v="2961.9857946099191"/>
    <n v="1576.3889291934429"/>
    <n v="1385.596865416476"/>
    <n v="1385.596865416476"/>
    <n v="10346"/>
    <n v="10346"/>
    <n v="39"/>
    <x v="179"/>
    <x v="3542"/>
    <s v="Saint Claude"/>
    <s v="SSIAD DU HAUT-JURA"/>
    <s v="S.S.I.A.D."/>
    <n v="390000644"/>
    <s v="PRODESSA"/>
    <n v="1"/>
    <m/>
    <m/>
    <m/>
    <m/>
    <m/>
    <m/>
    <s v="S"/>
    <n v="0"/>
    <n v="0"/>
  </r>
  <r>
    <n v="39491"/>
    <n v="587.85742930771619"/>
    <n v="393.40764522609777"/>
    <n v="194.44978408161842"/>
    <n v="194.44978408161842"/>
    <n v="2091.0000000000077"/>
    <n v="2091.0000000000077"/>
    <n v="39"/>
    <x v="180"/>
    <x v="3543"/>
    <s v="Saint Lupicin"/>
    <s v="SSIAD DU HAUT-JURA"/>
    <s v="S.S.I.A.D."/>
    <n v="390000644"/>
    <s v="PRODESSA"/>
    <n v="1"/>
    <m/>
    <m/>
    <m/>
    <m/>
    <m/>
    <m/>
    <s v="S"/>
    <n v="0"/>
    <n v="0"/>
  </r>
  <r>
    <n v="39510"/>
    <n v="172.72949420234744"/>
    <n v="85.213424886957554"/>
    <n v="87.516069315389871"/>
    <n v="87.516069315389871"/>
    <n v="680.00000000000057"/>
    <n v="680.00000000000057"/>
    <n v="39"/>
    <x v="117"/>
    <x v="3544"/>
    <s v="Saint Lupicin"/>
    <s v="SSIAD DU HAUT-JURA"/>
    <s v="S.S.I.A.D."/>
    <n v="390000644"/>
    <s v="PRODESSA"/>
    <n v="1"/>
    <m/>
    <m/>
    <m/>
    <m/>
    <m/>
    <m/>
    <s v="S"/>
    <n v="0"/>
    <n v="0"/>
  </r>
  <r>
    <n v="39547"/>
    <n v="164"/>
    <n v="96"/>
    <n v="68"/>
    <n v="68"/>
    <n v="707"/>
    <n v="707"/>
    <n v="39"/>
    <x v="181"/>
    <x v="3545"/>
    <s v="Saint Lupicin"/>
    <s v="SSIAD DU HAUT-JURA"/>
    <s v="S.S.I.A.D."/>
    <n v="390000644"/>
    <s v="PRODESSA"/>
    <n v="1"/>
    <m/>
    <m/>
    <m/>
    <m/>
    <m/>
    <m/>
    <s v="S"/>
    <n v="0"/>
    <n v="0"/>
  </r>
  <r>
    <n v="39560"/>
    <n v="185.03069466882076"/>
    <n v="128.24878836833608"/>
    <n v="56.781906300484678"/>
    <n v="56.781906300484678"/>
    <n v="606"/>
    <n v="606"/>
    <n v="39"/>
    <x v="182"/>
    <x v="3546"/>
    <s v="Saint Lupicin"/>
    <s v="SSIAD DU HAUT-JURA"/>
    <s v="S.S.I.A.D."/>
    <n v="390000644"/>
    <s v="PRODESSA"/>
    <n v="1"/>
    <m/>
    <m/>
    <m/>
    <m/>
    <m/>
    <m/>
    <s v="S"/>
    <n v="0"/>
    <n v="0"/>
  </r>
  <r>
    <n v="39561"/>
    <n v="99"/>
    <n v="64"/>
    <n v="35"/>
    <n v="35"/>
    <n v="440"/>
    <n v="440"/>
    <n v="39"/>
    <x v="183"/>
    <x v="3547"/>
    <s v="Moirans en Montagne"/>
    <s v="SSIAD DU HAUT-JURA"/>
    <s v="S.S.I.A.D."/>
    <n v="390000644"/>
    <s v="PRODESSA"/>
    <n v="1"/>
    <m/>
    <m/>
    <m/>
    <m/>
    <m/>
    <m/>
    <s v="S"/>
    <n v="0"/>
    <n v="0"/>
  </r>
  <r>
    <n v="39562"/>
    <n v="28.544502617801033"/>
    <n v="24.607329842931925"/>
    <n v="3.9371727748691079"/>
    <n v="3.9371727748691079"/>
    <n v="188"/>
    <n v="188"/>
    <n v="39"/>
    <x v="184"/>
    <x v="3548"/>
    <s v="Saint Claude"/>
    <s v="SSIAD DU HAUT-JURA"/>
    <s v="S.S.I.A.D."/>
    <n v="390000644"/>
    <s v="PRODESSA"/>
    <n v="1"/>
    <m/>
    <m/>
    <m/>
    <m/>
    <m/>
    <m/>
    <s v="S"/>
    <n v="0"/>
    <n v="0"/>
  </r>
  <r>
    <n v="39579"/>
    <n v="195"/>
    <n v="128"/>
    <n v="67"/>
    <n v="67"/>
    <n v="926"/>
    <n v="926"/>
    <n v="39"/>
    <x v="185"/>
    <x v="1844"/>
    <s v="Saint Lupicin"/>
    <s v="SSIAD DU HAUT-JURA"/>
    <s v="S.S.I.A.D."/>
    <n v="390000644"/>
    <s v="PRODESSA"/>
    <n v="1"/>
    <m/>
    <m/>
    <m/>
    <m/>
    <m/>
    <m/>
    <s v="S"/>
    <n v="0"/>
    <n v="0"/>
  </r>
  <r>
    <n v="39585"/>
    <n v="1"/>
    <n v="0"/>
    <n v="1"/>
    <n v="1"/>
    <n v="15"/>
    <n v="15"/>
    <n v="39"/>
    <x v="186"/>
    <x v="3549"/>
    <s v="Saint Lupicin"/>
    <s v="SSIAD DU HAUT-JURA"/>
    <s v="S.S.I.A.D."/>
    <n v="390000644"/>
    <s v="PRODESSA"/>
    <n v="1"/>
    <m/>
    <m/>
    <m/>
    <m/>
    <m/>
    <m/>
    <s v="S"/>
    <n v="0"/>
    <n v="0"/>
  </r>
  <r>
    <n v="39057"/>
    <n v="39.017857142856982"/>
    <n v="28.749999999999879"/>
    <n v="10.2678571428571"/>
    <n v="10.2678571428571"/>
    <n v="115"/>
    <n v="115"/>
    <n v="39"/>
    <x v="148"/>
    <x v="3550"/>
    <s v="Poligny"/>
    <s v="SSIAD LONS LE SAUNIER PRODESSA"/>
    <s v="S.S.I.A.D."/>
    <n v="390000644"/>
    <s v="PRODESSA"/>
    <n v="1"/>
    <m/>
    <m/>
    <m/>
    <m/>
    <m/>
    <m/>
    <s v="P"/>
    <n v="0"/>
    <n v="0"/>
  </r>
  <r>
    <n v="39066"/>
    <n v="37.872832369942202"/>
    <n v="29.132947976878619"/>
    <n v="8.7398843930635852"/>
    <n v="8.7398843930635852"/>
    <n v="168"/>
    <n v="168"/>
    <n v="39"/>
    <x v="148"/>
    <x v="3551"/>
    <s v="Lons le Saunier-2"/>
    <s v="SSIAD LONS LE SAUNIER PRODESSA"/>
    <s v="S.S.I.A.D."/>
    <n v="390000644"/>
    <s v="PRODESSA"/>
    <n v="1"/>
    <m/>
    <m/>
    <m/>
    <m/>
    <m/>
    <m/>
    <s v="P"/>
    <n v="0"/>
    <n v="0"/>
  </r>
  <r>
    <n v="39114"/>
    <n v="56.366013071895523"/>
    <n v="31.20261437908502"/>
    <n v="25.1633986928105"/>
    <n v="25.1633986928105"/>
    <n v="154"/>
    <n v="154"/>
    <n v="39"/>
    <x v="148"/>
    <x v="3552"/>
    <s v="Poligny"/>
    <s v="SSIAD LONS LE SAUNIER PRODESSA"/>
    <s v="S.S.I.A.D."/>
    <n v="390000644"/>
    <s v="PRODESSA"/>
    <n v="1"/>
    <m/>
    <m/>
    <m/>
    <m/>
    <m/>
    <m/>
    <s v="P"/>
    <n v="0"/>
    <n v="0"/>
  </r>
  <r>
    <n v="39145"/>
    <n v="84.268456375838952"/>
    <n v="65.651006711409423"/>
    <n v="18.617449664429536"/>
    <n v="18.617449664429536"/>
    <n v="292"/>
    <n v="292"/>
    <n v="39"/>
    <x v="148"/>
    <x v="3553"/>
    <s v="Lons le Saunier-1"/>
    <s v="SSIAD LONS LE SAUNIER PRODESSA"/>
    <s v="S.S.I.A.D."/>
    <n v="390000644"/>
    <s v="PRODESSA"/>
    <n v="1"/>
    <m/>
    <m/>
    <m/>
    <m/>
    <m/>
    <m/>
    <s v="P"/>
    <n v="0"/>
    <n v="0"/>
  </r>
  <r>
    <n v="39146"/>
    <n v="136.85628742514973"/>
    <n v="91.889221556886255"/>
    <n v="44.967065868263489"/>
    <n v="44.967065868263489"/>
    <n v="653"/>
    <n v="653"/>
    <n v="39"/>
    <x v="148"/>
    <x v="3554"/>
    <s v="Lons le Saunier-2"/>
    <s v="SSIAD LONS LE SAUNIER PRODESSA"/>
    <s v="S.S.I.A.D."/>
    <n v="390000644"/>
    <s v="PRODESSA"/>
    <n v="1"/>
    <m/>
    <m/>
    <m/>
    <m/>
    <m/>
    <m/>
    <s v="P"/>
    <n v="0"/>
    <n v="0"/>
  </r>
  <r>
    <n v="39162"/>
    <n v="64"/>
    <n v="46"/>
    <n v="18"/>
    <n v="18"/>
    <n v="271"/>
    <n v="271"/>
    <n v="39"/>
    <x v="148"/>
    <x v="3555"/>
    <s v="Lons le Saunier-1"/>
    <s v="SSIAD LONS LE SAUNIER PRODESSA"/>
    <s v="S.S.I.A.D."/>
    <n v="390000644"/>
    <s v="PRODESSA"/>
    <n v="1"/>
    <m/>
    <m/>
    <m/>
    <m/>
    <m/>
    <m/>
    <s v="P"/>
    <n v="0"/>
    <n v="0"/>
  </r>
  <r>
    <n v="39164"/>
    <n v="209"/>
    <n v="126"/>
    <n v="83"/>
    <n v="83"/>
    <n v="687"/>
    <n v="687"/>
    <n v="39"/>
    <x v="148"/>
    <x v="3556"/>
    <s v="Poligny"/>
    <s v="SSIAD LONS LE SAUNIER PRODESSA"/>
    <s v="S.S.I.A.D."/>
    <n v="390000644"/>
    <s v="PRODESSA"/>
    <n v="1"/>
    <m/>
    <m/>
    <m/>
    <m/>
    <m/>
    <m/>
    <s v="P"/>
    <n v="0"/>
    <n v="0"/>
  </r>
  <r>
    <n v="39168"/>
    <n v="14.081632653061231"/>
    <n v="4.6938775510204103"/>
    <n v="9.3877551020408205"/>
    <n v="9.3877551020408205"/>
    <n v="46"/>
    <n v="46"/>
    <n v="39"/>
    <x v="148"/>
    <x v="3557"/>
    <s v="Moirans en Montagne"/>
    <s v="SSIAD LONS LE SAUNIER PRODESSA"/>
    <s v="S.S.I.A.D."/>
    <n v="390000644"/>
    <s v="PRODESSA"/>
    <n v="1"/>
    <m/>
    <m/>
    <m/>
    <m/>
    <m/>
    <m/>
    <s v="P"/>
    <n v="0"/>
    <n v="0"/>
  </r>
  <r>
    <n v="39169"/>
    <n v="180.69059829059825"/>
    <n v="130.77606837606834"/>
    <n v="49.914529914529901"/>
    <n v="49.914529914529901"/>
    <n v="584"/>
    <n v="584"/>
    <n v="39"/>
    <x v="148"/>
    <x v="3558"/>
    <s v="Lons le Saunier-2"/>
    <s v="SSIAD LONS LE SAUNIER PRODESSA"/>
    <s v="S.S.I.A.D."/>
    <n v="390000644"/>
    <s v="PRODESSA"/>
    <n v="1"/>
    <m/>
    <m/>
    <m/>
    <m/>
    <m/>
    <m/>
    <s v="P"/>
    <n v="0"/>
    <n v="0"/>
  </r>
  <r>
    <n v="39170"/>
    <n v="218"/>
    <n v="162"/>
    <n v="56"/>
    <n v="56"/>
    <n v="954"/>
    <n v="954"/>
    <n v="39"/>
    <x v="148"/>
    <x v="3559"/>
    <s v="Lons le Saunier-1"/>
    <s v="SSIAD LONS LE SAUNIER PRODESSA"/>
    <s v="S.S.I.A.D."/>
    <n v="390000644"/>
    <s v="PRODESSA"/>
    <n v="1"/>
    <m/>
    <m/>
    <m/>
    <m/>
    <m/>
    <m/>
    <s v="P"/>
    <n v="0"/>
    <n v="0"/>
  </r>
  <r>
    <n v="39171"/>
    <n v="229"/>
    <n v="182"/>
    <n v="47"/>
    <n v="47"/>
    <n v="1020"/>
    <n v="1020"/>
    <n v="39"/>
    <x v="148"/>
    <x v="3560"/>
    <s v="Lons le Saunier-1"/>
    <s v="SSIAD LONS LE SAUNIER PRODESSA"/>
    <s v="S.S.I.A.D."/>
    <n v="390000644"/>
    <s v="PRODESSA"/>
    <n v="1"/>
    <m/>
    <m/>
    <m/>
    <m/>
    <m/>
    <m/>
    <s v="P"/>
    <n v="0"/>
    <n v="0"/>
  </r>
  <r>
    <n v="39199"/>
    <n v="229.99780941949524"/>
    <n v="145.26177437020752"/>
    <n v="84.736035049287707"/>
    <n v="84.736035049287707"/>
    <n v="920.99999999999625"/>
    <n v="920.99999999999625"/>
    <n v="39"/>
    <x v="148"/>
    <x v="3561"/>
    <s v="Poligny"/>
    <s v="SSIAD LONS LE SAUNIER PRODESSA"/>
    <s v="S.S.I.A.D."/>
    <n v="390000644"/>
    <s v="PRODESSA"/>
    <n v="1"/>
    <m/>
    <m/>
    <m/>
    <m/>
    <m/>
    <m/>
    <s v="P"/>
    <n v="0"/>
    <n v="0"/>
  </r>
  <r>
    <n v="39217"/>
    <n v="139"/>
    <n v="99"/>
    <n v="40"/>
    <n v="40"/>
    <n v="566"/>
    <n v="566"/>
    <n v="39"/>
    <x v="148"/>
    <x v="3562"/>
    <s v="Lons le Saunier-1"/>
    <s v="SSIAD LONS LE SAUNIER PRODESSA"/>
    <s v="S.S.I.A.D."/>
    <n v="390000644"/>
    <s v="PRODESSA"/>
    <n v="1"/>
    <m/>
    <m/>
    <m/>
    <m/>
    <m/>
    <m/>
    <s v="P"/>
    <n v="0"/>
    <n v="0"/>
  </r>
  <r>
    <n v="39241"/>
    <n v="118.72533333333371"/>
    <n v="89.306666666666956"/>
    <n v="29.418666666666759"/>
    <n v="29.418666666666759"/>
    <n v="394.00000000000131"/>
    <n v="394.00000000000131"/>
    <n v="39"/>
    <x v="148"/>
    <x v="3563"/>
    <s v="Lons le Saunier-2"/>
    <s v="SSIAD LONS LE SAUNIER PRODESSA"/>
    <s v="S.S.I.A.D."/>
    <n v="390000644"/>
    <s v="PRODESSA"/>
    <n v="1"/>
    <m/>
    <m/>
    <m/>
    <m/>
    <m/>
    <m/>
    <s v="P"/>
    <n v="0"/>
    <n v="0"/>
  </r>
  <r>
    <n v="39250"/>
    <n v="23.71257485029939"/>
    <n v="13.832335329341312"/>
    <n v="9.8802395209580798"/>
    <n v="9.8802395209580798"/>
    <n v="165"/>
    <n v="165"/>
    <n v="39"/>
    <x v="148"/>
    <x v="3564"/>
    <s v="Lons le Saunier-2"/>
    <s v="SSIAD LONS LE SAUNIER PRODESSA"/>
    <s v="S.S.I.A.D."/>
    <n v="390000644"/>
    <s v="PRODESSA"/>
    <n v="1"/>
    <m/>
    <m/>
    <m/>
    <m/>
    <m/>
    <m/>
    <s v="P"/>
    <n v="0"/>
    <n v="0"/>
  </r>
  <r>
    <n v="39251"/>
    <n v="108.99311168724745"/>
    <n v="74.359786478215554"/>
    <n v="34.633325209031902"/>
    <n v="34.633325209031902"/>
    <n v="458.00000000000063"/>
    <n v="458.00000000000063"/>
    <n v="39"/>
    <x v="148"/>
    <x v="3565"/>
    <s v="Lons le Saunier-2"/>
    <s v="SSIAD LONS LE SAUNIER PRODESSA"/>
    <s v="S.S.I.A.D."/>
    <n v="390000644"/>
    <s v="PRODESSA"/>
    <n v="1"/>
    <m/>
    <m/>
    <m/>
    <m/>
    <m/>
    <m/>
    <s v="P"/>
    <n v="0"/>
    <n v="0"/>
  </r>
  <r>
    <n v="39272"/>
    <n v="18.30508474576266"/>
    <n v="12.20338983050844"/>
    <n v="6.1016949152542201"/>
    <n v="6.1016949152542201"/>
    <n v="59.999999999999829"/>
    <n v="59.999999999999829"/>
    <n v="39"/>
    <x v="148"/>
    <x v="3566"/>
    <s v="Poligny"/>
    <s v="SSIAD LONS LE SAUNIER PRODESSA"/>
    <s v="S.S.I.A.D."/>
    <n v="390000644"/>
    <s v="PRODESSA"/>
    <n v="1"/>
    <m/>
    <m/>
    <m/>
    <m/>
    <m/>
    <m/>
    <s v="P"/>
    <n v="0"/>
    <n v="0"/>
  </r>
  <r>
    <n v="39288"/>
    <n v="90.788440837580112"/>
    <n v="61.534387678804293"/>
    <n v="29.254053158775811"/>
    <n v="29.254053158775811"/>
    <n v="372.99999999999903"/>
    <n v="372.99999999999903"/>
    <n v="39"/>
    <x v="148"/>
    <x v="3567"/>
    <s v="Poligny"/>
    <s v="SSIAD LONS LE SAUNIER PRODESSA"/>
    <s v="S.S.I.A.D."/>
    <n v="390000644"/>
    <s v="PRODESSA"/>
    <n v="1"/>
    <m/>
    <m/>
    <m/>
    <m/>
    <m/>
    <m/>
    <s v="P"/>
    <n v="0"/>
    <n v="0"/>
  </r>
  <r>
    <n v="39300"/>
    <n v="5411.7559612422319"/>
    <n v="2819.6636980491085"/>
    <n v="2592.092263193123"/>
    <n v="2592.092263193123"/>
    <n v="17063"/>
    <n v="17063"/>
    <n v="39"/>
    <x v="148"/>
    <x v="3568"/>
    <s v="Lons-le-Saunier"/>
    <s v="SSIAD LONS LE SAUNIER PRODESSA"/>
    <s v="S.S.I.A.D."/>
    <n v="390000644"/>
    <s v="PRODESSA"/>
    <n v="1"/>
    <m/>
    <m/>
    <m/>
    <m/>
    <m/>
    <m/>
    <s v="P"/>
    <n v="0"/>
    <n v="0"/>
  </r>
  <r>
    <n v="39304"/>
    <n v="77.64055299539136"/>
    <n v="64.700460829492798"/>
    <n v="12.940092165898559"/>
    <n v="12.940092165898559"/>
    <n v="233.99999999999892"/>
    <n v="233.99999999999892"/>
    <n v="39"/>
    <x v="148"/>
    <x v="3569"/>
    <s v="Poligny"/>
    <s v="SSIAD LONS LE SAUNIER PRODESSA"/>
    <s v="S.S.I.A.D."/>
    <n v="390000644"/>
    <s v="PRODESSA"/>
    <n v="1"/>
    <m/>
    <m/>
    <m/>
    <m/>
    <m/>
    <m/>
    <s v="P"/>
    <n v="0"/>
    <n v="0"/>
  </r>
  <r>
    <n v="39306"/>
    <n v="245.75643564356434"/>
    <n v="160.84059405940593"/>
    <n v="84.915841584158414"/>
    <n v="84.915841584158414"/>
    <n v="1009"/>
    <n v="1009"/>
    <n v="39"/>
    <x v="148"/>
    <x v="3570"/>
    <s v="Lons le Saunier-2"/>
    <s v="SSIAD LONS LE SAUNIER PRODESSA"/>
    <s v="S.S.I.A.D."/>
    <n v="390000644"/>
    <s v="PRODESSA"/>
    <n v="1"/>
    <m/>
    <m/>
    <m/>
    <m/>
    <m/>
    <m/>
    <s v="P"/>
    <n v="0"/>
    <n v="0"/>
  </r>
  <r>
    <n v="39327"/>
    <n v="224.26889017635324"/>
    <n v="126.15178432396932"/>
    <n v="98.117105852383915"/>
    <n v="98.117105852383915"/>
    <n v="839.00000000000068"/>
    <n v="839.00000000000068"/>
    <n v="39"/>
    <x v="148"/>
    <x v="3571"/>
    <s v="Lons le Saunier-2"/>
    <s v="SSIAD LONS LE SAUNIER PRODESSA"/>
    <s v="S.S.I.A.D."/>
    <n v="390000644"/>
    <s v="PRODESSA"/>
    <n v="1"/>
    <m/>
    <m/>
    <m/>
    <m/>
    <m/>
    <m/>
    <s v="P"/>
    <n v="0"/>
    <n v="0"/>
  </r>
  <r>
    <n v="39334"/>
    <n v="36.044776119403096"/>
    <n v="18.53731343283588"/>
    <n v="17.507462686567219"/>
    <n v="17.507462686567219"/>
    <n v="138"/>
    <n v="138"/>
    <n v="39"/>
    <x v="148"/>
    <x v="3572"/>
    <s v="Lons le Saunier-2"/>
    <s v="SSIAD LONS LE SAUNIER PRODESSA"/>
    <s v="S.S.I.A.D."/>
    <n v="390000644"/>
    <s v="PRODESSA"/>
    <n v="1"/>
    <m/>
    <m/>
    <m/>
    <m/>
    <m/>
    <m/>
    <s v="P"/>
    <n v="0"/>
    <n v="0"/>
  </r>
  <r>
    <n v="39348"/>
    <n v="163"/>
    <n v="100"/>
    <n v="63"/>
    <n v="63"/>
    <n v="472"/>
    <n v="472"/>
    <n v="39"/>
    <x v="148"/>
    <x v="3573"/>
    <s v="Poligny"/>
    <s v="SSIAD LONS LE SAUNIER PRODESSA"/>
    <s v="S.S.I.A.D."/>
    <n v="390000644"/>
    <s v="PRODESSA"/>
    <n v="1"/>
    <m/>
    <m/>
    <m/>
    <m/>
    <m/>
    <m/>
    <s v="P"/>
    <n v="0"/>
    <n v="0"/>
  </r>
  <r>
    <n v="39349"/>
    <n v="191.87869234250337"/>
    <n v="102.11442686858334"/>
    <n v="89.764265473920034"/>
    <n v="89.764265473920034"/>
    <n v="514"/>
    <n v="514"/>
    <n v="39"/>
    <x v="148"/>
    <x v="3574"/>
    <s v="Poligny"/>
    <s v="SSIAD LONS LE SAUNIER PRODESSA"/>
    <s v="S.S.I.A.D."/>
    <n v="390000644"/>
    <s v="PRODESSA"/>
    <n v="1"/>
    <m/>
    <m/>
    <m/>
    <m/>
    <m/>
    <m/>
    <s v="P"/>
    <n v="0"/>
    <n v="0"/>
  </r>
  <r>
    <n v="39362"/>
    <n v="992.71341125327172"/>
    <n v="568.59070199384041"/>
    <n v="424.1227092594313"/>
    <n v="424.1227092594313"/>
    <n v="3022.0000000000077"/>
    <n v="3022.0000000000077"/>
    <n v="39"/>
    <x v="148"/>
    <x v="3575"/>
    <s v="Lons le Saunier-1"/>
    <s v="SSIAD LONS LE SAUNIER PRODESSA"/>
    <s v="S.S.I.A.D."/>
    <n v="390000644"/>
    <s v="PRODESSA"/>
    <n v="1"/>
    <m/>
    <m/>
    <m/>
    <m/>
    <m/>
    <m/>
    <s v="P"/>
    <n v="0"/>
    <n v="0"/>
  </r>
  <r>
    <n v="39388"/>
    <n v="80"/>
    <n v="59"/>
    <n v="21"/>
    <n v="21"/>
    <n v="218"/>
    <n v="218"/>
    <n v="39"/>
    <x v="148"/>
    <x v="3576"/>
    <s v="Poligny"/>
    <s v="SSIAD LONS LE SAUNIER PRODESSA"/>
    <s v="S.S.I.A.D."/>
    <n v="390000644"/>
    <s v="PRODESSA"/>
    <n v="1"/>
    <m/>
    <m/>
    <m/>
    <m/>
    <m/>
    <m/>
    <s v="P"/>
    <n v="0"/>
    <n v="0"/>
  </r>
  <r>
    <n v="39404"/>
    <n v="132.30493273542655"/>
    <n v="87.858744394619194"/>
    <n v="44.44618834080736"/>
    <n v="44.44618834080736"/>
    <n v="461.00000000000193"/>
    <n v="461.00000000000193"/>
    <n v="39"/>
    <x v="148"/>
    <x v="3577"/>
    <s v="Poligny"/>
    <s v="SSIAD LONS LE SAUNIER PRODESSA"/>
    <s v="S.S.I.A.D."/>
    <n v="390000644"/>
    <s v="PRODESSA"/>
    <n v="1"/>
    <m/>
    <m/>
    <m/>
    <m/>
    <m/>
    <m/>
    <s v="P"/>
    <n v="0"/>
    <n v="0"/>
  </r>
  <r>
    <n v="39411"/>
    <n v="512"/>
    <n v="283"/>
    <n v="229"/>
    <n v="229"/>
    <n v="1537"/>
    <n v="1537"/>
    <n v="39"/>
    <x v="148"/>
    <x v="3371"/>
    <s v="Poligny"/>
    <s v="SSIAD LONS LE SAUNIER PRODESSA"/>
    <s v="S.S.I.A.D."/>
    <n v="390000644"/>
    <s v="PRODESSA"/>
    <n v="1"/>
    <m/>
    <m/>
    <m/>
    <m/>
    <m/>
    <m/>
    <s v="P"/>
    <n v="0"/>
    <n v="0"/>
  </r>
  <r>
    <n v="39421"/>
    <n v="78.222222222222541"/>
    <n v="53.841269841270062"/>
    <n v="24.380952380952479"/>
    <n v="24.380952380952479"/>
    <n v="256.00000000000102"/>
    <n v="256.00000000000102"/>
    <n v="39"/>
    <x v="148"/>
    <x v="3578"/>
    <s v="Poligny"/>
    <s v="SSIAD LONS LE SAUNIER PRODESSA"/>
    <s v="S.S.I.A.D."/>
    <n v="390000644"/>
    <s v="PRODESSA"/>
    <n v="1"/>
    <m/>
    <m/>
    <m/>
    <m/>
    <m/>
    <m/>
    <s v="P"/>
    <n v="0"/>
    <n v="0"/>
  </r>
  <r>
    <n v="39422"/>
    <n v="125.67567567567626"/>
    <n v="95.513513513513956"/>
    <n v="30.1621621621623"/>
    <n v="30.1621621621623"/>
    <n v="558.0000000000025"/>
    <n v="558.0000000000025"/>
    <n v="39"/>
    <x v="148"/>
    <x v="3579"/>
    <s v="Poligny"/>
    <s v="SSIAD LONS LE SAUNIER PRODESSA"/>
    <s v="S.S.I.A.D."/>
    <n v="390000644"/>
    <s v="PRODESSA"/>
    <n v="1"/>
    <m/>
    <m/>
    <m/>
    <m/>
    <m/>
    <m/>
    <s v="P"/>
    <n v="0"/>
    <n v="0"/>
  </r>
  <r>
    <n v="39458"/>
    <n v="70.939759036144807"/>
    <n v="51.405622489960002"/>
    <n v="19.534136546184801"/>
    <n v="19.534136546184801"/>
    <n v="256.0000000000008"/>
    <n v="256.0000000000008"/>
    <n v="39"/>
    <x v="148"/>
    <x v="3580"/>
    <s v="Poligny"/>
    <s v="SSIAD LONS LE SAUNIER PRODESSA"/>
    <s v="S.S.I.A.D."/>
    <n v="390000644"/>
    <s v="PRODESSA"/>
    <n v="1"/>
    <m/>
    <m/>
    <m/>
    <m/>
    <m/>
    <m/>
    <s v="P"/>
    <n v="0"/>
    <n v="0"/>
  </r>
  <r>
    <n v="39480"/>
    <n v="66.87788778877885"/>
    <n v="51.141914191419119"/>
    <n v="15.735973597359727"/>
    <n v="15.735973597359727"/>
    <n v="298"/>
    <n v="298"/>
    <n v="39"/>
    <x v="148"/>
    <x v="1480"/>
    <s v="Lons le Saunier-1"/>
    <s v="SSIAD LONS LE SAUNIER PRODESSA"/>
    <s v="S.S.I.A.D."/>
    <n v="390000644"/>
    <s v="PRODESSA"/>
    <n v="1"/>
    <m/>
    <m/>
    <m/>
    <m/>
    <m/>
    <m/>
    <s v="P"/>
    <n v="0"/>
    <n v="0"/>
  </r>
  <r>
    <n v="39482"/>
    <n v="123.21063394683026"/>
    <n v="96.597137014314924"/>
    <n v="26.613496932515336"/>
    <n v="26.613496932515336"/>
    <n v="482"/>
    <n v="482"/>
    <n v="39"/>
    <x v="148"/>
    <x v="3581"/>
    <s v="Poligny"/>
    <s v="SSIAD LONS LE SAUNIER PRODESSA"/>
    <s v="S.S.I.A.D."/>
    <n v="390000644"/>
    <s v="PRODESSA"/>
    <n v="1"/>
    <m/>
    <m/>
    <m/>
    <m/>
    <m/>
    <m/>
    <s v="P"/>
    <n v="0"/>
    <n v="0"/>
  </r>
  <r>
    <n v="39492"/>
    <n v="63.267926259305533"/>
    <n v="43.965940448412923"/>
    <n v="19.30198581089261"/>
    <n v="19.30198581089261"/>
    <n v="224.00000000000091"/>
    <n v="224.00000000000091"/>
    <n v="39"/>
    <x v="148"/>
    <x v="3582"/>
    <s v="Poligny"/>
    <s v="SSIAD LONS LE SAUNIER PRODESSA"/>
    <s v="S.S.I.A.D."/>
    <n v="390000644"/>
    <s v="PRODESSA"/>
    <n v="1"/>
    <m/>
    <m/>
    <m/>
    <m/>
    <m/>
    <m/>
    <s v="P"/>
    <n v="0"/>
    <n v="0"/>
  </r>
  <r>
    <n v="39537"/>
    <n v="82.776881720430083"/>
    <n v="49.86559139784945"/>
    <n v="32.911290322580641"/>
    <n v="32.911290322580641"/>
    <n v="371"/>
    <n v="371"/>
    <n v="39"/>
    <x v="148"/>
    <x v="3583"/>
    <s v="Lons le Saunier-2"/>
    <s v="SSIAD LONS LE SAUNIER PRODESSA"/>
    <s v="S.S.I.A.D."/>
    <n v="390000644"/>
    <s v="PRODESSA"/>
    <n v="1"/>
    <m/>
    <m/>
    <m/>
    <m/>
    <m/>
    <m/>
    <s v="P"/>
    <n v="0"/>
    <n v="0"/>
  </r>
  <r>
    <n v="39552"/>
    <n v="99.828985507246358"/>
    <n v="62.269565217391289"/>
    <n v="37.559420289855062"/>
    <n v="37.559420289855062"/>
    <n v="341"/>
    <n v="341"/>
    <n v="39"/>
    <x v="148"/>
    <x v="3584"/>
    <s v="Lons le Saunier-2"/>
    <s v="SSIAD LONS LE SAUNIER PRODESSA"/>
    <s v="S.S.I.A.D."/>
    <n v="390000644"/>
    <s v="PRODESSA"/>
    <n v="1"/>
    <m/>
    <m/>
    <m/>
    <m/>
    <m/>
    <m/>
    <s v="P"/>
    <n v="0"/>
    <n v="0"/>
  </r>
  <r>
    <n v="39553"/>
    <n v="80.550819672131183"/>
    <n v="62.111475409836096"/>
    <n v="18.439344262295094"/>
    <n v="18.439344262295094"/>
    <n v="296"/>
    <n v="296"/>
    <n v="39"/>
    <x v="148"/>
    <x v="3585"/>
    <s v="Poligny"/>
    <s v="SSIAD LONS LE SAUNIER PRODESSA"/>
    <s v="S.S.I.A.D."/>
    <n v="390000644"/>
    <s v="PRODESSA"/>
    <n v="1"/>
    <m/>
    <m/>
    <m/>
    <m/>
    <m/>
    <m/>
    <s v="P"/>
    <n v="0"/>
    <n v="0"/>
  </r>
  <r>
    <n v="39567"/>
    <n v="83"/>
    <n v="58"/>
    <n v="25"/>
    <n v="25"/>
    <n v="277"/>
    <n v="277"/>
    <n v="39"/>
    <x v="148"/>
    <x v="3586"/>
    <s v="Lons le Saunier-1"/>
    <s v="SSIAD LONS LE SAUNIER PRODESSA"/>
    <s v="S.S.I.A.D."/>
    <n v="390000644"/>
    <s v="PRODESSA"/>
    <n v="1"/>
    <m/>
    <m/>
    <m/>
    <m/>
    <m/>
    <m/>
    <s v="P"/>
    <n v="0"/>
    <n v="0"/>
  </r>
  <r>
    <n v="39582"/>
    <n v="283.757746434936"/>
    <n v="176.41156268082233"/>
    <n v="107.34618375411368"/>
    <n v="107.34618375411368"/>
    <n v="747.99999999999943"/>
    <n v="747.99999999999943"/>
    <n v="39"/>
    <x v="148"/>
    <x v="3587"/>
    <s v="Poligny"/>
    <s v="SSIAD LONS LE SAUNIER PRODESSA"/>
    <s v="S.S.I.A.D."/>
    <n v="390000644"/>
    <s v="PRODESSA"/>
    <n v="1"/>
    <m/>
    <m/>
    <m/>
    <m/>
    <m/>
    <m/>
    <s v="P"/>
    <n v="0"/>
    <n v="0"/>
  </r>
  <r>
    <n v="39023"/>
    <n v="47.589928057553848"/>
    <n v="31.7266187050359"/>
    <n v="15.86330935251795"/>
    <n v="15.86330935251795"/>
    <n v="147"/>
    <n v="147"/>
    <n v="39"/>
    <x v="145"/>
    <x v="3588"/>
    <s v="Saint Amour"/>
    <s v="SSIAD SAINT AMOUR"/>
    <s v="S.S.I.A.D."/>
    <n v="390000644"/>
    <s v="PRODESSA"/>
    <n v="1"/>
    <m/>
    <m/>
    <m/>
    <m/>
    <m/>
    <m/>
    <s v="S"/>
    <n v="0"/>
    <n v="0"/>
  </r>
  <r>
    <n v="39135"/>
    <n v="45.612244897959151"/>
    <n v="33.448979591836711"/>
    <n v="12.16326530612244"/>
    <n v="12.16326530612244"/>
    <n v="149"/>
    <n v="149"/>
    <n v="39"/>
    <x v="145"/>
    <x v="3589"/>
    <s v="Saint Amour"/>
    <s v="SSIAD SAINT AMOUR"/>
    <s v="S.S.I.A.D."/>
    <n v="390000644"/>
    <s v="PRODESSA"/>
    <n v="1"/>
    <m/>
    <m/>
    <m/>
    <m/>
    <m/>
    <m/>
    <s v="S"/>
    <n v="0"/>
    <n v="0"/>
  </r>
  <r>
    <n v="39142"/>
    <n v="62.27646845949117"/>
    <n v="28.564549189907378"/>
    <n v="33.711919269583788"/>
    <n v="33.711919269583788"/>
    <n v="136"/>
    <n v="136"/>
    <n v="39"/>
    <x v="145"/>
    <x v="3590"/>
    <s v="Saint Amour"/>
    <s v="SSIAD SAINT AMOUR"/>
    <s v="S.S.I.A.D."/>
    <n v="390000644"/>
    <s v="PRODESSA"/>
    <n v="1"/>
    <m/>
    <m/>
    <m/>
    <m/>
    <m/>
    <m/>
    <s v="S"/>
    <n v="0"/>
    <n v="0"/>
  </r>
  <r>
    <n v="39197"/>
    <n v="137.90476190476241"/>
    <n v="86.190476190476502"/>
    <n v="51.7142857142859"/>
    <n v="51.7142857142859"/>
    <n v="362.00000000000131"/>
    <n v="362.00000000000131"/>
    <n v="39"/>
    <x v="145"/>
    <x v="3591"/>
    <s v="Saint Amour"/>
    <s v="SSIAD SAINT AMOUR"/>
    <s v="S.S.I.A.D."/>
    <n v="390000644"/>
    <s v="PRODESSA"/>
    <n v="1"/>
    <m/>
    <m/>
    <m/>
    <m/>
    <m/>
    <m/>
    <s v="S"/>
    <n v="0"/>
    <n v="0"/>
  </r>
  <r>
    <n v="39346"/>
    <n v="44.09322033898308"/>
    <n v="35.889830508474603"/>
    <n v="8.2033898305084794"/>
    <n v="8.2033898305084794"/>
    <n v="121"/>
    <n v="121"/>
    <n v="39"/>
    <x v="145"/>
    <x v="3592"/>
    <s v="Saint Amour"/>
    <s v="SSIAD SAINT AMOUR"/>
    <s v="S.S.I.A.D."/>
    <n v="390000644"/>
    <s v="PRODESSA"/>
    <n v="1"/>
    <m/>
    <m/>
    <m/>
    <m/>
    <m/>
    <m/>
    <s v="S"/>
    <n v="0"/>
    <n v="0"/>
  </r>
  <r>
    <n v="39378"/>
    <n v="88.473042107735409"/>
    <n v="60.608850621468612"/>
    <n v="27.864191486266805"/>
    <n v="27.864191486266805"/>
    <n v="309"/>
    <n v="309"/>
    <n v="39"/>
    <x v="145"/>
    <x v="3593"/>
    <s v="Saint Amour"/>
    <s v="SSIAD SAINT AMOUR"/>
    <s v="S.S.I.A.D."/>
    <n v="390000644"/>
    <s v="PRODESSA"/>
    <n v="1"/>
    <m/>
    <m/>
    <m/>
    <m/>
    <m/>
    <m/>
    <s v="S"/>
    <n v="0"/>
    <n v="0"/>
  </r>
  <r>
    <n v="39382"/>
    <n v="28.307692307692289"/>
    <n v="23.384615384615369"/>
    <n v="4.9230769230769198"/>
    <n v="4.9230769230769198"/>
    <n v="64"/>
    <n v="64"/>
    <n v="39"/>
    <x v="145"/>
    <x v="3594"/>
    <s v="Saint Amour"/>
    <s v="SSIAD SAINT AMOUR"/>
    <s v="S.S.I.A.D."/>
    <n v="390000644"/>
    <s v="PRODESSA"/>
    <n v="1"/>
    <m/>
    <m/>
    <m/>
    <m/>
    <m/>
    <m/>
    <s v="S"/>
    <n v="0"/>
    <n v="0"/>
  </r>
  <r>
    <n v="39475"/>
    <n v="763.72005045303331"/>
    <n v="396.38155246095971"/>
    <n v="367.33849799207354"/>
    <n v="367.33849799207354"/>
    <n v="2362"/>
    <n v="2362"/>
    <n v="39"/>
    <x v="145"/>
    <x v="3595"/>
    <s v="Saint Amour"/>
    <s v="SSIAD SAINT AMOUR"/>
    <s v="S.S.I.A.D."/>
    <n v="390000644"/>
    <s v="PRODESSA"/>
    <n v="1"/>
    <m/>
    <m/>
    <m/>
    <m/>
    <m/>
    <m/>
    <s v="S"/>
    <n v="0"/>
    <n v="0"/>
  </r>
  <r>
    <n v="39484"/>
    <n v="57"/>
    <n v="36"/>
    <n v="21"/>
    <n v="21"/>
    <n v="159"/>
    <n v="159"/>
    <n v="39"/>
    <x v="145"/>
    <x v="3596"/>
    <s v="Saint Amour"/>
    <s v="SSIAD SAINT AMOUR"/>
    <s v="S.S.I.A.D."/>
    <n v="390000644"/>
    <s v="PRODESSA"/>
    <n v="1"/>
    <m/>
    <m/>
    <m/>
    <m/>
    <m/>
    <m/>
    <s v="S"/>
    <n v="0"/>
    <n v="0"/>
  </r>
  <r>
    <n v="39509"/>
    <n v="8"/>
    <n v="5"/>
    <n v="3"/>
    <n v="3"/>
    <n v="50"/>
    <n v="50"/>
    <n v="39"/>
    <x v="145"/>
    <x v="3597"/>
    <s v="Saint Amour"/>
    <s v="SSIAD SAINT AMOUR"/>
    <s v="S.S.I.A.D."/>
    <n v="390000644"/>
    <s v="PRODESSA"/>
    <n v="1"/>
    <m/>
    <m/>
    <m/>
    <m/>
    <m/>
    <m/>
    <s v="S"/>
    <n v="0"/>
    <n v="0"/>
  </r>
  <r>
    <n v="39532"/>
    <n v="16.764705882352949"/>
    <n v="11.176470588235301"/>
    <n v="5.5882352941176503"/>
    <n v="5.5882352941176503"/>
    <n v="38"/>
    <n v="38"/>
    <n v="39"/>
    <x v="145"/>
    <x v="3598"/>
    <s v="Saint Amour"/>
    <s v="SSIAD SAINT AMOUR"/>
    <s v="S.S.I.A.D."/>
    <n v="390000644"/>
    <s v="PRODESSA"/>
    <n v="1"/>
    <m/>
    <m/>
    <m/>
    <m/>
    <m/>
    <m/>
    <s v="S"/>
    <n v="0"/>
    <n v="0"/>
  </r>
  <r>
    <n v="89113"/>
    <n v="117.59999999999955"/>
    <n v="84.876521739130112"/>
    <n v="32.723478260869442"/>
    <n v="32.723478260869442"/>
    <n v="587.99999999999773"/>
    <n v="587.99999999999773"/>
    <n v="89"/>
    <x v="187"/>
    <x v="3599"/>
    <s v="SENS-OUEST"/>
    <s v="SSIAD SENS                   ."/>
    <s v="S.S.I.A.D."/>
    <n v="890001134"/>
    <s v="SENS OFFICE SECOURS SENS"/>
    <n v="1"/>
    <n v="57"/>
    <n v="57"/>
    <n v="6"/>
    <n v="6"/>
    <n v="10"/>
    <n v="10"/>
    <s v="P"/>
    <n v="1"/>
    <n v="5"/>
  </r>
  <r>
    <n v="89127"/>
    <n v="190"/>
    <n v="148"/>
    <n v="42"/>
    <n v="42"/>
    <n v="747"/>
    <n v="747"/>
    <n v="89"/>
    <x v="187"/>
    <x v="3600"/>
    <s v="SENS-OUEST"/>
    <s v="SSIAD SENS                   ."/>
    <s v="S.S.I.A.D."/>
    <n v="890001134"/>
    <s v="SENS OFFICE SECOURS SENS"/>
    <n v="1"/>
    <m/>
    <m/>
    <m/>
    <m/>
    <m/>
    <m/>
    <s v="P"/>
    <n v="0"/>
    <n v="5"/>
  </r>
  <r>
    <n v="89160"/>
    <n v="218.70679258615627"/>
    <n v="131.02250247096919"/>
    <n v="87.684290115187082"/>
    <n v="87.684290115187082"/>
    <n v="772.99999999999693"/>
    <n v="772.99999999999693"/>
    <n v="89"/>
    <x v="187"/>
    <x v="3601"/>
    <s v="SENS-OUEST"/>
    <s v="SSIAD SENS                   ."/>
    <s v="S.S.I.A.D."/>
    <n v="890001134"/>
    <s v="SENS OFFICE SECOURS SENS"/>
    <n v="1"/>
    <m/>
    <m/>
    <m/>
    <m/>
    <m/>
    <m/>
    <s v="P"/>
    <n v="0"/>
    <n v="8"/>
  </r>
  <r>
    <n v="89172"/>
    <n v="123"/>
    <n v="94"/>
    <n v="29"/>
    <n v="29"/>
    <n v="498"/>
    <n v="498"/>
    <n v="89"/>
    <x v="187"/>
    <x v="3602"/>
    <s v="SENS-NORD-EST"/>
    <s v="SSIAD SENS                   ."/>
    <s v="S.S.I.A.D."/>
    <n v="890001134"/>
    <s v="SENS OFFICE SECOURS SENS"/>
    <n v="1"/>
    <m/>
    <m/>
    <m/>
    <m/>
    <m/>
    <m/>
    <s v="P"/>
    <n v="1"/>
    <n v="3"/>
  </r>
  <r>
    <n v="89195"/>
    <n v="232"/>
    <n v="155"/>
    <n v="77"/>
    <n v="77"/>
    <n v="1238"/>
    <n v="1238"/>
    <n v="89"/>
    <x v="187"/>
    <x v="3603"/>
    <s v="SENS-OUEST"/>
    <s v="SSIAD SENS                   ."/>
    <s v="S.S.I.A.D."/>
    <n v="890001134"/>
    <s v="SENS OFFICE SECOURS SENS"/>
    <n v="1"/>
    <m/>
    <m/>
    <m/>
    <m/>
    <m/>
    <m/>
    <s v="P"/>
    <n v="0"/>
    <n v="15"/>
  </r>
  <r>
    <n v="89236"/>
    <n v="290.25595948825577"/>
    <n v="199.36772974950901"/>
    <n v="90.888229738746759"/>
    <n v="90.888229738746759"/>
    <n v="1038"/>
    <n v="1038"/>
    <n v="89"/>
    <x v="187"/>
    <x v="3604"/>
    <s v="SENS-SUD-EST"/>
    <s v="SSIAD SENS                   ."/>
    <s v="S.S.I.A.D."/>
    <n v="890001134"/>
    <s v="SENS OFFICE SECOURS SENS"/>
    <n v="1"/>
    <m/>
    <m/>
    <m/>
    <m/>
    <m/>
    <m/>
    <s v="P"/>
    <n v="3"/>
    <n v="14"/>
  </r>
  <r>
    <n v="89239"/>
    <n v="510.32357293905363"/>
    <n v="343.52520668660031"/>
    <n v="166.79836625245332"/>
    <n v="166.79836625245332"/>
    <n v="1540"/>
    <n v="1540"/>
    <n v="89"/>
    <x v="187"/>
    <x v="3605"/>
    <s v="SENS-SUD-EST"/>
    <s v="SSIAD SENS                   ."/>
    <s v="S.S.I.A.D."/>
    <n v="890001134"/>
    <s v="SENS OFFICE SECOURS SENS"/>
    <n v="1"/>
    <m/>
    <m/>
    <m/>
    <m/>
    <m/>
    <m/>
    <s v="P"/>
    <n v="4"/>
    <n v="17"/>
  </r>
  <r>
    <n v="89240"/>
    <n v="82.433862433862828"/>
    <n v="68.359788359788681"/>
    <n v="14.07407407407414"/>
    <n v="14.07407407407414"/>
    <n v="380.00000000000176"/>
    <n v="380.00000000000176"/>
    <n v="89"/>
    <x v="187"/>
    <x v="3606"/>
    <s v="SENS-SUD-EST"/>
    <s v="SSIAD SENS                   ."/>
    <s v="S.S.I.A.D."/>
    <n v="890001134"/>
    <s v="SENS OFFICE SECOURS SENS"/>
    <n v="1"/>
    <m/>
    <m/>
    <m/>
    <m/>
    <m/>
    <m/>
    <s v="P"/>
    <n v="0"/>
    <n v="3"/>
  </r>
  <r>
    <n v="89274"/>
    <n v="306.48610007942739"/>
    <n v="216.34312946783112"/>
    <n v="90.142970611596297"/>
    <n v="90.142970611596297"/>
    <n v="1261"/>
    <n v="1261"/>
    <n v="89"/>
    <x v="187"/>
    <x v="3607"/>
    <s v="SENS-OUEST"/>
    <s v="SSIAD SENS                   ."/>
    <s v="S.S.I.A.D."/>
    <n v="890001134"/>
    <s v="SENS OFFICE SECOURS SENS"/>
    <n v="1"/>
    <m/>
    <m/>
    <m/>
    <m/>
    <m/>
    <m/>
    <s v="P"/>
    <n v="1"/>
    <n v="8"/>
  </r>
  <r>
    <n v="89278"/>
    <n v="94.907578558225538"/>
    <n v="64.175600739371561"/>
    <n v="30.731977818853984"/>
    <n v="30.731977818853984"/>
    <n v="489"/>
    <n v="489"/>
    <n v="89"/>
    <x v="187"/>
    <x v="3608"/>
    <s v="SENS-SUD-EST"/>
    <s v="SSIAD SENS                   ."/>
    <s v="S.S.I.A.D."/>
    <n v="890001134"/>
    <s v="SENS OFFICE SECOURS SENS"/>
    <n v="1"/>
    <m/>
    <m/>
    <m/>
    <m/>
    <m/>
    <m/>
    <s v="P"/>
    <n v="0"/>
    <n v="2"/>
  </r>
  <r>
    <n v="89287"/>
    <n v="1161.7792175134146"/>
    <n v="747.64033049672503"/>
    <n v="414.13888701668941"/>
    <n v="414.13888701668941"/>
    <n v="4719"/>
    <n v="4719"/>
    <n v="89"/>
    <x v="187"/>
    <x v="3609"/>
    <s v="SENS-OUEST"/>
    <s v="SSIAD SENS                   ."/>
    <s v="S.S.I.A.D."/>
    <n v="890001134"/>
    <s v="SENS OFFICE SECOURS SENS"/>
    <n v="1"/>
    <m/>
    <m/>
    <m/>
    <m/>
    <m/>
    <m/>
    <s v="P"/>
    <n v="7"/>
    <n v="36"/>
  </r>
  <r>
    <n v="89326"/>
    <n v="235.50781663146816"/>
    <n v="166.12584575663729"/>
    <n v="69.38197087483087"/>
    <n v="69.38197087483087"/>
    <n v="1073"/>
    <n v="1073"/>
    <n v="89"/>
    <x v="187"/>
    <x v="3610"/>
    <s v="SENS-SUD-EST"/>
    <s v="SSIAD SENS                   ."/>
    <s v="S.S.I.A.D."/>
    <n v="890001134"/>
    <s v="SENS OFFICE SECOURS SENS"/>
    <n v="1"/>
    <m/>
    <m/>
    <m/>
    <m/>
    <m/>
    <m/>
    <s v="P"/>
    <n v="0"/>
    <n v="0"/>
  </r>
  <r>
    <n v="89338"/>
    <n v="1058.8305195142227"/>
    <n v="595.6931587080353"/>
    <n v="463.13736080618736"/>
    <n v="463.13736080618736"/>
    <n v="2793.0000000000132"/>
    <n v="2793.0000000000132"/>
    <n v="89"/>
    <x v="187"/>
    <x v="3611"/>
    <s v="SENS-NORD-EST"/>
    <s v="SSIAD SENS                   ."/>
    <s v="S.S.I.A.D."/>
    <n v="890001134"/>
    <s v="SENS OFFICE SECOURS SENS"/>
    <n v="1"/>
    <m/>
    <m/>
    <m/>
    <m/>
    <m/>
    <m/>
    <s v="P"/>
    <n v="8"/>
    <n v="47"/>
  </r>
  <r>
    <n v="89342"/>
    <n v="228.54498799128592"/>
    <n v="128.94537032397795"/>
    <n v="99.599617667307967"/>
    <n v="99.599617667307967"/>
    <n v="737"/>
    <n v="737"/>
    <n v="89"/>
    <x v="187"/>
    <x v="3612"/>
    <s v="SENS-OUEST"/>
    <s v="SSIAD SENS                   ."/>
    <s v="S.S.I.A.D."/>
    <n v="890001134"/>
    <s v="SENS OFFICE SECOURS SENS"/>
    <n v="1"/>
    <m/>
    <m/>
    <m/>
    <m/>
    <m/>
    <m/>
    <s v="P"/>
    <n v="1"/>
    <n v="6"/>
  </r>
  <r>
    <n v="89354"/>
    <n v="461.52735368956746"/>
    <n v="331.94083969465652"/>
    <n v="129.58651399491097"/>
    <n v="129.58651399491097"/>
    <n v="1567"/>
    <n v="1567"/>
    <n v="89"/>
    <x v="187"/>
    <x v="3613"/>
    <s v="SENS-OUEST"/>
    <s v="SSIAD SENS                   ."/>
    <s v="S.S.I.A.D."/>
    <n v="890001134"/>
    <s v="SENS OFFICE SECOURS SENS"/>
    <n v="1"/>
    <m/>
    <m/>
    <m/>
    <m/>
    <m/>
    <m/>
    <s v="P"/>
    <n v="5"/>
    <n v="11"/>
  </r>
  <r>
    <n v="89373"/>
    <n v="175.14798206278022"/>
    <n v="132.59790732436468"/>
    <n v="42.550074738415532"/>
    <n v="42.550074738415532"/>
    <n v="662"/>
    <n v="662"/>
    <n v="89"/>
    <x v="187"/>
    <x v="3614"/>
    <s v="SENS-NORD-EST"/>
    <s v="SSIAD SENS                   ."/>
    <s v="S.S.I.A.D."/>
    <n v="890001134"/>
    <s v="SENS OFFICE SECOURS SENS"/>
    <n v="1"/>
    <m/>
    <m/>
    <m/>
    <m/>
    <m/>
    <m/>
    <s v="P"/>
    <n v="2"/>
    <n v="4"/>
  </r>
  <r>
    <n v="89387"/>
    <n v="7153.2238496493901"/>
    <n v="4019.6395399570793"/>
    <n v="3133.5843096923104"/>
    <n v="3133.5843096923104"/>
    <n v="25018"/>
    <n v="25018"/>
    <n v="89"/>
    <x v="187"/>
    <x v="3615"/>
    <s v="Sens"/>
    <s v="SSIAD SENS                   ."/>
    <s v="S.S.I.A.D."/>
    <n v="890001134"/>
    <s v="SENS OFFICE SECOURS SENS"/>
    <n v="1"/>
    <m/>
    <m/>
    <m/>
    <m/>
    <m/>
    <m/>
    <s v="P"/>
    <n v="49"/>
    <n v="363"/>
  </r>
  <r>
    <n v="89399"/>
    <n v="394.163912756115"/>
    <n v="271.62590879048338"/>
    <n v="122.53800396563159"/>
    <n v="122.53800396563159"/>
    <n v="1545"/>
    <n v="1545"/>
    <n v="89"/>
    <x v="187"/>
    <x v="3616"/>
    <s v="SENS-NORD-EST"/>
    <s v="SSIAD SENS                   ."/>
    <s v="S.S.I.A.D."/>
    <n v="890001134"/>
    <s v="SENS OFFICE SECOURS SENS"/>
    <n v="1"/>
    <m/>
    <m/>
    <m/>
    <m/>
    <m/>
    <m/>
    <s v="P"/>
    <n v="3"/>
    <n v="21"/>
  </r>
  <r>
    <n v="89404"/>
    <n v="125"/>
    <n v="83"/>
    <n v="42"/>
    <n v="42"/>
    <n v="498"/>
    <n v="498"/>
    <n v="89"/>
    <x v="187"/>
    <x v="3617"/>
    <s v="SENS-OUEST"/>
    <s v="SSIAD SENS                   ."/>
    <s v="S.S.I.A.D."/>
    <n v="890001134"/>
    <s v="SENS OFFICE SECOURS SENS"/>
    <n v="1"/>
    <m/>
    <m/>
    <m/>
    <m/>
    <m/>
    <m/>
    <s v="P"/>
    <n v="2"/>
    <n v="1"/>
  </r>
  <r>
    <n v="89443"/>
    <n v="471.59287047594643"/>
    <n v="323.35114921449656"/>
    <n v="148.24172126144987"/>
    <n v="148.24172126144987"/>
    <n v="1960"/>
    <n v="1960"/>
    <n v="89"/>
    <x v="187"/>
    <x v="3618"/>
    <s v="SENS-SUD-EST"/>
    <s v="SSIAD SENS                   ."/>
    <s v="S.S.I.A.D."/>
    <n v="890001134"/>
    <s v="SENS OFFICE SECOURS SENS"/>
    <n v="1"/>
    <m/>
    <m/>
    <m/>
    <m/>
    <m/>
    <m/>
    <s v="P"/>
    <n v="5"/>
    <n v="19"/>
  </r>
  <r>
    <n v="89466"/>
    <n v="64.297121066491798"/>
    <n v="45.608410762867919"/>
    <n v="18.688710303623882"/>
    <n v="18.688710303623882"/>
    <n v="408.99999999999892"/>
    <n v="408.99999999999892"/>
    <n v="89"/>
    <x v="187"/>
    <x v="3619"/>
    <s v="CHEROY"/>
    <s v="SSIAD SENS                   ."/>
    <s v="S.S.I.A.D."/>
    <n v="890001134"/>
    <s v="SENS OFFICE SECOURS SENS"/>
    <n v="1"/>
    <m/>
    <m/>
    <m/>
    <m/>
    <m/>
    <m/>
    <s v="P"/>
    <n v="0"/>
    <n v="1"/>
  </r>
  <r>
    <n v="89483"/>
    <n v="115.95238095238091"/>
    <n v="84.065476190476161"/>
    <n v="31.886904761904752"/>
    <n v="31.886904761904752"/>
    <n v="487"/>
    <n v="487"/>
    <n v="89"/>
    <x v="187"/>
    <x v="3620"/>
    <s v="VILLENEUVE-L'ARCHEVEQUE"/>
    <s v="SSIAD SENS                   ."/>
    <s v="S.S.I.A.D."/>
    <n v="890001134"/>
    <s v="SENS OFFICE SECOURS SENS"/>
    <n v="1"/>
    <m/>
    <m/>
    <m/>
    <m/>
    <m/>
    <m/>
    <s v="P"/>
    <n v="1"/>
    <n v="5"/>
  </r>
  <r>
    <n v="21004"/>
    <n v="110.93877551020393"/>
    <n v="62.659863945578138"/>
    <n v="48.27891156462578"/>
    <n v="48.27891156462578"/>
    <n v="302"/>
    <n v="302"/>
    <n v="21"/>
    <x v="188"/>
    <x v="3621"/>
    <s v="AIGNAY-LE-DUC"/>
    <s v="SSIAD SAINT MARC SUR SEINE SIVU"/>
    <s v="S.S.I.A.D."/>
    <n v="210002358"/>
    <s v="SIVU DE St MARC SUR SEINE"/>
    <n v="1"/>
    <n v="23"/>
    <n v="23"/>
    <m/>
    <m/>
    <m/>
    <m/>
    <s v="P"/>
    <n v="0"/>
    <n v="0"/>
  </r>
  <r>
    <n v="21006"/>
    <n v="70"/>
    <n v="40"/>
    <n v="30"/>
    <n v="30"/>
    <n v="185"/>
    <n v="185"/>
    <n v="21"/>
    <x v="188"/>
    <x v="3622"/>
    <s v="CHATILLON-SUR-SEINE"/>
    <s v="SSIAD SAINT MARC SUR SEINE SIVU"/>
    <s v="S.S.I.A.D."/>
    <n v="210002358"/>
    <s v="SIVU DE St MARC SUR SEINE"/>
    <n v="1"/>
    <m/>
    <m/>
    <m/>
    <m/>
    <m/>
    <m/>
    <s v="P"/>
    <n v="0"/>
    <n v="0"/>
  </r>
  <r>
    <n v="21011"/>
    <n v="26.341463414634148"/>
    <n v="16.585365853658537"/>
    <n v="9.7560975609756113"/>
    <n v="9.7560975609756113"/>
    <n v="80"/>
    <n v="80"/>
    <n v="21"/>
    <x v="188"/>
    <x v="3623"/>
    <s v="BAIGNEUX-LES-JUIFS"/>
    <s v="SSIAD SAINT MARC SUR SEINE SIVU"/>
    <s v="S.S.I.A.D."/>
    <n v="210002358"/>
    <s v="SIVU DE St MARC SUR SEINE"/>
    <n v="1"/>
    <m/>
    <m/>
    <m/>
    <m/>
    <m/>
    <m/>
    <s v="P"/>
    <n v="0"/>
    <n v="0"/>
  </r>
  <r>
    <n v="21043"/>
    <n v="82.314266630359484"/>
    <n v="40.109317014828058"/>
    <n v="42.204949615531426"/>
    <n v="42.204949615531426"/>
    <n v="248"/>
    <n v="248"/>
    <n v="21"/>
    <x v="188"/>
    <x v="3624"/>
    <s v="BAIGNEUX-LES-JUIFS"/>
    <s v="SSIAD SAINT MARC SUR SEINE SIVU"/>
    <s v="S.S.I.A.D."/>
    <n v="210002358"/>
    <s v="SIVU DE St MARC SUR SEINE"/>
    <n v="1"/>
    <m/>
    <m/>
    <m/>
    <m/>
    <m/>
    <m/>
    <s v="P"/>
    <n v="0"/>
    <n v="0"/>
  </r>
  <r>
    <n v="21052"/>
    <n v="13.17647058823529"/>
    <n v="11.294117647058821"/>
    <n v="1.8823529411764699"/>
    <n v="1.8823529411764699"/>
    <n v="32"/>
    <n v="32"/>
    <n v="21"/>
    <x v="188"/>
    <x v="1399"/>
    <s v="AIGNAY-LE-DUC"/>
    <s v="SSIAD SAINT MARC SUR SEINE SIVU"/>
    <s v="S.S.I.A.D."/>
    <n v="210002358"/>
    <s v="SIVU DE St MARC SUR SEINE"/>
    <n v="1"/>
    <m/>
    <m/>
    <m/>
    <m/>
    <m/>
    <m/>
    <s v="P"/>
    <n v="0"/>
    <n v="0"/>
  </r>
  <r>
    <n v="21055"/>
    <n v="8"/>
    <n v="4"/>
    <n v="4"/>
    <n v="4"/>
    <n v="21"/>
    <n v="21"/>
    <n v="21"/>
    <x v="188"/>
    <x v="3625"/>
    <s v="AIGNAY-LE-DUC"/>
    <s v="SSIAD SAINT MARC SUR SEINE SIVU"/>
    <s v="S.S.I.A.D."/>
    <n v="210002358"/>
    <s v="SIVU DE St MARC SUR SEINE"/>
    <n v="1"/>
    <m/>
    <m/>
    <m/>
    <m/>
    <m/>
    <m/>
    <s v="P"/>
    <n v="0"/>
    <n v="0"/>
  </r>
  <r>
    <n v="21061"/>
    <n v="26.342105263157841"/>
    <n v="16.210526315789441"/>
    <n v="10.1315789473684"/>
    <n v="10.1315789473684"/>
    <n v="76.999999999999844"/>
    <n v="76.999999999999844"/>
    <n v="21"/>
    <x v="188"/>
    <x v="3626"/>
    <s v="AIGNAY-LE-DUC"/>
    <s v="SSIAD SAINT MARC SUR SEINE SIVU"/>
    <s v="S.S.I.A.D."/>
    <n v="210002358"/>
    <s v="SIVU DE St MARC SUR SEINE"/>
    <n v="1"/>
    <m/>
    <m/>
    <m/>
    <m/>
    <m/>
    <m/>
    <s v="P"/>
    <n v="0"/>
    <n v="0"/>
  </r>
  <r>
    <n v="21075"/>
    <n v="17.931034482758559"/>
    <n v="13.44827586206892"/>
    <n v="4.4827586206896397"/>
    <n v="4.4827586206896397"/>
    <n v="64.999999999999787"/>
    <n v="64.999999999999787"/>
    <n v="21"/>
    <x v="188"/>
    <x v="3627"/>
    <s v="BAIGNEUX-LES-JUIFS"/>
    <s v="SSIAD SAINT MARC SUR SEINE SIVU"/>
    <s v="S.S.I.A.D."/>
    <n v="210002358"/>
    <s v="SIVU DE St MARC SUR SEINE"/>
    <n v="1"/>
    <m/>
    <m/>
    <m/>
    <m/>
    <m/>
    <m/>
    <s v="P"/>
    <n v="0"/>
    <n v="0"/>
  </r>
  <r>
    <n v="21104"/>
    <n v="23.18"/>
    <n v="19.52"/>
    <n v="3.66"/>
    <n v="3.66"/>
    <n v="61"/>
    <n v="61"/>
    <n v="21"/>
    <x v="188"/>
    <x v="3628"/>
    <s v="CHATILLON-SUR-SEINE"/>
    <s v="SSIAD SAINT MARC SUR SEINE SIVU"/>
    <s v="S.S.I.A.D."/>
    <n v="210002358"/>
    <s v="SIVU DE St MARC SUR SEINE"/>
    <n v="1"/>
    <m/>
    <m/>
    <m/>
    <m/>
    <m/>
    <m/>
    <s v="P"/>
    <n v="0"/>
    <n v="0"/>
  </r>
  <r>
    <n v="21117"/>
    <n v="29"/>
    <n v="19"/>
    <n v="10"/>
    <n v="10"/>
    <n v="52"/>
    <n v="52"/>
    <n v="21"/>
    <x v="188"/>
    <x v="3629"/>
    <s v="AIGNAY-LE-DUC"/>
    <s v="SSIAD SAINT MARC SUR SEINE SIVU"/>
    <s v="S.S.I.A.D."/>
    <n v="210002358"/>
    <s v="SIVU DE St MARC SUR SEINE"/>
    <n v="1"/>
    <m/>
    <m/>
    <m/>
    <m/>
    <m/>
    <m/>
    <s v="P"/>
    <n v="0"/>
    <n v="0"/>
  </r>
  <r>
    <n v="21134"/>
    <n v="68"/>
    <n v="37"/>
    <n v="31"/>
    <n v="31"/>
    <n v="290"/>
    <n v="290"/>
    <n v="21"/>
    <x v="188"/>
    <x v="3630"/>
    <s v="CHATILLON-SUR-SEINE"/>
    <s v="SSIAD SAINT MARC SUR SEINE SIVU"/>
    <s v="S.S.I.A.D."/>
    <n v="210002358"/>
    <s v="SIVU DE St MARC SUR SEINE"/>
    <n v="1"/>
    <m/>
    <m/>
    <m/>
    <m/>
    <m/>
    <m/>
    <s v="P"/>
    <n v="0"/>
    <n v="0"/>
  </r>
  <r>
    <n v="21160"/>
    <n v="24.521739130434717"/>
    <n v="17.369565217391258"/>
    <n v="7.1521739130434598"/>
    <n v="7.1521739130434598"/>
    <n v="93.999999999999758"/>
    <n v="93.999999999999758"/>
    <n v="21"/>
    <x v="188"/>
    <x v="3631"/>
    <s v="BAIGNEUX-LES-JUIFS"/>
    <s v="SSIAD SAINT MARC SUR SEINE SIVU"/>
    <s v="S.S.I.A.D."/>
    <n v="210002358"/>
    <s v="SIVU DE St MARC SUR SEINE"/>
    <n v="1"/>
    <m/>
    <m/>
    <m/>
    <m/>
    <m/>
    <m/>
    <s v="P"/>
    <n v="0"/>
    <n v="0"/>
  </r>
  <r>
    <n v="21165"/>
    <n v="16.927536231884002"/>
    <n v="8.4637681159420008"/>
    <n v="8.4637681159420008"/>
    <n v="8.4637681159420008"/>
    <n v="72.999999999999744"/>
    <n v="72.999999999999744"/>
    <n v="21"/>
    <x v="188"/>
    <x v="3632"/>
    <s v="CHATILLON-SUR-SEINE"/>
    <s v="SSIAD SAINT MARC SUR SEINE SIVU"/>
    <s v="S.S.I.A.D."/>
    <n v="210002358"/>
    <s v="SIVU DE St MARC SUR SEINE"/>
    <n v="1"/>
    <m/>
    <m/>
    <m/>
    <m/>
    <m/>
    <m/>
    <s v="P"/>
    <n v="0"/>
    <n v="0"/>
  </r>
  <r>
    <n v="21201"/>
    <n v="74.101886792452717"/>
    <n v="40.603773584905603"/>
    <n v="33.498113207547121"/>
    <n v="33.498113207547121"/>
    <n v="269"/>
    <n v="269"/>
    <n v="21"/>
    <x v="188"/>
    <x v="3633"/>
    <s v="CHATILLON-SUR-SEINE"/>
    <s v="SSIAD SAINT MARC SUR SEINE SIVU"/>
    <s v="S.S.I.A.D."/>
    <n v="210002358"/>
    <s v="SIVU DE St MARC SUR SEINE"/>
    <n v="1"/>
    <m/>
    <m/>
    <m/>
    <m/>
    <m/>
    <m/>
    <s v="P"/>
    <n v="0"/>
    <n v="0"/>
  </r>
  <r>
    <n v="21235"/>
    <n v="14.081632653061229"/>
    <n v="5.6326530612244916"/>
    <n v="8.4489795918367374"/>
    <n v="8.4489795918367374"/>
    <n v="46"/>
    <n v="46"/>
    <n v="21"/>
    <x v="188"/>
    <x v="3634"/>
    <s v="AIGNAY-LE-DUC"/>
    <s v="SSIAD SAINT MARC SUR SEINE SIVU"/>
    <s v="S.S.I.A.D."/>
    <n v="210002358"/>
    <s v="SIVU DE St MARC SUR SEINE"/>
    <n v="1"/>
    <m/>
    <m/>
    <m/>
    <m/>
    <m/>
    <m/>
    <s v="P"/>
    <n v="0"/>
    <n v="0"/>
  </r>
  <r>
    <n v="21237"/>
    <n v="39.512825389080177"/>
    <n v="24.941998429197"/>
    <n v="14.570826959883179"/>
    <n v="14.570826959883179"/>
    <n v="103"/>
    <n v="103"/>
    <n v="21"/>
    <x v="188"/>
    <x v="3635"/>
    <s v="AIGNAY-LE-DUC"/>
    <s v="SSIAD SAINT MARC SUR SEINE SIVU"/>
    <s v="S.S.I.A.D."/>
    <n v="210002358"/>
    <s v="SIVU DE St MARC SUR SEINE"/>
    <n v="1"/>
    <m/>
    <m/>
    <m/>
    <m/>
    <m/>
    <m/>
    <s v="P"/>
    <n v="0"/>
    <n v="0"/>
  </r>
  <r>
    <n v="21253"/>
    <n v="50.067567567567551"/>
    <n v="30.743243243243231"/>
    <n v="19.324324324324316"/>
    <n v="19.324324324324316"/>
    <n v="130"/>
    <n v="130"/>
    <n v="21"/>
    <x v="188"/>
    <x v="3636"/>
    <s v="AIGNAY-LE-DUC"/>
    <s v="SSIAD SAINT MARC SUR SEINE SIVU"/>
    <s v="S.S.I.A.D."/>
    <n v="210002358"/>
    <s v="SIVU DE St MARC SUR SEINE"/>
    <n v="1"/>
    <m/>
    <m/>
    <m/>
    <m/>
    <m/>
    <m/>
    <s v="P"/>
    <n v="0"/>
    <n v="0"/>
  </r>
  <r>
    <n v="21257"/>
    <n v="18.285714285714242"/>
    <n v="14.85714285714282"/>
    <n v="3.4285714285714199"/>
    <n v="3.4285714285714199"/>
    <n v="79.999999999999801"/>
    <n v="79.999999999999801"/>
    <n v="21"/>
    <x v="188"/>
    <x v="3637"/>
    <s v="BAIGNEUX-LES-JUIFS"/>
    <s v="SSIAD SAINT MARC SUR SEINE SIVU"/>
    <s v="S.S.I.A.D."/>
    <n v="210002358"/>
    <s v="SIVU DE St MARC SUR SEINE"/>
    <n v="1"/>
    <m/>
    <m/>
    <m/>
    <m/>
    <m/>
    <m/>
    <s v="P"/>
    <n v="0"/>
    <n v="0"/>
  </r>
  <r>
    <n v="21276"/>
    <n v="36.885245901639479"/>
    <n v="19.46721311475417"/>
    <n v="17.418032786885309"/>
    <n v="17.418032786885309"/>
    <n v="125"/>
    <n v="125"/>
    <n v="21"/>
    <x v="188"/>
    <x v="3638"/>
    <s v="BAIGNEUX-LES-JUIFS"/>
    <s v="SSIAD SAINT MARC SUR SEINE SIVU"/>
    <s v="S.S.I.A.D."/>
    <n v="210002358"/>
    <s v="SIVU DE St MARC SUR SEINE"/>
    <n v="1"/>
    <m/>
    <m/>
    <m/>
    <m/>
    <m/>
    <m/>
    <s v="P"/>
    <n v="0"/>
    <n v="0"/>
  </r>
  <r>
    <n v="21326"/>
    <n v="27.281250000000092"/>
    <n v="18.18750000000006"/>
    <n v="9.0937500000000302"/>
    <n v="9.0937500000000302"/>
    <n v="97.000000000000327"/>
    <n v="97.000000000000327"/>
    <n v="21"/>
    <x v="188"/>
    <x v="3639"/>
    <s v="BAIGNEUX-LES-JUIFS"/>
    <s v="SSIAD SAINT MARC SUR SEINE SIVU"/>
    <s v="S.S.I.A.D."/>
    <n v="210002358"/>
    <s v="SIVU DE St MARC SUR SEINE"/>
    <n v="1"/>
    <m/>
    <m/>
    <m/>
    <m/>
    <m/>
    <m/>
    <s v="P"/>
    <n v="0"/>
    <n v="0"/>
  </r>
  <r>
    <n v="21364"/>
    <n v="31.000000000000021"/>
    <n v="12.82758620689656"/>
    <n v="18.172413793103459"/>
    <n v="18.172413793103459"/>
    <n v="93.000000000000057"/>
    <n v="93.000000000000057"/>
    <n v="21"/>
    <x v="188"/>
    <x v="3640"/>
    <s v="BAIGNEUX-LES-JUIFS"/>
    <s v="SSIAD SAINT MARC SUR SEINE SIVU"/>
    <s v="S.S.I.A.D."/>
    <n v="210002358"/>
    <s v="SIVU DE St MARC SUR SEINE"/>
    <n v="1"/>
    <m/>
    <m/>
    <m/>
    <m/>
    <m/>
    <m/>
    <s v="P"/>
    <n v="0"/>
    <n v="0"/>
  </r>
  <r>
    <n v="21396"/>
    <n v="29"/>
    <n v="22"/>
    <n v="7"/>
    <n v="7"/>
    <n v="68"/>
    <n v="68"/>
    <n v="21"/>
    <x v="188"/>
    <x v="3641"/>
    <s v="AIGNAY-LE-DUC"/>
    <s v="SSIAD SAINT MARC SUR SEINE SIVU"/>
    <s v="S.S.I.A.D."/>
    <n v="210002358"/>
    <s v="SIVU DE St MARC SUR SEINE"/>
    <n v="1"/>
    <m/>
    <m/>
    <m/>
    <m/>
    <m/>
    <m/>
    <s v="P"/>
    <n v="0"/>
    <n v="0"/>
  </r>
  <r>
    <n v="21410"/>
    <n v="14.57575757575756"/>
    <n v="6.7272727272727204"/>
    <n v="7.8484848484848397"/>
    <n v="7.8484848484848397"/>
    <n v="37"/>
    <n v="37"/>
    <n v="21"/>
    <x v="188"/>
    <x v="3642"/>
    <s v="AIGNAY-LE-DUC"/>
    <s v="SSIAD SAINT MARC SUR SEINE SIVU"/>
    <s v="S.S.I.A.D."/>
    <n v="210002358"/>
    <s v="SIVU DE St MARC SUR SEINE"/>
    <n v="1"/>
    <m/>
    <m/>
    <m/>
    <m/>
    <m/>
    <m/>
    <s v="P"/>
    <n v="0"/>
    <n v="0"/>
  </r>
  <r>
    <n v="21415"/>
    <n v="64.371980676328519"/>
    <n v="44.565217391304358"/>
    <n v="19.806763285024161"/>
    <n v="19.806763285024161"/>
    <n v="205"/>
    <n v="205"/>
    <n v="21"/>
    <x v="188"/>
    <x v="3643"/>
    <s v="AIGNAY-LE-DUC"/>
    <s v="SSIAD SAINT MARC SUR SEINE SIVU"/>
    <s v="S.S.I.A.D."/>
    <n v="210002358"/>
    <s v="SIVU DE St MARC SUR SEINE"/>
    <n v="1"/>
    <m/>
    <m/>
    <m/>
    <m/>
    <m/>
    <m/>
    <s v="P"/>
    <n v="0"/>
    <n v="0"/>
  </r>
  <r>
    <n v="21418"/>
    <n v="16.271186440677919"/>
    <n v="9.1525423728813298"/>
    <n v="7.1186440677965903"/>
    <n v="7.1186440677965903"/>
    <n v="59.999999999999829"/>
    <n v="59.999999999999829"/>
    <n v="21"/>
    <x v="188"/>
    <x v="3644"/>
    <s v="AIGNAY-LE-DUC"/>
    <s v="SSIAD SAINT MARC SUR SEINE SIVU"/>
    <s v="S.S.I.A.D."/>
    <n v="210002358"/>
    <s v="SIVU DE St MARC SUR SEINE"/>
    <n v="1"/>
    <m/>
    <m/>
    <m/>
    <m/>
    <m/>
    <m/>
    <s v="P"/>
    <n v="0"/>
    <n v="0"/>
  </r>
  <r>
    <n v="21455"/>
    <n v="45.230125523012575"/>
    <n v="25.983263598326371"/>
    <n v="19.2468619246862"/>
    <n v="19.2468619246862"/>
    <n v="230"/>
    <n v="230"/>
    <n v="21"/>
    <x v="188"/>
    <x v="3645"/>
    <s v="CHATILLON-SUR-SEINE"/>
    <s v="SSIAD SAINT MARC SUR SEINE SIVU"/>
    <s v="S.S.I.A.D."/>
    <n v="210002358"/>
    <s v="SIVU DE St MARC SUR SEINE"/>
    <n v="1"/>
    <m/>
    <m/>
    <m/>
    <m/>
    <m/>
    <m/>
    <s v="P"/>
    <n v="0"/>
    <n v="0"/>
  </r>
  <r>
    <n v="21466"/>
    <n v="10.2777777777778"/>
    <n v="3.0833333333333401"/>
    <n v="7.1944444444444597"/>
    <n v="7.1944444444444597"/>
    <n v="37.000000000000078"/>
    <n v="37.000000000000078"/>
    <n v="21"/>
    <x v="188"/>
    <x v="3646"/>
    <s v="BAIGNEUX-LES-JUIFS"/>
    <s v="SSIAD SAINT MARC SUR SEINE SIVU"/>
    <s v="S.S.I.A.D."/>
    <n v="210002358"/>
    <s v="SIVU DE St MARC SUR SEINE"/>
    <n v="1"/>
    <m/>
    <m/>
    <m/>
    <m/>
    <m/>
    <m/>
    <s v="P"/>
    <n v="0"/>
    <n v="0"/>
  </r>
  <r>
    <n v="21470"/>
    <n v="12"/>
    <n v="7"/>
    <n v="5"/>
    <n v="5"/>
    <n v="49"/>
    <n v="49"/>
    <n v="21"/>
    <x v="188"/>
    <x v="3647"/>
    <s v="AIGNAY-LE-DUC"/>
    <s v="SSIAD SAINT MARC SUR SEINE SIVU"/>
    <s v="S.S.I.A.D."/>
    <n v="210002358"/>
    <s v="SIVU DE St MARC SUR SEINE"/>
    <n v="1"/>
    <m/>
    <m/>
    <m/>
    <m/>
    <m/>
    <m/>
    <s v="P"/>
    <n v="0"/>
    <n v="0"/>
  </r>
  <r>
    <n v="21471"/>
    <n v="8"/>
    <n v="6"/>
    <n v="2"/>
    <n v="2"/>
    <n v="16"/>
    <n v="16"/>
    <n v="21"/>
    <x v="188"/>
    <x v="3648"/>
    <s v="BAIGNEUX-LES-JUIFS"/>
    <s v="SSIAD SAINT MARC SUR SEINE SIVU"/>
    <s v="S.S.I.A.D."/>
    <n v="210002358"/>
    <s v="SIVU DE St MARC SUR SEINE"/>
    <n v="1"/>
    <m/>
    <m/>
    <m/>
    <m/>
    <m/>
    <m/>
    <s v="P"/>
    <n v="0"/>
    <n v="0"/>
  </r>
  <r>
    <n v="21490"/>
    <n v="51.316770186335219"/>
    <n v="28.173913043478159"/>
    <n v="23.142857142857061"/>
    <n v="23.142857142857061"/>
    <n v="161.99999999999943"/>
    <n v="161.99999999999943"/>
    <n v="21"/>
    <x v="188"/>
    <x v="3649"/>
    <s v="BAIGNEUX-LES-JUIFS"/>
    <s v="SSIAD SAINT MARC SUR SEINE SIVU"/>
    <s v="S.S.I.A.D."/>
    <n v="210002358"/>
    <s v="SIVU DE St MARC SUR SEINE"/>
    <n v="1"/>
    <m/>
    <m/>
    <m/>
    <m/>
    <m/>
    <m/>
    <s v="P"/>
    <n v="0"/>
    <n v="0"/>
  </r>
  <r>
    <n v="21514"/>
    <n v="37"/>
    <n v="20"/>
    <n v="17"/>
    <n v="17"/>
    <n v="95"/>
    <n v="95"/>
    <n v="21"/>
    <x v="188"/>
    <x v="3650"/>
    <s v="AIGNAY-LE-DUC"/>
    <s v="SSIAD SAINT MARC SUR SEINE SIVU"/>
    <s v="S.S.I.A.D."/>
    <n v="210002358"/>
    <s v="SIVU DE St MARC SUR SEINE"/>
    <n v="1"/>
    <m/>
    <m/>
    <m/>
    <m/>
    <m/>
    <m/>
    <s v="P"/>
    <n v="0"/>
    <n v="0"/>
  </r>
  <r>
    <n v="21526"/>
    <n v="20.853658536585442"/>
    <n v="13.17073170731712"/>
    <n v="7.6829268292683199"/>
    <n v="7.6829268292683199"/>
    <n v="45.000000000000163"/>
    <n v="45.000000000000163"/>
    <n v="21"/>
    <x v="188"/>
    <x v="3651"/>
    <s v="AIGNAY-LE-DUC"/>
    <s v="SSIAD SAINT MARC SUR SEINE SIVU"/>
    <s v="S.S.I.A.D."/>
    <n v="210002358"/>
    <s v="SIVU DE St MARC SUR SEINE"/>
    <n v="1"/>
    <m/>
    <m/>
    <m/>
    <m/>
    <m/>
    <m/>
    <s v="P"/>
    <n v="0"/>
    <n v="0"/>
  </r>
  <r>
    <n v="21549"/>
    <n v="25.9375"/>
    <n v="16.600000000000001"/>
    <n v="9.3375000000000004"/>
    <n v="9.3375000000000004"/>
    <n v="83"/>
    <n v="83"/>
    <n v="21"/>
    <x v="188"/>
    <x v="3652"/>
    <s v="AIGNAY-LE-DUC"/>
    <s v="SSIAD SAINT MARC SUR SEINE SIVU"/>
    <s v="S.S.I.A.D."/>
    <n v="210002358"/>
    <s v="SIVU DE St MARC SUR SEINE"/>
    <n v="1"/>
    <m/>
    <m/>
    <m/>
    <m/>
    <m/>
    <m/>
    <s v="P"/>
    <n v="0"/>
    <n v="0"/>
  </r>
  <r>
    <n v="21557"/>
    <n v="36.284403669724696"/>
    <n v="23.84403669724766"/>
    <n v="12.44036697247704"/>
    <n v="12.44036697247704"/>
    <n v="113"/>
    <n v="113"/>
    <n v="21"/>
    <x v="188"/>
    <x v="3653"/>
    <s v="BAIGNEUX-LES-JUIFS"/>
    <s v="SSIAD SAINT MARC SUR SEINE SIVU"/>
    <s v="S.S.I.A.D."/>
    <n v="210002358"/>
    <s v="SIVU DE St MARC SUR SEINE"/>
    <n v="1"/>
    <m/>
    <m/>
    <m/>
    <m/>
    <m/>
    <m/>
    <s v="P"/>
    <n v="0"/>
    <n v="0"/>
  </r>
  <r>
    <n v="21602"/>
    <n v="17.36"/>
    <n v="14.88"/>
    <n v="2.48"/>
    <n v="2.48"/>
    <n v="31"/>
    <n v="31"/>
    <n v="21"/>
    <x v="188"/>
    <x v="3654"/>
    <s v="BAIGNEUX-LES-JUIFS"/>
    <s v="SSIAD SAINT MARC SUR SEINE SIVU"/>
    <s v="S.S.I.A.D."/>
    <n v="210002358"/>
    <s v="SIVU DE St MARC SUR SEINE"/>
    <n v="1"/>
    <m/>
    <m/>
    <m/>
    <m/>
    <m/>
    <m/>
    <s v="P"/>
    <n v="0"/>
    <n v="0"/>
  </r>
  <r>
    <n v="21685"/>
    <n v="75.413127413127384"/>
    <n v="42.667953667953647"/>
    <n v="32.745173745173737"/>
    <n v="32.745173745173737"/>
    <n v="257"/>
    <n v="257"/>
    <n v="21"/>
    <x v="188"/>
    <x v="3655"/>
    <s v="BAIGNEUX-LES-JUIFS"/>
    <s v="SSIAD SAINT MARC SUR SEINE SIVU"/>
    <s v="S.S.I.A.D."/>
    <n v="210002358"/>
    <s v="SIVU DE St MARC SUR SEINE"/>
    <n v="1"/>
    <m/>
    <m/>
    <m/>
    <m/>
    <m/>
    <m/>
    <s v="P"/>
    <n v="0"/>
    <n v="0"/>
  </r>
  <r>
    <n v="21695"/>
    <n v="12"/>
    <n v="5"/>
    <n v="7"/>
    <n v="7"/>
    <n v="42"/>
    <n v="42"/>
    <n v="21"/>
    <x v="188"/>
    <x v="3656"/>
    <s v="BAIGNEUX-LES-JUIFS"/>
    <s v="SSIAD SAINT MARC SUR SEINE SIVU"/>
    <s v="S.S.I.A.D."/>
    <n v="210002358"/>
    <s v="SIVU DE St MARC SUR SEINE"/>
    <n v="1"/>
    <m/>
    <m/>
    <m/>
    <m/>
    <m/>
    <m/>
    <s v="P"/>
    <n v="0"/>
    <n v="0"/>
  </r>
  <r>
    <n v="21704"/>
    <n v="18.8571428571429"/>
    <n v="9.4285714285714501"/>
    <n v="9.4285714285714501"/>
    <n v="9.4285714285714501"/>
    <n v="88.000000000000199"/>
    <n v="88.000000000000199"/>
    <n v="21"/>
    <x v="188"/>
    <x v="3657"/>
    <s v="CHATILLON-SUR-SEINE"/>
    <s v="SSIAD SAINT MARC SUR SEINE SIVU"/>
    <s v="S.S.I.A.D."/>
    <n v="210002358"/>
    <s v="SIVU DE St MARC SUR SEINE"/>
    <n v="1"/>
    <m/>
    <m/>
    <m/>
    <m/>
    <m/>
    <m/>
    <s v="P"/>
    <n v="0"/>
    <n v="0"/>
  </r>
  <r>
    <n v="25370"/>
    <n v="532"/>
    <n v="363"/>
    <n v="169"/>
    <n v="169"/>
    <n v="2162"/>
    <n v="2162"/>
    <n v="25"/>
    <x v="189"/>
    <x v="3658"/>
    <s v="Valentigney"/>
    <s v="SSIAD VALENTIGNEY"/>
    <s v="S.S.I.A.D."/>
    <n v="250019833"/>
    <s v="SOLI CITES SOINS"/>
    <n v="1"/>
    <m/>
    <n v="28"/>
    <n v="2"/>
    <n v="2"/>
    <m/>
    <m/>
    <s v="S"/>
    <n v="0"/>
    <n v="0"/>
  </r>
  <r>
    <n v="25004"/>
    <n v="229.95335276967876"/>
    <n v="167.8862973760929"/>
    <n v="62.067055393585861"/>
    <n v="62.067055393585861"/>
    <n v="1047"/>
    <n v="1047"/>
    <n v="25"/>
    <x v="190"/>
    <x v="3659"/>
    <s v="Maîche"/>
    <s v="SSIAD AUDINCOURT ET ENVIRONS"/>
    <s v="S.S.I.A.D."/>
    <n v="250019833"/>
    <s v="SOLI CITES SOINS"/>
    <n v="1"/>
    <n v="122"/>
    <n v="94"/>
    <n v="6"/>
    <n v="6"/>
    <m/>
    <m/>
    <s v="P"/>
    <n v="0"/>
    <n v="0"/>
  </r>
  <r>
    <n v="25020"/>
    <n v="304.54315789473713"/>
    <n v="192.60842105263177"/>
    <n v="111.93473684210538"/>
    <n v="111.93473684210538"/>
    <n v="958.00000000000102"/>
    <n v="958.00000000000102"/>
    <n v="25"/>
    <x v="190"/>
    <x v="3660"/>
    <s v="Audincourt"/>
    <s v="SSIAD AUDINCOURT ET ENVIRONS"/>
    <s v="S.S.I.A.D."/>
    <n v="250019833"/>
    <s v="SOLI CITES SOINS"/>
    <n v="1"/>
    <m/>
    <m/>
    <m/>
    <m/>
    <m/>
    <m/>
    <s v="P"/>
    <n v="0"/>
    <n v="0"/>
  </r>
  <r>
    <n v="25031"/>
    <n v="3471.7352058094871"/>
    <n v="2181.5976305300264"/>
    <n v="1290.1375752794606"/>
    <n v="1290.1375752794606"/>
    <n v="14552"/>
    <n v="14552"/>
    <n v="25"/>
    <x v="190"/>
    <x v="3661"/>
    <s v="Audincourt"/>
    <s v="SSIAD AUDINCOURT ET ENVIRONS"/>
    <s v="S.S.I.A.D."/>
    <n v="250019833"/>
    <s v="SOLI CITES SOINS"/>
    <n v="1"/>
    <m/>
    <m/>
    <m/>
    <m/>
    <m/>
    <m/>
    <s v="P"/>
    <n v="0"/>
    <n v="0"/>
  </r>
  <r>
    <n v="25063"/>
    <n v="406.70338354039671"/>
    <n v="192.17682129066199"/>
    <n v="214.52656224973472"/>
    <n v="214.52656224973472"/>
    <n v="1168"/>
    <n v="1168"/>
    <n v="25"/>
    <x v="190"/>
    <x v="3662"/>
    <s v="Maîche"/>
    <s v="SSIAD AUDINCOURT ET ENVIRONS"/>
    <s v="S.S.I.A.D."/>
    <n v="250019833"/>
    <s v="SOLI CITES SOINS"/>
    <n v="1"/>
    <m/>
    <m/>
    <m/>
    <m/>
    <m/>
    <m/>
    <s v="P"/>
    <n v="0"/>
    <n v="0"/>
  </r>
  <r>
    <n v="25071"/>
    <n v="120.251572327044"/>
    <n v="83.174004192872104"/>
    <n v="37.077568134171898"/>
    <n v="37.077568134171898"/>
    <n v="478"/>
    <n v="478"/>
    <n v="25"/>
    <x v="190"/>
    <x v="3663"/>
    <s v="Maîche"/>
    <s v="SSIAD AUDINCOURT ET ENVIRONS"/>
    <s v="S.S.I.A.D."/>
    <n v="250019833"/>
    <s v="SOLI CITES SOINS"/>
    <n v="1"/>
    <m/>
    <m/>
    <m/>
    <m/>
    <m/>
    <m/>
    <s v="P"/>
    <n v="0"/>
    <n v="0"/>
  </r>
  <r>
    <n v="25194"/>
    <n v="29.469026548672559"/>
    <n v="18.663716814159287"/>
    <n v="10.805309734513273"/>
    <n v="10.805309734513273"/>
    <n v="111"/>
    <n v="111"/>
    <n v="25"/>
    <x v="190"/>
    <x v="3664"/>
    <s v="Maîche"/>
    <s v="SSIAD AUDINCOURT ET ENVIRONS"/>
    <s v="S.S.I.A.D."/>
    <n v="250019833"/>
    <s v="SOLI CITES SOINS"/>
    <n v="1"/>
    <m/>
    <m/>
    <m/>
    <m/>
    <m/>
    <m/>
    <s v="P"/>
    <n v="0"/>
    <n v="0"/>
  </r>
  <r>
    <n v="25196"/>
    <n v="457.96549295774741"/>
    <n v="321.67816901408514"/>
    <n v="136.28732394366224"/>
    <n v="136.28732394366224"/>
    <n v="1423"/>
    <n v="1423"/>
    <n v="25"/>
    <x v="190"/>
    <x v="3665"/>
    <s v="Audincourt"/>
    <s v="SSIAD AUDINCOURT ET ENVIRONS"/>
    <s v="S.S.I.A.D."/>
    <n v="250019833"/>
    <s v="SOLI CITES SOINS"/>
    <n v="1"/>
    <m/>
    <m/>
    <m/>
    <m/>
    <m/>
    <m/>
    <s v="P"/>
    <n v="0"/>
    <n v="0"/>
  </r>
  <r>
    <n v="25228"/>
    <n v="968.14879467996639"/>
    <n v="548.03768356885553"/>
    <n v="420.1111111111108"/>
    <n v="420.1111111111108"/>
    <n v="3607"/>
    <n v="3607"/>
    <n v="25"/>
    <x v="190"/>
    <x v="3666"/>
    <s v="Bethoncourt"/>
    <s v="SSIAD AUDINCOURT ET ENVIRONS"/>
    <s v="S.S.I.A.D."/>
    <n v="250019833"/>
    <s v="SOLI CITES SOINS"/>
    <n v="1"/>
    <m/>
    <m/>
    <m/>
    <m/>
    <m/>
    <m/>
    <s v="P"/>
    <n v="0"/>
    <n v="0"/>
  </r>
  <r>
    <n v="25230"/>
    <n v="1085.4426433915214"/>
    <n v="563.04239401496272"/>
    <n v="522.40024937655869"/>
    <n v="522.40024937655869"/>
    <n v="3186"/>
    <n v="3186"/>
    <n v="25"/>
    <x v="190"/>
    <x v="3667"/>
    <s v="Bethoncourt"/>
    <s v="SSIAD AUDINCOURT ET ENVIRONS"/>
    <s v="S.S.I.A.D."/>
    <n v="250019833"/>
    <s v="SOLI CITES SOINS"/>
    <n v="1"/>
    <m/>
    <m/>
    <m/>
    <m/>
    <m/>
    <m/>
    <s v="P"/>
    <n v="0"/>
    <n v="0"/>
  </r>
  <r>
    <n v="25274"/>
    <n v="84.185714285713928"/>
    <n v="57.814285714285468"/>
    <n v="26.37142857142846"/>
    <n v="26.37142857142846"/>
    <n v="354.99999999999852"/>
    <n v="354.99999999999852"/>
    <n v="25"/>
    <x v="190"/>
    <x v="3668"/>
    <s v="Maîche"/>
    <s v="SSIAD AUDINCOURT ET ENVIRONS"/>
    <s v="S.S.I.A.D."/>
    <n v="250019833"/>
    <s v="SOLI CITES SOINS"/>
    <n v="1"/>
    <m/>
    <m/>
    <m/>
    <m/>
    <m/>
    <m/>
    <s v="P"/>
    <n v="0"/>
    <n v="0"/>
  </r>
  <r>
    <n v="25304"/>
    <n v="805.39417944372963"/>
    <n v="530.63199823744935"/>
    <n v="274.76218120628027"/>
    <n v="274.76218120628027"/>
    <n v="3626"/>
    <n v="3626"/>
    <n v="25"/>
    <x v="190"/>
    <x v="3669"/>
    <s v="Audincourt"/>
    <s v="SSIAD AUDINCOURT ET ENVIRONS"/>
    <s v="S.S.I.A.D."/>
    <n v="250019833"/>
    <s v="SOLI CITES SOINS"/>
    <n v="1"/>
    <m/>
    <m/>
    <m/>
    <m/>
    <m/>
    <m/>
    <s v="P"/>
    <n v="0"/>
    <n v="0"/>
  </r>
  <r>
    <n v="25367"/>
    <n v="1381.8203580658062"/>
    <n v="826.36875272695715"/>
    <n v="555.45160533884905"/>
    <n v="555.45160533884905"/>
    <n v="4851.99999999999"/>
    <n v="4851.99999999999"/>
    <n v="25"/>
    <x v="190"/>
    <x v="3670"/>
    <s v="Valentigney"/>
    <s v="SSIAD AUDINCOURT ET ENVIRONS"/>
    <s v="S.S.I.A.D."/>
    <n v="250019833"/>
    <s v="SOLI CITES SOINS"/>
    <n v="1"/>
    <m/>
    <m/>
    <m/>
    <m/>
    <m/>
    <m/>
    <s v="P"/>
    <n v="0"/>
    <n v="0"/>
  </r>
  <r>
    <n v="25378"/>
    <n v="99"/>
    <n v="69"/>
    <n v="30"/>
    <n v="30"/>
    <n v="368"/>
    <n v="368"/>
    <n v="25"/>
    <x v="190"/>
    <x v="3671"/>
    <s v="Maîche"/>
    <s v="SSIAD AUDINCOURT ET ENVIRONS"/>
    <s v="S.S.I.A.D."/>
    <n v="250019833"/>
    <s v="SOLI CITES SOINS"/>
    <n v="1"/>
    <m/>
    <m/>
    <m/>
    <m/>
    <m/>
    <m/>
    <s v="P"/>
    <n v="0"/>
    <n v="0"/>
  </r>
  <r>
    <n v="25452"/>
    <n v="66.126237623762549"/>
    <n v="39.675742574257526"/>
    <n v="26.450495049505019"/>
    <n v="26.450495049505019"/>
    <n v="411.00000000000108"/>
    <n v="411.00000000000108"/>
    <n v="25"/>
    <x v="190"/>
    <x v="3672"/>
    <s v="Maîche"/>
    <s v="SSIAD AUDINCOURT ET ENVIRONS"/>
    <s v="S.S.I.A.D."/>
    <n v="250019833"/>
    <s v="SOLI CITES SOINS"/>
    <n v="1"/>
    <m/>
    <m/>
    <m/>
    <m/>
    <m/>
    <m/>
    <s v="P"/>
    <n v="0"/>
    <n v="0"/>
  </r>
  <r>
    <n v="25497"/>
    <n v="163.45794392523371"/>
    <n v="122.84112149532714"/>
    <n v="40.616822429906556"/>
    <n v="40.616822429906556"/>
    <n v="636"/>
    <n v="636"/>
    <n v="25"/>
    <x v="190"/>
    <x v="3673"/>
    <s v="Maîche"/>
    <s v="SSIAD AUDINCOURT ET ENVIRONS"/>
    <s v="S.S.I.A.D."/>
    <n v="250019833"/>
    <s v="SOLI CITES SOINS"/>
    <n v="1"/>
    <m/>
    <m/>
    <m/>
    <m/>
    <m/>
    <m/>
    <s v="P"/>
    <n v="0"/>
    <n v="0"/>
  </r>
  <r>
    <n v="25539"/>
    <n v="1558.8609615009318"/>
    <n v="1012.0698007855232"/>
    <n v="546.79116071540864"/>
    <n v="546.79116071540864"/>
    <n v="5946"/>
    <n v="5946"/>
    <n v="25"/>
    <x v="190"/>
    <x v="3674"/>
    <s v="Audincourt"/>
    <s v="SSIAD AUDINCOURT ET ENVIRONS"/>
    <s v="S.S.I.A.D."/>
    <n v="250019833"/>
    <s v="SOLI CITES SOINS"/>
    <n v="1"/>
    <m/>
    <m/>
    <m/>
    <m/>
    <m/>
    <m/>
    <s v="P"/>
    <n v="0"/>
    <n v="0"/>
  </r>
  <r>
    <n v="25555"/>
    <n v="308.92868163755992"/>
    <n v="201.76962402520161"/>
    <n v="107.1590576123583"/>
    <n v="107.1590576123583"/>
    <n v="1069"/>
    <n v="1069"/>
    <n v="25"/>
    <x v="190"/>
    <x v="3675"/>
    <s v="Audincourt"/>
    <s v="SSIAD AUDINCOURT ET ENVIRONS"/>
    <s v="S.S.I.A.D."/>
    <n v="250019833"/>
    <s v="SOLI CITES SOINS"/>
    <n v="1"/>
    <m/>
    <m/>
    <m/>
    <m/>
    <m/>
    <m/>
    <s v="P"/>
    <n v="0"/>
    <n v="0"/>
  </r>
  <r>
    <n v="25562"/>
    <n v="37.663716814159287"/>
    <n v="27.752212389380528"/>
    <n v="9.9115044247787605"/>
    <n v="9.9115044247787605"/>
    <n v="224"/>
    <n v="224"/>
    <n v="25"/>
    <x v="190"/>
    <x v="3676"/>
    <s v="Maîche"/>
    <s v="SSIAD AUDINCOURT ET ENVIRONS"/>
    <s v="S.S.I.A.D."/>
    <n v="250019833"/>
    <s v="SOLI CITES SOINS"/>
    <n v="1"/>
    <m/>
    <m/>
    <m/>
    <m/>
    <m/>
    <m/>
    <s v="P"/>
    <n v="0"/>
    <n v="0"/>
  </r>
  <r>
    <n v="25586"/>
    <n v="206.02473498233212"/>
    <n v="146.30742049469961"/>
    <n v="59.7173144876325"/>
    <n v="59.7173144876325"/>
    <n v="845"/>
    <n v="845"/>
    <n v="25"/>
    <x v="190"/>
    <x v="3677"/>
    <s v="Audincourt"/>
    <s v="SSIAD AUDINCOURT ET ENVIRONS"/>
    <s v="S.S.I.A.D."/>
    <n v="250019833"/>
    <s v="SOLI CITES SOINS"/>
    <n v="1"/>
    <m/>
    <m/>
    <m/>
    <m/>
    <m/>
    <m/>
    <s v="P"/>
    <n v="0"/>
    <n v="0"/>
  </r>
  <r>
    <n v="25615"/>
    <n v="82.472568738055656"/>
    <n v="58.036252074928051"/>
    <n v="24.436316663127599"/>
    <n v="24.436316663127599"/>
    <n v="449"/>
    <n v="449"/>
    <n v="25"/>
    <x v="190"/>
    <x v="3678"/>
    <s v="Maîche"/>
    <s v="SSIAD AUDINCOURT ET ENVIRONS"/>
    <s v="S.S.I.A.D."/>
    <n v="250019833"/>
    <s v="SOLI CITES SOINS"/>
    <n v="1"/>
    <m/>
    <m/>
    <m/>
    <m/>
    <m/>
    <m/>
    <s v="P"/>
    <n v="0"/>
    <n v="0"/>
  </r>
  <r>
    <n v="25580"/>
    <n v="3026.9684180700824"/>
    <n v="1888.4770202504485"/>
    <n v="1138.4913978196337"/>
    <n v="1138.4913978196337"/>
    <n v="10264"/>
    <n v="10264"/>
    <n v="25"/>
    <x v="189"/>
    <x v="3679"/>
    <s v="Valentigney"/>
    <s v="SSIAD VALENTIGNEY"/>
    <s v="S.S.I.A.D."/>
    <n v="250019833"/>
    <s v="SOLI CITES SOINS"/>
    <n v="1"/>
    <m/>
    <m/>
    <m/>
    <m/>
    <m/>
    <m/>
    <s v="S"/>
    <n v="0"/>
    <n v="0"/>
  </r>
  <r>
    <n v="71019"/>
    <n v="27.575757575757581"/>
    <n v="21.666666666666671"/>
    <n v="5.9090909090909101"/>
    <n v="5.9090909090909101"/>
    <n v="130"/>
    <n v="130"/>
    <n v="71"/>
    <x v="191"/>
    <x v="3680"/>
    <s v="GIVRY"/>
    <s v="S.S.I.A.D. BUXY-GIVRY"/>
    <s v="S.S.I.A.D."/>
    <s v="pas encore renseigné dans finess"/>
    <s v="PRESENCE ET VIE"/>
    <n v="1"/>
    <n v="51"/>
    <n v="51"/>
    <n v="3"/>
    <n v="3"/>
    <m/>
    <m/>
    <s v="P"/>
    <n v="0"/>
    <n v="0"/>
  </r>
  <r>
    <n v="71034"/>
    <n v="66.390532544378459"/>
    <n v="46.27218934911226"/>
    <n v="20.118343195266199"/>
    <n v="20.118343195266199"/>
    <n v="339.99999999999881"/>
    <n v="339.99999999999881"/>
    <n v="71"/>
    <x v="191"/>
    <x v="3681"/>
    <s v="BUXY"/>
    <s v="S.S.I.A.D. BUXY-GIVRY"/>
    <s v="S.S.I.A.D."/>
    <s v="pas encore renseigné dans finess"/>
    <s v="PRESENCE ET VIE"/>
    <n v="1"/>
    <m/>
    <m/>
    <m/>
    <m/>
    <m/>
    <m/>
    <s v="P"/>
    <n v="0"/>
    <n v="0"/>
  </r>
  <r>
    <n v="71037"/>
    <n v="28.903225806451641"/>
    <n v="21.67741935483873"/>
    <n v="7.2258064516129101"/>
    <n v="7.2258064516129101"/>
    <n v="96.000000000000085"/>
    <n v="96.000000000000085"/>
    <n v="71"/>
    <x v="191"/>
    <x v="3682"/>
    <s v="BUXY"/>
    <s v="S.S.I.A.D. BUXY-GIVRY"/>
    <s v="S.S.I.A.D."/>
    <s v="pas encore renseigné dans finess"/>
    <s v="PRESENCE ET VIE"/>
    <n v="1"/>
    <m/>
    <m/>
    <m/>
    <m/>
    <m/>
    <m/>
    <s v="P"/>
    <n v="0"/>
    <n v="0"/>
  </r>
  <r>
    <n v="71070"/>
    <n v="631.47216751317501"/>
    <n v="344.72548428288525"/>
    <n v="286.74668323028976"/>
    <n v="286.74668323028976"/>
    <n v="2172"/>
    <n v="2172"/>
    <n v="71"/>
    <x v="191"/>
    <x v="3683"/>
    <s v="BUXY"/>
    <s v="S.S.I.A.D. BUXY-GIVRY"/>
    <s v="S.S.I.A.D."/>
    <s v="pas encore renseigné dans finess"/>
    <s v="PRESENCE ET VIE"/>
    <n v="1"/>
    <m/>
    <m/>
    <m/>
    <m/>
    <m/>
    <m/>
    <s v="P"/>
    <n v="0"/>
    <n v="0"/>
  </r>
  <r>
    <n v="71072"/>
    <n v="30"/>
    <n v="13"/>
    <n v="17"/>
    <n v="17"/>
    <n v="130"/>
    <n v="130"/>
    <n v="71"/>
    <x v="191"/>
    <x v="3684"/>
    <s v="BUXY"/>
    <s v="S.S.I.A.D. BUXY-GIVRY"/>
    <s v="S.S.I.A.D."/>
    <s v="pas encore renseigné dans finess"/>
    <s v="PRESENCE ET VIE"/>
    <n v="1"/>
    <m/>
    <m/>
    <m/>
    <m/>
    <m/>
    <m/>
    <s v="P"/>
    <n v="0"/>
    <n v="0"/>
  </r>
  <r>
    <n v="71107"/>
    <n v="71"/>
    <n v="50"/>
    <n v="21"/>
    <n v="21"/>
    <n v="308"/>
    <n v="308"/>
    <n v="71"/>
    <x v="191"/>
    <x v="3685"/>
    <s v="GIVRY"/>
    <s v="S.S.I.A.D. BUXY-GIVRY"/>
    <s v="S.S.I.A.D."/>
    <s v="pas encore renseigné dans finess"/>
    <s v="PRESENCE ET VIE"/>
    <n v="1"/>
    <m/>
    <m/>
    <m/>
    <m/>
    <m/>
    <m/>
    <s v="P"/>
    <n v="0"/>
    <n v="0"/>
  </r>
  <r>
    <n v="71115"/>
    <n v="14.21052631578948"/>
    <n v="10.421052631578952"/>
    <n v="3.7894736842105279"/>
    <n v="3.7894736842105279"/>
    <n v="90"/>
    <n v="90"/>
    <n v="71"/>
    <x v="191"/>
    <x v="3686"/>
    <s v="GIVRY"/>
    <s v="S.S.I.A.D. BUXY-GIVRY"/>
    <s v="S.S.I.A.D."/>
    <s v="pas encore renseigné dans finess"/>
    <s v="PRESENCE ET VIE"/>
    <n v="1"/>
    <m/>
    <m/>
    <m/>
    <m/>
    <m/>
    <m/>
    <s v="P"/>
    <n v="0"/>
    <n v="0"/>
  </r>
  <r>
    <n v="71124"/>
    <n v="60.819047619047623"/>
    <n v="40.219047619047622"/>
    <n v="20.6"/>
    <n v="20.6"/>
    <n v="206"/>
    <n v="206"/>
    <n v="71"/>
    <x v="191"/>
    <x v="3687"/>
    <s v="BUXY"/>
    <s v="S.S.I.A.D. BUXY-GIVRY"/>
    <s v="S.S.I.A.D."/>
    <s v="pas encore renseigné dans finess"/>
    <s v="PRESENCE ET VIE"/>
    <n v="1"/>
    <m/>
    <m/>
    <m/>
    <m/>
    <m/>
    <m/>
    <s v="P"/>
    <n v="0"/>
    <n v="0"/>
  </r>
  <r>
    <n v="71159"/>
    <n v="63.907692307692258"/>
    <n v="43.292307692307659"/>
    <n v="20.615384615384599"/>
    <n v="20.615384615384599"/>
    <n v="201"/>
    <n v="201"/>
    <n v="71"/>
    <x v="191"/>
    <x v="3688"/>
    <s v="BUXY"/>
    <s v="S.S.I.A.D. BUXY-GIVRY"/>
    <s v="S.S.I.A.D."/>
    <s v="pas encore renseigné dans finess"/>
    <s v="PRESENCE ET VIE"/>
    <n v="1"/>
    <m/>
    <m/>
    <m/>
    <m/>
    <m/>
    <m/>
    <s v="P"/>
    <n v="0"/>
    <n v="0"/>
  </r>
  <r>
    <n v="71182"/>
    <n v="474.24205154986407"/>
    <n v="327.51805688217604"/>
    <n v="146.72399466768803"/>
    <n v="146.72399466768803"/>
    <n v="1293"/>
    <n v="1293"/>
    <n v="71"/>
    <x v="191"/>
    <x v="3689"/>
    <s v="GIVRY"/>
    <s v="S.S.I.A.D. BUXY-GIVRY"/>
    <s v="S.S.I.A.D."/>
    <s v="pas encore renseigné dans finess"/>
    <s v="PRESENCE ET VIE"/>
    <n v="1"/>
    <m/>
    <m/>
    <m/>
    <m/>
    <m/>
    <m/>
    <s v="P"/>
    <n v="0"/>
    <n v="0"/>
  </r>
  <r>
    <n v="71201"/>
    <n v="71"/>
    <n v="40"/>
    <n v="31"/>
    <n v="31"/>
    <n v="230"/>
    <n v="230"/>
    <n v="71"/>
    <x v="191"/>
    <x v="3690"/>
    <s v="BUXY"/>
    <s v="S.S.I.A.D. BUXY-GIVRY"/>
    <s v="S.S.I.A.D."/>
    <s v="pas encore renseigné dans finess"/>
    <s v="PRESENCE ET VIE"/>
    <n v="1"/>
    <m/>
    <m/>
    <m/>
    <m/>
    <m/>
    <m/>
    <s v="P"/>
    <n v="0"/>
    <n v="0"/>
  </r>
  <r>
    <n v="71216"/>
    <n v="68.985507246376926"/>
    <n v="45.652173913043548"/>
    <n v="23.333333333333371"/>
    <n v="23.333333333333371"/>
    <n v="210"/>
    <n v="210"/>
    <n v="71"/>
    <x v="191"/>
    <x v="3691"/>
    <s v="BUXY"/>
    <s v="S.S.I.A.D. BUXY-GIVRY"/>
    <s v="S.S.I.A.D."/>
    <s v="pas encore renseigné dans finess"/>
    <s v="PRESENCE ET VIE"/>
    <n v="1"/>
    <m/>
    <m/>
    <m/>
    <m/>
    <m/>
    <m/>
    <s v="P"/>
    <n v="0"/>
    <n v="0"/>
  </r>
  <r>
    <n v="71221"/>
    <n v="1116.1430373295252"/>
    <n v="708.41116588069292"/>
    <n v="407.73187144883224"/>
    <n v="407.73187144883224"/>
    <n v="3660.9999999999932"/>
    <n v="3660.9999999999932"/>
    <n v="71"/>
    <x v="191"/>
    <x v="1229"/>
    <s v="GIVRY"/>
    <s v="S.S.I.A.D. BUXY-GIVRY"/>
    <s v="S.S.I.A.D."/>
    <s v="pas encore renseigné dans finess"/>
    <s v="PRESENCE ET VIE"/>
    <n v="1"/>
    <m/>
    <m/>
    <m/>
    <m/>
    <m/>
    <m/>
    <s v="P"/>
    <n v="0"/>
    <n v="0"/>
  </r>
  <r>
    <n v="71225"/>
    <n v="100"/>
    <n v="88"/>
    <n v="12"/>
    <n v="12"/>
    <n v="523"/>
    <n v="523"/>
    <n v="71"/>
    <x v="191"/>
    <x v="3692"/>
    <s v="GIVRY"/>
    <s v="S.S.I.A.D. BUXY-GIVRY"/>
    <s v="S.S.I.A.D."/>
    <s v="pas encore renseigné dans finess"/>
    <s v="PRESENCE ET VIE"/>
    <n v="1"/>
    <m/>
    <m/>
    <m/>
    <m/>
    <m/>
    <m/>
    <s v="P"/>
    <n v="0"/>
    <n v="0"/>
  </r>
  <r>
    <n v="71241"/>
    <n v="147.27729544891156"/>
    <n v="82.166933281637895"/>
    <n v="65.110362167273678"/>
    <n v="65.110362167273678"/>
    <n v="494.00000000000199"/>
    <n v="494.00000000000199"/>
    <n v="71"/>
    <x v="191"/>
    <x v="3693"/>
    <s v="GIVRY"/>
    <s v="S.S.I.A.D. BUXY-GIVRY"/>
    <s v="S.S.I.A.D."/>
    <s v="pas encore renseigné dans finess"/>
    <s v="PRESENCE ET VIE"/>
    <n v="1"/>
    <m/>
    <m/>
    <m/>
    <m/>
    <m/>
    <m/>
    <s v="P"/>
    <n v="0"/>
    <n v="0"/>
  </r>
  <r>
    <n v="71247"/>
    <n v="103"/>
    <n v="55"/>
    <n v="48"/>
    <n v="48"/>
    <n v="351"/>
    <n v="351"/>
    <n v="71"/>
    <x v="191"/>
    <x v="3694"/>
    <s v="BUXY"/>
    <s v="S.S.I.A.D. BUXY-GIVRY"/>
    <s v="S.S.I.A.D."/>
    <s v="pas encore renseigné dans finess"/>
    <s v="PRESENCE ET VIE"/>
    <n v="1"/>
    <m/>
    <m/>
    <m/>
    <m/>
    <m/>
    <m/>
    <s v="P"/>
    <n v="0"/>
    <n v="0"/>
  </r>
  <r>
    <n v="71277"/>
    <n v="147.74100719424456"/>
    <n v="84.143884892086305"/>
    <n v="63.597122302158247"/>
    <n v="63.597122302158247"/>
    <n v="680"/>
    <n v="680"/>
    <n v="71"/>
    <x v="191"/>
    <x v="3695"/>
    <s v="BUXY"/>
    <s v="S.S.I.A.D. BUXY-GIVRY"/>
    <s v="S.S.I.A.D."/>
    <s v="pas encore renseigné dans finess"/>
    <s v="PRESENCE ET VIE"/>
    <n v="1"/>
    <m/>
    <m/>
    <m/>
    <m/>
    <m/>
    <m/>
    <s v="P"/>
    <n v="0"/>
    <n v="0"/>
  </r>
  <r>
    <n v="71292"/>
    <n v="350.22853219480055"/>
    <n v="232.90350472320495"/>
    <n v="117.32502747159563"/>
    <n v="117.32502747159563"/>
    <n v="1270"/>
    <n v="1270"/>
    <n v="71"/>
    <x v="191"/>
    <x v="3696"/>
    <s v="GIVRY"/>
    <s v="S.S.I.A.D. BUXY-GIVRY"/>
    <s v="S.S.I.A.D."/>
    <s v="pas encore renseigné dans finess"/>
    <s v="PRESENCE ET VIE"/>
    <n v="1"/>
    <m/>
    <m/>
    <m/>
    <m/>
    <m/>
    <m/>
    <s v="P"/>
    <n v="0"/>
    <n v="0"/>
  </r>
  <r>
    <n v="71294"/>
    <n v="289.33849878719349"/>
    <n v="179.11430877302453"/>
    <n v="110.22419001416894"/>
    <n v="110.22419001416894"/>
    <n v="1252"/>
    <n v="1252"/>
    <n v="71"/>
    <x v="191"/>
    <x v="3697"/>
    <s v="GIVRY"/>
    <s v="S.S.I.A.D. BUXY-GIVRY"/>
    <s v="S.S.I.A.D."/>
    <s v="pas encore renseigné dans finess"/>
    <s v="PRESENCE ET VIE"/>
    <n v="1"/>
    <m/>
    <m/>
    <m/>
    <m/>
    <m/>
    <m/>
    <s v="P"/>
    <n v="0"/>
    <n v="0"/>
  </r>
  <r>
    <n v="71296"/>
    <n v="143.60975609756096"/>
    <n v="101.72357723577235"/>
    <n v="41.886178861788615"/>
    <n v="41.886178861788615"/>
    <n v="736"/>
    <n v="736"/>
    <n v="71"/>
    <x v="191"/>
    <x v="3698"/>
    <s v="BUXY"/>
    <s v="S.S.I.A.D. BUXY-GIVRY"/>
    <s v="S.S.I.A.D."/>
    <s v="pas encore renseigné dans finess"/>
    <s v="PRESENCE ET VIE"/>
    <n v="1"/>
    <m/>
    <m/>
    <m/>
    <m/>
    <m/>
    <m/>
    <s v="P"/>
    <n v="0"/>
    <n v="0"/>
  </r>
  <r>
    <n v="71302"/>
    <n v="51"/>
    <n v="33"/>
    <n v="18"/>
    <n v="18"/>
    <n v="222"/>
    <n v="222"/>
    <n v="71"/>
    <x v="191"/>
    <x v="3699"/>
    <s v="BUXY"/>
    <s v="S.S.I.A.D. BUXY-GIVRY"/>
    <s v="S.S.I.A.D."/>
    <s v="pas encore renseigné dans finess"/>
    <s v="PRESENCE ET VIE"/>
    <n v="1"/>
    <m/>
    <m/>
    <m/>
    <m/>
    <m/>
    <m/>
    <s v="P"/>
    <n v="0"/>
    <n v="0"/>
  </r>
  <r>
    <n v="71321"/>
    <n v="56.336538461538417"/>
    <n v="35.471153846153818"/>
    <n v="20.865384615384599"/>
    <n v="20.865384615384599"/>
    <n v="217"/>
    <n v="217"/>
    <n v="71"/>
    <x v="191"/>
    <x v="3700"/>
    <s v="GIVRY"/>
    <s v="S.S.I.A.D. BUXY-GIVRY"/>
    <s v="S.S.I.A.D."/>
    <s v="pas encore renseigné dans finess"/>
    <s v="PRESENCE ET VIE"/>
    <n v="1"/>
    <m/>
    <m/>
    <m/>
    <m/>
    <m/>
    <m/>
    <s v="P"/>
    <n v="0"/>
    <n v="0"/>
  </r>
  <r>
    <n v="71324"/>
    <n v="163.57019064124779"/>
    <n v="119.95147313691504"/>
    <n v="43.618717504332743"/>
    <n v="43.618717504332743"/>
    <n v="572"/>
    <n v="572"/>
    <n v="71"/>
    <x v="191"/>
    <x v="3701"/>
    <s v="BUXY"/>
    <s v="S.S.I.A.D. BUXY-GIVRY"/>
    <s v="S.S.I.A.D."/>
    <s v="pas encore renseigné dans finess"/>
    <s v="PRESENCE ET VIE"/>
    <n v="1"/>
    <m/>
    <m/>
    <m/>
    <m/>
    <m/>
    <m/>
    <s v="P"/>
    <n v="0"/>
    <n v="0"/>
  </r>
  <r>
    <n v="71374"/>
    <n v="47.288343558282051"/>
    <n v="34.208588957055099"/>
    <n v="13.07975460122695"/>
    <n v="13.07975460122695"/>
    <n v="163.99999999999946"/>
    <n v="163.99999999999946"/>
    <n v="71"/>
    <x v="191"/>
    <x v="401"/>
    <s v="GIVRY"/>
    <s v="S.S.I.A.D. BUXY-GIVRY"/>
    <s v="S.S.I.A.D."/>
    <s v="pas encore renseigné dans finess"/>
    <s v="PRESENCE ET VIE"/>
    <n v="1"/>
    <m/>
    <m/>
    <m/>
    <m/>
    <m/>
    <m/>
    <s v="P"/>
    <n v="0"/>
    <n v="0"/>
  </r>
  <r>
    <n v="71391"/>
    <n v="139.48387096774152"/>
    <n v="93.999999999999716"/>
    <n v="45.483870967741801"/>
    <n v="45.483870967741801"/>
    <n v="563.99999999999829"/>
    <n v="563.99999999999829"/>
    <n v="71"/>
    <x v="191"/>
    <x v="3702"/>
    <s v="GIVRY"/>
    <s v="S.S.I.A.D. BUXY-GIVRY"/>
    <s v="S.S.I.A.D."/>
    <s v="pas encore renseigné dans finess"/>
    <s v="PRESENCE ET VIE"/>
    <n v="1"/>
    <m/>
    <m/>
    <m/>
    <m/>
    <m/>
    <m/>
    <s v="P"/>
    <n v="0"/>
    <n v="0"/>
  </r>
  <r>
    <n v="71392"/>
    <n v="127"/>
    <n v="81"/>
    <n v="46"/>
    <n v="46"/>
    <n v="476"/>
    <n v="476"/>
    <n v="71"/>
    <x v="191"/>
    <x v="3703"/>
    <s v="BUXY"/>
    <s v="S.S.I.A.D. BUXY-GIVRY"/>
    <s v="S.S.I.A.D."/>
    <s v="pas encore renseigné dans finess"/>
    <s v="PRESENCE ET VIE"/>
    <n v="1"/>
    <m/>
    <m/>
    <m/>
    <m/>
    <m/>
    <m/>
    <s v="P"/>
    <n v="0"/>
    <n v="0"/>
  </r>
  <r>
    <n v="71403"/>
    <n v="52.182456140350638"/>
    <n v="31.108771929824421"/>
    <n v="21.073684210526221"/>
    <n v="21.073684210526221"/>
    <n v="285.99999999999869"/>
    <n v="285.99999999999869"/>
    <n v="71"/>
    <x v="191"/>
    <x v="3704"/>
    <s v="GIVRY"/>
    <s v="S.S.I.A.D. BUXY-GIVRY"/>
    <s v="S.S.I.A.D."/>
    <s v="pas encore renseigné dans finess"/>
    <s v="PRESENCE ET VIE"/>
    <n v="1"/>
    <m/>
    <m/>
    <m/>
    <m/>
    <m/>
    <m/>
    <s v="P"/>
    <n v="0"/>
    <n v="0"/>
  </r>
  <r>
    <n v="71404"/>
    <n v="265.16353632890696"/>
    <n v="181.61911055088493"/>
    <n v="83.544425778022017"/>
    <n v="83.544425778022017"/>
    <n v="902.99999999999682"/>
    <n v="902.99999999999682"/>
    <n v="71"/>
    <x v="191"/>
    <x v="3705"/>
    <s v="GIVRY"/>
    <s v="S.S.I.A.D. BUXY-GIVRY"/>
    <s v="S.S.I.A.D."/>
    <s v="pas encore renseigné dans finess"/>
    <s v="PRESENCE ET VIE"/>
    <n v="1"/>
    <m/>
    <m/>
    <m/>
    <m/>
    <m/>
    <m/>
    <s v="P"/>
    <n v="0"/>
    <n v="0"/>
  </r>
  <r>
    <n v="71422"/>
    <n v="50.42599277978352"/>
    <n v="39.920577617328618"/>
    <n v="10.5054151624549"/>
    <n v="10.5054151624549"/>
    <n v="291.00000000000074"/>
    <n v="291.00000000000074"/>
    <n v="71"/>
    <x v="191"/>
    <x v="3706"/>
    <s v="BUXY"/>
    <s v="S.S.I.A.D. BUXY-GIVRY"/>
    <s v="S.S.I.A.D."/>
    <s v="pas encore renseigné dans finess"/>
    <s v="PRESENCE ET VIE"/>
    <n v="1"/>
    <m/>
    <m/>
    <m/>
    <m/>
    <m/>
    <m/>
    <s v="P"/>
    <n v="0"/>
    <n v="0"/>
  </r>
  <r>
    <n v="71426"/>
    <n v="125.81659395061978"/>
    <n v="64.787400939961927"/>
    <n v="61.029193010657849"/>
    <n v="61.029193010657849"/>
    <n v="479.00000000000119"/>
    <n v="479.00000000000119"/>
    <n v="71"/>
    <x v="191"/>
    <x v="3707"/>
    <s v="BUXY"/>
    <s v="S.S.I.A.D. BUXY-GIVRY"/>
    <s v="S.S.I.A.D."/>
    <s v="pas encore renseigné dans finess"/>
    <s v="PRESENCE ET VIE"/>
    <n v="1"/>
    <m/>
    <m/>
    <m/>
    <m/>
    <m/>
    <m/>
    <s v="P"/>
    <n v="0"/>
    <n v="0"/>
  </r>
  <r>
    <n v="71430"/>
    <n v="91.343283582089697"/>
    <n v="59.88059701492547"/>
    <n v="31.46268656716423"/>
    <n v="31.46268656716423"/>
    <n v="408.00000000000068"/>
    <n v="408.00000000000068"/>
    <n v="71"/>
    <x v="191"/>
    <x v="3708"/>
    <s v="GIVRY"/>
    <s v="S.S.I.A.D. BUXY-GIVRY"/>
    <s v="S.S.I.A.D."/>
    <s v="pas encore renseigné dans finess"/>
    <s v="PRESENCE ET VIE"/>
    <n v="1"/>
    <m/>
    <m/>
    <m/>
    <m/>
    <m/>
    <m/>
    <s v="P"/>
    <n v="0"/>
    <n v="0"/>
  </r>
  <r>
    <n v="71447"/>
    <n v="80"/>
    <n v="65"/>
    <n v="15"/>
    <n v="15"/>
    <n v="280"/>
    <n v="280"/>
    <n v="71"/>
    <x v="191"/>
    <x v="3709"/>
    <s v="GIVRY"/>
    <s v="S.S.I.A.D. BUXY-GIVRY"/>
    <s v="S.S.I.A.D."/>
    <s v="pas encore renseigné dans finess"/>
    <s v="PRESENCE ET VIE"/>
    <n v="1"/>
    <m/>
    <m/>
    <m/>
    <m/>
    <m/>
    <m/>
    <s v="P"/>
    <n v="0"/>
    <n v="0"/>
  </r>
  <r>
    <n v="71449"/>
    <n v="20"/>
    <n v="16"/>
    <n v="4"/>
    <n v="4"/>
    <n v="95"/>
    <n v="95"/>
    <n v="71"/>
    <x v="191"/>
    <x v="3710"/>
    <s v="BUXY"/>
    <s v="S.S.I.A.D. BUXY-GIVRY"/>
    <s v="S.S.I.A.D."/>
    <s v="pas encore renseigné dans finess"/>
    <s v="PRESENCE ET VIE"/>
    <n v="1"/>
    <m/>
    <m/>
    <m/>
    <m/>
    <m/>
    <m/>
    <s v="P"/>
    <n v="0"/>
    <n v="0"/>
  </r>
  <r>
    <n v="71455"/>
    <n v="48.3766233766234"/>
    <n v="28.058441558441569"/>
    <n v="20.318181818181827"/>
    <n v="20.318181818181827"/>
    <n v="149"/>
    <n v="149"/>
    <n v="71"/>
    <x v="191"/>
    <x v="3711"/>
    <s v="BUXY"/>
    <s v="S.S.I.A.D. BUXY-GIVRY"/>
    <s v="S.S.I.A.D."/>
    <s v="pas encore renseigné dans finess"/>
    <s v="PRESENCE ET VIE"/>
    <n v="1"/>
    <m/>
    <m/>
    <m/>
    <m/>
    <m/>
    <m/>
    <s v="P"/>
    <n v="0"/>
    <n v="0"/>
  </r>
  <r>
    <n v="71459"/>
    <n v="110"/>
    <n v="85"/>
    <n v="25"/>
    <n v="25"/>
    <n v="368"/>
    <n v="368"/>
    <n v="71"/>
    <x v="191"/>
    <x v="3712"/>
    <s v="GIVRY"/>
    <s v="S.S.I.A.D. BUXY-GIVRY"/>
    <s v="S.S.I.A.D."/>
    <s v="pas encore renseigné dans finess"/>
    <s v="PRESENCE ET VIE"/>
    <n v="1"/>
    <m/>
    <m/>
    <m/>
    <m/>
    <m/>
    <m/>
    <s v="P"/>
    <n v="0"/>
    <n v="0"/>
  </r>
  <r>
    <n v="71461"/>
    <n v="15.24590163934425"/>
    <n v="14.2295081967213"/>
    <n v="1.0163934426229499"/>
    <n v="1.0163934426229499"/>
    <n v="62"/>
    <n v="62"/>
    <n v="71"/>
    <x v="191"/>
    <x v="3713"/>
    <s v="BUXY"/>
    <s v="S.S.I.A.D. BUXY-GIVRY"/>
    <s v="S.S.I.A.D."/>
    <s v="pas encore renseigné dans finess"/>
    <s v="PRESENCE ET VIE"/>
    <n v="1"/>
    <m/>
    <m/>
    <m/>
    <m/>
    <m/>
    <m/>
    <s v="P"/>
    <n v="0"/>
    <n v="0"/>
  </r>
  <r>
    <n v="71471"/>
    <n v="21"/>
    <n v="14"/>
    <n v="7"/>
    <n v="7"/>
    <n v="67"/>
    <n v="67"/>
    <n v="71"/>
    <x v="191"/>
    <x v="3714"/>
    <s v="BUXY"/>
    <s v="S.S.I.A.D. BUXY-GIVRY"/>
    <s v="S.S.I.A.D."/>
    <s v="pas encore renseigné dans finess"/>
    <s v="PRESENCE ET VIE"/>
    <n v="1"/>
    <m/>
    <m/>
    <m/>
    <m/>
    <m/>
    <m/>
    <s v="P"/>
    <n v="0"/>
    <n v="0"/>
  </r>
  <r>
    <n v="71485"/>
    <n v="70.520446096654396"/>
    <n v="40.297397769516799"/>
    <n v="30.223048327137601"/>
    <n v="30.223048327137601"/>
    <n v="271"/>
    <n v="271"/>
    <n v="71"/>
    <x v="191"/>
    <x v="3715"/>
    <s v="BUXY"/>
    <s v="S.S.I.A.D. BUXY-GIVRY"/>
    <s v="S.S.I.A.D."/>
    <s v="pas encore renseigné dans finess"/>
    <s v="PRESENCE ET VIE"/>
    <n v="1"/>
    <m/>
    <m/>
    <m/>
    <m/>
    <m/>
    <m/>
    <s v="P"/>
    <n v="0"/>
    <n v="0"/>
  </r>
  <r>
    <n v="71498"/>
    <n v="58.767123287671254"/>
    <n v="40.157534246575359"/>
    <n v="18.609589041095898"/>
    <n v="18.609589041095898"/>
    <n v="143"/>
    <n v="143"/>
    <n v="71"/>
    <x v="191"/>
    <x v="3716"/>
    <s v="BUXY"/>
    <s v="S.S.I.A.D. BUXY-GIVRY"/>
    <s v="S.S.I.A.D."/>
    <s v="pas encore renseigné dans finess"/>
    <s v="PRESENCE ET VIE"/>
    <n v="1"/>
    <m/>
    <m/>
    <m/>
    <m/>
    <m/>
    <m/>
    <s v="P"/>
    <n v="0"/>
    <n v="0"/>
  </r>
  <r>
    <n v="71501"/>
    <n v="40.509677419354652"/>
    <n v="25.967741935483751"/>
    <n v="14.541935483870899"/>
    <n v="14.541935483870899"/>
    <n v="160.99999999999926"/>
    <n v="160.99999999999926"/>
    <n v="71"/>
    <x v="191"/>
    <x v="3717"/>
    <s v="BUXY"/>
    <s v="S.S.I.A.D. BUXY-GIVRY"/>
    <s v="S.S.I.A.D."/>
    <s v="pas encore renseigné dans finess"/>
    <s v="PRESENCE ET VIE"/>
    <n v="1"/>
    <m/>
    <m/>
    <m/>
    <m/>
    <m/>
    <m/>
    <s v="P"/>
    <n v="0"/>
    <n v="0"/>
  </r>
  <r>
    <n v="71503"/>
    <n v="35.712000000000003"/>
    <n v="23.808"/>
    <n v="11.904"/>
    <n v="11.904"/>
    <n v="124"/>
    <n v="124"/>
    <n v="71"/>
    <x v="191"/>
    <x v="1298"/>
    <s v="BUXY"/>
    <s v="S.S.I.A.D. BUXY-GIVRY"/>
    <s v="S.S.I.A.D."/>
    <s v="pas encore renseigné dans finess"/>
    <s v="PRESENCE ET VIE"/>
    <n v="1"/>
    <m/>
    <m/>
    <m/>
    <m/>
    <m/>
    <m/>
    <s v="P"/>
    <n v="0"/>
    <n v="0"/>
  </r>
  <r>
    <n v="71505"/>
    <n v="34.894736842105118"/>
    <n v="29.763157894736722"/>
    <n v="5.1315789473683999"/>
    <n v="5.1315789473683999"/>
    <n v="77.999999999999673"/>
    <n v="77.999999999999673"/>
    <n v="71"/>
    <x v="191"/>
    <x v="3718"/>
    <s v="BUXY"/>
    <s v="S.S.I.A.D. BUXY-GIVRY"/>
    <s v="S.S.I.A.D."/>
    <s v="pas encore renseigné dans finess"/>
    <s v="PRESENCE ET VIE"/>
    <n v="1"/>
    <m/>
    <m/>
    <m/>
    <m/>
    <m/>
    <m/>
    <s v="P"/>
    <n v="0"/>
    <n v="0"/>
  </r>
  <r>
    <n v="71515"/>
    <n v="32.305263157894586"/>
    <n v="17.715789473684129"/>
    <n v="14.589473684210461"/>
    <n v="14.589473684210461"/>
    <n v="98.999999999999559"/>
    <n v="98.999999999999559"/>
    <n v="71"/>
    <x v="191"/>
    <x v="3719"/>
    <s v="BUXY"/>
    <s v="S.S.I.A.D. BUXY-GIVRY"/>
    <s v="S.S.I.A.D."/>
    <s v="pas encore renseigné dans finess"/>
    <s v="PRESENCE ET VIE"/>
    <n v="1"/>
    <m/>
    <m/>
    <m/>
    <m/>
    <m/>
    <m/>
    <s v="P"/>
    <n v="0"/>
    <n v="0"/>
  </r>
  <r>
    <n v="71579"/>
    <n v="42.886075949367068"/>
    <n v="24.367088607594926"/>
    <n v="18.518987341772142"/>
    <n v="18.518987341772142"/>
    <n v="154"/>
    <n v="154"/>
    <n v="71"/>
    <x v="191"/>
    <x v="3720"/>
    <s v="BUXY"/>
    <s v="S.S.I.A.D. BUXY-GIVRY"/>
    <s v="S.S.I.A.D."/>
    <s v="pas encore renseigné dans finess"/>
    <s v="PRESENCE ET VIE"/>
    <n v="1"/>
    <m/>
    <m/>
    <m/>
    <m/>
    <m/>
    <m/>
    <s v="P"/>
    <n v="0"/>
    <n v="0"/>
  </r>
  <r>
    <n v="89046"/>
    <n v="593.74843858931717"/>
    <n v="333.72757065537485"/>
    <n v="260.02086793394238"/>
    <n v="260.02086793394238"/>
    <n v="1388"/>
    <n v="1388"/>
    <n v="89"/>
    <x v="192"/>
    <x v="3721"/>
    <s v="BLENEAU"/>
    <s v="SSIAD BLENEAU"/>
    <s v="S.S.I.A.D."/>
    <n v="890970668"/>
    <s v="ACTIV'UNA PUISAYE-FORTERRE"/>
    <n v="1"/>
    <n v="25"/>
    <n v="25"/>
    <n v="1"/>
    <n v="1"/>
    <m/>
    <m/>
    <s v="P"/>
    <n v="4"/>
    <n v="23"/>
  </r>
  <r>
    <n v="89072"/>
    <n v="170.58135179957847"/>
    <n v="71.172227481439393"/>
    <n v="99.409124318139078"/>
    <n v="99.409124318139078"/>
    <n v="340"/>
    <n v="340"/>
    <n v="89"/>
    <x v="192"/>
    <x v="3722"/>
    <s v="BLENEAU"/>
    <s v="SSIAD BLENEAU"/>
    <s v="S.S.I.A.D."/>
    <n v="890970668"/>
    <s v="ACTIV'UNA PUISAYE-FORTERRE"/>
    <n v="1"/>
    <m/>
    <m/>
    <m/>
    <m/>
    <m/>
    <m/>
    <s v="P"/>
    <n v="2"/>
    <n v="3"/>
  </r>
  <r>
    <n v="89073"/>
    <n v="413.50861480785949"/>
    <n v="228.28078493024688"/>
    <n v="185.22782987761261"/>
    <n v="185.22782987761261"/>
    <n v="1044"/>
    <n v="1044"/>
    <n v="89"/>
    <x v="192"/>
    <x v="3723"/>
    <s v="BLENEAU"/>
    <s v="SSIAD BLENEAU"/>
    <s v="S.S.I.A.D."/>
    <n v="890970668"/>
    <s v="ACTIV'UNA PUISAYE-FORTERRE"/>
    <n v="1"/>
    <m/>
    <m/>
    <m/>
    <m/>
    <m/>
    <m/>
    <s v="P"/>
    <n v="7"/>
    <n v="11"/>
  </r>
  <r>
    <n v="89324"/>
    <n v="306.76835659862763"/>
    <n v="193.25577597702943"/>
    <n v="113.51258062159823"/>
    <n v="113.51258062159823"/>
    <n v="769.99999999999886"/>
    <n v="769.99999999999886"/>
    <n v="89"/>
    <x v="192"/>
    <x v="3724"/>
    <s v="BLENEAU"/>
    <s v="SSIAD BLENEAU"/>
    <s v="S.S.I.A.D."/>
    <n v="890970668"/>
    <s v="ACTIV'UNA PUISAYE-FORTERRE"/>
    <n v="1"/>
    <m/>
    <m/>
    <m/>
    <m/>
    <m/>
    <m/>
    <s v="P"/>
    <n v="5"/>
    <n v="9"/>
  </r>
  <r>
    <n v="89365"/>
    <n v="191.37496790059225"/>
    <n v="129.93115154248184"/>
    <n v="61.443816358110411"/>
    <n v="61.443816358110411"/>
    <n v="565.99999999999739"/>
    <n v="565.99999999999739"/>
    <n v="89"/>
    <x v="192"/>
    <x v="3714"/>
    <s v="BLENEAU"/>
    <s v="SSIAD BLENEAU"/>
    <s v="S.S.I.A.D."/>
    <n v="890970668"/>
    <s v="ACTIV'UNA PUISAYE-FORTERRE"/>
    <n v="1"/>
    <m/>
    <m/>
    <m/>
    <m/>
    <m/>
    <m/>
    <s v="P"/>
    <n v="1"/>
    <n v="6"/>
  </r>
  <r>
    <n v="89408"/>
    <n v="115.53684210526305"/>
    <n v="84.589473684210446"/>
    <n v="30.947368421052598"/>
    <n v="30.947368421052598"/>
    <n v="294"/>
    <n v="294"/>
    <n v="89"/>
    <x v="192"/>
    <x v="3725"/>
    <s v="BLENEAU"/>
    <s v="SSIAD BLENEAU"/>
    <s v="S.S.I.A.D."/>
    <n v="890970668"/>
    <s v="ACTIV'UNA PUISAYE-FORTERRE"/>
    <n v="1"/>
    <m/>
    <m/>
    <m/>
    <m/>
    <m/>
    <m/>
    <s v="P"/>
    <n v="0"/>
    <n v="3"/>
  </r>
  <r>
    <n v="89462"/>
    <n v="103.886925795053"/>
    <n v="71.68197879858657"/>
    <n v="32.204946996466425"/>
    <n v="32.204946996466425"/>
    <n v="294"/>
    <n v="294"/>
    <n v="89"/>
    <x v="192"/>
    <x v="3726"/>
    <s v="BLENEAU"/>
    <s v="SSIAD BLENEAU"/>
    <s v="S.S.I.A.D."/>
    <n v="890970668"/>
    <s v="ACTIV'UNA PUISAYE-FORTERRE"/>
    <n v="1"/>
    <m/>
    <m/>
    <m/>
    <m/>
    <m/>
    <m/>
    <s v="P"/>
    <n v="0"/>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A4051" firstHeaderRow="1" firstDataRow="1" firstDataCol="1"/>
  <pivotFields count="25">
    <pivotField showAll="0"/>
    <pivotField numFmtId="1" showAll="0"/>
    <pivotField numFmtId="165" showAll="0"/>
    <pivotField numFmtId="1" showAll="0"/>
    <pivotField numFmtId="1" showAll="0"/>
    <pivotField numFmtId="1" showAll="0"/>
    <pivotField numFmtId="1" showAll="0"/>
    <pivotField showAll="0"/>
    <pivotField axis="axisRow" showAll="0">
      <items count="194">
        <item x="111"/>
        <item x="106"/>
        <item x="103"/>
        <item x="188"/>
        <item x="108"/>
        <item x="56"/>
        <item x="84"/>
        <item x="68"/>
        <item x="135"/>
        <item x="109"/>
        <item x="85"/>
        <item x="133"/>
        <item x="43"/>
        <item x="132"/>
        <item x="110"/>
        <item x="104"/>
        <item x="134"/>
        <item x="138"/>
        <item x="140"/>
        <item x="55"/>
        <item x="52"/>
        <item x="53"/>
        <item x="137"/>
        <item x="136"/>
        <item x="139"/>
        <item x="105"/>
        <item x="107"/>
        <item x="86"/>
        <item x="190"/>
        <item x="102"/>
        <item x="54"/>
        <item x="31"/>
        <item x="32"/>
        <item x="4"/>
        <item x="189"/>
        <item x="14"/>
        <item x="15"/>
        <item x="16"/>
        <item x="17"/>
        <item x="18"/>
        <item x="19"/>
        <item x="20"/>
        <item x="21"/>
        <item x="22"/>
        <item x="23"/>
        <item x="24"/>
        <item x="73"/>
        <item x="88"/>
        <item x="27"/>
        <item x="70"/>
        <item x="13"/>
        <item x="71"/>
        <item x="2"/>
        <item x="97"/>
        <item x="33"/>
        <item x="72"/>
        <item x="3"/>
        <item x="28"/>
        <item x="146"/>
        <item x="149"/>
        <item x="148"/>
        <item x="145"/>
        <item x="147"/>
        <item x="150"/>
        <item x="151"/>
        <item x="152"/>
        <item x="153"/>
        <item x="154"/>
        <item x="155"/>
        <item x="156"/>
        <item x="123"/>
        <item x="157"/>
        <item x="158"/>
        <item x="159"/>
        <item x="160"/>
        <item x="161"/>
        <item x="162"/>
        <item x="163"/>
        <item x="164"/>
        <item x="165"/>
        <item x="166"/>
        <item x="167"/>
        <item x="168"/>
        <item x="169"/>
        <item x="170"/>
        <item x="171"/>
        <item x="172"/>
        <item x="173"/>
        <item x="125"/>
        <item x="174"/>
        <item x="175"/>
        <item x="176"/>
        <item x="177"/>
        <item x="178"/>
        <item x="179"/>
        <item x="180"/>
        <item x="117"/>
        <item x="181"/>
        <item x="182"/>
        <item x="183"/>
        <item x="184"/>
        <item x="185"/>
        <item x="186"/>
        <item x="121"/>
        <item x="124"/>
        <item x="120"/>
        <item x="119"/>
        <item x="118"/>
        <item x="122"/>
        <item x="76"/>
        <item x="141"/>
        <item x="80"/>
        <item x="62"/>
        <item x="35"/>
        <item x="131"/>
        <item x="112"/>
        <item x="77"/>
        <item x="50"/>
        <item x="79"/>
        <item x="78"/>
        <item x="12"/>
        <item x="61"/>
        <item x="49"/>
        <item x="60"/>
        <item x="47"/>
        <item x="46"/>
        <item x="81"/>
        <item x="63"/>
        <item x="75"/>
        <item x="11"/>
        <item x="101"/>
        <item x="64"/>
        <item x="5"/>
        <item x="25"/>
        <item x="99"/>
        <item x="100"/>
        <item x="29"/>
        <item x="7"/>
        <item x="6"/>
        <item x="9"/>
        <item x="10"/>
        <item x="98"/>
        <item x="8"/>
        <item x="66"/>
        <item x="91"/>
        <item x="57"/>
        <item x="130"/>
        <item x="92"/>
        <item x="65"/>
        <item x="95"/>
        <item x="191"/>
        <item x="30"/>
        <item x="41"/>
        <item x="42"/>
        <item x="36"/>
        <item x="128"/>
        <item x="0"/>
        <item x="58"/>
        <item x="37"/>
        <item x="83"/>
        <item x="26"/>
        <item x="127"/>
        <item x="40"/>
        <item x="39"/>
        <item x="129"/>
        <item x="96"/>
        <item x="38"/>
        <item x="1"/>
        <item x="144"/>
        <item x="34"/>
        <item x="89"/>
        <item x="192"/>
        <item x="142"/>
        <item x="143"/>
        <item x="126"/>
        <item x="90"/>
        <item x="59"/>
        <item x="187"/>
        <item x="44"/>
        <item x="94"/>
        <item x="116"/>
        <item x="114"/>
        <item x="69"/>
        <item x="82"/>
        <item x="48"/>
        <item x="67"/>
        <item x="115"/>
        <item x="113"/>
        <item x="45"/>
        <item x="93"/>
        <item x="74"/>
        <item x="87"/>
        <item x="51"/>
        <item t="default"/>
      </items>
    </pivotField>
    <pivotField axis="axisRow" showAll="0">
      <items count="3728">
        <item x="2184"/>
        <item x="2185"/>
        <item x="110"/>
        <item x="3659"/>
        <item x="2075"/>
        <item x="3452"/>
        <item x="2548"/>
        <item x="2802"/>
        <item x="2541"/>
        <item x="267"/>
        <item x="2"/>
        <item x="2466"/>
        <item x="1149"/>
        <item x="1124"/>
        <item x="3"/>
        <item x="1927"/>
        <item x="2074"/>
        <item x="3053"/>
        <item x="3116"/>
        <item x="2909"/>
        <item x="452"/>
        <item x="2543"/>
        <item x="3621"/>
        <item x="1020"/>
        <item x="1396"/>
        <item x="320"/>
        <item x="412"/>
        <item x="2121"/>
        <item x="2122"/>
        <item x="2229"/>
        <item x="268"/>
        <item x="3622"/>
        <item x="4"/>
        <item x="1546"/>
        <item x="1021"/>
        <item x="137"/>
        <item x="2545"/>
        <item x="1545"/>
        <item x="453"/>
        <item x="3052"/>
        <item x="3383"/>
        <item x="3384"/>
        <item x="711"/>
        <item x="1395"/>
        <item x="464"/>
        <item x="1125"/>
        <item x="3120"/>
        <item x="2978"/>
        <item x="413"/>
        <item x="1967"/>
        <item x="138"/>
        <item x="1277"/>
        <item x="2542"/>
        <item x="1748"/>
        <item x="1278"/>
        <item x="1391"/>
        <item x="139"/>
        <item x="2095"/>
        <item x="1845"/>
        <item x="371"/>
        <item x="1279"/>
        <item x="414"/>
        <item x="3623"/>
        <item x="3117"/>
        <item x="3318"/>
        <item x="140"/>
        <item x="2073"/>
        <item x="1022"/>
        <item x="1023"/>
        <item x="2076"/>
        <item x="2154"/>
        <item x="1652"/>
        <item x="2617"/>
        <item x="2544"/>
        <item x="2096"/>
        <item x="1776"/>
        <item x="1796"/>
        <item x="1653"/>
        <item x="192"/>
        <item x="1749"/>
        <item x="141"/>
        <item x="1624"/>
        <item x="1393"/>
        <item x="712"/>
        <item x="1218"/>
        <item x="1024"/>
        <item x="1219"/>
        <item x="2547"/>
        <item x="1797"/>
        <item x="663"/>
        <item x="5"/>
        <item x="3054"/>
        <item x="1392"/>
        <item x="3055"/>
        <item x="664"/>
        <item x="994"/>
        <item x="6"/>
        <item x="3364"/>
        <item x="193"/>
        <item x="269"/>
        <item x="2803"/>
        <item x="3660"/>
        <item x="2439"/>
        <item x="3118"/>
        <item x="3093"/>
        <item x="2468"/>
        <item x="2186"/>
        <item x="465"/>
        <item x="2765"/>
        <item x="2077"/>
        <item x="1333"/>
        <item x="2226"/>
        <item x="1928"/>
        <item x="1303"/>
        <item x="3121"/>
        <item x="2502"/>
        <item x="3449"/>
        <item x="2662"/>
        <item x="1025"/>
        <item x="1026"/>
        <item x="1654"/>
        <item x="1150"/>
        <item x="3094"/>
        <item x="1968"/>
        <item x="2838"/>
        <item x="2546"/>
        <item x="866"/>
        <item x="2925"/>
        <item x="1358"/>
        <item x="3056"/>
        <item x="1544"/>
        <item x="2839"/>
        <item x="372"/>
        <item x="321"/>
        <item x="1372"/>
        <item x="3119"/>
        <item x="194"/>
        <item x="2618"/>
        <item x="995"/>
        <item x="2440"/>
        <item x="2840"/>
        <item x="1027"/>
        <item x="2441"/>
        <item x="1397"/>
        <item x="2884"/>
        <item x="3270"/>
        <item x="2910"/>
        <item x="1777"/>
        <item x="1468"/>
        <item x="1220"/>
        <item x="2227"/>
        <item x="322"/>
        <item x="1798"/>
        <item x="1929"/>
        <item x="2078"/>
        <item x="3057"/>
        <item x="2230"/>
        <item x="1884"/>
        <item x="3319"/>
        <item x="1334"/>
        <item x="2766"/>
        <item x="1969"/>
        <item x="3661"/>
        <item x="2704"/>
        <item x="3468"/>
        <item x="270"/>
        <item x="2705"/>
        <item x="3365"/>
        <item x="613"/>
        <item x="2805"/>
        <item x="3469"/>
        <item x="1126"/>
        <item x="7"/>
        <item x="532"/>
        <item x="1151"/>
        <item x="1398"/>
        <item x="614"/>
        <item x="3470"/>
        <item x="3385"/>
        <item x="195"/>
        <item x="1704"/>
        <item x="323"/>
        <item x="2079"/>
        <item x="324"/>
        <item x="2228"/>
        <item x="665"/>
        <item x="2080"/>
        <item x="2375"/>
        <item x="2767"/>
        <item x="3058"/>
        <item x="1625"/>
        <item x="1626"/>
        <item x="3366"/>
        <item x="3122"/>
        <item x="373"/>
        <item x="1245"/>
        <item x="666"/>
        <item x="1221"/>
        <item x="1971"/>
        <item x="924"/>
        <item x="3450"/>
        <item x="111"/>
        <item x="1592"/>
        <item x="925"/>
        <item x="1930"/>
        <item x="1394"/>
        <item x="196"/>
        <item x="847"/>
        <item x="744"/>
        <item x="1093"/>
        <item x="454"/>
        <item x="2518"/>
        <item x="2376"/>
        <item x="374"/>
        <item x="3624"/>
        <item x="2885"/>
        <item x="3448"/>
        <item x="3343"/>
        <item x="965"/>
        <item x="3152"/>
        <item x="1305"/>
        <item x="3471"/>
        <item x="1516"/>
        <item x="1655"/>
        <item x="1028"/>
        <item x="3320"/>
        <item x="2225"/>
        <item x="2271"/>
        <item x="197"/>
        <item x="2549"/>
        <item x="271"/>
        <item x="3680"/>
        <item x="926"/>
        <item x="667"/>
        <item x="1832"/>
        <item x="2806"/>
        <item x="466"/>
        <item x="2187"/>
        <item x="143"/>
        <item x="1904"/>
        <item x="1972"/>
        <item x="60"/>
        <item x="198"/>
        <item x="1885"/>
        <item x="1750"/>
        <item x="2123"/>
        <item x="769"/>
        <item x="996"/>
        <item x="144"/>
        <item x="3321"/>
        <item x="8"/>
        <item x="3451"/>
        <item x="467"/>
        <item x="3472"/>
        <item x="1656"/>
        <item x="199"/>
        <item x="2503"/>
        <item x="3040"/>
        <item x="1127"/>
        <item x="848"/>
        <item x="966"/>
        <item x="1351"/>
        <item x="2707"/>
        <item x="1153"/>
        <item x="1399"/>
        <item x="2469"/>
        <item x="2442"/>
        <item x="1451"/>
        <item x="767"/>
        <item x="3222"/>
        <item x="616"/>
        <item x="200"/>
        <item x="3123"/>
        <item x="3625"/>
        <item x="1517"/>
        <item x="3386"/>
        <item x="3363"/>
        <item x="1487"/>
        <item x="2841"/>
        <item x="1029"/>
        <item x="3223"/>
        <item x="2245"/>
        <item x="2289"/>
        <item x="415"/>
        <item x="61"/>
        <item x="910"/>
        <item x="2467"/>
        <item x="3502"/>
        <item x="2911"/>
        <item x="3503"/>
        <item x="62"/>
        <item x="3224"/>
        <item x="3626"/>
        <item x="2304"/>
        <item x="3387"/>
        <item x="416"/>
        <item x="417"/>
        <item x="493"/>
        <item x="533"/>
        <item x="2223"/>
        <item x="3271"/>
        <item x="1246"/>
        <item x="468"/>
        <item x="3003"/>
        <item x="1657"/>
        <item x="1030"/>
        <item x="2807"/>
        <item x="1973"/>
        <item x="1031"/>
        <item x="2413"/>
        <item x="3004"/>
        <item x="2550"/>
        <item x="671"/>
        <item x="617"/>
        <item x="3059"/>
        <item x="3060"/>
        <item x="2246"/>
        <item x="1658"/>
        <item x="2504"/>
        <item x="272"/>
        <item x="455"/>
        <item x="1659"/>
        <item x="2124"/>
        <item x="145"/>
        <item x="273"/>
        <item x="2470"/>
        <item x="418"/>
        <item x="1974"/>
        <item x="2305"/>
        <item x="1593"/>
        <item x="469"/>
        <item x="1400"/>
        <item x="326"/>
        <item x="3192"/>
        <item x="3388"/>
        <item x="3225"/>
        <item x="3226"/>
        <item x="1306"/>
        <item x="3473"/>
        <item x="1128"/>
        <item x="534"/>
        <item x="2619"/>
        <item x="2620"/>
        <item x="2808"/>
        <item x="1569"/>
        <item x="1799"/>
        <item x="2621"/>
        <item x="2231"/>
        <item x="1452"/>
        <item x="3627"/>
        <item x="1359"/>
        <item x="3227"/>
        <item x="2290"/>
        <item x="3153"/>
        <item x="3681"/>
        <item x="748"/>
        <item x="1846"/>
        <item x="3682"/>
        <item x="1373"/>
        <item x="1800"/>
        <item x="3228"/>
        <item x="3322"/>
        <item x="3323"/>
        <item x="3662"/>
        <item x="2306"/>
        <item x="1222"/>
        <item x="2361"/>
        <item x="697"/>
        <item x="1975"/>
        <item x="3367"/>
        <item x="3721"/>
        <item x="2663"/>
        <item x="3124"/>
        <item x="2224"/>
        <item x="3061"/>
        <item x="867"/>
        <item x="3550"/>
        <item x="274"/>
        <item x="9"/>
        <item x="10"/>
        <item x="2551"/>
        <item x="2519"/>
        <item x="3504"/>
        <item x="2505"/>
        <item x="2664"/>
        <item x="0"/>
        <item x="2552"/>
        <item x="1280"/>
        <item x="1129"/>
        <item x="201"/>
        <item x="3095"/>
        <item x="3663"/>
        <item x="2553"/>
        <item x="112"/>
        <item x="1905"/>
        <item x="2708"/>
        <item x="1847"/>
        <item x="2554"/>
        <item x="2377"/>
        <item x="64"/>
        <item x="1307"/>
        <item x="1281"/>
        <item x="202"/>
        <item x="327"/>
        <item x="3551"/>
        <item x="1660"/>
        <item x="3389"/>
        <item x="1661"/>
        <item x="1719"/>
        <item x="2291"/>
        <item x="275"/>
        <item x="375"/>
        <item x="3390"/>
        <item x="2081"/>
        <item x="2097"/>
        <item x="618"/>
        <item x="2307"/>
        <item x="1374"/>
        <item x="3125"/>
        <item x="3154"/>
        <item x="1308"/>
        <item x="146"/>
        <item x="619"/>
        <item x="620"/>
        <item x="3229"/>
        <item x="276"/>
        <item x="1202"/>
        <item x="2709"/>
        <item x="3453"/>
        <item x="997"/>
        <item x="1627"/>
        <item x="535"/>
        <item x="147"/>
        <item x="376"/>
        <item x="277"/>
        <item x="3025"/>
        <item x="11"/>
        <item x="1662"/>
        <item x="377"/>
        <item x="2378"/>
        <item x="927"/>
        <item x="278"/>
        <item x="1594"/>
        <item x="1976"/>
        <item x="1309"/>
        <item x="1548"/>
        <item x="3126"/>
        <item x="2979"/>
        <item x="789"/>
        <item x="2739"/>
        <item x="3391"/>
        <item x="1977"/>
        <item x="1595"/>
        <item x="2809"/>
        <item x="1488"/>
        <item x="3026"/>
        <item x="1518"/>
        <item x="2928"/>
        <item x="12"/>
        <item x="2768"/>
        <item x="3041"/>
        <item x="1570"/>
        <item x="3005"/>
        <item x="2362"/>
        <item x="2379"/>
        <item x="1663"/>
        <item x="1978"/>
        <item x="13"/>
        <item x="3628"/>
        <item x="2188"/>
        <item x="2665"/>
        <item x="203"/>
        <item x="790"/>
        <item x="3284"/>
        <item x="1664"/>
        <item x="2247"/>
        <item x="2886"/>
        <item x="470"/>
        <item x="14"/>
        <item x="2912"/>
        <item x="67"/>
        <item x="2125"/>
        <item x="2126"/>
        <item x="1360"/>
        <item x="148"/>
        <item x="3474"/>
        <item x="1361"/>
        <item x="494"/>
        <item x="582"/>
        <item x="1571"/>
        <item x="998"/>
        <item x="149"/>
        <item x="2955"/>
        <item x="1906"/>
        <item x="1130"/>
        <item x="1401"/>
        <item x="2555"/>
        <item x="669"/>
        <item x="2292"/>
        <item x="3193"/>
        <item x="456"/>
        <item x="2913"/>
        <item x="2380"/>
        <item x="3194"/>
        <item x="2710"/>
        <item x="1778"/>
        <item x="2127"/>
        <item x="1154"/>
        <item x="670"/>
        <item x="204"/>
        <item x="2082"/>
        <item x="1519"/>
        <item x="205"/>
        <item x="1665"/>
        <item x="206"/>
        <item x="378"/>
        <item x="2189"/>
        <item x="3006"/>
        <item x="150"/>
        <item x="3272"/>
        <item x="1335"/>
        <item x="1113"/>
        <item x="1310"/>
        <item x="3155"/>
        <item x="2327"/>
        <item x="1980"/>
        <item x="749"/>
        <item x="1848"/>
        <item x="68"/>
        <item x="1849"/>
        <item x="3629"/>
        <item x="928"/>
        <item x="621"/>
        <item x="1907"/>
        <item x="1402"/>
        <item x="1549"/>
        <item x="2929"/>
        <item x="1981"/>
        <item x="622"/>
        <item x="1032"/>
        <item x="2810"/>
        <item x="2328"/>
        <item x="3683"/>
        <item x="2190"/>
        <item x="2191"/>
        <item x="2192"/>
        <item x="328"/>
        <item x="1033"/>
        <item x="279"/>
        <item x="623"/>
        <item x="280"/>
        <item x="1982"/>
        <item x="2622"/>
        <item x="2363"/>
        <item x="1801"/>
        <item x="1453"/>
        <item x="2520"/>
        <item x="2521"/>
        <item x="2740"/>
        <item x="69"/>
        <item x="2623"/>
        <item x="2843"/>
        <item x="999"/>
        <item x="329"/>
        <item x="3684"/>
        <item x="1403"/>
        <item x="2711"/>
        <item x="2193"/>
        <item x="2248"/>
        <item x="714"/>
        <item x="2844"/>
        <item x="1248"/>
        <item x="1034"/>
        <item x="1336"/>
        <item x="495"/>
        <item x="2980"/>
        <item x="929"/>
        <item x="2471"/>
        <item x="2308"/>
        <item x="2887"/>
        <item x="2414"/>
        <item x="3042"/>
        <item x="1983"/>
        <item x="1984"/>
        <item x="1404"/>
        <item x="3344"/>
        <item x="1203"/>
        <item x="912"/>
        <item x="496"/>
        <item x="2329"/>
        <item x="2249"/>
        <item x="2845"/>
        <item x="881"/>
        <item x="1000"/>
        <item x="2381"/>
        <item x="2741"/>
        <item x="3195"/>
        <item x="3196"/>
        <item x="624"/>
        <item x="207"/>
        <item x="70"/>
        <item x="536"/>
        <item x="3630"/>
        <item x="2981"/>
        <item x="2811"/>
        <item x="1779"/>
        <item x="1520"/>
        <item x="2742"/>
        <item x="3230"/>
        <item x="183"/>
        <item x="3454"/>
        <item x="2343"/>
        <item x="791"/>
        <item x="1405"/>
        <item x="3722"/>
        <item x="3475"/>
        <item x="3273"/>
        <item x="2232"/>
        <item x="1572"/>
        <item x="497"/>
        <item x="772"/>
        <item x="3723"/>
        <item x="3063"/>
        <item x="807"/>
        <item x="1249"/>
        <item x="1833"/>
        <item x="2444"/>
        <item x="2445"/>
        <item x="1155"/>
        <item x="1720"/>
        <item x="2472"/>
        <item x="1985"/>
        <item x="1596"/>
        <item x="2812"/>
        <item x="3368"/>
        <item x="208"/>
        <item x="1250"/>
        <item x="209"/>
        <item x="1986"/>
        <item x="849"/>
        <item x="2446"/>
        <item x="1251"/>
        <item x="2344"/>
        <item x="210"/>
        <item x="3506"/>
        <item x="2415"/>
        <item x="779"/>
        <item x="1834"/>
        <item x="3156"/>
        <item x="1094"/>
        <item x="379"/>
        <item x="1282"/>
        <item x="1850"/>
        <item x="583"/>
        <item x="1311"/>
        <item x="2666"/>
        <item x="2625"/>
        <item x="673"/>
        <item x="750"/>
        <item x="1721"/>
        <item x="3369"/>
        <item x="212"/>
        <item x="3507"/>
        <item x="2556"/>
        <item x="751"/>
        <item x="1550"/>
        <item x="2626"/>
        <item x="833"/>
        <item x="3393"/>
        <item x="2557"/>
        <item x="2083"/>
        <item x="281"/>
        <item x="2155"/>
        <item x="3115"/>
        <item x="71"/>
        <item x="3231"/>
        <item x="282"/>
        <item x="72"/>
        <item x="1666"/>
        <item x="900"/>
        <item x="2194"/>
        <item x="3394"/>
        <item x="743"/>
        <item x="2846"/>
        <item x="882"/>
        <item x="1835"/>
        <item x="73"/>
        <item x="3685"/>
        <item x="2382"/>
        <item x="3157"/>
        <item x="850"/>
        <item x="1931"/>
        <item x="2448"/>
        <item x="1886"/>
        <item x="1283"/>
        <item x="3508"/>
        <item x="2417"/>
        <item x="3301"/>
        <item x="2982"/>
        <item x="625"/>
        <item x="380"/>
        <item x="1035"/>
        <item x="1752"/>
        <item x="1489"/>
        <item x="3378"/>
        <item x="3007"/>
        <item x="3552"/>
        <item x="869"/>
        <item x="868"/>
        <item x="2558"/>
        <item x="1753"/>
        <item x="715"/>
        <item x="1284"/>
        <item x="3476"/>
        <item x="584"/>
        <item x="1780"/>
        <item x="2559"/>
        <item x="1802"/>
        <item x="2309"/>
        <item x="3686"/>
        <item x="3455"/>
        <item x="1754"/>
        <item x="2098"/>
        <item x="2099"/>
        <item x="1667"/>
        <item x="771"/>
        <item x="784"/>
        <item x="2560"/>
        <item x="1131"/>
        <item x="1987"/>
        <item x="1988"/>
        <item x="2195"/>
        <item x="3158"/>
        <item x="870"/>
        <item x="2847"/>
        <item x="1989"/>
        <item x="1990"/>
        <item x="2983"/>
        <item x="3064"/>
        <item x="3065"/>
        <item x="1755"/>
        <item x="2330"/>
        <item x="2449"/>
        <item x="1442"/>
        <item x="3232"/>
        <item x="3631"/>
        <item x="213"/>
        <item x="2669"/>
        <item x="809"/>
        <item x="3159"/>
        <item x="1406"/>
        <item x="2815"/>
        <item x="2888"/>
        <item x="283"/>
        <item x="284"/>
        <item x="1628"/>
        <item x="2744"/>
        <item x="2562"/>
        <item x="2563"/>
        <item x="626"/>
        <item x="15"/>
        <item x="1722"/>
        <item x="381"/>
        <item x="585"/>
        <item x="1668"/>
        <item x="498"/>
        <item x="1669"/>
        <item x="2848"/>
        <item x="2196"/>
        <item x="3589"/>
        <item x="930"/>
        <item x="2310"/>
        <item x="538"/>
        <item x="2984"/>
        <item x="1991"/>
        <item x="2816"/>
        <item x="2849"/>
        <item x="382"/>
        <item x="1036"/>
        <item x="2487"/>
        <item x="3477"/>
        <item x="3632"/>
        <item x="1001"/>
        <item x="883"/>
        <item x="2889"/>
        <item x="499"/>
        <item x="2197"/>
        <item x="2671"/>
        <item x="214"/>
        <item x="1037"/>
        <item x="911"/>
        <item x="3687"/>
        <item x="1908"/>
        <item x="3008"/>
        <item x="2930"/>
        <item x="2473"/>
        <item x="3233"/>
        <item x="2418"/>
        <item x="967"/>
        <item x="1597"/>
        <item x="3197"/>
        <item x="1407"/>
        <item x="446"/>
        <item x="215"/>
        <item x="1932"/>
        <item x="1992"/>
        <item x="2769"/>
        <item x="3127"/>
        <item x="3285"/>
        <item x="884"/>
        <item x="3590"/>
        <item x="1670"/>
        <item x="1362"/>
        <item x="2565"/>
        <item x="1993"/>
        <item x="1038"/>
        <item x="1909"/>
        <item x="968"/>
        <item x="2522"/>
        <item x="3553"/>
        <item x="3554"/>
        <item x="2745"/>
        <item x="2850"/>
        <item x="674"/>
        <item x="1851"/>
        <item x="3478"/>
        <item x="1039"/>
        <item x="1408"/>
        <item x="2383"/>
        <item x="3479"/>
        <item x="3128"/>
        <item x="1132"/>
        <item x="3509"/>
        <item x="2198"/>
        <item x="216"/>
        <item x="3395"/>
        <item x="716"/>
        <item x="285"/>
        <item x="627"/>
        <item x="3234"/>
        <item x="901"/>
        <item x="1803"/>
        <item x="2129"/>
        <item x="217"/>
        <item x="2311"/>
        <item x="3456"/>
        <item x="1454"/>
        <item x="184"/>
        <item x="2566"/>
        <item x="1363"/>
        <item x="1573"/>
        <item x="383"/>
        <item x="3198"/>
        <item x="2915"/>
        <item x="3028"/>
        <item x="1285"/>
        <item x="16"/>
        <item x="3235"/>
        <item x="752"/>
        <item x="1920"/>
        <item x="3066"/>
        <item x="2746"/>
        <item x="3009"/>
        <item x="3447"/>
        <item x="2567"/>
        <item x="628"/>
        <item x="3510"/>
        <item x="500"/>
        <item x="2851"/>
        <item x="1040"/>
        <item x="3599"/>
        <item x="969"/>
        <item x="675"/>
        <item x="3199"/>
        <item x="2250"/>
        <item x="717"/>
        <item x="330"/>
        <item x="2156"/>
        <item x="1757"/>
        <item x="471"/>
        <item x="2157"/>
        <item x="2817"/>
        <item x="286"/>
        <item x="2158"/>
        <item x="3129"/>
        <item x="3096"/>
        <item x="2312"/>
        <item x="2672"/>
        <item x="2627"/>
        <item x="810"/>
        <item x="1523"/>
        <item x="3555"/>
        <item x="2852"/>
        <item x="384"/>
        <item x="151"/>
        <item x="1156"/>
        <item x="3556"/>
        <item x="75"/>
        <item x="2628"/>
        <item x="152"/>
        <item x="871"/>
        <item x="420"/>
        <item x="2384"/>
        <item x="1410"/>
        <item x="1995"/>
        <item x="1994"/>
        <item x="3130"/>
        <item x="3200"/>
        <item x="917"/>
        <item x="1996"/>
        <item x="677"/>
        <item x="629"/>
        <item x="2385"/>
        <item x="3097"/>
        <item x="1852"/>
        <item x="1887"/>
        <item x="2931"/>
        <item x="2853"/>
        <item x="287"/>
        <item x="2985"/>
        <item x="1551"/>
        <item x="422"/>
        <item x="288"/>
        <item x="2272"/>
        <item x="2273"/>
        <item x="3010"/>
        <item x="1853"/>
        <item x="1411"/>
        <item x="1376"/>
        <item x="2673"/>
        <item x="718"/>
        <item x="851"/>
        <item x="17"/>
        <item x="1758"/>
        <item x="2986"/>
        <item x="3201"/>
        <item x="834"/>
        <item x="835"/>
        <item x="3345"/>
        <item x="1781"/>
        <item x="2159"/>
        <item x="3633"/>
        <item x="2524"/>
        <item x="719"/>
        <item x="2294"/>
        <item x="3557"/>
        <item x="3558"/>
        <item x="1377"/>
        <item x="2274"/>
        <item x="3274"/>
        <item x="472"/>
        <item x="3302"/>
        <item x="1997"/>
        <item x="331"/>
        <item x="218"/>
        <item x="2525"/>
        <item x="1041"/>
        <item x="3559"/>
        <item x="3560"/>
        <item x="931"/>
        <item x="811"/>
        <item x="501"/>
        <item x="76"/>
        <item x="1782"/>
        <item x="77"/>
        <item x="1671"/>
        <item x="1157"/>
        <item x="1933"/>
        <item x="932"/>
        <item x="2932"/>
        <item x="3600"/>
        <item x="1312"/>
        <item x="2712"/>
        <item x="1804"/>
        <item x="3286"/>
        <item x="502"/>
        <item x="3511"/>
        <item x="3512"/>
        <item x="1783"/>
        <item x="2747"/>
        <item x="2568"/>
        <item x="2629"/>
        <item x="1629"/>
        <item x="2506"/>
        <item x="2313"/>
        <item x="933"/>
        <item x="2419"/>
        <item x="3513"/>
        <item x="913"/>
        <item x="3275"/>
        <item x="219"/>
        <item x="2854"/>
        <item x="1201"/>
        <item x="333"/>
        <item x="2160"/>
        <item x="3287"/>
        <item x="914"/>
        <item x="1352"/>
        <item x="630"/>
        <item x="1204"/>
        <item x="539"/>
        <item x="18"/>
        <item x="3457"/>
        <item x="1313"/>
        <item x="3067"/>
        <item x="1133"/>
        <item x="753"/>
        <item x="1042"/>
        <item x="1043"/>
        <item x="113"/>
        <item x="114"/>
        <item x="153"/>
        <item x="1252"/>
        <item x="220"/>
        <item x="1524"/>
        <item x="3236"/>
        <item x="2957"/>
        <item x="2713"/>
        <item x="3068"/>
        <item x="3688"/>
        <item x="221"/>
        <item x="1378"/>
        <item x="1672"/>
        <item x="1759"/>
        <item x="1921"/>
        <item x="678"/>
        <item x="3202"/>
        <item x="2345"/>
        <item x="3011"/>
        <item x="1854"/>
        <item x="3203"/>
        <item x="19"/>
        <item x="115"/>
        <item x="934"/>
        <item x="2199"/>
        <item x="1998"/>
        <item x="679"/>
        <item x="3069"/>
        <item x="3070"/>
        <item x="1805"/>
        <item x="3514"/>
        <item x="154"/>
        <item x="2630"/>
        <item x="812"/>
        <item x="1212"/>
        <item x="3288"/>
        <item x="540"/>
        <item x="457"/>
        <item x="2130"/>
        <item x="3396"/>
        <item x="1724"/>
        <item x="2770"/>
        <item x="3480"/>
        <item x="3481"/>
        <item x="3397"/>
        <item x="1598"/>
        <item x="3237"/>
        <item x="458"/>
        <item x="155"/>
        <item x="1379"/>
        <item x="473"/>
        <item x="631"/>
        <item x="1158"/>
        <item x="541"/>
        <item x="78"/>
        <item x="334"/>
        <item x="156"/>
        <item x="1673"/>
        <item x="3664"/>
        <item x="1999"/>
        <item x="1044"/>
        <item x="2674"/>
        <item x="1552"/>
        <item x="3289"/>
        <item x="3665"/>
        <item x="2420"/>
        <item x="852"/>
        <item x="1159"/>
        <item x="1353"/>
        <item x="2000"/>
        <item x="157"/>
        <item x="2987"/>
        <item x="1160"/>
        <item x="2570"/>
        <item x="2988"/>
        <item x="1674"/>
        <item x="474"/>
        <item x="1314"/>
        <item x="2675"/>
        <item x="2714"/>
        <item x="3204"/>
        <item x="680"/>
        <item x="853"/>
        <item x="2001"/>
        <item x="3398"/>
        <item x="1900"/>
        <item x="2364"/>
        <item x="3399"/>
        <item x="885"/>
        <item x="935"/>
        <item x="1455"/>
        <item x="1490"/>
        <item x="3591"/>
        <item x="1916"/>
        <item x="915"/>
        <item x="1469"/>
        <item x="1806"/>
        <item x="2933"/>
        <item x="3482"/>
        <item x="2934"/>
        <item x="2935"/>
        <item x="3561"/>
        <item x="1223"/>
        <item x="1224"/>
        <item x="872"/>
        <item x="1525"/>
        <item x="1574"/>
        <item x="3029"/>
        <item x="1315"/>
        <item x="902"/>
        <item x="1412"/>
        <item x="2855"/>
        <item x="2450"/>
        <item x="1934"/>
        <item x="720"/>
        <item x="3012"/>
        <item x="3013"/>
        <item x="1675"/>
        <item x="1364"/>
        <item x="854"/>
        <item x="1338"/>
        <item x="2571"/>
        <item x="2748"/>
        <item x="2631"/>
        <item x="1491"/>
        <item x="3689"/>
        <item x="2989"/>
        <item x="681"/>
        <item x="3238"/>
        <item x="2856"/>
        <item x="3324"/>
        <item x="1784"/>
        <item x="855"/>
        <item x="3634"/>
        <item x="475"/>
        <item x="1443"/>
        <item x="1134"/>
        <item x="1286"/>
        <item x="1045"/>
        <item x="1760"/>
        <item x="3131"/>
        <item x="3635"/>
        <item x="3325"/>
        <item x="185"/>
        <item x="2200"/>
        <item x="476"/>
        <item x="503"/>
        <item x="2386"/>
        <item x="2162"/>
        <item x="2163"/>
        <item x="936"/>
        <item x="3132"/>
        <item x="2251"/>
        <item x="3483"/>
        <item x="2749"/>
        <item x="2002"/>
        <item x="542"/>
        <item x="2857"/>
        <item x="423"/>
        <item x="2084"/>
        <item x="3400"/>
        <item x="732"/>
        <item x="543"/>
        <item x="3071"/>
        <item x="1492"/>
        <item x="2936"/>
        <item x="1676"/>
        <item x="2314"/>
        <item x="2131"/>
        <item x="1630"/>
        <item x="2004"/>
        <item x="3043"/>
        <item x="1380"/>
        <item x="2572"/>
        <item x="937"/>
        <item x="1935"/>
        <item x="1936"/>
        <item x="3205"/>
        <item x="920"/>
        <item x="773"/>
        <item x="2201"/>
        <item x="682"/>
        <item x="1910"/>
        <item x="1046"/>
        <item x="1413"/>
        <item x="2275"/>
        <item x="158"/>
        <item x="3458"/>
        <item x="3276"/>
        <item x="186"/>
        <item x="2387"/>
        <item x="2132"/>
        <item x="836"/>
        <item x="837"/>
        <item x="424"/>
        <item x="222"/>
        <item x="20"/>
        <item x="1911"/>
        <item x="335"/>
        <item x="2331"/>
        <item x="1677"/>
        <item x="2990"/>
        <item x="223"/>
        <item x="2632"/>
        <item x="2633"/>
        <item x="2315"/>
        <item x="2858"/>
        <item x="3160"/>
        <item x="1785"/>
        <item x="1725"/>
        <item x="3636"/>
        <item x="683"/>
        <item x="1225"/>
        <item x="3290"/>
        <item x="1316"/>
        <item x="3239"/>
        <item x="3601"/>
        <item x="2573"/>
        <item x="1807"/>
        <item x="504"/>
        <item x="3637"/>
        <item x="477"/>
        <item x="2005"/>
        <item x="21"/>
        <item x="1937"/>
        <item x="224"/>
        <item x="3484"/>
        <item x="793"/>
        <item x="3161"/>
        <item x="1631"/>
        <item x="3666"/>
        <item x="225"/>
        <item x="3485"/>
        <item x="1632"/>
        <item x="1317"/>
        <item x="813"/>
        <item x="3667"/>
        <item x="1938"/>
        <item x="873"/>
        <item x="2085"/>
        <item x="478"/>
        <item x="3277"/>
        <item x="2276"/>
        <item x="1939"/>
        <item x="2771"/>
        <item x="336"/>
        <item x="774"/>
        <item x="2958"/>
        <item x="425"/>
        <item x="2252"/>
        <item x="159"/>
        <item x="1678"/>
        <item x="2332"/>
        <item x="2574"/>
        <item x="337"/>
        <item x="1679"/>
        <item x="1161"/>
        <item x="1633"/>
        <item x="3207"/>
        <item x="80"/>
        <item x="2006"/>
        <item x="1162"/>
        <item x="385"/>
        <item x="1287"/>
        <item x="1457"/>
        <item x="459"/>
        <item x="81"/>
        <item x="1786"/>
        <item x="2859"/>
        <item x="544"/>
        <item x="632"/>
        <item x="3208"/>
        <item x="938"/>
        <item x="1527"/>
        <item x="2526"/>
        <item x="1288"/>
        <item x="3098"/>
        <item x="2233"/>
        <item x="2007"/>
        <item x="386"/>
        <item x="2234"/>
        <item x="1940"/>
        <item x="918"/>
        <item x="1553"/>
        <item x="3303"/>
        <item x="1429"/>
        <item x="545"/>
        <item x="387"/>
        <item x="1163"/>
        <item x="427"/>
        <item x="919"/>
        <item x="766"/>
        <item x="1002"/>
        <item x="1493"/>
        <item x="856"/>
        <item x="3690"/>
        <item x="1047"/>
        <item x="1470"/>
        <item x="1048"/>
        <item x="2716"/>
        <item x="1680"/>
        <item x="3073"/>
        <item x="1226"/>
        <item x="2527"/>
        <item x="939"/>
        <item x="2576"/>
        <item x="2577"/>
        <item x="633"/>
        <item x="1726"/>
        <item x="1681"/>
        <item x="2677"/>
        <item x="3240"/>
        <item x="3602"/>
        <item x="22"/>
        <item x="922"/>
        <item x="2133"/>
        <item x="1864"/>
        <item x="3638"/>
        <item x="3162"/>
        <item x="1575"/>
        <item x="1787"/>
        <item x="1836"/>
        <item x="1049"/>
        <item x="1227"/>
        <item x="1788"/>
        <item x="1682"/>
        <item x="116"/>
        <item x="160"/>
        <item x="634"/>
        <item x="23"/>
        <item x="887"/>
        <item x="1865"/>
        <item x="2578"/>
        <item x="2277"/>
        <item x="2579"/>
        <item x="289"/>
        <item x="1727"/>
        <item x="2937"/>
        <item x="428"/>
        <item x="2678"/>
        <item x="24"/>
        <item x="587"/>
        <item x="3346"/>
        <item x="2202"/>
        <item x="2528"/>
        <item x="83"/>
        <item x="1943"/>
        <item x="1789"/>
        <item x="1458"/>
        <item x="1683"/>
        <item x="1164"/>
        <item x="775"/>
        <item x="187"/>
        <item x="940"/>
        <item x="1684"/>
        <item x="3486"/>
        <item x="84"/>
        <item x="1166"/>
        <item x="2134"/>
        <item x="2101"/>
        <item x="2346"/>
        <item x="1165"/>
        <item x="2008"/>
        <item x="3401"/>
        <item x="2009"/>
        <item x="2388"/>
        <item x="2635"/>
        <item x="1459"/>
        <item x="1318"/>
        <item x="226"/>
        <item x="2772"/>
        <item x="3563"/>
        <item x="188"/>
        <item x="2347"/>
        <item x="1050"/>
        <item x="1167"/>
        <item x="429"/>
        <item x="1168"/>
        <item x="3403"/>
        <item x="2135"/>
        <item x="1685"/>
        <item x="2102"/>
        <item x="546"/>
        <item x="2679"/>
        <item x="1554"/>
        <item x="3404"/>
        <item x="1528"/>
        <item x="2680"/>
        <item x="2103"/>
        <item x="2164"/>
        <item x="1941"/>
        <item x="2421"/>
        <item x="1051"/>
        <item x="3099"/>
        <item x="3044"/>
        <item x="3347"/>
        <item x="1114"/>
        <item x="2892"/>
        <item x="588"/>
        <item x="941"/>
        <item x="25"/>
        <item x="3304"/>
        <item x="2773"/>
        <item x="903"/>
        <item x="2010"/>
        <item x="338"/>
        <item x="2136"/>
        <item x="26"/>
        <item x="2253"/>
        <item x="1728"/>
        <item x="2860"/>
        <item x="970"/>
        <item x="339"/>
        <item x="2750"/>
        <item x="3326"/>
        <item x="3405"/>
        <item x="3100"/>
        <item x="3691"/>
        <item x="1942"/>
        <item x="1414"/>
        <item x="227"/>
        <item x="2474"/>
        <item x="3348"/>
        <item x="3030"/>
        <item x="2011"/>
        <item x="3564"/>
        <item x="290"/>
        <item x="3565"/>
        <item x="1319"/>
        <item x="3209"/>
        <item x="2295"/>
        <item x="3487"/>
        <item x="228"/>
        <item x="1761"/>
        <item x="1444"/>
        <item x="1052"/>
        <item x="794"/>
        <item x="1266"/>
        <item x="2636"/>
        <item x="3101"/>
        <item x="1205"/>
        <item x="3349"/>
        <item x="161"/>
        <item x="1228"/>
        <item x="1634"/>
        <item x="2451"/>
        <item x="1599"/>
        <item x="1555"/>
        <item x="3327"/>
        <item x="814"/>
        <item x="1229"/>
        <item x="2717"/>
        <item x="1729"/>
        <item x="1053"/>
        <item x="2389"/>
        <item x="3668"/>
        <item x="547"/>
        <item x="874"/>
        <item x="3163"/>
        <item x="118"/>
        <item x="117"/>
        <item x="1730"/>
        <item x="119"/>
        <item x="340"/>
        <item x="1445"/>
        <item x="85"/>
        <item x="971"/>
        <item x="291"/>
        <item x="548"/>
        <item x="1320"/>
        <item x="2203"/>
        <item x="341"/>
        <item x="942"/>
        <item x="2297"/>
        <item x="888"/>
        <item x="460"/>
        <item x="1267"/>
        <item x="86"/>
        <item x="1169"/>
        <item x="2582"/>
        <item x="2012"/>
        <item x="1944"/>
        <item x="515"/>
        <item x="388"/>
        <item x="1686"/>
        <item x="2751"/>
        <item x="3692"/>
        <item x="342"/>
        <item x="343"/>
        <item x="1340"/>
        <item x="2583"/>
        <item x="389"/>
        <item x="2086"/>
        <item x="2718"/>
        <item x="2087"/>
        <item x="2774"/>
        <item x="3328"/>
        <item x="1415"/>
        <item x="1556"/>
        <item x="1170"/>
        <item x="754"/>
        <item x="1557"/>
        <item x="1808"/>
        <item x="3164"/>
        <item x="3603"/>
        <item x="27"/>
        <item x="3329"/>
        <item x="2390"/>
        <item x="1635"/>
        <item x="1687"/>
        <item x="2819"/>
        <item x="1213"/>
        <item x="2719"/>
        <item x="1494"/>
        <item x="3406"/>
        <item x="3350"/>
        <item x="1922"/>
        <item x="1809"/>
        <item x="28"/>
        <item x="1416"/>
        <item x="2488"/>
        <item x="2333"/>
        <item x="2334"/>
        <item x="1289"/>
        <item x="1945"/>
        <item x="229"/>
        <item x="838"/>
        <item x="430"/>
        <item x="2584"/>
        <item x="516"/>
        <item x="1946"/>
        <item x="2489"/>
        <item x="1341"/>
        <item x="1558"/>
        <item x="2137"/>
        <item x="3291"/>
        <item x="505"/>
        <item x="3669"/>
        <item x="1417"/>
        <item x="3241"/>
        <item x="1342"/>
        <item x="120"/>
        <item x="230"/>
        <item x="2960"/>
        <item x="162"/>
        <item x="745"/>
        <item x="550"/>
        <item x="635"/>
        <item x="30"/>
        <item x="31"/>
        <item x="2422"/>
        <item x="231"/>
        <item x="685"/>
        <item x="1003"/>
        <item x="447"/>
        <item x="87"/>
        <item x="839"/>
        <item x="1103"/>
        <item x="1230"/>
        <item x="479"/>
        <item x="943"/>
        <item x="1214"/>
        <item x="2752"/>
        <item x="2753"/>
        <item x="1888"/>
        <item x="2254"/>
        <item x="2255"/>
        <item x="1135"/>
        <item x="1559"/>
        <item x="2391"/>
        <item x="2013"/>
        <item x="3014"/>
        <item x="3693"/>
        <item x="3242"/>
        <item x="163"/>
        <item x="2475"/>
        <item x="3515"/>
        <item x="2278"/>
        <item x="1253"/>
        <item x="1688"/>
        <item x="973"/>
        <item x="292"/>
        <item x="1811"/>
        <item x="1529"/>
        <item x="3074"/>
        <item x="592"/>
        <item x="2775"/>
        <item x="1889"/>
        <item x="3639"/>
        <item x="2961"/>
        <item x="1812"/>
        <item x="2938"/>
        <item x="795"/>
        <item x="3407"/>
        <item x="1576"/>
        <item x="3305"/>
        <item x="1054"/>
        <item x="3694"/>
        <item x="1055"/>
        <item x="293"/>
        <item x="840"/>
        <item x="2706"/>
        <item x="615"/>
        <item x="142"/>
        <item x="2926"/>
        <item x="2842"/>
        <item x="65"/>
        <item x="668"/>
        <item x="1979"/>
        <item x="419"/>
        <item x="3062"/>
        <item x="703"/>
        <item x="1247"/>
        <item x="713"/>
        <item x="2443"/>
        <item x="1915"/>
        <item x="792"/>
        <item x="2416"/>
        <item x="3027"/>
        <item x="2128"/>
        <item x="1521"/>
        <item x="1375"/>
        <item x="211"/>
        <item x="3392"/>
        <item x="2956"/>
        <item x="1751"/>
        <item x="672"/>
        <item x="2743"/>
        <item x="808"/>
        <item x="1522"/>
        <item x="2486"/>
        <item x="2447"/>
        <item x="2667"/>
        <item x="770"/>
        <item x="2668"/>
        <item x="2813"/>
        <item x="2293"/>
        <item x="2561"/>
        <item x="1263"/>
        <item x="2564"/>
        <item x="2670"/>
        <item x="74"/>
        <item x="1723"/>
        <item x="1756"/>
        <item x="1337"/>
        <item x="1409"/>
        <item x="676"/>
        <item x="421"/>
        <item x="2100"/>
        <item x="332"/>
        <item x="2161"/>
        <item x="2634"/>
        <item x="1456"/>
        <item x="2818"/>
        <item x="886"/>
        <item x="2580"/>
        <item x="3402"/>
        <item x="2959"/>
        <item x="245"/>
        <item x="684"/>
        <item x="549"/>
        <item x="972"/>
        <item x="431"/>
        <item x="2639"/>
        <item x="1270"/>
        <item x="432"/>
        <item x="2895"/>
        <item x="778"/>
        <item x="897"/>
        <item x="1472"/>
        <item x="640"/>
        <item x="2453"/>
        <item x="2588"/>
        <item x="435"/>
        <item x="1918"/>
        <item x="1583"/>
        <item x="3532"/>
        <item x="2113"/>
        <item x="394"/>
        <item x="1434"/>
        <item x="3534"/>
        <item x="691"/>
        <item x="171"/>
        <item x="601"/>
        <item x="2532"/>
        <item x="45"/>
        <item x="437"/>
        <item x="308"/>
        <item x="3422"/>
        <item x="246"/>
        <item x="1326"/>
        <item x="3539"/>
        <item x="1585"/>
        <item x="311"/>
        <item x="302"/>
        <item x="1893"/>
        <item x="1564"/>
        <item x="2428"/>
        <item x="438"/>
        <item x="763"/>
        <item x="1958"/>
        <item x="706"/>
        <item x="2060"/>
        <item x="2879"/>
        <item x="2975"/>
        <item x="444"/>
        <item x="365"/>
        <item x="1197"/>
        <item x="1746"/>
        <item x="3501"/>
        <item x="182"/>
        <item x="2181"/>
        <item x="3656"/>
        <item x="3023"/>
        <item x="445"/>
        <item x="2954"/>
        <item x="1321"/>
        <item x="2256"/>
        <item x="2235"/>
        <item x="2392"/>
        <item x="768"/>
        <item x="593"/>
        <item x="2393"/>
        <item x="3075"/>
        <item x="2585"/>
        <item x="1636"/>
        <item x="1637"/>
        <item x="1689"/>
        <item x="1577"/>
        <item x="2962"/>
        <item x="3148"/>
        <item x="3566"/>
        <item x="1495"/>
        <item x="1690"/>
        <item x="3165"/>
        <item x="2529"/>
        <item x="1866"/>
        <item x="2720"/>
        <item x="1867"/>
        <item x="480"/>
        <item x="2014"/>
        <item x="796"/>
        <item x="755"/>
        <item x="686"/>
        <item x="3516"/>
        <item x="1868"/>
        <item x="797"/>
        <item x="1638"/>
        <item x="3243"/>
        <item x="2348"/>
        <item x="294"/>
        <item x="857"/>
        <item x="3517"/>
        <item x="33"/>
        <item x="1947"/>
        <item x="1095"/>
        <item x="776"/>
        <item x="921"/>
        <item x="2015"/>
        <item x="2104"/>
        <item x="551"/>
        <item x="2394"/>
        <item x="3306"/>
        <item x="1430"/>
        <item x="2395"/>
        <item x="2586"/>
        <item x="636"/>
        <item x="1691"/>
        <item x="2681"/>
        <item x="2016"/>
        <item x="1431"/>
        <item x="1912"/>
        <item x="1171"/>
        <item x="3166"/>
        <item x="3518"/>
        <item x="2476"/>
        <item x="3588"/>
        <item x="88"/>
        <item x="3519"/>
        <item x="2776"/>
        <item x="2777"/>
        <item x="3520"/>
        <item x="2204"/>
        <item x="2861"/>
        <item x="1290"/>
        <item x="1869"/>
        <item x="875"/>
        <item x="2017"/>
        <item x="295"/>
        <item x="3567"/>
        <item x="1948"/>
        <item x="1172"/>
        <item x="3408"/>
        <item x="59"/>
        <item x="1262"/>
        <item x="63"/>
        <item x="730"/>
        <item x="2814"/>
        <item x="731"/>
        <item x="586"/>
        <item x="2890"/>
        <item x="1526"/>
        <item x="3072"/>
        <item x="2575"/>
        <item x="2581"/>
        <item x="1731"/>
        <item x="2637"/>
        <item x="2638"/>
        <item x="3569"/>
        <item x="90"/>
        <item x="638"/>
        <item x="948"/>
        <item x="93"/>
        <item x="1532"/>
        <item x="2026"/>
        <item x="2652"/>
        <item x="2789"/>
        <item x="3578"/>
        <item x="3419"/>
        <item x="1180"/>
        <item x="981"/>
        <item x="2040"/>
        <item x="982"/>
        <item x="103"/>
        <item x="3440"/>
        <item x="252"/>
        <item x="2118"/>
        <item x="179"/>
        <item x="3467"/>
        <item x="3585"/>
        <item x="491"/>
        <item x="2977"/>
        <item x="2702"/>
        <item x="1354"/>
        <item x="2396"/>
        <item x="2003"/>
        <item x="3521"/>
        <item x="2862"/>
        <item x="2640"/>
        <item x="3459"/>
        <item x="1639"/>
        <item x="1692"/>
        <item x="2349"/>
        <item x="1304"/>
        <item x="2804"/>
        <item x="1970"/>
        <item x="325"/>
        <item x="1152"/>
        <item x="729"/>
        <item x="2927"/>
        <item x="3505"/>
        <item x="66"/>
        <item x="2624"/>
        <item x="2523"/>
        <item x="1264"/>
        <item x="2569"/>
        <item x="2676"/>
        <item x="79"/>
        <item x="2891"/>
        <item x="426"/>
        <item x="1265"/>
        <item x="82"/>
        <item x="1339"/>
        <item x="2296"/>
        <item x="589"/>
        <item x="1268"/>
        <item x="1917"/>
        <item x="2893"/>
        <item x="590"/>
        <item x="591"/>
        <item x="346"/>
        <item x="2237"/>
        <item x="3528"/>
        <item x="3533"/>
        <item x="2649"/>
        <item x="1500"/>
        <item x="2597"/>
        <item x="101"/>
        <item x="2599"/>
        <item x="2829"/>
        <item x="602"/>
        <item x="2690"/>
        <item x="3541"/>
        <item x="2534"/>
        <item x="537"/>
        <item x="612"/>
        <item x="3522"/>
        <item x="1206"/>
        <item x="777"/>
        <item x="2991"/>
        <item x="3206"/>
        <item x="3562"/>
        <item x="2335"/>
        <item x="1496"/>
        <item x="1640"/>
        <item x="3133"/>
        <item x="1322"/>
        <item x="1870"/>
        <item x="2423"/>
        <item x="3523"/>
        <item x="1056"/>
        <item x="1732"/>
        <item x="517"/>
        <item x="29"/>
        <item x="3244"/>
        <item x="1057"/>
        <item x="1790"/>
        <item x="552"/>
        <item x="390"/>
        <item x="2365"/>
        <item x="2205"/>
        <item x="232"/>
        <item x="344"/>
        <item x="2298"/>
        <item x="2490"/>
        <item x="1004"/>
        <item x="2491"/>
        <item x="1136"/>
        <item x="1460"/>
        <item x="1497"/>
        <item x="2105"/>
        <item x="32"/>
        <item x="1810"/>
        <item x="1096"/>
        <item x="815"/>
        <item x="2206"/>
        <item x="1291"/>
        <item x="2088"/>
        <item x="2721"/>
        <item x="2963"/>
        <item x="2207"/>
        <item x="506"/>
        <item x="34"/>
        <item x="2257"/>
        <item x="3524"/>
        <item x="2641"/>
        <item x="2258"/>
        <item x="1949"/>
        <item x="2259"/>
        <item x="3076"/>
        <item x="1950"/>
        <item x="3409"/>
        <item x="345"/>
        <item x="89"/>
        <item x="481"/>
        <item x="1292"/>
        <item x="594"/>
        <item x="1717"/>
        <item x="2894"/>
        <item x="3568"/>
        <item x="1254"/>
        <item x="1951"/>
        <item x="3045"/>
        <item x="2397"/>
        <item x="2299"/>
        <item x="482"/>
        <item x="1530"/>
        <item x="637"/>
        <item x="3460"/>
        <item x="3015"/>
        <item x="2778"/>
        <item x="2722"/>
        <item x="3278"/>
        <item x="858"/>
        <item x="687"/>
        <item x="2336"/>
        <item x="1231"/>
        <item x="2507"/>
        <item x="1791"/>
        <item x="756"/>
        <item x="1837"/>
        <item x="2452"/>
        <item x="2106"/>
        <item x="3077"/>
        <item x="1097"/>
        <item x="944"/>
        <item x="2138"/>
        <item x="35"/>
        <item x="507"/>
        <item x="1432"/>
        <item x="2107"/>
        <item x="1471"/>
        <item x="746"/>
        <item x="2316"/>
        <item x="3570"/>
        <item x="3078"/>
        <item x="2139"/>
        <item x="2140"/>
        <item x="1232"/>
        <item x="1733"/>
        <item x="448"/>
        <item x="2108"/>
        <item x="2109"/>
        <item x="3640"/>
        <item x="3307"/>
        <item x="2398"/>
        <item x="296"/>
        <item x="3102"/>
        <item x="1418"/>
        <item x="2236"/>
        <item x="3245"/>
        <item x="2260"/>
        <item x="2110"/>
        <item x="91"/>
        <item x="2141"/>
        <item x="164"/>
        <item x="391"/>
        <item x="3604"/>
        <item x="1005"/>
        <item x="2508"/>
        <item x="1792"/>
        <item x="3167"/>
        <item x="2587"/>
        <item x="1343"/>
        <item x="639"/>
        <item x="3330"/>
        <item x="2779"/>
        <item x="233"/>
        <item x="1855"/>
        <item x="3605"/>
        <item x="3606"/>
        <item x="2111"/>
        <item x="1293"/>
        <item x="595"/>
        <item x="889"/>
        <item x="2492"/>
        <item x="2723"/>
        <item x="596"/>
        <item x="1207"/>
        <item x="297"/>
        <item x="1734"/>
        <item x="36"/>
        <item x="92"/>
        <item x="798"/>
        <item x="3670"/>
        <item x="508"/>
        <item x="2366"/>
        <item x="234"/>
        <item x="2682"/>
        <item x="3246"/>
        <item x="347"/>
        <item x="1600"/>
        <item x="3168"/>
        <item x="890"/>
        <item x="2018"/>
        <item x="2367"/>
        <item x="1006"/>
        <item x="1578"/>
        <item x="1601"/>
        <item x="1838"/>
        <item x="3695"/>
        <item x="2317"/>
        <item x="945"/>
        <item x="1381"/>
        <item x="3103"/>
        <item x="946"/>
        <item x="2863"/>
        <item x="974"/>
        <item x="1560"/>
        <item x="3046"/>
        <item x="3134"/>
        <item x="1419"/>
        <item x="975"/>
        <item x="2261"/>
        <item x="1215"/>
        <item x="904"/>
        <item x="733"/>
        <item x="1813"/>
        <item x="235"/>
        <item x="2864"/>
        <item x="2754"/>
        <item x="2939"/>
        <item x="1718"/>
        <item x="947"/>
        <item x="1098"/>
        <item x="2964"/>
        <item x="3525"/>
        <item x="518"/>
        <item x="2318"/>
        <item x="37"/>
        <item x="976"/>
        <item x="3351"/>
        <item x="1814"/>
        <item x="3016"/>
        <item x="3169"/>
        <item x="3308"/>
        <item x="1602"/>
        <item x="3017"/>
        <item x="3658"/>
        <item x="2820"/>
        <item x="3031"/>
        <item x="641"/>
        <item x="3641"/>
        <item x="1104"/>
        <item x="3135"/>
        <item x="3247"/>
        <item x="2724"/>
        <item x="2019"/>
        <item x="3018"/>
        <item x="38"/>
        <item x="2319"/>
        <item x="1007"/>
        <item x="348"/>
        <item x="298"/>
        <item x="165"/>
        <item x="433"/>
        <item x="3696"/>
        <item x="3136"/>
        <item x="1173"/>
        <item x="1233"/>
        <item x="2337"/>
        <item x="2368"/>
        <item x="1382"/>
        <item x="1531"/>
        <item x="1561"/>
        <item x="2683"/>
        <item x="2589"/>
        <item x="1693"/>
        <item x="2780"/>
        <item x="1383"/>
        <item x="166"/>
        <item x="3137"/>
        <item x="2020"/>
        <item x="1174"/>
        <item x="3697"/>
        <item x="2477"/>
        <item x="2493"/>
        <item x="1735"/>
        <item x="2021"/>
        <item x="2865"/>
        <item x="1694"/>
        <item x="1498"/>
        <item x="841"/>
        <item x="1793"/>
        <item x="167"/>
        <item x="3410"/>
        <item x="121"/>
        <item x="3671"/>
        <item x="2208"/>
        <item x="3331"/>
        <item x="2821"/>
        <item x="2590"/>
        <item x="3210"/>
        <item x="3698"/>
        <item x="3571"/>
        <item x="2918"/>
        <item x="1115"/>
        <item x="688"/>
        <item x="597"/>
        <item x="1473"/>
        <item x="3104"/>
        <item x="3642"/>
        <item x="2142"/>
        <item x="3138"/>
        <item x="3139"/>
        <item x="2591"/>
        <item x="1871"/>
        <item x="1695"/>
        <item x="3047"/>
        <item x="1420"/>
        <item x="816"/>
        <item x="2642"/>
        <item x="434"/>
        <item x="2822"/>
        <item x="842"/>
        <item x="1913"/>
        <item x="349"/>
        <item x="2643"/>
        <item x="1433"/>
        <item x="3309"/>
        <item x="2424"/>
        <item x="3079"/>
        <item x="3643"/>
        <item x="3248"/>
        <item x="2592"/>
        <item x="2022"/>
        <item x="1579"/>
        <item x="2112"/>
        <item x="350"/>
        <item x="3526"/>
        <item x="3572"/>
        <item x="2781"/>
        <item x="1474"/>
        <item x="3644"/>
        <item x="2823"/>
        <item x="2824"/>
        <item x="299"/>
        <item x="1058"/>
        <item x="3170"/>
        <item x="1794"/>
        <item x="3527"/>
        <item x="2530"/>
        <item x="1890"/>
        <item x="351"/>
        <item x="1059"/>
        <item x="949"/>
        <item x="1580"/>
        <item x="2644"/>
        <item x="2684"/>
        <item x="1475"/>
        <item x="2023"/>
        <item x="2024"/>
        <item x="122"/>
        <item x="3370"/>
        <item x="2725"/>
        <item x="2593"/>
        <item x="3488"/>
        <item x="1208"/>
        <item x="2940"/>
        <item x="3592"/>
        <item x="2726"/>
        <item x="236"/>
        <item x="123"/>
        <item x="3140"/>
        <item x="3699"/>
        <item x="2399"/>
        <item x="1533"/>
        <item x="3032"/>
        <item x="3573"/>
        <item x="3574"/>
        <item x="1461"/>
        <item x="553"/>
        <item x="94"/>
        <item x="1137"/>
        <item x="642"/>
        <item x="1105"/>
        <item x="3279"/>
        <item x="3489"/>
        <item x="916"/>
        <item x="95"/>
        <item x="757"/>
        <item x="1271"/>
        <item x="2279"/>
        <item x="237"/>
        <item x="1355"/>
        <item x="643"/>
        <item x="3080"/>
        <item x="1899"/>
        <item x="1008"/>
        <item x="799"/>
        <item x="734"/>
        <item x="2165"/>
        <item x="735"/>
        <item x="1534"/>
        <item x="300"/>
        <item x="3411"/>
        <item x="3529"/>
        <item x="96"/>
        <item x="97"/>
        <item x="168"/>
        <item x="554"/>
        <item x="483"/>
        <item x="2454"/>
        <item x="3490"/>
        <item x="436"/>
        <item x="1138"/>
        <item x="1736"/>
        <item x="2025"/>
        <item x="2727"/>
        <item x="1272"/>
        <item x="2209"/>
        <item x="1294"/>
        <item x="3141"/>
        <item x="689"/>
        <item x="2825"/>
        <item x="3352"/>
        <item x="876"/>
        <item x="2494"/>
        <item x="2826"/>
        <item x="301"/>
        <item x="2166"/>
        <item x="3280"/>
        <item x="3249"/>
        <item x="1581"/>
        <item x="3310"/>
        <item x="2300"/>
        <item x="1139"/>
        <item x="2594"/>
        <item x="1234"/>
        <item x="39"/>
        <item x="3412"/>
        <item x="555"/>
        <item x="352"/>
        <item x="1582"/>
        <item x="1273"/>
        <item x="3413"/>
        <item x="392"/>
        <item x="3171"/>
        <item x="1323"/>
        <item x="2400"/>
        <item x="3250"/>
        <item x="2645"/>
        <item x="3033"/>
        <item x="2782"/>
        <item x="2783"/>
        <item x="3575"/>
        <item x="1216"/>
        <item x="2338"/>
        <item x="3332"/>
        <item x="1175"/>
        <item x="598"/>
        <item x="1535"/>
        <item x="1815"/>
        <item x="3414"/>
        <item x="877"/>
        <item x="1696"/>
        <item x="2728"/>
        <item x="2646"/>
        <item x="2210"/>
        <item x="2320"/>
        <item x="1176"/>
        <item x="2495"/>
        <item x="977"/>
        <item x="1446"/>
        <item x="2896"/>
        <item x="3461"/>
        <item x="2089"/>
        <item x="169"/>
        <item x="124"/>
        <item x="1421"/>
        <item x="3530"/>
        <item x="3700"/>
        <item x="3211"/>
        <item x="3531"/>
        <item x="690"/>
        <item x="978"/>
        <item x="3701"/>
        <item x="1737"/>
        <item x="1274"/>
        <item x="1697"/>
        <item x="3172"/>
        <item x="239"/>
        <item x="1177"/>
        <item x="2755"/>
        <item x="843"/>
        <item x="1106"/>
        <item x="1060"/>
        <item x="1499"/>
        <item x="2647"/>
        <item x="1422"/>
        <item x="2455"/>
        <item x="599"/>
        <item x="3415"/>
        <item x="1295"/>
        <item x="1872"/>
        <item x="2280"/>
        <item x="2866"/>
        <item x="2648"/>
        <item x="1447"/>
        <item x="1698"/>
        <item x="2456"/>
        <item x="3081"/>
        <item x="1562"/>
        <item x="1762"/>
        <item x="2784"/>
        <item x="721"/>
        <item x="2211"/>
        <item x="3607"/>
        <item x="1738"/>
        <item x="2685"/>
        <item x="3593"/>
        <item x="1739"/>
        <item x="2867"/>
        <item x="2457"/>
        <item x="125"/>
        <item x="1603"/>
        <item x="1324"/>
        <item x="3594"/>
        <item x="2090"/>
        <item x="800"/>
        <item x="3142"/>
        <item x="98"/>
        <item x="2458"/>
        <item x="2167"/>
        <item x="3416"/>
        <item x="3173"/>
        <item x="2897"/>
        <item x="556"/>
        <item x="1476"/>
        <item x="1423"/>
        <item x="3293"/>
        <item x="2168"/>
        <item x="2169"/>
        <item x="644"/>
        <item x="393"/>
        <item x="859"/>
        <item x="2827"/>
        <item x="1923"/>
        <item x="2478"/>
        <item x="722"/>
        <item x="896"/>
        <item x="2898"/>
        <item x="3576"/>
        <item x="3462"/>
        <item x="3174"/>
        <item x="1816"/>
        <item x="519"/>
        <item x="1952"/>
        <item x="3645"/>
        <item x="3608"/>
        <item x="1275"/>
        <item x="3281"/>
        <item x="2595"/>
        <item x="1604"/>
        <item x="395"/>
        <item x="2170"/>
        <item x="557"/>
        <item x="240"/>
        <item x="3212"/>
        <item x="3251"/>
        <item x="3175"/>
        <item x="2027"/>
        <item x="1891"/>
        <item x="461"/>
        <item x="2919"/>
        <item x="1605"/>
        <item x="353"/>
        <item x="1699"/>
        <item x="2028"/>
        <item x="1817"/>
        <item x="2650"/>
        <item x="1477"/>
        <item x="1061"/>
        <item x="3105"/>
        <item x="3176"/>
        <item x="1641"/>
        <item x="2785"/>
        <item x="303"/>
        <item x="3646"/>
        <item x="241"/>
        <item x="3252"/>
        <item x="1365"/>
        <item x="2029"/>
        <item x="40"/>
        <item x="242"/>
        <item x="2651"/>
        <item x="1107"/>
        <item x="2868"/>
        <item x="354"/>
        <item x="3253"/>
        <item x="2729"/>
        <item x="3491"/>
        <item x="1953"/>
        <item x="99"/>
        <item x="2869"/>
        <item x="2920"/>
        <item x="355"/>
        <item x="3647"/>
        <item x="645"/>
        <item x="2965"/>
        <item x="2143"/>
        <item x="304"/>
        <item x="1296"/>
        <item x="3648"/>
        <item x="41"/>
        <item x="558"/>
        <item x="950"/>
        <item x="780"/>
        <item x="1740"/>
        <item x="2030"/>
        <item x="1366"/>
        <item x="1501"/>
        <item x="1384"/>
        <item x="520"/>
        <item x="305"/>
        <item x="3294"/>
        <item x="2786"/>
        <item x="2031"/>
        <item x="1140"/>
        <item x="1344"/>
        <item x="2459"/>
        <item x="2756"/>
        <item x="3492"/>
        <item x="3353"/>
        <item x="1448"/>
        <item x="1763"/>
        <item x="781"/>
        <item x="2828"/>
        <item x="559"/>
        <item x="396"/>
        <item x="1009"/>
        <item x="1345"/>
        <item x="2091"/>
        <item x="2966"/>
        <item x="1839"/>
        <item x="1062"/>
        <item x="2787"/>
        <item x="2757"/>
        <item x="2401"/>
        <item x="2402"/>
        <item x="817"/>
        <item x="3082"/>
        <item x="2114"/>
        <item x="2212"/>
        <item x="521"/>
        <item x="2032"/>
        <item x="3417"/>
        <item x="2350"/>
        <item x="3577"/>
        <item x="522"/>
        <item x="2899"/>
        <item x="1385"/>
        <item x="3354"/>
        <item x="1901"/>
        <item x="1502"/>
        <item x="3609"/>
        <item x="2213"/>
        <item x="2479"/>
        <item x="1255"/>
        <item x="1818"/>
        <item x="3295"/>
        <item x="42"/>
        <item x="170"/>
        <item x="2686"/>
        <item x="1954"/>
        <item x="1856"/>
        <item x="2596"/>
        <item x="1424"/>
        <item x="2788"/>
        <item x="2351"/>
        <item x="2033"/>
        <item x="646"/>
        <item x="831"/>
        <item x="1063"/>
        <item x="1178"/>
        <item x="3143"/>
        <item x="758"/>
        <item x="1700"/>
        <item x="905"/>
        <item x="2992"/>
        <item x="891"/>
        <item x="3371"/>
        <item x="3296"/>
        <item x="1064"/>
        <item x="3254"/>
        <item x="1209"/>
        <item x="647"/>
        <item x="723"/>
        <item x="3493"/>
        <item x="560"/>
        <item x="243"/>
        <item x="2214"/>
        <item x="1701"/>
        <item x="600"/>
        <item x="1642"/>
        <item x="1643"/>
        <item x="2900"/>
        <item x="1702"/>
        <item x="2598"/>
        <item x="951"/>
        <item x="2425"/>
        <item x="1179"/>
        <item x="3418"/>
        <item x="3672"/>
        <item x="1955"/>
        <item x="1235"/>
        <item x="2941"/>
        <item x="3463"/>
        <item x="1065"/>
        <item x="2870"/>
        <item x="244"/>
        <item x="2034"/>
        <item x="1819"/>
        <item x="2035"/>
        <item x="100"/>
        <item x="1956"/>
        <item x="172"/>
        <item x="3579"/>
        <item x="2871"/>
        <item x="3177"/>
        <item x="189"/>
        <item x="190"/>
        <item x="1449"/>
        <item x="2830"/>
        <item x="2653"/>
        <item x="2654"/>
        <item x="818"/>
        <item x="2901"/>
        <item x="1902"/>
        <item x="2967"/>
        <item x="3494"/>
        <item x="2262"/>
        <item x="2263"/>
        <item x="2600"/>
        <item x="1435"/>
        <item x="1066"/>
        <item x="1503"/>
        <item x="3178"/>
        <item x="2790"/>
        <item x="2215"/>
        <item x="2352"/>
        <item x="3649"/>
        <item x="952"/>
        <item x="3355"/>
        <item x="523"/>
        <item x="173"/>
        <item x="2831"/>
        <item x="3144"/>
        <item x="356"/>
        <item x="43"/>
        <item x="2238"/>
        <item x="2353"/>
        <item x="2239"/>
        <item x="3255"/>
        <item x="1346"/>
        <item x="1236"/>
        <item x="397"/>
        <item x="2601"/>
        <item x="561"/>
        <item x="2655"/>
        <item x="174"/>
        <item x="2602"/>
        <item x="3311"/>
        <item x="3535"/>
        <item x="2496"/>
        <item x="44"/>
        <item x="3420"/>
        <item x="357"/>
        <item x="2531"/>
        <item x="819"/>
        <item x="2758"/>
        <item x="398"/>
        <item x="1606"/>
        <item x="3179"/>
        <item x="724"/>
        <item x="3356"/>
        <item x="1563"/>
        <item x="2036"/>
        <item x="2037"/>
        <item x="979"/>
        <item x="2321"/>
        <item x="1116"/>
        <item x="2403"/>
        <item x="3256"/>
        <item x="2038"/>
        <item x="3048"/>
        <item x="3421"/>
        <item x="1504"/>
        <item x="1367"/>
        <item x="2092"/>
        <item x="3333"/>
        <item x="3536"/>
        <item x="1820"/>
        <item x="1584"/>
        <item x="1256"/>
        <item x="2509"/>
        <item x="1067"/>
        <item x="306"/>
        <item x="3537"/>
        <item x="3106"/>
        <item x="2460"/>
        <item x="2264"/>
        <item x="3297"/>
        <item x="2603"/>
        <item x="1108"/>
        <item x="484"/>
        <item x="2872"/>
        <item x="980"/>
        <item x="2759"/>
        <item x="2968"/>
        <item x="2426"/>
        <item x="1840"/>
        <item x="399"/>
        <item x="1821"/>
        <item x="892"/>
        <item x="3180"/>
        <item x="2427"/>
        <item x="2604"/>
        <item x="126"/>
        <item x="2039"/>
        <item x="3181"/>
        <item x="1892"/>
        <item x="2832"/>
        <item x="307"/>
        <item x="2171"/>
        <item x="2172"/>
        <item x="3379"/>
        <item x="3213"/>
        <item x="3650"/>
        <item x="3372"/>
        <item x="648"/>
        <item x="2115"/>
        <item x="2914"/>
        <item x="1068"/>
        <item x="2173"/>
        <item x="2281"/>
        <item x="2216"/>
        <item x="2687"/>
        <item x="2144"/>
        <item x="562"/>
        <item x="2791"/>
        <item x="309"/>
        <item x="2041"/>
        <item x="3495"/>
        <item x="2969"/>
        <item x="563"/>
        <item x="46"/>
        <item x="3496"/>
        <item x="1957"/>
        <item x="310"/>
        <item x="2970"/>
        <item x="1536"/>
        <item x="2461"/>
        <item x="1069"/>
        <item x="3538"/>
        <item x="485"/>
        <item x="1181"/>
        <item x="400"/>
        <item x="2688"/>
        <item x="2339"/>
        <item x="1703"/>
        <item x="692"/>
        <item x="1182"/>
        <item x="649"/>
        <item x="1705"/>
        <item x="603"/>
        <item x="2873"/>
        <item x="2689"/>
        <item x="2993"/>
        <item x="1436"/>
        <item x="3334"/>
        <item x="3299"/>
        <item x="564"/>
        <item x="604"/>
        <item x="1183"/>
        <item x="1325"/>
        <item x="3257"/>
        <item x="2217"/>
        <item x="1706"/>
        <item x="1297"/>
        <item x="3214"/>
        <item x="3580"/>
        <item x="2301"/>
        <item x="1644"/>
        <item x="2042"/>
        <item x="2043"/>
        <item x="2145"/>
        <item x="2093"/>
        <item x="1924"/>
        <item x="127"/>
        <item x="650"/>
        <item x="1368"/>
        <item x="1184"/>
        <item x="3651"/>
        <item x="2792"/>
        <item x="605"/>
        <item x="47"/>
        <item x="2044"/>
        <item x="3673"/>
        <item x="651"/>
        <item x="1070"/>
        <item x="3540"/>
        <item x="128"/>
        <item x="3724"/>
        <item x="1607"/>
        <item x="1645"/>
        <item x="129"/>
        <item x="2429"/>
        <item x="2793"/>
        <item x="2971"/>
        <item x="191"/>
        <item x="2218"/>
        <item x="1873"/>
        <item x="606"/>
        <item x="1707"/>
        <item x="2730"/>
        <item x="2045"/>
        <item x="401"/>
        <item x="565"/>
        <item x="312"/>
        <item x="3610"/>
        <item x="102"/>
        <item x="2731"/>
        <item x="2874"/>
        <item x="2794"/>
        <item x="1646"/>
        <item x="130"/>
        <item x="1647"/>
        <item x="2046"/>
        <item x="2219"/>
        <item x="2047"/>
        <item x="693"/>
        <item x="2942"/>
        <item x="2048"/>
        <item x="1586"/>
        <item x="2265"/>
        <item x="2322"/>
        <item x="1141"/>
        <item x="2116"/>
        <item x="2972"/>
        <item x="1478"/>
        <item x="2049"/>
        <item x="3145"/>
        <item x="2921"/>
        <item x="2691"/>
        <item x="1071"/>
        <item x="652"/>
        <item x="2994"/>
        <item x="402"/>
        <item x="2220"/>
        <item x="2692"/>
        <item x="953"/>
        <item x="2510"/>
        <item x="2605"/>
        <item x="1608"/>
        <item x="1537"/>
        <item x="1538"/>
        <item x="1857"/>
        <item x="449"/>
        <item x="1874"/>
        <item x="820"/>
        <item x="759"/>
        <item x="1386"/>
        <item x="801"/>
        <item x="3595"/>
        <item x="2430"/>
        <item x="1117"/>
        <item x="1587"/>
        <item x="3423"/>
        <item x="3049"/>
        <item x="1822"/>
        <item x="3019"/>
        <item x="3335"/>
        <item x="607"/>
        <item x="2916"/>
        <item x="1894"/>
        <item x="1505"/>
        <item x="1479"/>
        <item x="524"/>
        <item x="3357"/>
        <item x="1210"/>
        <item x="1257"/>
        <item x="2902"/>
        <item x="439"/>
        <item x="1462"/>
        <item x="1142"/>
        <item x="906"/>
        <item x="3702"/>
        <item x="3107"/>
        <item x="3703"/>
        <item x="1010"/>
        <item x="983"/>
        <item x="525"/>
        <item x="3424"/>
        <item x="2462"/>
        <item x="3380"/>
        <item x="440"/>
        <item x="3373"/>
        <item x="1450"/>
        <item x="247"/>
        <item x="2340"/>
        <item x="782"/>
        <item x="1011"/>
        <item x="3542"/>
        <item x="3611"/>
        <item x="984"/>
        <item x="802"/>
        <item x="2511"/>
        <item x="2833"/>
        <item x="3704"/>
        <item x="3612"/>
        <item x="893"/>
        <item x="3705"/>
        <item x="1480"/>
        <item x="3425"/>
        <item x="1012"/>
        <item x="694"/>
        <item x="1356"/>
        <item x="2732"/>
        <item x="1327"/>
        <item x="3020"/>
        <item x="1347"/>
        <item x="725"/>
        <item x="1609"/>
        <item x="1875"/>
        <item x="3182"/>
        <item x="1539"/>
        <item x="1764"/>
        <item x="1013"/>
        <item x="3707"/>
        <item x="3358"/>
        <item x="1237"/>
        <item x="487"/>
        <item x="441"/>
        <item x="2147"/>
        <item x="3146"/>
        <item x="3337"/>
        <item x="2995"/>
        <item x="2513"/>
        <item x="1217"/>
        <item x="1186"/>
        <item x="2323"/>
        <item x="489"/>
        <item x="3426"/>
        <item x="695"/>
        <item x="3312"/>
        <item x="736"/>
        <item x="1073"/>
        <item x="1876"/>
        <item x="358"/>
        <item x="737"/>
        <item x="2480"/>
        <item x="696"/>
        <item x="1143"/>
        <item x="1185"/>
        <item x="760"/>
        <item x="1858"/>
        <item x="48"/>
        <item x="3374"/>
        <item x="2117"/>
        <item x="860"/>
        <item x="1588"/>
        <item x="1481"/>
        <item x="3381"/>
        <item x="3427"/>
        <item x="783"/>
        <item x="1765"/>
        <item x="2656"/>
        <item x="1648"/>
        <item x="3652"/>
        <item x="3581"/>
        <item x="3706"/>
        <item x="2282"/>
        <item x="3428"/>
        <item x="2917"/>
        <item x="2996"/>
        <item x="1348"/>
        <item x="1463"/>
        <item x="1610"/>
        <item x="2050"/>
        <item x="878"/>
        <item x="1464"/>
        <item x="566"/>
        <item x="1109"/>
        <item x="1859"/>
        <item x="2875"/>
        <item x="1766"/>
        <item x="1465"/>
        <item x="3336"/>
        <item x="2404"/>
        <item x="3596"/>
        <item x="2997"/>
        <item x="3708"/>
        <item x="49"/>
        <item x="2733"/>
        <item x="1841"/>
        <item x="1014"/>
        <item x="2943"/>
        <item x="486"/>
        <item x="104"/>
        <item x="738"/>
        <item x="2693"/>
        <item x="739"/>
        <item x="1767"/>
        <item x="2606"/>
        <item x="1118"/>
        <item x="2734"/>
        <item x="879"/>
        <item x="861"/>
        <item x="698"/>
        <item x="526"/>
        <item x="699"/>
        <item x="3034"/>
        <item x="2998"/>
        <item x="3258"/>
        <item x="3382"/>
        <item x="2694"/>
        <item x="726"/>
        <item x="803"/>
        <item x="2944"/>
        <item x="2999"/>
        <item x="248"/>
        <item x="2146"/>
        <item x="3543"/>
        <item x="727"/>
        <item x="313"/>
        <item x="985"/>
        <item x="3653"/>
        <item x="3709"/>
        <item x="761"/>
        <item x="3710"/>
        <item x="3000"/>
        <item x="2369"/>
        <item x="1768"/>
        <item x="986"/>
        <item x="1877"/>
        <item x="3359"/>
        <item x="2945"/>
        <item x="1015"/>
        <item x="1540"/>
        <item x="3050"/>
        <item x="3711"/>
        <item x="3613"/>
        <item x="3429"/>
        <item x="3430"/>
        <item x="987"/>
        <item x="3712"/>
        <item x="1072"/>
        <item x="1119"/>
        <item x="1506"/>
        <item x="894"/>
        <item x="3582"/>
        <item x="1144"/>
        <item x="2533"/>
        <item x="488"/>
        <item x="2607"/>
        <item x="762"/>
        <item x="3713"/>
        <item x="3431"/>
        <item x="1769"/>
        <item x="3001"/>
        <item x="1507"/>
        <item x="3259"/>
        <item x="1508"/>
        <item x="1611"/>
        <item x="988"/>
        <item x="2512"/>
        <item x="3108"/>
        <item x="700"/>
        <item x="450"/>
        <item x="862"/>
        <item x="1099"/>
        <item x="728"/>
        <item x="880"/>
        <item x="3215"/>
        <item x="2608"/>
        <item x="3002"/>
        <item x="1387"/>
        <item x="3083"/>
        <item x="1100"/>
        <item x="3035"/>
        <item x="3036"/>
        <item x="608"/>
        <item x="3714"/>
        <item x="701"/>
        <item x="3084"/>
        <item x="1120"/>
        <item x="1770"/>
        <item x="175"/>
        <item x="2923"/>
        <item x="1425"/>
        <item x="1895"/>
        <item x="1258"/>
        <item x="989"/>
        <item x="907"/>
        <item x="1145"/>
        <item x="2148"/>
        <item x="1879"/>
        <item x="1437"/>
        <item x="2405"/>
        <item x="2354"/>
        <item x="3260"/>
        <item x="1878"/>
        <item x="740"/>
        <item x="1903"/>
        <item x="821"/>
        <item x="359"/>
        <item x="2431"/>
        <item x="741"/>
        <item x="1771"/>
        <item x="2406"/>
        <item x="1612"/>
        <item x="2760"/>
        <item x="2407"/>
        <item x="1541"/>
        <item x="2149"/>
        <item x="2946"/>
        <item x="3715"/>
        <item x="3292"/>
        <item x="1388"/>
        <item x="1"/>
        <item x="3338"/>
        <item x="527"/>
        <item x="3021"/>
        <item x="3432"/>
        <item x="2051"/>
        <item x="528"/>
        <item x="1860"/>
        <item x="702"/>
        <item x="2761"/>
        <item x="1482"/>
        <item x="3497"/>
        <item x="2795"/>
        <item x="3614"/>
        <item x="2762"/>
        <item x="954"/>
        <item x="1565"/>
        <item x="3022"/>
        <item x="1074"/>
        <item x="2408"/>
        <item x="3498"/>
        <item x="1914"/>
        <item x="2221"/>
        <item x="747"/>
        <item x="567"/>
        <item x="568"/>
        <item x="3499"/>
        <item x="1896"/>
        <item x="1823"/>
        <item x="3716"/>
        <item x="50"/>
        <item x="1897"/>
        <item x="908"/>
        <item x="1741"/>
        <item x="3464"/>
        <item x="176"/>
        <item x="1328"/>
        <item x="1426"/>
        <item x="609"/>
        <item x="2876"/>
        <item x="1016"/>
        <item x="3717"/>
        <item x="785"/>
        <item x="2609"/>
        <item x="1298"/>
        <item x="2370"/>
        <item x="509"/>
        <item x="3216"/>
        <item x="3217"/>
        <item x="2174"/>
        <item x="955"/>
        <item x="3433"/>
        <item x="3085"/>
        <item x="2355"/>
        <item x="2052"/>
        <item x="249"/>
        <item x="250"/>
        <item x="1824"/>
        <item x="1238"/>
        <item x="451"/>
        <item x="3718"/>
        <item x="2877"/>
        <item x="1542"/>
        <item x="1825"/>
        <item x="3147"/>
        <item x="2922"/>
        <item x="1438"/>
        <item x="3339"/>
        <item x="2947"/>
        <item x="1861"/>
        <item x="3434"/>
        <item x="2371"/>
        <item x="3183"/>
        <item x="3261"/>
        <item x="3218"/>
        <item x="1187"/>
        <item x="1146"/>
        <item x="1826"/>
        <item x="1299"/>
        <item x="403"/>
        <item x="404"/>
        <item x="360"/>
        <item x="2053"/>
        <item x="3219"/>
        <item x="2497"/>
        <item x="3282"/>
        <item x="2903"/>
        <item x="177"/>
        <item x="2695"/>
        <item x="3674"/>
        <item x="956"/>
        <item x="2324"/>
        <item x="1439"/>
        <item x="1880"/>
        <item x="3220"/>
        <item x="314"/>
        <item x="3654"/>
        <item x="490"/>
        <item x="3313"/>
        <item x="1017"/>
        <item x="2283"/>
        <item x="1509"/>
        <item x="361"/>
        <item x="3597"/>
        <item x="804"/>
        <item x="3300"/>
        <item x="1075"/>
        <item x="1076"/>
        <item x="178"/>
        <item x="764"/>
        <item x="3615"/>
        <item x="3435"/>
        <item x="1259"/>
        <item x="1329"/>
        <item x="3544"/>
        <item x="822"/>
        <item x="3719"/>
        <item x="2696"/>
        <item x="2697"/>
        <item x="823"/>
        <item x="3436"/>
        <item x="1110"/>
        <item x="1649"/>
        <item x="2796"/>
        <item x="3437"/>
        <item x="1239"/>
        <item x="3360"/>
        <item x="2797"/>
        <item x="2054"/>
        <item x="2432"/>
        <item x="1077"/>
        <item x="3438"/>
        <item x="442"/>
        <item x="2150"/>
        <item x="51"/>
        <item x="2514"/>
        <item x="2409"/>
        <item x="1708"/>
        <item x="1188"/>
        <item x="786"/>
        <item x="2463"/>
        <item x="1862"/>
        <item x="1300"/>
        <item x="52"/>
        <item x="2973"/>
        <item x="3439"/>
        <item x="1589"/>
        <item x="3465"/>
        <item x="990"/>
        <item x="462"/>
        <item x="1189"/>
        <item x="2240"/>
        <item x="3262"/>
        <item x="569"/>
        <item x="2433"/>
        <item x="2434"/>
        <item x="1330"/>
        <item x="3340"/>
        <item x="704"/>
        <item x="1510"/>
        <item x="2610"/>
        <item x="653"/>
        <item x="2481"/>
        <item x="251"/>
        <item x="2611"/>
        <item x="3616"/>
        <item x="1881"/>
        <item x="863"/>
        <item x="3314"/>
        <item x="570"/>
        <item x="2482"/>
        <item x="571"/>
        <item x="1547"/>
        <item x="1613"/>
        <item x="2904"/>
        <item x="53"/>
        <item x="957"/>
        <item x="1078"/>
        <item x="1709"/>
        <item x="3617"/>
        <item x="1121"/>
        <item x="991"/>
        <item x="705"/>
        <item x="2657"/>
        <item x="1369"/>
        <item x="572"/>
        <item x="2372"/>
        <item x="3466"/>
        <item x="1427"/>
        <item x="3675"/>
        <item x="3149"/>
        <item x="1795"/>
        <item x="1863"/>
        <item x="3298"/>
        <item x="1827"/>
        <item x="131"/>
        <item x="2055"/>
        <item x="3263"/>
        <item x="1483"/>
        <item x="1147"/>
        <item x="3264"/>
        <item x="1772"/>
        <item x="1079"/>
        <item x="1484"/>
        <item x="3725"/>
        <item x="1742"/>
        <item x="958"/>
        <item x="315"/>
        <item x="2266"/>
        <item x="2267"/>
        <item x="2268"/>
        <item x="2905"/>
        <item x="3500"/>
        <item x="707"/>
        <item x="510"/>
        <item x="2798"/>
        <item x="1440"/>
        <item x="1485"/>
        <item x="3265"/>
        <item x="1441"/>
        <item x="443"/>
        <item x="2341"/>
        <item x="1466"/>
        <item x="1240"/>
        <item x="1241"/>
        <item x="2535"/>
        <item x="1566"/>
        <item x="2799"/>
        <item x="2658"/>
        <item x="1190"/>
        <item x="1710"/>
        <item x="898"/>
        <item x="105"/>
        <item x="654"/>
        <item x="655"/>
        <item x="708"/>
        <item x="2056"/>
        <item x="1828"/>
        <item x="2302"/>
        <item x="2878"/>
        <item x="2612"/>
        <item x="3598"/>
        <item x="1590"/>
        <item x="2325"/>
        <item x="3086"/>
        <item x="2057"/>
        <item x="1080"/>
        <item x="2269"/>
        <item x="1614"/>
        <item x="3087"/>
        <item x="824"/>
        <item x="1242"/>
        <item x="1615"/>
        <item x="3676"/>
        <item x="3441"/>
        <item x="2058"/>
        <item x="1882"/>
        <item x="2410"/>
        <item x="959"/>
        <item x="2241"/>
        <item x="1191"/>
        <item x="709"/>
        <item x="1148"/>
        <item x="1081"/>
        <item x="1082"/>
        <item x="742"/>
        <item x="2284"/>
        <item x="2059"/>
        <item x="1511"/>
        <item x="3283"/>
        <item x="610"/>
        <item x="909"/>
        <item x="2698"/>
        <item x="2834"/>
        <item x="132"/>
        <item x="2974"/>
        <item x="864"/>
        <item x="1101"/>
        <item x="3442"/>
        <item x="2285"/>
        <item x="1122"/>
        <item x="656"/>
        <item x="3037"/>
        <item x="3038"/>
        <item x="405"/>
        <item x="2242"/>
        <item x="1883"/>
        <item x="511"/>
        <item x="3583"/>
        <item x="1743"/>
        <item x="657"/>
        <item x="1102"/>
        <item x="133"/>
        <item x="1711"/>
        <item x="106"/>
        <item x="1829"/>
        <item x="1083"/>
        <item x="3039"/>
        <item x="3266"/>
        <item x="899"/>
        <item x="253"/>
        <item x="1084"/>
        <item x="787"/>
        <item x="2464"/>
        <item x="2411"/>
        <item x="2356"/>
        <item x="134"/>
        <item x="1370"/>
        <item x="2515"/>
        <item x="2412"/>
        <item x="2357"/>
        <item x="2483"/>
        <item x="2976"/>
        <item x="710"/>
        <item x="1616"/>
        <item x="1712"/>
        <item x="3221"/>
        <item x="107"/>
        <item x="3361"/>
        <item x="1925"/>
        <item x="2613"/>
        <item x="135"/>
        <item x="254"/>
        <item x="2061"/>
        <item x="2062"/>
        <item x="1192"/>
        <item x="2175"/>
        <item x="255"/>
        <item x="1959"/>
        <item x="844"/>
        <item x="2715"/>
        <item x="2063"/>
        <item x="1650"/>
        <item x="2659"/>
        <item x="3679"/>
        <item x="2880"/>
        <item x="3375"/>
        <item x="362"/>
        <item x="2176"/>
        <item x="2064"/>
        <item x="2948"/>
        <item x="573"/>
        <item x="574"/>
        <item x="2358"/>
        <item x="1960"/>
        <item x="658"/>
        <item x="1111"/>
        <item x="2326"/>
        <item x="3677"/>
        <item x="3184"/>
        <item x="1193"/>
        <item x="2660"/>
        <item x="256"/>
        <item x="3185"/>
        <item x="2270"/>
        <item x="1773"/>
        <item x="1018"/>
        <item x="2498"/>
        <item x="1919"/>
        <item x="805"/>
        <item x="2435"/>
        <item x="2465"/>
        <item x="1543"/>
        <item x="1774"/>
        <item x="3362"/>
        <item x="2881"/>
        <item x="2177"/>
        <item x="2924"/>
        <item x="2094"/>
        <item x="1389"/>
        <item x="1830"/>
        <item x="1775"/>
        <item x="1744"/>
        <item x="1898"/>
        <item x="406"/>
        <item x="3051"/>
        <item x="108"/>
        <item x="109"/>
        <item x="1194"/>
        <item x="1842"/>
        <item x="2536"/>
        <item x="2906"/>
        <item x="54"/>
        <item x="575"/>
        <item x="1243"/>
        <item x="2537"/>
        <item x="1713"/>
        <item x="180"/>
        <item x="992"/>
        <item x="611"/>
        <item x="257"/>
        <item x="2065"/>
        <item x="3545"/>
        <item x="2359"/>
        <item x="2835"/>
        <item x="3088"/>
        <item x="923"/>
        <item x="258"/>
        <item x="2066"/>
        <item x="259"/>
        <item x="363"/>
        <item x="260"/>
        <item x="2178"/>
        <item x="261"/>
        <item x="2179"/>
        <item x="407"/>
        <item x="408"/>
        <item x="364"/>
        <item x="262"/>
        <item x="576"/>
        <item x="1961"/>
        <item x="1714"/>
        <item x="577"/>
        <item x="1195"/>
        <item x="263"/>
        <item x="1617"/>
        <item x="2151"/>
        <item x="1567"/>
        <item x="1843"/>
        <item x="1926"/>
        <item x="264"/>
        <item x="2067"/>
        <item x="181"/>
        <item x="2484"/>
        <item x="2068"/>
        <item x="1962"/>
        <item x="2499"/>
        <item x="3376"/>
        <item x="1963"/>
        <item x="2735"/>
        <item x="3186"/>
        <item x="3443"/>
        <item x="1196"/>
        <item x="2614"/>
        <item x="2485"/>
        <item x="2436"/>
        <item x="55"/>
        <item x="2736"/>
        <item x="3444"/>
        <item x="3445"/>
        <item x="512"/>
        <item x="2949"/>
        <item x="2516"/>
        <item x="3584"/>
        <item x="56"/>
        <item x="865"/>
        <item x="1964"/>
        <item x="578"/>
        <item x="960"/>
        <item x="316"/>
        <item x="961"/>
        <item x="2950"/>
        <item x="3618"/>
        <item x="962"/>
        <item x="993"/>
        <item x="3341"/>
        <item x="1568"/>
        <item x="1349"/>
        <item x="1745"/>
        <item x="806"/>
        <item x="529"/>
        <item x="2661"/>
        <item x="2699"/>
        <item x="2615"/>
        <item x="3187"/>
        <item x="2437"/>
        <item x="1651"/>
        <item x="2882"/>
        <item x="2180"/>
        <item x="1618"/>
        <item x="1715"/>
        <item x="3089"/>
        <item x="2303"/>
        <item x="2616"/>
        <item x="1085"/>
        <item x="1244"/>
        <item x="1716"/>
        <item x="1198"/>
        <item x="1086"/>
        <item x="2373"/>
        <item x="3315"/>
        <item x="3090"/>
        <item x="1619"/>
        <item x="2069"/>
        <item x="3342"/>
        <item x="1123"/>
        <item x="3267"/>
        <item x="136"/>
        <item x="463"/>
        <item x="2286"/>
        <item x="3268"/>
        <item x="3091"/>
        <item x="1831"/>
        <item x="1486"/>
        <item x="3150"/>
        <item x="366"/>
        <item x="3655"/>
        <item x="2287"/>
        <item x="1112"/>
        <item x="3546"/>
        <item x="3547"/>
        <item x="3548"/>
        <item x="367"/>
        <item x="1591"/>
        <item x="3316"/>
        <item x="3109"/>
        <item x="317"/>
        <item x="3678"/>
        <item x="1357"/>
        <item x="2222"/>
        <item x="579"/>
        <item x="580"/>
        <item x="1620"/>
        <item x="3110"/>
        <item x="825"/>
        <item x="2951"/>
        <item x="2737"/>
        <item x="2538"/>
        <item x="1260"/>
        <item x="963"/>
        <item x="3188"/>
        <item x="1276"/>
        <item x="3377"/>
        <item x="1621"/>
        <item x="895"/>
        <item x="265"/>
        <item x="3446"/>
        <item x="1467"/>
        <item x="826"/>
        <item x="1512"/>
        <item x="827"/>
        <item x="1331"/>
        <item x="2763"/>
        <item x="3720"/>
        <item x="2952"/>
        <item x="828"/>
        <item x="2539"/>
        <item x="2738"/>
        <item x="3726"/>
        <item x="2500"/>
        <item x="3317"/>
        <item x="3586"/>
        <item x="2953"/>
        <item x="2182"/>
        <item x="829"/>
        <item x="3619"/>
        <item x="659"/>
        <item x="2070"/>
        <item x="238"/>
        <item x="1965"/>
        <item x="2700"/>
        <item x="368"/>
        <item x="2764"/>
        <item x="2071"/>
        <item x="1966"/>
        <item x="3111"/>
        <item x="369"/>
        <item x="1269"/>
        <item x="2836"/>
        <item x="370"/>
        <item x="2152"/>
        <item x="2243"/>
        <item x="660"/>
        <item x="3189"/>
        <item x="2907"/>
        <item x="2244"/>
        <item x="57"/>
        <item x="1332"/>
        <item x="1747"/>
        <item x="409"/>
        <item x="513"/>
        <item x="1199"/>
        <item x="830"/>
        <item x="2837"/>
        <item x="2908"/>
        <item x="1261"/>
        <item x="2701"/>
        <item x="964"/>
        <item x="2374"/>
        <item x="3657"/>
        <item x="1390"/>
        <item x="1087"/>
        <item x="2540"/>
        <item x="1513"/>
        <item x="1514"/>
        <item x="1371"/>
        <item x="1088"/>
        <item x="1089"/>
        <item x="2360"/>
        <item x="3190"/>
        <item x="2501"/>
        <item x="1622"/>
        <item x="3112"/>
        <item x="2183"/>
        <item x="845"/>
        <item x="846"/>
        <item x="2703"/>
        <item x="1019"/>
        <item x="832"/>
        <item x="2438"/>
        <item x="765"/>
        <item x="1090"/>
        <item x="788"/>
        <item x="1844"/>
        <item x="2288"/>
        <item x="2153"/>
        <item x="2800"/>
        <item x="318"/>
        <item x="530"/>
        <item x="1428"/>
        <item x="3024"/>
        <item x="1211"/>
        <item x="1623"/>
        <item x="1091"/>
        <item x="3191"/>
        <item x="58"/>
        <item x="1301"/>
        <item x="3620"/>
        <item x="3587"/>
        <item x="531"/>
        <item x="1515"/>
        <item x="3151"/>
        <item x="1200"/>
        <item x="3269"/>
        <item x="661"/>
        <item x="2072"/>
        <item x="2883"/>
        <item x="3113"/>
        <item x="3092"/>
        <item x="319"/>
        <item x="3114"/>
        <item x="2119"/>
        <item x="492"/>
        <item x="2342"/>
        <item x="2517"/>
        <item x="266"/>
        <item x="2801"/>
        <item x="1302"/>
        <item x="1350"/>
        <item x="3549"/>
        <item x="514"/>
        <item x="410"/>
        <item x="662"/>
        <item x="2120"/>
        <item x="411"/>
        <item x="581"/>
        <item x="10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9"/>
  </rowFields>
  <rowItems count="4048">
    <i>
      <x/>
    </i>
    <i r="1">
      <x v="156"/>
    </i>
    <i r="1">
      <x v="187"/>
    </i>
    <i r="1">
      <x v="212"/>
    </i>
    <i r="1">
      <x v="398"/>
    </i>
    <i r="1">
      <x v="439"/>
    </i>
    <i r="1">
      <x v="464"/>
    </i>
    <i r="1">
      <x v="502"/>
    </i>
    <i r="1">
      <x v="594"/>
    </i>
    <i r="1">
      <x v="688"/>
    </i>
    <i r="1">
      <x v="828"/>
    </i>
    <i r="1">
      <x v="902"/>
    </i>
    <i r="1">
      <x v="912"/>
    </i>
    <i r="1">
      <x v="1157"/>
    </i>
    <i r="1">
      <x v="1200"/>
    </i>
    <i r="1">
      <x v="1375"/>
    </i>
    <i r="1">
      <x v="1464"/>
    </i>
    <i r="1">
      <x v="1517"/>
    </i>
    <i r="1">
      <x v="1579"/>
    </i>
    <i r="1">
      <x v="1729"/>
    </i>
    <i r="1">
      <x v="1732"/>
    </i>
    <i r="1">
      <x v="1771"/>
    </i>
    <i r="1">
      <x v="1774"/>
    </i>
    <i r="1">
      <x v="1844"/>
    </i>
    <i r="1">
      <x v="1963"/>
    </i>
    <i r="1">
      <x v="2005"/>
    </i>
    <i r="1">
      <x v="2225"/>
    </i>
    <i r="1">
      <x v="2299"/>
    </i>
    <i r="1">
      <x v="2309"/>
    </i>
    <i r="1">
      <x v="2498"/>
    </i>
    <i r="1">
      <x v="2499"/>
    </i>
    <i r="1">
      <x v="2642"/>
    </i>
    <i r="1">
      <x v="2949"/>
    </i>
    <i r="1">
      <x v="3059"/>
    </i>
    <i r="1">
      <x v="3070"/>
    </i>
    <i r="1">
      <x v="3073"/>
    </i>
    <i r="1">
      <x v="3099"/>
    </i>
    <i r="1">
      <x v="3216"/>
    </i>
    <i r="1">
      <x v="3337"/>
    </i>
    <i r="1">
      <x v="3384"/>
    </i>
    <i r="1">
      <x v="3389"/>
    </i>
    <i>
      <x v="1"/>
    </i>
    <i r="1">
      <x v="152"/>
    </i>
    <i r="1">
      <x v="227"/>
    </i>
    <i r="1">
      <x v="923"/>
    </i>
    <i r="1">
      <x v="924"/>
    </i>
    <i r="1">
      <x v="948"/>
    </i>
    <i r="1">
      <x v="1195"/>
    </i>
    <i r="1">
      <x v="1252"/>
    </i>
    <i r="1">
      <x v="1343"/>
    </i>
    <i r="1">
      <x v="1587"/>
    </i>
    <i r="1">
      <x v="2242"/>
    </i>
    <i r="1">
      <x v="2355"/>
    </i>
    <i r="1">
      <x v="2693"/>
    </i>
    <i r="1">
      <x v="2695"/>
    </i>
    <i r="1">
      <x v="2932"/>
    </i>
    <i r="1">
      <x v="3180"/>
    </i>
    <i r="1">
      <x v="3346"/>
    </i>
    <i r="1">
      <x v="3359"/>
    </i>
    <i r="1">
      <x v="3569"/>
    </i>
    <i r="1">
      <x v="3577"/>
    </i>
    <i r="1">
      <x v="3684"/>
    </i>
    <i>
      <x v="2"/>
    </i>
    <i r="1">
      <x v="299"/>
    </i>
    <i r="1">
      <x v="524"/>
    </i>
    <i r="1">
      <x v="541"/>
    </i>
    <i r="1">
      <x v="589"/>
    </i>
    <i r="1">
      <x v="741"/>
    </i>
    <i r="1">
      <x v="1209"/>
    </i>
    <i r="1">
      <x v="1262"/>
    </i>
    <i r="1">
      <x v="1531"/>
    </i>
    <i r="1">
      <x v="1532"/>
    </i>
    <i r="1">
      <x v="1902"/>
    </i>
    <i r="1">
      <x v="1975"/>
    </i>
    <i r="1">
      <x v="2120"/>
    </i>
    <i r="1">
      <x v="2307"/>
    </i>
    <i r="1">
      <x v="2719"/>
    </i>
    <i r="1">
      <x v="2860"/>
    </i>
    <i r="1">
      <x v="3301"/>
    </i>
    <i r="1">
      <x v="3713"/>
    </i>
    <i>
      <x v="3"/>
    </i>
    <i r="1">
      <x v="22"/>
    </i>
    <i r="1">
      <x v="31"/>
    </i>
    <i r="1">
      <x v="62"/>
    </i>
    <i r="1">
      <x v="214"/>
    </i>
    <i r="1">
      <x v="264"/>
    </i>
    <i r="1">
      <x v="273"/>
    </i>
    <i r="1">
      <x v="292"/>
    </i>
    <i r="1">
      <x v="349"/>
    </i>
    <i r="1">
      <x v="468"/>
    </i>
    <i r="1">
      <x v="530"/>
    </i>
    <i r="1">
      <x v="602"/>
    </i>
    <i r="1">
      <x v="745"/>
    </i>
    <i r="1">
      <x v="781"/>
    </i>
    <i r="1">
      <x v="941"/>
    </i>
    <i r="1">
      <x v="1143"/>
    </i>
    <i r="1">
      <x v="1151"/>
    </i>
    <i r="1">
      <x v="1220"/>
    </i>
    <i r="1">
      <x v="1230"/>
    </i>
    <i r="1">
      <x v="1327"/>
    </i>
    <i r="1">
      <x v="1598"/>
    </i>
    <i r="1">
      <x v="1722"/>
    </i>
    <i r="1">
      <x v="2003"/>
    </i>
    <i r="1">
      <x v="2102"/>
    </i>
    <i r="1">
      <x v="2161"/>
    </i>
    <i r="1">
      <x v="2182"/>
    </i>
    <i r="1">
      <x v="2193"/>
    </i>
    <i r="1">
      <x v="2408"/>
    </i>
    <i r="1">
      <x v="2438"/>
    </i>
    <i r="1">
      <x v="2457"/>
    </i>
    <i r="1">
      <x v="2463"/>
    </i>
    <i r="1">
      <x v="2601"/>
    </i>
    <i r="1">
      <x v="2688"/>
    </i>
    <i r="1">
      <x v="2753"/>
    </i>
    <i r="1">
      <x v="2929"/>
    </i>
    <i r="1">
      <x v="2987"/>
    </i>
    <i r="1">
      <x v="3176"/>
    </i>
    <i r="1">
      <x v="3576"/>
    </i>
    <i r="1">
      <x v="3659"/>
    </i>
    <i>
      <x v="4"/>
    </i>
    <i r="1">
      <x v="150"/>
    </i>
    <i r="1">
      <x v="347"/>
    </i>
    <i r="1">
      <x v="617"/>
    </i>
    <i r="1">
      <x v="1287"/>
    </i>
    <i r="1">
      <x v="1290"/>
    </i>
    <i r="1">
      <x v="1728"/>
    </i>
    <i r="1">
      <x v="1881"/>
    </i>
    <i r="1">
      <x v="2009"/>
    </i>
    <i r="1">
      <x v="2610"/>
    </i>
    <i r="1">
      <x v="2612"/>
    </i>
    <i r="1">
      <x v="3231"/>
    </i>
    <i r="1">
      <x v="3339"/>
    </i>
    <i r="1">
      <x v="3365"/>
    </i>
    <i r="1">
      <x v="3641"/>
    </i>
    <i r="1">
      <x v="3645"/>
    </i>
    <i>
      <x v="5"/>
    </i>
    <i r="1">
      <x v="199"/>
    </i>
    <i r="1">
      <x v="203"/>
    </i>
    <i r="1">
      <x v="232"/>
    </i>
    <i r="1">
      <x v="440"/>
    </i>
    <i r="1">
      <x v="531"/>
    </i>
    <i r="1">
      <x v="532"/>
    </i>
    <i r="1">
      <x v="576"/>
    </i>
    <i r="1">
      <x v="770"/>
    </i>
    <i r="1">
      <x v="959"/>
    </i>
    <i r="1">
      <x v="968"/>
    </i>
    <i r="1">
      <x v="985"/>
    </i>
    <i r="1">
      <x v="1033"/>
    </i>
    <i r="1">
      <x v="1099"/>
    </i>
    <i r="1">
      <x v="1160"/>
    </i>
    <i r="1">
      <x v="1184"/>
    </i>
    <i r="1">
      <x v="1282"/>
    </i>
    <i r="1">
      <x v="1314"/>
    </i>
    <i r="1">
      <x v="1363"/>
    </i>
    <i r="1">
      <x v="1409"/>
    </i>
    <i r="1">
      <x v="1482"/>
    </i>
    <i r="1">
      <x v="1570"/>
    </i>
    <i r="1">
      <x v="1821"/>
    </i>
    <i r="1">
      <x v="1985"/>
    </i>
    <i r="1">
      <x v="2062"/>
    </i>
    <i r="1">
      <x v="2065"/>
    </i>
    <i r="1">
      <x v="2083"/>
    </i>
    <i r="1">
      <x v="2205"/>
    </i>
    <i r="1">
      <x v="2466"/>
    </i>
    <i r="1">
      <x v="2559"/>
    </i>
    <i r="1">
      <x v="2602"/>
    </i>
    <i r="1">
      <x v="2811"/>
    </i>
    <i r="1">
      <x v="3095"/>
    </i>
    <i r="1">
      <x v="3130"/>
    </i>
    <i r="1">
      <x v="3170"/>
    </i>
    <i r="1">
      <x v="3256"/>
    </i>
    <i r="1">
      <x v="3286"/>
    </i>
    <i r="1">
      <x v="3338"/>
    </i>
    <i r="1">
      <x v="3528"/>
    </i>
    <i r="1">
      <x v="3530"/>
    </i>
    <i r="1">
      <x v="3533"/>
    </i>
    <i r="1">
      <x v="3599"/>
    </i>
    <i r="1">
      <x v="3657"/>
    </i>
    <i>
      <x v="6"/>
    </i>
    <i r="1">
      <x v="130"/>
    </i>
    <i r="1">
      <x v="202"/>
    </i>
    <i r="1">
      <x v="329"/>
    </i>
    <i r="1">
      <x v="442"/>
    </i>
    <i r="1">
      <x v="452"/>
    </i>
    <i r="1">
      <x v="632"/>
    </i>
    <i r="1">
      <x v="684"/>
    </i>
    <i r="1">
      <x v="799"/>
    </i>
    <i r="1">
      <x v="1055"/>
    </i>
    <i r="1">
      <x v="1456"/>
    </i>
    <i r="1">
      <x v="2051"/>
    </i>
    <i r="1">
      <x v="2058"/>
    </i>
    <i r="1">
      <x v="2096"/>
    </i>
    <i r="1">
      <x v="2375"/>
    </i>
    <i r="1">
      <x v="2413"/>
    </i>
    <i r="1">
      <x v="2425"/>
    </i>
    <i r="1">
      <x v="2632"/>
    </i>
    <i r="1">
      <x v="2764"/>
    </i>
    <i r="1">
      <x v="2814"/>
    </i>
    <i r="1">
      <x v="2883"/>
    </i>
    <i r="1">
      <x v="2938"/>
    </i>
    <i r="1">
      <x v="3024"/>
    </i>
    <i r="1">
      <x v="3071"/>
    </i>
    <i r="1">
      <x v="3253"/>
    </i>
    <i r="1">
      <x v="3328"/>
    </i>
    <i r="1">
      <x v="3332"/>
    </i>
    <i r="1">
      <x v="3394"/>
    </i>
    <i r="1">
      <x v="3495"/>
    </i>
    <i r="1">
      <x v="3549"/>
    </i>
    <i r="1">
      <x v="3562"/>
    </i>
    <i r="1">
      <x v="3592"/>
    </i>
    <i r="1">
      <x v="3603"/>
    </i>
    <i r="1">
      <x v="3671"/>
    </i>
    <i r="1">
      <x v="3692"/>
    </i>
    <i>
      <x v="7"/>
    </i>
    <i r="1">
      <x v="195"/>
    </i>
    <i>
      <x v="8"/>
    </i>
    <i r="1">
      <x v="673"/>
    </i>
    <i r="1">
      <x v="697"/>
    </i>
    <i r="1">
      <x v="951"/>
    </i>
    <i r="1">
      <x v="1294"/>
    </i>
    <i r="1">
      <x v="1411"/>
    </i>
    <i r="1">
      <x v="1605"/>
    </i>
    <i r="1">
      <x v="1772"/>
    </i>
    <i r="1">
      <x v="2004"/>
    </i>
    <i r="1">
      <x v="2095"/>
    </i>
    <i r="1">
      <x v="2179"/>
    </i>
    <i r="1">
      <x v="2284"/>
    </i>
    <i r="1">
      <x v="2622"/>
    </i>
    <i r="1">
      <x v="2905"/>
    </i>
    <i r="1">
      <x v="3178"/>
    </i>
    <i r="1">
      <x v="3248"/>
    </i>
    <i r="1">
      <x v="3560"/>
    </i>
    <i r="1">
      <x v="3584"/>
    </i>
    <i r="1">
      <x v="3620"/>
    </i>
    <i>
      <x v="9"/>
    </i>
    <i r="1">
      <x v="184"/>
    </i>
    <i r="1">
      <x v="282"/>
    </i>
    <i r="1">
      <x v="352"/>
    </i>
    <i r="1">
      <x v="409"/>
    </i>
    <i r="1">
      <x v="498"/>
    </i>
    <i r="1">
      <x v="944"/>
    </i>
    <i r="1">
      <x v="1440"/>
    </i>
    <i r="1">
      <x v="1483"/>
    </i>
    <i r="1">
      <x v="1646"/>
    </i>
    <i r="1">
      <x v="1873"/>
    </i>
    <i r="1">
      <x v="1923"/>
    </i>
    <i r="1">
      <x v="1964"/>
    </i>
    <i r="1">
      <x v="2285"/>
    </i>
    <i r="1">
      <x v="2742"/>
    </i>
    <i r="1">
      <x v="3318"/>
    </i>
    <i r="1">
      <x v="3552"/>
    </i>
    <i>
      <x v="10"/>
    </i>
    <i r="1">
      <x v="37"/>
    </i>
    <i r="1">
      <x v="445"/>
    </i>
    <i r="1">
      <x v="535"/>
    </i>
    <i r="1">
      <x v="665"/>
    </i>
    <i r="1">
      <x v="920"/>
    </i>
    <i r="1">
      <x v="1072"/>
    </i>
    <i r="1">
      <x v="1293"/>
    </i>
    <i r="1">
      <x v="1394"/>
    </i>
    <i r="1">
      <x v="1457"/>
    </i>
    <i r="1">
      <x v="1508"/>
    </i>
    <i r="1">
      <x v="1511"/>
    </i>
    <i r="1">
      <x v="1543"/>
    </i>
    <i r="1">
      <x v="1578"/>
    </i>
    <i r="1">
      <x v="1706"/>
    </i>
    <i r="1">
      <x v="2068"/>
    </i>
    <i r="1">
      <x v="2124"/>
    </i>
    <i r="1">
      <x v="2362"/>
    </i>
    <i r="1">
      <x v="2636"/>
    </i>
    <i r="1">
      <x v="3096"/>
    </i>
    <i r="1">
      <x v="3252"/>
    </i>
    <i r="1">
      <x v="3306"/>
    </i>
    <i r="1">
      <x v="3497"/>
    </i>
    <i r="1">
      <x v="3536"/>
    </i>
    <i>
      <x v="11"/>
    </i>
    <i r="1">
      <x v="17"/>
    </i>
    <i r="1">
      <x v="104"/>
    </i>
    <i r="1">
      <x v="122"/>
    </i>
    <i r="1">
      <x v="390"/>
    </i>
    <i r="1">
      <x v="755"/>
    </i>
    <i r="1">
      <x v="885"/>
    </i>
    <i r="1">
      <x v="913"/>
    </i>
    <i r="1">
      <x v="1286"/>
    </i>
    <i r="1">
      <x v="1403"/>
    </i>
    <i r="1">
      <x v="1426"/>
    </i>
    <i r="1">
      <x v="1449"/>
    </i>
    <i r="1">
      <x v="2007"/>
    </i>
    <i r="1">
      <x v="2064"/>
    </i>
    <i r="1">
      <x v="2160"/>
    </i>
    <i r="1">
      <x v="2433"/>
    </i>
    <i r="1">
      <x v="2659"/>
    </i>
    <i r="1">
      <x v="2694"/>
    </i>
    <i r="1">
      <x v="2848"/>
    </i>
    <i r="1">
      <x v="3027"/>
    </i>
    <i r="1">
      <x v="3585"/>
    </i>
    <i r="1">
      <x v="3593"/>
    </i>
    <i r="1">
      <x v="3635"/>
    </i>
    <i r="1">
      <x v="3672"/>
    </i>
    <i r="1">
      <x v="3707"/>
    </i>
    <i r="1">
      <x v="3710"/>
    </i>
    <i>
      <x v="12"/>
    </i>
    <i r="1">
      <x v="157"/>
    </i>
    <i r="1">
      <x v="243"/>
    </i>
    <i r="1">
      <x v="646"/>
    </i>
    <i r="1">
      <x v="693"/>
    </i>
    <i r="1">
      <x v="915"/>
    </i>
    <i r="1">
      <x v="988"/>
    </i>
    <i r="1">
      <x v="1095"/>
    </i>
    <i r="1">
      <x v="1188"/>
    </i>
    <i r="1">
      <x v="1574"/>
    </i>
    <i r="1">
      <x v="1597"/>
    </i>
    <i r="1">
      <x v="1705"/>
    </i>
    <i r="1">
      <x v="2202"/>
    </i>
    <i r="1">
      <x v="2422"/>
    </i>
    <i r="1">
      <x v="2513"/>
    </i>
    <i r="1">
      <x v="2681"/>
    </i>
    <i r="1">
      <x v="2835"/>
    </i>
    <i r="1">
      <x v="2934"/>
    </i>
    <i r="1">
      <x v="3051"/>
    </i>
    <i r="1">
      <x v="3064"/>
    </i>
    <i r="1">
      <x v="3101"/>
    </i>
    <i r="1">
      <x v="3107"/>
    </i>
    <i r="1">
      <x v="3111"/>
    </i>
    <i r="1">
      <x v="3336"/>
    </i>
    <i r="1">
      <x v="3453"/>
    </i>
    <i>
      <x v="13"/>
    </i>
    <i r="1">
      <x v="39"/>
    </i>
    <i r="1">
      <x v="91"/>
    </i>
    <i r="1">
      <x v="93"/>
    </i>
    <i r="1">
      <x v="129"/>
    </i>
    <i r="1">
      <x v="155"/>
    </i>
    <i r="1">
      <x v="189"/>
    </i>
    <i r="1">
      <x v="314"/>
    </i>
    <i r="1">
      <x v="315"/>
    </i>
    <i r="1">
      <x v="374"/>
    </i>
    <i r="1">
      <x v="622"/>
    </i>
    <i r="1">
      <x v="738"/>
    </i>
    <i r="1">
      <x v="739"/>
    </i>
    <i r="1">
      <x v="860"/>
    </i>
    <i r="1">
      <x v="877"/>
    </i>
    <i r="1">
      <x v="1004"/>
    </i>
    <i r="1">
      <x v="1018"/>
    </i>
    <i r="1">
      <x v="1037"/>
    </i>
    <i r="1">
      <x v="1038"/>
    </i>
    <i r="1">
      <x v="1173"/>
    </i>
    <i r="1">
      <x v="1311"/>
    </i>
    <i r="1">
      <x v="1594"/>
    </i>
    <i r="1">
      <x v="1620"/>
    </i>
    <i r="1">
      <x v="1733"/>
    </i>
    <i r="1">
      <x v="1812"/>
    </i>
    <i r="1">
      <x v="1949"/>
    </i>
    <i r="1">
      <x v="1983"/>
    </i>
    <i r="1">
      <x v="1995"/>
    </i>
    <i r="1">
      <x v="2035"/>
    </i>
    <i r="1">
      <x v="2181"/>
    </i>
    <i r="1">
      <x v="2246"/>
    </i>
    <i r="1">
      <x v="2361"/>
    </i>
    <i r="1">
      <x v="2501"/>
    </i>
    <i r="1">
      <x v="3038"/>
    </i>
    <i r="1">
      <x v="3045"/>
    </i>
    <i r="1">
      <x v="3132"/>
    </i>
    <i r="1">
      <x v="3324"/>
    </i>
    <i r="1">
      <x v="3329"/>
    </i>
    <i r="1">
      <x v="3475"/>
    </i>
    <i r="1">
      <x v="3551"/>
    </i>
    <i r="1">
      <x v="3561"/>
    </i>
    <i r="1">
      <x v="3571"/>
    </i>
    <i r="1">
      <x v="3708"/>
    </i>
    <i>
      <x v="14"/>
    </i>
    <i r="1">
      <x v="29"/>
    </i>
    <i r="1">
      <x v="281"/>
    </i>
    <i r="1">
      <x v="316"/>
    </i>
    <i r="1">
      <x v="475"/>
    </i>
    <i r="1">
      <x v="568"/>
    </i>
    <i r="1">
      <x v="590"/>
    </i>
    <i r="1">
      <x v="874"/>
    </i>
    <i r="1">
      <x v="1162"/>
    </i>
    <i r="1">
      <x v="1259"/>
    </i>
    <i r="1">
      <x v="1418"/>
    </i>
    <i r="1">
      <x v="1575"/>
    </i>
    <i r="1">
      <x v="1576"/>
    </i>
    <i r="1">
      <x v="1727"/>
    </i>
    <i r="1">
      <x v="1943"/>
    </i>
    <i r="1">
      <x v="1946"/>
    </i>
    <i r="1">
      <x v="1948"/>
    </i>
    <i r="1">
      <x v="2011"/>
    </i>
    <i r="1">
      <x v="2073"/>
    </i>
    <i r="1">
      <x v="2591"/>
    </i>
    <i r="1">
      <x v="2592"/>
    </i>
    <i r="1">
      <x v="2661"/>
    </i>
    <i r="1">
      <x v="2795"/>
    </i>
    <i r="1">
      <x v="3288"/>
    </i>
    <i r="1">
      <x v="3289"/>
    </i>
    <i r="1">
      <x v="3290"/>
    </i>
    <i r="1">
      <x v="3327"/>
    </i>
    <i r="1">
      <x v="3434"/>
    </i>
    <i>
      <x v="15"/>
    </i>
    <i r="1">
      <x v="373"/>
    </i>
    <i r="1">
      <x v="611"/>
    </i>
    <i r="1">
      <x v="642"/>
    </i>
    <i r="1">
      <x v="1027"/>
    </i>
    <i r="1">
      <x v="1370"/>
    </i>
    <i r="1">
      <x v="1383"/>
    </i>
    <i r="1">
      <x v="1759"/>
    </i>
    <i r="1">
      <x v="1852"/>
    </i>
    <i r="1">
      <x v="2507"/>
    </i>
    <i r="1">
      <x v="2529"/>
    </i>
    <i r="1">
      <x v="2600"/>
    </i>
    <i r="1">
      <x v="2611"/>
    </i>
    <i r="1">
      <x v="2999"/>
    </i>
    <i r="1">
      <x v="3060"/>
    </i>
    <i r="1">
      <x v="3133"/>
    </i>
    <i r="1">
      <x v="3385"/>
    </i>
    <i r="1">
      <x v="3390"/>
    </i>
    <i r="1">
      <x v="3423"/>
    </i>
    <i r="1">
      <x v="3473"/>
    </i>
    <i r="1">
      <x v="3668"/>
    </i>
    <i>
      <x v="16"/>
    </i>
    <i r="1">
      <x v="230"/>
    </i>
    <i r="1">
      <x v="333"/>
    </i>
    <i r="1">
      <x v="499"/>
    </i>
    <i r="1">
      <x v="503"/>
    </i>
    <i r="1">
      <x v="596"/>
    </i>
    <i r="1">
      <x v="597"/>
    </i>
    <i r="1">
      <x v="800"/>
    </i>
    <i r="1">
      <x v="852"/>
    </i>
    <i r="1">
      <x v="873"/>
    </i>
    <i r="1">
      <x v="907"/>
    </i>
    <i r="1">
      <x v="935"/>
    </i>
    <i r="1">
      <x v="1026"/>
    </i>
    <i r="1">
      <x v="1030"/>
    </i>
    <i r="1">
      <x v="1090"/>
    </i>
    <i r="1">
      <x v="1187"/>
    </i>
    <i r="1">
      <x v="1268"/>
    </i>
    <i r="1">
      <x v="1281"/>
    </i>
    <i r="1">
      <x v="1439"/>
    </i>
    <i r="1">
      <x v="1900"/>
    </i>
    <i r="1">
      <x v="2152"/>
    </i>
    <i r="1">
      <x v="2332"/>
    </i>
    <i r="1">
      <x v="2418"/>
    </i>
    <i r="1">
      <x v="2687"/>
    </i>
    <i r="1">
      <x v="2740"/>
    </i>
    <i r="1">
      <x v="3034"/>
    </i>
    <i r="1">
      <x v="3127"/>
    </i>
    <i r="1">
      <x v="3128"/>
    </i>
    <i r="1">
      <x v="3154"/>
    </i>
    <i r="1">
      <x v="3163"/>
    </i>
    <i r="1">
      <x v="3174"/>
    </i>
    <i r="1">
      <x v="3299"/>
    </i>
    <i r="1">
      <x v="3396"/>
    </i>
    <i>
      <x v="17"/>
    </i>
    <i r="1">
      <x v="103"/>
    </i>
    <i r="1">
      <x v="269"/>
    </i>
    <i r="1">
      <x v="280"/>
    </i>
    <i r="1">
      <x v="291"/>
    </i>
    <i r="1">
      <x v="335"/>
    </i>
    <i r="1">
      <x v="336"/>
    </i>
    <i r="1">
      <x v="351"/>
    </i>
    <i r="1">
      <x v="360"/>
    </i>
    <i r="1">
      <x v="424"/>
    </i>
    <i r="1">
      <x v="608"/>
    </i>
    <i r="1">
      <x v="675"/>
    </i>
    <i r="1">
      <x v="744"/>
    </i>
    <i r="1">
      <x v="796"/>
    </i>
    <i r="1">
      <x v="839"/>
    </i>
    <i r="1">
      <x v="857"/>
    </i>
    <i r="1">
      <x v="1015"/>
    </i>
    <i r="1">
      <x v="1056"/>
    </i>
    <i r="1">
      <x v="1138"/>
    </i>
    <i r="1">
      <x v="1225"/>
    </i>
    <i r="1">
      <x v="1321"/>
    </i>
    <i r="1">
      <x v="1335"/>
    </i>
    <i r="1">
      <x v="1549"/>
    </i>
    <i r="1">
      <x v="1583"/>
    </i>
    <i r="1">
      <x v="1758"/>
    </i>
    <i r="1">
      <x v="1914"/>
    </i>
    <i r="1">
      <x v="2010"/>
    </i>
    <i r="1">
      <x v="2049"/>
    </i>
    <i r="1">
      <x v="2105"/>
    </i>
    <i r="1">
      <x v="2183"/>
    </i>
    <i r="1">
      <x v="2282"/>
    </i>
    <i r="1">
      <x v="2300"/>
    </i>
    <i r="1">
      <x v="2419"/>
    </i>
    <i r="1">
      <x v="2440"/>
    </i>
    <i r="1">
      <x v="2449"/>
    </i>
    <i r="1">
      <x v="2544"/>
    </i>
    <i r="1">
      <x v="2613"/>
    </i>
    <i r="1">
      <x v="2643"/>
    </i>
    <i r="1">
      <x v="2736"/>
    </i>
    <i r="1">
      <x v="2974"/>
    </i>
    <i r="1">
      <x v="3022"/>
    </i>
    <i r="1">
      <x v="3056"/>
    </i>
    <i r="1">
      <x v="3061"/>
    </i>
    <i r="1">
      <x v="3153"/>
    </i>
    <i r="1">
      <x v="3232"/>
    </i>
    <i r="1">
      <x v="3277"/>
    </i>
    <i r="1">
      <x v="3280"/>
    </i>
    <i r="1">
      <x v="3298"/>
    </i>
    <i r="1">
      <x v="3378"/>
    </i>
    <i r="1">
      <x v="3566"/>
    </i>
    <i r="1">
      <x v="3570"/>
    </i>
    <i r="1">
      <x v="3703"/>
    </i>
    <i>
      <x v="18"/>
    </i>
    <i r="1">
      <x v="46"/>
    </i>
    <i r="1">
      <x v="193"/>
    </i>
    <i r="1">
      <x v="272"/>
    </i>
    <i r="1">
      <x v="372"/>
    </i>
    <i r="1">
      <x v="418"/>
    </i>
    <i r="1">
      <x v="446"/>
    </i>
    <i r="1">
      <x v="807"/>
    </i>
    <i r="1">
      <x v="830"/>
    </i>
    <i r="1">
      <x v="884"/>
    </i>
    <i r="1">
      <x v="906"/>
    </i>
    <i r="1">
      <x v="1150"/>
    </i>
    <i r="1">
      <x v="1161"/>
    </i>
    <i r="1">
      <x v="1740"/>
    </i>
    <i r="1">
      <x v="1905"/>
    </i>
    <i r="1">
      <x v="2070"/>
    </i>
    <i r="1">
      <x v="2104"/>
    </i>
    <i r="1">
      <x v="2117"/>
    </i>
    <i r="1">
      <x v="2131"/>
    </i>
    <i r="1">
      <x v="2163"/>
    </i>
    <i r="1">
      <x v="2164"/>
    </i>
    <i r="1">
      <x v="2223"/>
    </i>
    <i r="1">
      <x v="2272"/>
    </i>
    <i r="1">
      <x v="2380"/>
    </i>
    <i r="1">
      <x v="2535"/>
    </i>
    <i r="1">
      <x v="2607"/>
    </i>
    <i r="1">
      <x v="2802"/>
    </i>
    <i r="1">
      <x v="2895"/>
    </i>
    <i r="1">
      <x v="3144"/>
    </i>
    <i r="1">
      <x v="3270"/>
    </i>
    <i r="1">
      <x v="3574"/>
    </i>
    <i r="1">
      <x v="3701"/>
    </i>
    <i>
      <x v="19"/>
    </i>
    <i r="1">
      <x v="114"/>
    </i>
    <i r="1">
      <x v="473"/>
    </i>
    <i r="1">
      <x v="808"/>
    </i>
    <i r="1">
      <x v="974"/>
    </i>
    <i r="1">
      <x v="995"/>
    </i>
    <i r="1">
      <x v="1045"/>
    </i>
    <i r="1">
      <x v="1073"/>
    </i>
    <i r="1">
      <x v="1104"/>
    </i>
    <i r="1">
      <x v="1223"/>
    </i>
    <i r="1">
      <x v="1545"/>
    </i>
    <i r="1">
      <x v="1957"/>
    </i>
    <i r="1">
      <x v="2082"/>
    </i>
    <i r="1">
      <x v="2390"/>
    </i>
    <i r="1">
      <x v="2475"/>
    </i>
    <i r="1">
      <x v="2520"/>
    </i>
    <i r="1">
      <x v="2542"/>
    </i>
    <i r="1">
      <x v="2662"/>
    </i>
    <i r="1">
      <x v="2692"/>
    </i>
    <i r="1">
      <x v="2731"/>
    </i>
    <i r="1">
      <x v="2834"/>
    </i>
    <i r="1">
      <x v="3185"/>
    </i>
    <i>
      <x v="20"/>
    </i>
    <i r="1">
      <x v="790"/>
    </i>
    <i r="1">
      <x v="908"/>
    </i>
    <i r="1">
      <x v="1104"/>
    </i>
    <i r="1">
      <x v="1292"/>
    </i>
    <i r="1">
      <x v="1300"/>
    </i>
    <i r="1">
      <x v="1324"/>
    </i>
    <i r="1">
      <x v="1767"/>
    </i>
    <i r="1">
      <x v="2588"/>
    </i>
    <i r="1">
      <x v="3273"/>
    </i>
    <i r="1">
      <x v="3476"/>
    </i>
    <i>
      <x v="21"/>
    </i>
    <i r="1">
      <x v="19"/>
    </i>
    <i r="1">
      <x v="146"/>
    </i>
    <i r="1">
      <x v="288"/>
    </i>
    <i r="1">
      <x v="479"/>
    </i>
    <i r="1">
      <x v="501"/>
    </i>
    <i r="1">
      <x v="790"/>
    </i>
    <i r="1">
      <x v="853"/>
    </i>
    <i r="1">
      <x v="1104"/>
    </i>
    <i r="1">
      <x v="1324"/>
    </i>
    <i r="1">
      <x v="1957"/>
    </i>
    <i r="1">
      <x v="2082"/>
    </i>
    <i r="1">
      <x v="2155"/>
    </i>
    <i r="1">
      <x v="2424"/>
    </i>
    <i r="1">
      <x v="2455"/>
    </i>
    <i r="1">
      <x v="2588"/>
    </i>
    <i r="1">
      <x v="2692"/>
    </i>
    <i r="1">
      <x v="2803"/>
    </i>
    <i r="1">
      <x v="2834"/>
    </i>
    <i r="1">
      <x v="2954"/>
    </i>
    <i r="1">
      <x v="3145"/>
    </i>
    <i r="1">
      <x v="3273"/>
    </i>
    <i r="1">
      <x v="3447"/>
    </i>
    <i>
      <x v="22"/>
    </i>
    <i r="1">
      <x v="63"/>
    </i>
    <i r="1">
      <x v="219"/>
    </i>
    <i r="1">
      <x v="353"/>
    </i>
    <i r="1">
      <x v="419"/>
    </i>
    <i r="1">
      <x v="523"/>
    </i>
    <i r="1">
      <x v="556"/>
    </i>
    <i r="1">
      <x v="648"/>
    </i>
    <i r="1">
      <x v="689"/>
    </i>
    <i r="1">
      <x v="732"/>
    </i>
    <i r="1">
      <x v="749"/>
    </i>
    <i r="1">
      <x v="1217"/>
    </i>
    <i r="1">
      <x v="1238"/>
    </i>
    <i r="1">
      <x v="1328"/>
    </i>
    <i r="1">
      <x v="1468"/>
    </i>
    <i r="1">
      <x v="1513"/>
    </i>
    <i r="1">
      <x v="1744"/>
    </i>
    <i r="1">
      <x v="1783"/>
    </i>
    <i r="1">
      <x v="2021"/>
    </i>
    <i r="1">
      <x v="2052"/>
    </i>
    <i r="1">
      <x v="2094"/>
    </i>
    <i r="1">
      <x v="2198"/>
    </i>
    <i r="1">
      <x v="2297"/>
    </i>
    <i r="1">
      <x v="2340"/>
    </i>
    <i r="1">
      <x v="2385"/>
    </i>
    <i r="1">
      <x v="2404"/>
    </i>
    <i r="1">
      <x v="2420"/>
    </i>
    <i r="1">
      <x v="2434"/>
    </i>
    <i r="1">
      <x v="2579"/>
    </i>
    <i r="1">
      <x v="2597"/>
    </i>
    <i r="1">
      <x v="2633"/>
    </i>
    <i r="1">
      <x v="2675"/>
    </i>
    <i r="1">
      <x v="2680"/>
    </i>
    <i r="1">
      <x v="2885"/>
    </i>
    <i r="1">
      <x v="3152"/>
    </i>
    <i r="1">
      <x v="3429"/>
    </i>
    <i r="1">
      <x v="3433"/>
    </i>
    <i r="1">
      <x v="3510"/>
    </i>
    <i r="1">
      <x v="3544"/>
    </i>
    <i r="1">
      <x v="3600"/>
    </i>
    <i r="1">
      <x v="3643"/>
    </i>
    <i r="1">
      <x v="3669"/>
    </i>
    <i r="1">
      <x v="3694"/>
    </i>
    <i>
      <x v="23"/>
    </i>
    <i r="1">
      <x v="18"/>
    </i>
    <i r="1">
      <x v="64"/>
    </i>
    <i r="1">
      <x v="107"/>
    </i>
    <i r="1">
      <x v="158"/>
    </i>
    <i r="1">
      <x v="225"/>
    </i>
    <i r="1">
      <x v="249"/>
    </i>
    <i r="1">
      <x v="361"/>
    </i>
    <i r="1">
      <x v="362"/>
    </i>
    <i r="1">
      <x v="534"/>
    </i>
    <i r="1">
      <x v="1140"/>
    </i>
    <i r="1">
      <x v="1152"/>
    </i>
    <i r="1">
      <x v="1424"/>
    </i>
    <i r="1">
      <x v="1458"/>
    </i>
    <i r="1">
      <x v="1506"/>
    </i>
    <i r="1">
      <x v="1516"/>
    </i>
    <i r="1">
      <x v="2025"/>
    </i>
    <i r="1">
      <x v="2149"/>
    </i>
    <i r="1">
      <x v="2308"/>
    </i>
    <i r="1">
      <x v="2650"/>
    </i>
    <i r="1">
      <x v="2730"/>
    </i>
    <i r="1">
      <x v="2832"/>
    </i>
    <i r="1">
      <x v="2896"/>
    </i>
    <i r="1">
      <x v="2948"/>
    </i>
    <i r="1">
      <x v="3081"/>
    </i>
    <i r="1">
      <x v="3147"/>
    </i>
    <i r="1">
      <x v="3237"/>
    </i>
    <i r="1">
      <x v="3535"/>
    </i>
    <i r="1">
      <x v="3564"/>
    </i>
    <i>
      <x v="24"/>
    </i>
    <i r="1">
      <x v="135"/>
    </i>
    <i r="1">
      <x v="145"/>
    </i>
    <i r="1">
      <x v="300"/>
    </i>
    <i r="1">
      <x v="519"/>
    </i>
    <i r="1">
      <x v="616"/>
    </i>
    <i r="1">
      <x v="949"/>
    </i>
    <i r="1">
      <x v="989"/>
    </i>
    <i r="1">
      <x v="1198"/>
    </i>
    <i r="1">
      <x v="1251"/>
    </i>
    <i r="1">
      <x v="1384"/>
    </i>
    <i r="1">
      <x v="1972"/>
    </i>
    <i r="1">
      <x v="2076"/>
    </i>
    <i r="1">
      <x v="2236"/>
    </i>
    <i r="1">
      <x v="2281"/>
    </i>
    <i r="1">
      <x v="2411"/>
    </i>
    <i r="1">
      <x v="2786"/>
    </i>
    <i r="1">
      <x v="3049"/>
    </i>
    <i r="1">
      <x v="3165"/>
    </i>
    <i r="1">
      <x v="3349"/>
    </i>
    <i>
      <x v="25"/>
    </i>
    <i r="1">
      <x v="226"/>
    </i>
    <i r="1">
      <x v="366"/>
    </i>
    <i r="1">
      <x v="463"/>
    </i>
    <i r="1">
      <x v="553"/>
    </i>
    <i r="1">
      <x v="1096"/>
    </i>
    <i r="1">
      <x v="1919"/>
    </i>
    <i r="1">
      <x v="2046"/>
    </i>
    <i r="1">
      <x v="2055"/>
    </i>
    <i r="1">
      <x v="2121"/>
    </i>
    <i r="1">
      <x v="2992"/>
    </i>
    <i r="1">
      <x v="3125"/>
    </i>
    <i r="1">
      <x v="3151"/>
    </i>
    <i r="1">
      <x v="3266"/>
    </i>
    <i r="1">
      <x v="3559"/>
    </i>
    <i r="1">
      <x v="3658"/>
    </i>
    <i>
      <x v="26"/>
    </i>
    <i r="1">
      <x v="111"/>
    </i>
    <i r="1">
      <x v="293"/>
    </i>
    <i r="1">
      <x v="328"/>
    </i>
    <i r="1">
      <x v="364"/>
    </i>
    <i r="1">
      <x v="416"/>
    </i>
    <i r="1">
      <x v="578"/>
    </i>
    <i r="1">
      <x v="710"/>
    </i>
    <i r="1">
      <x v="718"/>
    </i>
    <i r="1">
      <x v="771"/>
    </i>
    <i r="1">
      <x v="844"/>
    </i>
    <i r="1">
      <x v="886"/>
    </i>
    <i r="1">
      <x v="984"/>
    </i>
    <i r="1">
      <x v="1177"/>
    </i>
    <i r="1">
      <x v="1215"/>
    </i>
    <i r="1">
      <x v="1993"/>
    </i>
    <i r="1">
      <x v="2061"/>
    </i>
    <i r="1">
      <x v="2088"/>
    </i>
    <i r="1">
      <x v="2110"/>
    </i>
    <i r="1">
      <x v="2319"/>
    </i>
    <i r="1">
      <x v="2640"/>
    </i>
    <i r="1">
      <x v="2796"/>
    </i>
    <i r="1">
      <x v="2901"/>
    </i>
    <i r="1">
      <x v="3171"/>
    </i>
    <i r="1">
      <x v="3323"/>
    </i>
    <i r="1">
      <x v="3427"/>
    </i>
    <i>
      <x v="27"/>
    </i>
    <i r="1">
      <x v="33"/>
    </i>
    <i r="1">
      <x v="344"/>
    </i>
    <i r="1">
      <x v="461"/>
    </i>
    <i r="1">
      <x v="489"/>
    </i>
    <i r="1">
      <x v="618"/>
    </i>
    <i r="1">
      <x v="850"/>
    </i>
    <i r="1">
      <x v="1116"/>
    </i>
    <i r="1">
      <x v="1329"/>
    </i>
    <i r="1">
      <x v="1604"/>
    </i>
    <i r="1">
      <x v="1685"/>
    </i>
    <i r="1">
      <x v="1702"/>
    </i>
    <i r="1">
      <x v="1738"/>
    </i>
    <i r="1">
      <x v="2057"/>
    </i>
    <i r="1">
      <x v="2186"/>
    </i>
    <i r="1">
      <x v="2206"/>
    </i>
    <i r="1">
      <x v="2283"/>
    </i>
    <i r="1">
      <x v="2293"/>
    </i>
    <i r="1">
      <x v="2653"/>
    </i>
    <i r="1">
      <x v="2794"/>
    </i>
    <i r="1">
      <x v="2827"/>
    </i>
    <i r="1">
      <x v="2873"/>
    </i>
    <i r="1">
      <x v="2921"/>
    </i>
    <i r="1">
      <x v="3226"/>
    </i>
    <i r="1">
      <x v="3322"/>
    </i>
    <i r="1">
      <x v="3583"/>
    </i>
    <i>
      <x v="28"/>
    </i>
    <i r="1">
      <x v="3"/>
    </i>
    <i r="1">
      <x v="101"/>
    </i>
    <i r="1">
      <x v="162"/>
    </i>
    <i r="1">
      <x v="363"/>
    </i>
    <i r="1">
      <x v="391"/>
    </i>
    <i r="1">
      <x v="1068"/>
    </i>
    <i r="1">
      <x v="1074"/>
    </i>
    <i r="1">
      <x v="1240"/>
    </i>
    <i r="1">
      <x v="1246"/>
    </i>
    <i r="1">
      <x v="1465"/>
    </i>
    <i r="1">
      <x v="1547"/>
    </i>
    <i r="1">
      <x v="2044"/>
    </i>
    <i r="1">
      <x v="2147"/>
    </i>
    <i r="1">
      <x v="2563"/>
    </i>
    <i r="1">
      <x v="2758"/>
    </i>
    <i r="1">
      <x v="3169"/>
    </i>
    <i r="1">
      <x v="3269"/>
    </i>
    <i r="1">
      <x v="3333"/>
    </i>
    <i r="1">
      <x v="3428"/>
    </i>
    <i r="1">
      <x v="3587"/>
    </i>
    <i>
      <x v="29"/>
    </i>
    <i r="1">
      <x/>
    </i>
    <i r="1">
      <x v="1"/>
    </i>
    <i r="1">
      <x v="106"/>
    </i>
    <i r="1">
      <x v="237"/>
    </i>
    <i r="1">
      <x v="469"/>
    </i>
    <i r="1">
      <x v="516"/>
    </i>
    <i r="1">
      <x v="543"/>
    </i>
    <i r="1">
      <x v="544"/>
    </i>
    <i r="1">
      <x v="545"/>
    </i>
    <i r="1">
      <x v="567"/>
    </i>
    <i r="1">
      <x v="680"/>
    </i>
    <i r="1">
      <x v="731"/>
    </i>
    <i r="1">
      <x v="768"/>
    </i>
    <i r="1">
      <x v="786"/>
    </i>
    <i r="1">
      <x v="833"/>
    </i>
    <i r="1">
      <x v="947"/>
    </i>
    <i r="1">
      <x v="1034"/>
    </i>
    <i r="1">
      <x v="1154"/>
    </i>
    <i r="1">
      <x v="1190"/>
    </i>
    <i r="1">
      <x v="1353"/>
    </i>
    <i r="1">
      <x v="1480"/>
    </i>
    <i r="1">
      <x v="1792"/>
    </i>
    <i r="1">
      <x v="1920"/>
    </i>
    <i r="1">
      <x v="1935"/>
    </i>
    <i r="1">
      <x v="1940"/>
    </i>
    <i r="1">
      <x v="2148"/>
    </i>
    <i r="1">
      <x v="2270"/>
    </i>
    <i r="1">
      <x v="2318"/>
    </i>
    <i r="1">
      <x v="2366"/>
    </i>
    <i r="1">
      <x v="2503"/>
    </i>
    <i r="1">
      <x v="2516"/>
    </i>
    <i r="1">
      <x v="2551"/>
    </i>
    <i r="1">
      <x v="2599"/>
    </i>
    <i r="1">
      <x v="2696"/>
    </i>
    <i r="1">
      <x v="2737"/>
    </i>
    <i r="1">
      <x v="2771"/>
    </i>
    <i r="1">
      <x v="2789"/>
    </i>
    <i r="1">
      <x v="2809"/>
    </i>
    <i r="1">
      <x v="3102"/>
    </i>
    <i r="1">
      <x v="3589"/>
    </i>
    <i>
      <x v="30"/>
    </i>
    <i r="1">
      <x v="2238"/>
    </i>
    <i>
      <x v="31"/>
    </i>
    <i r="1">
      <x v="312"/>
    </i>
    <i>
      <x v="32"/>
    </i>
    <i r="1">
      <x v="312"/>
    </i>
    <i>
      <x v="33"/>
    </i>
    <i r="1">
      <x v="2"/>
    </i>
    <i r="1">
      <x v="201"/>
    </i>
    <i r="1">
      <x v="393"/>
    </i>
    <i r="1">
      <x v="1009"/>
    </i>
    <i r="1">
      <x v="1010"/>
    </i>
    <i r="1">
      <x v="1032"/>
    </i>
    <i r="1">
      <x v="1336"/>
    </i>
    <i r="1">
      <x v="1469"/>
    </i>
    <i r="1">
      <x v="1470"/>
    </i>
    <i r="1">
      <x v="1472"/>
    </i>
    <i r="1">
      <x v="1551"/>
    </i>
    <i r="1">
      <x v="2146"/>
    </i>
    <i r="1">
      <x v="2212"/>
    </i>
    <i r="1">
      <x v="2222"/>
    </i>
    <i r="1">
      <x v="2328"/>
    </i>
    <i r="1">
      <x v="2374"/>
    </i>
    <i r="1">
      <x v="2678"/>
    </i>
    <i r="1">
      <x v="2749"/>
    </i>
    <i r="1">
      <x v="2762"/>
    </i>
    <i r="1">
      <x v="2766"/>
    </i>
    <i r="1">
      <x v="2786"/>
    </i>
    <i r="1">
      <x v="3275"/>
    </i>
    <i r="1">
      <x v="3354"/>
    </i>
    <i r="1">
      <x v="3372"/>
    </i>
    <i r="1">
      <x v="3386"/>
    </i>
    <i r="1">
      <x v="3401"/>
    </i>
    <i r="1">
      <x v="3567"/>
    </i>
    <i>
      <x v="34"/>
    </i>
    <i r="1">
      <x v="2098"/>
    </i>
    <i r="1">
      <x v="3414"/>
    </i>
    <i>
      <x v="35"/>
    </i>
    <i r="1">
      <x v="38"/>
    </i>
    <i>
      <x v="36"/>
    </i>
    <i r="1">
      <x v="210"/>
    </i>
    <i>
      <x v="37"/>
    </i>
    <i r="1">
      <x v="320"/>
    </i>
    <i>
      <x v="38"/>
    </i>
    <i r="1">
      <x v="500"/>
    </i>
    <i>
      <x v="39"/>
    </i>
    <i r="1">
      <x v="1047"/>
    </i>
    <i>
      <x v="40"/>
    </i>
    <i r="1">
      <x v="1057"/>
    </i>
    <i>
      <x v="41"/>
    </i>
    <i r="1">
      <x v="1275"/>
    </i>
    <i>
      <x v="42"/>
    </i>
    <i r="1">
      <x v="1485"/>
    </i>
    <i>
      <x v="43"/>
    </i>
    <i r="1">
      <x v="2423"/>
    </i>
    <i>
      <x v="44"/>
    </i>
    <i r="1">
      <x v="3229"/>
    </i>
    <i>
      <x v="45"/>
    </i>
    <i r="1">
      <x v="3568"/>
    </i>
    <i>
      <x v="46"/>
    </i>
    <i r="1">
      <x v="110"/>
    </i>
    <i r="1">
      <x v="159"/>
    </i>
    <i r="1">
      <x v="520"/>
    </i>
    <i r="1">
      <x v="573"/>
    </i>
    <i r="1">
      <x v="1114"/>
    </i>
    <i r="1">
      <x v="1130"/>
    </i>
    <i r="1">
      <x v="1499"/>
    </i>
    <i r="1">
      <x v="1542"/>
    </i>
    <i r="1">
      <x v="1550"/>
    </i>
    <i r="1">
      <x v="1654"/>
    </i>
    <i r="1">
      <x v="1853"/>
    </i>
    <i r="1">
      <x v="1872"/>
    </i>
    <i r="1">
      <x v="2023"/>
    </i>
    <i r="1">
      <x v="2479"/>
    </i>
    <i r="1">
      <x v="2491"/>
    </i>
    <i r="1">
      <x v="2614"/>
    </i>
    <i r="1">
      <x v="2735"/>
    </i>
    <i r="1">
      <x v="2936"/>
    </i>
    <i r="1">
      <x v="3537"/>
    </i>
    <i r="1">
      <x v="3718"/>
    </i>
    <i>
      <x v="47"/>
    </i>
    <i r="1">
      <x v="408"/>
    </i>
    <i r="1">
      <x v="629"/>
    </i>
    <i r="1">
      <x v="659"/>
    </i>
    <i r="1">
      <x v="761"/>
    </i>
    <i r="1">
      <x v="1050"/>
    </i>
    <i r="1">
      <x v="1219"/>
    </i>
    <i r="1">
      <x v="1318"/>
    </i>
    <i r="1">
      <x v="1346"/>
    </i>
    <i r="1">
      <x v="1419"/>
    </i>
    <i r="1">
      <x v="1462"/>
    </i>
    <i r="1">
      <x v="1471"/>
    </i>
    <i r="1">
      <x v="1652"/>
    </i>
    <i r="1">
      <x v="1718"/>
    </i>
    <i r="1">
      <x v="1815"/>
    </i>
    <i r="1">
      <x v="1911"/>
    </i>
    <i r="1">
      <x v="1999"/>
    </i>
    <i r="1">
      <x v="2040"/>
    </i>
    <i r="1">
      <x v="2137"/>
    </i>
    <i r="1">
      <x v="2266"/>
    </i>
    <i r="1">
      <x v="2337"/>
    </i>
    <i r="1">
      <x v="2368"/>
    </i>
    <i r="1">
      <x v="2371"/>
    </i>
    <i r="1">
      <x v="2468"/>
    </i>
    <i r="1">
      <x v="3113"/>
    </i>
    <i r="1">
      <x v="3285"/>
    </i>
    <i r="1">
      <x v="3369"/>
    </i>
    <i r="1">
      <x v="3452"/>
    </i>
    <i r="1">
      <x v="3538"/>
    </i>
    <i r="1">
      <x v="3648"/>
    </i>
    <i>
      <x v="48"/>
    </i>
    <i r="1">
      <x v="173"/>
    </i>
    <i r="1">
      <x v="298"/>
    </i>
    <i r="1">
      <x v="340"/>
    </i>
    <i r="1">
      <x v="431"/>
    </i>
    <i r="1">
      <x v="601"/>
    </i>
    <i r="1">
      <x v="772"/>
    </i>
    <i r="1">
      <x v="1000"/>
    </i>
    <i r="1">
      <x v="1046"/>
    </i>
    <i r="1">
      <x v="1063"/>
    </i>
    <i r="1">
      <x v="1166"/>
    </i>
    <i r="1">
      <x v="1172"/>
    </i>
    <i r="1">
      <x v="1279"/>
    </i>
    <i r="1">
      <x v="1296"/>
    </i>
    <i r="1">
      <x v="1392"/>
    </i>
    <i r="1">
      <x v="1466"/>
    </i>
    <i r="1">
      <x v="1478"/>
    </i>
    <i r="1">
      <x v="1556"/>
    </i>
    <i r="1">
      <x v="1670"/>
    </i>
    <i r="1">
      <x v="1770"/>
    </i>
    <i r="1">
      <x v="1894"/>
    </i>
    <i r="1">
      <x v="1917"/>
    </i>
    <i r="1">
      <x v="2231"/>
    </i>
    <i r="1">
      <x v="2260"/>
    </i>
    <i r="1">
      <x v="2291"/>
    </i>
    <i r="1">
      <x v="2387"/>
    </i>
    <i r="1">
      <x v="2416"/>
    </i>
    <i r="1">
      <x v="2465"/>
    </i>
    <i r="1">
      <x v="2488"/>
    </i>
    <i r="1">
      <x v="2549"/>
    </i>
    <i r="1">
      <x v="2618"/>
    </i>
    <i r="1">
      <x v="2672"/>
    </i>
    <i r="1">
      <x v="2699"/>
    </i>
    <i r="1">
      <x v="2705"/>
    </i>
    <i r="1">
      <x v="2732"/>
    </i>
    <i r="1">
      <x v="2778"/>
    </i>
    <i r="1">
      <x v="2942"/>
    </i>
    <i r="1">
      <x v="3104"/>
    </i>
    <i r="1">
      <x v="3105"/>
    </i>
    <i r="1">
      <x v="3233"/>
    </i>
    <i r="1">
      <x v="3249"/>
    </i>
    <i r="1">
      <x v="3251"/>
    </i>
    <i r="1">
      <x v="3265"/>
    </i>
    <i r="1">
      <x v="3421"/>
    </i>
    <i r="1">
      <x v="3422"/>
    </i>
    <i r="1">
      <x v="3463"/>
    </i>
    <i r="1">
      <x v="3489"/>
    </i>
    <i r="1">
      <x v="3492"/>
    </i>
    <i r="1">
      <x v="3527"/>
    </i>
    <i r="1">
      <x v="3590"/>
    </i>
    <i r="1">
      <x v="3591"/>
    </i>
    <i r="1">
      <x v="3725"/>
    </i>
    <i>
      <x v="49"/>
    </i>
    <i r="1">
      <x v="1447"/>
    </i>
    <i r="1">
      <x v="1486"/>
    </i>
    <i r="1">
      <x v="1648"/>
    </i>
    <i r="1">
      <x v="1674"/>
    </i>
    <i r="1">
      <x v="1804"/>
    </i>
    <i r="1">
      <x v="1864"/>
    </i>
    <i r="1">
      <x v="1870"/>
    </i>
    <i r="1">
      <x v="1875"/>
    </i>
    <i r="1">
      <x v="2241"/>
    </i>
    <i r="1">
      <x v="2269"/>
    </i>
    <i r="1">
      <x v="2294"/>
    </i>
    <i r="1">
      <x v="2338"/>
    </i>
    <i r="1">
      <x v="2410"/>
    </i>
    <i r="1">
      <x v="3601"/>
    </i>
    <i r="1">
      <x v="3637"/>
    </i>
    <i>
      <x v="50"/>
    </i>
    <i r="1">
      <x v="20"/>
    </i>
    <i r="1">
      <x v="44"/>
    </i>
    <i r="1">
      <x v="107"/>
    </i>
    <i r="1">
      <x v="236"/>
    </i>
    <i r="1">
      <x v="252"/>
    </i>
    <i r="1">
      <x v="302"/>
    </i>
    <i r="1">
      <x v="330"/>
    </i>
    <i r="1">
      <x v="477"/>
    </i>
    <i r="1">
      <x v="879"/>
    </i>
    <i r="1">
      <x v="950"/>
    </i>
    <i r="1">
      <x v="1060"/>
    </i>
    <i r="1">
      <x v="1086"/>
    </i>
    <i r="1">
      <x v="1144"/>
    </i>
    <i r="1">
      <x v="1155"/>
    </i>
    <i r="1">
      <x v="1231"/>
    </i>
    <i r="1">
      <x v="1250"/>
    </i>
    <i r="1">
      <x v="1569"/>
    </i>
    <i r="1">
      <x v="1749"/>
    </i>
    <i r="1">
      <x v="1840"/>
    </i>
    <i r="1">
      <x v="1954"/>
    </i>
    <i r="1">
      <x v="1965"/>
    </i>
    <i r="1">
      <x v="2261"/>
    </i>
    <i r="1">
      <x v="2665"/>
    </i>
    <i r="1">
      <x v="2715"/>
    </i>
    <i r="1">
      <x v="2892"/>
    </i>
    <i r="1">
      <x v="2902"/>
    </i>
    <i r="1">
      <x v="2958"/>
    </i>
    <i r="1">
      <x v="3014"/>
    </i>
    <i r="1">
      <x v="3177"/>
    </i>
    <i r="1">
      <x v="3712"/>
    </i>
    <i>
      <x v="51"/>
    </i>
    <i r="1">
      <x v="51"/>
    </i>
    <i r="1">
      <x v="54"/>
    </i>
    <i r="1">
      <x v="60"/>
    </i>
    <i r="1">
      <x v="387"/>
    </i>
    <i r="1">
      <x v="401"/>
    </i>
    <i r="1">
      <x v="651"/>
    </i>
    <i r="1">
      <x v="694"/>
    </i>
    <i r="1">
      <x v="712"/>
    </i>
    <i r="1">
      <x v="855"/>
    </i>
    <i r="1">
      <x v="1147"/>
    </i>
    <i r="1">
      <x v="1160"/>
    </i>
    <i r="1">
      <x v="1273"/>
    </i>
    <i r="1">
      <x v="1285"/>
    </i>
    <i r="1">
      <x v="1533"/>
    </i>
    <i r="1">
      <x v="1794"/>
    </i>
    <i r="1">
      <x v="1936"/>
    </i>
    <i r="1">
      <x v="1955"/>
    </i>
    <i r="1">
      <x v="2027"/>
    </i>
    <i r="1">
      <x v="2032"/>
    </i>
    <i r="1">
      <x v="2271"/>
    </i>
    <i r="1">
      <x v="2353"/>
    </i>
    <i r="1">
      <x v="2462"/>
    </i>
    <i r="1">
      <x v="2739"/>
    </i>
    <i r="1">
      <x v="3124"/>
    </i>
    <i r="1">
      <x v="3158"/>
    </i>
    <i r="1">
      <x v="3222"/>
    </i>
    <i r="1">
      <x v="3696"/>
    </i>
    <i r="1">
      <x v="3717"/>
    </i>
    <i>
      <x v="52"/>
    </i>
    <i r="1">
      <x v="10"/>
    </i>
    <i r="1">
      <x v="14"/>
    </i>
    <i r="1">
      <x v="32"/>
    </i>
    <i r="1">
      <x v="90"/>
    </i>
    <i r="1">
      <x v="96"/>
    </i>
    <i r="1">
      <x v="172"/>
    </i>
    <i r="1">
      <x v="250"/>
    </i>
    <i r="1">
      <x v="378"/>
    </i>
    <i r="1">
      <x v="379"/>
    </i>
    <i r="1">
      <x v="436"/>
    </i>
    <i r="1">
      <x v="458"/>
    </i>
    <i r="1">
      <x v="467"/>
    </i>
    <i r="1">
      <x v="478"/>
    </i>
    <i r="1">
      <x v="760"/>
    </i>
    <i r="1">
      <x v="856"/>
    </i>
    <i r="1">
      <x v="932"/>
    </i>
    <i r="1">
      <x v="1001"/>
    </i>
    <i r="1">
      <x v="1031"/>
    </i>
    <i r="1">
      <x v="1206"/>
    </i>
    <i r="1">
      <x v="1233"/>
    </i>
    <i r="1">
      <x v="1323"/>
    </i>
    <i r="1">
      <x v="1339"/>
    </i>
    <i r="1">
      <x v="1350"/>
    </i>
    <i r="1">
      <x v="1410"/>
    </i>
    <i r="1">
      <x v="1417"/>
    </i>
    <i r="1">
      <x v="1515"/>
    </i>
    <i r="1">
      <x v="1528"/>
    </i>
    <i r="1">
      <x v="1558"/>
    </i>
    <i r="1">
      <x v="1559"/>
    </i>
    <i r="1">
      <x v="1695"/>
    </i>
    <i r="1">
      <x v="1763"/>
    </i>
    <i r="1">
      <x v="1913"/>
    </i>
    <i r="1">
      <x v="1931"/>
    </i>
    <i r="1">
      <x v="1942"/>
    </i>
    <i r="1">
      <x v="1987"/>
    </i>
    <i r="1">
      <x v="2041"/>
    </i>
    <i r="1">
      <x v="2089"/>
    </i>
    <i r="1">
      <x v="2109"/>
    </i>
    <i r="1">
      <x v="2289"/>
    </i>
    <i r="1">
      <x v="2443"/>
    </i>
    <i r="1">
      <x v="2464"/>
    </i>
    <i r="1">
      <x v="2521"/>
    </i>
    <i r="1">
      <x v="2609"/>
    </i>
    <i r="1">
      <x v="2625"/>
    </i>
    <i r="1">
      <x v="2706"/>
    </i>
    <i r="1">
      <x v="2756"/>
    </i>
    <i r="1">
      <x v="2917"/>
    </i>
    <i r="1">
      <x v="2953"/>
    </i>
    <i r="1">
      <x v="3110"/>
    </i>
    <i r="1">
      <x v="3214"/>
    </i>
    <i r="1">
      <x v="3223"/>
    </i>
    <i r="1">
      <x v="3255"/>
    </i>
    <i r="1">
      <x v="3462"/>
    </i>
    <i r="1">
      <x v="3516"/>
    </i>
    <i r="1">
      <x v="3524"/>
    </i>
    <i r="1">
      <x v="3646"/>
    </i>
    <i r="1">
      <x v="3695"/>
    </i>
    <i>
      <x v="53"/>
    </i>
    <i r="1">
      <x v="15"/>
    </i>
    <i r="1">
      <x v="112"/>
    </i>
    <i r="1">
      <x v="153"/>
    </i>
    <i r="1">
      <x v="204"/>
    </i>
    <i r="1">
      <x v="295"/>
    </i>
    <i r="1">
      <x v="691"/>
    </i>
    <i r="1">
      <x v="804"/>
    </i>
    <i r="1">
      <x v="967"/>
    </i>
    <i r="1">
      <x v="1123"/>
    </i>
    <i r="1">
      <x v="1185"/>
    </i>
    <i r="1">
      <x v="1186"/>
    </i>
    <i r="1">
      <x v="1234"/>
    </i>
    <i r="1">
      <x v="1247"/>
    </i>
    <i r="1">
      <x v="1253"/>
    </i>
    <i r="1">
      <x v="1291"/>
    </i>
    <i r="1">
      <x v="1356"/>
    </i>
    <i r="1">
      <x v="1400"/>
    </i>
    <i r="1">
      <x v="1428"/>
    </i>
    <i r="1">
      <x v="1491"/>
    </i>
    <i r="1">
      <x v="1534"/>
    </i>
    <i r="1">
      <x v="1540"/>
    </i>
    <i r="1">
      <x v="1710"/>
    </i>
    <i r="1">
      <x v="1764"/>
    </i>
    <i r="1">
      <x v="1800"/>
    </i>
    <i r="1">
      <x v="1947"/>
    </i>
    <i r="1">
      <x v="1950"/>
    </i>
    <i r="1">
      <x v="1961"/>
    </i>
    <i r="1">
      <x v="2407"/>
    </i>
    <i r="1">
      <x v="2452"/>
    </i>
    <i r="1">
      <x v="2524"/>
    </i>
    <i r="1">
      <x v="2564"/>
    </i>
    <i r="1">
      <x v="2575"/>
    </i>
    <i r="1">
      <x v="2708"/>
    </i>
    <i r="1">
      <x v="3408"/>
    </i>
    <i r="1">
      <x v="3424"/>
    </i>
    <i r="1">
      <x v="3490"/>
    </i>
    <i r="1">
      <x v="3505"/>
    </i>
    <i r="1">
      <x v="3508"/>
    </i>
    <i r="1">
      <x v="3526"/>
    </i>
    <i r="1">
      <x v="3629"/>
    </i>
    <i r="1">
      <x v="3634"/>
    </i>
    <i>
      <x v="54"/>
    </i>
    <i r="1">
      <x v="49"/>
    </i>
    <i r="1">
      <x v="123"/>
    </i>
    <i r="1">
      <x v="161"/>
    </i>
    <i r="1">
      <x v="198"/>
    </i>
    <i r="1">
      <x v="240"/>
    </i>
    <i r="1">
      <x v="307"/>
    </i>
    <i r="1">
      <x v="312"/>
    </i>
    <i r="1">
      <x v="327"/>
    </i>
    <i r="1">
      <x v="368"/>
    </i>
    <i r="1">
      <x v="396"/>
    </i>
    <i r="1">
      <x v="443"/>
    </i>
    <i r="1">
      <x v="451"/>
    </i>
    <i r="1">
      <x v="466"/>
    </i>
    <i r="1">
      <x v="525"/>
    </i>
    <i r="1">
      <x v="537"/>
    </i>
    <i r="1">
      <x v="551"/>
    </i>
    <i r="1">
      <x v="582"/>
    </i>
    <i r="1">
      <x v="583"/>
    </i>
    <i r="1">
      <x v="609"/>
    </i>
    <i r="1">
      <x v="631"/>
    </i>
    <i r="1">
      <x v="638"/>
    </i>
    <i r="1">
      <x v="729"/>
    </i>
    <i r="1">
      <x v="730"/>
    </i>
    <i r="1">
      <x v="735"/>
    </i>
    <i r="1">
      <x v="736"/>
    </i>
    <i r="1">
      <x v="774"/>
    </i>
    <i r="1">
      <x v="805"/>
    </i>
    <i r="1">
      <x v="814"/>
    </i>
    <i r="1">
      <x v="904"/>
    </i>
    <i r="1">
      <x v="905"/>
    </i>
    <i r="1">
      <x v="909"/>
    </i>
    <i r="1">
      <x v="952"/>
    </i>
    <i r="1">
      <x v="1035"/>
    </i>
    <i r="1">
      <x v="1069"/>
    </i>
    <i r="1">
      <x v="1079"/>
    </i>
    <i r="1">
      <x v="1093"/>
    </i>
    <i r="1">
      <x v="1165"/>
    </i>
    <i r="1">
      <x v="1180"/>
    </i>
    <i r="1">
      <x v="1232"/>
    </i>
    <i r="1">
      <x v="1270"/>
    </i>
    <i r="1">
      <x v="1288"/>
    </i>
    <i r="1">
      <x v="1372"/>
    </i>
    <i r="1">
      <x v="1374"/>
    </i>
    <i r="1">
      <x v="1414"/>
    </i>
    <i r="1">
      <x v="1434"/>
    </i>
    <i r="1">
      <x v="1490"/>
    </i>
    <i r="1">
      <x v="1580"/>
    </i>
    <i r="1">
      <x v="1618"/>
    </i>
    <i r="1">
      <x v="1712"/>
    </i>
    <i r="1">
      <x v="1750"/>
    </i>
    <i r="1">
      <x v="1768"/>
    </i>
    <i r="1">
      <x v="1779"/>
    </i>
    <i r="1">
      <x v="1797"/>
    </i>
    <i r="1">
      <x v="1824"/>
    </i>
    <i r="1">
      <x v="1831"/>
    </i>
    <i r="1">
      <x v="1845"/>
    </i>
    <i r="1">
      <x v="1855"/>
    </i>
    <i r="1">
      <x v="2054"/>
    </i>
    <i r="1">
      <x v="2107"/>
    </i>
    <i r="1">
      <x v="2132"/>
    </i>
    <i r="1">
      <x v="2138"/>
    </i>
    <i r="1">
      <x v="2185"/>
    </i>
    <i r="1">
      <x v="2210"/>
    </i>
    <i r="1">
      <x v="2211"/>
    </i>
    <i r="1">
      <x v="2267"/>
    </i>
    <i r="1">
      <x v="2421"/>
    </i>
    <i r="1">
      <x v="2428"/>
    </i>
    <i r="1">
      <x v="2442"/>
    </i>
    <i r="1">
      <x v="2469"/>
    </i>
    <i r="1">
      <x v="2477"/>
    </i>
    <i r="1">
      <x v="2505"/>
    </i>
    <i r="1">
      <x v="2530"/>
    </i>
    <i r="1">
      <x v="2571"/>
    </i>
    <i r="1">
      <x v="2573"/>
    </i>
    <i r="1">
      <x v="2637"/>
    </i>
    <i r="1">
      <x v="2638"/>
    </i>
    <i r="1">
      <x v="2644"/>
    </i>
    <i r="1">
      <x v="2679"/>
    </i>
    <i r="1">
      <x v="2702"/>
    </i>
    <i r="1">
      <x v="2722"/>
    </i>
    <i r="1">
      <x v="2744"/>
    </i>
    <i r="1">
      <x v="2745"/>
    </i>
    <i r="1">
      <x v="2757"/>
    </i>
    <i r="1">
      <x v="2776"/>
    </i>
    <i r="1">
      <x v="2788"/>
    </i>
    <i r="1">
      <x v="2790"/>
    </i>
    <i r="1">
      <x v="2793"/>
    </i>
    <i r="1">
      <x v="2801"/>
    </i>
    <i r="1">
      <x v="2939"/>
    </i>
    <i r="1">
      <x v="3085"/>
    </i>
    <i r="1">
      <x v="3134"/>
    </i>
    <i r="1">
      <x v="3162"/>
    </i>
    <i r="1">
      <x v="3208"/>
    </i>
    <i r="1">
      <x v="3276"/>
    </i>
    <i r="1">
      <x v="3316"/>
    </i>
    <i r="1">
      <x v="3325"/>
    </i>
    <i r="1">
      <x v="3335"/>
    </i>
    <i r="1">
      <x v="3347"/>
    </i>
    <i r="1">
      <x v="3403"/>
    </i>
    <i r="1">
      <x v="3404"/>
    </i>
    <i r="1">
      <x v="3411"/>
    </i>
    <i r="1">
      <x v="3419"/>
    </i>
    <i r="1">
      <x v="3471"/>
    </i>
    <i r="1">
      <x v="3478"/>
    </i>
    <i r="1">
      <x v="3501"/>
    </i>
    <i r="1">
      <x v="3504"/>
    </i>
    <i r="1">
      <x v="3563"/>
    </i>
    <i r="1">
      <x v="3627"/>
    </i>
    <i r="1">
      <x v="3633"/>
    </i>
    <i r="1">
      <x v="3705"/>
    </i>
    <i>
      <x v="55"/>
    </i>
    <i r="1">
      <x v="113"/>
    </i>
    <i r="1">
      <x v="220"/>
    </i>
    <i r="1">
      <x v="337"/>
    </i>
    <i r="1">
      <x v="400"/>
    </i>
    <i r="1">
      <x v="420"/>
    </i>
    <i r="1">
      <x v="444"/>
    </i>
    <i r="1">
      <x v="522"/>
    </i>
    <i r="1">
      <x v="654"/>
    </i>
    <i r="1">
      <x v="971"/>
    </i>
    <i r="1">
      <x v="1003"/>
    </i>
    <i r="1">
      <x v="1087"/>
    </i>
    <i r="1">
      <x v="1118"/>
    </i>
    <i r="1">
      <x v="1224"/>
    </i>
    <i r="1">
      <x v="1244"/>
    </i>
    <i r="1">
      <x v="1378"/>
    </i>
    <i r="1">
      <x v="1438"/>
    </i>
    <i r="1">
      <x v="1479"/>
    </i>
    <i r="1">
      <x v="1700"/>
    </i>
    <i r="1">
      <x v="1726"/>
    </i>
    <i r="1">
      <x v="1906"/>
    </i>
    <i r="1">
      <x v="2298"/>
    </i>
    <i r="1">
      <x v="2376"/>
    </i>
    <i r="1">
      <x v="2879"/>
    </i>
    <i r="1">
      <x v="2881"/>
    </i>
    <i r="1">
      <x v="3116"/>
    </i>
    <i r="1">
      <x v="3193"/>
    </i>
    <i r="1">
      <x v="3236"/>
    </i>
    <i r="1">
      <x v="3611"/>
    </i>
    <i r="1">
      <x v="3647"/>
    </i>
    <i>
      <x v="56"/>
    </i>
    <i r="1">
      <x v="241"/>
    </i>
    <i r="1">
      <x v="284"/>
    </i>
    <i r="1">
      <x v="290"/>
    </i>
    <i r="1">
      <x v="399"/>
    </i>
    <i r="1">
      <x v="480"/>
    </i>
    <i r="1">
      <x v="528"/>
    </i>
    <i r="1">
      <x v="559"/>
    </i>
    <i r="1">
      <x v="600"/>
    </i>
    <i r="1">
      <x v="674"/>
    </i>
    <i r="1">
      <x v="677"/>
    </i>
    <i r="1">
      <x v="686"/>
    </i>
    <i r="1">
      <x v="897"/>
    </i>
    <i r="1">
      <x v="962"/>
    </i>
    <i r="1">
      <x v="964"/>
    </i>
    <i r="1">
      <x v="1064"/>
    </i>
    <i r="1">
      <x v="1269"/>
    </i>
    <i r="1">
      <x v="1276"/>
    </i>
    <i r="1">
      <x v="1355"/>
    </i>
    <i r="1">
      <x v="1366"/>
    </i>
    <i r="1">
      <x v="1475"/>
    </i>
    <i r="1">
      <x v="1487"/>
    </i>
    <i r="1">
      <x v="1565"/>
    </i>
    <i r="1">
      <x v="1616"/>
    </i>
    <i r="1">
      <x v="1651"/>
    </i>
    <i r="1">
      <x v="1787"/>
    </i>
    <i r="1">
      <x v="1803"/>
    </i>
    <i r="1">
      <x v="1805"/>
    </i>
    <i r="1">
      <x v="1819"/>
    </i>
    <i r="1">
      <x v="1822"/>
    </i>
    <i r="1">
      <x v="1833"/>
    </i>
    <i r="1">
      <x v="1861"/>
    </i>
    <i r="1">
      <x v="1867"/>
    </i>
    <i r="1">
      <x v="1871"/>
    </i>
    <i r="1">
      <x v="1887"/>
    </i>
    <i r="1">
      <x v="1953"/>
    </i>
    <i r="1">
      <x v="2013"/>
    </i>
    <i r="1">
      <x v="2042"/>
    </i>
    <i r="1">
      <x v="2232"/>
    </i>
    <i r="1">
      <x v="2239"/>
    </i>
    <i r="1">
      <x v="2257"/>
    </i>
    <i r="1">
      <x v="2258"/>
    </i>
    <i r="1">
      <x v="2381"/>
    </i>
    <i r="1">
      <x v="2453"/>
    </i>
    <i r="1">
      <x v="2574"/>
    </i>
    <i r="1">
      <x v="2781"/>
    </i>
    <i r="1">
      <x v="2959"/>
    </i>
    <i r="1">
      <x v="3312"/>
    </i>
    <i r="1">
      <x v="3374"/>
    </i>
    <i r="1">
      <x v="3397"/>
    </i>
    <i r="1">
      <x v="3456"/>
    </i>
    <i r="1">
      <x v="3457"/>
    </i>
    <i>
      <x v="57"/>
    </i>
    <i r="1">
      <x v="488"/>
    </i>
    <i r="1">
      <x v="653"/>
    </i>
    <i r="1">
      <x v="714"/>
    </i>
    <i r="1">
      <x v="763"/>
    </i>
    <i r="1">
      <x v="1351"/>
    </i>
    <i r="1">
      <x v="1408"/>
    </i>
    <i r="1">
      <x v="1595"/>
    </i>
    <i r="1">
      <x v="1693"/>
    </i>
    <i r="1">
      <x v="1731"/>
    </i>
    <i r="1">
      <x v="1809"/>
    </i>
    <i r="1">
      <x v="1874"/>
    </i>
    <i r="1">
      <x v="1878"/>
    </i>
    <i r="1">
      <x v="1879"/>
    </i>
    <i r="1">
      <x v="1890"/>
    </i>
    <i r="1">
      <x v="1895"/>
    </i>
    <i r="1">
      <x v="1956"/>
    </i>
    <i r="1">
      <x v="2033"/>
    </i>
    <i r="1">
      <x v="2037"/>
    </i>
    <i r="1">
      <x v="2158"/>
    </i>
    <i r="1">
      <x v="2310"/>
    </i>
    <i r="1">
      <x v="2351"/>
    </i>
    <i r="1">
      <x v="2553"/>
    </i>
    <i r="1">
      <x v="2725"/>
    </i>
    <i r="1">
      <x v="2733"/>
    </i>
    <i r="1">
      <x v="2755"/>
    </i>
    <i r="1">
      <x v="2773"/>
    </i>
    <i r="1">
      <x v="2833"/>
    </i>
    <i r="1">
      <x v="3042"/>
    </i>
    <i r="1">
      <x v="3118"/>
    </i>
    <i r="1">
      <x v="3350"/>
    </i>
    <i r="1">
      <x v="3469"/>
    </i>
    <i>
      <x v="58"/>
    </i>
    <i r="1">
      <x v="116"/>
    </i>
    <i r="1">
      <x v="428"/>
    </i>
    <i r="1">
      <x v="610"/>
    </i>
    <i r="1">
      <x v="720"/>
    </i>
    <i r="1">
      <x v="845"/>
    </i>
    <i r="1">
      <x v="1002"/>
    </i>
    <i r="1">
      <x v="1197"/>
    </i>
    <i r="1">
      <x v="1838"/>
    </i>
    <i r="1">
      <x v="1849"/>
    </i>
    <i r="1">
      <x v="1968"/>
    </i>
    <i r="1">
      <x v="2325"/>
    </i>
    <i r="1">
      <x v="2403"/>
    </i>
    <i r="1">
      <x v="2567"/>
    </i>
    <i r="1">
      <x v="3114"/>
    </i>
    <i r="1">
      <x v="3227"/>
    </i>
    <i r="1">
      <x v="3267"/>
    </i>
    <i>
      <x v="59"/>
    </i>
    <i r="1">
      <x v="5"/>
    </i>
    <i r="1">
      <x v="164"/>
    </i>
    <i r="1">
      <x v="170"/>
    </i>
    <i r="1">
      <x v="177"/>
    </i>
    <i r="1">
      <x v="221"/>
    </i>
    <i r="1">
      <x v="253"/>
    </i>
    <i r="1">
      <x v="295"/>
    </i>
    <i r="1">
      <x v="338"/>
    </i>
    <i r="1">
      <x v="485"/>
    </i>
    <i r="1">
      <x v="615"/>
    </i>
    <i r="1">
      <x v="637"/>
    </i>
    <i r="1">
      <x v="713"/>
    </i>
    <i r="1">
      <x v="780"/>
    </i>
    <i r="1">
      <x v="825"/>
    </i>
    <i r="1">
      <x v="829"/>
    </i>
    <i r="1">
      <x v="964"/>
    </i>
    <i r="1">
      <x v="996"/>
    </i>
    <i r="1">
      <x v="1052"/>
    </i>
    <i r="1">
      <x v="1053"/>
    </i>
    <i r="1">
      <x v="1108"/>
    </i>
    <i r="1">
      <x v="1163"/>
    </i>
    <i r="1">
      <x v="1236"/>
    </i>
    <i r="1">
      <x v="1242"/>
    </i>
    <i r="1">
      <x v="1346"/>
    </i>
    <i r="1">
      <x v="1365"/>
    </i>
    <i r="1">
      <x v="1430"/>
    </i>
    <i r="1">
      <x v="1441"/>
    </i>
    <i r="1">
      <x v="1612"/>
    </i>
    <i r="1">
      <x v="1618"/>
    </i>
    <i r="1">
      <x v="1719"/>
    </i>
    <i r="1">
      <x v="2196"/>
    </i>
    <i r="1">
      <x v="2216"/>
    </i>
    <i r="1">
      <x v="2237"/>
    </i>
    <i r="1">
      <x v="2263"/>
    </i>
    <i r="1">
      <x v="2451"/>
    </i>
    <i r="1">
      <x v="2482"/>
    </i>
    <i r="1">
      <x v="2548"/>
    </i>
    <i r="1">
      <x v="2590"/>
    </i>
    <i r="1">
      <x v="2703"/>
    </i>
    <i r="1">
      <x v="2707"/>
    </i>
    <i r="1">
      <x v="2835"/>
    </i>
    <i r="1">
      <x v="2977"/>
    </i>
    <i r="1">
      <x v="3091"/>
    </i>
    <i r="1">
      <x v="3100"/>
    </i>
    <i r="1">
      <x v="3106"/>
    </i>
    <i r="1">
      <x v="3292"/>
    </i>
    <i>
      <x v="60"/>
    </i>
    <i r="1">
      <x v="251"/>
    </i>
    <i r="1">
      <x v="376"/>
    </i>
    <i r="1">
      <x v="404"/>
    </i>
    <i r="1">
      <x v="706"/>
    </i>
    <i r="1">
      <x v="819"/>
    </i>
    <i r="1">
      <x v="820"/>
    </i>
    <i r="1">
      <x v="891"/>
    </i>
    <i r="1">
      <x v="896"/>
    </i>
    <i r="1">
      <x v="945"/>
    </i>
    <i r="1">
      <x v="946"/>
    </i>
    <i r="1">
      <x v="957"/>
    </i>
    <i r="1">
      <x v="958"/>
    </i>
    <i r="1">
      <x v="1111"/>
    </i>
    <i r="1">
      <x v="1381"/>
    </i>
    <i r="1">
      <x v="1435"/>
    </i>
    <i r="1">
      <x v="1437"/>
    </i>
    <i r="1">
      <x v="1741"/>
    </i>
    <i r="1">
      <x v="1799"/>
    </i>
    <i r="1">
      <x v="1818"/>
    </i>
    <i r="1">
      <x v="1827"/>
    </i>
    <i r="1">
      <x v="1839"/>
    </i>
    <i r="1">
      <x v="1901"/>
    </i>
    <i r="1">
      <x v="1959"/>
    </i>
    <i r="1">
      <x v="1994"/>
    </i>
    <i r="1">
      <x v="2154"/>
    </i>
    <i r="1">
      <x v="2190"/>
    </i>
    <i r="1">
      <x v="2228"/>
    </i>
    <i r="1">
      <x v="2229"/>
    </i>
    <i r="1">
      <x v="2305"/>
    </i>
    <i r="1">
      <x v="2402"/>
    </i>
    <i r="1">
      <x v="2508"/>
    </i>
    <i r="1">
      <x v="2541"/>
    </i>
    <i r="1">
      <x v="2577"/>
    </i>
    <i r="1">
      <x v="2741"/>
    </i>
    <i r="1">
      <x v="2873"/>
    </i>
    <i r="1">
      <x v="2930"/>
    </i>
    <i r="1">
      <x v="3011"/>
    </i>
    <i r="1">
      <x v="3368"/>
    </i>
    <i r="1">
      <x v="3523"/>
    </i>
    <i r="1">
      <x v="3621"/>
    </i>
    <i r="1">
      <x v="3698"/>
    </i>
    <i>
      <x v="61"/>
    </i>
    <i r="1">
      <x v="216"/>
    </i>
    <i r="1">
      <x v="769"/>
    </i>
    <i r="1">
      <x v="810"/>
    </i>
    <i r="1">
      <x v="1102"/>
    </i>
    <i r="1">
      <x v="1786"/>
    </i>
    <i r="1">
      <x v="2219"/>
    </i>
    <i r="1">
      <x v="2370"/>
    </i>
    <i r="1">
      <x v="2377"/>
    </i>
    <i r="1">
      <x v="2824"/>
    </i>
    <i r="1">
      <x v="2950"/>
    </i>
    <i r="1">
      <x v="3183"/>
    </i>
    <i r="1">
      <x v="3321"/>
    </i>
    <i>
      <x v="62"/>
    </i>
    <i r="1">
      <x v="200"/>
    </i>
    <i r="1">
      <x v="289"/>
    </i>
    <i r="1">
      <x v="382"/>
    </i>
    <i r="1">
      <x v="1686"/>
    </i>
    <i r="1">
      <x v="1892"/>
    </i>
    <i r="1">
      <x v="1909"/>
    </i>
    <i r="1">
      <x v="1944"/>
    </i>
    <i r="1">
      <x v="2330"/>
    </i>
    <i r="1">
      <x v="2333"/>
    </i>
    <i r="1">
      <x v="2658"/>
    </i>
    <i>
      <x v="63"/>
    </i>
    <i r="1">
      <x v="287"/>
    </i>
    <i>
      <x v="64"/>
    </i>
    <i r="1">
      <x v="1860"/>
    </i>
    <i>
      <x v="65"/>
    </i>
    <i r="1">
      <x v="644"/>
    </i>
    <i>
      <x v="66"/>
    </i>
    <i r="1">
      <x v="662"/>
    </i>
    <i>
      <x v="67"/>
    </i>
    <i r="1">
      <x v="695"/>
    </i>
    <i>
      <x v="68"/>
    </i>
    <i r="1">
      <x v="832"/>
    </i>
    <i>
      <x v="69"/>
    </i>
    <i r="1">
      <x v="866"/>
    </i>
    <i>
      <x v="70"/>
    </i>
    <i r="1">
      <x v="87"/>
    </i>
    <i r="1">
      <x v="144"/>
    </i>
    <i r="1">
      <x v="215"/>
    </i>
    <i r="1">
      <x v="476"/>
    </i>
    <i r="1">
      <x v="579"/>
    </i>
    <i r="1">
      <x v="752"/>
    </i>
    <i r="1">
      <x v="784"/>
    </i>
    <i r="1">
      <x v="976"/>
    </i>
    <i r="1">
      <x v="1407"/>
    </i>
    <i r="1">
      <x v="1676"/>
    </i>
    <i r="1">
      <x v="1810"/>
    </i>
    <i r="1">
      <x v="1868"/>
    </i>
    <i r="1">
      <x v="1877"/>
    </i>
    <i r="1">
      <x v="1958"/>
    </i>
    <i r="1">
      <x v="2324"/>
    </i>
    <i r="1">
      <x v="2386"/>
    </i>
    <i r="1">
      <x v="2401"/>
    </i>
    <i r="1">
      <x v="2510"/>
    </i>
    <i r="1">
      <x v="2556"/>
    </i>
    <i r="1">
      <x v="2587"/>
    </i>
    <i r="1">
      <x v="2699"/>
    </i>
    <i r="1">
      <x v="2842"/>
    </i>
    <i r="1">
      <x v="3166"/>
    </i>
    <i r="1">
      <x v="3254"/>
    </i>
    <i r="1">
      <x v="3291"/>
    </i>
    <i r="1">
      <x v="3461"/>
    </i>
    <i r="1">
      <x v="3644"/>
    </i>
    <i r="1">
      <x v="3654"/>
    </i>
    <i>
      <x v="71"/>
    </i>
    <i r="1">
      <x v="977"/>
    </i>
    <i>
      <x v="72"/>
    </i>
    <i r="1">
      <x v="987"/>
    </i>
    <i>
      <x v="73"/>
    </i>
    <i r="1">
      <x v="1040"/>
    </i>
    <i>
      <x v="74"/>
    </i>
    <i r="1">
      <x v="1586"/>
    </i>
    <i>
      <x v="75"/>
    </i>
    <i r="1">
      <x v="1754"/>
    </i>
    <i>
      <x v="76"/>
    </i>
    <i r="1">
      <x v="1762"/>
    </i>
    <i>
      <x v="77"/>
    </i>
    <i r="1">
      <x v="1784"/>
    </i>
    <i>
      <x v="78"/>
    </i>
    <i r="1">
      <x v="1788"/>
    </i>
    <i>
      <x v="79"/>
    </i>
    <i r="1">
      <x v="1791"/>
    </i>
    <i>
      <x v="80"/>
    </i>
    <i r="1">
      <x v="1846"/>
    </i>
    <i>
      <x v="81"/>
    </i>
    <i r="1">
      <x v="1896"/>
    </i>
    <i>
      <x v="82"/>
    </i>
    <i r="1">
      <x v="2086"/>
    </i>
    <i>
      <x v="83"/>
    </i>
    <i r="1">
      <x v="2189"/>
    </i>
    <i>
      <x v="84"/>
    </i>
    <i r="1">
      <x v="2200"/>
    </i>
    <i>
      <x v="85"/>
    </i>
    <i r="1">
      <x v="1882"/>
    </i>
    <i>
      <x v="86"/>
    </i>
    <i r="1">
      <x v="2256"/>
    </i>
    <i>
      <x v="87"/>
    </i>
    <i r="1">
      <x v="1883"/>
    </i>
    <i>
      <x v="88"/>
    </i>
    <i r="1">
      <x v="229"/>
    </i>
    <i r="1">
      <x v="235"/>
    </i>
    <i r="1">
      <x v="311"/>
    </i>
    <i r="1">
      <x v="380"/>
    </i>
    <i r="1">
      <x v="386"/>
    </i>
    <i r="1">
      <x v="392"/>
    </i>
    <i r="1">
      <x v="397"/>
    </i>
    <i r="1">
      <x v="496"/>
    </i>
    <i r="1">
      <x v="663"/>
    </i>
    <i r="1">
      <x v="669"/>
    </i>
    <i r="1">
      <x v="709"/>
    </i>
    <i r="1">
      <x v="716"/>
    </i>
    <i r="1">
      <x v="727"/>
    </i>
    <i r="1">
      <x v="757"/>
    </i>
    <i r="1">
      <x v="758"/>
    </i>
    <i r="1">
      <x v="813"/>
    </i>
    <i r="1">
      <x v="848"/>
    </i>
    <i r="1">
      <x v="864"/>
    </i>
    <i r="1">
      <x v="980"/>
    </i>
    <i r="1">
      <x v="1083"/>
    </i>
    <i r="1">
      <x v="1131"/>
    </i>
    <i r="1">
      <x v="1183"/>
    </i>
    <i r="1">
      <x v="1227"/>
    </i>
    <i r="1">
      <x v="1263"/>
    </i>
    <i r="1">
      <x v="1315"/>
    </i>
    <i r="1">
      <x v="1316"/>
    </i>
    <i r="1">
      <x v="1342"/>
    </i>
    <i r="1">
      <x v="1344"/>
    </i>
    <i r="1">
      <x v="1489"/>
    </i>
    <i r="1">
      <x v="1500"/>
    </i>
    <i r="1">
      <x v="1538"/>
    </i>
    <i r="1">
      <x v="1647"/>
    </i>
    <i r="1">
      <x v="1649"/>
    </i>
    <i r="1">
      <x v="1665"/>
    </i>
    <i r="1">
      <x v="1682"/>
    </i>
    <i r="1">
      <x v="1690"/>
    </i>
    <i r="1">
      <x v="1734"/>
    </i>
    <i r="1">
      <x v="1775"/>
    </i>
    <i r="1">
      <x v="1813"/>
    </i>
    <i r="1">
      <x v="1814"/>
    </i>
    <i r="1">
      <x v="1865"/>
    </i>
    <i r="1">
      <x v="1886"/>
    </i>
    <i r="1">
      <x v="1888"/>
    </i>
    <i r="1">
      <x v="2022"/>
    </i>
    <i r="1">
      <x v="2067"/>
    </i>
    <i r="1">
      <x v="2126"/>
    </i>
    <i r="1">
      <x v="2151"/>
    </i>
    <i r="1">
      <x v="2165"/>
    </i>
    <i r="1">
      <x v="2184"/>
    </i>
    <i r="1">
      <x v="2215"/>
    </i>
    <i r="1">
      <x v="2287"/>
    </i>
    <i r="1">
      <x v="2412"/>
    </i>
    <i r="1">
      <x v="2526"/>
    </i>
    <i r="1">
      <x v="2558"/>
    </i>
    <i r="1">
      <x v="2593"/>
    </i>
    <i r="1">
      <x v="2617"/>
    </i>
    <i r="1">
      <x v="2621"/>
    </i>
    <i r="1">
      <x v="2663"/>
    </i>
    <i r="1">
      <x v="2677"/>
    </i>
    <i r="1">
      <x v="2813"/>
    </i>
    <i r="1">
      <x v="2964"/>
    </i>
    <i r="1">
      <x v="3015"/>
    </i>
    <i r="1">
      <x v="3035"/>
    </i>
    <i r="1">
      <x v="3123"/>
    </i>
    <i r="1">
      <x v="3240"/>
    </i>
    <i r="1">
      <x v="3244"/>
    </i>
    <i r="1">
      <x v="3320"/>
    </i>
    <i r="1">
      <x v="3400"/>
    </i>
    <i r="1">
      <x v="3513"/>
    </i>
    <i r="1">
      <x v="3543"/>
    </i>
    <i r="1">
      <x v="3553"/>
    </i>
    <i>
      <x v="89"/>
    </i>
    <i r="1">
      <x v="2623"/>
    </i>
    <i>
      <x v="90"/>
    </i>
    <i r="1">
      <x v="2651"/>
    </i>
    <i>
      <x v="91"/>
    </i>
    <i r="1">
      <x v="2714"/>
    </i>
    <i>
      <x v="92"/>
    </i>
    <i r="1">
      <x v="1701"/>
    </i>
    <i>
      <x v="93"/>
    </i>
    <i r="1">
      <x v="2761"/>
    </i>
    <i>
      <x v="94"/>
    </i>
    <i r="1">
      <x v="2863"/>
    </i>
    <i>
      <x v="95"/>
    </i>
    <i r="1">
      <x v="2983"/>
    </i>
    <i>
      <x v="96"/>
    </i>
    <i r="1">
      <x v="8"/>
    </i>
    <i r="1">
      <x v="72"/>
    </i>
    <i r="1">
      <x v="117"/>
    </i>
    <i r="1">
      <x v="137"/>
    </i>
    <i r="1">
      <x v="341"/>
    </i>
    <i r="1">
      <x v="342"/>
    </i>
    <i r="1">
      <x v="346"/>
    </i>
    <i r="1">
      <x v="552"/>
    </i>
    <i r="1">
      <x v="560"/>
    </i>
    <i r="1">
      <x v="656"/>
    </i>
    <i r="1">
      <x v="666"/>
    </i>
    <i r="1">
      <x v="888"/>
    </i>
    <i r="1">
      <x v="898"/>
    </i>
    <i r="1">
      <x v="981"/>
    </i>
    <i r="1">
      <x v="1042"/>
    </i>
    <i r="1">
      <x v="1133"/>
    </i>
    <i r="1">
      <x v="1213"/>
    </i>
    <i r="1">
      <x v="1214"/>
    </i>
    <i r="1">
      <x v="1376"/>
    </i>
    <i r="1">
      <x v="1448"/>
    </i>
    <i r="1">
      <x v="1661"/>
    </i>
    <i r="1">
      <x v="1673"/>
    </i>
    <i r="1">
      <x v="1816"/>
    </i>
    <i r="1">
      <x v="1817"/>
    </i>
    <i r="1">
      <x v="1825"/>
    </i>
    <i r="1">
      <x v="1848"/>
    </i>
    <i r="1">
      <x v="1862"/>
    </i>
    <i r="1">
      <x v="1884"/>
    </i>
    <i r="1">
      <x v="1945"/>
    </i>
    <i r="1">
      <x v="2171"/>
    </i>
    <i r="1">
      <x v="2177"/>
    </i>
    <i r="1">
      <x v="2207"/>
    </i>
    <i r="1">
      <x v="2301"/>
    </i>
    <i r="1">
      <x v="2317"/>
    </i>
    <i r="1">
      <x v="2348"/>
    </i>
    <i r="1">
      <x v="2357"/>
    </i>
    <i r="1">
      <x v="2430"/>
    </i>
    <i r="1">
      <x v="2445"/>
    </i>
    <i r="1">
      <x v="2584"/>
    </i>
    <i r="1">
      <x v="2585"/>
    </i>
    <i r="1">
      <x v="2619"/>
    </i>
    <i r="1">
      <x v="2751"/>
    </i>
    <i r="1">
      <x v="2927"/>
    </i>
    <i r="1">
      <x v="3089"/>
    </i>
    <i r="1">
      <x v="3194"/>
    </i>
    <i r="1">
      <x v="3263"/>
    </i>
    <i r="1">
      <x v="3308"/>
    </i>
    <i r="1">
      <x v="3413"/>
    </i>
    <i r="1">
      <x v="3431"/>
    </i>
    <i r="1">
      <x v="3541"/>
    </i>
    <i>
      <x v="97"/>
    </i>
    <i r="1">
      <x v="3472"/>
    </i>
    <i>
      <x v="98"/>
    </i>
    <i r="1">
      <x v="3579"/>
    </i>
    <i>
      <x v="99"/>
    </i>
    <i r="1">
      <x v="3580"/>
    </i>
    <i>
      <x v="100"/>
    </i>
    <i r="1">
      <x v="3581"/>
    </i>
    <i>
      <x v="101"/>
    </i>
    <i r="1">
      <x v="3683"/>
    </i>
    <i>
      <x v="102"/>
    </i>
    <i r="1">
      <x v="3719"/>
    </i>
    <i>
      <x v="103"/>
    </i>
    <i r="1">
      <x v="36"/>
    </i>
    <i r="1">
      <x v="124"/>
    </i>
    <i r="1">
      <x v="131"/>
    </i>
    <i r="1">
      <x v="140"/>
    </i>
    <i r="1">
      <x v="278"/>
    </i>
    <i r="1">
      <x v="561"/>
    </i>
    <i r="1">
      <x v="570"/>
    </i>
    <i r="1">
      <x v="591"/>
    </i>
    <i r="1">
      <x v="683"/>
    </i>
    <i r="1">
      <x v="734"/>
    </i>
    <i r="1">
      <x v="767"/>
    </i>
    <i r="1">
      <x v="776"/>
    </i>
    <i r="1">
      <x v="822"/>
    </i>
    <i r="1">
      <x v="868"/>
    </i>
    <i r="1">
      <x v="892"/>
    </i>
    <i r="1">
      <x v="917"/>
    </i>
    <i r="1">
      <x v="991"/>
    </i>
    <i r="1">
      <x v="1121"/>
    </i>
    <i r="1">
      <x v="1139"/>
    </i>
    <i r="1">
      <x v="1167"/>
    </i>
    <i r="1">
      <x v="1216"/>
    </i>
    <i r="1">
      <x v="1278"/>
    </i>
    <i r="1">
      <x v="1420"/>
    </i>
    <i r="1">
      <x v="1615"/>
    </i>
    <i r="1">
      <x v="1713"/>
    </i>
    <i r="1">
      <x v="1793"/>
    </i>
    <i r="1">
      <x v="1847"/>
    </i>
    <i r="1">
      <x v="2066"/>
    </i>
    <i r="1">
      <x v="2079"/>
    </i>
    <i r="1">
      <x v="2139"/>
    </i>
    <i r="1">
      <x v="2356"/>
    </i>
    <i r="1">
      <x v="2372"/>
    </i>
    <i r="1">
      <x v="2447"/>
    </i>
    <i r="1">
      <x v="2454"/>
    </i>
    <i r="1">
      <x v="2569"/>
    </i>
    <i r="1">
      <x v="2578"/>
    </i>
    <i r="1">
      <x v="2666"/>
    </i>
    <i r="1">
      <x v="2726"/>
    </i>
    <i r="1">
      <x v="2783"/>
    </i>
    <i r="1">
      <x v="2945"/>
    </i>
    <i r="1">
      <x v="3119"/>
    </i>
    <i r="1">
      <x v="3141"/>
    </i>
    <i r="1">
      <x v="3319"/>
    </i>
    <i r="1">
      <x v="3415"/>
    </i>
    <i r="1">
      <x v="3445"/>
    </i>
    <i r="1">
      <x v="3547"/>
    </i>
    <i r="1">
      <x v="3706"/>
    </i>
    <i>
      <x v="104"/>
    </i>
    <i r="1">
      <x v="6"/>
    </i>
    <i r="1">
      <x v="7"/>
    </i>
    <i r="1">
      <x v="100"/>
    </i>
    <i r="1">
      <x v="169"/>
    </i>
    <i r="1">
      <x v="306"/>
    </i>
    <i r="1">
      <x v="343"/>
    </i>
    <i r="1">
      <x v="453"/>
    </i>
    <i r="1">
      <x v="540"/>
    </i>
    <i r="1">
      <x v="604"/>
    </i>
    <i r="1">
      <x v="633"/>
    </i>
    <i r="1">
      <x v="751"/>
    </i>
    <i r="1">
      <x v="775"/>
    </i>
    <i r="1">
      <x v="881"/>
    </i>
    <i r="1">
      <x v="1520"/>
    </i>
    <i r="1">
      <x v="1645"/>
    </i>
    <i r="1">
      <x v="1663"/>
    </i>
    <i r="1">
      <x v="1807"/>
    </i>
    <i r="1">
      <x v="1854"/>
    </i>
    <i r="1">
      <x v="1889"/>
    </i>
    <i r="1">
      <x v="2099"/>
    </i>
    <i r="1">
      <x v="2150"/>
    </i>
    <i r="1">
      <x v="2173"/>
    </i>
    <i r="1">
      <x v="2194"/>
    </i>
    <i r="1">
      <x v="2195"/>
    </i>
    <i r="1">
      <x v="2274"/>
    </i>
    <i r="1">
      <x v="2278"/>
    </i>
    <i r="1">
      <x v="2396"/>
    </i>
    <i r="1">
      <x v="2487"/>
    </i>
    <i r="1">
      <x v="2583"/>
    </i>
    <i r="1">
      <x v="2606"/>
    </i>
    <i r="1">
      <x v="2682"/>
    </i>
    <i r="1">
      <x v="2868"/>
    </i>
    <i r="1">
      <x v="3353"/>
    </i>
    <i r="1">
      <x v="3402"/>
    </i>
    <i r="1">
      <x v="3474"/>
    </i>
    <i r="1">
      <x v="3638"/>
    </i>
    <i r="1">
      <x v="3653"/>
    </i>
    <i>
      <x v="105"/>
    </i>
    <i r="1">
      <x v="73"/>
    </i>
    <i r="1">
      <x v="163"/>
    </i>
    <i r="1">
      <x v="166"/>
    </i>
    <i r="1">
      <x v="262"/>
    </i>
    <i r="1">
      <x v="395"/>
    </i>
    <i r="1">
      <x v="427"/>
    </i>
    <i r="1">
      <x v="504"/>
    </i>
    <i r="1">
      <x v="566"/>
    </i>
    <i r="1">
      <x v="972"/>
    </i>
    <i r="1">
      <x v="1017"/>
    </i>
    <i r="1">
      <x v="1089"/>
    </i>
    <i r="1">
      <x v="1309"/>
    </i>
    <i r="1">
      <x v="1445"/>
    </i>
    <i r="1">
      <x v="1461"/>
    </i>
    <i r="1">
      <x v="1503"/>
    </i>
    <i r="1">
      <x v="1522"/>
    </i>
    <i r="1">
      <x v="1611"/>
    </i>
    <i r="1">
      <x v="1747"/>
    </i>
    <i r="1">
      <x v="1938"/>
    </i>
    <i r="1">
      <x v="1971"/>
    </i>
    <i r="1">
      <x v="2036"/>
    </i>
    <i r="1">
      <x v="2106"/>
    </i>
    <i r="1">
      <x v="2214"/>
    </i>
    <i r="1">
      <x v="2220"/>
    </i>
    <i r="1">
      <x v="2268"/>
    </i>
    <i r="1">
      <x v="2316"/>
    </i>
    <i r="1">
      <x v="2450"/>
    </i>
    <i r="1">
      <x v="2775"/>
    </i>
    <i r="1">
      <x v="2782"/>
    </i>
    <i r="1">
      <x v="2878"/>
    </i>
    <i r="1">
      <x v="2954"/>
    </i>
    <i r="1">
      <x v="2966"/>
    </i>
    <i r="1">
      <x v="3410"/>
    </i>
    <i r="1">
      <x v="3509"/>
    </i>
    <i r="1">
      <x v="3517"/>
    </i>
    <i r="1">
      <x v="3596"/>
    </i>
    <i r="1">
      <x v="3617"/>
    </i>
    <i r="1">
      <x v="3674"/>
    </i>
    <i>
      <x v="106"/>
    </i>
    <i r="1">
      <x v="21"/>
    </i>
    <i r="1">
      <x v="449"/>
    </i>
    <i r="1">
      <x v="558"/>
    </i>
    <i r="1">
      <x v="595"/>
    </i>
    <i r="1">
      <x v="607"/>
    </i>
    <i r="1">
      <x v="756"/>
    </i>
    <i r="1">
      <x v="821"/>
    </i>
    <i r="1">
      <x v="861"/>
    </i>
    <i r="1">
      <x v="979"/>
    </i>
    <i r="1">
      <x v="1132"/>
    </i>
    <i r="1">
      <x v="1164"/>
    </i>
    <i r="1">
      <x v="1423"/>
    </i>
    <i r="1">
      <x v="1495"/>
    </i>
    <i r="1">
      <x v="1572"/>
    </i>
    <i r="1">
      <x v="1573"/>
    </i>
    <i r="1">
      <x v="1637"/>
    </i>
    <i r="1">
      <x v="2080"/>
    </i>
    <i r="1">
      <x v="2343"/>
    </i>
    <i r="1">
      <x v="2481"/>
    </i>
    <i r="1">
      <x v="2497"/>
    </i>
    <i r="1">
      <x v="2630"/>
    </i>
    <i r="1">
      <x v="2668"/>
    </i>
    <i r="1">
      <x v="3072"/>
    </i>
    <i r="1">
      <x v="3094"/>
    </i>
    <i r="1">
      <x v="3612"/>
    </i>
    <i r="1">
      <x v="3632"/>
    </i>
    <i>
      <x v="107"/>
    </i>
    <i r="1">
      <x v="52"/>
    </i>
    <i r="1">
      <x v="108"/>
    </i>
    <i r="1">
      <x v="160"/>
    </i>
    <i r="1">
      <x v="188"/>
    </i>
    <i r="1">
      <x v="459"/>
    </i>
    <i r="1">
      <x v="609"/>
    </i>
    <i r="1">
      <x v="723"/>
    </i>
    <i r="1">
      <x v="806"/>
    </i>
    <i r="1">
      <x v="1051"/>
    </i>
    <i r="1">
      <x v="1254"/>
    </i>
    <i r="1">
      <x v="1380"/>
    </i>
    <i r="1">
      <x v="1412"/>
    </i>
    <i r="1">
      <x v="1505"/>
    </i>
    <i r="1">
      <x v="1596"/>
    </i>
    <i r="1">
      <x v="1789"/>
    </i>
    <i r="1">
      <x v="1790"/>
    </i>
    <i r="1">
      <x v="1826"/>
    </i>
    <i r="1">
      <x v="1970"/>
    </i>
    <i r="1">
      <x v="2026"/>
    </i>
    <i r="1">
      <x v="2128"/>
    </i>
    <i r="1">
      <x v="2191"/>
    </i>
    <i r="1">
      <x v="2303"/>
    </i>
    <i r="1">
      <x v="2304"/>
    </i>
    <i r="1">
      <x v="2364"/>
    </i>
    <i r="1">
      <x v="2436"/>
    </i>
    <i r="1">
      <x v="2476"/>
    </i>
    <i r="1">
      <x v="2496"/>
    </i>
    <i r="1">
      <x v="2528"/>
    </i>
    <i r="1">
      <x v="2598"/>
    </i>
    <i r="1">
      <x v="2700"/>
    </i>
    <i r="1">
      <x v="2754"/>
    </i>
    <i r="1">
      <x v="2766"/>
    </i>
    <i r="1">
      <x v="2768"/>
    </i>
    <i r="1">
      <x v="2784"/>
    </i>
    <i r="1">
      <x v="3092"/>
    </i>
    <i r="1">
      <x v="3203"/>
    </i>
    <i r="1">
      <x v="3207"/>
    </i>
    <i r="1">
      <x v="3295"/>
    </i>
    <i r="1">
      <x v="3307"/>
    </i>
    <i r="1">
      <x v="3686"/>
    </i>
    <i r="1">
      <x v="3716"/>
    </i>
    <i>
      <x v="108"/>
    </i>
    <i r="1">
      <x v="125"/>
    </i>
    <i r="1">
      <x v="371"/>
    </i>
    <i r="1">
      <x v="384"/>
    </i>
    <i r="1">
      <x v="470"/>
    </i>
    <i r="1">
      <x v="655"/>
    </i>
    <i r="1">
      <x v="747"/>
    </i>
    <i r="1">
      <x v="787"/>
    </i>
    <i r="1">
      <x v="887"/>
    </i>
    <i r="1">
      <x v="929"/>
    </i>
    <i r="1">
      <x v="1071"/>
    </i>
    <i r="1">
      <x v="1088"/>
    </i>
    <i r="1">
      <x v="1320"/>
    </i>
    <i r="1">
      <x v="1349"/>
    </i>
    <i r="1">
      <x v="1370"/>
    </i>
    <i r="1">
      <x v="1393"/>
    </i>
    <i r="1">
      <x v="1397"/>
    </i>
    <i r="1">
      <x v="1642"/>
    </i>
    <i r="1">
      <x v="1644"/>
    </i>
    <i r="1">
      <x v="1650"/>
    </i>
    <i r="1">
      <x v="1778"/>
    </i>
    <i r="1">
      <x v="1842"/>
    </i>
    <i r="1">
      <x v="1866"/>
    </i>
    <i r="1">
      <x v="1891"/>
    </i>
    <i r="1">
      <x v="1940"/>
    </i>
    <i r="1">
      <x v="2048"/>
    </i>
    <i r="1">
      <x v="2125"/>
    </i>
    <i r="1">
      <x v="2208"/>
    </i>
    <i r="1">
      <x v="2369"/>
    </i>
    <i r="1">
      <x v="2523"/>
    </i>
    <i r="1">
      <x v="2697"/>
    </i>
    <i r="1">
      <x v="2718"/>
    </i>
    <i r="1">
      <x v="2727"/>
    </i>
    <i r="1">
      <x v="2804"/>
    </i>
    <i r="1">
      <x v="2810"/>
    </i>
    <i r="1">
      <x v="2961"/>
    </i>
    <i r="1">
      <x v="2976"/>
    </i>
    <i r="1">
      <x v="3168"/>
    </i>
    <i r="1">
      <x v="3197"/>
    </i>
    <i r="1">
      <x v="3198"/>
    </i>
    <i r="1">
      <x v="3352"/>
    </i>
    <i r="1">
      <x v="3542"/>
    </i>
    <i r="1">
      <x v="3630"/>
    </i>
    <i r="1">
      <x v="3656"/>
    </i>
    <i r="1">
      <x v="3676"/>
    </i>
    <i>
      <x v="109"/>
    </i>
    <i r="1">
      <x v="134"/>
    </i>
    <i r="1">
      <x v="358"/>
    </i>
    <i r="1">
      <x v="417"/>
    </i>
    <i r="1">
      <x v="928"/>
    </i>
    <i r="1">
      <x v="947"/>
    </i>
    <i r="1">
      <x v="1021"/>
    </i>
    <i r="1">
      <x v="1059"/>
    </i>
    <i r="1">
      <x v="1182"/>
    </i>
    <i r="1">
      <x v="1631"/>
    </i>
    <i r="1">
      <x v="2063"/>
    </i>
    <i r="1">
      <x v="2122"/>
    </i>
    <i r="1">
      <x v="2129"/>
    </i>
    <i r="1">
      <x v="2472"/>
    </i>
    <i r="1">
      <x v="2511"/>
    </i>
    <i r="1">
      <x v="2822"/>
    </i>
    <i r="1">
      <x v="3037"/>
    </i>
    <i r="1">
      <x v="3079"/>
    </i>
    <i r="1">
      <x v="3449"/>
    </i>
    <i r="1">
      <x v="3660"/>
    </i>
    <i>
      <x v="110"/>
    </i>
    <i r="1">
      <x v="217"/>
    </i>
    <i r="1">
      <x v="585"/>
    </i>
    <i r="1">
      <x v="938"/>
    </i>
    <i r="1">
      <x v="1352"/>
    </i>
    <i r="1">
      <x v="1405"/>
    </i>
    <i r="1">
      <x v="1432"/>
    </i>
    <i r="1">
      <x v="1451"/>
    </i>
    <i r="1">
      <x v="1525"/>
    </i>
    <i r="1">
      <x v="2091"/>
    </i>
    <i r="1">
      <x v="2275"/>
    </i>
    <i r="1">
      <x v="2483"/>
    </i>
    <i r="1">
      <x v="2512"/>
    </i>
    <i r="1">
      <x v="2603"/>
    </i>
    <i r="1">
      <x v="2635"/>
    </i>
    <i r="1">
      <x v="2839"/>
    </i>
    <i r="1">
      <x v="2890"/>
    </i>
    <i r="1">
      <x v="2996"/>
    </i>
    <i r="1">
      <x v="3206"/>
    </i>
    <i r="1">
      <x v="3398"/>
    </i>
    <i r="1">
      <x v="3444"/>
    </i>
    <i>
      <x v="111"/>
    </i>
    <i r="1">
      <x v="205"/>
    </i>
    <i r="1">
      <x v="817"/>
    </i>
    <i r="1">
      <x v="1295"/>
    </i>
    <i r="1">
      <x v="1689"/>
    </i>
    <i r="1">
      <x v="1773"/>
    </i>
    <i r="1">
      <x v="1780"/>
    </i>
    <i r="1">
      <x v="1989"/>
    </i>
    <i r="1">
      <x v="2178"/>
    </i>
    <i r="1">
      <x v="2594"/>
    </i>
    <i r="1">
      <x v="2729"/>
    </i>
    <i r="1">
      <x v="3058"/>
    </i>
    <i r="1">
      <x v="3146"/>
    </i>
    <i r="1">
      <x v="3172"/>
    </i>
    <i r="1">
      <x v="3296"/>
    </i>
    <i r="1">
      <x v="3299"/>
    </i>
    <i>
      <x v="112"/>
    </i>
    <i r="1">
      <x v="521"/>
    </i>
    <i r="1">
      <x v="1406"/>
    </i>
    <i r="1">
      <x v="2156"/>
    </i>
    <i r="1">
      <x v="2641"/>
    </i>
    <i r="1">
      <x v="2826"/>
    </i>
    <i r="1">
      <x v="2965"/>
    </i>
    <i r="1">
      <x v="3008"/>
    </i>
    <i r="1">
      <x v="3046"/>
    </i>
    <i r="1">
      <x v="3260"/>
    </i>
    <i r="1">
      <x v="3360"/>
    </i>
    <i r="1">
      <x v="3565"/>
    </i>
    <i>
      <x v="113"/>
    </i>
    <i r="1">
      <x v="42"/>
    </i>
    <i r="1">
      <x v="83"/>
    </i>
    <i r="1">
      <x v="569"/>
    </i>
    <i r="1">
      <x v="711"/>
    </i>
    <i r="1">
      <x v="836"/>
    </i>
    <i r="1">
      <x v="875"/>
    </i>
    <i r="1">
      <x v="930"/>
    </i>
    <i r="1">
      <x v="943"/>
    </i>
    <i r="1">
      <x v="1124"/>
    </i>
    <i r="1">
      <x v="1623"/>
    </i>
    <i r="1">
      <x v="2365"/>
    </i>
    <i r="1">
      <x v="2399"/>
    </i>
    <i r="1">
      <x v="2547"/>
    </i>
    <i r="1">
      <x v="2634"/>
    </i>
    <i r="1">
      <x v="2882"/>
    </i>
    <i r="1">
      <x v="2977"/>
    </i>
    <i r="1">
      <x v="2984"/>
    </i>
    <i r="1">
      <x v="3032"/>
    </i>
    <i>
      <x v="114"/>
    </i>
    <i r="1">
      <x v="257"/>
    </i>
    <i r="1">
      <x v="460"/>
    </i>
    <i r="1">
      <x v="581"/>
    </i>
    <i r="1">
      <x v="1181"/>
    </i>
    <i r="1">
      <x v="1404"/>
    </i>
    <i r="1">
      <x v="1962"/>
    </i>
    <i r="1">
      <x v="2069"/>
    </i>
    <i r="1">
      <x v="2168"/>
    </i>
    <i r="1">
      <x v="2645"/>
    </i>
    <i r="1">
      <x v="2829"/>
    </i>
    <i r="1">
      <x v="3000"/>
    </i>
    <i r="1">
      <x v="3455"/>
    </i>
    <i>
      <x v="115"/>
    </i>
    <i r="1">
      <x v="102"/>
    </i>
    <i r="1">
      <x v="139"/>
    </i>
    <i r="1">
      <x v="142"/>
    </i>
    <i r="1">
      <x v="266"/>
    </i>
    <i r="1">
      <x v="626"/>
    </i>
    <i r="1">
      <x v="627"/>
    </i>
    <i r="1">
      <x v="640"/>
    </i>
    <i r="1">
      <x v="692"/>
    </i>
    <i r="1">
      <x v="742"/>
    </i>
    <i r="1">
      <x v="1122"/>
    </i>
    <i r="1">
      <x v="1455"/>
    </i>
    <i r="1">
      <x v="1624"/>
    </i>
    <i r="1">
      <x v="1641"/>
    </i>
    <i r="1">
      <x v="1681"/>
    </i>
    <i r="1">
      <x v="1981"/>
    </i>
    <i r="1">
      <x v="2262"/>
    </i>
    <i r="1">
      <x v="2350"/>
    </i>
    <i r="1">
      <x v="2360"/>
    </i>
    <i r="1">
      <x v="2373"/>
    </i>
    <i r="1">
      <x v="2382"/>
    </i>
    <i r="1">
      <x v="2422"/>
    </i>
    <i r="1">
      <x v="2480"/>
    </i>
    <i r="1">
      <x v="2660"/>
    </i>
    <i r="1">
      <x v="2712"/>
    </i>
    <i r="1">
      <x v="2854"/>
    </i>
    <i r="1">
      <x v="3220"/>
    </i>
    <i r="1">
      <x v="3383"/>
    </i>
    <i r="1">
      <x v="3441"/>
    </i>
    <i>
      <x v="116"/>
    </i>
    <i r="1">
      <x v="55"/>
    </i>
    <i r="1">
      <x v="148"/>
    </i>
    <i r="1">
      <x v="1105"/>
    </i>
    <i r="1">
      <x v="1307"/>
    </i>
    <i r="1">
      <x v="1679"/>
    </i>
    <i r="1">
      <x v="1991"/>
    </i>
    <i r="1">
      <x v="2159"/>
    </i>
    <i r="1">
      <x v="2192"/>
    </i>
    <i r="1">
      <x v="2209"/>
    </i>
    <i r="1">
      <x v="2388"/>
    </i>
    <i r="1">
      <x v="2431"/>
    </i>
    <i r="1">
      <x v="2800"/>
    </i>
    <i r="1">
      <x v="2837"/>
    </i>
    <i r="1">
      <x v="2873"/>
    </i>
    <i r="1">
      <x v="2922"/>
    </i>
    <i r="1">
      <x v="3090"/>
    </i>
    <i r="1">
      <x v="3278"/>
    </i>
    <i r="1">
      <x v="3283"/>
    </i>
    <i r="1">
      <x v="3297"/>
    </i>
    <i r="1">
      <x v="3573"/>
    </i>
    <i>
      <x v="117"/>
    </i>
    <i r="1">
      <x v="1678"/>
    </i>
    <i r="1">
      <x v="3311"/>
    </i>
    <i r="1">
      <x v="3379"/>
    </i>
    <i>
      <x v="118"/>
    </i>
    <i r="1">
      <x v="82"/>
    </i>
    <i r="1">
      <x v="267"/>
    </i>
    <i r="1">
      <x v="348"/>
    </i>
    <i r="1">
      <x v="555"/>
    </i>
    <i r="1">
      <x v="846"/>
    </i>
    <i r="1">
      <x v="1100"/>
    </i>
    <i r="1">
      <x v="1274"/>
    </i>
    <i r="1">
      <x v="1358"/>
    </i>
    <i r="1">
      <x v="1377"/>
    </i>
    <i r="1">
      <x v="1662"/>
    </i>
    <i r="1">
      <x v="1928"/>
    </i>
    <i r="1">
      <x v="2230"/>
    </i>
    <i r="1">
      <x v="2844"/>
    </i>
    <i r="1">
      <x v="2910"/>
    </i>
    <i r="1">
      <x v="2937"/>
    </i>
    <i r="1">
      <x v="2941"/>
    </i>
    <i r="1">
      <x v="2947"/>
    </i>
    <i r="1">
      <x v="3066"/>
    </i>
    <i r="1">
      <x v="3302"/>
    </i>
    <i r="1">
      <x v="3607"/>
    </i>
    <i>
      <x v="119"/>
    </i>
    <i r="1">
      <x v="92"/>
    </i>
    <i r="1">
      <x v="143"/>
    </i>
    <i r="1">
      <x v="175"/>
    </i>
    <i r="1">
      <x v="264"/>
    </i>
    <i r="1">
      <x v="331"/>
    </i>
    <i r="1">
      <x v="495"/>
    </i>
    <i r="1">
      <x v="534"/>
    </i>
    <i r="1">
      <x v="565"/>
    </i>
    <i r="1">
      <x v="584"/>
    </i>
    <i r="1">
      <x v="613"/>
    </i>
    <i r="1">
      <x v="750"/>
    </i>
    <i r="1">
      <x v="770"/>
    </i>
    <i r="1">
      <x v="801"/>
    </i>
    <i r="1">
      <x v="827"/>
    </i>
    <i r="1">
      <x v="903"/>
    </i>
    <i r="1">
      <x v="927"/>
    </i>
    <i r="1">
      <x v="1120"/>
    </i>
    <i r="1">
      <x v="1194"/>
    </i>
    <i r="1">
      <x v="1429"/>
    </i>
    <i r="1">
      <x v="1507"/>
    </i>
    <i r="1">
      <x v="1529"/>
    </i>
    <i r="1">
      <x v="1548"/>
    </i>
    <i r="1">
      <x v="1655"/>
    </i>
    <i r="1">
      <x v="2008"/>
    </i>
    <i r="1">
      <x v="2071"/>
    </i>
    <i r="1">
      <x v="2169"/>
    </i>
    <i r="1">
      <x v="2329"/>
    </i>
    <i r="1">
      <x v="2349"/>
    </i>
    <i r="1">
      <x v="2389"/>
    </i>
    <i r="1">
      <x v="2527"/>
    </i>
    <i r="1">
      <x v="3050"/>
    </i>
    <i r="1">
      <x v="3117"/>
    </i>
    <i r="1">
      <x v="3268"/>
    </i>
    <i r="1">
      <x v="3689"/>
    </i>
    <i>
      <x v="120"/>
    </i>
    <i r="1">
      <x v="802"/>
    </i>
    <i r="1">
      <x v="1564"/>
    </i>
    <i r="1">
      <x v="2000"/>
    </i>
    <i r="1">
      <x v="2818"/>
    </i>
    <i r="1">
      <x v="3029"/>
    </i>
    <i r="1">
      <x v="3139"/>
    </i>
    <i>
      <x v="121"/>
    </i>
    <i r="1">
      <x v="1567"/>
    </i>
    <i r="1">
      <x v="2103"/>
    </i>
    <i r="1">
      <x v="2235"/>
    </i>
    <i r="1">
      <x v="2345"/>
    </i>
    <i r="1">
      <x v="2446"/>
    </i>
    <i r="1">
      <x v="2664"/>
    </i>
    <i r="1">
      <x v="2943"/>
    </i>
    <i r="1">
      <x v="3201"/>
    </i>
    <i r="1">
      <x v="3426"/>
    </i>
    <i r="1">
      <x v="3578"/>
    </i>
    <i>
      <x v="122"/>
    </i>
    <i r="1">
      <x v="2400"/>
    </i>
    <i>
      <x v="123"/>
    </i>
    <i r="1">
      <x v="209"/>
    </i>
    <i r="1">
      <x v="649"/>
    </i>
    <i r="1">
      <x v="1765"/>
    </i>
    <i r="1">
      <x v="1933"/>
    </i>
    <i r="1">
      <x v="1984"/>
    </i>
    <i r="1">
      <x v="2084"/>
    </i>
    <i r="1">
      <x v="3031"/>
    </i>
    <i r="1">
      <x v="3039"/>
    </i>
    <i r="1">
      <x v="3357"/>
    </i>
    <i r="1">
      <x v="3371"/>
    </i>
    <i>
      <x v="124"/>
    </i>
    <i r="1">
      <x v="126"/>
    </i>
    <i r="1">
      <x v="375"/>
    </i>
    <i r="1">
      <x v="707"/>
    </i>
    <i r="1">
      <x v="708"/>
    </i>
    <i r="1">
      <x v="733"/>
    </i>
    <i r="1">
      <x v="900"/>
    </i>
    <i r="1">
      <x v="1114"/>
    </i>
    <i r="1">
      <x v="1248"/>
    </i>
    <i r="1">
      <x v="1467"/>
    </i>
    <i r="1">
      <x v="1796"/>
    </i>
    <i r="1">
      <x v="2276"/>
    </i>
    <i r="1">
      <x v="2314"/>
    </i>
    <i r="1">
      <x v="2940"/>
    </i>
    <i r="1">
      <x v="2967"/>
    </i>
    <i r="1">
      <x v="3033"/>
    </i>
    <i>
      <x v="125"/>
    </i>
    <i r="1">
      <x v="207"/>
    </i>
    <i r="1">
      <x v="259"/>
    </i>
    <i r="1">
      <x v="639"/>
    </i>
    <i r="1">
      <x v="690"/>
    </i>
    <i r="1">
      <x v="931"/>
    </i>
    <i r="1">
      <x v="1076"/>
    </i>
    <i r="1">
      <x v="1092"/>
    </i>
    <i r="1">
      <x v="1129"/>
    </i>
    <i r="1">
      <x v="1142"/>
    </i>
    <i r="1">
      <x v="1304"/>
    </i>
    <i r="1">
      <x v="1761"/>
    </i>
    <i r="1">
      <x v="1973"/>
    </i>
    <i r="1">
      <x v="2395"/>
    </i>
    <i r="1">
      <x v="2920"/>
    </i>
    <i r="1">
      <x v="2968"/>
    </i>
    <i r="1">
      <x v="3030"/>
    </i>
    <i r="1">
      <x v="3247"/>
    </i>
    <i r="1">
      <x v="3356"/>
    </i>
    <i r="1">
      <x v="3525"/>
    </i>
    <i>
      <x v="126"/>
    </i>
    <i r="1">
      <x v="43"/>
    </i>
    <i r="1">
      <x v="743"/>
    </i>
    <i r="1">
      <x v="1145"/>
    </i>
    <i r="1">
      <x v="1444"/>
    </i>
    <i r="1">
      <x v="1474"/>
    </i>
    <i r="1">
      <x v="2323"/>
    </i>
    <i r="1">
      <x v="2358"/>
    </i>
    <i r="1">
      <x v="2484"/>
    </i>
    <i r="1">
      <x v="2582"/>
    </i>
    <i r="1">
      <x v="2820"/>
    </i>
    <i r="1">
      <x v="2858"/>
    </i>
    <i>
      <x v="127"/>
    </i>
    <i r="1">
      <x v="13"/>
    </i>
    <i r="1">
      <x v="45"/>
    </i>
    <i r="1">
      <x v="171"/>
    </i>
    <i r="1">
      <x v="258"/>
    </i>
    <i r="1">
      <x v="339"/>
    </i>
    <i r="1">
      <x v="388"/>
    </i>
    <i r="1">
      <x v="494"/>
    </i>
    <i r="1">
      <x v="728"/>
    </i>
    <i r="1">
      <x v="831"/>
    </i>
    <i r="1">
      <x v="1005"/>
    </i>
    <i r="1">
      <x v="1146"/>
    </i>
    <i r="1">
      <x v="1577"/>
    </i>
    <i r="1">
      <x v="1927"/>
    </i>
    <i r="1">
      <x v="2233"/>
    </i>
    <i r="1">
      <x v="2265"/>
    </i>
    <i r="1">
      <x v="2286"/>
    </i>
    <i r="1">
      <x v="2478"/>
    </i>
    <i r="1">
      <x v="2797"/>
    </i>
    <i r="1">
      <x v="2845"/>
    </i>
    <i r="1">
      <x v="2892"/>
    </i>
    <i r="1">
      <x v="2913"/>
    </i>
    <i r="1">
      <x v="3012"/>
    </i>
    <i r="1">
      <x v="3055"/>
    </i>
    <i r="1">
      <x v="3156"/>
    </i>
    <i r="1">
      <x v="3279"/>
    </i>
    <i r="1">
      <x v="3342"/>
    </i>
    <i>
      <x v="128"/>
    </i>
    <i r="1">
      <x v="128"/>
    </i>
    <i r="1">
      <x v="350"/>
    </i>
    <i r="1">
      <x v="483"/>
    </i>
    <i r="1">
      <x v="486"/>
    </i>
    <i r="1">
      <x v="812"/>
    </i>
    <i r="1">
      <x v="849"/>
    </i>
    <i r="1">
      <x v="1128"/>
    </i>
    <i r="1">
      <x v="2441"/>
    </i>
    <i r="1">
      <x v="2470"/>
    </i>
    <i r="1">
      <x v="2648"/>
    </i>
    <i r="1">
      <x v="2751"/>
    </i>
    <i r="1">
      <x v="3264"/>
    </i>
    <i r="1">
      <x v="3387"/>
    </i>
    <i r="1">
      <x v="3665"/>
    </i>
    <i>
      <x v="129"/>
    </i>
    <i r="1">
      <x v="26"/>
    </i>
    <i r="1">
      <x v="48"/>
    </i>
    <i r="1">
      <x v="61"/>
    </i>
    <i r="1">
      <x v="283"/>
    </i>
    <i r="1">
      <x v="295"/>
    </i>
    <i r="1">
      <x v="296"/>
    </i>
    <i r="1">
      <x v="326"/>
    </i>
    <i r="1">
      <x v="901"/>
    </i>
    <i r="1">
      <x v="921"/>
    </i>
    <i r="1">
      <x v="1168"/>
    </i>
    <i r="1">
      <x v="1204"/>
    </i>
    <i r="1">
      <x v="1258"/>
    </i>
    <i r="1">
      <x v="1299"/>
    </i>
    <i r="1">
      <x v="1348"/>
    </i>
    <i r="1">
      <x v="1386"/>
    </i>
    <i r="1">
      <x v="1537"/>
    </i>
    <i r="1">
      <x v="1619"/>
    </i>
    <i r="1">
      <x v="1657"/>
    </i>
    <i r="1">
      <x v="1672"/>
    </i>
    <i r="1">
      <x v="1675"/>
    </i>
    <i r="1">
      <x v="1683"/>
    </i>
    <i r="1">
      <x v="1696"/>
    </i>
    <i r="1">
      <x v="1708"/>
    </i>
    <i r="1">
      <x v="1715"/>
    </i>
    <i r="1">
      <x v="1724"/>
    </i>
    <i r="1">
      <x v="1869"/>
    </i>
    <i r="1">
      <x v="2115"/>
    </i>
    <i r="1">
      <x v="2172"/>
    </i>
    <i r="1">
      <x v="2264"/>
    </i>
    <i r="1">
      <x v="2843"/>
    </i>
    <i r="1">
      <x v="2856"/>
    </i>
    <i r="1">
      <x v="2893"/>
    </i>
    <i r="1">
      <x v="3212"/>
    </i>
    <i r="1">
      <x v="3300"/>
    </i>
    <i>
      <x v="130"/>
    </i>
    <i r="1">
      <x v="69"/>
    </i>
    <i r="1">
      <x v="70"/>
    </i>
    <i r="1">
      <x v="672"/>
    </i>
    <i r="1">
      <x v="677"/>
    </i>
    <i r="1">
      <x v="877"/>
    </i>
    <i r="1">
      <x v="880"/>
    </i>
    <i r="1">
      <x v="883"/>
    </i>
    <i r="1">
      <x v="940"/>
    </i>
    <i r="1">
      <x v="994"/>
    </i>
    <i r="1">
      <x v="1158"/>
    </i>
    <i r="1">
      <x v="1159"/>
    </i>
    <i r="1">
      <x v="1399"/>
    </i>
    <i r="1">
      <x v="1660"/>
    </i>
    <i r="1">
      <x v="1721"/>
    </i>
    <i r="1">
      <x v="2251"/>
    </i>
    <i r="1">
      <x v="2280"/>
    </i>
    <i r="1">
      <x v="2383"/>
    </i>
    <i r="1">
      <x v="2391"/>
    </i>
    <i r="1">
      <x v="2392"/>
    </i>
    <i r="1">
      <x v="2415"/>
    </i>
    <i r="1">
      <x v="2684"/>
    </i>
    <i r="1">
      <x v="2685"/>
    </i>
    <i r="1">
      <x v="2694"/>
    </i>
    <i r="1">
      <x v="3129"/>
    </i>
    <i r="1">
      <x v="3406"/>
    </i>
    <i r="1">
      <x v="3418"/>
    </i>
    <i r="1">
      <x v="3446"/>
    </i>
    <i r="1">
      <x v="3482"/>
    </i>
    <i r="1">
      <x v="3484"/>
    </i>
    <i r="1">
      <x v="3548"/>
    </i>
    <i r="1">
      <x v="3623"/>
    </i>
    <i r="1">
      <x v="3673"/>
    </i>
    <i>
      <x v="131"/>
    </i>
    <i r="1">
      <x v="12"/>
    </i>
    <i r="1">
      <x v="121"/>
    </i>
    <i r="1">
      <x v="174"/>
    </i>
    <i r="1">
      <x v="263"/>
    </i>
    <i r="1">
      <x v="507"/>
    </i>
    <i r="1">
      <x v="628"/>
    </i>
    <i r="1">
      <x v="895"/>
    </i>
    <i r="1">
      <x v="966"/>
    </i>
    <i r="1">
      <x v="1062"/>
    </i>
    <i r="1">
      <x v="1077"/>
    </i>
    <i r="1">
      <x v="1082"/>
    </i>
    <i r="1">
      <x v="1266"/>
    </i>
    <i r="1">
      <x v="1271"/>
    </i>
    <i r="1">
      <x v="1298"/>
    </i>
    <i r="1">
      <x v="1360"/>
    </i>
    <i r="1">
      <x v="1367"/>
    </i>
    <i r="1">
      <x v="1371"/>
    </i>
    <i r="1">
      <x v="1385"/>
    </i>
    <i r="1">
      <x v="1387"/>
    </i>
    <i r="1">
      <x v="1488"/>
    </i>
    <i r="1">
      <x v="1509"/>
    </i>
    <i r="1">
      <x v="1717"/>
    </i>
    <i r="1">
      <x v="1782"/>
    </i>
    <i r="1">
      <x v="1801"/>
    </i>
    <i r="1">
      <x v="1829"/>
    </i>
    <i r="1">
      <x v="1857"/>
    </i>
    <i r="1">
      <x v="2118"/>
    </i>
    <i r="1">
      <x v="2133"/>
    </i>
    <i r="1">
      <x v="2309"/>
    </i>
    <i r="1">
      <x v="2320"/>
    </i>
    <i r="1">
      <x v="2342"/>
    </i>
    <i r="1">
      <x v="2534"/>
    </i>
    <i r="1">
      <x v="2561"/>
    </i>
    <i r="1">
      <x v="2716"/>
    </i>
    <i r="1">
      <x v="2722"/>
    </i>
    <i r="1">
      <x v="2734"/>
    </i>
    <i r="1">
      <x v="2752"/>
    </i>
    <i r="1">
      <x v="2900"/>
    </i>
    <i r="1">
      <x v="2914"/>
    </i>
    <i r="1">
      <x v="3155"/>
    </i>
    <i r="1">
      <x v="3218"/>
    </i>
    <i r="1">
      <x v="3230"/>
    </i>
    <i r="1">
      <x v="3309"/>
    </i>
    <i r="1">
      <x v="3340"/>
    </i>
    <i r="1">
      <x v="3405"/>
    </i>
    <i r="1">
      <x v="3430"/>
    </i>
    <i r="1">
      <x v="3458"/>
    </i>
    <i r="1">
      <x v="3493"/>
    </i>
    <i r="1">
      <x v="3512"/>
    </i>
    <i r="1">
      <x v="3557"/>
    </i>
    <i r="1">
      <x v="3651"/>
    </i>
    <i r="1">
      <x v="3702"/>
    </i>
    <i>
      <x v="132"/>
    </i>
    <i r="1">
      <x v="35"/>
    </i>
    <i r="1">
      <x v="50"/>
    </i>
    <i r="1">
      <x v="56"/>
    </i>
    <i r="1">
      <x v="65"/>
    </i>
    <i r="1">
      <x v="80"/>
    </i>
    <i r="1">
      <x v="238"/>
    </i>
    <i r="1">
      <x v="248"/>
    </i>
    <i r="1">
      <x v="323"/>
    </i>
    <i r="1">
      <x v="421"/>
    </i>
    <i r="1">
      <x v="432"/>
    </i>
    <i r="1">
      <x v="484"/>
    </i>
    <i r="1">
      <x v="491"/>
    </i>
    <i r="1">
      <x v="518"/>
    </i>
    <i r="1">
      <x v="894"/>
    </i>
    <i r="1">
      <x v="899"/>
    </i>
    <i r="1">
      <x v="1011"/>
    </i>
    <i r="1">
      <x v="1041"/>
    </i>
    <i r="1">
      <x v="1058"/>
    </i>
    <i r="1">
      <x v="1066"/>
    </i>
    <i r="1">
      <x v="1080"/>
    </i>
    <i r="1">
      <x v="1196"/>
    </i>
    <i r="1">
      <x v="1260"/>
    </i>
    <i r="1">
      <x v="1337"/>
    </i>
    <i r="1">
      <x v="1452"/>
    </i>
    <i r="1">
      <x v="1554"/>
    </i>
    <i r="1">
      <x v="1584"/>
    </i>
    <i r="1">
      <x v="1613"/>
    </i>
    <i r="1">
      <x v="1692"/>
    </i>
    <i r="1">
      <x v="1720"/>
    </i>
    <i r="1">
      <x v="1837"/>
    </i>
    <i r="1">
      <x v="2015"/>
    </i>
    <i r="1">
      <x v="2114"/>
    </i>
    <i r="1">
      <x v="2130"/>
    </i>
    <i r="1">
      <x v="2144"/>
    </i>
    <i r="1">
      <x v="2259"/>
    </i>
    <i r="1">
      <x v="2327"/>
    </i>
    <i r="1">
      <x v="2522"/>
    </i>
    <i r="1">
      <x v="2576"/>
    </i>
    <i r="1">
      <x v="2605"/>
    </i>
    <i r="1">
      <x v="2620"/>
    </i>
    <i r="1">
      <x v="3048"/>
    </i>
    <i r="1">
      <x v="3115"/>
    </i>
    <i r="1">
      <x v="3167"/>
    </i>
    <i r="1">
      <x v="3188"/>
    </i>
    <i r="1">
      <x v="3467"/>
    </i>
    <i r="1">
      <x v="3502"/>
    </i>
    <i>
      <x v="133"/>
    </i>
    <i r="1">
      <x v="297"/>
    </i>
    <i r="1">
      <x v="487"/>
    </i>
    <i r="1">
      <x v="574"/>
    </i>
    <i r="1">
      <x v="588"/>
    </i>
    <i r="1">
      <x v="619"/>
    </i>
    <i r="1">
      <x v="765"/>
    </i>
    <i r="1">
      <x v="785"/>
    </i>
    <i r="1">
      <x v="867"/>
    </i>
    <i r="1">
      <x v="961"/>
    </i>
    <i r="1">
      <x v="975"/>
    </i>
    <i r="1">
      <x v="1156"/>
    </i>
    <i r="1">
      <x v="1229"/>
    </i>
    <i r="1">
      <x v="1546"/>
    </i>
    <i r="1">
      <x v="1941"/>
    </i>
    <i r="1">
      <x v="1988"/>
    </i>
    <i r="1">
      <x v="2045"/>
    </i>
    <i r="1">
      <x v="3126"/>
    </i>
    <i r="1">
      <x v="3294"/>
    </i>
    <i r="1">
      <x v="3367"/>
    </i>
    <i r="1">
      <x v="3520"/>
    </i>
    <i r="1">
      <x v="3650"/>
    </i>
    <i r="1">
      <x v="3720"/>
    </i>
    <i>
      <x v="134"/>
    </i>
    <i r="1">
      <x v="16"/>
    </i>
    <i r="1">
      <x v="57"/>
    </i>
    <i r="1">
      <x v="74"/>
    </i>
    <i r="1">
      <x v="414"/>
    </i>
    <i r="1">
      <x v="722"/>
    </i>
    <i r="1">
      <x v="723"/>
    </i>
    <i r="1">
      <x v="1369"/>
    </i>
    <i r="1">
      <x v="1391"/>
    </i>
    <i r="1">
      <x v="1398"/>
    </i>
    <i r="1">
      <x v="1658"/>
    </i>
    <i r="1">
      <x v="1687"/>
    </i>
    <i r="1">
      <x v="1769"/>
    </i>
    <i r="1">
      <x v="1836"/>
    </i>
    <i r="1">
      <x v="1930"/>
    </i>
    <i r="1">
      <x v="1982"/>
    </i>
    <i r="1">
      <x v="1990"/>
    </i>
    <i r="1">
      <x v="2001"/>
    </i>
    <i r="1">
      <x v="2002"/>
    </i>
    <i r="1">
      <x v="2012"/>
    </i>
    <i r="1">
      <x v="2031"/>
    </i>
    <i r="1">
      <x v="2187"/>
    </i>
    <i r="1">
      <x v="2502"/>
    </i>
    <i r="1">
      <x v="2691"/>
    </i>
    <i r="1">
      <x v="2798"/>
    </i>
    <i r="1">
      <x v="2919"/>
    </i>
    <i r="1">
      <x v="3711"/>
    </i>
    <i r="1">
      <x v="3723"/>
    </i>
    <i>
      <x v="135"/>
    </i>
    <i r="1">
      <x v="4"/>
    </i>
    <i r="1">
      <x v="27"/>
    </i>
    <i r="1">
      <x v="28"/>
    </i>
    <i r="1">
      <x v="245"/>
    </i>
    <i r="1">
      <x v="322"/>
    </i>
    <i r="1">
      <x v="481"/>
    </i>
    <i r="1">
      <x v="482"/>
    </i>
    <i r="1">
      <x v="506"/>
    </i>
    <i r="1">
      <x v="842"/>
    </i>
    <i r="1">
      <x v="1048"/>
    </i>
    <i r="1">
      <x v="1178"/>
    </i>
    <i r="1">
      <x v="1201"/>
    </i>
    <i r="1">
      <x v="1325"/>
    </i>
    <i r="1">
      <x v="1368"/>
    </i>
    <i r="1">
      <x v="1389"/>
    </i>
    <i r="1">
      <x v="1416"/>
    </i>
    <i r="1">
      <x v="1544"/>
    </i>
    <i r="1">
      <x v="1629"/>
    </i>
    <i r="1">
      <x v="1986"/>
    </i>
    <i r="1">
      <x v="1996"/>
    </i>
    <i r="1">
      <x v="1997"/>
    </i>
    <i r="1">
      <x v="2014"/>
    </i>
    <i r="1">
      <x v="2162"/>
    </i>
    <i r="1">
      <x v="2460"/>
    </i>
    <i r="1">
      <x v="2698"/>
    </i>
    <i r="1">
      <x v="2746"/>
    </i>
    <i r="1">
      <x v="2894"/>
    </i>
    <i r="1">
      <x v="2982"/>
    </i>
    <i r="1">
      <x v="3056"/>
    </i>
    <i r="1">
      <x v="3075"/>
    </i>
    <i r="1">
      <x v="3213"/>
    </i>
    <i r="1">
      <x v="3496"/>
    </i>
    <i r="1">
      <x v="3640"/>
    </i>
    <i r="1">
      <x v="3685"/>
    </i>
    <i>
      <x v="136"/>
    </i>
    <i r="1">
      <x v="168"/>
    </i>
    <i r="1">
      <x v="176"/>
    </i>
    <i r="1">
      <x v="270"/>
    </i>
    <i r="1">
      <x v="313"/>
    </i>
    <i r="1">
      <x v="415"/>
    </i>
    <i r="1">
      <x v="422"/>
    </i>
    <i r="1">
      <x v="423"/>
    </i>
    <i r="1">
      <x v="532"/>
    </i>
    <i r="1">
      <x v="538"/>
    </i>
    <i r="1">
      <x v="549"/>
    </i>
    <i r="1">
      <x v="598"/>
    </i>
    <i r="1">
      <x v="699"/>
    </i>
    <i r="1">
      <x v="759"/>
    </i>
    <i r="1">
      <x v="838"/>
    </i>
    <i r="1">
      <x v="865"/>
    </i>
    <i r="1">
      <x v="911"/>
    </i>
    <i r="1">
      <x v="998"/>
    </i>
    <i r="1">
      <x v="1061"/>
    </i>
    <i r="1">
      <x v="1280"/>
    </i>
    <i r="1">
      <x v="1317"/>
    </i>
    <i r="1">
      <x v="1338"/>
    </i>
    <i r="1">
      <x v="1557"/>
    </i>
    <i r="1">
      <x v="1612"/>
    </i>
    <i r="1">
      <x v="1680"/>
    </i>
    <i r="1">
      <x v="1776"/>
    </i>
    <i r="1">
      <x v="1820"/>
    </i>
    <i r="1">
      <x v="1967"/>
    </i>
    <i r="1">
      <x v="2024"/>
    </i>
    <i r="1">
      <x v="2101"/>
    </i>
    <i r="1">
      <x v="2234"/>
    </i>
    <i r="1">
      <x v="2245"/>
    </i>
    <i r="1">
      <x v="2393"/>
    </i>
    <i r="1">
      <x v="2458"/>
    </i>
    <i r="1">
      <x v="2531"/>
    </i>
    <i r="1">
      <x v="2546"/>
    </i>
    <i r="1">
      <x v="2690"/>
    </i>
    <i r="1">
      <x v="2723"/>
    </i>
    <i r="1">
      <x v="2750"/>
    </i>
    <i r="1">
      <x v="2759"/>
    </i>
    <i r="1">
      <x v="2806"/>
    </i>
    <i r="1">
      <x v="3241"/>
    </i>
    <i r="1">
      <x v="3313"/>
    </i>
    <i r="1">
      <x v="3314"/>
    </i>
    <i r="1">
      <x v="3361"/>
    </i>
    <i r="1">
      <x v="3370"/>
    </i>
    <i r="1">
      <x v="3425"/>
    </i>
    <i r="1">
      <x v="3626"/>
    </i>
    <i r="1">
      <x v="3642"/>
    </i>
    <i r="1">
      <x v="3704"/>
    </i>
    <i r="1">
      <x v="3722"/>
    </i>
    <i>
      <x v="137"/>
    </i>
    <i r="1">
      <x v="78"/>
    </i>
    <i r="1">
      <x v="98"/>
    </i>
    <i r="1">
      <x v="136"/>
    </i>
    <i r="1">
      <x v="179"/>
    </i>
    <i r="1">
      <x v="206"/>
    </i>
    <i r="1">
      <x v="228"/>
    </i>
    <i r="1">
      <x v="242"/>
    </i>
    <i r="1">
      <x v="255"/>
    </i>
    <i r="1">
      <x v="271"/>
    </i>
    <i r="1">
      <x v="389"/>
    </i>
    <i r="1">
      <x v="402"/>
    </i>
    <i r="1">
      <x v="471"/>
    </i>
    <i r="1">
      <x v="509"/>
    </i>
    <i r="1">
      <x v="512"/>
    </i>
    <i r="1">
      <x v="514"/>
    </i>
    <i r="1">
      <x v="599"/>
    </i>
    <i r="1">
      <x v="635"/>
    </i>
    <i r="1">
      <x v="637"/>
    </i>
    <i r="1">
      <x v="643"/>
    </i>
    <i r="1">
      <x v="661"/>
    </i>
    <i r="1">
      <x v="746"/>
    </i>
    <i r="1">
      <x v="788"/>
    </i>
    <i r="1">
      <x v="803"/>
    </i>
    <i r="1">
      <x v="834"/>
    </i>
    <i r="1">
      <x v="843"/>
    </i>
    <i r="1">
      <x v="954"/>
    </i>
    <i r="1">
      <x v="990"/>
    </i>
    <i r="1">
      <x v="1013"/>
    </i>
    <i r="1">
      <x v="1020"/>
    </i>
    <i r="1">
      <x v="1205"/>
    </i>
    <i r="1">
      <x v="1212"/>
    </i>
    <i r="1">
      <x v="1235"/>
    </i>
    <i r="1">
      <x v="1241"/>
    </i>
    <i r="1">
      <x v="1379"/>
    </i>
    <i r="1">
      <x v="1430"/>
    </i>
    <i r="1">
      <x v="1442"/>
    </i>
    <i r="1">
      <x v="1535"/>
    </i>
    <i r="1">
      <x v="1552"/>
    </i>
    <i r="1">
      <x v="1561"/>
    </i>
    <i r="1">
      <x v="1632"/>
    </i>
    <i r="1">
      <x v="1668"/>
    </i>
    <i r="1">
      <x v="1699"/>
    </i>
    <i r="1">
      <x v="1835"/>
    </i>
    <i r="1">
      <x v="1921"/>
    </i>
    <i r="1">
      <x v="2027"/>
    </i>
    <i r="1">
      <x v="2047"/>
    </i>
    <i r="1">
      <x v="2078"/>
    </i>
    <i r="1">
      <x v="2221"/>
    </i>
    <i r="1">
      <x v="2243"/>
    </i>
    <i r="1">
      <x v="2341"/>
    </i>
    <i r="1">
      <x v="2417"/>
    </i>
    <i r="1">
      <x v="2439"/>
    </i>
    <i r="1">
      <x v="2444"/>
    </i>
    <i r="1">
      <x v="2550"/>
    </i>
    <i r="1">
      <x v="2570"/>
    </i>
    <i r="1">
      <x v="2859"/>
    </i>
    <i r="1">
      <x v="2981"/>
    </i>
    <i r="1">
      <x v="3135"/>
    </i>
    <i r="1">
      <x v="3136"/>
    </i>
    <i r="1">
      <x v="3243"/>
    </i>
    <i r="1">
      <x v="3380"/>
    </i>
    <i r="1">
      <x v="3402"/>
    </i>
    <i r="1">
      <x v="3407"/>
    </i>
    <i r="1">
      <x v="3432"/>
    </i>
    <i r="1">
      <x v="3470"/>
    </i>
    <i r="1">
      <x v="3477"/>
    </i>
    <i r="1">
      <x v="3479"/>
    </i>
    <i r="1">
      <x v="3481"/>
    </i>
    <i r="1">
      <x v="3483"/>
    </i>
    <i r="1">
      <x v="3488"/>
    </i>
    <i r="1">
      <x v="3494"/>
    </i>
    <i r="1">
      <x v="3500"/>
    </i>
    <i r="1">
      <x v="3605"/>
    </i>
    <i r="1">
      <x v="3628"/>
    </i>
    <i r="1">
      <x v="3715"/>
    </i>
    <i>
      <x v="138"/>
    </i>
    <i r="1">
      <x v="609"/>
    </i>
    <i r="1">
      <x v="847"/>
    </i>
    <i r="1">
      <x v="1153"/>
    </i>
    <i r="1">
      <x v="1199"/>
    </i>
    <i r="1">
      <x v="1362"/>
    </i>
    <i r="1">
      <x v="1382"/>
    </i>
    <i r="1">
      <x v="2580"/>
    </i>
    <i r="1">
      <x v="2581"/>
    </i>
    <i r="1">
      <x v="2770"/>
    </i>
    <i>
      <x v="139"/>
    </i>
    <i r="1">
      <x v="25"/>
    </i>
    <i r="1">
      <x v="133"/>
    </i>
    <i r="1">
      <x v="151"/>
    </i>
    <i r="1">
      <x v="181"/>
    </i>
    <i r="1">
      <x v="183"/>
    </i>
    <i r="1">
      <x v="332"/>
    </i>
    <i r="1">
      <x v="403"/>
    </i>
    <i r="1">
      <x v="546"/>
    </i>
    <i r="1">
      <x v="563"/>
    </i>
    <i r="1">
      <x v="876"/>
    </i>
    <i r="1">
      <x v="953"/>
    </i>
    <i r="1">
      <x v="993"/>
    </i>
    <i r="1">
      <x v="1065"/>
    </i>
    <i r="1">
      <x v="1208"/>
    </i>
    <i r="1">
      <x v="1255"/>
    </i>
    <i r="1">
      <x v="1264"/>
    </i>
    <i r="1">
      <x v="1415"/>
    </i>
    <i r="1">
      <x v="1422"/>
    </i>
    <i r="1">
      <x v="1473"/>
    </i>
    <i r="1">
      <x v="1481"/>
    </i>
    <i r="1">
      <x v="1497"/>
    </i>
    <i r="1">
      <x v="1498"/>
    </i>
    <i r="1">
      <x v="1659"/>
    </i>
    <i r="1">
      <x v="1716"/>
    </i>
    <i r="1">
      <x v="1856"/>
    </i>
    <i r="1">
      <x v="1880"/>
    </i>
    <i r="1">
      <x v="1922"/>
    </i>
    <i r="1">
      <x v="1952"/>
    </i>
    <i r="1">
      <x v="2050"/>
    </i>
    <i r="1">
      <x v="2112"/>
    </i>
    <i r="1">
      <x v="2176"/>
    </i>
    <i r="1">
      <x v="2188"/>
    </i>
    <i r="1">
      <x v="2203"/>
    </i>
    <i r="1">
      <x v="2292"/>
    </i>
    <i r="1">
      <x v="2426"/>
    </i>
    <i r="1">
      <x v="2448"/>
    </i>
    <i r="1">
      <x v="2456"/>
    </i>
    <i r="1">
      <x v="2608"/>
    </i>
    <i r="1">
      <x v="2627"/>
    </i>
    <i r="1">
      <x v="2909"/>
    </i>
    <i r="1">
      <x v="3066"/>
    </i>
    <i r="1">
      <x v="3161"/>
    </i>
    <i r="1">
      <x v="3182"/>
    </i>
    <i r="1">
      <x v="3417"/>
    </i>
    <i r="1">
      <x v="3480"/>
    </i>
    <i r="1">
      <x v="3487"/>
    </i>
    <i r="1">
      <x v="3575"/>
    </i>
    <i r="1">
      <x v="3582"/>
    </i>
    <i r="1">
      <x v="3631"/>
    </i>
    <i r="1">
      <x v="3636"/>
    </i>
    <i r="1">
      <x v="3639"/>
    </i>
    <i>
      <x v="140"/>
    </i>
    <i r="1">
      <x v="59"/>
    </i>
    <i r="1">
      <x v="132"/>
    </i>
    <i r="1">
      <x v="194"/>
    </i>
    <i r="1">
      <x v="213"/>
    </i>
    <i r="1">
      <x v="411"/>
    </i>
    <i r="1">
      <x v="433"/>
    </i>
    <i r="1">
      <x v="438"/>
    </i>
    <i r="1">
      <x v="515"/>
    </i>
    <i r="1">
      <x v="650"/>
    </i>
    <i r="1">
      <x v="700"/>
    </i>
    <i r="1">
      <x v="762"/>
    </i>
    <i r="1">
      <x v="777"/>
    </i>
    <i r="1">
      <x v="851"/>
    </i>
    <i r="1">
      <x v="893"/>
    </i>
    <i r="1">
      <x v="1272"/>
    </i>
    <i r="1">
      <x v="1289"/>
    </i>
    <i r="1">
      <x v="1297"/>
    </i>
    <i r="1">
      <x v="1493"/>
    </i>
    <i r="1">
      <x v="1501"/>
    </i>
    <i r="1">
      <x v="1688"/>
    </i>
    <i r="1">
      <x v="1918"/>
    </i>
    <i r="1">
      <x v="2016"/>
    </i>
    <i r="1">
      <x v="2296"/>
    </i>
    <i r="1">
      <x v="2394"/>
    </i>
    <i r="1">
      <x v="2414"/>
    </i>
    <i r="1">
      <x v="2489"/>
    </i>
    <i r="1">
      <x v="2616"/>
    </i>
    <i r="1">
      <x v="2631"/>
    </i>
    <i r="1">
      <x v="2672"/>
    </i>
    <i r="1">
      <x v="2717"/>
    </i>
    <i r="1">
      <x v="2777"/>
    </i>
    <i r="1">
      <x v="2808"/>
    </i>
    <i r="1">
      <x v="3159"/>
    </i>
    <i r="1">
      <x v="3160"/>
    </i>
    <i r="1">
      <x v="3364"/>
    </i>
    <i r="1">
      <x v="3454"/>
    </i>
    <i r="1">
      <x v="3485"/>
    </i>
    <i r="1">
      <x v="3486"/>
    </i>
    <i r="1">
      <x v="3649"/>
    </i>
    <i r="1">
      <x v="3721"/>
    </i>
    <i r="1">
      <x v="3724"/>
    </i>
    <i>
      <x v="141"/>
    </i>
    <i r="1">
      <x v="66"/>
    </i>
    <i r="1">
      <x v="109"/>
    </i>
    <i r="1">
      <x v="154"/>
    </i>
    <i r="1">
      <x v="182"/>
    </i>
    <i r="1">
      <x v="186"/>
    </i>
    <i r="1">
      <x v="413"/>
    </i>
    <i r="1">
      <x v="510"/>
    </i>
    <i r="1">
      <x v="670"/>
    </i>
    <i r="1">
      <x v="1169"/>
    </i>
    <i r="1">
      <x v="1249"/>
    </i>
    <i r="1">
      <x v="1502"/>
    </i>
    <i r="1">
      <x v="1504"/>
    </i>
    <i r="1">
      <x v="1937"/>
    </i>
    <i r="1">
      <x v="2326"/>
    </i>
    <i r="1">
      <x v="2378"/>
    </i>
    <i r="1">
      <x v="2492"/>
    </i>
    <i r="1">
      <x v="2649"/>
    </i>
    <i r="1">
      <x v="2747"/>
    </i>
    <i r="1">
      <x v="3448"/>
    </i>
    <i>
      <x v="142"/>
    </i>
    <i r="1">
      <x v="9"/>
    </i>
    <i r="1">
      <x v="30"/>
    </i>
    <i r="1">
      <x v="99"/>
    </i>
    <i r="1">
      <x v="165"/>
    </i>
    <i r="1">
      <x v="230"/>
    </i>
    <i r="1">
      <x v="319"/>
    </i>
    <i r="1">
      <x v="324"/>
    </i>
    <i r="1">
      <x v="377"/>
    </i>
    <i r="1">
      <x v="410"/>
    </i>
    <i r="1">
      <x v="425"/>
    </i>
    <i r="1">
      <x v="434"/>
    </i>
    <i r="1">
      <x v="441"/>
    </i>
    <i r="1">
      <x v="548"/>
    </i>
    <i r="1">
      <x v="550"/>
    </i>
    <i r="1">
      <x v="671"/>
    </i>
    <i r="1">
      <x v="676"/>
    </i>
    <i r="1">
      <x v="753"/>
    </i>
    <i r="1">
      <x v="754"/>
    </i>
    <i r="1">
      <x v="837"/>
    </i>
    <i r="1">
      <x v="882"/>
    </i>
    <i r="1">
      <x v="918"/>
    </i>
    <i r="1">
      <x v="922"/>
    </i>
    <i r="1">
      <x v="1345"/>
    </i>
    <i r="1">
      <x v="1436"/>
    </i>
    <i r="1">
      <x v="1477"/>
    </i>
    <i r="1">
      <x v="1591"/>
    </i>
    <i r="1">
      <x v="1609"/>
    </i>
    <i r="1">
      <x v="1697"/>
    </i>
    <i r="1">
      <x v="1703"/>
    </i>
    <i r="1">
      <x v="1704"/>
    </i>
    <i r="1">
      <x v="1760"/>
    </i>
    <i r="1">
      <x v="1798"/>
    </i>
    <i r="1">
      <x v="2006"/>
    </i>
    <i r="1">
      <x v="2039"/>
    </i>
    <i r="1">
      <x v="2113"/>
    </i>
    <i r="1">
      <x v="2196"/>
    </i>
    <i r="1">
      <x v="2254"/>
    </i>
    <i r="1">
      <x v="2279"/>
    </i>
    <i r="1">
      <x v="2437"/>
    </i>
    <i r="1">
      <x v="2461"/>
    </i>
    <i r="1">
      <x v="2474"/>
    </i>
    <i r="1">
      <x v="2657"/>
    </i>
    <i r="1">
      <x v="2683"/>
    </i>
    <i r="1">
      <x v="2701"/>
    </i>
    <i r="1">
      <x v="2709"/>
    </i>
    <i r="1">
      <x v="2779"/>
    </i>
    <i r="1">
      <x v="2985"/>
    </i>
    <i r="1">
      <x v="3175"/>
    </i>
    <i r="1">
      <x v="3287"/>
    </i>
    <i r="1">
      <x v="3529"/>
    </i>
    <i r="1">
      <x v="3586"/>
    </i>
    <i r="1">
      <x v="3687"/>
    </i>
    <i r="1">
      <x v="3709"/>
    </i>
    <i>
      <x v="143"/>
    </i>
    <i r="1">
      <x v="426"/>
    </i>
    <i r="1">
      <x v="586"/>
    </i>
    <i r="1">
      <x v="999"/>
    </i>
    <i r="1">
      <x v="1450"/>
    </i>
    <i r="1">
      <x v="1897"/>
    </i>
    <i r="1">
      <x v="2038"/>
    </i>
    <i r="1">
      <x v="2217"/>
    </i>
    <i r="1">
      <x v="2545"/>
    </i>
    <i r="1">
      <x v="2840"/>
    </i>
    <i r="1">
      <x v="3691"/>
    </i>
    <i>
      <x v="144"/>
    </i>
    <i r="1">
      <x v="234"/>
    </i>
    <i r="1">
      <x v="625"/>
    </i>
    <i r="1">
      <x v="647"/>
    </i>
    <i r="1">
      <x v="685"/>
    </i>
    <i r="1">
      <x v="1331"/>
    </i>
    <i r="1">
      <x v="1980"/>
    </i>
    <i r="1">
      <x v="2059"/>
    </i>
    <i r="1">
      <x v="2494"/>
    </i>
    <i r="1">
      <x v="2671"/>
    </i>
    <i r="1">
      <x v="2955"/>
    </i>
    <i r="1">
      <x v="3459"/>
    </i>
    <i r="1">
      <x v="3498"/>
    </i>
    <i r="1">
      <x v="3683"/>
    </i>
    <i>
      <x v="145"/>
    </i>
    <i r="1">
      <x v="218"/>
    </i>
    <i r="1">
      <x v="260"/>
    </i>
    <i r="1">
      <x v="798"/>
    </i>
    <i r="1">
      <x v="817"/>
    </i>
    <i r="1">
      <x v="871"/>
    </i>
    <i r="1">
      <x v="1421"/>
    </i>
    <i r="1">
      <x v="1476"/>
    </i>
    <i r="1">
      <x v="1590"/>
    </i>
    <i r="1">
      <x v="1671"/>
    </i>
    <i r="1">
      <x v="1830"/>
    </i>
    <i r="1">
      <x v="1832"/>
    </i>
    <i r="1">
      <x v="2067"/>
    </i>
    <i r="1">
      <x v="2072"/>
    </i>
    <i r="1">
      <x v="2090"/>
    </i>
    <i r="1">
      <x v="2322"/>
    </i>
    <i r="1">
      <x v="2335"/>
    </i>
    <i r="1">
      <x v="2639"/>
    </i>
    <i r="1">
      <x v="2667"/>
    </i>
    <i r="1">
      <x v="2851"/>
    </i>
    <i r="1">
      <x v="2865"/>
    </i>
    <i r="1">
      <x v="2986"/>
    </i>
    <i r="1">
      <x v="2994"/>
    </i>
    <i r="1">
      <x v="3005"/>
    </i>
    <i r="1">
      <x v="3025"/>
    </i>
    <i r="1">
      <x v="3053"/>
    </i>
    <i r="1">
      <x v="3228"/>
    </i>
    <i r="1">
      <x v="3261"/>
    </i>
    <i r="1">
      <x v="3468"/>
    </i>
    <i r="1">
      <x v="3534"/>
    </i>
    <i>
      <x v="146"/>
    </i>
    <i r="1">
      <x v="435"/>
    </i>
    <i r="1">
      <x v="455"/>
    </i>
    <i r="1">
      <x v="854"/>
    </i>
    <i r="1">
      <x v="1117"/>
    </i>
    <i r="1">
      <x v="1433"/>
    </i>
    <i r="1">
      <x v="1628"/>
    </i>
    <i r="1">
      <x v="2100"/>
    </i>
    <i r="1">
      <x v="2227"/>
    </i>
    <i r="1">
      <x v="2302"/>
    </i>
    <i r="1">
      <x v="2972"/>
    </i>
    <i r="1">
      <x v="3040"/>
    </i>
    <i r="1">
      <x v="3041"/>
    </i>
    <i r="1">
      <x v="3362"/>
    </i>
    <i r="1">
      <x v="3363"/>
    </i>
    <i r="1">
      <x v="3377"/>
    </i>
    <i>
      <x v="147"/>
    </i>
    <i r="1">
      <x v="58"/>
    </i>
    <i r="1">
      <x v="356"/>
    </i>
    <i r="1">
      <x v="396"/>
    </i>
    <i r="1">
      <x v="527"/>
    </i>
    <i r="1">
      <x v="529"/>
    </i>
    <i r="1">
      <x v="652"/>
    </i>
    <i r="1">
      <x v="824"/>
    </i>
    <i r="1">
      <x v="914"/>
    </i>
    <i r="1">
      <x v="926"/>
    </i>
    <i r="1">
      <x v="1029"/>
    </i>
    <i r="1">
      <x v="2028"/>
    </i>
    <i r="1">
      <x v="2525"/>
    </i>
    <i r="1">
      <x v="2817"/>
    </i>
    <i r="1">
      <x v="2916"/>
    </i>
    <i r="1">
      <x v="2944"/>
    </i>
    <i r="1">
      <x v="3087"/>
    </i>
    <i r="1">
      <x v="3149"/>
    </i>
    <i r="1">
      <x v="3221"/>
    </i>
    <i r="1">
      <x v="3272"/>
    </i>
    <i>
      <x v="148"/>
    </i>
    <i r="1">
      <x v="992"/>
    </i>
    <i r="1">
      <x v="1044"/>
    </i>
    <i r="1">
      <x v="1521"/>
    </i>
    <i r="1">
      <x v="1571"/>
    </i>
    <i r="1">
      <x v="2074"/>
    </i>
    <i r="1">
      <x v="2306"/>
    </i>
    <i r="1">
      <x v="2899"/>
    </i>
    <i>
      <x v="149"/>
    </i>
    <i r="1">
      <x v="703"/>
    </i>
    <i r="1">
      <x v="859"/>
    </i>
    <i r="1">
      <x v="1024"/>
    </i>
    <i r="1">
      <x v="1526"/>
    </i>
    <i r="1">
      <x v="1625"/>
    </i>
    <i r="1">
      <x v="2397"/>
    </i>
    <i r="1">
      <x v="2748"/>
    </i>
    <i r="1">
      <x v="3399"/>
    </i>
    <i r="1">
      <x v="3499"/>
    </i>
    <i>
      <x v="150"/>
    </i>
    <i r="1">
      <x v="231"/>
    </i>
    <i r="1">
      <x v="354"/>
    </i>
    <i r="1">
      <x v="357"/>
    </i>
    <i r="1">
      <x v="542"/>
    </i>
    <i r="1">
      <x v="564"/>
    </i>
    <i r="1">
      <x v="687"/>
    </i>
    <i r="1">
      <x v="719"/>
    </i>
    <i r="1">
      <x v="791"/>
    </i>
    <i r="1">
      <x v="1019"/>
    </i>
    <i r="1">
      <x v="1135"/>
    </i>
    <i r="1">
      <x v="1305"/>
    </i>
    <i r="1">
      <x v="1427"/>
    </i>
    <i r="1">
      <x v="1460"/>
    </i>
    <i r="1">
      <x v="1496"/>
    </i>
    <i r="1">
      <x v="1582"/>
    </i>
    <i r="1">
      <x v="1607"/>
    </i>
    <i r="1">
      <x v="2060"/>
    </i>
    <i r="1">
      <x v="2116"/>
    </i>
    <i r="1">
      <x v="2134"/>
    </i>
    <i r="1">
      <x v="2153"/>
    </i>
    <i r="1">
      <x v="2224"/>
    </i>
    <i r="1">
      <x v="2331"/>
    </i>
    <i r="1">
      <x v="2336"/>
    </i>
    <i r="1">
      <x v="2777"/>
    </i>
    <i r="1">
      <x v="2847"/>
    </i>
    <i r="1">
      <x v="2849"/>
    </i>
    <i r="1">
      <x v="2869"/>
    </i>
    <i r="1">
      <x v="2872"/>
    </i>
    <i r="1">
      <x v="2889"/>
    </i>
    <i r="1">
      <x v="2931"/>
    </i>
    <i r="1">
      <x v="2952"/>
    </i>
    <i r="1">
      <x v="2988"/>
    </i>
    <i r="1">
      <x v="2990"/>
    </i>
    <i r="1">
      <x v="3001"/>
    </i>
    <i r="1">
      <x v="3006"/>
    </i>
    <i r="1">
      <x v="3017"/>
    </i>
    <i r="1">
      <x v="3043"/>
    </i>
    <i r="1">
      <x v="3077"/>
    </i>
    <i r="1">
      <x v="3109"/>
    </i>
    <i r="1">
      <x v="3121"/>
    </i>
    <i r="1">
      <x v="3124"/>
    </i>
    <i r="1">
      <x v="3140"/>
    </i>
    <i r="1">
      <x v="3196"/>
    </i>
    <i r="1">
      <x v="3613"/>
    </i>
    <i>
      <x v="151"/>
    </i>
    <i r="1">
      <x v="89"/>
    </i>
    <i r="1">
      <x v="94"/>
    </i>
    <i r="1">
      <x v="185"/>
    </i>
    <i r="1">
      <x v="196"/>
    </i>
    <i r="1">
      <x v="233"/>
    </i>
    <i r="1">
      <x v="497"/>
    </i>
    <i r="1">
      <x v="508"/>
    </i>
    <i r="1">
      <x v="646"/>
    </i>
    <i r="1">
      <x v="657"/>
    </i>
    <i r="1">
      <x v="823"/>
    </i>
    <i r="1">
      <x v="872"/>
    </i>
    <i r="1">
      <x v="910"/>
    </i>
    <i r="1">
      <x v="988"/>
    </i>
    <i r="1">
      <x v="1025"/>
    </i>
    <i r="1">
      <x v="1036"/>
    </i>
    <i r="1">
      <x v="1091"/>
    </i>
    <i r="1">
      <x v="1137"/>
    </i>
    <i r="1">
      <x v="1188"/>
    </i>
    <i r="1">
      <x v="1191"/>
    </i>
    <i r="1">
      <x v="1221"/>
    </i>
    <i r="1">
      <x v="1562"/>
    </i>
    <i r="1">
      <x v="1617"/>
    </i>
    <i r="1">
      <x v="1621"/>
    </i>
    <i r="1">
      <x v="1636"/>
    </i>
    <i r="1">
      <x v="1656"/>
    </i>
    <i r="1">
      <x v="1669"/>
    </i>
    <i r="1">
      <x v="1691"/>
    </i>
    <i r="1">
      <x v="1711"/>
    </i>
    <i r="1">
      <x v="1753"/>
    </i>
    <i r="1">
      <x v="1974"/>
    </i>
    <i r="1">
      <x v="2157"/>
    </i>
    <i r="1">
      <x v="2273"/>
    </i>
    <i r="1">
      <x v="2334"/>
    </i>
    <i r="1">
      <x v="2721"/>
    </i>
    <i r="1">
      <x v="2791"/>
    </i>
    <i r="1">
      <x v="2876"/>
    </i>
    <i r="1">
      <x v="2904"/>
    </i>
    <i r="1">
      <x v="2912"/>
    </i>
    <i r="1">
      <x v="2934"/>
    </i>
    <i r="1">
      <x v="2969"/>
    </i>
    <i r="1">
      <x v="2971"/>
    </i>
    <i r="1">
      <x v="3028"/>
    </i>
    <i r="1">
      <x v="3044"/>
    </i>
    <i r="1">
      <x v="3088"/>
    </i>
    <i r="1">
      <x v="3238"/>
    </i>
    <i r="1">
      <x v="3262"/>
    </i>
    <i r="1">
      <x v="3293"/>
    </i>
    <i r="1">
      <x v="3315"/>
    </i>
    <i r="1">
      <x v="3341"/>
    </i>
    <i r="1">
      <x v="3393"/>
    </i>
    <i>
      <x v="152"/>
    </i>
    <i r="1">
      <x v="367"/>
    </i>
    <i r="1">
      <x v="2247"/>
    </i>
    <i r="1">
      <x v="3078"/>
    </i>
    <i>
      <x v="153"/>
    </i>
    <i r="1">
      <x v="587"/>
    </i>
    <i r="1">
      <x v="620"/>
    </i>
    <i r="1">
      <x v="726"/>
    </i>
    <i r="1">
      <x v="996"/>
    </i>
    <i r="1">
      <x v="1985"/>
    </i>
    <i r="1">
      <x v="2985"/>
    </i>
    <i r="1">
      <x v="3049"/>
    </i>
    <i>
      <x v="154"/>
    </i>
    <i r="1">
      <x v="1171"/>
    </i>
    <i r="1">
      <x v="1806"/>
    </i>
    <i r="1">
      <x v="1808"/>
    </i>
    <i r="1">
      <x v="1858"/>
    </i>
    <i r="1">
      <x v="2076"/>
    </i>
    <i r="1">
      <x v="2250"/>
    </i>
    <i r="1">
      <x v="2252"/>
    </i>
    <i r="1">
      <x v="2906"/>
    </i>
    <i r="1">
      <x v="2910"/>
    </i>
    <i r="1">
      <x v="2960"/>
    </i>
    <i r="1">
      <x v="2962"/>
    </i>
    <i r="1">
      <x v="3063"/>
    </i>
    <i r="1">
      <x v="3068"/>
    </i>
    <i r="1">
      <x v="3345"/>
    </i>
    <i>
      <x v="155"/>
    </i>
    <i r="1">
      <x v="47"/>
    </i>
    <i r="1">
      <x v="447"/>
    </i>
    <i r="1">
      <x v="575"/>
    </i>
    <i r="1">
      <x v="603"/>
    </i>
    <i r="1">
      <x v="698"/>
    </i>
    <i r="1">
      <x v="737"/>
    </i>
    <i r="1">
      <x v="773"/>
    </i>
    <i r="1">
      <x v="919"/>
    </i>
    <i r="1">
      <x v="934"/>
    </i>
    <i r="1">
      <x v="1081"/>
    </i>
    <i r="1">
      <x v="1084"/>
    </i>
    <i r="1">
      <x v="1136"/>
    </i>
    <i r="1">
      <x v="1211"/>
    </i>
    <i r="1">
      <x v="1326"/>
    </i>
    <i r="1">
      <x v="1899"/>
    </i>
    <i r="1">
      <x v="2539"/>
    </i>
    <i r="1">
      <x v="2728"/>
    </i>
    <i r="1">
      <x v="2807"/>
    </i>
    <i r="1">
      <x v="2897"/>
    </i>
    <i r="1">
      <x v="2935"/>
    </i>
    <i r="1">
      <x v="2951"/>
    </i>
    <i r="1">
      <x v="2973"/>
    </i>
    <i r="1">
      <x v="2980"/>
    </i>
    <i r="1">
      <x v="2991"/>
    </i>
    <i r="1">
      <x v="3020"/>
    </i>
    <i r="1">
      <x v="3036"/>
    </i>
    <i>
      <x v="156"/>
    </i>
    <i r="1">
      <x v="53"/>
    </i>
    <i r="1">
      <x v="79"/>
    </i>
    <i r="1">
      <x v="244"/>
    </i>
    <i r="1">
      <x v="385"/>
    </i>
    <i r="1">
      <x v="702"/>
    </i>
    <i r="1">
      <x v="710"/>
    </i>
    <i r="1">
      <x v="721"/>
    </i>
    <i r="1">
      <x v="740"/>
    </i>
    <i r="1">
      <x v="878"/>
    </i>
    <i r="1">
      <x v="933"/>
    </i>
    <i r="1">
      <x v="1023"/>
    </i>
    <i r="1">
      <x v="1149"/>
    </i>
    <i r="1">
      <x v="1443"/>
    </i>
    <i r="1">
      <x v="1635"/>
    </i>
    <i r="1">
      <x v="1653"/>
    </i>
    <i r="1">
      <x v="2363"/>
    </i>
    <i r="1">
      <x v="2485"/>
    </i>
    <i r="1">
      <x v="2887"/>
    </i>
    <i r="1">
      <x v="2926"/>
    </i>
    <i r="1">
      <x v="2946"/>
    </i>
    <i r="1">
      <x v="2963"/>
    </i>
    <i r="1">
      <x v="2993"/>
    </i>
    <i r="1">
      <x v="3019"/>
    </i>
    <i r="1">
      <x v="3047"/>
    </i>
    <i r="1">
      <x v="3069"/>
    </i>
    <i r="1">
      <x v="3281"/>
    </i>
    <i r="1">
      <x v="3435"/>
    </i>
    <i r="1">
      <x v="3443"/>
    </i>
    <i r="1">
      <x v="3451"/>
    </i>
    <i>
      <x v="157"/>
    </i>
    <i r="1">
      <x v="95"/>
    </i>
    <i r="1">
      <x v="138"/>
    </i>
    <i r="1">
      <x v="247"/>
    </i>
    <i r="1">
      <x v="429"/>
    </i>
    <i r="1">
      <x v="490"/>
    </i>
    <i r="1">
      <x v="562"/>
    </i>
    <i r="1">
      <x v="593"/>
    </i>
    <i r="1">
      <x v="782"/>
    </i>
    <i r="1">
      <x v="1302"/>
    </i>
    <i r="1">
      <x v="1563"/>
    </i>
    <i r="1">
      <x v="1925"/>
    </i>
    <i r="1">
      <x v="2018"/>
    </i>
    <i r="1">
      <x v="2056"/>
    </i>
    <i r="1">
      <x v="2111"/>
    </i>
    <i r="1">
      <x v="2248"/>
    </i>
    <i r="1">
      <x v="2490"/>
    </i>
    <i r="1">
      <x v="2850"/>
    </i>
    <i r="1">
      <x v="2862"/>
    </i>
    <i r="1">
      <x v="2875"/>
    </i>
    <i r="1">
      <x v="2888"/>
    </i>
    <i r="1">
      <x v="2956"/>
    </i>
    <i r="1">
      <x v="2998"/>
    </i>
    <i r="1">
      <x v="3120"/>
    </i>
    <i r="1">
      <x v="3179"/>
    </i>
    <i r="1">
      <x v="3436"/>
    </i>
    <i r="1">
      <x v="3677"/>
    </i>
    <i>
      <x v="158"/>
    </i>
    <i r="1">
      <x v="682"/>
    </i>
    <i r="1">
      <x v="1555"/>
    </i>
    <i r="1">
      <x v="1992"/>
    </i>
    <i r="1">
      <x v="3103"/>
    </i>
    <i>
      <x v="159"/>
    </i>
    <i r="1">
      <x v="222"/>
    </i>
    <i r="1">
      <x v="274"/>
    </i>
    <i r="1">
      <x v="456"/>
    </i>
    <i r="1">
      <x v="511"/>
    </i>
    <i r="1">
      <x v="606"/>
    </i>
    <i r="1">
      <x v="890"/>
    </i>
    <i r="1">
      <x v="1014"/>
    </i>
    <i r="1">
      <x v="1115"/>
    </i>
    <i r="1">
      <x v="1283"/>
    </i>
    <i r="1">
      <x v="1396"/>
    </i>
    <i r="1">
      <x v="1593"/>
    </i>
    <i r="1">
      <x v="1630"/>
    </i>
    <i r="1">
      <x v="1639"/>
    </i>
    <i r="1">
      <x v="1811"/>
    </i>
    <i r="1">
      <x v="1823"/>
    </i>
    <i r="1">
      <x v="1966"/>
    </i>
    <i r="1">
      <x v="2123"/>
    </i>
    <i r="1">
      <x v="2226"/>
    </i>
    <i r="1">
      <x v="2253"/>
    </i>
    <i r="1">
      <x v="2311"/>
    </i>
    <i r="1">
      <x v="2711"/>
    </i>
    <i r="1">
      <x v="2815"/>
    </i>
    <i r="1">
      <x v="2816"/>
    </i>
    <i r="1">
      <x v="2886"/>
    </i>
    <i r="1">
      <x v="2999"/>
    </i>
    <i r="1">
      <x v="3074"/>
    </i>
    <i r="1">
      <x v="3142"/>
    </i>
    <i r="1">
      <x v="3243"/>
    </i>
    <i r="1">
      <x v="3442"/>
    </i>
    <i r="1">
      <x v="3674"/>
    </i>
    <i>
      <x v="160"/>
    </i>
    <i r="1">
      <x v="1492"/>
    </i>
    <i r="1">
      <x v="1539"/>
    </i>
    <i r="1">
      <x v="1912"/>
    </i>
    <i r="1">
      <x v="2087"/>
    </i>
    <i r="1">
      <x v="2406"/>
    </i>
    <i r="1">
      <x v="2473"/>
    </i>
    <i r="1">
      <x v="2504"/>
    </i>
    <i r="1">
      <x v="2509"/>
    </i>
    <i r="1">
      <x v="2604"/>
    </i>
    <i r="1">
      <x v="2838"/>
    </i>
    <i r="1">
      <x v="2852"/>
    </i>
    <i r="1">
      <x v="2970"/>
    </i>
    <i r="1">
      <x v="3082"/>
    </i>
    <i r="1">
      <x v="3086"/>
    </i>
    <i r="1">
      <x v="3540"/>
    </i>
    <i r="1">
      <x v="3688"/>
    </i>
    <i r="1">
      <x v="3699"/>
    </i>
    <i>
      <x v="161"/>
    </i>
    <i r="1">
      <x v="492"/>
    </i>
    <i r="1">
      <x v="1016"/>
    </i>
    <i r="1">
      <x v="1257"/>
    </i>
    <i r="1">
      <x v="1553"/>
    </i>
    <i r="1">
      <x v="1599"/>
    </i>
    <i r="1">
      <x v="1634"/>
    </i>
    <i r="1">
      <x v="1667"/>
    </i>
    <i r="1">
      <x v="1714"/>
    </i>
    <i r="1">
      <x v="1725"/>
    </i>
    <i r="1">
      <x v="1739"/>
    </i>
    <i r="1">
      <x v="1841"/>
    </i>
    <i r="1">
      <x v="1939"/>
    </i>
    <i r="1">
      <x v="2085"/>
    </i>
    <i r="1">
      <x v="2459"/>
    </i>
    <i r="1">
      <x v="2493"/>
    </i>
    <i r="1">
      <x v="2589"/>
    </i>
    <i r="1">
      <x v="2669"/>
    </i>
    <i r="1">
      <x v="2704"/>
    </i>
    <i r="1">
      <x v="2710"/>
    </i>
    <i r="1">
      <x v="2769"/>
    </i>
    <i r="1">
      <x v="2799"/>
    </i>
    <i r="1">
      <x v="3224"/>
    </i>
    <i r="1">
      <x v="3355"/>
    </i>
    <i r="1">
      <x v="3392"/>
    </i>
    <i>
      <x v="162"/>
    </i>
    <i r="1">
      <x v="246"/>
    </i>
    <i r="1">
      <x v="620"/>
    </i>
    <i r="1">
      <x v="725"/>
    </i>
    <i r="1">
      <x v="726"/>
    </i>
    <i r="1">
      <x v="996"/>
    </i>
    <i r="1">
      <x v="1189"/>
    </i>
    <i r="1">
      <x v="1256"/>
    </i>
    <i r="1">
      <x v="1361"/>
    </i>
    <i r="1">
      <x v="1643"/>
    </i>
    <i r="1">
      <x v="1677"/>
    </i>
    <i r="1">
      <x v="1730"/>
    </i>
    <i r="1">
      <x v="1766"/>
    </i>
    <i r="1">
      <x v="1898"/>
    </i>
    <i r="1">
      <x v="1985"/>
    </i>
    <i r="1">
      <x v="2467"/>
    </i>
    <i r="1">
      <x v="2486"/>
    </i>
    <i r="1">
      <x v="2861"/>
    </i>
    <i r="1">
      <x v="2925"/>
    </i>
    <i r="1">
      <x v="2985"/>
    </i>
    <i r="1">
      <x v="3049"/>
    </i>
    <i r="1">
      <x v="3122"/>
    </i>
    <i r="1">
      <x v="3219"/>
    </i>
    <i r="1">
      <x v="3382"/>
    </i>
    <i r="1">
      <x v="3682"/>
    </i>
    <i>
      <x v="163"/>
    </i>
    <i r="1">
      <x v="268"/>
    </i>
    <i r="1">
      <x v="448"/>
    </i>
    <i r="1">
      <x v="472"/>
    </i>
    <i r="1">
      <x v="612"/>
    </i>
    <i r="1">
      <x v="1237"/>
    </i>
    <i r="1">
      <x v="1446"/>
    </i>
    <i r="1">
      <x v="1602"/>
    </i>
    <i r="1">
      <x v="1626"/>
    </i>
    <i r="1">
      <x v="1751"/>
    </i>
    <i r="1">
      <x v="1756"/>
    </i>
    <i r="1">
      <x v="2043"/>
    </i>
    <i r="1">
      <x v="2078"/>
    </i>
    <i r="1">
      <x v="2249"/>
    </i>
    <i r="1">
      <x v="2379"/>
    </i>
    <i r="1">
      <x v="2823"/>
    </i>
    <i r="1">
      <x v="2866"/>
    </i>
    <i r="1">
      <x v="2978"/>
    </i>
    <i r="1">
      <x v="3184"/>
    </i>
    <i r="1">
      <x v="3439"/>
    </i>
    <i r="1">
      <x v="3539"/>
    </i>
    <i>
      <x v="164"/>
    </i>
    <i r="1">
      <x v="303"/>
    </i>
    <i r="1">
      <x v="310"/>
    </i>
    <i r="1">
      <x v="366"/>
    </i>
    <i r="1">
      <x v="462"/>
    </i>
    <i r="1">
      <x v="517"/>
    </i>
    <i r="1">
      <x v="705"/>
    </i>
    <i r="1">
      <x v="793"/>
    </i>
    <i r="1">
      <x v="862"/>
    </i>
    <i r="1">
      <x v="925"/>
    </i>
    <i r="1">
      <x v="1028"/>
    </i>
    <i r="1">
      <x v="1125"/>
    </i>
    <i r="1">
      <x v="1126"/>
    </i>
    <i r="1">
      <x v="1289"/>
    </i>
    <i r="1">
      <x v="1581"/>
    </i>
    <i r="1">
      <x v="1723"/>
    </i>
    <i r="1">
      <x v="1969"/>
    </i>
    <i r="1">
      <x v="2093"/>
    </i>
    <i r="1">
      <x v="2097"/>
    </i>
    <i r="1">
      <x v="2108"/>
    </i>
    <i r="1">
      <x v="2831"/>
    </i>
    <i r="1">
      <x v="2880"/>
    </i>
    <i r="1">
      <x v="3083"/>
    </i>
    <i r="1">
      <x v="3097"/>
    </i>
    <i r="1">
      <x v="3690"/>
    </i>
    <i>
      <x v="165"/>
    </i>
    <i r="1">
      <x v="1103"/>
    </i>
    <i r="1">
      <x v="1684"/>
    </i>
    <i r="1">
      <x v="1876"/>
    </i>
    <i r="1">
      <x v="2820"/>
    </i>
    <i r="1">
      <x v="3438"/>
    </i>
    <i>
      <x v="166"/>
    </i>
    <i r="1">
      <x v="208"/>
    </i>
    <i r="1">
      <x v="355"/>
    </i>
    <i r="1">
      <x v="526"/>
    </i>
    <i r="1">
      <x v="658"/>
    </i>
    <i r="1">
      <x v="664"/>
    </i>
    <i r="1">
      <x v="858"/>
    </i>
    <i r="1">
      <x v="1006"/>
    </i>
    <i r="1">
      <x v="1301"/>
    </i>
    <i r="1">
      <x v="1510"/>
    </i>
    <i r="1">
      <x v="1709"/>
    </i>
    <i r="1">
      <x v="1752"/>
    </i>
    <i r="1">
      <x v="1979"/>
    </i>
    <i r="1">
      <x v="2240"/>
    </i>
    <i r="1">
      <x v="2536"/>
    </i>
    <i r="1">
      <x v="2821"/>
    </i>
    <i r="1">
      <x v="2915"/>
    </i>
    <i r="1">
      <x v="2989"/>
    </i>
    <i r="1">
      <x v="3016"/>
    </i>
    <i r="1">
      <x v="3189"/>
    </i>
    <i r="1">
      <x v="3680"/>
    </i>
    <i>
      <x v="167"/>
    </i>
    <i r="1">
      <x v="309"/>
    </i>
    <i r="1">
      <x v="532"/>
    </i>
    <i r="1">
      <x v="580"/>
    </i>
    <i r="1">
      <x v="645"/>
    </i>
    <i r="1">
      <x v="696"/>
    </i>
    <i r="1">
      <x v="797"/>
    </i>
    <i r="1">
      <x v="986"/>
    </i>
    <i r="1">
      <x v="1075"/>
    </i>
    <i r="1">
      <x v="1401"/>
    </i>
    <i r="1">
      <x v="1560"/>
    </i>
    <i r="1">
      <x v="1627"/>
    </i>
    <i r="1">
      <x v="1707"/>
    </i>
    <i r="1">
      <x v="1908"/>
    </i>
    <i r="1">
      <x v="2180"/>
    </i>
    <i r="1">
      <x v="2560"/>
    </i>
    <i r="1">
      <x v="2670"/>
    </i>
    <i r="1">
      <x v="2676"/>
    </i>
    <i r="1">
      <x v="2767"/>
    </i>
    <i r="1">
      <x v="2825"/>
    </i>
    <i r="1">
      <x v="3067"/>
    </i>
    <i r="1">
      <x v="3080"/>
    </i>
    <i r="1">
      <x v="3209"/>
    </i>
    <i r="1">
      <x v="3234"/>
    </i>
    <i r="1">
      <x v="3235"/>
    </i>
    <i r="1">
      <x v="3440"/>
    </i>
    <i r="1">
      <x v="3515"/>
    </i>
    <i r="1">
      <x v="3545"/>
    </i>
    <i r="1">
      <x v="3679"/>
    </i>
    <i>
      <x v="168"/>
    </i>
    <i r="1">
      <x v="40"/>
    </i>
    <i r="1">
      <x v="41"/>
    </i>
    <i r="1">
      <x v="178"/>
    </i>
    <i r="1">
      <x v="275"/>
    </i>
    <i r="1">
      <x v="294"/>
    </i>
    <i r="1">
      <x v="334"/>
    </i>
    <i r="1">
      <x v="406"/>
    </i>
    <i r="1">
      <x v="412"/>
    </i>
    <i r="1">
      <x v="450"/>
    </i>
    <i r="1">
      <x v="668"/>
    </i>
    <i r="1">
      <x v="681"/>
    </i>
    <i r="1">
      <x v="835"/>
    </i>
    <i r="1">
      <x v="863"/>
    </i>
    <i r="1">
      <x v="1049"/>
    </i>
    <i r="1">
      <x v="1054"/>
    </i>
    <i r="1">
      <x v="1094"/>
    </i>
    <i r="1">
      <x v="1097"/>
    </i>
    <i r="1">
      <x v="1170"/>
    </i>
    <i r="1">
      <x v="1373"/>
    </i>
    <i r="1">
      <x v="1388"/>
    </i>
    <i r="1">
      <x v="1395"/>
    </i>
    <i r="1">
      <x v="1425"/>
    </i>
    <i r="1">
      <x v="1524"/>
    </i>
    <i r="1">
      <x v="1603"/>
    </i>
    <i r="1">
      <x v="1633"/>
    </i>
    <i r="1">
      <x v="1648"/>
    </i>
    <i r="1">
      <x v="1666"/>
    </i>
    <i r="1">
      <x v="1698"/>
    </i>
    <i r="1">
      <x v="1802"/>
    </i>
    <i r="1">
      <x v="1828"/>
    </i>
    <i r="1">
      <x v="1834"/>
    </i>
    <i r="1">
      <x v="1859"/>
    </i>
    <i r="1">
      <x v="1951"/>
    </i>
    <i r="1">
      <x v="2145"/>
    </i>
    <i r="1">
      <x v="2255"/>
    </i>
    <i r="1">
      <x v="2290"/>
    </i>
    <i r="1">
      <x v="2295"/>
    </i>
    <i r="1">
      <x v="2313"/>
    </i>
    <i r="1">
      <x v="2352"/>
    </i>
    <i r="1">
      <x v="2384"/>
    </i>
    <i r="1">
      <x v="2506"/>
    </i>
    <i r="1">
      <x v="2562"/>
    </i>
    <i r="1">
      <x v="2626"/>
    </i>
    <i r="1">
      <x v="2646"/>
    </i>
    <i r="1">
      <x v="2828"/>
    </i>
    <i r="1">
      <x v="2853"/>
    </i>
    <i r="1">
      <x v="2874"/>
    </i>
    <i r="1">
      <x v="2903"/>
    </i>
    <i r="1">
      <x v="2924"/>
    </i>
    <i r="1">
      <x v="2933"/>
    </i>
    <i r="1">
      <x v="3003"/>
    </i>
    <i r="1">
      <x v="3004"/>
    </i>
    <i r="1">
      <x v="3018"/>
    </i>
    <i r="1">
      <x v="3084"/>
    </i>
    <i r="1">
      <x v="3131"/>
    </i>
    <i r="1">
      <x v="3150"/>
    </i>
    <i r="1">
      <x v="3191"/>
    </i>
    <i r="1">
      <x v="3200"/>
    </i>
    <i r="1">
      <x v="3204"/>
    </i>
    <i r="1">
      <x v="3211"/>
    </i>
    <i r="1">
      <x v="3225"/>
    </i>
    <i r="1">
      <x v="3334"/>
    </i>
    <i r="1">
      <x v="3347"/>
    </i>
    <i r="1">
      <x v="3358"/>
    </i>
    <i r="1">
      <x v="3511"/>
    </i>
    <i r="1">
      <x v="3518"/>
    </i>
    <i r="1">
      <x v="3519"/>
    </i>
    <i r="1">
      <x v="3606"/>
    </i>
    <i>
      <x v="169"/>
    </i>
    <i r="1">
      <x v="367"/>
    </i>
    <i r="1">
      <x v="679"/>
    </i>
    <i r="1">
      <x v="840"/>
    </i>
    <i r="1">
      <x v="1119"/>
    </i>
    <i r="1">
      <x v="1413"/>
    </i>
    <i r="1">
      <x v="2075"/>
    </i>
    <i r="1">
      <x v="2247"/>
    </i>
    <i r="1">
      <x v="2538"/>
    </i>
    <i r="1">
      <x v="2846"/>
    </i>
    <i r="1">
      <x v="3054"/>
    </i>
    <i r="1">
      <x v="3078"/>
    </i>
    <i r="1">
      <x v="3112"/>
    </i>
    <i r="1">
      <x v="3351"/>
    </i>
    <i>
      <x v="170"/>
    </i>
    <i r="1">
      <x v="75"/>
    </i>
    <i r="1">
      <x v="147"/>
    </i>
    <i r="1">
      <x v="505"/>
    </i>
    <i r="1">
      <x v="605"/>
    </i>
    <i r="1">
      <x v="715"/>
    </i>
    <i r="1">
      <x v="939"/>
    </i>
    <i r="1">
      <x v="963"/>
    </i>
    <i r="1">
      <x v="978"/>
    </i>
    <i r="1">
      <x v="1141"/>
    </i>
    <i r="1">
      <x v="1218"/>
    </i>
    <i r="1">
      <x v="1277"/>
    </i>
    <i r="1">
      <x v="1330"/>
    </i>
    <i r="1">
      <x v="1334"/>
    </i>
    <i r="1">
      <x v="1357"/>
    </i>
    <i r="1">
      <x v="1916"/>
    </i>
    <i r="1">
      <x v="1978"/>
    </i>
    <i r="1">
      <x v="2020"/>
    </i>
    <i r="1">
      <x v="2143"/>
    </i>
    <i r="1">
      <x v="2199"/>
    </i>
    <i r="1">
      <x v="3271"/>
    </i>
    <i>
      <x v="171"/>
    </i>
    <i r="1">
      <x v="370"/>
    </i>
    <i r="1">
      <x v="614"/>
    </i>
    <i r="1">
      <x v="621"/>
    </i>
    <i r="1">
      <x v="2763"/>
    </i>
    <i r="1">
      <x v="3043"/>
    </i>
    <i r="1">
      <x v="3284"/>
    </i>
    <i r="1">
      <x v="3618"/>
    </i>
    <i>
      <x v="172"/>
    </i>
    <i r="1">
      <x v="276"/>
    </i>
    <i r="1">
      <x v="532"/>
    </i>
    <i r="1">
      <x v="704"/>
    </i>
    <i r="1">
      <x v="2686"/>
    </i>
    <i r="1">
      <x v="2855"/>
    </i>
    <i r="1">
      <x v="2923"/>
    </i>
    <i r="1">
      <x v="2975"/>
    </i>
    <i>
      <x v="173"/>
    </i>
    <i r="1">
      <x v="97"/>
    </i>
    <i r="1">
      <x v="167"/>
    </i>
    <i r="1">
      <x v="192"/>
    </i>
    <i r="1">
      <x v="369"/>
    </i>
    <i r="1">
      <x v="634"/>
    </i>
    <i r="1">
      <x v="660"/>
    </i>
    <i r="1">
      <x v="800"/>
    </i>
    <i r="1">
      <x v="2213"/>
    </i>
    <i r="1">
      <x v="2541"/>
    </i>
    <i r="1">
      <x v="2689"/>
    </i>
    <i r="1">
      <x v="2857"/>
    </i>
    <i r="1">
      <x v="2918"/>
    </i>
    <i r="1">
      <x v="3416"/>
    </i>
    <i r="1">
      <x v="3507"/>
    </i>
    <i r="1">
      <x v="3602"/>
    </i>
    <i>
      <x v="174"/>
    </i>
    <i r="1">
      <x v="127"/>
    </i>
    <i r="1">
      <x v="457"/>
    </i>
    <i r="1">
      <x v="536"/>
    </i>
    <i r="1">
      <x v="750"/>
    </i>
    <i r="1">
      <x v="794"/>
    </i>
    <i r="1">
      <x v="916"/>
    </i>
    <i r="1">
      <x v="969"/>
    </i>
    <i r="1">
      <x v="1107"/>
    </i>
    <i r="1">
      <x v="1109"/>
    </i>
    <i r="1">
      <x v="1110"/>
    </i>
    <i r="1">
      <x v="1175"/>
    </i>
    <i r="1">
      <x v="1347"/>
    </i>
    <i r="1">
      <x v="1601"/>
    </i>
    <i r="1">
      <x v="1614"/>
    </i>
    <i r="1">
      <x v="1859"/>
    </i>
    <i r="1">
      <x v="2081"/>
    </i>
    <i r="1">
      <x v="2218"/>
    </i>
    <i r="1">
      <x v="2525"/>
    </i>
    <i r="1">
      <x v="2566"/>
    </i>
    <i r="1">
      <x v="2792"/>
    </i>
    <i r="1">
      <x v="2957"/>
    </i>
    <i r="1">
      <x v="2979"/>
    </i>
    <i r="1">
      <x v="2997"/>
    </i>
    <i r="1">
      <x v="3076"/>
    </i>
    <i r="1">
      <x v="3148"/>
    </i>
    <i r="1">
      <x v="3420"/>
    </i>
    <i r="1">
      <x v="3521"/>
    </i>
    <i r="1">
      <x v="3531"/>
    </i>
    <i r="1">
      <x v="3595"/>
    </i>
    <i r="1">
      <x v="3614"/>
    </i>
    <i r="1">
      <x v="3622"/>
    </i>
    <i>
      <x v="175"/>
    </i>
    <i r="1">
      <x v="76"/>
    </i>
    <i r="1">
      <x v="88"/>
    </i>
    <i r="1">
      <x v="152"/>
    </i>
    <i r="1">
      <x v="345"/>
    </i>
    <i r="1">
      <x v="359"/>
    </i>
    <i r="1">
      <x v="554"/>
    </i>
    <i r="1">
      <x v="717"/>
    </i>
    <i r="1">
      <x v="841"/>
    </i>
    <i r="1">
      <x v="973"/>
    </i>
    <i r="1">
      <x v="1039"/>
    </i>
    <i r="1">
      <x v="1106"/>
    </i>
    <i r="1">
      <x v="1228"/>
    </i>
    <i r="1">
      <x v="1512"/>
    </i>
    <i r="1">
      <x v="1527"/>
    </i>
    <i r="1">
      <x v="1592"/>
    </i>
    <i r="1">
      <x v="1600"/>
    </i>
    <i r="1">
      <x v="1932"/>
    </i>
    <i r="1">
      <x v="2077"/>
    </i>
    <i r="1">
      <x v="2092"/>
    </i>
    <i r="1">
      <x v="2312"/>
    </i>
    <i r="1">
      <x v="2405"/>
    </i>
    <i r="1">
      <x v="2429"/>
    </i>
    <i r="1">
      <x v="2519"/>
    </i>
    <i r="1">
      <x v="2572"/>
    </i>
    <i r="1">
      <x v="2652"/>
    </i>
    <i r="1">
      <x v="2673"/>
    </i>
    <i r="1">
      <x v="2830"/>
    </i>
    <i r="1">
      <x v="2881"/>
    </i>
    <i r="1">
      <x v="3108"/>
    </i>
    <i r="1">
      <x v="3120"/>
    </i>
    <i r="1">
      <x v="3137"/>
    </i>
    <i r="1">
      <x v="3143"/>
    </i>
    <i r="1">
      <x v="3157"/>
    </i>
    <i r="1">
      <x v="3274"/>
    </i>
    <i r="1">
      <x v="3317"/>
    </i>
    <i r="1">
      <x v="3375"/>
    </i>
    <i r="1">
      <x v="3450"/>
    </i>
    <i r="1">
      <x v="3572"/>
    </i>
    <i>
      <x v="176"/>
    </i>
    <i r="1">
      <x v="23"/>
    </i>
    <i r="1">
      <x v="34"/>
    </i>
    <i r="1">
      <x v="67"/>
    </i>
    <i r="1">
      <x v="68"/>
    </i>
    <i r="1">
      <x v="85"/>
    </i>
    <i r="1">
      <x v="118"/>
    </i>
    <i r="1">
      <x v="119"/>
    </i>
    <i r="1">
      <x v="141"/>
    </i>
    <i r="1">
      <x v="224"/>
    </i>
    <i r="1">
      <x v="279"/>
    </i>
    <i r="1">
      <x v="305"/>
    </i>
    <i r="1">
      <x v="308"/>
    </i>
    <i r="1">
      <x v="539"/>
    </i>
    <i r="1">
      <x v="547"/>
    </i>
    <i r="1">
      <x v="572"/>
    </i>
    <i r="1">
      <x v="701"/>
    </i>
    <i r="1">
      <x v="778"/>
    </i>
    <i r="1">
      <x v="789"/>
    </i>
    <i r="1">
      <x v="815"/>
    </i>
    <i r="1">
      <x v="826"/>
    </i>
    <i r="1">
      <x v="869"/>
    </i>
    <i r="1">
      <x v="956"/>
    </i>
    <i r="1">
      <x v="1007"/>
    </i>
    <i r="1">
      <x v="1008"/>
    </i>
    <i r="1">
      <x v="1070"/>
    </i>
    <i r="1">
      <x v="1148"/>
    </i>
    <i r="1">
      <x v="1193"/>
    </i>
    <i r="1">
      <x v="1306"/>
    </i>
    <i r="1">
      <x v="1308"/>
    </i>
    <i r="1">
      <x v="1332"/>
    </i>
    <i r="1">
      <x v="1384"/>
    </i>
    <i r="1">
      <x v="1402"/>
    </i>
    <i r="1">
      <x v="1445"/>
    </i>
    <i r="1">
      <x v="1463"/>
    </i>
    <i r="1">
      <x v="1606"/>
    </i>
    <i r="1">
      <x v="1608"/>
    </i>
    <i r="1">
      <x v="1910"/>
    </i>
    <i r="1">
      <x v="1915"/>
    </i>
    <i r="1">
      <x v="2115"/>
    </i>
    <i r="1">
      <x v="2197"/>
    </i>
    <i r="1">
      <x v="2204"/>
    </i>
    <i r="1">
      <x v="2346"/>
    </i>
    <i r="1">
      <x v="2432"/>
    </i>
    <i r="1">
      <x v="2495"/>
    </i>
    <i r="1">
      <x v="2533"/>
    </i>
    <i r="1">
      <x v="2543"/>
    </i>
    <i r="1">
      <x v="2568"/>
    </i>
    <i r="1">
      <x v="2595"/>
    </i>
    <i r="1">
      <x v="2656"/>
    </i>
    <i r="1">
      <x v="2693"/>
    </i>
    <i r="1">
      <x v="2713"/>
    </i>
    <i r="1">
      <x v="2760"/>
    </i>
    <i r="1">
      <x v="2805"/>
    </i>
    <i r="1">
      <x v="2907"/>
    </i>
    <i r="1">
      <x v="3007"/>
    </i>
    <i r="1">
      <x v="3098"/>
    </i>
    <i r="1">
      <x v="3186"/>
    </i>
    <i r="1">
      <x v="3187"/>
    </i>
    <i r="1">
      <x v="3210"/>
    </i>
    <i r="1">
      <x v="3257"/>
    </i>
    <i r="1">
      <x v="3282"/>
    </i>
    <i r="1">
      <x v="3326"/>
    </i>
    <i r="1">
      <x v="3343"/>
    </i>
    <i r="1">
      <x v="3344"/>
    </i>
    <i r="1">
      <x v="3376"/>
    </i>
    <i r="1">
      <x v="3381"/>
    </i>
    <i r="1">
      <x v="3554"/>
    </i>
    <i r="1">
      <x v="3558"/>
    </i>
    <i r="1">
      <x v="3661"/>
    </i>
    <i r="1">
      <x v="3666"/>
    </i>
    <i r="1">
      <x v="3667"/>
    </i>
    <i r="1">
      <x v="3681"/>
    </i>
    <i r="1">
      <x v="3693"/>
    </i>
    <i r="1">
      <x v="3726"/>
    </i>
    <i>
      <x v="177"/>
    </i>
    <i r="1">
      <x v="870"/>
    </i>
    <i r="1">
      <x v="970"/>
    </i>
    <i r="1">
      <x v="1226"/>
    </i>
    <i r="1">
      <x v="1322"/>
    </i>
    <i r="1">
      <x v="1514"/>
    </i>
    <i r="1">
      <x v="2017"/>
    </i>
    <i r="1">
      <x v="2029"/>
    </i>
    <i r="1">
      <x v="2030"/>
    </i>
    <i r="1">
      <x v="2367"/>
    </i>
    <i r="1">
      <x v="2409"/>
    </i>
    <i r="1">
      <x v="2515"/>
    </i>
    <i r="1">
      <x v="2780"/>
    </i>
    <i r="1">
      <x v="2864"/>
    </i>
    <i r="1">
      <x v="2870"/>
    </i>
    <i r="1">
      <x v="3002"/>
    </i>
    <i r="1">
      <x v="3093"/>
    </i>
    <i r="1">
      <x v="3190"/>
    </i>
    <i r="1">
      <x v="3245"/>
    </i>
    <i r="1">
      <x v="3259"/>
    </i>
    <i r="1">
      <x v="3532"/>
    </i>
    <i r="1">
      <x v="3625"/>
    </i>
    <i r="1">
      <x v="3697"/>
    </i>
    <i>
      <x v="178"/>
    </i>
    <i r="1">
      <x v="623"/>
    </i>
    <i r="1">
      <x v="748"/>
    </i>
    <i r="1">
      <x v="889"/>
    </i>
    <i r="1">
      <x v="960"/>
    </i>
    <i r="1">
      <x v="1043"/>
    </i>
    <i r="1">
      <x v="1245"/>
    </i>
    <i r="1">
      <x v="1459"/>
    </i>
    <i r="1">
      <x v="1638"/>
    </i>
    <i r="1">
      <x v="1934"/>
    </i>
    <i r="1">
      <x v="2170"/>
    </i>
    <i r="1">
      <x v="2500"/>
    </i>
    <i r="1">
      <x v="2532"/>
    </i>
    <i r="1">
      <x v="2586"/>
    </i>
    <i r="1">
      <x v="2629"/>
    </i>
    <i r="1">
      <x v="2820"/>
    </i>
    <i r="1">
      <x v="3065"/>
    </i>
    <i r="1">
      <x v="3195"/>
    </i>
    <i r="1">
      <x v="3199"/>
    </i>
    <i r="1">
      <x v="3330"/>
    </i>
    <i r="1">
      <x v="3594"/>
    </i>
    <i r="1">
      <x v="3608"/>
    </i>
    <i r="1">
      <x v="3610"/>
    </i>
    <i r="1">
      <x v="3615"/>
    </i>
    <i r="1">
      <x v="3624"/>
    </i>
    <i r="1">
      <x v="3652"/>
    </i>
    <i r="1">
      <x v="3678"/>
    </i>
    <i>
      <x v="179"/>
    </i>
    <i r="1">
      <x v="239"/>
    </i>
    <i r="1">
      <x v="394"/>
    </i>
    <i r="1">
      <x v="493"/>
    </i>
    <i r="1">
      <x v="533"/>
    </i>
    <i r="1">
      <x v="679"/>
    </i>
    <i r="1">
      <x v="792"/>
    </i>
    <i r="1">
      <x v="816"/>
    </i>
    <i r="1">
      <x v="1192"/>
    </i>
    <i r="1">
      <x v="1207"/>
    </i>
    <i r="1">
      <x v="1781"/>
    </i>
    <i r="1">
      <x v="2175"/>
    </i>
    <i>
      <x v="180"/>
    </i>
    <i r="1">
      <x v="265"/>
    </i>
    <i r="1">
      <x v="779"/>
    </i>
    <i r="1">
      <x v="1530"/>
    </i>
    <i r="1">
      <x v="1541"/>
    </i>
    <i r="1">
      <x v="1548"/>
    </i>
    <i r="1">
      <x v="1640"/>
    </i>
    <i r="1">
      <x v="1924"/>
    </i>
    <i r="1">
      <x v="1926"/>
    </i>
    <i r="1">
      <x v="2035"/>
    </i>
    <i r="1">
      <x v="2136"/>
    </i>
    <i r="1">
      <x v="2277"/>
    </i>
    <i r="1">
      <x v="2321"/>
    </i>
    <i r="1">
      <x v="2461"/>
    </i>
    <i r="1">
      <x v="2624"/>
    </i>
    <i r="1">
      <x v="2794"/>
    </i>
    <i r="1">
      <x v="3164"/>
    </i>
    <i r="1">
      <x v="3437"/>
    </i>
    <i r="1">
      <x v="3506"/>
    </i>
    <i r="1">
      <x v="3619"/>
    </i>
    <i r="1">
      <x v="3670"/>
    </i>
    <i>
      <x v="181"/>
    </i>
    <i r="1">
      <x v="286"/>
    </i>
    <i r="1">
      <x v="325"/>
    </i>
    <i r="1">
      <x v="577"/>
    </i>
    <i r="1">
      <x v="630"/>
    </i>
    <i r="1">
      <x v="795"/>
    </i>
    <i r="1">
      <x v="1431"/>
    </i>
    <i r="1">
      <x v="1585"/>
    </i>
    <i r="1">
      <x v="1785"/>
    </i>
    <i r="1">
      <x v="2135"/>
    </i>
    <i r="1">
      <x v="2398"/>
    </i>
    <i r="1">
      <x v="2517"/>
    </i>
    <i r="1">
      <x v="2911"/>
    </i>
    <i r="1">
      <x v="3242"/>
    </i>
    <i r="1">
      <x v="3250"/>
    </i>
    <i r="1">
      <x v="3391"/>
    </i>
    <i r="1">
      <x v="3503"/>
    </i>
    <i r="1">
      <x v="3514"/>
    </i>
    <i>
      <x v="182"/>
    </i>
    <i r="1">
      <x v="301"/>
    </i>
    <i r="1">
      <x v="497"/>
    </i>
    <i r="1">
      <x v="571"/>
    </i>
    <i r="1">
      <x v="624"/>
    </i>
    <i r="1">
      <x v="636"/>
    </i>
    <i r="1">
      <x v="641"/>
    </i>
    <i r="1">
      <x v="1012"/>
    </i>
    <i r="1">
      <x v="1588"/>
    </i>
    <i r="1">
      <x v="1622"/>
    </i>
    <i r="1">
      <x v="1960"/>
    </i>
    <i r="1">
      <x v="2518"/>
    </i>
    <i r="1">
      <x v="2654"/>
    </i>
    <i r="1">
      <x v="2841"/>
    </i>
    <i r="1">
      <x v="3052"/>
    </i>
    <i r="1">
      <x v="3192"/>
    </i>
    <i r="1">
      <x v="3598"/>
    </i>
    <i r="1">
      <x v="3655"/>
    </i>
    <i>
      <x v="183"/>
    </i>
    <i r="1">
      <x v="24"/>
    </i>
    <i r="1">
      <x v="277"/>
    </i>
    <i r="1">
      <x v="454"/>
    </i>
    <i r="1">
      <x v="703"/>
    </i>
    <i r="1">
      <x v="1101"/>
    </i>
    <i r="1">
      <x v="1134"/>
    </i>
    <i r="1">
      <x v="1174"/>
    </i>
    <i r="1">
      <x v="1303"/>
    </i>
    <i r="1">
      <x v="1523"/>
    </i>
    <i r="1">
      <x v="1742"/>
    </i>
    <i r="1">
      <x v="1885"/>
    </i>
    <i r="1">
      <x v="1903"/>
    </i>
    <i r="1">
      <x v="1929"/>
    </i>
    <i r="1">
      <x v="2141"/>
    </i>
    <i r="1">
      <x v="2347"/>
    </i>
    <i r="1">
      <x v="2389"/>
    </i>
    <i r="1">
      <x v="2471"/>
    </i>
    <i r="1">
      <x v="2514"/>
    </i>
    <i r="1">
      <x v="2596"/>
    </i>
    <i r="1">
      <x v="2647"/>
    </i>
    <i r="1">
      <x v="2836"/>
    </i>
    <i r="1">
      <x v="3009"/>
    </i>
    <i r="1">
      <x v="3021"/>
    </i>
    <i r="1">
      <x v="3023"/>
    </i>
    <i r="1">
      <x v="3181"/>
    </i>
    <i r="1">
      <x v="3239"/>
    </i>
    <i r="1">
      <x v="3348"/>
    </i>
    <i r="1">
      <x v="3609"/>
    </i>
    <i r="1">
      <x v="3663"/>
    </i>
    <i r="1">
      <x v="3664"/>
    </i>
    <i r="1">
      <x v="3700"/>
    </i>
    <i>
      <x v="184"/>
    </i>
    <i r="1">
      <x v="592"/>
    </i>
    <i r="1">
      <x v="684"/>
    </i>
    <i r="1">
      <x v="783"/>
    </i>
    <i r="1">
      <x v="809"/>
    </i>
    <i r="1">
      <x v="1098"/>
    </i>
    <i r="1">
      <x v="1340"/>
    </i>
    <i r="1">
      <x v="1484"/>
    </i>
    <i r="1">
      <x v="1664"/>
    </i>
    <i r="1">
      <x v="2034"/>
    </i>
    <i r="1">
      <x v="2053"/>
    </i>
    <i r="1">
      <x v="2540"/>
    </i>
    <i r="1">
      <x v="2674"/>
    </i>
    <i r="1">
      <x v="2871"/>
    </i>
    <i r="1">
      <x v="3010"/>
    </i>
    <i r="1">
      <x v="3604"/>
    </i>
    <i>
      <x v="185"/>
    </i>
    <i r="1">
      <x v="84"/>
    </i>
    <i r="1">
      <x v="86"/>
    </i>
    <i r="1">
      <x v="149"/>
    </i>
    <i r="1">
      <x v="197"/>
    </i>
    <i r="1">
      <x v="365"/>
    </i>
    <i r="1">
      <x v="1112"/>
    </i>
    <i r="1">
      <x v="1113"/>
    </i>
    <i r="1">
      <x v="1222"/>
    </i>
    <i r="1">
      <x v="1312"/>
    </i>
    <i r="1">
      <x v="1333"/>
    </i>
    <i r="1">
      <x v="1453"/>
    </i>
    <i r="1">
      <x v="1460"/>
    </i>
    <i r="1">
      <x v="1568"/>
    </i>
    <i r="1">
      <x v="1976"/>
    </i>
    <i r="1">
      <x v="1998"/>
    </i>
    <i r="1">
      <x v="2119"/>
    </i>
    <i r="1">
      <x v="2288"/>
    </i>
    <i r="1">
      <x v="2565"/>
    </i>
    <i r="1">
      <x v="2615"/>
    </i>
    <i r="1">
      <x v="2891"/>
    </i>
    <i r="1">
      <x v="3032"/>
    </i>
    <i r="1">
      <x v="3138"/>
    </i>
    <i r="1">
      <x v="3205"/>
    </i>
    <i r="1">
      <x v="3303"/>
    </i>
    <i r="1">
      <x v="3304"/>
    </i>
    <i r="1">
      <x v="3331"/>
    </i>
    <i r="1">
      <x v="3464"/>
    </i>
    <i r="1">
      <x v="3555"/>
    </i>
    <i>
      <x v="186"/>
    </i>
    <i r="1">
      <x v="105"/>
    </i>
    <i r="1">
      <x v="211"/>
    </i>
    <i r="1">
      <x v="381"/>
    </i>
    <i r="1">
      <x v="556"/>
    </i>
    <i r="1">
      <x v="557"/>
    </i>
    <i r="1">
      <x v="818"/>
    </i>
    <i r="1">
      <x v="942"/>
    </i>
    <i r="1">
      <x v="955"/>
    </i>
    <i r="1">
      <x v="1284"/>
    </i>
    <i r="1">
      <x v="1313"/>
    </i>
    <i r="1">
      <x v="1354"/>
    </i>
    <i r="1">
      <x v="1694"/>
    </i>
    <i r="1">
      <x v="1745"/>
    </i>
    <i r="1">
      <x v="1863"/>
    </i>
    <i r="1">
      <x v="1893"/>
    </i>
    <i r="1">
      <x v="2201"/>
    </i>
    <i r="1">
      <x v="2628"/>
    </i>
    <i r="1">
      <x v="3013"/>
    </i>
    <i r="1">
      <x v="3305"/>
    </i>
    <i r="1">
      <x v="3435"/>
    </i>
    <i r="1">
      <x v="3460"/>
    </i>
    <i r="1">
      <x v="3465"/>
    </i>
    <i r="1">
      <x v="3597"/>
    </i>
    <i r="1">
      <x v="3616"/>
    </i>
    <i r="1">
      <x v="3662"/>
    </i>
    <i>
      <x v="187"/>
    </i>
    <i r="1">
      <x v="11"/>
    </i>
    <i r="1">
      <x v="115"/>
    </i>
    <i r="1">
      <x v="256"/>
    </i>
    <i r="1">
      <x v="318"/>
    </i>
    <i r="1">
      <x v="383"/>
    </i>
    <i r="1">
      <x v="983"/>
    </i>
    <i r="1">
      <x v="1977"/>
    </i>
    <i r="1">
      <x v="2019"/>
    </i>
    <i r="1">
      <x v="2655"/>
    </i>
    <i r="1">
      <x v="2812"/>
    </i>
    <i r="1">
      <x v="2867"/>
    </i>
    <i r="1">
      <x v="2898"/>
    </i>
    <i r="1">
      <x v="3026"/>
    </i>
    <i r="1">
      <x v="3215"/>
    </i>
    <i r="1">
      <x v="3388"/>
    </i>
    <i r="1">
      <x v="3522"/>
    </i>
    <i r="1">
      <x v="3714"/>
    </i>
    <i>
      <x v="188"/>
    </i>
    <i r="1">
      <x v="667"/>
    </i>
    <i r="1">
      <x v="936"/>
    </i>
    <i r="1">
      <x v="937"/>
    </i>
    <i r="1">
      <x v="1202"/>
    </i>
    <i r="1">
      <x v="1203"/>
    </i>
    <i r="1">
      <x v="1536"/>
    </i>
    <i r="1">
      <x v="1566"/>
    </i>
    <i r="1">
      <x v="1610"/>
    </i>
    <i r="1">
      <x v="2142"/>
    </i>
    <i r="1">
      <x v="2174"/>
    </i>
    <i r="1">
      <x v="2344"/>
    </i>
    <i r="1">
      <x v="3409"/>
    </i>
    <i r="1">
      <x v="3674"/>
    </i>
    <i r="1">
      <x v="3675"/>
    </i>
    <i>
      <x v="189"/>
    </i>
    <i r="1">
      <x v="1326"/>
    </i>
    <i r="1">
      <x v="1341"/>
    </i>
    <i r="1">
      <x v="1746"/>
    </i>
    <i r="1">
      <x v="1748"/>
    </i>
    <i r="1">
      <x v="1755"/>
    </i>
    <i r="1">
      <x v="1795"/>
    </i>
    <i r="1">
      <x v="1907"/>
    </i>
    <i r="1">
      <x v="2166"/>
    </i>
    <i r="1">
      <x v="2354"/>
    </i>
    <i r="1">
      <x v="2772"/>
    </i>
    <i r="1">
      <x v="2819"/>
    </i>
    <i r="1">
      <x v="2884"/>
    </i>
    <i r="1">
      <x v="2908"/>
    </i>
    <i r="1">
      <x v="2995"/>
    </i>
    <i r="1">
      <x v="3057"/>
    </i>
    <i r="1">
      <x v="3062"/>
    </i>
    <i r="1">
      <x v="3173"/>
    </i>
    <i r="1">
      <x v="3246"/>
    </i>
    <i r="1">
      <x v="3336"/>
    </i>
    <i r="1">
      <x v="3366"/>
    </i>
    <i>
      <x v="190"/>
    </i>
    <i r="1">
      <x v="261"/>
    </i>
    <i r="1">
      <x v="997"/>
    </i>
    <i r="1">
      <x v="1078"/>
    </i>
    <i r="1">
      <x v="1843"/>
    </i>
    <i r="1">
      <x v="2244"/>
    </i>
    <i r="1">
      <x v="2877"/>
    </i>
    <i r="1">
      <x v="3588"/>
    </i>
    <i>
      <x v="191"/>
    </i>
    <i r="1">
      <x v="71"/>
    </i>
    <i r="1">
      <x v="77"/>
    </i>
    <i r="1">
      <x v="81"/>
    </i>
    <i r="1">
      <x v="120"/>
    </i>
    <i r="1">
      <x v="180"/>
    </i>
    <i r="1">
      <x v="190"/>
    </i>
    <i r="1">
      <x v="191"/>
    </i>
    <i r="1">
      <x v="223"/>
    </i>
    <i r="1">
      <x v="254"/>
    </i>
    <i r="1">
      <x v="304"/>
    </i>
    <i r="1">
      <x v="317"/>
    </i>
    <i r="1">
      <x v="321"/>
    </i>
    <i r="1">
      <x v="405"/>
    </i>
    <i r="1">
      <x v="407"/>
    </i>
    <i r="1">
      <x v="430"/>
    </i>
    <i r="1">
      <x v="437"/>
    </i>
    <i r="1">
      <x v="465"/>
    </i>
    <i r="1">
      <x v="474"/>
    </i>
    <i r="1">
      <x v="513"/>
    </i>
    <i r="1">
      <x v="678"/>
    </i>
    <i r="1">
      <x v="724"/>
    </i>
    <i r="1">
      <x v="755"/>
    </i>
    <i r="1">
      <x v="764"/>
    </i>
    <i r="1">
      <x v="766"/>
    </i>
    <i r="1">
      <x v="811"/>
    </i>
    <i r="1">
      <x v="947"/>
    </i>
    <i r="1">
      <x v="965"/>
    </i>
    <i r="1">
      <x v="982"/>
    </i>
    <i r="1">
      <x v="1022"/>
    </i>
    <i r="1">
      <x v="1067"/>
    </i>
    <i r="1">
      <x v="1085"/>
    </i>
    <i r="1">
      <x v="1127"/>
    </i>
    <i r="1">
      <x v="1176"/>
    </i>
    <i r="1">
      <x v="1179"/>
    </i>
    <i r="1">
      <x v="1210"/>
    </i>
    <i r="1">
      <x v="1239"/>
    </i>
    <i r="1">
      <x v="1243"/>
    </i>
    <i r="1">
      <x v="1261"/>
    </i>
    <i r="1">
      <x v="1265"/>
    </i>
    <i r="1">
      <x v="1267"/>
    </i>
    <i r="1">
      <x v="1310"/>
    </i>
    <i r="1">
      <x v="1319"/>
    </i>
    <i r="1">
      <x v="1335"/>
    </i>
    <i r="1">
      <x v="1359"/>
    </i>
    <i r="1">
      <x v="1364"/>
    </i>
    <i r="1">
      <x v="1390"/>
    </i>
    <i r="1">
      <x v="1454"/>
    </i>
    <i r="1">
      <x v="1494"/>
    </i>
    <i r="1">
      <x v="1518"/>
    </i>
    <i r="1">
      <x v="1519"/>
    </i>
    <i r="1">
      <x v="1589"/>
    </i>
    <i r="1">
      <x v="1735"/>
    </i>
    <i r="1">
      <x v="1736"/>
    </i>
    <i r="1">
      <x v="1737"/>
    </i>
    <i r="1">
      <x v="1743"/>
    </i>
    <i r="1">
      <x v="1757"/>
    </i>
    <i r="1">
      <x v="1777"/>
    </i>
    <i r="1">
      <x v="1850"/>
    </i>
    <i r="1">
      <x v="1851"/>
    </i>
    <i r="1">
      <x v="1904"/>
    </i>
    <i r="1">
      <x v="2127"/>
    </i>
    <i r="1">
      <x v="2140"/>
    </i>
    <i r="1">
      <x v="2167"/>
    </i>
    <i r="1">
      <x v="2315"/>
    </i>
    <i r="1">
      <x v="2339"/>
    </i>
    <i r="1">
      <x v="2359"/>
    </i>
    <i r="1">
      <x v="2427"/>
    </i>
    <i r="1">
      <x v="2435"/>
    </i>
    <i r="1">
      <x v="2537"/>
    </i>
    <i r="1">
      <x v="2552"/>
    </i>
    <i r="1">
      <x v="2554"/>
    </i>
    <i r="1">
      <x v="2555"/>
    </i>
    <i r="1">
      <x v="2557"/>
    </i>
    <i r="1">
      <x v="2720"/>
    </i>
    <i r="1">
      <x v="2724"/>
    </i>
    <i r="1">
      <x v="2738"/>
    </i>
    <i r="1">
      <x v="2743"/>
    </i>
    <i r="1">
      <x v="2765"/>
    </i>
    <i r="1">
      <x v="2774"/>
    </i>
    <i r="1">
      <x v="2785"/>
    </i>
    <i r="1">
      <x v="2787"/>
    </i>
    <i r="1">
      <x v="2928"/>
    </i>
    <i r="1">
      <x v="3202"/>
    </i>
    <i r="1">
      <x v="3217"/>
    </i>
    <i r="1">
      <x v="3258"/>
    </i>
    <i r="1">
      <x v="3310"/>
    </i>
    <i r="1">
      <x v="3373"/>
    </i>
    <i r="1">
      <x v="3395"/>
    </i>
    <i r="1">
      <x v="3412"/>
    </i>
    <i r="1">
      <x v="3466"/>
    </i>
    <i r="1">
      <x v="3491"/>
    </i>
    <i r="1">
      <x v="3546"/>
    </i>
    <i r="1">
      <x v="3550"/>
    </i>
    <i r="1">
      <x v="3556"/>
    </i>
    <i>
      <x v="192"/>
    </i>
    <i r="1">
      <x v="285"/>
    </i>
    <i t="grand">
      <x/>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au1" displayName="Tableau1" ref="A1:O144" totalsRowShown="0">
  <autoFilter ref="A1:O144"/>
  <tableColumns count="15">
    <tableColumn id="1" name="FINESS ET"/>
    <tableColumn id="2" name="Raison Sociale"/>
    <tableColumn id="3" name="Gestionnaire"/>
    <tableColumn id="6" name="Statut"/>
    <tableColumn id="7" name="ADRESSE" dataDxfId="3">
      <calculatedColumnFormula>CONCATENATE(Tableau1[[#This Row],[Adresse2]]," ", Tableau1[[#This Row],[CP et Ville]])</calculatedColumnFormula>
    </tableColumn>
    <tableColumn id="4" name="Adresse2"/>
    <tableColumn id="5" name="CP et Ville"/>
    <tableColumn id="8" name="700 – Personnes âgées (SAI)"/>
    <tableColumn id="9" name="711 – Personnes âgées dépendantes"/>
    <tableColumn id="10" name="436 – Personnes Alzheimer ou maladies apparentées"/>
    <tableColumn id="11" name="010– Tous types de déficiences pers. handicapées"/>
    <tableColumn id="12" name="communesdesservies"/>
    <tableColumn id="13" name="Colonne1" dataDxfId="2">
      <calculatedColumnFormula>LEN(Tableau1[[#This Row],[communesdesservies]])</calculatedColumnFormula>
    </tableColumn>
    <tableColumn id="14" name="Colonne2" dataDxfId="1">
      <calculatedColumnFormula>LEN(SUBSTITUTE(L2,",",""))</calculatedColumnFormula>
    </tableColumn>
    <tableColumn id="15" name="nb communes autorisées" dataDxfId="0">
      <calculatedColumnFormula>Tableau1[[#This Row],[Colonne1]]-Tableau1[[#This Row],[Colonne2]]+1</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B24"/>
  <sheetViews>
    <sheetView workbookViewId="0">
      <selection activeCell="B21" sqref="B21"/>
    </sheetView>
  </sheetViews>
  <sheetFormatPr baseColWidth="10" defaultRowHeight="15" x14ac:dyDescent="0.25"/>
  <cols>
    <col min="1" max="1" width="17" customWidth="1"/>
    <col min="2" max="2" width="137.85546875" customWidth="1"/>
  </cols>
  <sheetData>
    <row r="16" spans="1:2" ht="23.25" x14ac:dyDescent="0.35">
      <c r="A16" s="128" t="s">
        <v>611</v>
      </c>
      <c r="B16" s="128"/>
    </row>
    <row r="18" spans="1:2" x14ac:dyDescent="0.25">
      <c r="A18" s="39"/>
      <c r="B18" s="40" t="s">
        <v>4888</v>
      </c>
    </row>
    <row r="19" spans="1:2" x14ac:dyDescent="0.25">
      <c r="B19" t="s">
        <v>4887</v>
      </c>
    </row>
    <row r="20" spans="1:2" x14ac:dyDescent="0.25">
      <c r="B20" t="s">
        <v>4889</v>
      </c>
    </row>
    <row r="22" spans="1:2" x14ac:dyDescent="0.25">
      <c r="A22" s="43"/>
      <c r="B22" t="s">
        <v>623</v>
      </c>
    </row>
    <row r="24" spans="1:2" x14ac:dyDescent="0.25">
      <c r="A24" s="57"/>
      <c r="B24" t="s">
        <v>622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I32474"/>
  <sheetViews>
    <sheetView showGridLines="0" tabSelected="1" topLeftCell="A114" zoomScaleNormal="100" workbookViewId="0">
      <selection activeCell="C171" sqref="C171"/>
    </sheetView>
  </sheetViews>
  <sheetFormatPr baseColWidth="10" defaultColWidth="9.140625" defaultRowHeight="12.75" outlineLevelRow="2" x14ac:dyDescent="0.2"/>
  <cols>
    <col min="1" max="1" width="55" style="5" customWidth="1"/>
    <col min="2" max="2" width="60.42578125" style="2" customWidth="1"/>
    <col min="3" max="3" width="30.140625" style="15" customWidth="1"/>
    <col min="4" max="4" width="30.140625" style="4" customWidth="1"/>
    <col min="5" max="5" width="30.140625" style="2" hidden="1" customWidth="1"/>
    <col min="6" max="6" width="0" style="2" hidden="1" customWidth="1"/>
    <col min="7" max="16384" width="9.140625" style="2"/>
  </cols>
  <sheetData>
    <row r="1" spans="1:6" ht="93" customHeight="1" x14ac:dyDescent="0.2">
      <c r="A1" s="135" t="s">
        <v>4924</v>
      </c>
      <c r="B1" s="136"/>
      <c r="C1" s="136"/>
      <c r="D1" s="137"/>
      <c r="E1" s="1"/>
      <c r="F1" s="1"/>
    </row>
    <row r="2" spans="1:6" ht="24" thickBot="1" x14ac:dyDescent="0.25">
      <c r="A2" s="138" t="s">
        <v>5085</v>
      </c>
      <c r="B2" s="139"/>
      <c r="C2" s="139"/>
      <c r="D2" s="140"/>
      <c r="E2" s="3"/>
      <c r="F2" s="3"/>
    </row>
    <row r="3" spans="1:6" ht="15.75" customHeight="1" x14ac:dyDescent="0.2">
      <c r="A3" s="32" t="s">
        <v>61</v>
      </c>
      <c r="B3" s="33"/>
      <c r="C3" s="34"/>
      <c r="D3" s="34" t="s">
        <v>606</v>
      </c>
    </row>
    <row r="4" spans="1:6" ht="15.75" customHeight="1" x14ac:dyDescent="0.2">
      <c r="A4" s="170" t="s">
        <v>0</v>
      </c>
      <c r="B4" s="35" t="s">
        <v>605</v>
      </c>
      <c r="C4" s="46"/>
      <c r="D4" s="36"/>
    </row>
    <row r="5" spans="1:6" x14ac:dyDescent="0.2">
      <c r="A5" s="171" t="s">
        <v>74</v>
      </c>
      <c r="B5" s="247" t="s">
        <v>612</v>
      </c>
      <c r="C5" s="165" t="str">
        <f>IFERROR(INDEX(Tableau1[],MATCH('RA SSIAD 2023'!$C$4,Tableau1[FINESS ET],0),3),"")</f>
        <v/>
      </c>
      <c r="D5" s="37"/>
    </row>
    <row r="6" spans="1:6" x14ac:dyDescent="0.2">
      <c r="A6" s="170" t="s">
        <v>3</v>
      </c>
      <c r="B6" s="248"/>
      <c r="C6" s="165" t="str">
        <f>IFERROR(INDEX(Tableau1[],MATCH('RA SSIAD 2023'!$C$4,Tableau1[FINESS ET],0),2),"")</f>
        <v/>
      </c>
      <c r="D6" s="37"/>
    </row>
    <row r="7" spans="1:6" x14ac:dyDescent="0.2">
      <c r="A7" s="170" t="s">
        <v>1</v>
      </c>
      <c r="B7" s="248"/>
      <c r="C7" s="165" t="str">
        <f>IFERROR(INDEX(Tableau1[],MATCH('RA SSIAD 2023'!$C$4,Tableau1[FINESS ET],0),4),"")</f>
        <v/>
      </c>
      <c r="D7" s="37"/>
    </row>
    <row r="8" spans="1:6" x14ac:dyDescent="0.2">
      <c r="A8" s="170" t="s">
        <v>2</v>
      </c>
      <c r="B8" s="249"/>
      <c r="C8" s="166" t="str">
        <f>IFERROR(INDEX(Tableau1[],MATCH('RA SSIAD 2023'!$C$4,Tableau1[FINESS ET],0),5),"")</f>
        <v/>
      </c>
      <c r="D8" s="37"/>
    </row>
    <row r="9" spans="1:6" x14ac:dyDescent="0.2">
      <c r="A9" s="172" t="s">
        <v>62</v>
      </c>
      <c r="B9" s="172"/>
      <c r="C9" s="157"/>
      <c r="D9" s="37"/>
    </row>
    <row r="10" spans="1:6" x14ac:dyDescent="0.2">
      <c r="A10" s="173" t="s">
        <v>615</v>
      </c>
      <c r="B10" s="174" t="s">
        <v>57</v>
      </c>
      <c r="C10" s="165" t="str">
        <f>IFERROR(INDEX(Tableau1[],MATCH('RA SSIAD 2023'!$C$4,Tableau1[FINESS ET],0),8),"")</f>
        <v/>
      </c>
      <c r="D10" s="37"/>
    </row>
    <row r="11" spans="1:6" x14ac:dyDescent="0.2">
      <c r="A11" s="175" t="s">
        <v>613</v>
      </c>
      <c r="B11" s="176" t="s">
        <v>58</v>
      </c>
      <c r="C11" s="165" t="str">
        <f>IFERROR(INDEX(Tableau1[],MATCH('RA SSIAD 2023'!$C$4,Tableau1[FINESS ET],0),9),"")</f>
        <v/>
      </c>
      <c r="D11" s="37"/>
    </row>
    <row r="12" spans="1:6" x14ac:dyDescent="0.2">
      <c r="A12" s="175" t="s">
        <v>614</v>
      </c>
      <c r="B12" s="176" t="s">
        <v>59</v>
      </c>
      <c r="C12" s="165" t="str">
        <f>IFERROR(INDEX(Tableau1[],MATCH('RA SSIAD 2023'!$C$4,Tableau1[FINESS ET],0),10),"")</f>
        <v/>
      </c>
      <c r="D12" s="37"/>
    </row>
    <row r="13" spans="1:6" x14ac:dyDescent="0.2">
      <c r="A13" s="171"/>
      <c r="B13" s="176" t="s">
        <v>60</v>
      </c>
      <c r="C13" s="165" t="str">
        <f>IFERROR(INDEX(Tableau1[],MATCH('RA SSIAD 2023'!$C$4,Tableau1[FINESS ET],0),11),"")</f>
        <v/>
      </c>
      <c r="D13" s="37"/>
    </row>
    <row r="14" spans="1:6" hidden="1" x14ac:dyDescent="0.2">
      <c r="A14" s="177" t="s">
        <v>5082</v>
      </c>
      <c r="B14" s="176"/>
      <c r="C14" s="165">
        <f>SUM(C10:C13)</f>
        <v>0</v>
      </c>
      <c r="D14" s="51" t="s">
        <v>609</v>
      </c>
    </row>
    <row r="15" spans="1:6" x14ac:dyDescent="0.2">
      <c r="A15" s="178" t="s">
        <v>56</v>
      </c>
      <c r="B15" s="21" t="s">
        <v>5084</v>
      </c>
      <c r="C15" s="45"/>
      <c r="D15" s="49"/>
    </row>
    <row r="16" spans="1:6" x14ac:dyDescent="0.2">
      <c r="A16" s="179" t="s">
        <v>50</v>
      </c>
      <c r="B16" s="180"/>
      <c r="C16" s="180"/>
      <c r="D16" s="49"/>
    </row>
    <row r="17" spans="1:5" ht="90" customHeight="1" x14ac:dyDescent="0.2">
      <c r="A17" s="23" t="s">
        <v>4886</v>
      </c>
      <c r="B17" s="129" t="s">
        <v>5127</v>
      </c>
      <c r="C17" s="163" t="str">
        <f>IFERROR(INDEX(Tableau1[],MATCH('RA SSIAD 2023'!$C$4,Tableau1[FINESS ET],0),12),"")</f>
        <v/>
      </c>
      <c r="D17" s="49"/>
      <c r="E17" s="131" t="s">
        <v>4891</v>
      </c>
    </row>
    <row r="18" spans="1:5" hidden="1" x14ac:dyDescent="0.2">
      <c r="A18" s="127" t="s">
        <v>5068</v>
      </c>
      <c r="B18" s="23"/>
      <c r="C18" s="164" t="str">
        <f>IFERROR(VLOOKUP(C4,Tableau1[],15,0),"")</f>
        <v/>
      </c>
      <c r="D18" s="142" t="s">
        <v>609</v>
      </c>
      <c r="E18" s="131"/>
    </row>
    <row r="19" spans="1:5" x14ac:dyDescent="0.2">
      <c r="A19" s="127" t="s">
        <v>4911</v>
      </c>
      <c r="B19" s="245" t="s">
        <v>4885</v>
      </c>
      <c r="C19" s="46"/>
      <c r="D19" s="49"/>
    </row>
    <row r="20" spans="1:5" hidden="1" x14ac:dyDescent="0.2">
      <c r="A20" s="127" t="s">
        <v>5069</v>
      </c>
      <c r="B20" s="17" t="s">
        <v>5070</v>
      </c>
      <c r="C20" s="143" t="str">
        <f>IFERROR((C18-C19)/C18,"")</f>
        <v/>
      </c>
      <c r="D20" s="142" t="s">
        <v>609</v>
      </c>
    </row>
    <row r="21" spans="1:5" ht="25.5" x14ac:dyDescent="0.2">
      <c r="A21" s="41" t="s">
        <v>607</v>
      </c>
      <c r="B21" s="30" t="s">
        <v>63</v>
      </c>
      <c r="C21" s="46"/>
      <c r="D21" s="49"/>
      <c r="E21" s="6"/>
    </row>
    <row r="22" spans="1:5" ht="25.5" x14ac:dyDescent="0.2">
      <c r="A22" s="42"/>
      <c r="B22" s="31" t="s">
        <v>64</v>
      </c>
      <c r="C22" s="47"/>
      <c r="D22" s="49"/>
      <c r="E22" s="6"/>
    </row>
    <row r="23" spans="1:5" x14ac:dyDescent="0.2">
      <c r="A23" s="179" t="s">
        <v>5095</v>
      </c>
      <c r="B23" s="180"/>
      <c r="C23" s="180"/>
      <c r="D23" s="50" t="s">
        <v>606</v>
      </c>
    </row>
    <row r="24" spans="1:5" x14ac:dyDescent="0.2">
      <c r="A24" s="16" t="s">
        <v>4910</v>
      </c>
      <c r="B24" s="181"/>
      <c r="C24" s="156"/>
      <c r="D24" s="37"/>
    </row>
    <row r="25" spans="1:5" x14ac:dyDescent="0.2">
      <c r="A25" s="29" t="s">
        <v>5091</v>
      </c>
      <c r="B25" s="181"/>
      <c r="C25" s="45"/>
      <c r="D25" s="49"/>
    </row>
    <row r="26" spans="1:5" ht="12.75" customHeight="1" x14ac:dyDescent="0.2">
      <c r="A26" s="127" t="s">
        <v>5118</v>
      </c>
      <c r="B26" s="22" t="s">
        <v>4</v>
      </c>
      <c r="C26" s="157"/>
      <c r="D26" s="37"/>
      <c r="E26" s="2" t="s">
        <v>4892</v>
      </c>
    </row>
    <row r="27" spans="1:5" x14ac:dyDescent="0.2">
      <c r="A27" s="182" t="s">
        <v>616</v>
      </c>
      <c r="B27" s="22" t="s">
        <v>5</v>
      </c>
      <c r="C27" s="157"/>
      <c r="D27" s="37"/>
      <c r="E27" s="2" t="s">
        <v>4892</v>
      </c>
    </row>
    <row r="28" spans="1:5" x14ac:dyDescent="0.2">
      <c r="A28" s="182"/>
      <c r="B28" s="22" t="s">
        <v>6</v>
      </c>
      <c r="C28" s="157"/>
      <c r="D28" s="37"/>
      <c r="E28" s="2" t="s">
        <v>4892</v>
      </c>
    </row>
    <row r="29" spans="1:5" x14ac:dyDescent="0.2">
      <c r="A29" s="182"/>
      <c r="B29" s="22" t="s">
        <v>7</v>
      </c>
      <c r="C29" s="157"/>
      <c r="D29" s="37"/>
      <c r="E29" s="2" t="s">
        <v>4892</v>
      </c>
    </row>
    <row r="30" spans="1:5" x14ac:dyDescent="0.2">
      <c r="A30" s="182"/>
      <c r="B30" s="22" t="s">
        <v>8</v>
      </c>
      <c r="C30" s="157"/>
      <c r="D30" s="37"/>
      <c r="E30" s="2" t="s">
        <v>4892</v>
      </c>
    </row>
    <row r="31" spans="1:5" x14ac:dyDescent="0.2">
      <c r="A31" s="183"/>
      <c r="B31" s="22" t="s">
        <v>9</v>
      </c>
      <c r="C31" s="157"/>
      <c r="D31" s="37"/>
      <c r="E31" s="2" t="s">
        <v>4892</v>
      </c>
    </row>
    <row r="32" spans="1:5" hidden="1" x14ac:dyDescent="0.2">
      <c r="A32" s="16" t="s">
        <v>65</v>
      </c>
      <c r="B32" s="22"/>
      <c r="C32" s="158">
        <f>SUM(C26:C31)</f>
        <v>0</v>
      </c>
      <c r="D32" s="51" t="s">
        <v>5074</v>
      </c>
    </row>
    <row r="33" spans="1:5" hidden="1" x14ac:dyDescent="0.2">
      <c r="A33" s="16" t="s">
        <v>4927</v>
      </c>
      <c r="B33" s="22" t="s">
        <v>4928</v>
      </c>
      <c r="C33" s="159" t="str">
        <f>IFERROR(C24/C32,"")</f>
        <v/>
      </c>
      <c r="D33" s="51" t="s">
        <v>608</v>
      </c>
    </row>
    <row r="34" spans="1:5" hidden="1" x14ac:dyDescent="0.2">
      <c r="A34" s="23" t="s">
        <v>75</v>
      </c>
      <c r="B34" s="184"/>
      <c r="C34" s="160" t="e">
        <f>((C26*1000)+(C27*840)+(C28*660)+(C29*420)+(C30*250)+(C31*70))/C32</f>
        <v>#DIV/0!</v>
      </c>
      <c r="D34" s="51" t="s">
        <v>608</v>
      </c>
    </row>
    <row r="35" spans="1:5" hidden="1" x14ac:dyDescent="0.2">
      <c r="A35" s="16" t="s">
        <v>5096</v>
      </c>
      <c r="B35" s="181"/>
      <c r="C35" s="158">
        <f>SUM(C36:C41)</f>
        <v>0</v>
      </c>
      <c r="D35" s="51" t="s">
        <v>609</v>
      </c>
    </row>
    <row r="36" spans="1:5" x14ac:dyDescent="0.2">
      <c r="A36" s="185" t="s">
        <v>5119</v>
      </c>
      <c r="B36" s="22" t="s">
        <v>4</v>
      </c>
      <c r="C36" s="157"/>
      <c r="D36" s="37"/>
      <c r="E36" s="2" t="s">
        <v>4892</v>
      </c>
    </row>
    <row r="37" spans="1:5" x14ac:dyDescent="0.2">
      <c r="A37" s="186" t="s">
        <v>5092</v>
      </c>
      <c r="B37" s="22" t="s">
        <v>5</v>
      </c>
      <c r="C37" s="157"/>
      <c r="D37" s="37"/>
      <c r="E37" s="2" t="s">
        <v>4892</v>
      </c>
    </row>
    <row r="38" spans="1:5" x14ac:dyDescent="0.2">
      <c r="A38" s="186"/>
      <c r="B38" s="22" t="s">
        <v>6</v>
      </c>
      <c r="C38" s="157"/>
      <c r="D38" s="37"/>
      <c r="E38" s="2" t="s">
        <v>4892</v>
      </c>
    </row>
    <row r="39" spans="1:5" x14ac:dyDescent="0.2">
      <c r="A39" s="186"/>
      <c r="B39" s="22" t="s">
        <v>7</v>
      </c>
      <c r="C39" s="157"/>
      <c r="D39" s="37"/>
      <c r="E39" s="2" t="s">
        <v>4892</v>
      </c>
    </row>
    <row r="40" spans="1:5" x14ac:dyDescent="0.2">
      <c r="A40" s="186"/>
      <c r="B40" s="22" t="s">
        <v>8</v>
      </c>
      <c r="C40" s="157"/>
      <c r="D40" s="37"/>
      <c r="E40" s="2" t="s">
        <v>4892</v>
      </c>
    </row>
    <row r="41" spans="1:5" x14ac:dyDescent="0.2">
      <c r="A41" s="187"/>
      <c r="B41" s="22" t="s">
        <v>9</v>
      </c>
      <c r="C41" s="157"/>
      <c r="D41" s="37"/>
      <c r="E41" s="2" t="s">
        <v>4892</v>
      </c>
    </row>
    <row r="42" spans="1:5" hidden="1" x14ac:dyDescent="0.2">
      <c r="A42" s="187" t="s">
        <v>4925</v>
      </c>
      <c r="B42" s="22" t="s">
        <v>4926</v>
      </c>
      <c r="C42" s="161" t="e">
        <f>C35/C32</f>
        <v>#DIV/0!</v>
      </c>
      <c r="D42" s="51" t="s">
        <v>609</v>
      </c>
    </row>
    <row r="43" spans="1:5" ht="24" customHeight="1" x14ac:dyDescent="0.2">
      <c r="A43" s="183" t="s">
        <v>5120</v>
      </c>
      <c r="B43" s="22"/>
      <c r="C43" s="162"/>
      <c r="D43" s="18"/>
    </row>
    <row r="44" spans="1:5" ht="38.25" x14ac:dyDescent="0.2">
      <c r="A44" s="188" t="s">
        <v>617</v>
      </c>
      <c r="B44" s="189" t="s">
        <v>5124</v>
      </c>
      <c r="C44" s="167"/>
      <c r="D44" s="18"/>
      <c r="E44" s="37" t="s">
        <v>632</v>
      </c>
    </row>
    <row r="45" spans="1:5" x14ac:dyDescent="0.2">
      <c r="A45" s="190" t="s">
        <v>89</v>
      </c>
      <c r="B45" s="189"/>
      <c r="C45" s="155"/>
      <c r="D45" s="37"/>
    </row>
    <row r="46" spans="1:5" x14ac:dyDescent="0.2">
      <c r="A46" s="191" t="s">
        <v>91</v>
      </c>
      <c r="B46" s="22" t="s">
        <v>66</v>
      </c>
      <c r="C46" s="155"/>
      <c r="D46" s="37"/>
      <c r="E46" s="59"/>
    </row>
    <row r="47" spans="1:5" ht="13.5" customHeight="1" x14ac:dyDescent="0.2">
      <c r="A47" s="177"/>
      <c r="B47" s="201" t="s">
        <v>51</v>
      </c>
      <c r="C47" s="167"/>
      <c r="D47" s="37"/>
    </row>
    <row r="48" spans="1:5" ht="14.25" customHeight="1" x14ac:dyDescent="0.2">
      <c r="A48" s="177"/>
      <c r="B48" s="192" t="s">
        <v>52</v>
      </c>
      <c r="C48" s="155"/>
      <c r="D48" s="37"/>
    </row>
    <row r="49" spans="1:6" x14ac:dyDescent="0.2">
      <c r="A49" s="177"/>
      <c r="B49" s="192" t="s">
        <v>53</v>
      </c>
      <c r="C49" s="155"/>
      <c r="D49" s="37"/>
    </row>
    <row r="50" spans="1:6" ht="25.5" x14ac:dyDescent="0.2">
      <c r="A50" s="177"/>
      <c r="B50" s="192" t="s">
        <v>54</v>
      </c>
      <c r="C50" s="167"/>
      <c r="D50" s="37"/>
    </row>
    <row r="51" spans="1:6" x14ac:dyDescent="0.2">
      <c r="A51" s="177"/>
      <c r="B51" s="192" t="s">
        <v>92</v>
      </c>
      <c r="C51" s="155"/>
      <c r="D51" s="37"/>
    </row>
    <row r="52" spans="1:6" x14ac:dyDescent="0.2">
      <c r="A52" s="171"/>
      <c r="B52" s="193" t="s">
        <v>5128</v>
      </c>
      <c r="C52" s="155"/>
      <c r="D52" s="37"/>
    </row>
    <row r="53" spans="1:6" x14ac:dyDescent="0.2">
      <c r="A53" s="194" t="s">
        <v>5102</v>
      </c>
      <c r="B53" s="180"/>
      <c r="C53" s="180"/>
      <c r="D53" s="50" t="s">
        <v>606</v>
      </c>
    </row>
    <row r="54" spans="1:6" x14ac:dyDescent="0.2">
      <c r="A54" s="259" t="s">
        <v>4908</v>
      </c>
      <c r="B54" s="189"/>
      <c r="C54" s="155"/>
      <c r="D54" s="18"/>
    </row>
    <row r="55" spans="1:6" x14ac:dyDescent="0.2">
      <c r="A55" s="260" t="s">
        <v>5103</v>
      </c>
      <c r="B55" s="189"/>
      <c r="C55" s="195"/>
      <c r="D55" s="18"/>
    </row>
    <row r="56" spans="1:6" x14ac:dyDescent="0.2">
      <c r="A56" s="260" t="s">
        <v>5104</v>
      </c>
      <c r="B56" s="22" t="s">
        <v>5106</v>
      </c>
      <c r="C56" s="195"/>
      <c r="D56" s="18"/>
    </row>
    <row r="57" spans="1:6" ht="25.5" x14ac:dyDescent="0.2">
      <c r="A57" s="261"/>
      <c r="B57" s="22" t="s">
        <v>5105</v>
      </c>
      <c r="C57" s="196"/>
      <c r="D57" s="18"/>
    </row>
    <row r="58" spans="1:6" x14ac:dyDescent="0.2">
      <c r="A58" s="262"/>
      <c r="B58" s="22" t="s">
        <v>5107</v>
      </c>
      <c r="C58" s="195"/>
      <c r="D58" s="18"/>
    </row>
    <row r="59" spans="1:6" ht="18.75" customHeight="1" x14ac:dyDescent="0.2">
      <c r="A59" s="194" t="s">
        <v>17</v>
      </c>
      <c r="B59" s="180"/>
      <c r="C59" s="180"/>
      <c r="D59" s="50" t="s">
        <v>606</v>
      </c>
    </row>
    <row r="60" spans="1:6" ht="25.5" x14ac:dyDescent="0.2">
      <c r="A60" s="29" t="s">
        <v>4909</v>
      </c>
      <c r="B60" s="22" t="s">
        <v>631</v>
      </c>
      <c r="C60" s="144"/>
      <c r="D60" s="52"/>
      <c r="E60" s="52" t="s">
        <v>624</v>
      </c>
    </row>
    <row r="61" spans="1:6" ht="25.5" hidden="1" x14ac:dyDescent="0.2">
      <c r="A61" s="29" t="s">
        <v>12</v>
      </c>
      <c r="B61" s="22" t="s">
        <v>13</v>
      </c>
      <c r="C61" s="148" t="e">
        <f>(C26+C27)/C32</f>
        <v>#DIV/0!</v>
      </c>
      <c r="D61" s="38" t="s">
        <v>608</v>
      </c>
      <c r="E61" s="52" t="s">
        <v>626</v>
      </c>
    </row>
    <row r="62" spans="1:6" ht="25.5" x14ac:dyDescent="0.2">
      <c r="A62" s="29" t="s">
        <v>4890</v>
      </c>
      <c r="B62" s="22" t="s">
        <v>14</v>
      </c>
      <c r="C62" s="48"/>
      <c r="D62" s="52"/>
      <c r="E62" s="52" t="s">
        <v>626</v>
      </c>
    </row>
    <row r="63" spans="1:6" ht="25.5" x14ac:dyDescent="0.2">
      <c r="A63" s="29" t="s">
        <v>15</v>
      </c>
      <c r="B63" s="22" t="s">
        <v>16</v>
      </c>
      <c r="C63" s="48"/>
      <c r="D63" s="52"/>
      <c r="E63" s="52" t="s">
        <v>627</v>
      </c>
    </row>
    <row r="64" spans="1:6" ht="25.5" x14ac:dyDescent="0.2">
      <c r="A64" s="29" t="s">
        <v>4912</v>
      </c>
      <c r="B64" s="22"/>
      <c r="C64" s="145"/>
      <c r="D64" s="53"/>
      <c r="E64" s="53" t="s">
        <v>628</v>
      </c>
      <c r="F64" s="2" t="s">
        <v>4893</v>
      </c>
    </row>
    <row r="65" spans="1:7" ht="25.5" x14ac:dyDescent="0.2">
      <c r="A65" s="29" t="s">
        <v>4913</v>
      </c>
      <c r="B65" s="22"/>
      <c r="C65" s="145"/>
      <c r="D65" s="54"/>
      <c r="E65" s="53" t="s">
        <v>628</v>
      </c>
    </row>
    <row r="66" spans="1:7" x14ac:dyDescent="0.2">
      <c r="A66" s="29" t="s">
        <v>90</v>
      </c>
      <c r="B66" s="22"/>
      <c r="C66" s="145"/>
      <c r="D66" s="52"/>
    </row>
    <row r="67" spans="1:7" ht="25.5" hidden="1" x14ac:dyDescent="0.2">
      <c r="A67" s="29" t="s">
        <v>93</v>
      </c>
      <c r="B67" s="22"/>
      <c r="C67" s="149" t="e">
        <f>C66/C32</f>
        <v>#DIV/0!</v>
      </c>
      <c r="D67" s="51" t="s">
        <v>609</v>
      </c>
    </row>
    <row r="68" spans="1:7" ht="14.25" customHeight="1" x14ac:dyDescent="0.2">
      <c r="A68" s="197" t="s">
        <v>4921</v>
      </c>
      <c r="B68" s="21" t="s">
        <v>4894</v>
      </c>
      <c r="C68" s="146"/>
      <c r="D68" s="52"/>
      <c r="E68" s="52" t="s">
        <v>629</v>
      </c>
    </row>
    <row r="69" spans="1:7" x14ac:dyDescent="0.2">
      <c r="A69" s="152"/>
      <c r="B69" s="21" t="s">
        <v>4895</v>
      </c>
      <c r="C69" s="146"/>
      <c r="D69" s="52"/>
      <c r="E69" s="28"/>
    </row>
    <row r="70" spans="1:7" x14ac:dyDescent="0.2">
      <c r="A70" s="152"/>
      <c r="B70" s="21" t="s">
        <v>4922</v>
      </c>
      <c r="C70" s="147"/>
      <c r="D70" s="52"/>
      <c r="E70" s="28"/>
    </row>
    <row r="71" spans="1:7" x14ac:dyDescent="0.2">
      <c r="A71" s="263" t="s">
        <v>5097</v>
      </c>
      <c r="B71" s="151" t="s">
        <v>5129</v>
      </c>
      <c r="C71" s="150"/>
      <c r="D71" s="52"/>
      <c r="E71" s="28"/>
    </row>
    <row r="72" spans="1:7" x14ac:dyDescent="0.2">
      <c r="A72" s="264" t="s">
        <v>5109</v>
      </c>
      <c r="B72" s="265" t="s">
        <v>5141</v>
      </c>
      <c r="C72" s="146"/>
      <c r="D72" s="52"/>
      <c r="E72" s="28"/>
      <c r="G72" s="246"/>
    </row>
    <row r="73" spans="1:7" ht="17.25" customHeight="1" x14ac:dyDescent="0.2">
      <c r="A73" s="266" t="s">
        <v>5110</v>
      </c>
      <c r="B73" s="265" t="s">
        <v>5140</v>
      </c>
      <c r="C73" s="146"/>
      <c r="D73" s="52"/>
      <c r="E73" s="28"/>
    </row>
    <row r="74" spans="1:7" x14ac:dyDescent="0.2">
      <c r="A74" s="179" t="s">
        <v>11</v>
      </c>
      <c r="B74" s="180"/>
      <c r="C74" s="180"/>
      <c r="D74" s="50" t="s">
        <v>606</v>
      </c>
    </row>
    <row r="75" spans="1:7" ht="25.5" x14ac:dyDescent="0.2">
      <c r="A75" s="198" t="s">
        <v>76</v>
      </c>
      <c r="B75" s="199" t="s">
        <v>5121</v>
      </c>
      <c r="C75" s="168"/>
      <c r="D75" s="55"/>
    </row>
    <row r="76" spans="1:7" x14ac:dyDescent="0.2">
      <c r="A76" s="200" t="s">
        <v>4896</v>
      </c>
      <c r="B76" s="201" t="s">
        <v>67</v>
      </c>
      <c r="C76" s="145"/>
      <c r="D76" s="37"/>
    </row>
    <row r="77" spans="1:7" x14ac:dyDescent="0.2">
      <c r="A77" s="202"/>
      <c r="B77" s="201" t="s">
        <v>68</v>
      </c>
      <c r="C77" s="145"/>
      <c r="D77" s="37"/>
    </row>
    <row r="78" spans="1:7" x14ac:dyDescent="0.2">
      <c r="A78" s="202"/>
      <c r="B78" s="201" t="s">
        <v>69</v>
      </c>
      <c r="C78" s="145"/>
      <c r="D78" s="37"/>
    </row>
    <row r="79" spans="1:7" x14ac:dyDescent="0.2">
      <c r="A79" s="202"/>
      <c r="B79" s="201" t="s">
        <v>70</v>
      </c>
      <c r="C79" s="145"/>
      <c r="D79" s="37"/>
    </row>
    <row r="80" spans="1:7" x14ac:dyDescent="0.2">
      <c r="A80" s="202"/>
      <c r="B80" s="201" t="s">
        <v>5130</v>
      </c>
      <c r="C80" s="145"/>
      <c r="D80" s="37"/>
    </row>
    <row r="81" spans="1:5" x14ac:dyDescent="0.2">
      <c r="A81" s="203" t="s">
        <v>4915</v>
      </c>
      <c r="B81" s="21" t="s">
        <v>4914</v>
      </c>
      <c r="C81" s="157"/>
      <c r="D81" s="37"/>
    </row>
    <row r="82" spans="1:5" x14ac:dyDescent="0.2">
      <c r="A82" s="204"/>
      <c r="B82" s="21" t="s">
        <v>4916</v>
      </c>
      <c r="C82" s="157"/>
      <c r="D82" s="37"/>
    </row>
    <row r="83" spans="1:5" x14ac:dyDescent="0.2">
      <c r="A83" s="179" t="s">
        <v>10</v>
      </c>
      <c r="B83" s="180"/>
      <c r="C83" s="180"/>
      <c r="D83" s="50" t="s">
        <v>606</v>
      </c>
    </row>
    <row r="84" spans="1:5" ht="26.25" customHeight="1" x14ac:dyDescent="0.2">
      <c r="A84" s="250" t="s">
        <v>4917</v>
      </c>
      <c r="B84" s="251"/>
      <c r="C84" s="168"/>
      <c r="D84" s="37"/>
    </row>
    <row r="85" spans="1:5" x14ac:dyDescent="0.2">
      <c r="A85" s="205" t="s">
        <v>5090</v>
      </c>
      <c r="B85" s="206" t="s">
        <v>4897</v>
      </c>
      <c r="C85" s="144"/>
      <c r="D85" s="37"/>
    </row>
    <row r="86" spans="1:5" ht="27.75" customHeight="1" x14ac:dyDescent="0.2">
      <c r="A86" s="152"/>
      <c r="B86" s="207" t="s">
        <v>4898</v>
      </c>
      <c r="C86" s="237"/>
      <c r="D86" s="37"/>
      <c r="E86" s="133"/>
    </row>
    <row r="87" spans="1:5" ht="38.25" customHeight="1" x14ac:dyDescent="0.2">
      <c r="A87" s="23" t="s">
        <v>5101</v>
      </c>
      <c r="B87" s="265" t="s">
        <v>5136</v>
      </c>
      <c r="C87" s="169"/>
      <c r="D87" s="37"/>
    </row>
    <row r="88" spans="1:5" x14ac:dyDescent="0.2">
      <c r="A88" s="208" t="s">
        <v>4919</v>
      </c>
      <c r="B88" s="21" t="s">
        <v>5071</v>
      </c>
      <c r="C88" s="167"/>
      <c r="D88" s="37"/>
    </row>
    <row r="89" spans="1:5" x14ac:dyDescent="0.2">
      <c r="A89" s="209"/>
      <c r="B89" s="210" t="s">
        <v>5072</v>
      </c>
      <c r="C89" s="167"/>
      <c r="D89" s="37"/>
    </row>
    <row r="90" spans="1:5" x14ac:dyDescent="0.2">
      <c r="A90" s="209"/>
      <c r="B90" s="21" t="s">
        <v>5073</v>
      </c>
      <c r="C90" s="167"/>
      <c r="D90" s="37"/>
    </row>
    <row r="91" spans="1:5" x14ac:dyDescent="0.2">
      <c r="A91" s="209"/>
      <c r="B91" s="21" t="s">
        <v>5108</v>
      </c>
      <c r="C91" s="167"/>
      <c r="D91" s="37"/>
    </row>
    <row r="92" spans="1:5" ht="25.5" x14ac:dyDescent="0.2">
      <c r="A92" s="204"/>
      <c r="B92" s="21" t="s">
        <v>5131</v>
      </c>
      <c r="C92" s="167"/>
      <c r="D92" s="37"/>
    </row>
    <row r="93" spans="1:5" x14ac:dyDescent="0.2">
      <c r="A93" s="208" t="s">
        <v>4918</v>
      </c>
      <c r="B93" s="21" t="s">
        <v>5071</v>
      </c>
      <c r="C93" s="144"/>
      <c r="D93" s="37"/>
    </row>
    <row r="94" spans="1:5" x14ac:dyDescent="0.2">
      <c r="A94" s="209"/>
      <c r="B94" s="21" t="s">
        <v>5072</v>
      </c>
      <c r="C94" s="144"/>
      <c r="D94" s="37"/>
    </row>
    <row r="95" spans="1:5" x14ac:dyDescent="0.2">
      <c r="A95" s="204"/>
      <c r="B95" s="21" t="s">
        <v>5073</v>
      </c>
      <c r="C95" s="144"/>
      <c r="D95" s="37"/>
    </row>
    <row r="96" spans="1:5" ht="38.25" x14ac:dyDescent="0.2">
      <c r="A96" s="208" t="s">
        <v>5138</v>
      </c>
      <c r="B96" s="265" t="s">
        <v>5139</v>
      </c>
      <c r="C96" s="168"/>
      <c r="D96" s="37"/>
    </row>
    <row r="97" spans="1:4" x14ac:dyDescent="0.2">
      <c r="A97" s="204"/>
      <c r="B97" s="21" t="s">
        <v>4900</v>
      </c>
      <c r="C97" s="144"/>
      <c r="D97" s="37"/>
    </row>
    <row r="98" spans="1:4" x14ac:dyDescent="0.2">
      <c r="A98" s="127" t="s">
        <v>19</v>
      </c>
      <c r="B98" s="22" t="s">
        <v>5126</v>
      </c>
      <c r="C98" s="229"/>
      <c r="D98" s="37"/>
    </row>
    <row r="99" spans="1:4" x14ac:dyDescent="0.2">
      <c r="A99" s="211"/>
      <c r="B99" s="22" t="s">
        <v>5125</v>
      </c>
      <c r="C99" s="229"/>
      <c r="D99" s="37"/>
    </row>
    <row r="100" spans="1:4" x14ac:dyDescent="0.2">
      <c r="A100" s="211"/>
      <c r="B100" s="22" t="s">
        <v>5113</v>
      </c>
      <c r="C100" s="229"/>
      <c r="D100" s="37"/>
    </row>
    <row r="101" spans="1:4" ht="25.5" x14ac:dyDescent="0.2">
      <c r="A101" s="211"/>
      <c r="B101" s="22" t="s">
        <v>5114</v>
      </c>
      <c r="C101" s="230"/>
      <c r="D101" s="37"/>
    </row>
    <row r="102" spans="1:4" ht="25.5" x14ac:dyDescent="0.2">
      <c r="A102" s="211"/>
      <c r="B102" s="22" t="s">
        <v>5111</v>
      </c>
      <c r="C102" s="230"/>
      <c r="D102" s="37"/>
    </row>
    <row r="103" spans="1:4" ht="25.5" x14ac:dyDescent="0.2">
      <c r="A103" s="211"/>
      <c r="B103" s="22" t="s">
        <v>5115</v>
      </c>
      <c r="C103" s="230"/>
      <c r="D103" s="37"/>
    </row>
    <row r="104" spans="1:4" x14ac:dyDescent="0.2">
      <c r="A104" s="211"/>
      <c r="B104" s="22" t="s">
        <v>5116</v>
      </c>
      <c r="C104" s="230"/>
      <c r="D104" s="37"/>
    </row>
    <row r="105" spans="1:4" ht="38.25" x14ac:dyDescent="0.2">
      <c r="A105" s="212" t="s">
        <v>4899</v>
      </c>
      <c r="B105" s="201" t="s">
        <v>5093</v>
      </c>
      <c r="C105" s="236"/>
      <c r="D105" s="37"/>
    </row>
    <row r="106" spans="1:4" x14ac:dyDescent="0.2">
      <c r="A106" s="23" t="s">
        <v>4901</v>
      </c>
      <c r="B106" s="134" t="s">
        <v>5132</v>
      </c>
      <c r="C106" s="239"/>
      <c r="D106" s="37"/>
    </row>
    <row r="107" spans="1:4" ht="25.5" x14ac:dyDescent="0.2">
      <c r="A107" s="212" t="s">
        <v>5117</v>
      </c>
      <c r="B107" s="201"/>
      <c r="C107" s="240"/>
      <c r="D107" s="37"/>
    </row>
    <row r="108" spans="1:4" ht="25.5" x14ac:dyDescent="0.2">
      <c r="A108" s="212" t="s">
        <v>5122</v>
      </c>
      <c r="B108" s="201"/>
      <c r="C108" s="240"/>
      <c r="D108" s="37"/>
    </row>
    <row r="109" spans="1:4" x14ac:dyDescent="0.2">
      <c r="A109" s="127" t="s">
        <v>4902</v>
      </c>
      <c r="B109" s="201"/>
      <c r="C109" s="168"/>
      <c r="D109" s="37"/>
    </row>
    <row r="110" spans="1:4" ht="25.5" x14ac:dyDescent="0.2">
      <c r="A110" s="202"/>
      <c r="B110" s="201" t="s">
        <v>5133</v>
      </c>
      <c r="C110" s="168"/>
      <c r="D110" s="37"/>
    </row>
    <row r="111" spans="1:4" ht="32.25" customHeight="1" x14ac:dyDescent="0.2">
      <c r="A111" s="173" t="s">
        <v>610</v>
      </c>
      <c r="B111" s="213" t="s">
        <v>77</v>
      </c>
      <c r="C111" s="235"/>
      <c r="D111" s="18"/>
    </row>
    <row r="112" spans="1:4" ht="17.25" customHeight="1" x14ac:dyDescent="0.2">
      <c r="A112" s="179" t="s">
        <v>5098</v>
      </c>
      <c r="B112" s="180"/>
      <c r="C112" s="238"/>
      <c r="D112" s="50"/>
    </row>
    <row r="113" spans="1:9" ht="15" x14ac:dyDescent="0.25">
      <c r="A113" s="23" t="s">
        <v>5099</v>
      </c>
      <c r="B113" s="267" t="s">
        <v>5137</v>
      </c>
      <c r="C113" s="241"/>
      <c r="D113" s="18"/>
      <c r="I113"/>
    </row>
    <row r="114" spans="1:9" x14ac:dyDescent="0.2">
      <c r="A114" s="23" t="s">
        <v>5100</v>
      </c>
      <c r="B114" s="268"/>
      <c r="C114" s="241"/>
      <c r="D114" s="18"/>
    </row>
    <row r="115" spans="1:9" ht="23.25" customHeight="1" x14ac:dyDescent="0.2">
      <c r="A115" s="214" t="s">
        <v>78</v>
      </c>
      <c r="B115" s="215"/>
      <c r="C115" s="215"/>
      <c r="D115" s="18"/>
    </row>
    <row r="116" spans="1:9" ht="54.75" customHeight="1" x14ac:dyDescent="0.2">
      <c r="A116" s="214" t="s">
        <v>5123</v>
      </c>
      <c r="B116" s="215"/>
      <c r="C116" s="215"/>
      <c r="D116" s="25" t="s">
        <v>606</v>
      </c>
    </row>
    <row r="117" spans="1:9" outlineLevel="1" x14ac:dyDescent="0.2">
      <c r="A117" s="127" t="s">
        <v>55</v>
      </c>
      <c r="B117" s="184" t="s">
        <v>4903</v>
      </c>
      <c r="C117" s="242"/>
      <c r="D117" s="58"/>
      <c r="E117" s="130"/>
    </row>
    <row r="118" spans="1:9" outlineLevel="1" x14ac:dyDescent="0.2">
      <c r="A118" s="183"/>
      <c r="B118" s="184" t="s">
        <v>4904</v>
      </c>
      <c r="C118" s="242"/>
      <c r="D118" s="58"/>
      <c r="E118" s="132"/>
    </row>
    <row r="119" spans="1:9" ht="12" customHeight="1" outlineLevel="1" x14ac:dyDescent="0.2">
      <c r="A119" s="127" t="s">
        <v>4923</v>
      </c>
      <c r="B119" s="184" t="s">
        <v>4903</v>
      </c>
      <c r="C119" s="243"/>
      <c r="D119" s="37"/>
      <c r="E119" s="37" t="s">
        <v>625</v>
      </c>
      <c r="F119" s="38" t="s">
        <v>4905</v>
      </c>
    </row>
    <row r="120" spans="1:9" outlineLevel="1" x14ac:dyDescent="0.2">
      <c r="A120" s="183"/>
      <c r="B120" s="184" t="s">
        <v>4904</v>
      </c>
      <c r="C120" s="243"/>
      <c r="D120" s="37"/>
      <c r="E120" s="4"/>
      <c r="F120" s="38"/>
    </row>
    <row r="121" spans="1:9" x14ac:dyDescent="0.2">
      <c r="A121" s="216" t="s">
        <v>18</v>
      </c>
      <c r="B121" s="217"/>
      <c r="C121" s="217"/>
      <c r="D121" s="25" t="s">
        <v>606</v>
      </c>
    </row>
    <row r="122" spans="1:9" ht="25.5" outlineLevel="1" x14ac:dyDescent="0.2">
      <c r="A122" s="22" t="s">
        <v>5083</v>
      </c>
      <c r="B122" s="129" t="s">
        <v>4885</v>
      </c>
      <c r="C122" s="168"/>
      <c r="D122" s="49"/>
    </row>
    <row r="123" spans="1:9" ht="25.5" customHeight="1" outlineLevel="1" x14ac:dyDescent="0.2">
      <c r="A123" s="212" t="s">
        <v>630</v>
      </c>
      <c r="B123" s="201"/>
      <c r="C123" s="231"/>
      <c r="D123" s="37"/>
    </row>
    <row r="124" spans="1:9" ht="12.75" customHeight="1" outlineLevel="1" x14ac:dyDescent="0.2">
      <c r="A124" s="212" t="s">
        <v>5094</v>
      </c>
      <c r="B124" s="201"/>
      <c r="C124" s="231"/>
      <c r="D124" s="37"/>
    </row>
    <row r="125" spans="1:9" ht="12.75" customHeight="1" outlineLevel="1" x14ac:dyDescent="0.2">
      <c r="A125" s="212" t="s">
        <v>20</v>
      </c>
      <c r="B125" s="201"/>
      <c r="C125" s="231"/>
      <c r="D125" s="37"/>
      <c r="E125" s="2" t="s">
        <v>4906</v>
      </c>
    </row>
    <row r="126" spans="1:9" ht="12.75" customHeight="1" outlineLevel="1" x14ac:dyDescent="0.2">
      <c r="A126" s="212" t="s">
        <v>21</v>
      </c>
      <c r="B126" s="22" t="s">
        <v>631</v>
      </c>
      <c r="C126" s="231"/>
      <c r="D126" s="37"/>
    </row>
    <row r="127" spans="1:9" ht="12.75" customHeight="1" outlineLevel="1" x14ac:dyDescent="0.2">
      <c r="A127" s="212" t="s">
        <v>22</v>
      </c>
      <c r="B127" s="201"/>
      <c r="C127" s="231"/>
      <c r="D127" s="37"/>
    </row>
    <row r="128" spans="1:9" ht="12.75" hidden="1" customHeight="1" outlineLevel="1" x14ac:dyDescent="0.2">
      <c r="A128" s="212" t="s">
        <v>24</v>
      </c>
      <c r="B128" s="201"/>
      <c r="C128" s="232" t="e">
        <f>C126/C123</f>
        <v>#DIV/0!</v>
      </c>
      <c r="D128" s="51" t="s">
        <v>609</v>
      </c>
    </row>
    <row r="129" spans="1:4" ht="13.5" customHeight="1" outlineLevel="1" x14ac:dyDescent="0.2">
      <c r="A129" s="212" t="s">
        <v>4907</v>
      </c>
      <c r="B129" s="201"/>
      <c r="C129" s="231"/>
      <c r="D129" s="37"/>
    </row>
    <row r="130" spans="1:4" ht="13.5" customHeight="1" outlineLevel="1" x14ac:dyDescent="0.2">
      <c r="A130" s="212" t="s">
        <v>25</v>
      </c>
      <c r="B130" s="201"/>
      <c r="C130" s="233"/>
      <c r="D130" s="37"/>
    </row>
    <row r="131" spans="1:4" ht="12.75" customHeight="1" outlineLevel="1" x14ac:dyDescent="0.2">
      <c r="A131" s="173" t="s">
        <v>5081</v>
      </c>
      <c r="B131" s="201" t="s">
        <v>5075</v>
      </c>
      <c r="C131" s="234"/>
      <c r="D131" s="37"/>
    </row>
    <row r="132" spans="1:4" ht="12.75" customHeight="1" outlineLevel="1" x14ac:dyDescent="0.2">
      <c r="A132" s="218"/>
      <c r="B132" s="201" t="s">
        <v>5076</v>
      </c>
      <c r="C132" s="234"/>
      <c r="D132" s="37"/>
    </row>
    <row r="133" spans="1:4" ht="12.75" customHeight="1" outlineLevel="1" x14ac:dyDescent="0.2">
      <c r="A133" s="218"/>
      <c r="B133" s="201" t="s">
        <v>5077</v>
      </c>
      <c r="C133" s="234"/>
      <c r="D133" s="37"/>
    </row>
    <row r="134" spans="1:4" ht="12.75" customHeight="1" outlineLevel="1" x14ac:dyDescent="0.2">
      <c r="A134" s="218"/>
      <c r="B134" s="201" t="s">
        <v>5078</v>
      </c>
      <c r="C134" s="234"/>
      <c r="D134" s="37"/>
    </row>
    <row r="135" spans="1:4" ht="12.75" customHeight="1" outlineLevel="1" x14ac:dyDescent="0.2">
      <c r="A135" s="218"/>
      <c r="B135" s="201" t="s">
        <v>5079</v>
      </c>
      <c r="C135" s="234"/>
      <c r="D135" s="37"/>
    </row>
    <row r="136" spans="1:4" ht="12.75" customHeight="1" outlineLevel="1" x14ac:dyDescent="0.2">
      <c r="A136" s="219"/>
      <c r="B136" s="201" t="s">
        <v>5134</v>
      </c>
      <c r="C136" s="234"/>
      <c r="D136" s="37"/>
    </row>
    <row r="137" spans="1:4" x14ac:dyDescent="0.2">
      <c r="A137" s="216" t="s">
        <v>94</v>
      </c>
      <c r="B137" s="217"/>
      <c r="C137" s="217"/>
      <c r="D137" s="25" t="s">
        <v>606</v>
      </c>
    </row>
    <row r="138" spans="1:4" outlineLevel="2" x14ac:dyDescent="0.2">
      <c r="A138" s="29" t="s">
        <v>4920</v>
      </c>
      <c r="B138" s="201"/>
      <c r="C138" s="162"/>
      <c r="D138" s="56"/>
    </row>
    <row r="139" spans="1:4" outlineLevel="2" x14ac:dyDescent="0.2">
      <c r="A139" s="220" t="s">
        <v>5094</v>
      </c>
      <c r="B139" s="201"/>
      <c r="C139" s="162"/>
      <c r="D139" s="56"/>
    </row>
    <row r="140" spans="1:4" outlineLevel="2" x14ac:dyDescent="0.2">
      <c r="A140" s="220" t="s">
        <v>86</v>
      </c>
      <c r="B140" s="201"/>
      <c r="C140" s="162"/>
      <c r="D140" s="56"/>
    </row>
    <row r="141" spans="1:4" outlineLevel="2" x14ac:dyDescent="0.2">
      <c r="A141" s="220" t="s">
        <v>95</v>
      </c>
      <c r="B141" s="212"/>
      <c r="C141" s="46"/>
      <c r="D141" s="56"/>
    </row>
    <row r="142" spans="1:4" ht="25.5" outlineLevel="2" x14ac:dyDescent="0.2">
      <c r="A142" s="220" t="s">
        <v>87</v>
      </c>
      <c r="B142" s="201" t="s">
        <v>88</v>
      </c>
      <c r="C142" s="162"/>
      <c r="D142" s="56"/>
    </row>
    <row r="143" spans="1:4" outlineLevel="2" x14ac:dyDescent="0.2">
      <c r="A143" s="212" t="s">
        <v>21</v>
      </c>
      <c r="B143" s="22" t="s">
        <v>631</v>
      </c>
      <c r="C143" s="162"/>
      <c r="D143" s="56"/>
    </row>
    <row r="144" spans="1:4" outlineLevel="2" x14ac:dyDescent="0.2">
      <c r="A144" s="220" t="s">
        <v>96</v>
      </c>
      <c r="B144" s="201"/>
      <c r="C144" s="162"/>
      <c r="D144" s="56"/>
    </row>
    <row r="145" spans="1:4" outlineLevel="2" x14ac:dyDescent="0.2">
      <c r="A145" s="220" t="s">
        <v>97</v>
      </c>
      <c r="B145" s="201"/>
      <c r="C145" s="162"/>
      <c r="D145" s="56"/>
    </row>
    <row r="146" spans="1:4" outlineLevel="2" x14ac:dyDescent="0.2">
      <c r="A146" s="173" t="s">
        <v>5080</v>
      </c>
      <c r="B146" s="201" t="s">
        <v>5075</v>
      </c>
      <c r="C146" s="244"/>
      <c r="D146" s="130"/>
    </row>
    <row r="147" spans="1:4" outlineLevel="2" x14ac:dyDescent="0.2">
      <c r="A147" s="202"/>
      <c r="B147" s="201" t="s">
        <v>5076</v>
      </c>
      <c r="C147" s="244"/>
      <c r="D147" s="130"/>
    </row>
    <row r="148" spans="1:4" outlineLevel="2" x14ac:dyDescent="0.2">
      <c r="A148" s="218"/>
      <c r="B148" s="201" t="s">
        <v>5077</v>
      </c>
      <c r="C148" s="244"/>
      <c r="D148" s="130"/>
    </row>
    <row r="149" spans="1:4" outlineLevel="2" x14ac:dyDescent="0.2">
      <c r="A149" s="218"/>
      <c r="B149" s="201" t="s">
        <v>5078</v>
      </c>
      <c r="C149" s="244"/>
      <c r="D149" s="130"/>
    </row>
    <row r="150" spans="1:4" outlineLevel="2" x14ac:dyDescent="0.2">
      <c r="A150" s="218"/>
      <c r="B150" s="201" t="s">
        <v>5079</v>
      </c>
      <c r="C150" s="244"/>
      <c r="D150" s="130"/>
    </row>
    <row r="151" spans="1:4" outlineLevel="2" x14ac:dyDescent="0.2">
      <c r="A151" s="219"/>
      <c r="B151" s="201" t="s">
        <v>5134</v>
      </c>
      <c r="C151" s="244"/>
      <c r="D151" s="130"/>
    </row>
    <row r="152" spans="1:4" ht="32.25" customHeight="1" x14ac:dyDescent="0.2">
      <c r="A152" s="221" t="s">
        <v>72</v>
      </c>
      <c r="B152" s="221"/>
      <c r="C152" s="221"/>
      <c r="D152" s="153"/>
    </row>
    <row r="153" spans="1:4" x14ac:dyDescent="0.2">
      <c r="A153" s="257" t="s">
        <v>26</v>
      </c>
      <c r="B153" s="222" t="s">
        <v>27</v>
      </c>
      <c r="C153" s="223"/>
      <c r="D153" s="26">
        <f>COUNTIF($C$153:$C$156,"Oui")/4</f>
        <v>0</v>
      </c>
    </row>
    <row r="154" spans="1:4" x14ac:dyDescent="0.2">
      <c r="A154" s="257"/>
      <c r="B154" s="222" t="s">
        <v>28</v>
      </c>
      <c r="C154" s="223"/>
      <c r="D154" s="26">
        <f t="shared" ref="D154:D156" si="0">COUNTIF($C$153:$C$156,"Oui")/4</f>
        <v>0</v>
      </c>
    </row>
    <row r="155" spans="1:4" ht="25.5" x14ac:dyDescent="0.2">
      <c r="A155" s="257"/>
      <c r="B155" s="222" t="s">
        <v>29</v>
      </c>
      <c r="C155" s="223"/>
      <c r="D155" s="26">
        <f t="shared" si="0"/>
        <v>0</v>
      </c>
    </row>
    <row r="156" spans="1:4" ht="25.5" x14ac:dyDescent="0.2">
      <c r="A156" s="257"/>
      <c r="B156" s="222" t="s">
        <v>30</v>
      </c>
      <c r="C156" s="223"/>
      <c r="D156" s="26">
        <f t="shared" si="0"/>
        <v>0</v>
      </c>
    </row>
    <row r="157" spans="1:4" ht="25.5" x14ac:dyDescent="0.2">
      <c r="A157" s="257" t="s">
        <v>31</v>
      </c>
      <c r="B157" s="222" t="s">
        <v>32</v>
      </c>
      <c r="C157" s="223"/>
      <c r="D157" s="26">
        <f>COUNTIF($C$157:$C$163,"Oui")/7</f>
        <v>0</v>
      </c>
    </row>
    <row r="158" spans="1:4" ht="25.5" x14ac:dyDescent="0.2">
      <c r="A158" s="257"/>
      <c r="B158" s="222" t="s">
        <v>33</v>
      </c>
      <c r="C158" s="224" t="str">
        <f>IFERROR(IF(C61&gt;=60%,"Oui","Non"),"")</f>
        <v/>
      </c>
      <c r="D158" s="26">
        <f t="shared" ref="D158:D163" si="1">COUNTIF($C$157:$C$163,"Oui")/7</f>
        <v>0</v>
      </c>
    </row>
    <row r="159" spans="1:4" x14ac:dyDescent="0.2">
      <c r="A159" s="257"/>
      <c r="B159" s="222" t="s">
        <v>34</v>
      </c>
      <c r="C159" s="223"/>
      <c r="D159" s="26">
        <f t="shared" si="1"/>
        <v>0</v>
      </c>
    </row>
    <row r="160" spans="1:4" ht="38.25" x14ac:dyDescent="0.2">
      <c r="A160" s="257"/>
      <c r="B160" s="222" t="s">
        <v>35</v>
      </c>
      <c r="C160" s="223"/>
      <c r="D160" s="26">
        <f t="shared" si="1"/>
        <v>0</v>
      </c>
    </row>
    <row r="161" spans="1:4" ht="25.5" x14ac:dyDescent="0.2">
      <c r="A161" s="257"/>
      <c r="B161" s="222" t="s">
        <v>36</v>
      </c>
      <c r="C161" s="223"/>
      <c r="D161" s="26">
        <f t="shared" si="1"/>
        <v>0</v>
      </c>
    </row>
    <row r="162" spans="1:4" x14ac:dyDescent="0.2">
      <c r="A162" s="257"/>
      <c r="B162" s="22" t="s">
        <v>37</v>
      </c>
      <c r="C162" s="225" t="str">
        <f>IFERROR(IF((C60/(C14*365))&gt;=95%,"Oui","Non"),"")</f>
        <v/>
      </c>
      <c r="D162" s="26">
        <f t="shared" si="1"/>
        <v>0</v>
      </c>
    </row>
    <row r="163" spans="1:4" x14ac:dyDescent="0.2">
      <c r="A163" s="257"/>
      <c r="B163" s="222" t="s">
        <v>38</v>
      </c>
      <c r="C163" s="224" t="str">
        <f>IFERROR(IF(C34&gt;=700,"Oui","Non"),"")</f>
        <v/>
      </c>
      <c r="D163" s="26">
        <f t="shared" si="1"/>
        <v>0</v>
      </c>
    </row>
    <row r="164" spans="1:4" x14ac:dyDescent="0.2">
      <c r="A164" s="257" t="s">
        <v>39</v>
      </c>
      <c r="B164" s="222" t="s">
        <v>40</v>
      </c>
      <c r="C164" s="223"/>
      <c r="D164" s="26">
        <f>COUNTIF($C$164:$C$166,"Oui")/3</f>
        <v>0</v>
      </c>
    </row>
    <row r="165" spans="1:4" ht="25.5" x14ac:dyDescent="0.2">
      <c r="A165" s="257"/>
      <c r="B165" s="22" t="s">
        <v>41</v>
      </c>
      <c r="C165" s="224" t="str">
        <f>IFERROR(IF(C62&gt;=60%,"Oui","Non"),"")</f>
        <v>Non</v>
      </c>
      <c r="D165" s="26">
        <f t="shared" ref="D165:D166" si="2">COUNTIF($C$164:$C$166,"Oui")/3</f>
        <v>0</v>
      </c>
    </row>
    <row r="166" spans="1:4" ht="25.5" x14ac:dyDescent="0.2">
      <c r="A166" s="257"/>
      <c r="B166" s="222" t="s">
        <v>42</v>
      </c>
      <c r="C166" s="223"/>
      <c r="D166" s="26">
        <f t="shared" si="2"/>
        <v>0</v>
      </c>
    </row>
    <row r="167" spans="1:4" x14ac:dyDescent="0.2">
      <c r="A167" s="257" t="s">
        <v>43</v>
      </c>
      <c r="B167" s="222" t="s">
        <v>44</v>
      </c>
      <c r="C167" s="223"/>
      <c r="D167" s="26">
        <f>COUNTIF($C$167:$C$173,"Oui")/7</f>
        <v>0</v>
      </c>
    </row>
    <row r="168" spans="1:4" x14ac:dyDescent="0.2">
      <c r="A168" s="257"/>
      <c r="B168" s="22" t="s">
        <v>5135</v>
      </c>
      <c r="C168" s="223"/>
      <c r="D168" s="26">
        <f>COUNTIF($C$167:$C$173,"Oui")/7</f>
        <v>0</v>
      </c>
    </row>
    <row r="169" spans="1:4" x14ac:dyDescent="0.2">
      <c r="A169" s="257"/>
      <c r="B169" s="22" t="s">
        <v>5112</v>
      </c>
      <c r="C169" s="223"/>
      <c r="D169" s="26">
        <f t="shared" ref="D169:D172" si="3">COUNTIF($C$167:$C$173,"Oui")/7</f>
        <v>0</v>
      </c>
    </row>
    <row r="170" spans="1:4" ht="25.5" x14ac:dyDescent="0.2">
      <c r="A170" s="257"/>
      <c r="B170" s="22" t="s">
        <v>45</v>
      </c>
      <c r="C170" s="223"/>
      <c r="D170" s="26">
        <f t="shared" si="3"/>
        <v>0</v>
      </c>
    </row>
    <row r="171" spans="1:4" ht="25.5" x14ac:dyDescent="0.2">
      <c r="A171" s="257"/>
      <c r="B171" s="222" t="s">
        <v>46</v>
      </c>
      <c r="C171" s="223"/>
      <c r="D171" s="26">
        <f t="shared" si="3"/>
        <v>0</v>
      </c>
    </row>
    <row r="172" spans="1:4" x14ac:dyDescent="0.2">
      <c r="A172" s="257"/>
      <c r="B172" s="222" t="s">
        <v>47</v>
      </c>
      <c r="C172" s="223"/>
      <c r="D172" s="26">
        <f t="shared" si="3"/>
        <v>0</v>
      </c>
    </row>
    <row r="173" spans="1:4" x14ac:dyDescent="0.2">
      <c r="A173" s="257"/>
      <c r="B173" s="222" t="s">
        <v>48</v>
      </c>
      <c r="C173" s="223"/>
      <c r="D173" s="26">
        <f>COUNTIF($C$167:$C$173,"Oui")/7</f>
        <v>0</v>
      </c>
    </row>
    <row r="174" spans="1:4" x14ac:dyDescent="0.2">
      <c r="A174" s="226" t="s">
        <v>49</v>
      </c>
      <c r="B174" s="227"/>
      <c r="C174" s="228">
        <f>COUNTIF($C$153:$C$173,"Oui")/21</f>
        <v>0</v>
      </c>
      <c r="D174" s="154"/>
    </row>
    <row r="175" spans="1:4" ht="295.5" customHeight="1" x14ac:dyDescent="0.2">
      <c r="A175" s="8"/>
      <c r="B175" s="8"/>
      <c r="C175" s="7"/>
      <c r="D175" s="9"/>
    </row>
    <row r="176" spans="1:4" ht="29.25" customHeight="1" x14ac:dyDescent="0.2">
      <c r="A176" s="258" t="s">
        <v>73</v>
      </c>
      <c r="B176" s="258"/>
      <c r="C176" s="258"/>
    </row>
    <row r="177" spans="1:4" s="10" customFormat="1" ht="102" customHeight="1" x14ac:dyDescent="0.2">
      <c r="A177" s="255" t="s">
        <v>82</v>
      </c>
      <c r="B177" s="255"/>
      <c r="C177" s="256"/>
      <c r="D177" s="4"/>
    </row>
    <row r="178" spans="1:4" ht="208.5" customHeight="1" thickBot="1" x14ac:dyDescent="0.25">
      <c r="A178" s="11" t="s">
        <v>81</v>
      </c>
      <c r="B178" s="253"/>
      <c r="C178" s="254"/>
    </row>
    <row r="179" spans="1:4" x14ac:dyDescent="0.2">
      <c r="A179" s="12"/>
      <c r="B179" s="252"/>
      <c r="C179" s="252"/>
    </row>
    <row r="180" spans="1:4" x14ac:dyDescent="0.2">
      <c r="C180" s="13"/>
    </row>
    <row r="181" spans="1:4" x14ac:dyDescent="0.2">
      <c r="C181" s="13"/>
    </row>
    <row r="182" spans="1:4" ht="19.5" customHeight="1" x14ac:dyDescent="0.2">
      <c r="A182" s="14" t="s">
        <v>71</v>
      </c>
      <c r="C182" s="13"/>
    </row>
    <row r="183" spans="1:4" ht="12.75" customHeight="1" x14ac:dyDescent="0.2">
      <c r="A183" s="14"/>
      <c r="B183" s="14"/>
      <c r="C183" s="14"/>
    </row>
    <row r="184" spans="1:4" ht="27.75" x14ac:dyDescent="0.2">
      <c r="B184" s="14"/>
      <c r="C184" s="14"/>
    </row>
    <row r="185" spans="1:4" x14ac:dyDescent="0.2">
      <c r="C185" s="13"/>
    </row>
    <row r="186" spans="1:4" x14ac:dyDescent="0.2">
      <c r="C186" s="13"/>
    </row>
    <row r="187" spans="1:4" x14ac:dyDescent="0.2">
      <c r="C187" s="13"/>
    </row>
    <row r="188" spans="1:4" x14ac:dyDescent="0.2">
      <c r="C188" s="13"/>
    </row>
    <row r="189" spans="1:4" x14ac:dyDescent="0.2">
      <c r="C189" s="13"/>
    </row>
    <row r="190" spans="1:4" x14ac:dyDescent="0.2">
      <c r="C190" s="13"/>
    </row>
    <row r="191" spans="1:4" x14ac:dyDescent="0.2">
      <c r="C191" s="13"/>
    </row>
    <row r="192" spans="1:4" x14ac:dyDescent="0.2">
      <c r="C192" s="13"/>
    </row>
    <row r="193" spans="3:3" x14ac:dyDescent="0.2">
      <c r="C193" s="13"/>
    </row>
    <row r="194" spans="3:3" x14ac:dyDescent="0.2">
      <c r="C194" s="13"/>
    </row>
    <row r="195" spans="3:3" x14ac:dyDescent="0.2">
      <c r="C195" s="13"/>
    </row>
    <row r="196" spans="3:3" x14ac:dyDescent="0.2">
      <c r="C196" s="13"/>
    </row>
    <row r="197" spans="3:3" x14ac:dyDescent="0.2">
      <c r="C197" s="13"/>
    </row>
    <row r="198" spans="3:3" x14ac:dyDescent="0.2">
      <c r="C198" s="13"/>
    </row>
    <row r="199" spans="3:3" x14ac:dyDescent="0.2">
      <c r="C199" s="13"/>
    </row>
    <row r="200" spans="3:3" x14ac:dyDescent="0.2">
      <c r="C200" s="13"/>
    </row>
    <row r="201" spans="3:3" x14ac:dyDescent="0.2">
      <c r="C201" s="13"/>
    </row>
    <row r="202" spans="3:3" x14ac:dyDescent="0.2">
      <c r="C202" s="13"/>
    </row>
    <row r="203" spans="3:3" x14ac:dyDescent="0.2">
      <c r="C203" s="13"/>
    </row>
    <row r="204" spans="3:3" x14ac:dyDescent="0.2">
      <c r="C204" s="13"/>
    </row>
    <row r="205" spans="3:3" x14ac:dyDescent="0.2">
      <c r="C205" s="13"/>
    </row>
    <row r="206" spans="3:3" x14ac:dyDescent="0.2">
      <c r="C206" s="13"/>
    </row>
    <row r="207" spans="3:3" x14ac:dyDescent="0.2">
      <c r="C207" s="13"/>
    </row>
    <row r="208" spans="3:3" x14ac:dyDescent="0.2">
      <c r="C208" s="13"/>
    </row>
    <row r="209" spans="3:3" x14ac:dyDescent="0.2">
      <c r="C209" s="13"/>
    </row>
    <row r="210" spans="3:3" x14ac:dyDescent="0.2">
      <c r="C210" s="13"/>
    </row>
    <row r="211" spans="3:3" x14ac:dyDescent="0.2">
      <c r="C211" s="13"/>
    </row>
    <row r="212" spans="3:3" x14ac:dyDescent="0.2">
      <c r="C212" s="13"/>
    </row>
    <row r="213" spans="3:3" x14ac:dyDescent="0.2">
      <c r="C213" s="13"/>
    </row>
    <row r="214" spans="3:3" x14ac:dyDescent="0.2">
      <c r="C214" s="13"/>
    </row>
    <row r="215" spans="3:3" x14ac:dyDescent="0.2">
      <c r="C215" s="13"/>
    </row>
    <row r="216" spans="3:3" x14ac:dyDescent="0.2">
      <c r="C216" s="13"/>
    </row>
    <row r="217" spans="3:3" x14ac:dyDescent="0.2">
      <c r="C217" s="13"/>
    </row>
    <row r="218" spans="3:3" x14ac:dyDescent="0.2">
      <c r="C218" s="13"/>
    </row>
    <row r="219" spans="3:3" x14ac:dyDescent="0.2">
      <c r="C219" s="13"/>
    </row>
    <row r="220" spans="3:3" x14ac:dyDescent="0.2">
      <c r="C220" s="13"/>
    </row>
    <row r="221" spans="3:3" x14ac:dyDescent="0.2">
      <c r="C221" s="13"/>
    </row>
    <row r="222" spans="3:3" x14ac:dyDescent="0.2">
      <c r="C222" s="13"/>
    </row>
    <row r="223" spans="3:3" x14ac:dyDescent="0.2">
      <c r="C223" s="13"/>
    </row>
    <row r="224" spans="3:3" x14ac:dyDescent="0.2">
      <c r="C224" s="13"/>
    </row>
    <row r="225" spans="3:3" x14ac:dyDescent="0.2">
      <c r="C225" s="13"/>
    </row>
    <row r="226" spans="3:3" x14ac:dyDescent="0.2">
      <c r="C226" s="13"/>
    </row>
    <row r="227" spans="3:3" x14ac:dyDescent="0.2">
      <c r="C227" s="13"/>
    </row>
    <row r="228" spans="3:3" x14ac:dyDescent="0.2">
      <c r="C228" s="13"/>
    </row>
    <row r="229" spans="3:3" x14ac:dyDescent="0.2">
      <c r="C229" s="13"/>
    </row>
    <row r="230" spans="3:3" x14ac:dyDescent="0.2">
      <c r="C230" s="13"/>
    </row>
    <row r="231" spans="3:3" x14ac:dyDescent="0.2">
      <c r="C231" s="13"/>
    </row>
    <row r="232" spans="3:3" x14ac:dyDescent="0.2">
      <c r="C232" s="13"/>
    </row>
    <row r="233" spans="3:3" x14ac:dyDescent="0.2">
      <c r="C233" s="13"/>
    </row>
    <row r="234" spans="3:3" x14ac:dyDescent="0.2">
      <c r="C234" s="13"/>
    </row>
    <row r="235" spans="3:3" x14ac:dyDescent="0.2">
      <c r="C235" s="13"/>
    </row>
    <row r="236" spans="3:3" x14ac:dyDescent="0.2">
      <c r="C236" s="13"/>
    </row>
    <row r="237" spans="3:3" x14ac:dyDescent="0.2">
      <c r="C237" s="13"/>
    </row>
    <row r="238" spans="3:3" x14ac:dyDescent="0.2">
      <c r="C238" s="13"/>
    </row>
    <row r="239" spans="3:3" x14ac:dyDescent="0.2">
      <c r="C239" s="13"/>
    </row>
    <row r="240" spans="3:3" x14ac:dyDescent="0.2">
      <c r="C240" s="13"/>
    </row>
    <row r="241" spans="3:3" x14ac:dyDescent="0.2">
      <c r="C241" s="13"/>
    </row>
    <row r="242" spans="3:3" x14ac:dyDescent="0.2">
      <c r="C242" s="13"/>
    </row>
    <row r="243" spans="3:3" x14ac:dyDescent="0.2">
      <c r="C243" s="13"/>
    </row>
    <row r="244" spans="3:3" x14ac:dyDescent="0.2">
      <c r="C244" s="13"/>
    </row>
    <row r="245" spans="3:3" x14ac:dyDescent="0.2">
      <c r="C245" s="13"/>
    </row>
    <row r="246" spans="3:3" x14ac:dyDescent="0.2">
      <c r="C246" s="13"/>
    </row>
    <row r="247" spans="3:3" x14ac:dyDescent="0.2">
      <c r="C247" s="13"/>
    </row>
    <row r="248" spans="3:3" x14ac:dyDescent="0.2">
      <c r="C248" s="13"/>
    </row>
    <row r="249" spans="3:3" x14ac:dyDescent="0.2">
      <c r="C249" s="13"/>
    </row>
    <row r="250" spans="3:3" x14ac:dyDescent="0.2">
      <c r="C250" s="13"/>
    </row>
    <row r="251" spans="3:3" x14ac:dyDescent="0.2">
      <c r="C251" s="13"/>
    </row>
    <row r="252" spans="3:3" x14ac:dyDescent="0.2">
      <c r="C252" s="13"/>
    </row>
    <row r="253" spans="3:3" x14ac:dyDescent="0.2">
      <c r="C253" s="13"/>
    </row>
    <row r="254" spans="3:3" x14ac:dyDescent="0.2">
      <c r="C254" s="13"/>
    </row>
    <row r="255" spans="3:3" x14ac:dyDescent="0.2">
      <c r="C255" s="13"/>
    </row>
    <row r="256" spans="3:3" x14ac:dyDescent="0.2">
      <c r="C256" s="13"/>
    </row>
    <row r="257" spans="3:3" x14ac:dyDescent="0.2">
      <c r="C257" s="13"/>
    </row>
    <row r="258" spans="3:3" x14ac:dyDescent="0.2">
      <c r="C258" s="13"/>
    </row>
    <row r="259" spans="3:3" x14ac:dyDescent="0.2">
      <c r="C259" s="13"/>
    </row>
    <row r="260" spans="3:3" x14ac:dyDescent="0.2">
      <c r="C260" s="13"/>
    </row>
    <row r="261" spans="3:3" x14ac:dyDescent="0.2">
      <c r="C261" s="13"/>
    </row>
    <row r="262" spans="3:3" x14ac:dyDescent="0.2">
      <c r="C262" s="13"/>
    </row>
    <row r="263" spans="3:3" x14ac:dyDescent="0.2">
      <c r="C263" s="13"/>
    </row>
    <row r="264" spans="3:3" x14ac:dyDescent="0.2">
      <c r="C264" s="13"/>
    </row>
    <row r="265" spans="3:3" x14ac:dyDescent="0.2">
      <c r="C265" s="13"/>
    </row>
    <row r="266" spans="3:3" x14ac:dyDescent="0.2">
      <c r="C266" s="13"/>
    </row>
    <row r="267" spans="3:3" x14ac:dyDescent="0.2">
      <c r="C267" s="13"/>
    </row>
    <row r="268" spans="3:3" x14ac:dyDescent="0.2">
      <c r="C268" s="13"/>
    </row>
    <row r="269" spans="3:3" x14ac:dyDescent="0.2">
      <c r="C269" s="13"/>
    </row>
    <row r="270" spans="3:3" x14ac:dyDescent="0.2">
      <c r="C270" s="13"/>
    </row>
    <row r="271" spans="3:3" x14ac:dyDescent="0.2">
      <c r="C271" s="13"/>
    </row>
    <row r="272" spans="3:3" x14ac:dyDescent="0.2">
      <c r="C272" s="13"/>
    </row>
    <row r="273" spans="3:3" x14ac:dyDescent="0.2">
      <c r="C273" s="13"/>
    </row>
    <row r="274" spans="3:3" x14ac:dyDescent="0.2">
      <c r="C274" s="13"/>
    </row>
    <row r="275" spans="3:3" x14ac:dyDescent="0.2">
      <c r="C275" s="13"/>
    </row>
    <row r="276" spans="3:3" x14ac:dyDescent="0.2">
      <c r="C276" s="13"/>
    </row>
    <row r="277" spans="3:3" x14ac:dyDescent="0.2">
      <c r="C277" s="13"/>
    </row>
    <row r="278" spans="3:3" x14ac:dyDescent="0.2">
      <c r="C278" s="13"/>
    </row>
    <row r="279" spans="3:3" x14ac:dyDescent="0.2">
      <c r="C279" s="13"/>
    </row>
    <row r="280" spans="3:3" x14ac:dyDescent="0.2">
      <c r="C280" s="13"/>
    </row>
    <row r="281" spans="3:3" x14ac:dyDescent="0.2">
      <c r="C281" s="13"/>
    </row>
    <row r="282" spans="3:3" x14ac:dyDescent="0.2">
      <c r="C282" s="13"/>
    </row>
    <row r="283" spans="3:3" x14ac:dyDescent="0.2">
      <c r="C283" s="13"/>
    </row>
    <row r="284" spans="3:3" x14ac:dyDescent="0.2">
      <c r="C284" s="13"/>
    </row>
    <row r="285" spans="3:3" x14ac:dyDescent="0.2">
      <c r="C285" s="13"/>
    </row>
    <row r="286" spans="3:3" x14ac:dyDescent="0.2">
      <c r="C286" s="13"/>
    </row>
    <row r="287" spans="3:3" x14ac:dyDescent="0.2">
      <c r="C287" s="13"/>
    </row>
    <row r="288" spans="3:3" x14ac:dyDescent="0.2">
      <c r="C288" s="13"/>
    </row>
    <row r="289" spans="3:3" x14ac:dyDescent="0.2">
      <c r="C289" s="13"/>
    </row>
    <row r="290" spans="3:3" x14ac:dyDescent="0.2">
      <c r="C290" s="13"/>
    </row>
    <row r="291" spans="3:3" x14ac:dyDescent="0.2">
      <c r="C291" s="13"/>
    </row>
    <row r="292" spans="3:3" x14ac:dyDescent="0.2">
      <c r="C292" s="13"/>
    </row>
    <row r="293" spans="3:3" x14ac:dyDescent="0.2">
      <c r="C293" s="13"/>
    </row>
    <row r="294" spans="3:3" x14ac:dyDescent="0.2">
      <c r="C294" s="13"/>
    </row>
    <row r="295" spans="3:3" x14ac:dyDescent="0.2">
      <c r="C295" s="13"/>
    </row>
    <row r="296" spans="3:3" x14ac:dyDescent="0.2">
      <c r="C296" s="13"/>
    </row>
    <row r="297" spans="3:3" x14ac:dyDescent="0.2">
      <c r="C297" s="13"/>
    </row>
    <row r="298" spans="3:3" x14ac:dyDescent="0.2">
      <c r="C298" s="13"/>
    </row>
    <row r="299" spans="3:3" x14ac:dyDescent="0.2">
      <c r="C299" s="13"/>
    </row>
    <row r="300" spans="3:3" x14ac:dyDescent="0.2">
      <c r="C300" s="13"/>
    </row>
    <row r="301" spans="3:3" x14ac:dyDescent="0.2">
      <c r="C301" s="13"/>
    </row>
    <row r="302" spans="3:3" x14ac:dyDescent="0.2">
      <c r="C302" s="13"/>
    </row>
    <row r="303" spans="3:3" x14ac:dyDescent="0.2">
      <c r="C303" s="13"/>
    </row>
    <row r="304" spans="3:3" x14ac:dyDescent="0.2">
      <c r="C304" s="13"/>
    </row>
    <row r="305" spans="3:3" x14ac:dyDescent="0.2">
      <c r="C305" s="13"/>
    </row>
    <row r="306" spans="3:3" x14ac:dyDescent="0.2">
      <c r="C306" s="13"/>
    </row>
    <row r="307" spans="3:3" x14ac:dyDescent="0.2">
      <c r="C307" s="13"/>
    </row>
    <row r="308" spans="3:3" x14ac:dyDescent="0.2">
      <c r="C308" s="13"/>
    </row>
    <row r="309" spans="3:3" x14ac:dyDescent="0.2">
      <c r="C309" s="13"/>
    </row>
    <row r="310" spans="3:3" x14ac:dyDescent="0.2">
      <c r="C310" s="13"/>
    </row>
    <row r="311" spans="3:3" x14ac:dyDescent="0.2">
      <c r="C311" s="13"/>
    </row>
    <row r="312" spans="3:3" x14ac:dyDescent="0.2">
      <c r="C312" s="13"/>
    </row>
    <row r="313" spans="3:3" x14ac:dyDescent="0.2">
      <c r="C313" s="13"/>
    </row>
    <row r="314" spans="3:3" x14ac:dyDescent="0.2">
      <c r="C314" s="13"/>
    </row>
    <row r="315" spans="3:3" x14ac:dyDescent="0.2">
      <c r="C315" s="13"/>
    </row>
    <row r="316" spans="3:3" x14ac:dyDescent="0.2">
      <c r="C316" s="13"/>
    </row>
    <row r="317" spans="3:3" x14ac:dyDescent="0.2">
      <c r="C317" s="13"/>
    </row>
    <row r="318" spans="3:3" x14ac:dyDescent="0.2">
      <c r="C318" s="13"/>
    </row>
    <row r="319" spans="3:3" x14ac:dyDescent="0.2">
      <c r="C319" s="13"/>
    </row>
    <row r="320" spans="3:3" x14ac:dyDescent="0.2">
      <c r="C320" s="13"/>
    </row>
    <row r="321" spans="3:3" x14ac:dyDescent="0.2">
      <c r="C321" s="13"/>
    </row>
    <row r="322" spans="3:3" x14ac:dyDescent="0.2">
      <c r="C322" s="13"/>
    </row>
    <row r="323" spans="3:3" x14ac:dyDescent="0.2">
      <c r="C323" s="13"/>
    </row>
    <row r="324" spans="3:3" x14ac:dyDescent="0.2">
      <c r="C324" s="13"/>
    </row>
    <row r="325" spans="3:3" x14ac:dyDescent="0.2">
      <c r="C325" s="13"/>
    </row>
    <row r="326" spans="3:3" x14ac:dyDescent="0.2">
      <c r="C326" s="13"/>
    </row>
    <row r="327" spans="3:3" x14ac:dyDescent="0.2">
      <c r="C327" s="13"/>
    </row>
    <row r="328" spans="3:3" x14ac:dyDescent="0.2">
      <c r="C328" s="13"/>
    </row>
    <row r="329" spans="3:3" x14ac:dyDescent="0.2">
      <c r="C329" s="13"/>
    </row>
    <row r="330" spans="3:3" x14ac:dyDescent="0.2">
      <c r="C330" s="13"/>
    </row>
    <row r="331" spans="3:3" x14ac:dyDescent="0.2">
      <c r="C331" s="13"/>
    </row>
    <row r="332" spans="3:3" x14ac:dyDescent="0.2">
      <c r="C332" s="13"/>
    </row>
    <row r="333" spans="3:3" x14ac:dyDescent="0.2">
      <c r="C333" s="13"/>
    </row>
    <row r="334" spans="3:3" x14ac:dyDescent="0.2">
      <c r="C334" s="13"/>
    </row>
    <row r="335" spans="3:3" x14ac:dyDescent="0.2">
      <c r="C335" s="13"/>
    </row>
    <row r="336" spans="3:3" x14ac:dyDescent="0.2">
      <c r="C336" s="13"/>
    </row>
    <row r="337" spans="3:3" x14ac:dyDescent="0.2">
      <c r="C337" s="13"/>
    </row>
    <row r="338" spans="3:3" x14ac:dyDescent="0.2">
      <c r="C338" s="13"/>
    </row>
    <row r="339" spans="3:3" x14ac:dyDescent="0.2">
      <c r="C339" s="13"/>
    </row>
    <row r="340" spans="3:3" x14ac:dyDescent="0.2">
      <c r="C340" s="13"/>
    </row>
    <row r="341" spans="3:3" x14ac:dyDescent="0.2">
      <c r="C341" s="13"/>
    </row>
    <row r="342" spans="3:3" x14ac:dyDescent="0.2">
      <c r="C342" s="13"/>
    </row>
    <row r="343" spans="3:3" x14ac:dyDescent="0.2">
      <c r="C343" s="13"/>
    </row>
    <row r="344" spans="3:3" x14ac:dyDescent="0.2">
      <c r="C344" s="13"/>
    </row>
    <row r="345" spans="3:3" x14ac:dyDescent="0.2">
      <c r="C345" s="13"/>
    </row>
    <row r="346" spans="3:3" x14ac:dyDescent="0.2">
      <c r="C346" s="13"/>
    </row>
    <row r="347" spans="3:3" x14ac:dyDescent="0.2">
      <c r="C347" s="13"/>
    </row>
    <row r="348" spans="3:3" x14ac:dyDescent="0.2">
      <c r="C348" s="13"/>
    </row>
    <row r="349" spans="3:3" x14ac:dyDescent="0.2">
      <c r="C349" s="13"/>
    </row>
    <row r="350" spans="3:3" x14ac:dyDescent="0.2">
      <c r="C350" s="13"/>
    </row>
    <row r="351" spans="3:3" x14ac:dyDescent="0.2">
      <c r="C351" s="13"/>
    </row>
    <row r="352" spans="3:3" x14ac:dyDescent="0.2">
      <c r="C352" s="13"/>
    </row>
    <row r="353" spans="3:3" x14ac:dyDescent="0.2">
      <c r="C353" s="13"/>
    </row>
    <row r="354" spans="3:3" x14ac:dyDescent="0.2">
      <c r="C354" s="13"/>
    </row>
    <row r="355" spans="3:3" x14ac:dyDescent="0.2">
      <c r="C355" s="13"/>
    </row>
    <row r="356" spans="3:3" x14ac:dyDescent="0.2">
      <c r="C356" s="13"/>
    </row>
    <row r="357" spans="3:3" x14ac:dyDescent="0.2">
      <c r="C357" s="13"/>
    </row>
    <row r="358" spans="3:3" x14ac:dyDescent="0.2">
      <c r="C358" s="13"/>
    </row>
    <row r="359" spans="3:3" x14ac:dyDescent="0.2">
      <c r="C359" s="13"/>
    </row>
    <row r="360" spans="3:3" x14ac:dyDescent="0.2">
      <c r="C360" s="13"/>
    </row>
    <row r="361" spans="3:3" x14ac:dyDescent="0.2">
      <c r="C361" s="13"/>
    </row>
    <row r="362" spans="3:3" x14ac:dyDescent="0.2">
      <c r="C362" s="13"/>
    </row>
    <row r="363" spans="3:3" x14ac:dyDescent="0.2">
      <c r="C363" s="13"/>
    </row>
    <row r="364" spans="3:3" x14ac:dyDescent="0.2">
      <c r="C364" s="13"/>
    </row>
    <row r="365" spans="3:3" x14ac:dyDescent="0.2">
      <c r="C365" s="13"/>
    </row>
    <row r="366" spans="3:3" x14ac:dyDescent="0.2">
      <c r="C366" s="13"/>
    </row>
    <row r="367" spans="3:3" x14ac:dyDescent="0.2">
      <c r="C367" s="13"/>
    </row>
    <row r="368" spans="3:3" x14ac:dyDescent="0.2">
      <c r="C368" s="13"/>
    </row>
    <row r="369" spans="3:3" x14ac:dyDescent="0.2">
      <c r="C369" s="13"/>
    </row>
    <row r="370" spans="3:3" x14ac:dyDescent="0.2">
      <c r="C370" s="13"/>
    </row>
    <row r="371" spans="3:3" x14ac:dyDescent="0.2">
      <c r="C371" s="13"/>
    </row>
    <row r="372" spans="3:3" x14ac:dyDescent="0.2">
      <c r="C372" s="13"/>
    </row>
    <row r="373" spans="3:3" x14ac:dyDescent="0.2">
      <c r="C373" s="13"/>
    </row>
    <row r="374" spans="3:3" x14ac:dyDescent="0.2">
      <c r="C374" s="13"/>
    </row>
    <row r="375" spans="3:3" x14ac:dyDescent="0.2">
      <c r="C375" s="13"/>
    </row>
    <row r="376" spans="3:3" x14ac:dyDescent="0.2">
      <c r="C376" s="13"/>
    </row>
    <row r="377" spans="3:3" x14ac:dyDescent="0.2">
      <c r="C377" s="13"/>
    </row>
    <row r="378" spans="3:3" x14ac:dyDescent="0.2">
      <c r="C378" s="13"/>
    </row>
    <row r="379" spans="3:3" x14ac:dyDescent="0.2">
      <c r="C379" s="13"/>
    </row>
    <row r="380" spans="3:3" x14ac:dyDescent="0.2">
      <c r="C380" s="13"/>
    </row>
    <row r="381" spans="3:3" x14ac:dyDescent="0.2">
      <c r="C381" s="13"/>
    </row>
    <row r="382" spans="3:3" x14ac:dyDescent="0.2">
      <c r="C382" s="13"/>
    </row>
    <row r="383" spans="3:3" x14ac:dyDescent="0.2">
      <c r="C383" s="13"/>
    </row>
    <row r="384" spans="3:3" x14ac:dyDescent="0.2">
      <c r="C384" s="13"/>
    </row>
    <row r="385" spans="3:3" x14ac:dyDescent="0.2">
      <c r="C385" s="13"/>
    </row>
    <row r="386" spans="3:3" x14ac:dyDescent="0.2">
      <c r="C386" s="13"/>
    </row>
    <row r="387" spans="3:3" x14ac:dyDescent="0.2">
      <c r="C387" s="13"/>
    </row>
    <row r="388" spans="3:3" x14ac:dyDescent="0.2">
      <c r="C388" s="13"/>
    </row>
    <row r="389" spans="3:3" x14ac:dyDescent="0.2">
      <c r="C389" s="13"/>
    </row>
    <row r="390" spans="3:3" x14ac:dyDescent="0.2">
      <c r="C390" s="13"/>
    </row>
    <row r="391" spans="3:3" x14ac:dyDescent="0.2">
      <c r="C391" s="13"/>
    </row>
    <row r="392" spans="3:3" x14ac:dyDescent="0.2">
      <c r="C392" s="13"/>
    </row>
    <row r="393" spans="3:3" x14ac:dyDescent="0.2">
      <c r="C393" s="13"/>
    </row>
    <row r="394" spans="3:3" x14ac:dyDescent="0.2">
      <c r="C394" s="13"/>
    </row>
    <row r="395" spans="3:3" x14ac:dyDescent="0.2">
      <c r="C395" s="13"/>
    </row>
    <row r="396" spans="3:3" x14ac:dyDescent="0.2">
      <c r="C396" s="13"/>
    </row>
    <row r="397" spans="3:3" x14ac:dyDescent="0.2">
      <c r="C397" s="13"/>
    </row>
    <row r="398" spans="3:3" x14ac:dyDescent="0.2">
      <c r="C398" s="13"/>
    </row>
    <row r="399" spans="3:3" x14ac:dyDescent="0.2">
      <c r="C399" s="13"/>
    </row>
    <row r="400" spans="3:3" x14ac:dyDescent="0.2">
      <c r="C400" s="13"/>
    </row>
    <row r="401" spans="3:3" x14ac:dyDescent="0.2">
      <c r="C401" s="13"/>
    </row>
    <row r="402" spans="3:3" x14ac:dyDescent="0.2">
      <c r="C402" s="13"/>
    </row>
    <row r="403" spans="3:3" x14ac:dyDescent="0.2">
      <c r="C403" s="13"/>
    </row>
    <row r="404" spans="3:3" x14ac:dyDescent="0.2">
      <c r="C404" s="13"/>
    </row>
    <row r="405" spans="3:3" x14ac:dyDescent="0.2">
      <c r="C405" s="13"/>
    </row>
    <row r="406" spans="3:3" x14ac:dyDescent="0.2">
      <c r="C406" s="13"/>
    </row>
    <row r="407" spans="3:3" x14ac:dyDescent="0.2">
      <c r="C407" s="13"/>
    </row>
    <row r="408" spans="3:3" x14ac:dyDescent="0.2">
      <c r="C408" s="13"/>
    </row>
    <row r="409" spans="3:3" x14ac:dyDescent="0.2">
      <c r="C409" s="13"/>
    </row>
    <row r="410" spans="3:3" x14ac:dyDescent="0.2">
      <c r="C410" s="13"/>
    </row>
    <row r="411" spans="3:3" x14ac:dyDescent="0.2">
      <c r="C411" s="13"/>
    </row>
    <row r="412" spans="3:3" x14ac:dyDescent="0.2">
      <c r="C412" s="13"/>
    </row>
    <row r="413" spans="3:3" x14ac:dyDescent="0.2">
      <c r="C413" s="13"/>
    </row>
    <row r="414" spans="3:3" x14ac:dyDescent="0.2">
      <c r="C414" s="13"/>
    </row>
    <row r="415" spans="3:3" x14ac:dyDescent="0.2">
      <c r="C415" s="13"/>
    </row>
    <row r="416" spans="3:3" x14ac:dyDescent="0.2">
      <c r="C416" s="13"/>
    </row>
    <row r="417" spans="3:3" x14ac:dyDescent="0.2">
      <c r="C417" s="13"/>
    </row>
    <row r="418" spans="3:3" x14ac:dyDescent="0.2">
      <c r="C418" s="13"/>
    </row>
    <row r="419" spans="3:3" x14ac:dyDescent="0.2">
      <c r="C419" s="13"/>
    </row>
    <row r="420" spans="3:3" x14ac:dyDescent="0.2">
      <c r="C420" s="13"/>
    </row>
    <row r="421" spans="3:3" x14ac:dyDescent="0.2">
      <c r="C421" s="13"/>
    </row>
    <row r="422" spans="3:3" x14ac:dyDescent="0.2">
      <c r="C422" s="13"/>
    </row>
    <row r="423" spans="3:3" x14ac:dyDescent="0.2">
      <c r="C423" s="13"/>
    </row>
    <row r="424" spans="3:3" x14ac:dyDescent="0.2">
      <c r="C424" s="13"/>
    </row>
    <row r="425" spans="3:3" x14ac:dyDescent="0.2">
      <c r="C425" s="13"/>
    </row>
    <row r="426" spans="3:3" x14ac:dyDescent="0.2">
      <c r="C426" s="13"/>
    </row>
    <row r="427" spans="3:3" x14ac:dyDescent="0.2">
      <c r="C427" s="13"/>
    </row>
    <row r="428" spans="3:3" x14ac:dyDescent="0.2">
      <c r="C428" s="13"/>
    </row>
    <row r="429" spans="3:3" x14ac:dyDescent="0.2">
      <c r="C429" s="13"/>
    </row>
    <row r="430" spans="3:3" x14ac:dyDescent="0.2">
      <c r="C430" s="13"/>
    </row>
    <row r="431" spans="3:3" x14ac:dyDescent="0.2">
      <c r="C431" s="13"/>
    </row>
    <row r="432" spans="3:3" x14ac:dyDescent="0.2">
      <c r="C432" s="13"/>
    </row>
    <row r="433" spans="3:3" x14ac:dyDescent="0.2">
      <c r="C433" s="13"/>
    </row>
    <row r="434" spans="3:3" x14ac:dyDescent="0.2">
      <c r="C434" s="13"/>
    </row>
    <row r="435" spans="3:3" x14ac:dyDescent="0.2">
      <c r="C435" s="13"/>
    </row>
    <row r="436" spans="3:3" x14ac:dyDescent="0.2">
      <c r="C436" s="13"/>
    </row>
    <row r="437" spans="3:3" x14ac:dyDescent="0.2">
      <c r="C437" s="13"/>
    </row>
    <row r="438" spans="3:3" x14ac:dyDescent="0.2">
      <c r="C438" s="13"/>
    </row>
    <row r="439" spans="3:3" x14ac:dyDescent="0.2">
      <c r="C439" s="13"/>
    </row>
    <row r="440" spans="3:3" x14ac:dyDescent="0.2">
      <c r="C440" s="13"/>
    </row>
    <row r="441" spans="3:3" x14ac:dyDescent="0.2">
      <c r="C441" s="13"/>
    </row>
    <row r="442" spans="3:3" x14ac:dyDescent="0.2">
      <c r="C442" s="13"/>
    </row>
    <row r="443" spans="3:3" x14ac:dyDescent="0.2">
      <c r="C443" s="13"/>
    </row>
    <row r="444" spans="3:3" x14ac:dyDescent="0.2">
      <c r="C444" s="13"/>
    </row>
    <row r="445" spans="3:3" x14ac:dyDescent="0.2">
      <c r="C445" s="13"/>
    </row>
    <row r="446" spans="3:3" x14ac:dyDescent="0.2">
      <c r="C446" s="13"/>
    </row>
    <row r="447" spans="3:3" x14ac:dyDescent="0.2">
      <c r="C447" s="13"/>
    </row>
    <row r="448" spans="3:3" x14ac:dyDescent="0.2">
      <c r="C448" s="13"/>
    </row>
    <row r="449" spans="3:3" x14ac:dyDescent="0.2">
      <c r="C449" s="13"/>
    </row>
    <row r="450" spans="3:3" x14ac:dyDescent="0.2">
      <c r="C450" s="13"/>
    </row>
    <row r="451" spans="3:3" x14ac:dyDescent="0.2">
      <c r="C451" s="13"/>
    </row>
    <row r="452" spans="3:3" x14ac:dyDescent="0.2">
      <c r="C452" s="13"/>
    </row>
    <row r="453" spans="3:3" x14ac:dyDescent="0.2">
      <c r="C453" s="13"/>
    </row>
    <row r="454" spans="3:3" x14ac:dyDescent="0.2">
      <c r="C454" s="13"/>
    </row>
    <row r="455" spans="3:3" x14ac:dyDescent="0.2">
      <c r="C455" s="13"/>
    </row>
    <row r="456" spans="3:3" x14ac:dyDescent="0.2">
      <c r="C456" s="13"/>
    </row>
    <row r="457" spans="3:3" x14ac:dyDescent="0.2">
      <c r="C457" s="13"/>
    </row>
    <row r="458" spans="3:3" x14ac:dyDescent="0.2">
      <c r="C458" s="13"/>
    </row>
    <row r="459" spans="3:3" x14ac:dyDescent="0.2">
      <c r="C459" s="13"/>
    </row>
    <row r="460" spans="3:3" x14ac:dyDescent="0.2">
      <c r="C460" s="13"/>
    </row>
    <row r="461" spans="3:3" x14ac:dyDescent="0.2">
      <c r="C461" s="13"/>
    </row>
    <row r="462" spans="3:3" x14ac:dyDescent="0.2">
      <c r="C462" s="13"/>
    </row>
    <row r="463" spans="3:3" x14ac:dyDescent="0.2">
      <c r="C463" s="13"/>
    </row>
    <row r="464" spans="3:3" x14ac:dyDescent="0.2">
      <c r="C464" s="13"/>
    </row>
    <row r="465" spans="3:3" x14ac:dyDescent="0.2">
      <c r="C465" s="13"/>
    </row>
    <row r="466" spans="3:3" x14ac:dyDescent="0.2">
      <c r="C466" s="13"/>
    </row>
    <row r="467" spans="3:3" x14ac:dyDescent="0.2">
      <c r="C467" s="13"/>
    </row>
    <row r="468" spans="3:3" x14ac:dyDescent="0.2">
      <c r="C468" s="13"/>
    </row>
    <row r="469" spans="3:3" x14ac:dyDescent="0.2">
      <c r="C469" s="13"/>
    </row>
    <row r="470" spans="3:3" x14ac:dyDescent="0.2">
      <c r="C470" s="13"/>
    </row>
    <row r="471" spans="3:3" x14ac:dyDescent="0.2">
      <c r="C471" s="13"/>
    </row>
    <row r="472" spans="3:3" x14ac:dyDescent="0.2">
      <c r="C472" s="13"/>
    </row>
    <row r="473" spans="3:3" x14ac:dyDescent="0.2">
      <c r="C473" s="13"/>
    </row>
    <row r="474" spans="3:3" x14ac:dyDescent="0.2">
      <c r="C474" s="13"/>
    </row>
    <row r="475" spans="3:3" x14ac:dyDescent="0.2">
      <c r="C475" s="13"/>
    </row>
    <row r="476" spans="3:3" x14ac:dyDescent="0.2">
      <c r="C476" s="13"/>
    </row>
    <row r="477" spans="3:3" x14ac:dyDescent="0.2">
      <c r="C477" s="13"/>
    </row>
    <row r="478" spans="3:3" x14ac:dyDescent="0.2">
      <c r="C478" s="13"/>
    </row>
    <row r="479" spans="3:3" x14ac:dyDescent="0.2">
      <c r="C479" s="13"/>
    </row>
    <row r="480" spans="3:3" x14ac:dyDescent="0.2">
      <c r="C480" s="13"/>
    </row>
    <row r="481" spans="3:3" x14ac:dyDescent="0.2">
      <c r="C481" s="13"/>
    </row>
    <row r="482" spans="3:3" x14ac:dyDescent="0.2">
      <c r="C482" s="13"/>
    </row>
    <row r="483" spans="3:3" x14ac:dyDescent="0.2">
      <c r="C483" s="13"/>
    </row>
    <row r="484" spans="3:3" x14ac:dyDescent="0.2">
      <c r="C484" s="13"/>
    </row>
    <row r="485" spans="3:3" x14ac:dyDescent="0.2">
      <c r="C485" s="13"/>
    </row>
    <row r="486" spans="3:3" x14ac:dyDescent="0.2">
      <c r="C486" s="13"/>
    </row>
    <row r="487" spans="3:3" x14ac:dyDescent="0.2">
      <c r="C487" s="13"/>
    </row>
    <row r="488" spans="3:3" x14ac:dyDescent="0.2">
      <c r="C488" s="13"/>
    </row>
    <row r="489" spans="3:3" x14ac:dyDescent="0.2">
      <c r="C489" s="13"/>
    </row>
    <row r="490" spans="3:3" x14ac:dyDescent="0.2">
      <c r="C490" s="13"/>
    </row>
    <row r="491" spans="3:3" x14ac:dyDescent="0.2">
      <c r="C491" s="13"/>
    </row>
    <row r="492" spans="3:3" x14ac:dyDescent="0.2">
      <c r="C492" s="13"/>
    </row>
    <row r="493" spans="3:3" x14ac:dyDescent="0.2">
      <c r="C493" s="13"/>
    </row>
    <row r="494" spans="3:3" x14ac:dyDescent="0.2">
      <c r="C494" s="13"/>
    </row>
    <row r="495" spans="3:3" x14ac:dyDescent="0.2">
      <c r="C495" s="13"/>
    </row>
    <row r="496" spans="3:3" x14ac:dyDescent="0.2">
      <c r="C496" s="13"/>
    </row>
    <row r="497" spans="3:3" x14ac:dyDescent="0.2">
      <c r="C497" s="13"/>
    </row>
    <row r="498" spans="3:3" x14ac:dyDescent="0.2">
      <c r="C498" s="13"/>
    </row>
    <row r="499" spans="3:3" x14ac:dyDescent="0.2">
      <c r="C499" s="13"/>
    </row>
    <row r="500" spans="3:3" x14ac:dyDescent="0.2">
      <c r="C500" s="13"/>
    </row>
    <row r="501" spans="3:3" x14ac:dyDescent="0.2">
      <c r="C501" s="13"/>
    </row>
    <row r="502" spans="3:3" x14ac:dyDescent="0.2">
      <c r="C502" s="13"/>
    </row>
    <row r="503" spans="3:3" x14ac:dyDescent="0.2">
      <c r="C503" s="13"/>
    </row>
    <row r="504" spans="3:3" x14ac:dyDescent="0.2">
      <c r="C504" s="13"/>
    </row>
    <row r="505" spans="3:3" x14ac:dyDescent="0.2">
      <c r="C505" s="13"/>
    </row>
    <row r="506" spans="3:3" x14ac:dyDescent="0.2">
      <c r="C506" s="13"/>
    </row>
    <row r="507" spans="3:3" x14ac:dyDescent="0.2">
      <c r="C507" s="13"/>
    </row>
    <row r="508" spans="3:3" x14ac:dyDescent="0.2">
      <c r="C508" s="13"/>
    </row>
    <row r="509" spans="3:3" x14ac:dyDescent="0.2">
      <c r="C509" s="13"/>
    </row>
    <row r="510" spans="3:3" x14ac:dyDescent="0.2">
      <c r="C510" s="13"/>
    </row>
    <row r="511" spans="3:3" x14ac:dyDescent="0.2">
      <c r="C511" s="13"/>
    </row>
    <row r="512" spans="3:3" x14ac:dyDescent="0.2">
      <c r="C512" s="13"/>
    </row>
    <row r="513" spans="3:3" x14ac:dyDescent="0.2">
      <c r="C513" s="13"/>
    </row>
    <row r="514" spans="3:3" x14ac:dyDescent="0.2">
      <c r="C514" s="13"/>
    </row>
    <row r="515" spans="3:3" x14ac:dyDescent="0.2">
      <c r="C515" s="13"/>
    </row>
    <row r="516" spans="3:3" x14ac:dyDescent="0.2">
      <c r="C516" s="13"/>
    </row>
    <row r="517" spans="3:3" x14ac:dyDescent="0.2">
      <c r="C517" s="13"/>
    </row>
    <row r="518" spans="3:3" x14ac:dyDescent="0.2">
      <c r="C518" s="13"/>
    </row>
    <row r="519" spans="3:3" x14ac:dyDescent="0.2">
      <c r="C519" s="13"/>
    </row>
    <row r="520" spans="3:3" x14ac:dyDescent="0.2">
      <c r="C520" s="13"/>
    </row>
    <row r="521" spans="3:3" x14ac:dyDescent="0.2">
      <c r="C521" s="13"/>
    </row>
    <row r="522" spans="3:3" x14ac:dyDescent="0.2">
      <c r="C522" s="13"/>
    </row>
    <row r="523" spans="3:3" x14ac:dyDescent="0.2">
      <c r="C523" s="13"/>
    </row>
    <row r="524" spans="3:3" x14ac:dyDescent="0.2">
      <c r="C524" s="13"/>
    </row>
    <row r="525" spans="3:3" x14ac:dyDescent="0.2">
      <c r="C525" s="13"/>
    </row>
    <row r="526" spans="3:3" x14ac:dyDescent="0.2">
      <c r="C526" s="13"/>
    </row>
    <row r="527" spans="3:3" x14ac:dyDescent="0.2">
      <c r="C527" s="13"/>
    </row>
    <row r="528" spans="3:3" x14ac:dyDescent="0.2">
      <c r="C528" s="13"/>
    </row>
    <row r="529" spans="3:3" x14ac:dyDescent="0.2">
      <c r="C529" s="13"/>
    </row>
    <row r="530" spans="3:3" x14ac:dyDescent="0.2">
      <c r="C530" s="13"/>
    </row>
    <row r="531" spans="3:3" x14ac:dyDescent="0.2">
      <c r="C531" s="13"/>
    </row>
    <row r="532" spans="3:3" x14ac:dyDescent="0.2">
      <c r="C532" s="13"/>
    </row>
    <row r="533" spans="3:3" x14ac:dyDescent="0.2">
      <c r="C533" s="13"/>
    </row>
    <row r="534" spans="3:3" x14ac:dyDescent="0.2">
      <c r="C534" s="13"/>
    </row>
    <row r="535" spans="3:3" x14ac:dyDescent="0.2">
      <c r="C535" s="13"/>
    </row>
    <row r="536" spans="3:3" x14ac:dyDescent="0.2">
      <c r="C536" s="13"/>
    </row>
    <row r="537" spans="3:3" x14ac:dyDescent="0.2">
      <c r="C537" s="13"/>
    </row>
    <row r="538" spans="3:3" x14ac:dyDescent="0.2">
      <c r="C538" s="13"/>
    </row>
    <row r="539" spans="3:3" x14ac:dyDescent="0.2">
      <c r="C539" s="13"/>
    </row>
    <row r="540" spans="3:3" x14ac:dyDescent="0.2">
      <c r="C540" s="13"/>
    </row>
    <row r="541" spans="3:3" x14ac:dyDescent="0.2">
      <c r="C541" s="13"/>
    </row>
    <row r="542" spans="3:3" x14ac:dyDescent="0.2">
      <c r="C542" s="13"/>
    </row>
    <row r="543" spans="3:3" x14ac:dyDescent="0.2">
      <c r="C543" s="13"/>
    </row>
    <row r="544" spans="3:3" x14ac:dyDescent="0.2">
      <c r="C544" s="13"/>
    </row>
    <row r="545" spans="3:3" x14ac:dyDescent="0.2">
      <c r="C545" s="13"/>
    </row>
    <row r="546" spans="3:3" x14ac:dyDescent="0.2">
      <c r="C546" s="13"/>
    </row>
    <row r="547" spans="3:3" x14ac:dyDescent="0.2">
      <c r="C547" s="13"/>
    </row>
    <row r="548" spans="3:3" x14ac:dyDescent="0.2">
      <c r="C548" s="13"/>
    </row>
    <row r="549" spans="3:3" x14ac:dyDescent="0.2">
      <c r="C549" s="13"/>
    </row>
    <row r="550" spans="3:3" x14ac:dyDescent="0.2">
      <c r="C550" s="13"/>
    </row>
    <row r="551" spans="3:3" x14ac:dyDescent="0.2">
      <c r="C551" s="13"/>
    </row>
    <row r="552" spans="3:3" x14ac:dyDescent="0.2">
      <c r="C552" s="13"/>
    </row>
    <row r="553" spans="3:3" x14ac:dyDescent="0.2">
      <c r="C553" s="13"/>
    </row>
    <row r="554" spans="3:3" x14ac:dyDescent="0.2">
      <c r="C554" s="13"/>
    </row>
    <row r="555" spans="3:3" x14ac:dyDescent="0.2">
      <c r="C555" s="13"/>
    </row>
    <row r="556" spans="3:3" x14ac:dyDescent="0.2">
      <c r="C556" s="13"/>
    </row>
    <row r="557" spans="3:3" x14ac:dyDescent="0.2">
      <c r="C557" s="13"/>
    </row>
    <row r="558" spans="3:3" x14ac:dyDescent="0.2">
      <c r="C558" s="13"/>
    </row>
    <row r="559" spans="3:3" x14ac:dyDescent="0.2">
      <c r="C559" s="13"/>
    </row>
    <row r="560" spans="3:3" x14ac:dyDescent="0.2">
      <c r="C560" s="13"/>
    </row>
    <row r="561" spans="3:3" x14ac:dyDescent="0.2">
      <c r="C561" s="13"/>
    </row>
    <row r="562" spans="3:3" x14ac:dyDescent="0.2">
      <c r="C562" s="13"/>
    </row>
    <row r="563" spans="3:3" x14ac:dyDescent="0.2">
      <c r="C563" s="13"/>
    </row>
    <row r="564" spans="3:3" x14ac:dyDescent="0.2">
      <c r="C564" s="13"/>
    </row>
    <row r="565" spans="3:3" x14ac:dyDescent="0.2">
      <c r="C565" s="13"/>
    </row>
    <row r="566" spans="3:3" x14ac:dyDescent="0.2">
      <c r="C566" s="13"/>
    </row>
    <row r="567" spans="3:3" x14ac:dyDescent="0.2">
      <c r="C567" s="13"/>
    </row>
    <row r="568" spans="3:3" x14ac:dyDescent="0.2">
      <c r="C568" s="13"/>
    </row>
    <row r="569" spans="3:3" x14ac:dyDescent="0.2">
      <c r="C569" s="13"/>
    </row>
    <row r="570" spans="3:3" x14ac:dyDescent="0.2">
      <c r="C570" s="13"/>
    </row>
    <row r="571" spans="3:3" x14ac:dyDescent="0.2">
      <c r="C571" s="13"/>
    </row>
    <row r="572" spans="3:3" x14ac:dyDescent="0.2">
      <c r="C572" s="13"/>
    </row>
    <row r="573" spans="3:3" x14ac:dyDescent="0.2">
      <c r="C573" s="13"/>
    </row>
    <row r="574" spans="3:3" x14ac:dyDescent="0.2">
      <c r="C574" s="13"/>
    </row>
    <row r="575" spans="3:3" x14ac:dyDescent="0.2">
      <c r="C575" s="13"/>
    </row>
    <row r="576" spans="3:3" x14ac:dyDescent="0.2">
      <c r="C576" s="13"/>
    </row>
    <row r="577" spans="3:3" x14ac:dyDescent="0.2">
      <c r="C577" s="13"/>
    </row>
    <row r="578" spans="3:3" x14ac:dyDescent="0.2">
      <c r="C578" s="13"/>
    </row>
    <row r="579" spans="3:3" x14ac:dyDescent="0.2">
      <c r="C579" s="13"/>
    </row>
    <row r="580" spans="3:3" x14ac:dyDescent="0.2">
      <c r="C580" s="13"/>
    </row>
    <row r="581" spans="3:3" x14ac:dyDescent="0.2">
      <c r="C581" s="13"/>
    </row>
    <row r="582" spans="3:3" x14ac:dyDescent="0.2">
      <c r="C582" s="13"/>
    </row>
    <row r="583" spans="3:3" x14ac:dyDescent="0.2">
      <c r="C583" s="13"/>
    </row>
    <row r="584" spans="3:3" x14ac:dyDescent="0.2">
      <c r="C584" s="13"/>
    </row>
    <row r="585" spans="3:3" x14ac:dyDescent="0.2">
      <c r="C585" s="13"/>
    </row>
    <row r="586" spans="3:3" x14ac:dyDescent="0.2">
      <c r="C586" s="13"/>
    </row>
    <row r="587" spans="3:3" x14ac:dyDescent="0.2">
      <c r="C587" s="13"/>
    </row>
    <row r="588" spans="3:3" x14ac:dyDescent="0.2">
      <c r="C588" s="13"/>
    </row>
    <row r="589" spans="3:3" x14ac:dyDescent="0.2">
      <c r="C589" s="13"/>
    </row>
    <row r="590" spans="3:3" x14ac:dyDescent="0.2">
      <c r="C590" s="13"/>
    </row>
    <row r="591" spans="3:3" x14ac:dyDescent="0.2">
      <c r="C591" s="13"/>
    </row>
    <row r="592" spans="3:3" x14ac:dyDescent="0.2">
      <c r="C592" s="13"/>
    </row>
    <row r="593" spans="3:3" x14ac:dyDescent="0.2">
      <c r="C593" s="13"/>
    </row>
    <row r="594" spans="3:3" x14ac:dyDescent="0.2">
      <c r="C594" s="13"/>
    </row>
    <row r="595" spans="3:3" x14ac:dyDescent="0.2">
      <c r="C595" s="13"/>
    </row>
    <row r="596" spans="3:3" x14ac:dyDescent="0.2">
      <c r="C596" s="13"/>
    </row>
    <row r="597" spans="3:3" x14ac:dyDescent="0.2">
      <c r="C597" s="13"/>
    </row>
    <row r="598" spans="3:3" x14ac:dyDescent="0.2">
      <c r="C598" s="13"/>
    </row>
    <row r="599" spans="3:3" x14ac:dyDescent="0.2">
      <c r="C599" s="13"/>
    </row>
    <row r="600" spans="3:3" x14ac:dyDescent="0.2">
      <c r="C600" s="13"/>
    </row>
    <row r="601" spans="3:3" x14ac:dyDescent="0.2">
      <c r="C601" s="13"/>
    </row>
    <row r="602" spans="3:3" x14ac:dyDescent="0.2">
      <c r="C602" s="13"/>
    </row>
    <row r="603" spans="3:3" x14ac:dyDescent="0.2">
      <c r="C603" s="13"/>
    </row>
    <row r="604" spans="3:3" x14ac:dyDescent="0.2">
      <c r="C604" s="13"/>
    </row>
    <row r="605" spans="3:3" x14ac:dyDescent="0.2">
      <c r="C605" s="13"/>
    </row>
    <row r="606" spans="3:3" x14ac:dyDescent="0.2">
      <c r="C606" s="13"/>
    </row>
    <row r="607" spans="3:3" x14ac:dyDescent="0.2">
      <c r="C607" s="13"/>
    </row>
    <row r="608" spans="3:3" x14ac:dyDescent="0.2">
      <c r="C608" s="13"/>
    </row>
    <row r="609" spans="3:3" x14ac:dyDescent="0.2">
      <c r="C609" s="13"/>
    </row>
    <row r="610" spans="3:3" x14ac:dyDescent="0.2">
      <c r="C610" s="13"/>
    </row>
    <row r="611" spans="3:3" x14ac:dyDescent="0.2">
      <c r="C611" s="13"/>
    </row>
    <row r="612" spans="3:3" x14ac:dyDescent="0.2">
      <c r="C612" s="13"/>
    </row>
    <row r="613" spans="3:3" x14ac:dyDescent="0.2">
      <c r="C613" s="13"/>
    </row>
    <row r="614" spans="3:3" x14ac:dyDescent="0.2">
      <c r="C614" s="13"/>
    </row>
    <row r="615" spans="3:3" x14ac:dyDescent="0.2">
      <c r="C615" s="13"/>
    </row>
    <row r="616" spans="3:3" x14ac:dyDescent="0.2">
      <c r="C616" s="13"/>
    </row>
    <row r="617" spans="3:3" x14ac:dyDescent="0.2">
      <c r="C617" s="13"/>
    </row>
    <row r="618" spans="3:3" x14ac:dyDescent="0.2">
      <c r="C618" s="13"/>
    </row>
    <row r="619" spans="3:3" x14ac:dyDescent="0.2">
      <c r="C619" s="13"/>
    </row>
    <row r="620" spans="3:3" x14ac:dyDescent="0.2">
      <c r="C620" s="13"/>
    </row>
    <row r="621" spans="3:3" x14ac:dyDescent="0.2">
      <c r="C621" s="13"/>
    </row>
    <row r="622" spans="3:3" x14ac:dyDescent="0.2">
      <c r="C622" s="13"/>
    </row>
    <row r="623" spans="3:3" x14ac:dyDescent="0.2">
      <c r="C623" s="13"/>
    </row>
    <row r="624" spans="3:3" x14ac:dyDescent="0.2">
      <c r="C624" s="13"/>
    </row>
    <row r="625" spans="3:3" x14ac:dyDescent="0.2">
      <c r="C625" s="13"/>
    </row>
    <row r="626" spans="3:3" x14ac:dyDescent="0.2">
      <c r="C626" s="13"/>
    </row>
    <row r="627" spans="3:3" x14ac:dyDescent="0.2">
      <c r="C627" s="13"/>
    </row>
    <row r="628" spans="3:3" x14ac:dyDescent="0.2">
      <c r="C628" s="13"/>
    </row>
    <row r="629" spans="3:3" x14ac:dyDescent="0.2">
      <c r="C629" s="13"/>
    </row>
    <row r="630" spans="3:3" x14ac:dyDescent="0.2">
      <c r="C630" s="13"/>
    </row>
    <row r="631" spans="3:3" x14ac:dyDescent="0.2">
      <c r="C631" s="13"/>
    </row>
    <row r="632" spans="3:3" x14ac:dyDescent="0.2">
      <c r="C632" s="13"/>
    </row>
    <row r="633" spans="3:3" x14ac:dyDescent="0.2">
      <c r="C633" s="13"/>
    </row>
    <row r="634" spans="3:3" x14ac:dyDescent="0.2">
      <c r="C634" s="13"/>
    </row>
    <row r="635" spans="3:3" x14ac:dyDescent="0.2">
      <c r="C635" s="13"/>
    </row>
    <row r="636" spans="3:3" x14ac:dyDescent="0.2">
      <c r="C636" s="13"/>
    </row>
    <row r="637" spans="3:3" x14ac:dyDescent="0.2">
      <c r="C637" s="13"/>
    </row>
    <row r="638" spans="3:3" x14ac:dyDescent="0.2">
      <c r="C638" s="13"/>
    </row>
    <row r="639" spans="3:3" x14ac:dyDescent="0.2">
      <c r="C639" s="13"/>
    </row>
    <row r="640" spans="3:3" x14ac:dyDescent="0.2">
      <c r="C640" s="13"/>
    </row>
    <row r="641" spans="3:3" x14ac:dyDescent="0.2">
      <c r="C641" s="13"/>
    </row>
    <row r="642" spans="3:3" x14ac:dyDescent="0.2">
      <c r="C642" s="13"/>
    </row>
    <row r="643" spans="3:3" x14ac:dyDescent="0.2">
      <c r="C643" s="13"/>
    </row>
    <row r="644" spans="3:3" x14ac:dyDescent="0.2">
      <c r="C644" s="13"/>
    </row>
    <row r="645" spans="3:3" x14ac:dyDescent="0.2">
      <c r="C645" s="13"/>
    </row>
    <row r="646" spans="3:3" x14ac:dyDescent="0.2">
      <c r="C646" s="13"/>
    </row>
    <row r="647" spans="3:3" x14ac:dyDescent="0.2">
      <c r="C647" s="13"/>
    </row>
    <row r="648" spans="3:3" x14ac:dyDescent="0.2">
      <c r="C648" s="13"/>
    </row>
    <row r="649" spans="3:3" x14ac:dyDescent="0.2">
      <c r="C649" s="13"/>
    </row>
    <row r="650" spans="3:3" x14ac:dyDescent="0.2">
      <c r="C650" s="13"/>
    </row>
    <row r="651" spans="3:3" x14ac:dyDescent="0.2">
      <c r="C651" s="13"/>
    </row>
    <row r="652" spans="3:3" x14ac:dyDescent="0.2">
      <c r="C652" s="13"/>
    </row>
    <row r="653" spans="3:3" x14ac:dyDescent="0.2">
      <c r="C653" s="13"/>
    </row>
    <row r="654" spans="3:3" x14ac:dyDescent="0.2">
      <c r="C654" s="13"/>
    </row>
    <row r="655" spans="3:3" x14ac:dyDescent="0.2">
      <c r="C655" s="13"/>
    </row>
    <row r="656" spans="3:3" x14ac:dyDescent="0.2">
      <c r="C656" s="13"/>
    </row>
    <row r="657" spans="3:3" x14ac:dyDescent="0.2">
      <c r="C657" s="13"/>
    </row>
    <row r="658" spans="3:3" x14ac:dyDescent="0.2">
      <c r="C658" s="13"/>
    </row>
    <row r="659" spans="3:3" x14ac:dyDescent="0.2">
      <c r="C659" s="13"/>
    </row>
    <row r="660" spans="3:3" x14ac:dyDescent="0.2">
      <c r="C660" s="13"/>
    </row>
    <row r="661" spans="3:3" x14ac:dyDescent="0.2">
      <c r="C661" s="13"/>
    </row>
    <row r="662" spans="3:3" x14ac:dyDescent="0.2">
      <c r="C662" s="13"/>
    </row>
    <row r="663" spans="3:3" x14ac:dyDescent="0.2">
      <c r="C663" s="13"/>
    </row>
    <row r="664" spans="3:3" x14ac:dyDescent="0.2">
      <c r="C664" s="13"/>
    </row>
    <row r="665" spans="3:3" x14ac:dyDescent="0.2">
      <c r="C665" s="13"/>
    </row>
    <row r="666" spans="3:3" x14ac:dyDescent="0.2">
      <c r="C666" s="13"/>
    </row>
    <row r="667" spans="3:3" x14ac:dyDescent="0.2">
      <c r="C667" s="13"/>
    </row>
    <row r="668" spans="3:3" x14ac:dyDescent="0.2">
      <c r="C668" s="13"/>
    </row>
    <row r="669" spans="3:3" x14ac:dyDescent="0.2">
      <c r="C669" s="13"/>
    </row>
    <row r="670" spans="3:3" x14ac:dyDescent="0.2">
      <c r="C670" s="13"/>
    </row>
    <row r="671" spans="3:3" x14ac:dyDescent="0.2">
      <c r="C671" s="13"/>
    </row>
    <row r="672" spans="3:3" x14ac:dyDescent="0.2">
      <c r="C672" s="13"/>
    </row>
    <row r="673" spans="3:3" x14ac:dyDescent="0.2">
      <c r="C673" s="13"/>
    </row>
    <row r="674" spans="3:3" x14ac:dyDescent="0.2">
      <c r="C674" s="13"/>
    </row>
    <row r="675" spans="3:3" x14ac:dyDescent="0.2">
      <c r="C675" s="13"/>
    </row>
    <row r="676" spans="3:3" x14ac:dyDescent="0.2">
      <c r="C676" s="13"/>
    </row>
    <row r="677" spans="3:3" x14ac:dyDescent="0.2">
      <c r="C677" s="13"/>
    </row>
    <row r="678" spans="3:3" x14ac:dyDescent="0.2">
      <c r="C678" s="13"/>
    </row>
    <row r="679" spans="3:3" x14ac:dyDescent="0.2">
      <c r="C679" s="13"/>
    </row>
    <row r="680" spans="3:3" x14ac:dyDescent="0.2">
      <c r="C680" s="13"/>
    </row>
    <row r="681" spans="3:3" x14ac:dyDescent="0.2">
      <c r="C681" s="13"/>
    </row>
    <row r="682" spans="3:3" x14ac:dyDescent="0.2">
      <c r="C682" s="13"/>
    </row>
    <row r="683" spans="3:3" x14ac:dyDescent="0.2">
      <c r="C683" s="13"/>
    </row>
    <row r="684" spans="3:3" x14ac:dyDescent="0.2">
      <c r="C684" s="13"/>
    </row>
    <row r="685" spans="3:3" x14ac:dyDescent="0.2">
      <c r="C685" s="13"/>
    </row>
    <row r="686" spans="3:3" x14ac:dyDescent="0.2">
      <c r="C686" s="13"/>
    </row>
    <row r="687" spans="3:3" x14ac:dyDescent="0.2">
      <c r="C687" s="13"/>
    </row>
    <row r="688" spans="3:3" x14ac:dyDescent="0.2">
      <c r="C688" s="13"/>
    </row>
    <row r="689" spans="3:3" x14ac:dyDescent="0.2">
      <c r="C689" s="13"/>
    </row>
    <row r="690" spans="3:3" x14ac:dyDescent="0.2">
      <c r="C690" s="13"/>
    </row>
    <row r="691" spans="3:3" x14ac:dyDescent="0.2">
      <c r="C691" s="13"/>
    </row>
    <row r="692" spans="3:3" x14ac:dyDescent="0.2">
      <c r="C692" s="13"/>
    </row>
    <row r="693" spans="3:3" x14ac:dyDescent="0.2">
      <c r="C693" s="13"/>
    </row>
    <row r="694" spans="3:3" x14ac:dyDescent="0.2">
      <c r="C694" s="13"/>
    </row>
    <row r="695" spans="3:3" x14ac:dyDescent="0.2">
      <c r="C695" s="13"/>
    </row>
    <row r="696" spans="3:3" x14ac:dyDescent="0.2">
      <c r="C696" s="13"/>
    </row>
    <row r="697" spans="3:3" x14ac:dyDescent="0.2">
      <c r="C697" s="13"/>
    </row>
    <row r="698" spans="3:3" x14ac:dyDescent="0.2">
      <c r="C698" s="13"/>
    </row>
    <row r="699" spans="3:3" x14ac:dyDescent="0.2">
      <c r="C699" s="13"/>
    </row>
    <row r="700" spans="3:3" x14ac:dyDescent="0.2">
      <c r="C700" s="13"/>
    </row>
    <row r="701" spans="3:3" x14ac:dyDescent="0.2">
      <c r="C701" s="13"/>
    </row>
    <row r="702" spans="3:3" x14ac:dyDescent="0.2">
      <c r="C702" s="13"/>
    </row>
    <row r="703" spans="3:3" x14ac:dyDescent="0.2">
      <c r="C703" s="13"/>
    </row>
    <row r="704" spans="3:3" x14ac:dyDescent="0.2">
      <c r="C704" s="13"/>
    </row>
    <row r="705" spans="3:3" x14ac:dyDescent="0.2">
      <c r="C705" s="13"/>
    </row>
    <row r="706" spans="3:3" x14ac:dyDescent="0.2">
      <c r="C706" s="13"/>
    </row>
    <row r="707" spans="3:3" x14ac:dyDescent="0.2">
      <c r="C707" s="13"/>
    </row>
    <row r="708" spans="3:3" x14ac:dyDescent="0.2">
      <c r="C708" s="13"/>
    </row>
    <row r="709" spans="3:3" x14ac:dyDescent="0.2">
      <c r="C709" s="13"/>
    </row>
    <row r="710" spans="3:3" x14ac:dyDescent="0.2">
      <c r="C710" s="13"/>
    </row>
    <row r="711" spans="3:3" x14ac:dyDescent="0.2">
      <c r="C711" s="13"/>
    </row>
    <row r="712" spans="3:3" x14ac:dyDescent="0.2">
      <c r="C712" s="13"/>
    </row>
    <row r="713" spans="3:3" x14ac:dyDescent="0.2">
      <c r="C713" s="13"/>
    </row>
    <row r="714" spans="3:3" x14ac:dyDescent="0.2">
      <c r="C714" s="13"/>
    </row>
    <row r="715" spans="3:3" x14ac:dyDescent="0.2">
      <c r="C715" s="13"/>
    </row>
    <row r="716" spans="3:3" x14ac:dyDescent="0.2">
      <c r="C716" s="13"/>
    </row>
    <row r="717" spans="3:3" x14ac:dyDescent="0.2">
      <c r="C717" s="13"/>
    </row>
    <row r="718" spans="3:3" x14ac:dyDescent="0.2">
      <c r="C718" s="13"/>
    </row>
    <row r="719" spans="3:3" x14ac:dyDescent="0.2">
      <c r="C719" s="13"/>
    </row>
    <row r="720" spans="3:3" x14ac:dyDescent="0.2">
      <c r="C720" s="13"/>
    </row>
    <row r="721" spans="3:3" x14ac:dyDescent="0.2">
      <c r="C721" s="13"/>
    </row>
    <row r="722" spans="3:3" x14ac:dyDescent="0.2">
      <c r="C722" s="13"/>
    </row>
    <row r="723" spans="3:3" x14ac:dyDescent="0.2">
      <c r="C723" s="13"/>
    </row>
    <row r="724" spans="3:3" x14ac:dyDescent="0.2">
      <c r="C724" s="13"/>
    </row>
    <row r="725" spans="3:3" x14ac:dyDescent="0.2">
      <c r="C725" s="13"/>
    </row>
    <row r="726" spans="3:3" x14ac:dyDescent="0.2">
      <c r="C726" s="13"/>
    </row>
    <row r="727" spans="3:3" x14ac:dyDescent="0.2">
      <c r="C727" s="13"/>
    </row>
    <row r="728" spans="3:3" x14ac:dyDescent="0.2">
      <c r="C728" s="13"/>
    </row>
    <row r="729" spans="3:3" x14ac:dyDescent="0.2">
      <c r="C729" s="13"/>
    </row>
    <row r="730" spans="3:3" x14ac:dyDescent="0.2">
      <c r="C730" s="13"/>
    </row>
    <row r="731" spans="3:3" x14ac:dyDescent="0.2">
      <c r="C731" s="13"/>
    </row>
    <row r="732" spans="3:3" x14ac:dyDescent="0.2">
      <c r="C732" s="13"/>
    </row>
    <row r="733" spans="3:3" x14ac:dyDescent="0.2">
      <c r="C733" s="13"/>
    </row>
    <row r="734" spans="3:3" x14ac:dyDescent="0.2">
      <c r="C734" s="13"/>
    </row>
    <row r="735" spans="3:3" x14ac:dyDescent="0.2">
      <c r="C735" s="13"/>
    </row>
    <row r="736" spans="3:3" x14ac:dyDescent="0.2">
      <c r="C736" s="13"/>
    </row>
    <row r="737" spans="3:3" x14ac:dyDescent="0.2">
      <c r="C737" s="13"/>
    </row>
    <row r="738" spans="3:3" x14ac:dyDescent="0.2">
      <c r="C738" s="13"/>
    </row>
    <row r="739" spans="3:3" x14ac:dyDescent="0.2">
      <c r="C739" s="13"/>
    </row>
    <row r="740" spans="3:3" x14ac:dyDescent="0.2">
      <c r="C740" s="13"/>
    </row>
    <row r="741" spans="3:3" x14ac:dyDescent="0.2">
      <c r="C741" s="13"/>
    </row>
    <row r="742" spans="3:3" x14ac:dyDescent="0.2">
      <c r="C742" s="13"/>
    </row>
    <row r="743" spans="3:3" x14ac:dyDescent="0.2">
      <c r="C743" s="13"/>
    </row>
    <row r="744" spans="3:3" x14ac:dyDescent="0.2">
      <c r="C744" s="13"/>
    </row>
    <row r="745" spans="3:3" x14ac:dyDescent="0.2">
      <c r="C745" s="13"/>
    </row>
    <row r="746" spans="3:3" x14ac:dyDescent="0.2">
      <c r="C746" s="13"/>
    </row>
    <row r="747" spans="3:3" x14ac:dyDescent="0.2">
      <c r="C747" s="13"/>
    </row>
    <row r="748" spans="3:3" x14ac:dyDescent="0.2">
      <c r="C748" s="13"/>
    </row>
    <row r="749" spans="3:3" x14ac:dyDescent="0.2">
      <c r="C749" s="13"/>
    </row>
    <row r="750" spans="3:3" x14ac:dyDescent="0.2">
      <c r="C750" s="13"/>
    </row>
    <row r="751" spans="3:3" x14ac:dyDescent="0.2">
      <c r="C751" s="13"/>
    </row>
    <row r="752" spans="3:3" x14ac:dyDescent="0.2">
      <c r="C752" s="13"/>
    </row>
    <row r="753" spans="3:3" x14ac:dyDescent="0.2">
      <c r="C753" s="13"/>
    </row>
    <row r="754" spans="3:3" x14ac:dyDescent="0.2">
      <c r="C754" s="13"/>
    </row>
    <row r="755" spans="3:3" x14ac:dyDescent="0.2">
      <c r="C755" s="13"/>
    </row>
    <row r="756" spans="3:3" x14ac:dyDescent="0.2">
      <c r="C756" s="13"/>
    </row>
    <row r="757" spans="3:3" x14ac:dyDescent="0.2">
      <c r="C757" s="13"/>
    </row>
    <row r="758" spans="3:3" x14ac:dyDescent="0.2">
      <c r="C758" s="13"/>
    </row>
    <row r="759" spans="3:3" x14ac:dyDescent="0.2">
      <c r="C759" s="13"/>
    </row>
    <row r="760" spans="3:3" x14ac:dyDescent="0.2">
      <c r="C760" s="13"/>
    </row>
    <row r="761" spans="3:3" x14ac:dyDescent="0.2">
      <c r="C761" s="13"/>
    </row>
    <row r="762" spans="3:3" x14ac:dyDescent="0.2">
      <c r="C762" s="13"/>
    </row>
    <row r="763" spans="3:3" x14ac:dyDescent="0.2">
      <c r="C763" s="13"/>
    </row>
    <row r="764" spans="3:3" x14ac:dyDescent="0.2">
      <c r="C764" s="13"/>
    </row>
    <row r="765" spans="3:3" x14ac:dyDescent="0.2">
      <c r="C765" s="13"/>
    </row>
    <row r="766" spans="3:3" x14ac:dyDescent="0.2">
      <c r="C766" s="13"/>
    </row>
    <row r="767" spans="3:3" x14ac:dyDescent="0.2">
      <c r="C767" s="13"/>
    </row>
    <row r="768" spans="3:3" x14ac:dyDescent="0.2">
      <c r="C768" s="13"/>
    </row>
    <row r="769" spans="3:3" x14ac:dyDescent="0.2">
      <c r="C769" s="13"/>
    </row>
    <row r="770" spans="3:3" x14ac:dyDescent="0.2">
      <c r="C770" s="13"/>
    </row>
    <row r="771" spans="3:3" x14ac:dyDescent="0.2">
      <c r="C771" s="13"/>
    </row>
    <row r="772" spans="3:3" x14ac:dyDescent="0.2">
      <c r="C772" s="13"/>
    </row>
    <row r="773" spans="3:3" x14ac:dyDescent="0.2">
      <c r="C773" s="13"/>
    </row>
    <row r="774" spans="3:3" x14ac:dyDescent="0.2">
      <c r="C774" s="13"/>
    </row>
    <row r="775" spans="3:3" x14ac:dyDescent="0.2">
      <c r="C775" s="13"/>
    </row>
    <row r="776" spans="3:3" x14ac:dyDescent="0.2">
      <c r="C776" s="13"/>
    </row>
    <row r="777" spans="3:3" x14ac:dyDescent="0.2">
      <c r="C777" s="13"/>
    </row>
    <row r="778" spans="3:3" x14ac:dyDescent="0.2">
      <c r="C778" s="13"/>
    </row>
    <row r="779" spans="3:3" x14ac:dyDescent="0.2">
      <c r="C779" s="13"/>
    </row>
    <row r="780" spans="3:3" x14ac:dyDescent="0.2">
      <c r="C780" s="13"/>
    </row>
    <row r="781" spans="3:3" x14ac:dyDescent="0.2">
      <c r="C781" s="13"/>
    </row>
    <row r="782" spans="3:3" x14ac:dyDescent="0.2">
      <c r="C782" s="13"/>
    </row>
    <row r="783" spans="3:3" x14ac:dyDescent="0.2">
      <c r="C783" s="13"/>
    </row>
    <row r="784" spans="3:3" x14ac:dyDescent="0.2">
      <c r="C784" s="13"/>
    </row>
    <row r="785" spans="3:3" x14ac:dyDescent="0.2">
      <c r="C785" s="13"/>
    </row>
    <row r="786" spans="3:3" x14ac:dyDescent="0.2">
      <c r="C786" s="13"/>
    </row>
    <row r="787" spans="3:3" x14ac:dyDescent="0.2">
      <c r="C787" s="13"/>
    </row>
    <row r="788" spans="3:3" x14ac:dyDescent="0.2">
      <c r="C788" s="13"/>
    </row>
    <row r="789" spans="3:3" x14ac:dyDescent="0.2">
      <c r="C789" s="13"/>
    </row>
    <row r="790" spans="3:3" x14ac:dyDescent="0.2">
      <c r="C790" s="13"/>
    </row>
    <row r="791" spans="3:3" x14ac:dyDescent="0.2">
      <c r="C791" s="13"/>
    </row>
    <row r="792" spans="3:3" x14ac:dyDescent="0.2">
      <c r="C792" s="13"/>
    </row>
    <row r="793" spans="3:3" x14ac:dyDescent="0.2">
      <c r="C793" s="13"/>
    </row>
    <row r="794" spans="3:3" x14ac:dyDescent="0.2">
      <c r="C794" s="13"/>
    </row>
    <row r="795" spans="3:3" x14ac:dyDescent="0.2">
      <c r="C795" s="13"/>
    </row>
    <row r="796" spans="3:3" x14ac:dyDescent="0.2">
      <c r="C796" s="13"/>
    </row>
    <row r="797" spans="3:3" x14ac:dyDescent="0.2">
      <c r="C797" s="13"/>
    </row>
    <row r="798" spans="3:3" x14ac:dyDescent="0.2">
      <c r="C798" s="13"/>
    </row>
    <row r="799" spans="3:3" x14ac:dyDescent="0.2">
      <c r="C799" s="13"/>
    </row>
    <row r="800" spans="3:3" x14ac:dyDescent="0.2">
      <c r="C800" s="13"/>
    </row>
    <row r="801" spans="3:3" x14ac:dyDescent="0.2">
      <c r="C801" s="13"/>
    </row>
    <row r="802" spans="3:3" x14ac:dyDescent="0.2">
      <c r="C802" s="13"/>
    </row>
    <row r="803" spans="3:3" x14ac:dyDescent="0.2">
      <c r="C803" s="13"/>
    </row>
    <row r="804" spans="3:3" x14ac:dyDescent="0.2">
      <c r="C804" s="13"/>
    </row>
    <row r="805" spans="3:3" x14ac:dyDescent="0.2">
      <c r="C805" s="13"/>
    </row>
    <row r="806" spans="3:3" x14ac:dyDescent="0.2">
      <c r="C806" s="13"/>
    </row>
    <row r="807" spans="3:3" x14ac:dyDescent="0.2">
      <c r="C807" s="13"/>
    </row>
    <row r="808" spans="3:3" x14ac:dyDescent="0.2">
      <c r="C808" s="13"/>
    </row>
    <row r="809" spans="3:3" x14ac:dyDescent="0.2">
      <c r="C809" s="13"/>
    </row>
    <row r="810" spans="3:3" x14ac:dyDescent="0.2">
      <c r="C810" s="13"/>
    </row>
    <row r="811" spans="3:3" x14ac:dyDescent="0.2">
      <c r="C811" s="13"/>
    </row>
    <row r="812" spans="3:3" x14ac:dyDescent="0.2">
      <c r="C812" s="13"/>
    </row>
    <row r="813" spans="3:3" x14ac:dyDescent="0.2">
      <c r="C813" s="13"/>
    </row>
    <row r="814" spans="3:3" x14ac:dyDescent="0.2">
      <c r="C814" s="13"/>
    </row>
    <row r="815" spans="3:3" x14ac:dyDescent="0.2">
      <c r="C815" s="13"/>
    </row>
    <row r="816" spans="3:3" x14ac:dyDescent="0.2">
      <c r="C816" s="13"/>
    </row>
    <row r="817" spans="3:3" x14ac:dyDescent="0.2">
      <c r="C817" s="13"/>
    </row>
    <row r="818" spans="3:3" x14ac:dyDescent="0.2">
      <c r="C818" s="13"/>
    </row>
    <row r="819" spans="3:3" x14ac:dyDescent="0.2">
      <c r="C819" s="13"/>
    </row>
    <row r="820" spans="3:3" x14ac:dyDescent="0.2">
      <c r="C820" s="13"/>
    </row>
    <row r="821" spans="3:3" x14ac:dyDescent="0.2">
      <c r="C821" s="13"/>
    </row>
    <row r="822" spans="3:3" x14ac:dyDescent="0.2">
      <c r="C822" s="13"/>
    </row>
    <row r="823" spans="3:3" x14ac:dyDescent="0.2">
      <c r="C823" s="13"/>
    </row>
    <row r="824" spans="3:3" x14ac:dyDescent="0.2">
      <c r="C824" s="13"/>
    </row>
    <row r="825" spans="3:3" x14ac:dyDescent="0.2">
      <c r="C825" s="13"/>
    </row>
    <row r="826" spans="3:3" x14ac:dyDescent="0.2">
      <c r="C826" s="13"/>
    </row>
    <row r="827" spans="3:3" x14ac:dyDescent="0.2">
      <c r="C827" s="13"/>
    </row>
    <row r="828" spans="3:3" x14ac:dyDescent="0.2">
      <c r="C828" s="13"/>
    </row>
    <row r="829" spans="3:3" x14ac:dyDescent="0.2">
      <c r="C829" s="13"/>
    </row>
    <row r="830" spans="3:3" x14ac:dyDescent="0.2">
      <c r="C830" s="13"/>
    </row>
    <row r="831" spans="3:3" x14ac:dyDescent="0.2">
      <c r="C831" s="13"/>
    </row>
    <row r="832" spans="3:3" x14ac:dyDescent="0.2">
      <c r="C832" s="13"/>
    </row>
    <row r="833" spans="3:3" x14ac:dyDescent="0.2">
      <c r="C833" s="13"/>
    </row>
    <row r="834" spans="3:3" x14ac:dyDescent="0.2">
      <c r="C834" s="13"/>
    </row>
    <row r="835" spans="3:3" x14ac:dyDescent="0.2">
      <c r="C835" s="13"/>
    </row>
    <row r="836" spans="3:3" x14ac:dyDescent="0.2">
      <c r="C836" s="13"/>
    </row>
    <row r="837" spans="3:3" x14ac:dyDescent="0.2">
      <c r="C837" s="13"/>
    </row>
    <row r="838" spans="3:3" x14ac:dyDescent="0.2">
      <c r="C838" s="13"/>
    </row>
    <row r="839" spans="3:3" x14ac:dyDescent="0.2">
      <c r="C839" s="13"/>
    </row>
    <row r="840" spans="3:3" x14ac:dyDescent="0.2">
      <c r="C840" s="13"/>
    </row>
    <row r="841" spans="3:3" x14ac:dyDescent="0.2">
      <c r="C841" s="13"/>
    </row>
    <row r="842" spans="3:3" x14ac:dyDescent="0.2">
      <c r="C842" s="13"/>
    </row>
    <row r="843" spans="3:3" x14ac:dyDescent="0.2">
      <c r="C843" s="13"/>
    </row>
    <row r="844" spans="3:3" x14ac:dyDescent="0.2">
      <c r="C844" s="13"/>
    </row>
    <row r="845" spans="3:3" x14ac:dyDescent="0.2">
      <c r="C845" s="13"/>
    </row>
    <row r="846" spans="3:3" x14ac:dyDescent="0.2">
      <c r="C846" s="13"/>
    </row>
    <row r="847" spans="3:3" x14ac:dyDescent="0.2">
      <c r="C847" s="13"/>
    </row>
    <row r="848" spans="3:3" x14ac:dyDescent="0.2">
      <c r="C848" s="13"/>
    </row>
    <row r="849" spans="3:3" x14ac:dyDescent="0.2">
      <c r="C849" s="13"/>
    </row>
    <row r="850" spans="3:3" x14ac:dyDescent="0.2">
      <c r="C850" s="13"/>
    </row>
    <row r="851" spans="3:3" x14ac:dyDescent="0.2">
      <c r="C851" s="13"/>
    </row>
    <row r="852" spans="3:3" x14ac:dyDescent="0.2">
      <c r="C852" s="13"/>
    </row>
    <row r="853" spans="3:3" x14ac:dyDescent="0.2">
      <c r="C853" s="13"/>
    </row>
    <row r="854" spans="3:3" x14ac:dyDescent="0.2">
      <c r="C854" s="13"/>
    </row>
    <row r="855" spans="3:3" x14ac:dyDescent="0.2">
      <c r="C855" s="13"/>
    </row>
    <row r="856" spans="3:3" x14ac:dyDescent="0.2">
      <c r="C856" s="13"/>
    </row>
    <row r="857" spans="3:3" x14ac:dyDescent="0.2">
      <c r="C857" s="13"/>
    </row>
    <row r="858" spans="3:3" x14ac:dyDescent="0.2">
      <c r="C858" s="13"/>
    </row>
    <row r="859" spans="3:3" x14ac:dyDescent="0.2">
      <c r="C859" s="13"/>
    </row>
    <row r="860" spans="3:3" x14ac:dyDescent="0.2">
      <c r="C860" s="13"/>
    </row>
    <row r="861" spans="3:3" x14ac:dyDescent="0.2">
      <c r="C861" s="13"/>
    </row>
    <row r="862" spans="3:3" x14ac:dyDescent="0.2">
      <c r="C862" s="13"/>
    </row>
    <row r="863" spans="3:3" x14ac:dyDescent="0.2">
      <c r="C863" s="13"/>
    </row>
    <row r="864" spans="3:3" x14ac:dyDescent="0.2">
      <c r="C864" s="13"/>
    </row>
    <row r="865" spans="3:3" x14ac:dyDescent="0.2">
      <c r="C865" s="13"/>
    </row>
    <row r="866" spans="3:3" x14ac:dyDescent="0.2">
      <c r="C866" s="13"/>
    </row>
    <row r="867" spans="3:3" x14ac:dyDescent="0.2">
      <c r="C867" s="13"/>
    </row>
    <row r="868" spans="3:3" x14ac:dyDescent="0.2">
      <c r="C868" s="13"/>
    </row>
    <row r="869" spans="3:3" x14ac:dyDescent="0.2">
      <c r="C869" s="13"/>
    </row>
    <row r="870" spans="3:3" x14ac:dyDescent="0.2">
      <c r="C870" s="13"/>
    </row>
    <row r="871" spans="3:3" x14ac:dyDescent="0.2">
      <c r="C871" s="13"/>
    </row>
    <row r="872" spans="3:3" x14ac:dyDescent="0.2">
      <c r="C872" s="13"/>
    </row>
    <row r="873" spans="3:3" x14ac:dyDescent="0.2">
      <c r="C873" s="13"/>
    </row>
    <row r="874" spans="3:3" x14ac:dyDescent="0.2">
      <c r="C874" s="13"/>
    </row>
    <row r="875" spans="3:3" x14ac:dyDescent="0.2">
      <c r="C875" s="13"/>
    </row>
    <row r="876" spans="3:3" x14ac:dyDescent="0.2">
      <c r="C876" s="13"/>
    </row>
    <row r="877" spans="3:3" x14ac:dyDescent="0.2">
      <c r="C877" s="13"/>
    </row>
    <row r="878" spans="3:3" x14ac:dyDescent="0.2">
      <c r="C878" s="13"/>
    </row>
    <row r="879" spans="3:3" x14ac:dyDescent="0.2">
      <c r="C879" s="13"/>
    </row>
    <row r="880" spans="3:3" x14ac:dyDescent="0.2">
      <c r="C880" s="13"/>
    </row>
    <row r="881" spans="3:3" x14ac:dyDescent="0.2">
      <c r="C881" s="13"/>
    </row>
    <row r="882" spans="3:3" x14ac:dyDescent="0.2">
      <c r="C882" s="13"/>
    </row>
    <row r="883" spans="3:3" x14ac:dyDescent="0.2">
      <c r="C883" s="13"/>
    </row>
    <row r="884" spans="3:3" x14ac:dyDescent="0.2">
      <c r="C884" s="13"/>
    </row>
    <row r="885" spans="3:3" x14ac:dyDescent="0.2">
      <c r="C885" s="13"/>
    </row>
    <row r="886" spans="3:3" x14ac:dyDescent="0.2">
      <c r="C886" s="13"/>
    </row>
    <row r="887" spans="3:3" x14ac:dyDescent="0.2">
      <c r="C887" s="13"/>
    </row>
    <row r="888" spans="3:3" x14ac:dyDescent="0.2">
      <c r="C888" s="13"/>
    </row>
    <row r="889" spans="3:3" x14ac:dyDescent="0.2">
      <c r="C889" s="13"/>
    </row>
    <row r="890" spans="3:3" x14ac:dyDescent="0.2">
      <c r="C890" s="13"/>
    </row>
    <row r="891" spans="3:3" x14ac:dyDescent="0.2">
      <c r="C891" s="13"/>
    </row>
    <row r="892" spans="3:3" x14ac:dyDescent="0.2">
      <c r="C892" s="13"/>
    </row>
    <row r="893" spans="3:3" x14ac:dyDescent="0.2">
      <c r="C893" s="13"/>
    </row>
    <row r="894" spans="3:3" x14ac:dyDescent="0.2">
      <c r="C894" s="13"/>
    </row>
    <row r="895" spans="3:3" x14ac:dyDescent="0.2">
      <c r="C895" s="13"/>
    </row>
    <row r="896" spans="3:3" x14ac:dyDescent="0.2">
      <c r="C896" s="13"/>
    </row>
    <row r="897" spans="3:3" x14ac:dyDescent="0.2">
      <c r="C897" s="13"/>
    </row>
    <row r="898" spans="3:3" x14ac:dyDescent="0.2">
      <c r="C898" s="13"/>
    </row>
    <row r="899" spans="3:3" x14ac:dyDescent="0.2">
      <c r="C899" s="13"/>
    </row>
    <row r="900" spans="3:3" x14ac:dyDescent="0.2">
      <c r="C900" s="13"/>
    </row>
    <row r="901" spans="3:3" x14ac:dyDescent="0.2">
      <c r="C901" s="13"/>
    </row>
    <row r="902" spans="3:3" x14ac:dyDescent="0.2">
      <c r="C902" s="13"/>
    </row>
    <row r="903" spans="3:3" x14ac:dyDescent="0.2">
      <c r="C903" s="13"/>
    </row>
    <row r="904" spans="3:3" x14ac:dyDescent="0.2">
      <c r="C904" s="13"/>
    </row>
    <row r="905" spans="3:3" x14ac:dyDescent="0.2">
      <c r="C905" s="13"/>
    </row>
    <row r="906" spans="3:3" x14ac:dyDescent="0.2">
      <c r="C906" s="13"/>
    </row>
    <row r="907" spans="3:3" x14ac:dyDescent="0.2">
      <c r="C907" s="13"/>
    </row>
    <row r="908" spans="3:3" x14ac:dyDescent="0.2">
      <c r="C908" s="13"/>
    </row>
    <row r="909" spans="3:3" x14ac:dyDescent="0.2">
      <c r="C909" s="13"/>
    </row>
    <row r="910" spans="3:3" x14ac:dyDescent="0.2">
      <c r="C910" s="13"/>
    </row>
    <row r="911" spans="3:3" x14ac:dyDescent="0.2">
      <c r="C911" s="13"/>
    </row>
    <row r="912" spans="3:3" x14ac:dyDescent="0.2">
      <c r="C912" s="13"/>
    </row>
    <row r="913" spans="3:3" x14ac:dyDescent="0.2">
      <c r="C913" s="13"/>
    </row>
    <row r="914" spans="3:3" x14ac:dyDescent="0.2">
      <c r="C914" s="13"/>
    </row>
    <row r="915" spans="3:3" x14ac:dyDescent="0.2">
      <c r="C915" s="13"/>
    </row>
    <row r="916" spans="3:3" x14ac:dyDescent="0.2">
      <c r="C916" s="13"/>
    </row>
    <row r="917" spans="3:3" x14ac:dyDescent="0.2">
      <c r="C917" s="13"/>
    </row>
    <row r="918" spans="3:3" x14ac:dyDescent="0.2">
      <c r="C918" s="13"/>
    </row>
    <row r="919" spans="3:3" x14ac:dyDescent="0.2">
      <c r="C919" s="13"/>
    </row>
    <row r="920" spans="3:3" x14ac:dyDescent="0.2">
      <c r="C920" s="13"/>
    </row>
    <row r="921" spans="3:3" x14ac:dyDescent="0.2">
      <c r="C921" s="13"/>
    </row>
    <row r="922" spans="3:3" x14ac:dyDescent="0.2">
      <c r="C922" s="13"/>
    </row>
    <row r="923" spans="3:3" x14ac:dyDescent="0.2">
      <c r="C923" s="13"/>
    </row>
    <row r="924" spans="3:3" x14ac:dyDescent="0.2">
      <c r="C924" s="13"/>
    </row>
    <row r="925" spans="3:3" x14ac:dyDescent="0.2">
      <c r="C925" s="13"/>
    </row>
    <row r="926" spans="3:3" x14ac:dyDescent="0.2">
      <c r="C926" s="13"/>
    </row>
    <row r="927" spans="3:3" x14ac:dyDescent="0.2">
      <c r="C927" s="13"/>
    </row>
    <row r="928" spans="3:3" x14ac:dyDescent="0.2">
      <c r="C928" s="13"/>
    </row>
    <row r="929" spans="3:3" x14ac:dyDescent="0.2">
      <c r="C929" s="13"/>
    </row>
    <row r="930" spans="3:3" x14ac:dyDescent="0.2">
      <c r="C930" s="13"/>
    </row>
    <row r="931" spans="3:3" x14ac:dyDescent="0.2">
      <c r="C931" s="13"/>
    </row>
    <row r="932" spans="3:3" x14ac:dyDescent="0.2">
      <c r="C932" s="13"/>
    </row>
    <row r="933" spans="3:3" x14ac:dyDescent="0.2">
      <c r="C933" s="13"/>
    </row>
    <row r="934" spans="3:3" x14ac:dyDescent="0.2">
      <c r="C934" s="13"/>
    </row>
    <row r="935" spans="3:3" x14ac:dyDescent="0.2">
      <c r="C935" s="13"/>
    </row>
    <row r="936" spans="3:3" x14ac:dyDescent="0.2">
      <c r="C936" s="13"/>
    </row>
    <row r="937" spans="3:3" x14ac:dyDescent="0.2">
      <c r="C937" s="13"/>
    </row>
    <row r="938" spans="3:3" x14ac:dyDescent="0.2">
      <c r="C938" s="13"/>
    </row>
    <row r="939" spans="3:3" x14ac:dyDescent="0.2">
      <c r="C939" s="13"/>
    </row>
    <row r="940" spans="3:3" x14ac:dyDescent="0.2">
      <c r="C940" s="13"/>
    </row>
    <row r="941" spans="3:3" x14ac:dyDescent="0.2">
      <c r="C941" s="13"/>
    </row>
    <row r="942" spans="3:3" x14ac:dyDescent="0.2">
      <c r="C942" s="13"/>
    </row>
    <row r="943" spans="3:3" x14ac:dyDescent="0.2">
      <c r="C943" s="13"/>
    </row>
    <row r="944" spans="3:3" x14ac:dyDescent="0.2">
      <c r="C944" s="13"/>
    </row>
    <row r="945" spans="3:3" x14ac:dyDescent="0.2">
      <c r="C945" s="13"/>
    </row>
    <row r="946" spans="3:3" x14ac:dyDescent="0.2">
      <c r="C946" s="13"/>
    </row>
    <row r="947" spans="3:3" x14ac:dyDescent="0.2">
      <c r="C947" s="13"/>
    </row>
    <row r="948" spans="3:3" x14ac:dyDescent="0.2">
      <c r="C948" s="13"/>
    </row>
    <row r="949" spans="3:3" x14ac:dyDescent="0.2">
      <c r="C949" s="13"/>
    </row>
    <row r="950" spans="3:3" x14ac:dyDescent="0.2">
      <c r="C950" s="13"/>
    </row>
    <row r="951" spans="3:3" x14ac:dyDescent="0.2">
      <c r="C951" s="13"/>
    </row>
    <row r="952" spans="3:3" x14ac:dyDescent="0.2">
      <c r="C952" s="13"/>
    </row>
    <row r="953" spans="3:3" x14ac:dyDescent="0.2">
      <c r="C953" s="13"/>
    </row>
    <row r="954" spans="3:3" x14ac:dyDescent="0.2">
      <c r="C954" s="13"/>
    </row>
    <row r="955" spans="3:3" x14ac:dyDescent="0.2">
      <c r="C955" s="13"/>
    </row>
    <row r="956" spans="3:3" x14ac:dyDescent="0.2">
      <c r="C956" s="13"/>
    </row>
    <row r="957" spans="3:3" x14ac:dyDescent="0.2">
      <c r="C957" s="13"/>
    </row>
    <row r="958" spans="3:3" x14ac:dyDescent="0.2">
      <c r="C958" s="13"/>
    </row>
    <row r="959" spans="3:3" x14ac:dyDescent="0.2">
      <c r="C959" s="13"/>
    </row>
    <row r="960" spans="3:3" x14ac:dyDescent="0.2">
      <c r="C960" s="13"/>
    </row>
    <row r="961" spans="3:3" x14ac:dyDescent="0.2">
      <c r="C961" s="13"/>
    </row>
    <row r="962" spans="3:3" x14ac:dyDescent="0.2">
      <c r="C962" s="13"/>
    </row>
    <row r="963" spans="3:3" x14ac:dyDescent="0.2">
      <c r="C963" s="13"/>
    </row>
    <row r="964" spans="3:3" x14ac:dyDescent="0.2">
      <c r="C964" s="13"/>
    </row>
    <row r="965" spans="3:3" x14ac:dyDescent="0.2">
      <c r="C965" s="13"/>
    </row>
    <row r="966" spans="3:3" x14ac:dyDescent="0.2">
      <c r="C966" s="13"/>
    </row>
    <row r="967" spans="3:3" x14ac:dyDescent="0.2">
      <c r="C967" s="13"/>
    </row>
    <row r="968" spans="3:3" x14ac:dyDescent="0.2">
      <c r="C968" s="13"/>
    </row>
    <row r="969" spans="3:3" x14ac:dyDescent="0.2">
      <c r="C969" s="13"/>
    </row>
    <row r="970" spans="3:3" x14ac:dyDescent="0.2">
      <c r="C970" s="13"/>
    </row>
    <row r="971" spans="3:3" x14ac:dyDescent="0.2">
      <c r="C971" s="13"/>
    </row>
    <row r="972" spans="3:3" x14ac:dyDescent="0.2">
      <c r="C972" s="13"/>
    </row>
    <row r="973" spans="3:3" x14ac:dyDescent="0.2">
      <c r="C973" s="13"/>
    </row>
    <row r="974" spans="3:3" x14ac:dyDescent="0.2">
      <c r="C974" s="13"/>
    </row>
    <row r="975" spans="3:3" x14ac:dyDescent="0.2">
      <c r="C975" s="13"/>
    </row>
    <row r="976" spans="3:3" x14ac:dyDescent="0.2">
      <c r="C976" s="13"/>
    </row>
    <row r="977" spans="3:3" x14ac:dyDescent="0.2">
      <c r="C977" s="13"/>
    </row>
    <row r="978" spans="3:3" x14ac:dyDescent="0.2">
      <c r="C978" s="13"/>
    </row>
    <row r="979" spans="3:3" x14ac:dyDescent="0.2">
      <c r="C979" s="13"/>
    </row>
    <row r="980" spans="3:3" x14ac:dyDescent="0.2">
      <c r="C980" s="13"/>
    </row>
    <row r="981" spans="3:3" x14ac:dyDescent="0.2">
      <c r="C981" s="13"/>
    </row>
    <row r="982" spans="3:3" x14ac:dyDescent="0.2">
      <c r="C982" s="13"/>
    </row>
    <row r="983" spans="3:3" x14ac:dyDescent="0.2">
      <c r="C983" s="13"/>
    </row>
    <row r="984" spans="3:3" x14ac:dyDescent="0.2">
      <c r="C984" s="13"/>
    </row>
    <row r="985" spans="3:3" x14ac:dyDescent="0.2">
      <c r="C985" s="13"/>
    </row>
    <row r="986" spans="3:3" x14ac:dyDescent="0.2">
      <c r="C986" s="13"/>
    </row>
    <row r="987" spans="3:3" x14ac:dyDescent="0.2">
      <c r="C987" s="13"/>
    </row>
    <row r="988" spans="3:3" x14ac:dyDescent="0.2">
      <c r="C988" s="13"/>
    </row>
    <row r="989" spans="3:3" x14ac:dyDescent="0.2">
      <c r="C989" s="13"/>
    </row>
    <row r="990" spans="3:3" x14ac:dyDescent="0.2">
      <c r="C990" s="13"/>
    </row>
    <row r="991" spans="3:3" x14ac:dyDescent="0.2">
      <c r="C991" s="13"/>
    </row>
    <row r="992" spans="3:3" x14ac:dyDescent="0.2">
      <c r="C992" s="13"/>
    </row>
    <row r="993" spans="3:3" x14ac:dyDescent="0.2">
      <c r="C993" s="13"/>
    </row>
    <row r="994" spans="3:3" x14ac:dyDescent="0.2">
      <c r="C994" s="13"/>
    </row>
    <row r="995" spans="3:3" x14ac:dyDescent="0.2">
      <c r="C995" s="13"/>
    </row>
    <row r="996" spans="3:3" x14ac:dyDescent="0.2">
      <c r="C996" s="13"/>
    </row>
    <row r="997" spans="3:3" x14ac:dyDescent="0.2">
      <c r="C997" s="13"/>
    </row>
    <row r="998" spans="3:3" x14ac:dyDescent="0.2">
      <c r="C998" s="13"/>
    </row>
    <row r="999" spans="3:3" x14ac:dyDescent="0.2">
      <c r="C999" s="13"/>
    </row>
    <row r="1000" spans="3:3" x14ac:dyDescent="0.2">
      <c r="C1000" s="13"/>
    </row>
    <row r="1001" spans="3:3" x14ac:dyDescent="0.2">
      <c r="C1001" s="13"/>
    </row>
    <row r="1002" spans="3:3" x14ac:dyDescent="0.2">
      <c r="C1002" s="13"/>
    </row>
    <row r="1003" spans="3:3" x14ac:dyDescent="0.2">
      <c r="C1003" s="13"/>
    </row>
    <row r="1004" spans="3:3" x14ac:dyDescent="0.2">
      <c r="C1004" s="13"/>
    </row>
    <row r="1005" spans="3:3" x14ac:dyDescent="0.2">
      <c r="C1005" s="13"/>
    </row>
    <row r="1006" spans="3:3" x14ac:dyDescent="0.2">
      <c r="C1006" s="13"/>
    </row>
    <row r="1007" spans="3:3" x14ac:dyDescent="0.2">
      <c r="C1007" s="13"/>
    </row>
    <row r="1008" spans="3:3" x14ac:dyDescent="0.2">
      <c r="C1008" s="13"/>
    </row>
    <row r="1009" spans="3:3" x14ac:dyDescent="0.2">
      <c r="C1009" s="13"/>
    </row>
    <row r="1010" spans="3:3" x14ac:dyDescent="0.2">
      <c r="C1010" s="13"/>
    </row>
    <row r="1011" spans="3:3" x14ac:dyDescent="0.2">
      <c r="C1011" s="13"/>
    </row>
    <row r="1012" spans="3:3" x14ac:dyDescent="0.2">
      <c r="C1012" s="13"/>
    </row>
    <row r="1013" spans="3:3" x14ac:dyDescent="0.2">
      <c r="C1013" s="13"/>
    </row>
    <row r="1014" spans="3:3" x14ac:dyDescent="0.2">
      <c r="C1014" s="13"/>
    </row>
    <row r="1015" spans="3:3" x14ac:dyDescent="0.2">
      <c r="C1015" s="13"/>
    </row>
    <row r="1016" spans="3:3" x14ac:dyDescent="0.2">
      <c r="C1016" s="13"/>
    </row>
    <row r="1017" spans="3:3" x14ac:dyDescent="0.2">
      <c r="C1017" s="13"/>
    </row>
    <row r="1018" spans="3:3" x14ac:dyDescent="0.2">
      <c r="C1018" s="13"/>
    </row>
    <row r="1019" spans="3:3" x14ac:dyDescent="0.2">
      <c r="C1019" s="13"/>
    </row>
    <row r="1020" spans="3:3" x14ac:dyDescent="0.2">
      <c r="C1020" s="13"/>
    </row>
    <row r="1021" spans="3:3" x14ac:dyDescent="0.2">
      <c r="C1021" s="13"/>
    </row>
    <row r="1022" spans="3:3" x14ac:dyDescent="0.2">
      <c r="C1022" s="13"/>
    </row>
    <row r="1023" spans="3:3" x14ac:dyDescent="0.2">
      <c r="C1023" s="13"/>
    </row>
    <row r="1024" spans="3:3" x14ac:dyDescent="0.2">
      <c r="C1024" s="13"/>
    </row>
    <row r="1025" spans="3:3" x14ac:dyDescent="0.2">
      <c r="C1025" s="13"/>
    </row>
    <row r="1026" spans="3:3" x14ac:dyDescent="0.2">
      <c r="C1026" s="13"/>
    </row>
    <row r="1027" spans="3:3" x14ac:dyDescent="0.2">
      <c r="C1027" s="13"/>
    </row>
    <row r="1028" spans="3:3" x14ac:dyDescent="0.2">
      <c r="C1028" s="13"/>
    </row>
    <row r="1029" spans="3:3" x14ac:dyDescent="0.2">
      <c r="C1029" s="13"/>
    </row>
    <row r="1030" spans="3:3" x14ac:dyDescent="0.2">
      <c r="C1030" s="13"/>
    </row>
    <row r="1031" spans="3:3" x14ac:dyDescent="0.2">
      <c r="C1031" s="13"/>
    </row>
    <row r="1032" spans="3:3" x14ac:dyDescent="0.2">
      <c r="C1032" s="13"/>
    </row>
    <row r="1033" spans="3:3" x14ac:dyDescent="0.2">
      <c r="C1033" s="13"/>
    </row>
    <row r="1034" spans="3:3" x14ac:dyDescent="0.2">
      <c r="C1034" s="13"/>
    </row>
    <row r="1035" spans="3:3" x14ac:dyDescent="0.2">
      <c r="C1035" s="13"/>
    </row>
    <row r="1036" spans="3:3" x14ac:dyDescent="0.2">
      <c r="C1036" s="13"/>
    </row>
    <row r="1037" spans="3:3" x14ac:dyDescent="0.2">
      <c r="C1037" s="13"/>
    </row>
    <row r="1038" spans="3:3" x14ac:dyDescent="0.2">
      <c r="C1038" s="13"/>
    </row>
    <row r="1039" spans="3:3" x14ac:dyDescent="0.2">
      <c r="C1039" s="13"/>
    </row>
    <row r="1040" spans="3:3" x14ac:dyDescent="0.2">
      <c r="C1040" s="13"/>
    </row>
    <row r="1041" spans="3:3" x14ac:dyDescent="0.2">
      <c r="C1041" s="13"/>
    </row>
    <row r="1042" spans="3:3" x14ac:dyDescent="0.2">
      <c r="C1042" s="13"/>
    </row>
    <row r="1043" spans="3:3" x14ac:dyDescent="0.2">
      <c r="C1043" s="13"/>
    </row>
    <row r="1044" spans="3:3" x14ac:dyDescent="0.2">
      <c r="C1044" s="13"/>
    </row>
    <row r="1045" spans="3:3" x14ac:dyDescent="0.2">
      <c r="C1045" s="13"/>
    </row>
    <row r="1046" spans="3:3" x14ac:dyDescent="0.2">
      <c r="C1046" s="13"/>
    </row>
    <row r="1047" spans="3:3" x14ac:dyDescent="0.2">
      <c r="C1047" s="13"/>
    </row>
    <row r="1048" spans="3:3" x14ac:dyDescent="0.2">
      <c r="C1048" s="13"/>
    </row>
    <row r="1049" spans="3:3" x14ac:dyDescent="0.2">
      <c r="C1049" s="13"/>
    </row>
    <row r="1050" spans="3:3" x14ac:dyDescent="0.2">
      <c r="C1050" s="13"/>
    </row>
    <row r="1051" spans="3:3" x14ac:dyDescent="0.2">
      <c r="C1051" s="13"/>
    </row>
    <row r="1052" spans="3:3" x14ac:dyDescent="0.2">
      <c r="C1052" s="13"/>
    </row>
    <row r="1053" spans="3:3" x14ac:dyDescent="0.2">
      <c r="C1053" s="13"/>
    </row>
    <row r="1054" spans="3:3" x14ac:dyDescent="0.2">
      <c r="C1054" s="13"/>
    </row>
    <row r="1055" spans="3:3" x14ac:dyDescent="0.2">
      <c r="C1055" s="13"/>
    </row>
    <row r="1056" spans="3:3" x14ac:dyDescent="0.2">
      <c r="C1056" s="13"/>
    </row>
    <row r="1057" spans="3:3" x14ac:dyDescent="0.2">
      <c r="C1057" s="13"/>
    </row>
    <row r="1058" spans="3:3" x14ac:dyDescent="0.2">
      <c r="C1058" s="13"/>
    </row>
    <row r="1059" spans="3:3" x14ac:dyDescent="0.2">
      <c r="C1059" s="13"/>
    </row>
    <row r="1060" spans="3:3" x14ac:dyDescent="0.2">
      <c r="C1060" s="13"/>
    </row>
    <row r="1061" spans="3:3" x14ac:dyDescent="0.2">
      <c r="C1061" s="13"/>
    </row>
    <row r="1062" spans="3:3" x14ac:dyDescent="0.2">
      <c r="C1062" s="13"/>
    </row>
    <row r="1063" spans="3:3" x14ac:dyDescent="0.2">
      <c r="C1063" s="13"/>
    </row>
    <row r="1064" spans="3:3" x14ac:dyDescent="0.2">
      <c r="C1064" s="13"/>
    </row>
    <row r="1065" spans="3:3" x14ac:dyDescent="0.2">
      <c r="C1065" s="13"/>
    </row>
    <row r="1066" spans="3:3" x14ac:dyDescent="0.2">
      <c r="C1066" s="13"/>
    </row>
    <row r="1067" spans="3:3" x14ac:dyDescent="0.2">
      <c r="C1067" s="13"/>
    </row>
    <row r="1068" spans="3:3" x14ac:dyDescent="0.2">
      <c r="C1068" s="13"/>
    </row>
    <row r="1069" spans="3:3" x14ac:dyDescent="0.2">
      <c r="C1069" s="13"/>
    </row>
    <row r="1070" spans="3:3" x14ac:dyDescent="0.2">
      <c r="C1070" s="13"/>
    </row>
    <row r="1071" spans="3:3" x14ac:dyDescent="0.2">
      <c r="C1071" s="13"/>
    </row>
    <row r="1072" spans="3:3" x14ac:dyDescent="0.2">
      <c r="C1072" s="13"/>
    </row>
    <row r="1073" spans="3:3" x14ac:dyDescent="0.2">
      <c r="C1073" s="13"/>
    </row>
    <row r="1074" spans="3:3" x14ac:dyDescent="0.2">
      <c r="C1074" s="13"/>
    </row>
    <row r="1075" spans="3:3" x14ac:dyDescent="0.2">
      <c r="C1075" s="13"/>
    </row>
    <row r="1076" spans="3:3" x14ac:dyDescent="0.2">
      <c r="C1076" s="13"/>
    </row>
    <row r="1077" spans="3:3" x14ac:dyDescent="0.2">
      <c r="C1077" s="13"/>
    </row>
    <row r="1078" spans="3:3" x14ac:dyDescent="0.2">
      <c r="C1078" s="13"/>
    </row>
    <row r="1079" spans="3:3" x14ac:dyDescent="0.2">
      <c r="C1079" s="13"/>
    </row>
    <row r="1080" spans="3:3" x14ac:dyDescent="0.2">
      <c r="C1080" s="13"/>
    </row>
    <row r="1081" spans="3:3" x14ac:dyDescent="0.2">
      <c r="C1081" s="13"/>
    </row>
    <row r="1082" spans="3:3" x14ac:dyDescent="0.2">
      <c r="C1082" s="13"/>
    </row>
    <row r="1083" spans="3:3" x14ac:dyDescent="0.2">
      <c r="C1083" s="13"/>
    </row>
    <row r="1084" spans="3:3" x14ac:dyDescent="0.2">
      <c r="C1084" s="13"/>
    </row>
    <row r="1085" spans="3:3" x14ac:dyDescent="0.2">
      <c r="C1085" s="13"/>
    </row>
    <row r="1086" spans="3:3" x14ac:dyDescent="0.2">
      <c r="C1086" s="13"/>
    </row>
    <row r="1087" spans="3:3" x14ac:dyDescent="0.2">
      <c r="C1087" s="13"/>
    </row>
    <row r="1088" spans="3:3" x14ac:dyDescent="0.2">
      <c r="C1088" s="13"/>
    </row>
    <row r="1089" spans="3:3" x14ac:dyDescent="0.2">
      <c r="C1089" s="13"/>
    </row>
    <row r="1090" spans="3:3" x14ac:dyDescent="0.2">
      <c r="C1090" s="13"/>
    </row>
    <row r="1091" spans="3:3" x14ac:dyDescent="0.2">
      <c r="C1091" s="13"/>
    </row>
    <row r="1092" spans="3:3" x14ac:dyDescent="0.2">
      <c r="C1092" s="13"/>
    </row>
    <row r="1093" spans="3:3" x14ac:dyDescent="0.2">
      <c r="C1093" s="13"/>
    </row>
    <row r="1094" spans="3:3" x14ac:dyDescent="0.2">
      <c r="C1094" s="13"/>
    </row>
    <row r="1095" spans="3:3" x14ac:dyDescent="0.2">
      <c r="C1095" s="13"/>
    </row>
    <row r="1096" spans="3:3" x14ac:dyDescent="0.2">
      <c r="C1096" s="13"/>
    </row>
    <row r="1097" spans="3:3" x14ac:dyDescent="0.2">
      <c r="C1097" s="13"/>
    </row>
    <row r="1098" spans="3:3" x14ac:dyDescent="0.2">
      <c r="C1098" s="13"/>
    </row>
    <row r="1099" spans="3:3" x14ac:dyDescent="0.2">
      <c r="C1099" s="13"/>
    </row>
    <row r="1100" spans="3:3" x14ac:dyDescent="0.2">
      <c r="C1100" s="13"/>
    </row>
    <row r="1101" spans="3:3" x14ac:dyDescent="0.2">
      <c r="C1101" s="13"/>
    </row>
    <row r="1102" spans="3:3" x14ac:dyDescent="0.2">
      <c r="C1102" s="13"/>
    </row>
    <row r="1103" spans="3:3" x14ac:dyDescent="0.2">
      <c r="C1103" s="13"/>
    </row>
    <row r="1104" spans="3:3" x14ac:dyDescent="0.2">
      <c r="C1104" s="13"/>
    </row>
    <row r="1105" spans="3:3" x14ac:dyDescent="0.2">
      <c r="C1105" s="13"/>
    </row>
    <row r="1106" spans="3:3" x14ac:dyDescent="0.2">
      <c r="C1106" s="13"/>
    </row>
    <row r="1107" spans="3:3" x14ac:dyDescent="0.2">
      <c r="C1107" s="13"/>
    </row>
    <row r="1108" spans="3:3" x14ac:dyDescent="0.2">
      <c r="C1108" s="13"/>
    </row>
    <row r="1109" spans="3:3" x14ac:dyDescent="0.2">
      <c r="C1109" s="13"/>
    </row>
    <row r="1110" spans="3:3" x14ac:dyDescent="0.2">
      <c r="C1110" s="13"/>
    </row>
    <row r="1111" spans="3:3" x14ac:dyDescent="0.2">
      <c r="C1111" s="13"/>
    </row>
    <row r="1112" spans="3:3" x14ac:dyDescent="0.2">
      <c r="C1112" s="13"/>
    </row>
    <row r="1113" spans="3:3" x14ac:dyDescent="0.2">
      <c r="C1113" s="13"/>
    </row>
    <row r="1114" spans="3:3" x14ac:dyDescent="0.2">
      <c r="C1114" s="13"/>
    </row>
    <row r="1115" spans="3:3" x14ac:dyDescent="0.2">
      <c r="C1115" s="13"/>
    </row>
    <row r="1116" spans="3:3" x14ac:dyDescent="0.2">
      <c r="C1116" s="13"/>
    </row>
    <row r="1117" spans="3:3" x14ac:dyDescent="0.2">
      <c r="C1117" s="13"/>
    </row>
    <row r="1118" spans="3:3" x14ac:dyDescent="0.2">
      <c r="C1118" s="13"/>
    </row>
    <row r="1119" spans="3:3" x14ac:dyDescent="0.2">
      <c r="C1119" s="13"/>
    </row>
    <row r="1120" spans="3:3" x14ac:dyDescent="0.2">
      <c r="C1120" s="13"/>
    </row>
    <row r="1121" spans="3:3" x14ac:dyDescent="0.2">
      <c r="C1121" s="13"/>
    </row>
    <row r="1122" spans="3:3" x14ac:dyDescent="0.2">
      <c r="C1122" s="13"/>
    </row>
    <row r="1123" spans="3:3" x14ac:dyDescent="0.2">
      <c r="C1123" s="13"/>
    </row>
    <row r="1124" spans="3:3" x14ac:dyDescent="0.2">
      <c r="C1124" s="13"/>
    </row>
    <row r="1125" spans="3:3" x14ac:dyDescent="0.2">
      <c r="C1125" s="13"/>
    </row>
    <row r="1126" spans="3:3" x14ac:dyDescent="0.2">
      <c r="C1126" s="13"/>
    </row>
    <row r="1127" spans="3:3" x14ac:dyDescent="0.2">
      <c r="C1127" s="13"/>
    </row>
    <row r="1128" spans="3:3" x14ac:dyDescent="0.2">
      <c r="C1128" s="13"/>
    </row>
    <row r="1129" spans="3:3" x14ac:dyDescent="0.2">
      <c r="C1129" s="13"/>
    </row>
    <row r="1130" spans="3:3" x14ac:dyDescent="0.2">
      <c r="C1130" s="13"/>
    </row>
    <row r="1131" spans="3:3" x14ac:dyDescent="0.2">
      <c r="C1131" s="13"/>
    </row>
    <row r="1132" spans="3:3" x14ac:dyDescent="0.2">
      <c r="C1132" s="13"/>
    </row>
    <row r="1133" spans="3:3" x14ac:dyDescent="0.2">
      <c r="C1133" s="13"/>
    </row>
    <row r="1134" spans="3:3" x14ac:dyDescent="0.2">
      <c r="C1134" s="13"/>
    </row>
    <row r="1135" spans="3:3" x14ac:dyDescent="0.2">
      <c r="C1135" s="13"/>
    </row>
    <row r="1136" spans="3:3" x14ac:dyDescent="0.2">
      <c r="C1136" s="13"/>
    </row>
    <row r="1137" spans="3:3" x14ac:dyDescent="0.2">
      <c r="C1137" s="13"/>
    </row>
    <row r="1138" spans="3:3" x14ac:dyDescent="0.2">
      <c r="C1138" s="13"/>
    </row>
    <row r="1139" spans="3:3" x14ac:dyDescent="0.2">
      <c r="C1139" s="13"/>
    </row>
    <row r="1140" spans="3:3" x14ac:dyDescent="0.2">
      <c r="C1140" s="13"/>
    </row>
    <row r="1141" spans="3:3" x14ac:dyDescent="0.2">
      <c r="C1141" s="13"/>
    </row>
    <row r="1142" spans="3:3" x14ac:dyDescent="0.2">
      <c r="C1142" s="13"/>
    </row>
    <row r="1143" spans="3:3" x14ac:dyDescent="0.2">
      <c r="C1143" s="13"/>
    </row>
    <row r="1144" spans="3:3" x14ac:dyDescent="0.2">
      <c r="C1144" s="13"/>
    </row>
    <row r="1145" spans="3:3" x14ac:dyDescent="0.2">
      <c r="C1145" s="13"/>
    </row>
    <row r="1146" spans="3:3" x14ac:dyDescent="0.2">
      <c r="C1146" s="13"/>
    </row>
    <row r="1147" spans="3:3" x14ac:dyDescent="0.2">
      <c r="C1147" s="13"/>
    </row>
    <row r="1148" spans="3:3" x14ac:dyDescent="0.2">
      <c r="C1148" s="13"/>
    </row>
    <row r="1149" spans="3:3" x14ac:dyDescent="0.2">
      <c r="C1149" s="13"/>
    </row>
    <row r="1150" spans="3:3" x14ac:dyDescent="0.2">
      <c r="C1150" s="13"/>
    </row>
    <row r="1151" spans="3:3" x14ac:dyDescent="0.2">
      <c r="C1151" s="13"/>
    </row>
    <row r="1152" spans="3:3" x14ac:dyDescent="0.2">
      <c r="C1152" s="13"/>
    </row>
    <row r="1153" spans="3:3" x14ac:dyDescent="0.2">
      <c r="C1153" s="13"/>
    </row>
    <row r="1154" spans="3:3" x14ac:dyDescent="0.2">
      <c r="C1154" s="13"/>
    </row>
    <row r="1155" spans="3:3" x14ac:dyDescent="0.2">
      <c r="C1155" s="13"/>
    </row>
    <row r="1156" spans="3:3" x14ac:dyDescent="0.2">
      <c r="C1156" s="13"/>
    </row>
    <row r="1157" spans="3:3" x14ac:dyDescent="0.2">
      <c r="C1157" s="13"/>
    </row>
    <row r="1158" spans="3:3" x14ac:dyDescent="0.2">
      <c r="C1158" s="13"/>
    </row>
    <row r="1159" spans="3:3" x14ac:dyDescent="0.2">
      <c r="C1159" s="13"/>
    </row>
    <row r="1160" spans="3:3" x14ac:dyDescent="0.2">
      <c r="C1160" s="13"/>
    </row>
    <row r="1161" spans="3:3" x14ac:dyDescent="0.2">
      <c r="C1161" s="13"/>
    </row>
    <row r="1162" spans="3:3" x14ac:dyDescent="0.2">
      <c r="C1162" s="13"/>
    </row>
    <row r="1163" spans="3:3" x14ac:dyDescent="0.2">
      <c r="C1163" s="13"/>
    </row>
    <row r="1164" spans="3:3" x14ac:dyDescent="0.2">
      <c r="C1164" s="13"/>
    </row>
    <row r="1165" spans="3:3" x14ac:dyDescent="0.2">
      <c r="C1165" s="13"/>
    </row>
    <row r="1166" spans="3:3" x14ac:dyDescent="0.2">
      <c r="C1166" s="13"/>
    </row>
    <row r="1167" spans="3:3" x14ac:dyDescent="0.2">
      <c r="C1167" s="13"/>
    </row>
    <row r="1168" spans="3:3" x14ac:dyDescent="0.2">
      <c r="C1168" s="13"/>
    </row>
    <row r="1169" spans="3:3" x14ac:dyDescent="0.2">
      <c r="C1169" s="13"/>
    </row>
    <row r="1170" spans="3:3" x14ac:dyDescent="0.2">
      <c r="C1170" s="13"/>
    </row>
    <row r="1171" spans="3:3" x14ac:dyDescent="0.2">
      <c r="C1171" s="13"/>
    </row>
    <row r="1172" spans="3:3" x14ac:dyDescent="0.2">
      <c r="C1172" s="13"/>
    </row>
    <row r="1173" spans="3:3" x14ac:dyDescent="0.2">
      <c r="C1173" s="13"/>
    </row>
    <row r="1174" spans="3:3" x14ac:dyDescent="0.2">
      <c r="C1174" s="13"/>
    </row>
    <row r="1175" spans="3:3" x14ac:dyDescent="0.2">
      <c r="C1175" s="13"/>
    </row>
    <row r="1176" spans="3:3" x14ac:dyDescent="0.2">
      <c r="C1176" s="13"/>
    </row>
    <row r="1177" spans="3:3" x14ac:dyDescent="0.2">
      <c r="C1177" s="13"/>
    </row>
    <row r="1178" spans="3:3" x14ac:dyDescent="0.2">
      <c r="C1178" s="13"/>
    </row>
    <row r="1179" spans="3:3" x14ac:dyDescent="0.2">
      <c r="C1179" s="13"/>
    </row>
    <row r="1180" spans="3:3" x14ac:dyDescent="0.2">
      <c r="C1180" s="13"/>
    </row>
    <row r="1181" spans="3:3" x14ac:dyDescent="0.2">
      <c r="C1181" s="13"/>
    </row>
    <row r="1182" spans="3:3" x14ac:dyDescent="0.2">
      <c r="C1182" s="13"/>
    </row>
    <row r="1183" spans="3:3" x14ac:dyDescent="0.2">
      <c r="C1183" s="13"/>
    </row>
    <row r="1184" spans="3:3" x14ac:dyDescent="0.2">
      <c r="C1184" s="13"/>
    </row>
    <row r="1185" spans="3:3" x14ac:dyDescent="0.2">
      <c r="C1185" s="13"/>
    </row>
    <row r="1186" spans="3:3" x14ac:dyDescent="0.2">
      <c r="C1186" s="13"/>
    </row>
    <row r="1187" spans="3:3" x14ac:dyDescent="0.2">
      <c r="C1187" s="13"/>
    </row>
    <row r="1188" spans="3:3" x14ac:dyDescent="0.2">
      <c r="C1188" s="13"/>
    </row>
    <row r="1189" spans="3:3" x14ac:dyDescent="0.2">
      <c r="C1189" s="13"/>
    </row>
    <row r="1190" spans="3:3" x14ac:dyDescent="0.2">
      <c r="C1190" s="13"/>
    </row>
    <row r="1191" spans="3:3" x14ac:dyDescent="0.2">
      <c r="C1191" s="13"/>
    </row>
    <row r="1192" spans="3:3" x14ac:dyDescent="0.2">
      <c r="C1192" s="13"/>
    </row>
    <row r="1193" spans="3:3" x14ac:dyDescent="0.2">
      <c r="C1193" s="13"/>
    </row>
    <row r="1194" spans="3:3" x14ac:dyDescent="0.2">
      <c r="C1194" s="13"/>
    </row>
    <row r="1195" spans="3:3" x14ac:dyDescent="0.2">
      <c r="C1195" s="13"/>
    </row>
    <row r="1196" spans="3:3" x14ac:dyDescent="0.2">
      <c r="C1196" s="13"/>
    </row>
    <row r="1197" spans="3:3" x14ac:dyDescent="0.2">
      <c r="C1197" s="13"/>
    </row>
    <row r="1198" spans="3:3" x14ac:dyDescent="0.2">
      <c r="C1198" s="13"/>
    </row>
    <row r="1199" spans="3:3" x14ac:dyDescent="0.2">
      <c r="C1199" s="13"/>
    </row>
    <row r="1200" spans="3:3" x14ac:dyDescent="0.2">
      <c r="C1200" s="13"/>
    </row>
    <row r="1201" spans="3:3" x14ac:dyDescent="0.2">
      <c r="C1201" s="13"/>
    </row>
    <row r="1202" spans="3:3" x14ac:dyDescent="0.2">
      <c r="C1202" s="13"/>
    </row>
    <row r="1203" spans="3:3" x14ac:dyDescent="0.2">
      <c r="C1203" s="13"/>
    </row>
    <row r="1204" spans="3:3" x14ac:dyDescent="0.2">
      <c r="C1204" s="13"/>
    </row>
    <row r="1205" spans="3:3" x14ac:dyDescent="0.2">
      <c r="C1205" s="13"/>
    </row>
    <row r="1206" spans="3:3" x14ac:dyDescent="0.2">
      <c r="C1206" s="13"/>
    </row>
    <row r="1207" spans="3:3" x14ac:dyDescent="0.2">
      <c r="C1207" s="13"/>
    </row>
    <row r="1208" spans="3:3" x14ac:dyDescent="0.2">
      <c r="C1208" s="13"/>
    </row>
    <row r="1209" spans="3:3" x14ac:dyDescent="0.2">
      <c r="C1209" s="13"/>
    </row>
    <row r="1210" spans="3:3" x14ac:dyDescent="0.2">
      <c r="C1210" s="13"/>
    </row>
    <row r="1211" spans="3:3" x14ac:dyDescent="0.2">
      <c r="C1211" s="13"/>
    </row>
    <row r="1212" spans="3:3" x14ac:dyDescent="0.2">
      <c r="C1212" s="13"/>
    </row>
    <row r="1213" spans="3:3" x14ac:dyDescent="0.2">
      <c r="C1213" s="13"/>
    </row>
    <row r="1214" spans="3:3" x14ac:dyDescent="0.2">
      <c r="C1214" s="13"/>
    </row>
    <row r="1215" spans="3:3" x14ac:dyDescent="0.2">
      <c r="C1215" s="13"/>
    </row>
    <row r="1216" spans="3:3" x14ac:dyDescent="0.2">
      <c r="C1216" s="13"/>
    </row>
    <row r="1217" spans="3:3" x14ac:dyDescent="0.2">
      <c r="C1217" s="13"/>
    </row>
    <row r="1218" spans="3:3" x14ac:dyDescent="0.2">
      <c r="C1218" s="13"/>
    </row>
    <row r="1219" spans="3:3" x14ac:dyDescent="0.2">
      <c r="C1219" s="13"/>
    </row>
    <row r="1220" spans="3:3" x14ac:dyDescent="0.2">
      <c r="C1220" s="13"/>
    </row>
    <row r="1221" spans="3:3" x14ac:dyDescent="0.2">
      <c r="C1221" s="13"/>
    </row>
    <row r="1222" spans="3:3" x14ac:dyDescent="0.2">
      <c r="C1222" s="13"/>
    </row>
    <row r="1223" spans="3:3" x14ac:dyDescent="0.2">
      <c r="C1223" s="13"/>
    </row>
    <row r="1224" spans="3:3" x14ac:dyDescent="0.2">
      <c r="C1224" s="13"/>
    </row>
    <row r="1225" spans="3:3" x14ac:dyDescent="0.2">
      <c r="C1225" s="13"/>
    </row>
    <row r="1226" spans="3:3" x14ac:dyDescent="0.2">
      <c r="C1226" s="13"/>
    </row>
    <row r="1227" spans="3:3" x14ac:dyDescent="0.2">
      <c r="C1227" s="13"/>
    </row>
    <row r="1228" spans="3:3" x14ac:dyDescent="0.2">
      <c r="C1228" s="13"/>
    </row>
    <row r="1229" spans="3:3" x14ac:dyDescent="0.2">
      <c r="C1229" s="13"/>
    </row>
    <row r="1230" spans="3:3" x14ac:dyDescent="0.2">
      <c r="C1230" s="13"/>
    </row>
    <row r="1231" spans="3:3" x14ac:dyDescent="0.2">
      <c r="C1231" s="13"/>
    </row>
    <row r="1232" spans="3:3" x14ac:dyDescent="0.2">
      <c r="C1232" s="13"/>
    </row>
    <row r="1233" spans="3:3" x14ac:dyDescent="0.2">
      <c r="C1233" s="13"/>
    </row>
    <row r="1234" spans="3:3" x14ac:dyDescent="0.2">
      <c r="C1234" s="13"/>
    </row>
    <row r="1235" spans="3:3" x14ac:dyDescent="0.2">
      <c r="C1235" s="13"/>
    </row>
    <row r="1236" spans="3:3" x14ac:dyDescent="0.2">
      <c r="C1236" s="13"/>
    </row>
    <row r="1237" spans="3:3" x14ac:dyDescent="0.2">
      <c r="C1237" s="13"/>
    </row>
    <row r="1238" spans="3:3" x14ac:dyDescent="0.2">
      <c r="C1238" s="13"/>
    </row>
    <row r="1239" spans="3:3" x14ac:dyDescent="0.2">
      <c r="C1239" s="13"/>
    </row>
    <row r="1240" spans="3:3" x14ac:dyDescent="0.2">
      <c r="C1240" s="13"/>
    </row>
    <row r="1241" spans="3:3" x14ac:dyDescent="0.2">
      <c r="C1241" s="13"/>
    </row>
    <row r="1242" spans="3:3" x14ac:dyDescent="0.2">
      <c r="C1242" s="13"/>
    </row>
    <row r="1243" spans="3:3" x14ac:dyDescent="0.2">
      <c r="C1243" s="13"/>
    </row>
    <row r="1244" spans="3:3" x14ac:dyDescent="0.2">
      <c r="C1244" s="13"/>
    </row>
    <row r="1245" spans="3:3" x14ac:dyDescent="0.2">
      <c r="C1245" s="13"/>
    </row>
    <row r="1246" spans="3:3" x14ac:dyDescent="0.2">
      <c r="C1246" s="13"/>
    </row>
    <row r="1247" spans="3:3" x14ac:dyDescent="0.2">
      <c r="C1247" s="13"/>
    </row>
    <row r="1248" spans="3:3" x14ac:dyDescent="0.2">
      <c r="C1248" s="13"/>
    </row>
    <row r="1249" spans="3:3" x14ac:dyDescent="0.2">
      <c r="C1249" s="13"/>
    </row>
    <row r="1250" spans="3:3" x14ac:dyDescent="0.2">
      <c r="C1250" s="13"/>
    </row>
    <row r="1251" spans="3:3" x14ac:dyDescent="0.2">
      <c r="C1251" s="13"/>
    </row>
    <row r="1252" spans="3:3" x14ac:dyDescent="0.2">
      <c r="C1252" s="13"/>
    </row>
    <row r="1253" spans="3:3" x14ac:dyDescent="0.2">
      <c r="C1253" s="13"/>
    </row>
    <row r="1254" spans="3:3" x14ac:dyDescent="0.2">
      <c r="C1254" s="13"/>
    </row>
    <row r="1255" spans="3:3" x14ac:dyDescent="0.2">
      <c r="C1255" s="13"/>
    </row>
    <row r="1256" spans="3:3" x14ac:dyDescent="0.2">
      <c r="C1256" s="13"/>
    </row>
    <row r="1257" spans="3:3" x14ac:dyDescent="0.2">
      <c r="C1257" s="13"/>
    </row>
    <row r="1258" spans="3:3" x14ac:dyDescent="0.2">
      <c r="C1258" s="13"/>
    </row>
    <row r="1259" spans="3:3" x14ac:dyDescent="0.2">
      <c r="C1259" s="13"/>
    </row>
    <row r="1260" spans="3:3" x14ac:dyDescent="0.2">
      <c r="C1260" s="13"/>
    </row>
    <row r="1261" spans="3:3" x14ac:dyDescent="0.2">
      <c r="C1261" s="13"/>
    </row>
    <row r="1262" spans="3:3" x14ac:dyDescent="0.2">
      <c r="C1262" s="13"/>
    </row>
    <row r="1263" spans="3:3" x14ac:dyDescent="0.2">
      <c r="C1263" s="13"/>
    </row>
    <row r="1264" spans="3:3" x14ac:dyDescent="0.2">
      <c r="C1264" s="13"/>
    </row>
    <row r="1265" spans="3:3" x14ac:dyDescent="0.2">
      <c r="C1265" s="13"/>
    </row>
    <row r="1266" spans="3:3" x14ac:dyDescent="0.2">
      <c r="C1266" s="13"/>
    </row>
    <row r="1267" spans="3:3" x14ac:dyDescent="0.2">
      <c r="C1267" s="13"/>
    </row>
    <row r="1268" spans="3:3" x14ac:dyDescent="0.2">
      <c r="C1268" s="13"/>
    </row>
    <row r="1269" spans="3:3" x14ac:dyDescent="0.2">
      <c r="C1269" s="13"/>
    </row>
    <row r="1270" spans="3:3" x14ac:dyDescent="0.2">
      <c r="C1270" s="13"/>
    </row>
    <row r="1271" spans="3:3" x14ac:dyDescent="0.2">
      <c r="C1271" s="13"/>
    </row>
    <row r="1272" spans="3:3" x14ac:dyDescent="0.2">
      <c r="C1272" s="13"/>
    </row>
    <row r="1273" spans="3:3" x14ac:dyDescent="0.2">
      <c r="C1273" s="13"/>
    </row>
    <row r="1274" spans="3:3" x14ac:dyDescent="0.2">
      <c r="C1274" s="13"/>
    </row>
    <row r="1275" spans="3:3" x14ac:dyDescent="0.2">
      <c r="C1275" s="13"/>
    </row>
    <row r="1276" spans="3:3" x14ac:dyDescent="0.2">
      <c r="C1276" s="13"/>
    </row>
    <row r="1277" spans="3:3" x14ac:dyDescent="0.2">
      <c r="C1277" s="13"/>
    </row>
    <row r="1278" spans="3:3" x14ac:dyDescent="0.2">
      <c r="C1278" s="13"/>
    </row>
    <row r="1279" spans="3:3" x14ac:dyDescent="0.2">
      <c r="C1279" s="13"/>
    </row>
    <row r="1280" spans="3:3" x14ac:dyDescent="0.2">
      <c r="C1280" s="13"/>
    </row>
    <row r="1281" spans="3:3" x14ac:dyDescent="0.2">
      <c r="C1281" s="13"/>
    </row>
    <row r="1282" spans="3:3" x14ac:dyDescent="0.2">
      <c r="C1282" s="13"/>
    </row>
    <row r="1283" spans="3:3" x14ac:dyDescent="0.2">
      <c r="C1283" s="13"/>
    </row>
    <row r="1284" spans="3:3" x14ac:dyDescent="0.2">
      <c r="C1284" s="13"/>
    </row>
    <row r="1285" spans="3:3" x14ac:dyDescent="0.2">
      <c r="C1285" s="13"/>
    </row>
    <row r="1286" spans="3:3" x14ac:dyDescent="0.2">
      <c r="C1286" s="13"/>
    </row>
    <row r="1287" spans="3:3" x14ac:dyDescent="0.2">
      <c r="C1287" s="13"/>
    </row>
    <row r="1288" spans="3:3" x14ac:dyDescent="0.2">
      <c r="C1288" s="13"/>
    </row>
    <row r="1289" spans="3:3" x14ac:dyDescent="0.2">
      <c r="C1289" s="13"/>
    </row>
    <row r="1290" spans="3:3" x14ac:dyDescent="0.2">
      <c r="C1290" s="13"/>
    </row>
    <row r="1291" spans="3:3" x14ac:dyDescent="0.2">
      <c r="C1291" s="13"/>
    </row>
    <row r="1292" spans="3:3" x14ac:dyDescent="0.2">
      <c r="C1292" s="13"/>
    </row>
    <row r="1293" spans="3:3" x14ac:dyDescent="0.2">
      <c r="C1293" s="13"/>
    </row>
    <row r="1294" spans="3:3" x14ac:dyDescent="0.2">
      <c r="C1294" s="13"/>
    </row>
    <row r="1295" spans="3:3" x14ac:dyDescent="0.2">
      <c r="C1295" s="13"/>
    </row>
    <row r="1296" spans="3:3" x14ac:dyDescent="0.2">
      <c r="C1296" s="13"/>
    </row>
    <row r="1297" spans="3:3" x14ac:dyDescent="0.2">
      <c r="C1297" s="13"/>
    </row>
    <row r="1298" spans="3:3" x14ac:dyDescent="0.2">
      <c r="C1298" s="13"/>
    </row>
    <row r="1299" spans="3:3" x14ac:dyDescent="0.2">
      <c r="C1299" s="13"/>
    </row>
    <row r="1300" spans="3:3" x14ac:dyDescent="0.2">
      <c r="C1300" s="13"/>
    </row>
    <row r="1301" spans="3:3" x14ac:dyDescent="0.2">
      <c r="C1301" s="13"/>
    </row>
    <row r="1302" spans="3:3" x14ac:dyDescent="0.2">
      <c r="C1302" s="13"/>
    </row>
    <row r="1303" spans="3:3" x14ac:dyDescent="0.2">
      <c r="C1303" s="13"/>
    </row>
    <row r="1304" spans="3:3" x14ac:dyDescent="0.2">
      <c r="C1304" s="13"/>
    </row>
    <row r="1305" spans="3:3" x14ac:dyDescent="0.2">
      <c r="C1305" s="13"/>
    </row>
    <row r="1306" spans="3:3" x14ac:dyDescent="0.2">
      <c r="C1306" s="13"/>
    </row>
    <row r="1307" spans="3:3" x14ac:dyDescent="0.2">
      <c r="C1307" s="13"/>
    </row>
    <row r="1308" spans="3:3" x14ac:dyDescent="0.2">
      <c r="C1308" s="13"/>
    </row>
    <row r="1309" spans="3:3" x14ac:dyDescent="0.2">
      <c r="C1309" s="13"/>
    </row>
    <row r="1310" spans="3:3" x14ac:dyDescent="0.2">
      <c r="C1310" s="13"/>
    </row>
    <row r="1311" spans="3:3" x14ac:dyDescent="0.2">
      <c r="C1311" s="13"/>
    </row>
    <row r="1312" spans="3:3" x14ac:dyDescent="0.2">
      <c r="C1312" s="13"/>
    </row>
    <row r="1313" spans="3:3" x14ac:dyDescent="0.2">
      <c r="C1313" s="13"/>
    </row>
    <row r="1314" spans="3:3" x14ac:dyDescent="0.2">
      <c r="C1314" s="13"/>
    </row>
    <row r="1315" spans="3:3" x14ac:dyDescent="0.2">
      <c r="C1315" s="13"/>
    </row>
    <row r="1316" spans="3:3" x14ac:dyDescent="0.2">
      <c r="C1316" s="13"/>
    </row>
    <row r="1317" spans="3:3" x14ac:dyDescent="0.2">
      <c r="C1317" s="13"/>
    </row>
    <row r="1318" spans="3:3" x14ac:dyDescent="0.2">
      <c r="C1318" s="13"/>
    </row>
    <row r="1319" spans="3:3" x14ac:dyDescent="0.2">
      <c r="C1319" s="13"/>
    </row>
    <row r="1320" spans="3:3" x14ac:dyDescent="0.2">
      <c r="C1320" s="13"/>
    </row>
    <row r="1321" spans="3:3" x14ac:dyDescent="0.2">
      <c r="C1321" s="13"/>
    </row>
    <row r="1322" spans="3:3" x14ac:dyDescent="0.2">
      <c r="C1322" s="13"/>
    </row>
    <row r="1323" spans="3:3" x14ac:dyDescent="0.2">
      <c r="C1323" s="13"/>
    </row>
    <row r="1324" spans="3:3" x14ac:dyDescent="0.2">
      <c r="C1324" s="13"/>
    </row>
    <row r="1325" spans="3:3" x14ac:dyDescent="0.2">
      <c r="C1325" s="13"/>
    </row>
    <row r="1326" spans="3:3" x14ac:dyDescent="0.2">
      <c r="C1326" s="13"/>
    </row>
    <row r="1327" spans="3:3" x14ac:dyDescent="0.2">
      <c r="C1327" s="13"/>
    </row>
    <row r="1328" spans="3:3" x14ac:dyDescent="0.2">
      <c r="C1328" s="13"/>
    </row>
    <row r="1329" spans="3:3" x14ac:dyDescent="0.2">
      <c r="C1329" s="13"/>
    </row>
    <row r="1330" spans="3:3" x14ac:dyDescent="0.2">
      <c r="C1330" s="13"/>
    </row>
    <row r="1331" spans="3:3" x14ac:dyDescent="0.2">
      <c r="C1331" s="13"/>
    </row>
    <row r="1332" spans="3:3" x14ac:dyDescent="0.2">
      <c r="C1332" s="13"/>
    </row>
    <row r="1333" spans="3:3" x14ac:dyDescent="0.2">
      <c r="C1333" s="13"/>
    </row>
    <row r="1334" spans="3:3" x14ac:dyDescent="0.2">
      <c r="C1334" s="13"/>
    </row>
    <row r="1335" spans="3:3" x14ac:dyDescent="0.2">
      <c r="C1335" s="13"/>
    </row>
    <row r="1336" spans="3:3" x14ac:dyDescent="0.2">
      <c r="C1336" s="13"/>
    </row>
    <row r="1337" spans="3:3" x14ac:dyDescent="0.2">
      <c r="C1337" s="13"/>
    </row>
    <row r="1338" spans="3:3" x14ac:dyDescent="0.2">
      <c r="C1338" s="13"/>
    </row>
    <row r="1339" spans="3:3" x14ac:dyDescent="0.2">
      <c r="C1339" s="13"/>
    </row>
    <row r="1340" spans="3:3" x14ac:dyDescent="0.2">
      <c r="C1340" s="13"/>
    </row>
    <row r="1341" spans="3:3" x14ac:dyDescent="0.2">
      <c r="C1341" s="13"/>
    </row>
    <row r="1342" spans="3:3" x14ac:dyDescent="0.2">
      <c r="C1342" s="13"/>
    </row>
    <row r="1343" spans="3:3" x14ac:dyDescent="0.2">
      <c r="C1343" s="13"/>
    </row>
    <row r="1344" spans="3:3" x14ac:dyDescent="0.2">
      <c r="C1344" s="13"/>
    </row>
    <row r="1345" spans="3:3" x14ac:dyDescent="0.2">
      <c r="C1345" s="13"/>
    </row>
    <row r="1346" spans="3:3" x14ac:dyDescent="0.2">
      <c r="C1346" s="13"/>
    </row>
    <row r="1347" spans="3:3" x14ac:dyDescent="0.2">
      <c r="C1347" s="13"/>
    </row>
    <row r="1348" spans="3:3" x14ac:dyDescent="0.2">
      <c r="C1348" s="13"/>
    </row>
    <row r="1349" spans="3:3" x14ac:dyDescent="0.2">
      <c r="C1349" s="13"/>
    </row>
    <row r="1350" spans="3:3" x14ac:dyDescent="0.2">
      <c r="C1350" s="13"/>
    </row>
    <row r="1351" spans="3:3" x14ac:dyDescent="0.2">
      <c r="C1351" s="13"/>
    </row>
    <row r="1352" spans="3:3" x14ac:dyDescent="0.2">
      <c r="C1352" s="13"/>
    </row>
    <row r="1353" spans="3:3" x14ac:dyDescent="0.2">
      <c r="C1353" s="13"/>
    </row>
    <row r="1354" spans="3:3" x14ac:dyDescent="0.2">
      <c r="C1354" s="13"/>
    </row>
    <row r="1355" spans="3:3" x14ac:dyDescent="0.2">
      <c r="C1355" s="13"/>
    </row>
    <row r="1356" spans="3:3" x14ac:dyDescent="0.2">
      <c r="C1356" s="13"/>
    </row>
    <row r="1357" spans="3:3" x14ac:dyDescent="0.2">
      <c r="C1357" s="13"/>
    </row>
    <row r="1358" spans="3:3" x14ac:dyDescent="0.2">
      <c r="C1358" s="13"/>
    </row>
    <row r="1359" spans="3:3" x14ac:dyDescent="0.2">
      <c r="C1359" s="13"/>
    </row>
    <row r="1360" spans="3:3" x14ac:dyDescent="0.2">
      <c r="C1360" s="13"/>
    </row>
    <row r="1361" spans="3:3" x14ac:dyDescent="0.2">
      <c r="C1361" s="13"/>
    </row>
    <row r="1362" spans="3:3" x14ac:dyDescent="0.2">
      <c r="C1362" s="13"/>
    </row>
    <row r="1363" spans="3:3" x14ac:dyDescent="0.2">
      <c r="C1363" s="13"/>
    </row>
    <row r="1364" spans="3:3" x14ac:dyDescent="0.2">
      <c r="C1364" s="13"/>
    </row>
    <row r="1365" spans="3:3" x14ac:dyDescent="0.2">
      <c r="C1365" s="13"/>
    </row>
    <row r="1366" spans="3:3" x14ac:dyDescent="0.2">
      <c r="C1366" s="13"/>
    </row>
    <row r="1367" spans="3:3" x14ac:dyDescent="0.2">
      <c r="C1367" s="13"/>
    </row>
    <row r="1368" spans="3:3" x14ac:dyDescent="0.2">
      <c r="C1368" s="13"/>
    </row>
    <row r="1369" spans="3:3" x14ac:dyDescent="0.2">
      <c r="C1369" s="13"/>
    </row>
    <row r="1370" spans="3:3" x14ac:dyDescent="0.2">
      <c r="C1370" s="13"/>
    </row>
    <row r="1371" spans="3:3" x14ac:dyDescent="0.2">
      <c r="C1371" s="13"/>
    </row>
    <row r="1372" spans="3:3" x14ac:dyDescent="0.2">
      <c r="C1372" s="13"/>
    </row>
    <row r="1373" spans="3:3" x14ac:dyDescent="0.2">
      <c r="C1373" s="13"/>
    </row>
    <row r="1374" spans="3:3" x14ac:dyDescent="0.2">
      <c r="C1374" s="13"/>
    </row>
    <row r="1375" spans="3:3" x14ac:dyDescent="0.2">
      <c r="C1375" s="13"/>
    </row>
    <row r="1376" spans="3:3" x14ac:dyDescent="0.2">
      <c r="C1376" s="13"/>
    </row>
    <row r="1377" spans="3:3" x14ac:dyDescent="0.2">
      <c r="C1377" s="13"/>
    </row>
    <row r="1378" spans="3:3" x14ac:dyDescent="0.2">
      <c r="C1378" s="13"/>
    </row>
    <row r="1379" spans="3:3" x14ac:dyDescent="0.2">
      <c r="C1379" s="13"/>
    </row>
    <row r="1380" spans="3:3" x14ac:dyDescent="0.2">
      <c r="C1380" s="13"/>
    </row>
    <row r="1381" spans="3:3" x14ac:dyDescent="0.2">
      <c r="C1381" s="13"/>
    </row>
    <row r="1382" spans="3:3" x14ac:dyDescent="0.2">
      <c r="C1382" s="13"/>
    </row>
    <row r="1383" spans="3:3" x14ac:dyDescent="0.2">
      <c r="C1383" s="13"/>
    </row>
    <row r="1384" spans="3:3" x14ac:dyDescent="0.2">
      <c r="C1384" s="13"/>
    </row>
    <row r="1385" spans="3:3" x14ac:dyDescent="0.2">
      <c r="C1385" s="13"/>
    </row>
    <row r="1386" spans="3:3" x14ac:dyDescent="0.2">
      <c r="C1386" s="13"/>
    </row>
    <row r="1387" spans="3:3" x14ac:dyDescent="0.2">
      <c r="C1387" s="13"/>
    </row>
    <row r="1388" spans="3:3" x14ac:dyDescent="0.2">
      <c r="C1388" s="13"/>
    </row>
    <row r="1389" spans="3:3" x14ac:dyDescent="0.2">
      <c r="C1389" s="13"/>
    </row>
    <row r="1390" spans="3:3" x14ac:dyDescent="0.2">
      <c r="C1390" s="13"/>
    </row>
    <row r="1391" spans="3:3" x14ac:dyDescent="0.2">
      <c r="C1391" s="13"/>
    </row>
    <row r="1392" spans="3:3" x14ac:dyDescent="0.2">
      <c r="C1392" s="13"/>
    </row>
    <row r="1393" spans="3:3" x14ac:dyDescent="0.2">
      <c r="C1393" s="13"/>
    </row>
    <row r="1394" spans="3:3" x14ac:dyDescent="0.2">
      <c r="C1394" s="13"/>
    </row>
    <row r="1395" spans="3:3" x14ac:dyDescent="0.2">
      <c r="C1395" s="13"/>
    </row>
    <row r="1396" spans="3:3" x14ac:dyDescent="0.2">
      <c r="C1396" s="13"/>
    </row>
    <row r="1397" spans="3:3" x14ac:dyDescent="0.2">
      <c r="C1397" s="13"/>
    </row>
    <row r="1398" spans="3:3" x14ac:dyDescent="0.2">
      <c r="C1398" s="13"/>
    </row>
    <row r="1399" spans="3:3" x14ac:dyDescent="0.2">
      <c r="C1399" s="13"/>
    </row>
    <row r="1400" spans="3:3" x14ac:dyDescent="0.2">
      <c r="C1400" s="13"/>
    </row>
    <row r="1401" spans="3:3" x14ac:dyDescent="0.2">
      <c r="C1401" s="13"/>
    </row>
    <row r="1402" spans="3:3" x14ac:dyDescent="0.2">
      <c r="C1402" s="13"/>
    </row>
    <row r="1403" spans="3:3" x14ac:dyDescent="0.2">
      <c r="C1403" s="13"/>
    </row>
    <row r="1404" spans="3:3" x14ac:dyDescent="0.2">
      <c r="C1404" s="13"/>
    </row>
    <row r="1405" spans="3:3" x14ac:dyDescent="0.2">
      <c r="C1405" s="13"/>
    </row>
    <row r="1406" spans="3:3" x14ac:dyDescent="0.2">
      <c r="C1406" s="13"/>
    </row>
    <row r="1407" spans="3:3" x14ac:dyDescent="0.2">
      <c r="C1407" s="13"/>
    </row>
    <row r="1408" spans="3:3" x14ac:dyDescent="0.2">
      <c r="C1408" s="13"/>
    </row>
    <row r="1409" spans="3:3" x14ac:dyDescent="0.2">
      <c r="C1409" s="13"/>
    </row>
    <row r="1410" spans="3:3" x14ac:dyDescent="0.2">
      <c r="C1410" s="13"/>
    </row>
    <row r="1411" spans="3:3" x14ac:dyDescent="0.2">
      <c r="C1411" s="13"/>
    </row>
    <row r="1412" spans="3:3" x14ac:dyDescent="0.2">
      <c r="C1412" s="13"/>
    </row>
    <row r="1413" spans="3:3" x14ac:dyDescent="0.2">
      <c r="C1413" s="13"/>
    </row>
    <row r="1414" spans="3:3" x14ac:dyDescent="0.2">
      <c r="C1414" s="13"/>
    </row>
    <row r="1415" spans="3:3" x14ac:dyDescent="0.2">
      <c r="C1415" s="13"/>
    </row>
    <row r="1416" spans="3:3" x14ac:dyDescent="0.2">
      <c r="C1416" s="13"/>
    </row>
    <row r="1417" spans="3:3" x14ac:dyDescent="0.2">
      <c r="C1417" s="13"/>
    </row>
    <row r="1418" spans="3:3" x14ac:dyDescent="0.2">
      <c r="C1418" s="13"/>
    </row>
    <row r="1419" spans="3:3" x14ac:dyDescent="0.2">
      <c r="C1419" s="13"/>
    </row>
    <row r="1420" spans="3:3" x14ac:dyDescent="0.2">
      <c r="C1420" s="13"/>
    </row>
    <row r="1421" spans="3:3" x14ac:dyDescent="0.2">
      <c r="C1421" s="13"/>
    </row>
    <row r="1422" spans="3:3" x14ac:dyDescent="0.2">
      <c r="C1422" s="13"/>
    </row>
    <row r="1423" spans="3:3" x14ac:dyDescent="0.2">
      <c r="C1423" s="13"/>
    </row>
    <row r="1424" spans="3:3" x14ac:dyDescent="0.2">
      <c r="C1424" s="13"/>
    </row>
    <row r="1425" spans="3:3" x14ac:dyDescent="0.2">
      <c r="C1425" s="13"/>
    </row>
    <row r="1426" spans="3:3" x14ac:dyDescent="0.2">
      <c r="C1426" s="13"/>
    </row>
    <row r="1427" spans="3:3" x14ac:dyDescent="0.2">
      <c r="C1427" s="13"/>
    </row>
    <row r="1428" spans="3:3" x14ac:dyDescent="0.2">
      <c r="C1428" s="13"/>
    </row>
    <row r="1429" spans="3:3" x14ac:dyDescent="0.2">
      <c r="C1429" s="13"/>
    </row>
    <row r="1430" spans="3:3" x14ac:dyDescent="0.2">
      <c r="C1430" s="13"/>
    </row>
    <row r="1431" spans="3:3" x14ac:dyDescent="0.2">
      <c r="C1431" s="13"/>
    </row>
    <row r="1432" spans="3:3" x14ac:dyDescent="0.2">
      <c r="C1432" s="13"/>
    </row>
    <row r="1433" spans="3:3" x14ac:dyDescent="0.2">
      <c r="C1433" s="13"/>
    </row>
    <row r="1434" spans="3:3" x14ac:dyDescent="0.2">
      <c r="C1434" s="13"/>
    </row>
    <row r="1435" spans="3:3" x14ac:dyDescent="0.2">
      <c r="C1435" s="13"/>
    </row>
    <row r="1436" spans="3:3" x14ac:dyDescent="0.2">
      <c r="C1436" s="13"/>
    </row>
    <row r="1437" spans="3:3" x14ac:dyDescent="0.2">
      <c r="C1437" s="13"/>
    </row>
    <row r="1438" spans="3:3" x14ac:dyDescent="0.2">
      <c r="C1438" s="13"/>
    </row>
    <row r="1439" spans="3:3" x14ac:dyDescent="0.2">
      <c r="C1439" s="13"/>
    </row>
    <row r="1440" spans="3:3" x14ac:dyDescent="0.2">
      <c r="C1440" s="13"/>
    </row>
    <row r="1441" spans="3:3" x14ac:dyDescent="0.2">
      <c r="C1441" s="13"/>
    </row>
    <row r="1442" spans="3:3" x14ac:dyDescent="0.2">
      <c r="C1442" s="13"/>
    </row>
    <row r="1443" spans="3:3" x14ac:dyDescent="0.2">
      <c r="C1443" s="13"/>
    </row>
    <row r="1444" spans="3:3" x14ac:dyDescent="0.2">
      <c r="C1444" s="13"/>
    </row>
    <row r="1445" spans="3:3" x14ac:dyDescent="0.2">
      <c r="C1445" s="13"/>
    </row>
    <row r="1446" spans="3:3" x14ac:dyDescent="0.2">
      <c r="C1446" s="13"/>
    </row>
    <row r="1447" spans="3:3" x14ac:dyDescent="0.2">
      <c r="C1447" s="13"/>
    </row>
    <row r="1448" spans="3:3" x14ac:dyDescent="0.2">
      <c r="C1448" s="13"/>
    </row>
    <row r="1449" spans="3:3" x14ac:dyDescent="0.2">
      <c r="C1449" s="13"/>
    </row>
    <row r="1450" spans="3:3" x14ac:dyDescent="0.2">
      <c r="C1450" s="13"/>
    </row>
    <row r="1451" spans="3:3" x14ac:dyDescent="0.2">
      <c r="C1451" s="13"/>
    </row>
    <row r="1452" spans="3:3" x14ac:dyDescent="0.2">
      <c r="C1452" s="13"/>
    </row>
    <row r="1453" spans="3:3" x14ac:dyDescent="0.2">
      <c r="C1453" s="13"/>
    </row>
    <row r="1454" spans="3:3" x14ac:dyDescent="0.2">
      <c r="C1454" s="13"/>
    </row>
    <row r="1455" spans="3:3" x14ac:dyDescent="0.2">
      <c r="C1455" s="13"/>
    </row>
    <row r="1456" spans="3:3" x14ac:dyDescent="0.2">
      <c r="C1456" s="13"/>
    </row>
    <row r="1457" spans="3:3" x14ac:dyDescent="0.2">
      <c r="C1457" s="13"/>
    </row>
    <row r="1458" spans="3:3" x14ac:dyDescent="0.2">
      <c r="C1458" s="13"/>
    </row>
    <row r="1459" spans="3:3" x14ac:dyDescent="0.2">
      <c r="C1459" s="13"/>
    </row>
    <row r="1460" spans="3:3" x14ac:dyDescent="0.2">
      <c r="C1460" s="13"/>
    </row>
    <row r="1461" spans="3:3" x14ac:dyDescent="0.2">
      <c r="C1461" s="13"/>
    </row>
    <row r="1462" spans="3:3" x14ac:dyDescent="0.2">
      <c r="C1462" s="13"/>
    </row>
    <row r="1463" spans="3:3" x14ac:dyDescent="0.2">
      <c r="C1463" s="13"/>
    </row>
    <row r="1464" spans="3:3" x14ac:dyDescent="0.2">
      <c r="C1464" s="13"/>
    </row>
    <row r="1465" spans="3:3" x14ac:dyDescent="0.2">
      <c r="C1465" s="13"/>
    </row>
    <row r="1466" spans="3:3" x14ac:dyDescent="0.2">
      <c r="C1466" s="13"/>
    </row>
    <row r="1467" spans="3:3" x14ac:dyDescent="0.2">
      <c r="C1467" s="13"/>
    </row>
    <row r="1468" spans="3:3" x14ac:dyDescent="0.2">
      <c r="C1468" s="13"/>
    </row>
    <row r="1469" spans="3:3" x14ac:dyDescent="0.2">
      <c r="C1469" s="13"/>
    </row>
    <row r="1470" spans="3:3" x14ac:dyDescent="0.2">
      <c r="C1470" s="13"/>
    </row>
    <row r="1471" spans="3:3" x14ac:dyDescent="0.2">
      <c r="C1471" s="13"/>
    </row>
    <row r="1472" spans="3:3" x14ac:dyDescent="0.2">
      <c r="C1472" s="13"/>
    </row>
    <row r="1473" spans="3:3" x14ac:dyDescent="0.2">
      <c r="C1473" s="13"/>
    </row>
    <row r="1474" spans="3:3" x14ac:dyDescent="0.2">
      <c r="C1474" s="13"/>
    </row>
    <row r="1475" spans="3:3" x14ac:dyDescent="0.2">
      <c r="C1475" s="13"/>
    </row>
    <row r="1476" spans="3:3" x14ac:dyDescent="0.2">
      <c r="C1476" s="13"/>
    </row>
    <row r="1477" spans="3:3" x14ac:dyDescent="0.2">
      <c r="C1477" s="13"/>
    </row>
    <row r="1478" spans="3:3" x14ac:dyDescent="0.2">
      <c r="C1478" s="13"/>
    </row>
    <row r="1479" spans="3:3" x14ac:dyDescent="0.2">
      <c r="C1479" s="13"/>
    </row>
    <row r="1480" spans="3:3" x14ac:dyDescent="0.2">
      <c r="C1480" s="13"/>
    </row>
    <row r="1481" spans="3:3" x14ac:dyDescent="0.2">
      <c r="C1481" s="13"/>
    </row>
    <row r="1482" spans="3:3" x14ac:dyDescent="0.2">
      <c r="C1482" s="13"/>
    </row>
    <row r="1483" spans="3:3" x14ac:dyDescent="0.2">
      <c r="C1483" s="13"/>
    </row>
    <row r="1484" spans="3:3" x14ac:dyDescent="0.2">
      <c r="C1484" s="13"/>
    </row>
    <row r="1485" spans="3:3" x14ac:dyDescent="0.2">
      <c r="C1485" s="13"/>
    </row>
    <row r="1486" spans="3:3" x14ac:dyDescent="0.2">
      <c r="C1486" s="13"/>
    </row>
    <row r="1487" spans="3:3" x14ac:dyDescent="0.2">
      <c r="C1487" s="13"/>
    </row>
    <row r="1488" spans="3:3" x14ac:dyDescent="0.2">
      <c r="C1488" s="13"/>
    </row>
    <row r="1489" spans="3:3" x14ac:dyDescent="0.2">
      <c r="C1489" s="13"/>
    </row>
    <row r="1490" spans="3:3" x14ac:dyDescent="0.2">
      <c r="C1490" s="13"/>
    </row>
    <row r="1491" spans="3:3" x14ac:dyDescent="0.2">
      <c r="C1491" s="13"/>
    </row>
    <row r="1492" spans="3:3" x14ac:dyDescent="0.2">
      <c r="C1492" s="13"/>
    </row>
    <row r="1493" spans="3:3" x14ac:dyDescent="0.2">
      <c r="C1493" s="13"/>
    </row>
    <row r="1494" spans="3:3" x14ac:dyDescent="0.2">
      <c r="C1494" s="13"/>
    </row>
    <row r="1495" spans="3:3" x14ac:dyDescent="0.2">
      <c r="C1495" s="13"/>
    </row>
    <row r="1496" spans="3:3" x14ac:dyDescent="0.2">
      <c r="C1496" s="13"/>
    </row>
    <row r="1497" spans="3:3" x14ac:dyDescent="0.2">
      <c r="C1497" s="13"/>
    </row>
    <row r="1498" spans="3:3" x14ac:dyDescent="0.2">
      <c r="C1498" s="13"/>
    </row>
    <row r="1499" spans="3:3" x14ac:dyDescent="0.2">
      <c r="C1499" s="13"/>
    </row>
    <row r="1500" spans="3:3" x14ac:dyDescent="0.2">
      <c r="C1500" s="13"/>
    </row>
    <row r="1501" spans="3:3" x14ac:dyDescent="0.2">
      <c r="C1501" s="13"/>
    </row>
    <row r="1502" spans="3:3" x14ac:dyDescent="0.2">
      <c r="C1502" s="13"/>
    </row>
    <row r="1503" spans="3:3" x14ac:dyDescent="0.2">
      <c r="C1503" s="13"/>
    </row>
    <row r="1504" spans="3:3" x14ac:dyDescent="0.2">
      <c r="C1504" s="13"/>
    </row>
    <row r="1505" spans="3:3" x14ac:dyDescent="0.2">
      <c r="C1505" s="13"/>
    </row>
    <row r="1506" spans="3:3" x14ac:dyDescent="0.2">
      <c r="C1506" s="13"/>
    </row>
    <row r="1507" spans="3:3" x14ac:dyDescent="0.2">
      <c r="C1507" s="13"/>
    </row>
    <row r="1508" spans="3:3" x14ac:dyDescent="0.2">
      <c r="C1508" s="13"/>
    </row>
    <row r="1509" spans="3:3" x14ac:dyDescent="0.2">
      <c r="C1509" s="13"/>
    </row>
    <row r="1510" spans="3:3" x14ac:dyDescent="0.2">
      <c r="C1510" s="13"/>
    </row>
    <row r="1511" spans="3:3" x14ac:dyDescent="0.2">
      <c r="C1511" s="13"/>
    </row>
    <row r="1512" spans="3:3" x14ac:dyDescent="0.2">
      <c r="C1512" s="13"/>
    </row>
    <row r="1513" spans="3:3" x14ac:dyDescent="0.2">
      <c r="C1513" s="13"/>
    </row>
    <row r="1514" spans="3:3" x14ac:dyDescent="0.2">
      <c r="C1514" s="13"/>
    </row>
    <row r="1515" spans="3:3" x14ac:dyDescent="0.2">
      <c r="C1515" s="13"/>
    </row>
    <row r="1516" spans="3:3" x14ac:dyDescent="0.2">
      <c r="C1516" s="13"/>
    </row>
    <row r="1517" spans="3:3" x14ac:dyDescent="0.2">
      <c r="C1517" s="13"/>
    </row>
    <row r="1518" spans="3:3" x14ac:dyDescent="0.2">
      <c r="C1518" s="13"/>
    </row>
    <row r="1519" spans="3:3" x14ac:dyDescent="0.2">
      <c r="C1519" s="13"/>
    </row>
    <row r="1520" spans="3:3" x14ac:dyDescent="0.2">
      <c r="C1520" s="13"/>
    </row>
    <row r="1521" spans="3:3" x14ac:dyDescent="0.2">
      <c r="C1521" s="13"/>
    </row>
    <row r="1522" spans="3:3" x14ac:dyDescent="0.2">
      <c r="C1522" s="13"/>
    </row>
    <row r="1523" spans="3:3" x14ac:dyDescent="0.2">
      <c r="C1523" s="13"/>
    </row>
    <row r="1524" spans="3:3" x14ac:dyDescent="0.2">
      <c r="C1524" s="13"/>
    </row>
    <row r="1525" spans="3:3" x14ac:dyDescent="0.2">
      <c r="C1525" s="13"/>
    </row>
    <row r="1526" spans="3:3" x14ac:dyDescent="0.2">
      <c r="C1526" s="13"/>
    </row>
    <row r="1527" spans="3:3" x14ac:dyDescent="0.2">
      <c r="C1527" s="13"/>
    </row>
    <row r="1528" spans="3:3" x14ac:dyDescent="0.2">
      <c r="C1528" s="13"/>
    </row>
    <row r="1529" spans="3:3" x14ac:dyDescent="0.2">
      <c r="C1529" s="13"/>
    </row>
    <row r="1530" spans="3:3" x14ac:dyDescent="0.2">
      <c r="C1530" s="13"/>
    </row>
    <row r="1531" spans="3:3" x14ac:dyDescent="0.2">
      <c r="C1531" s="13"/>
    </row>
    <row r="1532" spans="3:3" x14ac:dyDescent="0.2">
      <c r="C1532" s="13"/>
    </row>
    <row r="1533" spans="3:3" x14ac:dyDescent="0.2">
      <c r="C1533" s="13"/>
    </row>
    <row r="1534" spans="3:3" x14ac:dyDescent="0.2">
      <c r="C1534" s="13"/>
    </row>
    <row r="1535" spans="3:3" x14ac:dyDescent="0.2">
      <c r="C1535" s="13"/>
    </row>
    <row r="1536" spans="3:3" x14ac:dyDescent="0.2">
      <c r="C1536" s="13"/>
    </row>
    <row r="1537" spans="3:3" x14ac:dyDescent="0.2">
      <c r="C1537" s="13"/>
    </row>
    <row r="1538" spans="3:3" x14ac:dyDescent="0.2">
      <c r="C1538" s="13"/>
    </row>
    <row r="1539" spans="3:3" x14ac:dyDescent="0.2">
      <c r="C1539" s="13"/>
    </row>
    <row r="1540" spans="3:3" x14ac:dyDescent="0.2">
      <c r="C1540" s="13"/>
    </row>
    <row r="1541" spans="3:3" x14ac:dyDescent="0.2">
      <c r="C1541" s="13"/>
    </row>
    <row r="1542" spans="3:3" x14ac:dyDescent="0.2">
      <c r="C1542" s="13"/>
    </row>
    <row r="1543" spans="3:3" x14ac:dyDescent="0.2">
      <c r="C1543" s="13"/>
    </row>
    <row r="1544" spans="3:3" x14ac:dyDescent="0.2">
      <c r="C1544" s="13"/>
    </row>
    <row r="1545" spans="3:3" x14ac:dyDescent="0.2">
      <c r="C1545" s="13"/>
    </row>
    <row r="1546" spans="3:3" x14ac:dyDescent="0.2">
      <c r="C1546" s="13"/>
    </row>
    <row r="1547" spans="3:3" x14ac:dyDescent="0.2">
      <c r="C1547" s="13"/>
    </row>
    <row r="1548" spans="3:3" x14ac:dyDescent="0.2">
      <c r="C1548" s="13"/>
    </row>
    <row r="1549" spans="3:3" x14ac:dyDescent="0.2">
      <c r="C1549" s="13"/>
    </row>
    <row r="1550" spans="3:3" x14ac:dyDescent="0.2">
      <c r="C1550" s="13"/>
    </row>
    <row r="1551" spans="3:3" x14ac:dyDescent="0.2">
      <c r="C1551" s="13"/>
    </row>
    <row r="1552" spans="3:3" x14ac:dyDescent="0.2">
      <c r="C1552" s="13"/>
    </row>
    <row r="1553" spans="3:3" x14ac:dyDescent="0.2">
      <c r="C1553" s="13"/>
    </row>
    <row r="1554" spans="3:3" x14ac:dyDescent="0.2">
      <c r="C1554" s="13"/>
    </row>
    <row r="1555" spans="3:3" x14ac:dyDescent="0.2">
      <c r="C1555" s="13"/>
    </row>
    <row r="1556" spans="3:3" x14ac:dyDescent="0.2">
      <c r="C1556" s="13"/>
    </row>
    <row r="1557" spans="3:3" x14ac:dyDescent="0.2">
      <c r="C1557" s="13"/>
    </row>
    <row r="1558" spans="3:3" x14ac:dyDescent="0.2">
      <c r="C1558" s="13"/>
    </row>
    <row r="1559" spans="3:3" x14ac:dyDescent="0.2">
      <c r="C1559" s="13"/>
    </row>
    <row r="1560" spans="3:3" x14ac:dyDescent="0.2">
      <c r="C1560" s="13"/>
    </row>
    <row r="1561" spans="3:3" x14ac:dyDescent="0.2">
      <c r="C1561" s="13"/>
    </row>
    <row r="1562" spans="3:3" x14ac:dyDescent="0.2">
      <c r="C1562" s="13"/>
    </row>
    <row r="1563" spans="3:3" x14ac:dyDescent="0.2">
      <c r="C1563" s="13"/>
    </row>
    <row r="1564" spans="3:3" x14ac:dyDescent="0.2">
      <c r="C1564" s="13"/>
    </row>
    <row r="1565" spans="3:3" x14ac:dyDescent="0.2">
      <c r="C1565" s="13"/>
    </row>
    <row r="1566" spans="3:3" x14ac:dyDescent="0.2">
      <c r="C1566" s="13"/>
    </row>
    <row r="1567" spans="3:3" x14ac:dyDescent="0.2">
      <c r="C1567" s="13"/>
    </row>
    <row r="1568" spans="3:3" x14ac:dyDescent="0.2">
      <c r="C1568" s="13"/>
    </row>
    <row r="1569" spans="3:3" x14ac:dyDescent="0.2">
      <c r="C1569" s="13"/>
    </row>
    <row r="1570" spans="3:3" x14ac:dyDescent="0.2">
      <c r="C1570" s="13"/>
    </row>
    <row r="1571" spans="3:3" x14ac:dyDescent="0.2">
      <c r="C1571" s="13"/>
    </row>
    <row r="1572" spans="3:3" x14ac:dyDescent="0.2">
      <c r="C1572" s="13"/>
    </row>
    <row r="1573" spans="3:3" x14ac:dyDescent="0.2">
      <c r="C1573" s="13"/>
    </row>
    <row r="1574" spans="3:3" x14ac:dyDescent="0.2">
      <c r="C1574" s="13"/>
    </row>
    <row r="1575" spans="3:3" x14ac:dyDescent="0.2">
      <c r="C1575" s="13"/>
    </row>
    <row r="1576" spans="3:3" x14ac:dyDescent="0.2">
      <c r="C1576" s="13"/>
    </row>
    <row r="1577" spans="3:3" x14ac:dyDescent="0.2">
      <c r="C1577" s="13"/>
    </row>
    <row r="1578" spans="3:3" x14ac:dyDescent="0.2">
      <c r="C1578" s="13"/>
    </row>
    <row r="1579" spans="3:3" x14ac:dyDescent="0.2">
      <c r="C1579" s="13"/>
    </row>
    <row r="1580" spans="3:3" x14ac:dyDescent="0.2">
      <c r="C1580" s="13"/>
    </row>
    <row r="1581" spans="3:3" x14ac:dyDescent="0.2">
      <c r="C1581" s="13"/>
    </row>
    <row r="1582" spans="3:3" x14ac:dyDescent="0.2">
      <c r="C1582" s="13"/>
    </row>
    <row r="1583" spans="3:3" x14ac:dyDescent="0.2">
      <c r="C1583" s="13"/>
    </row>
    <row r="1584" spans="3:3" x14ac:dyDescent="0.2">
      <c r="C1584" s="13"/>
    </row>
    <row r="1585" spans="3:3" x14ac:dyDescent="0.2">
      <c r="C1585" s="13"/>
    </row>
    <row r="1586" spans="3:3" x14ac:dyDescent="0.2">
      <c r="C1586" s="13"/>
    </row>
    <row r="1587" spans="3:3" x14ac:dyDescent="0.2">
      <c r="C1587" s="13"/>
    </row>
    <row r="1588" spans="3:3" x14ac:dyDescent="0.2">
      <c r="C1588" s="13"/>
    </row>
    <row r="1589" spans="3:3" x14ac:dyDescent="0.2">
      <c r="C1589" s="13"/>
    </row>
    <row r="1590" spans="3:3" x14ac:dyDescent="0.2">
      <c r="C1590" s="13"/>
    </row>
    <row r="1591" spans="3:3" x14ac:dyDescent="0.2">
      <c r="C1591" s="13"/>
    </row>
    <row r="1592" spans="3:3" x14ac:dyDescent="0.2">
      <c r="C1592" s="13"/>
    </row>
    <row r="1593" spans="3:3" x14ac:dyDescent="0.2">
      <c r="C1593" s="13"/>
    </row>
    <row r="1594" spans="3:3" x14ac:dyDescent="0.2">
      <c r="C1594" s="13"/>
    </row>
    <row r="1595" spans="3:3" x14ac:dyDescent="0.2">
      <c r="C1595" s="13"/>
    </row>
    <row r="1596" spans="3:3" x14ac:dyDescent="0.2">
      <c r="C1596" s="13"/>
    </row>
    <row r="1597" spans="3:3" x14ac:dyDescent="0.2">
      <c r="C1597" s="13"/>
    </row>
    <row r="1598" spans="3:3" x14ac:dyDescent="0.2">
      <c r="C1598" s="13"/>
    </row>
    <row r="1599" spans="3:3" x14ac:dyDescent="0.2">
      <c r="C1599" s="13"/>
    </row>
    <row r="1600" spans="3:3" x14ac:dyDescent="0.2">
      <c r="C1600" s="13"/>
    </row>
    <row r="1601" spans="3:3" x14ac:dyDescent="0.2">
      <c r="C1601" s="13"/>
    </row>
    <row r="1602" spans="3:3" x14ac:dyDescent="0.2">
      <c r="C1602" s="13"/>
    </row>
    <row r="1603" spans="3:3" x14ac:dyDescent="0.2">
      <c r="C1603" s="13"/>
    </row>
    <row r="1604" spans="3:3" x14ac:dyDescent="0.2">
      <c r="C1604" s="13"/>
    </row>
    <row r="1605" spans="3:3" x14ac:dyDescent="0.2">
      <c r="C1605" s="13"/>
    </row>
    <row r="1606" spans="3:3" x14ac:dyDescent="0.2">
      <c r="C1606" s="13"/>
    </row>
    <row r="1607" spans="3:3" x14ac:dyDescent="0.2">
      <c r="C1607" s="13"/>
    </row>
    <row r="1608" spans="3:3" x14ac:dyDescent="0.2">
      <c r="C1608" s="13"/>
    </row>
    <row r="1609" spans="3:3" x14ac:dyDescent="0.2">
      <c r="C1609" s="13"/>
    </row>
    <row r="1610" spans="3:3" x14ac:dyDescent="0.2">
      <c r="C1610" s="13"/>
    </row>
    <row r="1611" spans="3:3" x14ac:dyDescent="0.2">
      <c r="C1611" s="13"/>
    </row>
    <row r="1612" spans="3:3" x14ac:dyDescent="0.2">
      <c r="C1612" s="13"/>
    </row>
    <row r="1613" spans="3:3" x14ac:dyDescent="0.2">
      <c r="C1613" s="13"/>
    </row>
    <row r="1614" spans="3:3" x14ac:dyDescent="0.2">
      <c r="C1614" s="13"/>
    </row>
    <row r="1615" spans="3:3" x14ac:dyDescent="0.2">
      <c r="C1615" s="13"/>
    </row>
    <row r="1616" spans="3:3" x14ac:dyDescent="0.2">
      <c r="C1616" s="13"/>
    </row>
    <row r="1617" spans="3:3" x14ac:dyDescent="0.2">
      <c r="C1617" s="13"/>
    </row>
    <row r="1618" spans="3:3" x14ac:dyDescent="0.2">
      <c r="C1618" s="13"/>
    </row>
    <row r="1619" spans="3:3" x14ac:dyDescent="0.2">
      <c r="C1619" s="13"/>
    </row>
    <row r="1620" spans="3:3" x14ac:dyDescent="0.2">
      <c r="C1620" s="13"/>
    </row>
    <row r="1621" spans="3:3" x14ac:dyDescent="0.2">
      <c r="C1621" s="13"/>
    </row>
    <row r="1622" spans="3:3" x14ac:dyDescent="0.2">
      <c r="C1622" s="13"/>
    </row>
    <row r="1623" spans="3:3" x14ac:dyDescent="0.2">
      <c r="C1623" s="13"/>
    </row>
    <row r="1624" spans="3:3" x14ac:dyDescent="0.2">
      <c r="C1624" s="13"/>
    </row>
    <row r="1625" spans="3:3" x14ac:dyDescent="0.2">
      <c r="C1625" s="13"/>
    </row>
    <row r="1626" spans="3:3" x14ac:dyDescent="0.2">
      <c r="C1626" s="13"/>
    </row>
    <row r="1627" spans="3:3" x14ac:dyDescent="0.2">
      <c r="C1627" s="13"/>
    </row>
    <row r="1628" spans="3:3" x14ac:dyDescent="0.2">
      <c r="C1628" s="13"/>
    </row>
    <row r="1629" spans="3:3" x14ac:dyDescent="0.2">
      <c r="C1629" s="13"/>
    </row>
    <row r="1630" spans="3:3" x14ac:dyDescent="0.2">
      <c r="C1630" s="13"/>
    </row>
    <row r="1631" spans="3:3" x14ac:dyDescent="0.2">
      <c r="C1631" s="13"/>
    </row>
    <row r="1632" spans="3:3" x14ac:dyDescent="0.2">
      <c r="C1632" s="13"/>
    </row>
    <row r="1633" spans="3:3" x14ac:dyDescent="0.2">
      <c r="C1633" s="13"/>
    </row>
    <row r="1634" spans="3:3" x14ac:dyDescent="0.2">
      <c r="C1634" s="13"/>
    </row>
    <row r="1635" spans="3:3" x14ac:dyDescent="0.2">
      <c r="C1635" s="13"/>
    </row>
    <row r="1636" spans="3:3" x14ac:dyDescent="0.2">
      <c r="C1636" s="13"/>
    </row>
    <row r="1637" spans="3:3" x14ac:dyDescent="0.2">
      <c r="C1637" s="13"/>
    </row>
    <row r="1638" spans="3:3" x14ac:dyDescent="0.2">
      <c r="C1638" s="13"/>
    </row>
    <row r="1639" spans="3:3" x14ac:dyDescent="0.2">
      <c r="C1639" s="13"/>
    </row>
    <row r="1640" spans="3:3" x14ac:dyDescent="0.2">
      <c r="C1640" s="13"/>
    </row>
    <row r="1641" spans="3:3" x14ac:dyDescent="0.2">
      <c r="C1641" s="13"/>
    </row>
    <row r="1642" spans="3:3" x14ac:dyDescent="0.2">
      <c r="C1642" s="13"/>
    </row>
    <row r="1643" spans="3:3" x14ac:dyDescent="0.2">
      <c r="C1643" s="13"/>
    </row>
    <row r="1644" spans="3:3" x14ac:dyDescent="0.2">
      <c r="C1644" s="13"/>
    </row>
    <row r="1645" spans="3:3" x14ac:dyDescent="0.2">
      <c r="C1645" s="13"/>
    </row>
    <row r="1646" spans="3:3" x14ac:dyDescent="0.2">
      <c r="C1646" s="13"/>
    </row>
    <row r="1647" spans="3:3" x14ac:dyDescent="0.2">
      <c r="C1647" s="13"/>
    </row>
    <row r="1648" spans="3:3" x14ac:dyDescent="0.2">
      <c r="C1648" s="13"/>
    </row>
    <row r="1649" spans="3:3" x14ac:dyDescent="0.2">
      <c r="C1649" s="13"/>
    </row>
    <row r="1650" spans="3:3" x14ac:dyDescent="0.2">
      <c r="C1650" s="13"/>
    </row>
    <row r="1651" spans="3:3" x14ac:dyDescent="0.2">
      <c r="C1651" s="13"/>
    </row>
    <row r="1652" spans="3:3" x14ac:dyDescent="0.2">
      <c r="C1652" s="13"/>
    </row>
    <row r="1653" spans="3:3" x14ac:dyDescent="0.2">
      <c r="C1653" s="13"/>
    </row>
    <row r="1654" spans="3:3" x14ac:dyDescent="0.2">
      <c r="C1654" s="13"/>
    </row>
    <row r="1655" spans="3:3" x14ac:dyDescent="0.2">
      <c r="C1655" s="13"/>
    </row>
    <row r="1656" spans="3:3" x14ac:dyDescent="0.2">
      <c r="C1656" s="13"/>
    </row>
    <row r="1657" spans="3:3" x14ac:dyDescent="0.2">
      <c r="C1657" s="13"/>
    </row>
    <row r="1658" spans="3:3" x14ac:dyDescent="0.2">
      <c r="C1658" s="13"/>
    </row>
    <row r="1659" spans="3:3" x14ac:dyDescent="0.2">
      <c r="C1659" s="13"/>
    </row>
    <row r="1660" spans="3:3" x14ac:dyDescent="0.2">
      <c r="C1660" s="13"/>
    </row>
    <row r="1661" spans="3:3" x14ac:dyDescent="0.2">
      <c r="C1661" s="13"/>
    </row>
    <row r="1662" spans="3:3" x14ac:dyDescent="0.2">
      <c r="C1662" s="13"/>
    </row>
    <row r="1663" spans="3:3" x14ac:dyDescent="0.2">
      <c r="C1663" s="13"/>
    </row>
    <row r="1664" spans="3:3" x14ac:dyDescent="0.2">
      <c r="C1664" s="13"/>
    </row>
    <row r="1665" spans="3:3" x14ac:dyDescent="0.2">
      <c r="C1665" s="13"/>
    </row>
    <row r="1666" spans="3:3" x14ac:dyDescent="0.2">
      <c r="C1666" s="13"/>
    </row>
    <row r="1667" spans="3:3" x14ac:dyDescent="0.2">
      <c r="C1667" s="13"/>
    </row>
    <row r="1668" spans="3:3" x14ac:dyDescent="0.2">
      <c r="C1668" s="13"/>
    </row>
    <row r="1669" spans="3:3" x14ac:dyDescent="0.2">
      <c r="C1669" s="13"/>
    </row>
    <row r="1670" spans="3:3" x14ac:dyDescent="0.2">
      <c r="C1670" s="13"/>
    </row>
    <row r="1671" spans="3:3" x14ac:dyDescent="0.2">
      <c r="C1671" s="13"/>
    </row>
    <row r="1672" spans="3:3" x14ac:dyDescent="0.2">
      <c r="C1672" s="13"/>
    </row>
    <row r="1673" spans="3:3" x14ac:dyDescent="0.2">
      <c r="C1673" s="13"/>
    </row>
    <row r="1674" spans="3:3" x14ac:dyDescent="0.2">
      <c r="C1674" s="13"/>
    </row>
    <row r="1675" spans="3:3" x14ac:dyDescent="0.2">
      <c r="C1675" s="13"/>
    </row>
    <row r="1676" spans="3:3" x14ac:dyDescent="0.2">
      <c r="C1676" s="13"/>
    </row>
    <row r="1677" spans="3:3" x14ac:dyDescent="0.2">
      <c r="C1677" s="13"/>
    </row>
    <row r="1678" spans="3:3" x14ac:dyDescent="0.2">
      <c r="C1678" s="13"/>
    </row>
    <row r="1679" spans="3:3" x14ac:dyDescent="0.2">
      <c r="C1679" s="13"/>
    </row>
    <row r="1680" spans="3:3" x14ac:dyDescent="0.2">
      <c r="C1680" s="13"/>
    </row>
    <row r="1681" spans="3:3" x14ac:dyDescent="0.2">
      <c r="C1681" s="13"/>
    </row>
    <row r="1682" spans="3:3" x14ac:dyDescent="0.2">
      <c r="C1682" s="13"/>
    </row>
    <row r="1683" spans="3:3" x14ac:dyDescent="0.2">
      <c r="C1683" s="13"/>
    </row>
    <row r="1684" spans="3:3" x14ac:dyDescent="0.2">
      <c r="C1684" s="13"/>
    </row>
    <row r="1685" spans="3:3" x14ac:dyDescent="0.2">
      <c r="C1685" s="13"/>
    </row>
    <row r="1686" spans="3:3" x14ac:dyDescent="0.2">
      <c r="C1686" s="13"/>
    </row>
    <row r="1687" spans="3:3" x14ac:dyDescent="0.2">
      <c r="C1687" s="13"/>
    </row>
    <row r="1688" spans="3:3" x14ac:dyDescent="0.2">
      <c r="C1688" s="13"/>
    </row>
    <row r="1689" spans="3:3" x14ac:dyDescent="0.2">
      <c r="C1689" s="13"/>
    </row>
    <row r="1690" spans="3:3" x14ac:dyDescent="0.2">
      <c r="C1690" s="13"/>
    </row>
    <row r="1691" spans="3:3" x14ac:dyDescent="0.2">
      <c r="C1691" s="13"/>
    </row>
    <row r="1692" spans="3:3" x14ac:dyDescent="0.2">
      <c r="C1692" s="13"/>
    </row>
    <row r="1693" spans="3:3" x14ac:dyDescent="0.2">
      <c r="C1693" s="13"/>
    </row>
    <row r="1694" spans="3:3" x14ac:dyDescent="0.2">
      <c r="C1694" s="13"/>
    </row>
    <row r="1695" spans="3:3" x14ac:dyDescent="0.2">
      <c r="C1695" s="13"/>
    </row>
    <row r="1696" spans="3:3" x14ac:dyDescent="0.2">
      <c r="C1696" s="13"/>
    </row>
    <row r="1697" spans="3:3" x14ac:dyDescent="0.2">
      <c r="C1697" s="13"/>
    </row>
    <row r="1698" spans="3:3" x14ac:dyDescent="0.2">
      <c r="C1698" s="13"/>
    </row>
    <row r="1699" spans="3:3" x14ac:dyDescent="0.2">
      <c r="C1699" s="13"/>
    </row>
    <row r="1700" spans="3:3" x14ac:dyDescent="0.2">
      <c r="C1700" s="13"/>
    </row>
    <row r="1701" spans="3:3" x14ac:dyDescent="0.2">
      <c r="C1701" s="13"/>
    </row>
    <row r="1702" spans="3:3" x14ac:dyDescent="0.2">
      <c r="C1702" s="13"/>
    </row>
    <row r="1703" spans="3:3" x14ac:dyDescent="0.2">
      <c r="C1703" s="13"/>
    </row>
    <row r="1704" spans="3:3" x14ac:dyDescent="0.2">
      <c r="C1704" s="13"/>
    </row>
    <row r="1705" spans="3:3" x14ac:dyDescent="0.2">
      <c r="C1705" s="13"/>
    </row>
    <row r="1706" spans="3:3" x14ac:dyDescent="0.2">
      <c r="C1706" s="13"/>
    </row>
    <row r="1707" spans="3:3" x14ac:dyDescent="0.2">
      <c r="C1707" s="13"/>
    </row>
    <row r="1708" spans="3:3" x14ac:dyDescent="0.2">
      <c r="C1708" s="13"/>
    </row>
    <row r="1709" spans="3:3" x14ac:dyDescent="0.2">
      <c r="C1709" s="13"/>
    </row>
    <row r="1710" spans="3:3" x14ac:dyDescent="0.2">
      <c r="C1710" s="13"/>
    </row>
    <row r="1711" spans="3:3" x14ac:dyDescent="0.2">
      <c r="C1711" s="13"/>
    </row>
    <row r="1712" spans="3:3" x14ac:dyDescent="0.2">
      <c r="C1712" s="13"/>
    </row>
    <row r="1713" spans="3:3" x14ac:dyDescent="0.2">
      <c r="C1713" s="13"/>
    </row>
    <row r="1714" spans="3:3" x14ac:dyDescent="0.2">
      <c r="C1714" s="13"/>
    </row>
    <row r="1715" spans="3:3" x14ac:dyDescent="0.2">
      <c r="C1715" s="13"/>
    </row>
    <row r="1716" spans="3:3" x14ac:dyDescent="0.2">
      <c r="C1716" s="13"/>
    </row>
    <row r="1717" spans="3:3" x14ac:dyDescent="0.2">
      <c r="C1717" s="13"/>
    </row>
    <row r="1718" spans="3:3" x14ac:dyDescent="0.2">
      <c r="C1718" s="13"/>
    </row>
    <row r="1719" spans="3:3" x14ac:dyDescent="0.2">
      <c r="C1719" s="13"/>
    </row>
    <row r="1720" spans="3:3" x14ac:dyDescent="0.2">
      <c r="C1720" s="13"/>
    </row>
    <row r="1721" spans="3:3" x14ac:dyDescent="0.2">
      <c r="C1721" s="13"/>
    </row>
    <row r="1722" spans="3:3" x14ac:dyDescent="0.2">
      <c r="C1722" s="13"/>
    </row>
    <row r="1723" spans="3:3" x14ac:dyDescent="0.2">
      <c r="C1723" s="13"/>
    </row>
    <row r="1724" spans="3:3" x14ac:dyDescent="0.2">
      <c r="C1724" s="13"/>
    </row>
    <row r="1725" spans="3:3" x14ac:dyDescent="0.2">
      <c r="C1725" s="13"/>
    </row>
    <row r="1726" spans="3:3" x14ac:dyDescent="0.2">
      <c r="C1726" s="13"/>
    </row>
    <row r="1727" spans="3:3" x14ac:dyDescent="0.2">
      <c r="C1727" s="13"/>
    </row>
    <row r="1728" spans="3:3" x14ac:dyDescent="0.2">
      <c r="C1728" s="13"/>
    </row>
    <row r="1729" spans="3:3" x14ac:dyDescent="0.2">
      <c r="C1729" s="13"/>
    </row>
    <row r="1730" spans="3:3" x14ac:dyDescent="0.2">
      <c r="C1730" s="13"/>
    </row>
    <row r="1731" spans="3:3" x14ac:dyDescent="0.2">
      <c r="C1731" s="13"/>
    </row>
    <row r="1732" spans="3:3" x14ac:dyDescent="0.2">
      <c r="C1732" s="13"/>
    </row>
    <row r="1733" spans="3:3" x14ac:dyDescent="0.2">
      <c r="C1733" s="13"/>
    </row>
    <row r="1734" spans="3:3" x14ac:dyDescent="0.2">
      <c r="C1734" s="13"/>
    </row>
    <row r="1735" spans="3:3" x14ac:dyDescent="0.2">
      <c r="C1735" s="13"/>
    </row>
    <row r="1736" spans="3:3" x14ac:dyDescent="0.2">
      <c r="C1736" s="13"/>
    </row>
    <row r="1737" spans="3:3" x14ac:dyDescent="0.2">
      <c r="C1737" s="13"/>
    </row>
    <row r="1738" spans="3:3" x14ac:dyDescent="0.2">
      <c r="C1738" s="13"/>
    </row>
    <row r="1739" spans="3:3" x14ac:dyDescent="0.2">
      <c r="C1739" s="13"/>
    </row>
    <row r="1740" spans="3:3" x14ac:dyDescent="0.2">
      <c r="C1740" s="13"/>
    </row>
    <row r="1741" spans="3:3" x14ac:dyDescent="0.2">
      <c r="C1741" s="13"/>
    </row>
    <row r="1742" spans="3:3" x14ac:dyDescent="0.2">
      <c r="C1742" s="13"/>
    </row>
    <row r="1743" spans="3:3" x14ac:dyDescent="0.2">
      <c r="C1743" s="13"/>
    </row>
    <row r="1744" spans="3:3" x14ac:dyDescent="0.2">
      <c r="C1744" s="13"/>
    </row>
    <row r="1745" spans="3:3" x14ac:dyDescent="0.2">
      <c r="C1745" s="13"/>
    </row>
    <row r="1746" spans="3:3" x14ac:dyDescent="0.2">
      <c r="C1746" s="13"/>
    </row>
    <row r="1747" spans="3:3" x14ac:dyDescent="0.2">
      <c r="C1747" s="13"/>
    </row>
    <row r="1748" spans="3:3" x14ac:dyDescent="0.2">
      <c r="C1748" s="13"/>
    </row>
    <row r="1749" spans="3:3" x14ac:dyDescent="0.2">
      <c r="C1749" s="13"/>
    </row>
    <row r="1750" spans="3:3" x14ac:dyDescent="0.2">
      <c r="C1750" s="13"/>
    </row>
    <row r="1751" spans="3:3" x14ac:dyDescent="0.2">
      <c r="C1751" s="13"/>
    </row>
    <row r="1752" spans="3:3" x14ac:dyDescent="0.2">
      <c r="C1752" s="13"/>
    </row>
    <row r="1753" spans="3:3" x14ac:dyDescent="0.2">
      <c r="C1753" s="13"/>
    </row>
    <row r="1754" spans="3:3" x14ac:dyDescent="0.2">
      <c r="C1754" s="13"/>
    </row>
    <row r="1755" spans="3:3" x14ac:dyDescent="0.2">
      <c r="C1755" s="13"/>
    </row>
    <row r="1756" spans="3:3" x14ac:dyDescent="0.2">
      <c r="C1756" s="13"/>
    </row>
    <row r="1757" spans="3:3" x14ac:dyDescent="0.2">
      <c r="C1757" s="13"/>
    </row>
    <row r="1758" spans="3:3" x14ac:dyDescent="0.2">
      <c r="C1758" s="13"/>
    </row>
    <row r="1759" spans="3:3" x14ac:dyDescent="0.2">
      <c r="C1759" s="13"/>
    </row>
    <row r="1760" spans="3:3" x14ac:dyDescent="0.2">
      <c r="C1760" s="13"/>
    </row>
    <row r="1761" spans="3:3" x14ac:dyDescent="0.2">
      <c r="C1761" s="13"/>
    </row>
    <row r="1762" spans="3:3" x14ac:dyDescent="0.2">
      <c r="C1762" s="13"/>
    </row>
    <row r="1763" spans="3:3" x14ac:dyDescent="0.2">
      <c r="C1763" s="13"/>
    </row>
    <row r="1764" spans="3:3" x14ac:dyDescent="0.2">
      <c r="C1764" s="13"/>
    </row>
    <row r="1765" spans="3:3" x14ac:dyDescent="0.2">
      <c r="C1765" s="13"/>
    </row>
    <row r="1766" spans="3:3" x14ac:dyDescent="0.2">
      <c r="C1766" s="13"/>
    </row>
    <row r="1767" spans="3:3" x14ac:dyDescent="0.2">
      <c r="C1767" s="13"/>
    </row>
    <row r="1768" spans="3:3" x14ac:dyDescent="0.2">
      <c r="C1768" s="13"/>
    </row>
    <row r="1769" spans="3:3" x14ac:dyDescent="0.2">
      <c r="C1769" s="13"/>
    </row>
    <row r="1770" spans="3:3" x14ac:dyDescent="0.2">
      <c r="C1770" s="13"/>
    </row>
    <row r="1771" spans="3:3" x14ac:dyDescent="0.2">
      <c r="C1771" s="13"/>
    </row>
    <row r="1772" spans="3:3" x14ac:dyDescent="0.2">
      <c r="C1772" s="13"/>
    </row>
    <row r="1773" spans="3:3" x14ac:dyDescent="0.2">
      <c r="C1773" s="13"/>
    </row>
    <row r="1774" spans="3:3" x14ac:dyDescent="0.2">
      <c r="C1774" s="13"/>
    </row>
    <row r="1775" spans="3:3" x14ac:dyDescent="0.2">
      <c r="C1775" s="13"/>
    </row>
    <row r="1776" spans="3:3" x14ac:dyDescent="0.2">
      <c r="C1776" s="13"/>
    </row>
    <row r="1777" spans="3:3" x14ac:dyDescent="0.2">
      <c r="C1777" s="13"/>
    </row>
    <row r="1778" spans="3:3" x14ac:dyDescent="0.2">
      <c r="C1778" s="13"/>
    </row>
    <row r="1779" spans="3:3" x14ac:dyDescent="0.2">
      <c r="C1779" s="13"/>
    </row>
    <row r="1780" spans="3:3" x14ac:dyDescent="0.2">
      <c r="C1780" s="13"/>
    </row>
    <row r="1781" spans="3:3" x14ac:dyDescent="0.2">
      <c r="C1781" s="13"/>
    </row>
    <row r="1782" spans="3:3" x14ac:dyDescent="0.2">
      <c r="C1782" s="13"/>
    </row>
    <row r="1783" spans="3:3" x14ac:dyDescent="0.2">
      <c r="C1783" s="13"/>
    </row>
    <row r="1784" spans="3:3" x14ac:dyDescent="0.2">
      <c r="C1784" s="13"/>
    </row>
    <row r="1785" spans="3:3" x14ac:dyDescent="0.2">
      <c r="C1785" s="13"/>
    </row>
    <row r="1786" spans="3:3" x14ac:dyDescent="0.2">
      <c r="C1786" s="13"/>
    </row>
    <row r="1787" spans="3:3" x14ac:dyDescent="0.2">
      <c r="C1787" s="13"/>
    </row>
    <row r="1788" spans="3:3" x14ac:dyDescent="0.2">
      <c r="C1788" s="13"/>
    </row>
    <row r="1789" spans="3:3" x14ac:dyDescent="0.2">
      <c r="C1789" s="13"/>
    </row>
    <row r="1790" spans="3:3" x14ac:dyDescent="0.2">
      <c r="C1790" s="13"/>
    </row>
    <row r="1791" spans="3:3" x14ac:dyDescent="0.2">
      <c r="C1791" s="13"/>
    </row>
    <row r="1792" spans="3:3" x14ac:dyDescent="0.2">
      <c r="C1792" s="13"/>
    </row>
    <row r="1793" spans="3:3" x14ac:dyDescent="0.2">
      <c r="C1793" s="13"/>
    </row>
    <row r="1794" spans="3:3" x14ac:dyDescent="0.2">
      <c r="C1794" s="13"/>
    </row>
    <row r="1795" spans="3:3" x14ac:dyDescent="0.2">
      <c r="C1795" s="13"/>
    </row>
    <row r="1796" spans="3:3" x14ac:dyDescent="0.2">
      <c r="C1796" s="13"/>
    </row>
    <row r="1797" spans="3:3" x14ac:dyDescent="0.2">
      <c r="C1797" s="13"/>
    </row>
    <row r="1798" spans="3:3" x14ac:dyDescent="0.2">
      <c r="C1798" s="13"/>
    </row>
    <row r="1799" spans="3:3" x14ac:dyDescent="0.2">
      <c r="C1799" s="13"/>
    </row>
    <row r="1800" spans="3:3" x14ac:dyDescent="0.2">
      <c r="C1800" s="13"/>
    </row>
    <row r="1801" spans="3:3" x14ac:dyDescent="0.2">
      <c r="C1801" s="13"/>
    </row>
    <row r="1802" spans="3:3" x14ac:dyDescent="0.2">
      <c r="C1802" s="13"/>
    </row>
    <row r="1803" spans="3:3" x14ac:dyDescent="0.2">
      <c r="C1803" s="13"/>
    </row>
    <row r="1804" spans="3:3" x14ac:dyDescent="0.2">
      <c r="C1804" s="13"/>
    </row>
    <row r="1805" spans="3:3" x14ac:dyDescent="0.2">
      <c r="C1805" s="13"/>
    </row>
    <row r="1806" spans="3:3" x14ac:dyDescent="0.2">
      <c r="C1806" s="13"/>
    </row>
    <row r="1807" spans="3:3" x14ac:dyDescent="0.2">
      <c r="C1807" s="13"/>
    </row>
    <row r="1808" spans="3:3" x14ac:dyDescent="0.2">
      <c r="C1808" s="13"/>
    </row>
    <row r="1809" spans="3:3" x14ac:dyDescent="0.2">
      <c r="C1809" s="13"/>
    </row>
    <row r="1810" spans="3:3" x14ac:dyDescent="0.2">
      <c r="C1810" s="13"/>
    </row>
    <row r="1811" spans="3:3" x14ac:dyDescent="0.2">
      <c r="C1811" s="13"/>
    </row>
    <row r="1812" spans="3:3" x14ac:dyDescent="0.2">
      <c r="C1812" s="13"/>
    </row>
    <row r="1813" spans="3:3" x14ac:dyDescent="0.2">
      <c r="C1813" s="13"/>
    </row>
    <row r="1814" spans="3:3" x14ac:dyDescent="0.2">
      <c r="C1814" s="13"/>
    </row>
    <row r="1815" spans="3:3" x14ac:dyDescent="0.2">
      <c r="C1815" s="13"/>
    </row>
    <row r="1816" spans="3:3" x14ac:dyDescent="0.2">
      <c r="C1816" s="13"/>
    </row>
    <row r="1817" spans="3:3" x14ac:dyDescent="0.2">
      <c r="C1817" s="13"/>
    </row>
    <row r="1818" spans="3:3" x14ac:dyDescent="0.2">
      <c r="C1818" s="13"/>
    </row>
    <row r="1819" spans="3:3" x14ac:dyDescent="0.2">
      <c r="C1819" s="13"/>
    </row>
    <row r="1820" spans="3:3" x14ac:dyDescent="0.2">
      <c r="C1820" s="13"/>
    </row>
    <row r="1821" spans="3:3" x14ac:dyDescent="0.2">
      <c r="C1821" s="13"/>
    </row>
    <row r="1822" spans="3:3" x14ac:dyDescent="0.2">
      <c r="C1822" s="13"/>
    </row>
    <row r="1823" spans="3:3" x14ac:dyDescent="0.2">
      <c r="C1823" s="13"/>
    </row>
    <row r="1824" spans="3:3" x14ac:dyDescent="0.2">
      <c r="C1824" s="13"/>
    </row>
    <row r="1825" spans="3:3" x14ac:dyDescent="0.2">
      <c r="C1825" s="13"/>
    </row>
    <row r="1826" spans="3:3" x14ac:dyDescent="0.2">
      <c r="C1826" s="13"/>
    </row>
    <row r="1827" spans="3:3" x14ac:dyDescent="0.2">
      <c r="C1827" s="13"/>
    </row>
    <row r="1828" spans="3:3" x14ac:dyDescent="0.2">
      <c r="C1828" s="13"/>
    </row>
    <row r="1829" spans="3:3" x14ac:dyDescent="0.2">
      <c r="C1829" s="13"/>
    </row>
    <row r="1830" spans="3:3" x14ac:dyDescent="0.2">
      <c r="C1830" s="13"/>
    </row>
    <row r="1831" spans="3:3" x14ac:dyDescent="0.2">
      <c r="C1831" s="13"/>
    </row>
    <row r="1832" spans="3:3" x14ac:dyDescent="0.2">
      <c r="C1832" s="13"/>
    </row>
    <row r="1833" spans="3:3" x14ac:dyDescent="0.2">
      <c r="C1833" s="13"/>
    </row>
    <row r="1834" spans="3:3" x14ac:dyDescent="0.2">
      <c r="C1834" s="13"/>
    </row>
    <row r="1835" spans="3:3" x14ac:dyDescent="0.2">
      <c r="C1835" s="13"/>
    </row>
    <row r="1836" spans="3:3" x14ac:dyDescent="0.2">
      <c r="C1836" s="13"/>
    </row>
    <row r="1837" spans="3:3" x14ac:dyDescent="0.2">
      <c r="C1837" s="13"/>
    </row>
    <row r="1838" spans="3:3" x14ac:dyDescent="0.2">
      <c r="C1838" s="13"/>
    </row>
    <row r="1839" spans="3:3" x14ac:dyDescent="0.2">
      <c r="C1839" s="13"/>
    </row>
    <row r="1840" spans="3:3" x14ac:dyDescent="0.2">
      <c r="C1840" s="13"/>
    </row>
    <row r="1841" spans="3:3" x14ac:dyDescent="0.2">
      <c r="C1841" s="13"/>
    </row>
    <row r="1842" spans="3:3" x14ac:dyDescent="0.2">
      <c r="C1842" s="13"/>
    </row>
    <row r="1843" spans="3:3" x14ac:dyDescent="0.2">
      <c r="C1843" s="13"/>
    </row>
    <row r="1844" spans="3:3" x14ac:dyDescent="0.2">
      <c r="C1844" s="13"/>
    </row>
    <row r="1845" spans="3:3" x14ac:dyDescent="0.2">
      <c r="C1845" s="13"/>
    </row>
    <row r="1846" spans="3:3" x14ac:dyDescent="0.2">
      <c r="C1846" s="13"/>
    </row>
    <row r="1847" spans="3:3" x14ac:dyDescent="0.2">
      <c r="C1847" s="13"/>
    </row>
    <row r="1848" spans="3:3" x14ac:dyDescent="0.2">
      <c r="C1848" s="13"/>
    </row>
    <row r="1849" spans="3:3" x14ac:dyDescent="0.2">
      <c r="C1849" s="13"/>
    </row>
    <row r="1850" spans="3:3" x14ac:dyDescent="0.2">
      <c r="C1850" s="13"/>
    </row>
    <row r="1851" spans="3:3" x14ac:dyDescent="0.2">
      <c r="C1851" s="13"/>
    </row>
    <row r="1852" spans="3:3" x14ac:dyDescent="0.2">
      <c r="C1852" s="13"/>
    </row>
    <row r="1853" spans="3:3" x14ac:dyDescent="0.2">
      <c r="C1853" s="13"/>
    </row>
    <row r="1854" spans="3:3" x14ac:dyDescent="0.2">
      <c r="C1854" s="13"/>
    </row>
    <row r="1855" spans="3:3" x14ac:dyDescent="0.2">
      <c r="C1855" s="13"/>
    </row>
    <row r="1856" spans="3:3" x14ac:dyDescent="0.2">
      <c r="C1856" s="13"/>
    </row>
    <row r="1857" spans="3:3" x14ac:dyDescent="0.2">
      <c r="C1857" s="13"/>
    </row>
    <row r="1858" spans="3:3" x14ac:dyDescent="0.2">
      <c r="C1858" s="13"/>
    </row>
    <row r="1859" spans="3:3" x14ac:dyDescent="0.2">
      <c r="C1859" s="13"/>
    </row>
    <row r="1860" spans="3:3" x14ac:dyDescent="0.2">
      <c r="C1860" s="13"/>
    </row>
    <row r="1861" spans="3:3" x14ac:dyDescent="0.2">
      <c r="C1861" s="13"/>
    </row>
    <row r="1862" spans="3:3" x14ac:dyDescent="0.2">
      <c r="C1862" s="13"/>
    </row>
    <row r="1863" spans="3:3" x14ac:dyDescent="0.2">
      <c r="C1863" s="13"/>
    </row>
    <row r="1864" spans="3:3" x14ac:dyDescent="0.2">
      <c r="C1864" s="13"/>
    </row>
    <row r="1865" spans="3:3" x14ac:dyDescent="0.2">
      <c r="C1865" s="13"/>
    </row>
    <row r="1866" spans="3:3" x14ac:dyDescent="0.2">
      <c r="C1866" s="13"/>
    </row>
    <row r="1867" spans="3:3" x14ac:dyDescent="0.2">
      <c r="C1867" s="13"/>
    </row>
    <row r="1868" spans="3:3" x14ac:dyDescent="0.2">
      <c r="C1868" s="13"/>
    </row>
    <row r="1869" spans="3:3" x14ac:dyDescent="0.2">
      <c r="C1869" s="13"/>
    </row>
    <row r="1870" spans="3:3" x14ac:dyDescent="0.2">
      <c r="C1870" s="13"/>
    </row>
    <row r="1871" spans="3:3" x14ac:dyDescent="0.2">
      <c r="C1871" s="13"/>
    </row>
    <row r="1872" spans="3:3" x14ac:dyDescent="0.2">
      <c r="C1872" s="13"/>
    </row>
    <row r="1873" spans="3:3" x14ac:dyDescent="0.2">
      <c r="C1873" s="13"/>
    </row>
    <row r="1874" spans="3:3" x14ac:dyDescent="0.2">
      <c r="C1874" s="13"/>
    </row>
    <row r="1875" spans="3:3" x14ac:dyDescent="0.2">
      <c r="C1875" s="13"/>
    </row>
    <row r="1876" spans="3:3" x14ac:dyDescent="0.2">
      <c r="C1876" s="13"/>
    </row>
    <row r="1877" spans="3:3" x14ac:dyDescent="0.2">
      <c r="C1877" s="13"/>
    </row>
    <row r="1878" spans="3:3" x14ac:dyDescent="0.2">
      <c r="C1878" s="13"/>
    </row>
    <row r="1879" spans="3:3" x14ac:dyDescent="0.2">
      <c r="C1879" s="13"/>
    </row>
    <row r="1880" spans="3:3" x14ac:dyDescent="0.2">
      <c r="C1880" s="13"/>
    </row>
    <row r="1881" spans="3:3" x14ac:dyDescent="0.2">
      <c r="C1881" s="13"/>
    </row>
    <row r="1882" spans="3:3" x14ac:dyDescent="0.2">
      <c r="C1882" s="13"/>
    </row>
    <row r="1883" spans="3:3" x14ac:dyDescent="0.2">
      <c r="C1883" s="13"/>
    </row>
    <row r="1884" spans="3:3" x14ac:dyDescent="0.2">
      <c r="C1884" s="13"/>
    </row>
    <row r="1885" spans="3:3" x14ac:dyDescent="0.2">
      <c r="C1885" s="13"/>
    </row>
    <row r="1886" spans="3:3" x14ac:dyDescent="0.2">
      <c r="C1886" s="13"/>
    </row>
    <row r="1887" spans="3:3" x14ac:dyDescent="0.2">
      <c r="C1887" s="13"/>
    </row>
    <row r="1888" spans="3:3" x14ac:dyDescent="0.2">
      <c r="C1888" s="13"/>
    </row>
    <row r="1889" spans="3:3" x14ac:dyDescent="0.2">
      <c r="C1889" s="13"/>
    </row>
    <row r="1890" spans="3:3" x14ac:dyDescent="0.2">
      <c r="C1890" s="13"/>
    </row>
    <row r="1891" spans="3:3" x14ac:dyDescent="0.2">
      <c r="C1891" s="13"/>
    </row>
    <row r="1892" spans="3:3" x14ac:dyDescent="0.2">
      <c r="C1892" s="13"/>
    </row>
    <row r="1893" spans="3:3" x14ac:dyDescent="0.2">
      <c r="C1893" s="13"/>
    </row>
    <row r="1894" spans="3:3" x14ac:dyDescent="0.2">
      <c r="C1894" s="13"/>
    </row>
    <row r="1895" spans="3:3" x14ac:dyDescent="0.2">
      <c r="C1895" s="13"/>
    </row>
    <row r="1896" spans="3:3" x14ac:dyDescent="0.2">
      <c r="C1896" s="13"/>
    </row>
    <row r="1897" spans="3:3" x14ac:dyDescent="0.2">
      <c r="C1897" s="13"/>
    </row>
    <row r="1898" spans="3:3" x14ac:dyDescent="0.2">
      <c r="C1898" s="13"/>
    </row>
    <row r="1899" spans="3:3" x14ac:dyDescent="0.2">
      <c r="C1899" s="13"/>
    </row>
    <row r="1900" spans="3:3" x14ac:dyDescent="0.2">
      <c r="C1900" s="13"/>
    </row>
    <row r="1901" spans="3:3" x14ac:dyDescent="0.2">
      <c r="C1901" s="13"/>
    </row>
    <row r="1902" spans="3:3" x14ac:dyDescent="0.2">
      <c r="C1902" s="13"/>
    </row>
    <row r="1903" spans="3:3" x14ac:dyDescent="0.2">
      <c r="C1903" s="13"/>
    </row>
    <row r="1904" spans="3:3" x14ac:dyDescent="0.2">
      <c r="C1904" s="13"/>
    </row>
    <row r="1905" spans="3:3" x14ac:dyDescent="0.2">
      <c r="C1905" s="13"/>
    </row>
    <row r="1906" spans="3:3" x14ac:dyDescent="0.2">
      <c r="C1906" s="13"/>
    </row>
    <row r="1907" spans="3:3" x14ac:dyDescent="0.2">
      <c r="C1907" s="13"/>
    </row>
    <row r="1908" spans="3:3" x14ac:dyDescent="0.2">
      <c r="C1908" s="13"/>
    </row>
    <row r="1909" spans="3:3" x14ac:dyDescent="0.2">
      <c r="C1909" s="13"/>
    </row>
    <row r="1910" spans="3:3" x14ac:dyDescent="0.2">
      <c r="C1910" s="13"/>
    </row>
    <row r="1911" spans="3:3" x14ac:dyDescent="0.2">
      <c r="C1911" s="13"/>
    </row>
    <row r="1912" spans="3:3" x14ac:dyDescent="0.2">
      <c r="C1912" s="13"/>
    </row>
    <row r="1913" spans="3:3" x14ac:dyDescent="0.2">
      <c r="C1913" s="13"/>
    </row>
    <row r="1914" spans="3:3" x14ac:dyDescent="0.2">
      <c r="C1914" s="13"/>
    </row>
    <row r="1915" spans="3:3" x14ac:dyDescent="0.2">
      <c r="C1915" s="13"/>
    </row>
    <row r="1916" spans="3:3" x14ac:dyDescent="0.2">
      <c r="C1916" s="13"/>
    </row>
    <row r="1917" spans="3:3" x14ac:dyDescent="0.2">
      <c r="C1917" s="13"/>
    </row>
    <row r="1918" spans="3:3" x14ac:dyDescent="0.2">
      <c r="C1918" s="13"/>
    </row>
    <row r="1919" spans="3:3" x14ac:dyDescent="0.2">
      <c r="C1919" s="13"/>
    </row>
    <row r="1920" spans="3:3" x14ac:dyDescent="0.2">
      <c r="C1920" s="13"/>
    </row>
    <row r="1921" spans="3:3" x14ac:dyDescent="0.2">
      <c r="C1921" s="13"/>
    </row>
    <row r="1922" spans="3:3" x14ac:dyDescent="0.2">
      <c r="C1922" s="13"/>
    </row>
    <row r="1923" spans="3:3" x14ac:dyDescent="0.2">
      <c r="C1923" s="13"/>
    </row>
    <row r="1924" spans="3:3" x14ac:dyDescent="0.2">
      <c r="C1924" s="13"/>
    </row>
    <row r="1925" spans="3:3" x14ac:dyDescent="0.2">
      <c r="C1925" s="13"/>
    </row>
    <row r="1926" spans="3:3" x14ac:dyDescent="0.2">
      <c r="C1926" s="13"/>
    </row>
    <row r="1927" spans="3:3" x14ac:dyDescent="0.2">
      <c r="C1927" s="13"/>
    </row>
    <row r="1928" spans="3:3" x14ac:dyDescent="0.2">
      <c r="C1928" s="13"/>
    </row>
    <row r="1929" spans="3:3" x14ac:dyDescent="0.2">
      <c r="C1929" s="13"/>
    </row>
    <row r="1930" spans="3:3" x14ac:dyDescent="0.2">
      <c r="C1930" s="13"/>
    </row>
    <row r="1931" spans="3:3" x14ac:dyDescent="0.2">
      <c r="C1931" s="13"/>
    </row>
    <row r="1932" spans="3:3" x14ac:dyDescent="0.2">
      <c r="C1932" s="13"/>
    </row>
    <row r="1933" spans="3:3" x14ac:dyDescent="0.2">
      <c r="C1933" s="13"/>
    </row>
    <row r="1934" spans="3:3" x14ac:dyDescent="0.2">
      <c r="C1934" s="13"/>
    </row>
    <row r="1935" spans="3:3" x14ac:dyDescent="0.2">
      <c r="C1935" s="13"/>
    </row>
    <row r="1936" spans="3:3" x14ac:dyDescent="0.2">
      <c r="C1936" s="13"/>
    </row>
    <row r="1937" spans="3:3" x14ac:dyDescent="0.2">
      <c r="C1937" s="13"/>
    </row>
    <row r="1938" spans="3:3" x14ac:dyDescent="0.2">
      <c r="C1938" s="13"/>
    </row>
    <row r="1939" spans="3:3" x14ac:dyDescent="0.2">
      <c r="C1939" s="13"/>
    </row>
    <row r="1940" spans="3:3" x14ac:dyDescent="0.2">
      <c r="C1940" s="13"/>
    </row>
    <row r="1941" spans="3:3" x14ac:dyDescent="0.2">
      <c r="C1941" s="13"/>
    </row>
    <row r="1942" spans="3:3" x14ac:dyDescent="0.2">
      <c r="C1942" s="13"/>
    </row>
    <row r="1943" spans="3:3" x14ac:dyDescent="0.2">
      <c r="C1943" s="13"/>
    </row>
    <row r="1944" spans="3:3" x14ac:dyDescent="0.2">
      <c r="C1944" s="13"/>
    </row>
    <row r="1945" spans="3:3" x14ac:dyDescent="0.2">
      <c r="C1945" s="13"/>
    </row>
    <row r="1946" spans="3:3" x14ac:dyDescent="0.2">
      <c r="C1946" s="13"/>
    </row>
    <row r="1947" spans="3:3" x14ac:dyDescent="0.2">
      <c r="C1947" s="13"/>
    </row>
    <row r="1948" spans="3:3" x14ac:dyDescent="0.2">
      <c r="C1948" s="13"/>
    </row>
    <row r="1949" spans="3:3" x14ac:dyDescent="0.2">
      <c r="C1949" s="13"/>
    </row>
    <row r="1950" spans="3:3" x14ac:dyDescent="0.2">
      <c r="C1950" s="13"/>
    </row>
    <row r="1951" spans="3:3" x14ac:dyDescent="0.2">
      <c r="C1951" s="13"/>
    </row>
    <row r="1952" spans="3:3" x14ac:dyDescent="0.2">
      <c r="C1952" s="13"/>
    </row>
    <row r="1953" spans="3:3" x14ac:dyDescent="0.2">
      <c r="C1953" s="13"/>
    </row>
    <row r="1954" spans="3:3" x14ac:dyDescent="0.2">
      <c r="C1954" s="13"/>
    </row>
    <row r="1955" spans="3:3" x14ac:dyDescent="0.2">
      <c r="C1955" s="13"/>
    </row>
    <row r="1956" spans="3:3" x14ac:dyDescent="0.2">
      <c r="C1956" s="13"/>
    </row>
    <row r="1957" spans="3:3" x14ac:dyDescent="0.2">
      <c r="C1957" s="13"/>
    </row>
    <row r="1958" spans="3:3" x14ac:dyDescent="0.2">
      <c r="C1958" s="13"/>
    </row>
    <row r="1959" spans="3:3" x14ac:dyDescent="0.2">
      <c r="C1959" s="13"/>
    </row>
    <row r="1960" spans="3:3" x14ac:dyDescent="0.2">
      <c r="C1960" s="13"/>
    </row>
    <row r="1961" spans="3:3" x14ac:dyDescent="0.2">
      <c r="C1961" s="13"/>
    </row>
    <row r="1962" spans="3:3" x14ac:dyDescent="0.2">
      <c r="C1962" s="13"/>
    </row>
    <row r="1963" spans="3:3" x14ac:dyDescent="0.2">
      <c r="C1963" s="13"/>
    </row>
    <row r="1964" spans="3:3" x14ac:dyDescent="0.2">
      <c r="C1964" s="13"/>
    </row>
    <row r="1965" spans="3:3" x14ac:dyDescent="0.2">
      <c r="C1965" s="13"/>
    </row>
    <row r="1966" spans="3:3" x14ac:dyDescent="0.2">
      <c r="C1966" s="13"/>
    </row>
    <row r="1967" spans="3:3" x14ac:dyDescent="0.2">
      <c r="C1967" s="13"/>
    </row>
    <row r="1968" spans="3:3" x14ac:dyDescent="0.2">
      <c r="C1968" s="13"/>
    </row>
    <row r="1969" spans="3:3" x14ac:dyDescent="0.2">
      <c r="C1969" s="13"/>
    </row>
    <row r="1970" spans="3:3" x14ac:dyDescent="0.2">
      <c r="C1970" s="13"/>
    </row>
    <row r="1971" spans="3:3" x14ac:dyDescent="0.2">
      <c r="C1971" s="13"/>
    </row>
    <row r="1972" spans="3:3" x14ac:dyDescent="0.2">
      <c r="C1972" s="13"/>
    </row>
    <row r="1973" spans="3:3" x14ac:dyDescent="0.2">
      <c r="C1973" s="13"/>
    </row>
    <row r="1974" spans="3:3" x14ac:dyDescent="0.2">
      <c r="C1974" s="13"/>
    </row>
    <row r="1975" spans="3:3" x14ac:dyDescent="0.2">
      <c r="C1975" s="13"/>
    </row>
    <row r="1976" spans="3:3" x14ac:dyDescent="0.2">
      <c r="C1976" s="13"/>
    </row>
    <row r="1977" spans="3:3" x14ac:dyDescent="0.2">
      <c r="C1977" s="13"/>
    </row>
    <row r="1978" spans="3:3" x14ac:dyDescent="0.2">
      <c r="C1978" s="13"/>
    </row>
    <row r="1979" spans="3:3" x14ac:dyDescent="0.2">
      <c r="C1979" s="13"/>
    </row>
    <row r="1980" spans="3:3" x14ac:dyDescent="0.2">
      <c r="C1980" s="13"/>
    </row>
    <row r="1981" spans="3:3" x14ac:dyDescent="0.2">
      <c r="C1981" s="13"/>
    </row>
    <row r="1982" spans="3:3" x14ac:dyDescent="0.2">
      <c r="C1982" s="13"/>
    </row>
    <row r="1983" spans="3:3" x14ac:dyDescent="0.2">
      <c r="C1983" s="13"/>
    </row>
    <row r="1984" spans="3:3" x14ac:dyDescent="0.2">
      <c r="C1984" s="13"/>
    </row>
    <row r="1985" spans="3:3" x14ac:dyDescent="0.2">
      <c r="C1985" s="13"/>
    </row>
    <row r="1986" spans="3:3" x14ac:dyDescent="0.2">
      <c r="C1986" s="13"/>
    </row>
    <row r="1987" spans="3:3" x14ac:dyDescent="0.2">
      <c r="C1987" s="13"/>
    </row>
    <row r="1988" spans="3:3" x14ac:dyDescent="0.2">
      <c r="C1988" s="13"/>
    </row>
    <row r="1989" spans="3:3" x14ac:dyDescent="0.2">
      <c r="C1989" s="13"/>
    </row>
    <row r="1990" spans="3:3" x14ac:dyDescent="0.2">
      <c r="C1990" s="13"/>
    </row>
    <row r="1991" spans="3:3" x14ac:dyDescent="0.2">
      <c r="C1991" s="13"/>
    </row>
    <row r="1992" spans="3:3" x14ac:dyDescent="0.2">
      <c r="C1992" s="13"/>
    </row>
    <row r="1993" spans="3:3" x14ac:dyDescent="0.2">
      <c r="C1993" s="13"/>
    </row>
    <row r="1994" spans="3:3" x14ac:dyDescent="0.2">
      <c r="C1994" s="13"/>
    </row>
    <row r="1995" spans="3:3" x14ac:dyDescent="0.2">
      <c r="C1995" s="13"/>
    </row>
    <row r="1996" spans="3:3" x14ac:dyDescent="0.2">
      <c r="C1996" s="13"/>
    </row>
    <row r="1997" spans="3:3" x14ac:dyDescent="0.2">
      <c r="C1997" s="13"/>
    </row>
    <row r="1998" spans="3:3" x14ac:dyDescent="0.2">
      <c r="C1998" s="13"/>
    </row>
    <row r="1999" spans="3:3" x14ac:dyDescent="0.2">
      <c r="C1999" s="13"/>
    </row>
    <row r="2000" spans="3:3" x14ac:dyDescent="0.2">
      <c r="C2000" s="13"/>
    </row>
    <row r="2001" spans="3:3" x14ac:dyDescent="0.2">
      <c r="C2001" s="13"/>
    </row>
    <row r="2002" spans="3:3" x14ac:dyDescent="0.2">
      <c r="C2002" s="13"/>
    </row>
    <row r="2003" spans="3:3" x14ac:dyDescent="0.2">
      <c r="C2003" s="13"/>
    </row>
    <row r="2004" spans="3:3" x14ac:dyDescent="0.2">
      <c r="C2004" s="13"/>
    </row>
    <row r="2005" spans="3:3" x14ac:dyDescent="0.2">
      <c r="C2005" s="13"/>
    </row>
    <row r="2006" spans="3:3" x14ac:dyDescent="0.2">
      <c r="C2006" s="13"/>
    </row>
    <row r="2007" spans="3:3" x14ac:dyDescent="0.2">
      <c r="C2007" s="13"/>
    </row>
    <row r="2008" spans="3:3" x14ac:dyDescent="0.2">
      <c r="C2008" s="13"/>
    </row>
    <row r="2009" spans="3:3" x14ac:dyDescent="0.2">
      <c r="C2009" s="13"/>
    </row>
    <row r="2010" spans="3:3" x14ac:dyDescent="0.2">
      <c r="C2010" s="13"/>
    </row>
    <row r="2011" spans="3:3" x14ac:dyDescent="0.2">
      <c r="C2011" s="13"/>
    </row>
    <row r="2012" spans="3:3" x14ac:dyDescent="0.2">
      <c r="C2012" s="13"/>
    </row>
    <row r="2013" spans="3:3" x14ac:dyDescent="0.2">
      <c r="C2013" s="13"/>
    </row>
    <row r="2014" spans="3:3" x14ac:dyDescent="0.2">
      <c r="C2014" s="13"/>
    </row>
    <row r="2015" spans="3:3" x14ac:dyDescent="0.2">
      <c r="C2015" s="13"/>
    </row>
    <row r="2016" spans="3:3" x14ac:dyDescent="0.2">
      <c r="C2016" s="13"/>
    </row>
    <row r="2017" spans="3:3" x14ac:dyDescent="0.2">
      <c r="C2017" s="13"/>
    </row>
    <row r="2018" spans="3:3" x14ac:dyDescent="0.2">
      <c r="C2018" s="13"/>
    </row>
    <row r="2019" spans="3:3" x14ac:dyDescent="0.2">
      <c r="C2019" s="13"/>
    </row>
    <row r="2020" spans="3:3" x14ac:dyDescent="0.2">
      <c r="C2020" s="13"/>
    </row>
    <row r="2021" spans="3:3" x14ac:dyDescent="0.2">
      <c r="C2021" s="13"/>
    </row>
    <row r="2022" spans="3:3" x14ac:dyDescent="0.2">
      <c r="C2022" s="13"/>
    </row>
    <row r="2023" spans="3:3" x14ac:dyDescent="0.2">
      <c r="C2023" s="13"/>
    </row>
    <row r="2024" spans="3:3" x14ac:dyDescent="0.2">
      <c r="C2024" s="13"/>
    </row>
    <row r="2025" spans="3:3" x14ac:dyDescent="0.2">
      <c r="C2025" s="13"/>
    </row>
    <row r="2026" spans="3:3" x14ac:dyDescent="0.2">
      <c r="C2026" s="13"/>
    </row>
    <row r="2027" spans="3:3" x14ac:dyDescent="0.2">
      <c r="C2027" s="13"/>
    </row>
    <row r="2028" spans="3:3" x14ac:dyDescent="0.2">
      <c r="C2028" s="13"/>
    </row>
    <row r="2029" spans="3:3" x14ac:dyDescent="0.2">
      <c r="C2029" s="13"/>
    </row>
    <row r="2030" spans="3:3" x14ac:dyDescent="0.2">
      <c r="C2030" s="13"/>
    </row>
    <row r="2031" spans="3:3" x14ac:dyDescent="0.2">
      <c r="C2031" s="13"/>
    </row>
    <row r="2032" spans="3:3" x14ac:dyDescent="0.2">
      <c r="C2032" s="13"/>
    </row>
    <row r="2033" spans="3:3" x14ac:dyDescent="0.2">
      <c r="C2033" s="13"/>
    </row>
    <row r="2034" spans="3:3" x14ac:dyDescent="0.2">
      <c r="C2034" s="13"/>
    </row>
    <row r="2035" spans="3:3" x14ac:dyDescent="0.2">
      <c r="C2035" s="13"/>
    </row>
    <row r="2036" spans="3:3" x14ac:dyDescent="0.2">
      <c r="C2036" s="13"/>
    </row>
    <row r="2037" spans="3:3" x14ac:dyDescent="0.2">
      <c r="C2037" s="13"/>
    </row>
    <row r="2038" spans="3:3" x14ac:dyDescent="0.2">
      <c r="C2038" s="13"/>
    </row>
    <row r="2039" spans="3:3" x14ac:dyDescent="0.2">
      <c r="C2039" s="13"/>
    </row>
    <row r="2040" spans="3:3" x14ac:dyDescent="0.2">
      <c r="C2040" s="13"/>
    </row>
    <row r="2041" spans="3:3" x14ac:dyDescent="0.2">
      <c r="C2041" s="13"/>
    </row>
    <row r="2042" spans="3:3" x14ac:dyDescent="0.2">
      <c r="C2042" s="13"/>
    </row>
    <row r="2043" spans="3:3" x14ac:dyDescent="0.2">
      <c r="C2043" s="13"/>
    </row>
    <row r="2044" spans="3:3" x14ac:dyDescent="0.2">
      <c r="C2044" s="13"/>
    </row>
    <row r="2045" spans="3:3" x14ac:dyDescent="0.2">
      <c r="C2045" s="13"/>
    </row>
    <row r="2046" spans="3:3" x14ac:dyDescent="0.2">
      <c r="C2046" s="13"/>
    </row>
    <row r="2047" spans="3:3" x14ac:dyDescent="0.2">
      <c r="C2047" s="13"/>
    </row>
    <row r="2048" spans="3:3" x14ac:dyDescent="0.2">
      <c r="C2048" s="13"/>
    </row>
    <row r="2049" spans="3:3" x14ac:dyDescent="0.2">
      <c r="C2049" s="13"/>
    </row>
    <row r="2050" spans="3:3" x14ac:dyDescent="0.2">
      <c r="C2050" s="13"/>
    </row>
    <row r="2051" spans="3:3" x14ac:dyDescent="0.2">
      <c r="C2051" s="13"/>
    </row>
    <row r="2052" spans="3:3" x14ac:dyDescent="0.2">
      <c r="C2052" s="13"/>
    </row>
    <row r="2053" spans="3:3" x14ac:dyDescent="0.2">
      <c r="C2053" s="13"/>
    </row>
    <row r="2054" spans="3:3" x14ac:dyDescent="0.2">
      <c r="C2054" s="13"/>
    </row>
    <row r="2055" spans="3:3" x14ac:dyDescent="0.2">
      <c r="C2055" s="13"/>
    </row>
    <row r="2056" spans="3:3" x14ac:dyDescent="0.2">
      <c r="C2056" s="13"/>
    </row>
    <row r="2057" spans="3:3" x14ac:dyDescent="0.2">
      <c r="C2057" s="13"/>
    </row>
    <row r="2058" spans="3:3" x14ac:dyDescent="0.2">
      <c r="C2058" s="13"/>
    </row>
    <row r="2059" spans="3:3" x14ac:dyDescent="0.2">
      <c r="C2059" s="13"/>
    </row>
    <row r="2060" spans="3:3" x14ac:dyDescent="0.2">
      <c r="C2060" s="13"/>
    </row>
    <row r="2061" spans="3:3" x14ac:dyDescent="0.2">
      <c r="C2061" s="13"/>
    </row>
    <row r="2062" spans="3:3" x14ac:dyDescent="0.2">
      <c r="C2062" s="13"/>
    </row>
    <row r="2063" spans="3:3" x14ac:dyDescent="0.2">
      <c r="C2063" s="13"/>
    </row>
    <row r="2064" spans="3:3" x14ac:dyDescent="0.2">
      <c r="C2064" s="13"/>
    </row>
    <row r="2065" spans="3:3" x14ac:dyDescent="0.2">
      <c r="C2065" s="13"/>
    </row>
    <row r="2066" spans="3:3" x14ac:dyDescent="0.2">
      <c r="C2066" s="13"/>
    </row>
    <row r="2067" spans="3:3" x14ac:dyDescent="0.2">
      <c r="C2067" s="13"/>
    </row>
    <row r="2068" spans="3:3" x14ac:dyDescent="0.2">
      <c r="C2068" s="13"/>
    </row>
    <row r="2069" spans="3:3" x14ac:dyDescent="0.2">
      <c r="C2069" s="13"/>
    </row>
    <row r="2070" spans="3:3" x14ac:dyDescent="0.2">
      <c r="C2070" s="13"/>
    </row>
    <row r="2071" spans="3:3" x14ac:dyDescent="0.2">
      <c r="C2071" s="13"/>
    </row>
    <row r="2072" spans="3:3" x14ac:dyDescent="0.2">
      <c r="C2072" s="13"/>
    </row>
    <row r="2073" spans="3:3" x14ac:dyDescent="0.2">
      <c r="C2073" s="13"/>
    </row>
    <row r="2074" spans="3:3" x14ac:dyDescent="0.2">
      <c r="C2074" s="13"/>
    </row>
    <row r="2075" spans="3:3" x14ac:dyDescent="0.2">
      <c r="C2075" s="13"/>
    </row>
    <row r="2076" spans="3:3" x14ac:dyDescent="0.2">
      <c r="C2076" s="13"/>
    </row>
    <row r="2077" spans="3:3" x14ac:dyDescent="0.2">
      <c r="C2077" s="13"/>
    </row>
    <row r="2078" spans="3:3" x14ac:dyDescent="0.2">
      <c r="C2078" s="13"/>
    </row>
    <row r="2079" spans="3:3" x14ac:dyDescent="0.2">
      <c r="C2079" s="13"/>
    </row>
    <row r="2080" spans="3:3" x14ac:dyDescent="0.2">
      <c r="C2080" s="13"/>
    </row>
    <row r="2081" spans="3:3" x14ac:dyDescent="0.2">
      <c r="C2081" s="13"/>
    </row>
    <row r="2082" spans="3:3" x14ac:dyDescent="0.2">
      <c r="C2082" s="13"/>
    </row>
    <row r="2083" spans="3:3" x14ac:dyDescent="0.2">
      <c r="C2083" s="13"/>
    </row>
    <row r="2084" spans="3:3" x14ac:dyDescent="0.2">
      <c r="C2084" s="13"/>
    </row>
    <row r="2085" spans="3:3" x14ac:dyDescent="0.2">
      <c r="C2085" s="13"/>
    </row>
    <row r="2086" spans="3:3" x14ac:dyDescent="0.2">
      <c r="C2086" s="13"/>
    </row>
    <row r="2087" spans="3:3" x14ac:dyDescent="0.2">
      <c r="C2087" s="13"/>
    </row>
    <row r="2088" spans="3:3" x14ac:dyDescent="0.2">
      <c r="C2088" s="13"/>
    </row>
    <row r="2089" spans="3:3" x14ac:dyDescent="0.2">
      <c r="C2089" s="13"/>
    </row>
    <row r="2090" spans="3:3" x14ac:dyDescent="0.2">
      <c r="C2090" s="13"/>
    </row>
    <row r="2091" spans="3:3" x14ac:dyDescent="0.2">
      <c r="C2091" s="13"/>
    </row>
    <row r="2092" spans="3:3" x14ac:dyDescent="0.2">
      <c r="C2092" s="13"/>
    </row>
    <row r="2093" spans="3:3" x14ac:dyDescent="0.2">
      <c r="C2093" s="13"/>
    </row>
    <row r="2094" spans="3:3" x14ac:dyDescent="0.2">
      <c r="C2094" s="13"/>
    </row>
    <row r="2095" spans="3:3" x14ac:dyDescent="0.2">
      <c r="C2095" s="13"/>
    </row>
    <row r="2096" spans="3:3" x14ac:dyDescent="0.2">
      <c r="C2096" s="13"/>
    </row>
    <row r="2097" spans="3:3" x14ac:dyDescent="0.2">
      <c r="C2097" s="13"/>
    </row>
    <row r="2098" spans="3:3" x14ac:dyDescent="0.2">
      <c r="C2098" s="13"/>
    </row>
    <row r="2099" spans="3:3" x14ac:dyDescent="0.2">
      <c r="C2099" s="13"/>
    </row>
    <row r="2100" spans="3:3" x14ac:dyDescent="0.2">
      <c r="C2100" s="13"/>
    </row>
    <row r="2101" spans="3:3" x14ac:dyDescent="0.2">
      <c r="C2101" s="13"/>
    </row>
    <row r="2102" spans="3:3" x14ac:dyDescent="0.2">
      <c r="C2102" s="13"/>
    </row>
    <row r="2103" spans="3:3" x14ac:dyDescent="0.2">
      <c r="C2103" s="13"/>
    </row>
    <row r="2104" spans="3:3" x14ac:dyDescent="0.2">
      <c r="C2104" s="13"/>
    </row>
    <row r="2105" spans="3:3" x14ac:dyDescent="0.2">
      <c r="C2105" s="13"/>
    </row>
    <row r="2106" spans="3:3" x14ac:dyDescent="0.2">
      <c r="C2106" s="13"/>
    </row>
    <row r="2107" spans="3:3" x14ac:dyDescent="0.2">
      <c r="C2107" s="13"/>
    </row>
    <row r="2108" spans="3:3" x14ac:dyDescent="0.2">
      <c r="C2108" s="13"/>
    </row>
    <row r="2109" spans="3:3" x14ac:dyDescent="0.2">
      <c r="C2109" s="13"/>
    </row>
    <row r="2110" spans="3:3" x14ac:dyDescent="0.2">
      <c r="C2110" s="13"/>
    </row>
    <row r="2111" spans="3:3" x14ac:dyDescent="0.2">
      <c r="C2111" s="13"/>
    </row>
    <row r="2112" spans="3:3" x14ac:dyDescent="0.2">
      <c r="C2112" s="13"/>
    </row>
    <row r="2113" spans="3:3" x14ac:dyDescent="0.2">
      <c r="C2113" s="13"/>
    </row>
    <row r="2114" spans="3:3" x14ac:dyDescent="0.2">
      <c r="C2114" s="13"/>
    </row>
    <row r="2115" spans="3:3" x14ac:dyDescent="0.2">
      <c r="C2115" s="13"/>
    </row>
    <row r="2116" spans="3:3" x14ac:dyDescent="0.2">
      <c r="C2116" s="13"/>
    </row>
    <row r="2117" spans="3:3" x14ac:dyDescent="0.2">
      <c r="C2117" s="13"/>
    </row>
    <row r="2118" spans="3:3" x14ac:dyDescent="0.2">
      <c r="C2118" s="13"/>
    </row>
    <row r="2119" spans="3:3" x14ac:dyDescent="0.2">
      <c r="C2119" s="13"/>
    </row>
    <row r="2120" spans="3:3" x14ac:dyDescent="0.2">
      <c r="C2120" s="13"/>
    </row>
    <row r="2121" spans="3:3" x14ac:dyDescent="0.2">
      <c r="C2121" s="13"/>
    </row>
    <row r="2122" spans="3:3" x14ac:dyDescent="0.2">
      <c r="C2122" s="13"/>
    </row>
    <row r="2123" spans="3:3" x14ac:dyDescent="0.2">
      <c r="C2123" s="13"/>
    </row>
    <row r="2124" spans="3:3" x14ac:dyDescent="0.2">
      <c r="C2124" s="13"/>
    </row>
    <row r="2125" spans="3:3" x14ac:dyDescent="0.2">
      <c r="C2125" s="13"/>
    </row>
    <row r="2126" spans="3:3" x14ac:dyDescent="0.2">
      <c r="C2126" s="13"/>
    </row>
    <row r="2127" spans="3:3" x14ac:dyDescent="0.2">
      <c r="C2127" s="13"/>
    </row>
    <row r="2128" spans="3:3" x14ac:dyDescent="0.2">
      <c r="C2128" s="13"/>
    </row>
    <row r="2129" spans="3:3" x14ac:dyDescent="0.2">
      <c r="C2129" s="13"/>
    </row>
    <row r="2130" spans="3:3" x14ac:dyDescent="0.2">
      <c r="C2130" s="13"/>
    </row>
    <row r="2131" spans="3:3" x14ac:dyDescent="0.2">
      <c r="C2131" s="13"/>
    </row>
    <row r="2132" spans="3:3" x14ac:dyDescent="0.2">
      <c r="C2132" s="13"/>
    </row>
    <row r="2133" spans="3:3" x14ac:dyDescent="0.2">
      <c r="C2133" s="13"/>
    </row>
    <row r="2134" spans="3:3" x14ac:dyDescent="0.2">
      <c r="C2134" s="13"/>
    </row>
    <row r="2135" spans="3:3" x14ac:dyDescent="0.2">
      <c r="C2135" s="13"/>
    </row>
    <row r="2136" spans="3:3" x14ac:dyDescent="0.2">
      <c r="C2136" s="13"/>
    </row>
    <row r="2137" spans="3:3" x14ac:dyDescent="0.2">
      <c r="C2137" s="13"/>
    </row>
    <row r="2138" spans="3:3" x14ac:dyDescent="0.2">
      <c r="C2138" s="13"/>
    </row>
    <row r="2139" spans="3:3" x14ac:dyDescent="0.2">
      <c r="C2139" s="13"/>
    </row>
    <row r="2140" spans="3:3" x14ac:dyDescent="0.2">
      <c r="C2140" s="13"/>
    </row>
    <row r="2141" spans="3:3" x14ac:dyDescent="0.2">
      <c r="C2141" s="13"/>
    </row>
    <row r="2142" spans="3:3" x14ac:dyDescent="0.2">
      <c r="C2142" s="13"/>
    </row>
    <row r="2143" spans="3:3" x14ac:dyDescent="0.2">
      <c r="C2143" s="13"/>
    </row>
    <row r="2144" spans="3:3" x14ac:dyDescent="0.2">
      <c r="C2144" s="13"/>
    </row>
    <row r="2145" spans="3:3" x14ac:dyDescent="0.2">
      <c r="C2145" s="13"/>
    </row>
    <row r="2146" spans="3:3" x14ac:dyDescent="0.2">
      <c r="C2146" s="13"/>
    </row>
    <row r="2147" spans="3:3" x14ac:dyDescent="0.2">
      <c r="C2147" s="13"/>
    </row>
    <row r="2148" spans="3:3" x14ac:dyDescent="0.2">
      <c r="C2148" s="13"/>
    </row>
    <row r="2149" spans="3:3" x14ac:dyDescent="0.2">
      <c r="C2149" s="13"/>
    </row>
    <row r="2150" spans="3:3" x14ac:dyDescent="0.2">
      <c r="C2150" s="13"/>
    </row>
    <row r="2151" spans="3:3" x14ac:dyDescent="0.2">
      <c r="C2151" s="13"/>
    </row>
    <row r="2152" spans="3:3" x14ac:dyDescent="0.2">
      <c r="C2152" s="13"/>
    </row>
    <row r="2153" spans="3:3" x14ac:dyDescent="0.2">
      <c r="C2153" s="13"/>
    </row>
    <row r="2154" spans="3:3" x14ac:dyDescent="0.2">
      <c r="C2154" s="13"/>
    </row>
    <row r="2155" spans="3:3" x14ac:dyDescent="0.2">
      <c r="C2155" s="13"/>
    </row>
    <row r="2156" spans="3:3" x14ac:dyDescent="0.2">
      <c r="C2156" s="13"/>
    </row>
    <row r="2157" spans="3:3" x14ac:dyDescent="0.2">
      <c r="C2157" s="13"/>
    </row>
    <row r="2158" spans="3:3" x14ac:dyDescent="0.2">
      <c r="C2158" s="13"/>
    </row>
    <row r="2159" spans="3:3" x14ac:dyDescent="0.2">
      <c r="C2159" s="13"/>
    </row>
    <row r="2160" spans="3:3" x14ac:dyDescent="0.2">
      <c r="C2160" s="13"/>
    </row>
    <row r="2161" spans="3:3" x14ac:dyDescent="0.2">
      <c r="C2161" s="13"/>
    </row>
    <row r="2162" spans="3:3" x14ac:dyDescent="0.2">
      <c r="C2162" s="13"/>
    </row>
    <row r="2163" spans="3:3" x14ac:dyDescent="0.2">
      <c r="C2163" s="13"/>
    </row>
    <row r="2164" spans="3:3" x14ac:dyDescent="0.2">
      <c r="C2164" s="13"/>
    </row>
    <row r="2165" spans="3:3" x14ac:dyDescent="0.2">
      <c r="C2165" s="13"/>
    </row>
    <row r="2166" spans="3:3" x14ac:dyDescent="0.2">
      <c r="C2166" s="13"/>
    </row>
    <row r="2167" spans="3:3" x14ac:dyDescent="0.2">
      <c r="C2167" s="13"/>
    </row>
    <row r="2168" spans="3:3" x14ac:dyDescent="0.2">
      <c r="C2168" s="13"/>
    </row>
    <row r="2169" spans="3:3" x14ac:dyDescent="0.2">
      <c r="C2169" s="13"/>
    </row>
    <row r="2170" spans="3:3" x14ac:dyDescent="0.2">
      <c r="C2170" s="13"/>
    </row>
    <row r="2171" spans="3:3" x14ac:dyDescent="0.2">
      <c r="C2171" s="13"/>
    </row>
    <row r="2172" spans="3:3" x14ac:dyDescent="0.2">
      <c r="C2172" s="13"/>
    </row>
    <row r="2173" spans="3:3" x14ac:dyDescent="0.2">
      <c r="C2173" s="13"/>
    </row>
    <row r="2174" spans="3:3" x14ac:dyDescent="0.2">
      <c r="C2174" s="13"/>
    </row>
    <row r="2175" spans="3:3" x14ac:dyDescent="0.2">
      <c r="C2175" s="13"/>
    </row>
    <row r="2176" spans="3:3" x14ac:dyDescent="0.2">
      <c r="C2176" s="13"/>
    </row>
    <row r="2177" spans="3:3" x14ac:dyDescent="0.2">
      <c r="C2177" s="13"/>
    </row>
    <row r="2178" spans="3:3" x14ac:dyDescent="0.2">
      <c r="C2178" s="13"/>
    </row>
    <row r="2179" spans="3:3" x14ac:dyDescent="0.2">
      <c r="C2179" s="13"/>
    </row>
    <row r="2180" spans="3:3" x14ac:dyDescent="0.2">
      <c r="C2180" s="13"/>
    </row>
    <row r="2181" spans="3:3" x14ac:dyDescent="0.2">
      <c r="C2181" s="13"/>
    </row>
    <row r="2182" spans="3:3" x14ac:dyDescent="0.2">
      <c r="C2182" s="13"/>
    </row>
    <row r="2183" spans="3:3" x14ac:dyDescent="0.2">
      <c r="C2183" s="13"/>
    </row>
    <row r="2184" spans="3:3" x14ac:dyDescent="0.2">
      <c r="C2184" s="13"/>
    </row>
    <row r="2185" spans="3:3" x14ac:dyDescent="0.2">
      <c r="C2185" s="13"/>
    </row>
    <row r="2186" spans="3:3" x14ac:dyDescent="0.2">
      <c r="C2186" s="13"/>
    </row>
    <row r="2187" spans="3:3" x14ac:dyDescent="0.2">
      <c r="C2187" s="13"/>
    </row>
    <row r="2188" spans="3:3" x14ac:dyDescent="0.2">
      <c r="C2188" s="13"/>
    </row>
    <row r="2189" spans="3:3" x14ac:dyDescent="0.2">
      <c r="C2189" s="13"/>
    </row>
    <row r="2190" spans="3:3" x14ac:dyDescent="0.2">
      <c r="C2190" s="13"/>
    </row>
    <row r="2191" spans="3:3" x14ac:dyDescent="0.2">
      <c r="C2191" s="13"/>
    </row>
    <row r="2192" spans="3:3" x14ac:dyDescent="0.2">
      <c r="C2192" s="13"/>
    </row>
    <row r="2193" spans="3:3" x14ac:dyDescent="0.2">
      <c r="C2193" s="13"/>
    </row>
    <row r="2194" spans="3:3" x14ac:dyDescent="0.2">
      <c r="C2194" s="13"/>
    </row>
    <row r="2195" spans="3:3" x14ac:dyDescent="0.2">
      <c r="C2195" s="13"/>
    </row>
    <row r="2196" spans="3:3" x14ac:dyDescent="0.2">
      <c r="C2196" s="13"/>
    </row>
    <row r="2197" spans="3:3" x14ac:dyDescent="0.2">
      <c r="C2197" s="13"/>
    </row>
    <row r="2198" spans="3:3" x14ac:dyDescent="0.2">
      <c r="C2198" s="13"/>
    </row>
    <row r="2199" spans="3:3" x14ac:dyDescent="0.2">
      <c r="C2199" s="13"/>
    </row>
    <row r="2200" spans="3:3" x14ac:dyDescent="0.2">
      <c r="C2200" s="13"/>
    </row>
    <row r="2201" spans="3:3" x14ac:dyDescent="0.2">
      <c r="C2201" s="13"/>
    </row>
    <row r="2202" spans="3:3" x14ac:dyDescent="0.2">
      <c r="C2202" s="13"/>
    </row>
    <row r="2203" spans="3:3" x14ac:dyDescent="0.2">
      <c r="C2203" s="13"/>
    </row>
    <row r="2204" spans="3:3" x14ac:dyDescent="0.2">
      <c r="C2204" s="13"/>
    </row>
    <row r="2205" spans="3:3" x14ac:dyDescent="0.2">
      <c r="C2205" s="13"/>
    </row>
    <row r="2206" spans="3:3" x14ac:dyDescent="0.2">
      <c r="C2206" s="13"/>
    </row>
    <row r="2207" spans="3:3" x14ac:dyDescent="0.2">
      <c r="C2207" s="13"/>
    </row>
    <row r="2208" spans="3:3" x14ac:dyDescent="0.2">
      <c r="C2208" s="13"/>
    </row>
    <row r="2209" spans="3:3" x14ac:dyDescent="0.2">
      <c r="C2209" s="13"/>
    </row>
    <row r="2210" spans="3:3" x14ac:dyDescent="0.2">
      <c r="C2210" s="13"/>
    </row>
    <row r="2211" spans="3:3" x14ac:dyDescent="0.2">
      <c r="C2211" s="13"/>
    </row>
    <row r="2212" spans="3:3" x14ac:dyDescent="0.2">
      <c r="C2212" s="13"/>
    </row>
    <row r="2213" spans="3:3" x14ac:dyDescent="0.2">
      <c r="C2213" s="13"/>
    </row>
    <row r="2214" spans="3:3" x14ac:dyDescent="0.2">
      <c r="C2214" s="13"/>
    </row>
    <row r="2215" spans="3:3" x14ac:dyDescent="0.2">
      <c r="C2215" s="13"/>
    </row>
    <row r="2216" spans="3:3" x14ac:dyDescent="0.2">
      <c r="C2216" s="13"/>
    </row>
    <row r="2217" spans="3:3" x14ac:dyDescent="0.2">
      <c r="C2217" s="13"/>
    </row>
    <row r="2218" spans="3:3" x14ac:dyDescent="0.2">
      <c r="C2218" s="13"/>
    </row>
    <row r="2219" spans="3:3" x14ac:dyDescent="0.2">
      <c r="C2219" s="13"/>
    </row>
    <row r="2220" spans="3:3" x14ac:dyDescent="0.2">
      <c r="C2220" s="13"/>
    </row>
    <row r="2221" spans="3:3" x14ac:dyDescent="0.2">
      <c r="C2221" s="13"/>
    </row>
    <row r="2222" spans="3:3" x14ac:dyDescent="0.2">
      <c r="C2222" s="13"/>
    </row>
    <row r="2223" spans="3:3" x14ac:dyDescent="0.2">
      <c r="C2223" s="13"/>
    </row>
    <row r="2224" spans="3:3" x14ac:dyDescent="0.2">
      <c r="C2224" s="13"/>
    </row>
    <row r="2225" spans="3:3" x14ac:dyDescent="0.2">
      <c r="C2225" s="13"/>
    </row>
    <row r="2226" spans="3:3" x14ac:dyDescent="0.2">
      <c r="C2226" s="13"/>
    </row>
    <row r="2227" spans="3:3" x14ac:dyDescent="0.2">
      <c r="C2227" s="13"/>
    </row>
    <row r="2228" spans="3:3" x14ac:dyDescent="0.2">
      <c r="C2228" s="13"/>
    </row>
    <row r="2229" spans="3:3" x14ac:dyDescent="0.2">
      <c r="C2229" s="13"/>
    </row>
    <row r="2230" spans="3:3" x14ac:dyDescent="0.2">
      <c r="C2230" s="13"/>
    </row>
    <row r="2231" spans="3:3" x14ac:dyDescent="0.2">
      <c r="C2231" s="13"/>
    </row>
    <row r="2232" spans="3:3" x14ac:dyDescent="0.2">
      <c r="C2232" s="13"/>
    </row>
    <row r="2233" spans="3:3" x14ac:dyDescent="0.2">
      <c r="C2233" s="13"/>
    </row>
    <row r="2234" spans="3:3" x14ac:dyDescent="0.2">
      <c r="C2234" s="13"/>
    </row>
    <row r="2235" spans="3:3" x14ac:dyDescent="0.2">
      <c r="C2235" s="13"/>
    </row>
    <row r="2236" spans="3:3" x14ac:dyDescent="0.2">
      <c r="C2236" s="13"/>
    </row>
    <row r="2237" spans="3:3" x14ac:dyDescent="0.2">
      <c r="C2237" s="13"/>
    </row>
    <row r="2238" spans="3:3" x14ac:dyDescent="0.2">
      <c r="C2238" s="13"/>
    </row>
    <row r="2239" spans="3:3" x14ac:dyDescent="0.2">
      <c r="C2239" s="13"/>
    </row>
    <row r="2240" spans="3:3" x14ac:dyDescent="0.2">
      <c r="C2240" s="13"/>
    </row>
    <row r="2241" spans="3:3" x14ac:dyDescent="0.2">
      <c r="C2241" s="13"/>
    </row>
    <row r="2242" spans="3:3" x14ac:dyDescent="0.2">
      <c r="C2242" s="13"/>
    </row>
    <row r="2243" spans="3:3" x14ac:dyDescent="0.2">
      <c r="C2243" s="13"/>
    </row>
    <row r="2244" spans="3:3" x14ac:dyDescent="0.2">
      <c r="C2244" s="13"/>
    </row>
    <row r="2245" spans="3:3" x14ac:dyDescent="0.2">
      <c r="C2245" s="13"/>
    </row>
    <row r="2246" spans="3:3" x14ac:dyDescent="0.2">
      <c r="C2246" s="13"/>
    </row>
    <row r="2247" spans="3:3" x14ac:dyDescent="0.2">
      <c r="C2247" s="13"/>
    </row>
    <row r="2248" spans="3:3" x14ac:dyDescent="0.2">
      <c r="C2248" s="13"/>
    </row>
    <row r="2249" spans="3:3" x14ac:dyDescent="0.2">
      <c r="C2249" s="13"/>
    </row>
    <row r="2250" spans="3:3" x14ac:dyDescent="0.2">
      <c r="C2250" s="13"/>
    </row>
    <row r="2251" spans="3:3" x14ac:dyDescent="0.2">
      <c r="C2251" s="13"/>
    </row>
    <row r="2252" spans="3:3" x14ac:dyDescent="0.2">
      <c r="C2252" s="13"/>
    </row>
    <row r="2253" spans="3:3" x14ac:dyDescent="0.2">
      <c r="C2253" s="13"/>
    </row>
    <row r="2254" spans="3:3" x14ac:dyDescent="0.2">
      <c r="C2254" s="13"/>
    </row>
    <row r="2255" spans="3:3" x14ac:dyDescent="0.2">
      <c r="C2255" s="13"/>
    </row>
    <row r="2256" spans="3:3" x14ac:dyDescent="0.2">
      <c r="C2256" s="13"/>
    </row>
    <row r="2257" spans="3:3" x14ac:dyDescent="0.2">
      <c r="C2257" s="13"/>
    </row>
    <row r="2258" spans="3:3" x14ac:dyDescent="0.2">
      <c r="C2258" s="13"/>
    </row>
    <row r="2259" spans="3:3" x14ac:dyDescent="0.2">
      <c r="C2259" s="13"/>
    </row>
    <row r="2260" spans="3:3" x14ac:dyDescent="0.2">
      <c r="C2260" s="13"/>
    </row>
    <row r="2261" spans="3:3" x14ac:dyDescent="0.2">
      <c r="C2261" s="13"/>
    </row>
    <row r="2262" spans="3:3" x14ac:dyDescent="0.2">
      <c r="C2262" s="13"/>
    </row>
    <row r="2263" spans="3:3" x14ac:dyDescent="0.2">
      <c r="C2263" s="13"/>
    </row>
    <row r="2264" spans="3:3" x14ac:dyDescent="0.2">
      <c r="C2264" s="13"/>
    </row>
    <row r="2265" spans="3:3" x14ac:dyDescent="0.2">
      <c r="C2265" s="13"/>
    </row>
    <row r="2266" spans="3:3" x14ac:dyDescent="0.2">
      <c r="C2266" s="13"/>
    </row>
    <row r="2267" spans="3:3" x14ac:dyDescent="0.2">
      <c r="C2267" s="13"/>
    </row>
    <row r="2268" spans="3:3" x14ac:dyDescent="0.2">
      <c r="C2268" s="13"/>
    </row>
    <row r="2269" spans="3:3" x14ac:dyDescent="0.2">
      <c r="C2269" s="13"/>
    </row>
    <row r="2270" spans="3:3" x14ac:dyDescent="0.2">
      <c r="C2270" s="13"/>
    </row>
    <row r="2271" spans="3:3" x14ac:dyDescent="0.2">
      <c r="C2271" s="13"/>
    </row>
    <row r="2272" spans="3:3" x14ac:dyDescent="0.2">
      <c r="C2272" s="13"/>
    </row>
    <row r="2273" spans="3:3" x14ac:dyDescent="0.2">
      <c r="C2273" s="13"/>
    </row>
    <row r="2274" spans="3:3" x14ac:dyDescent="0.2">
      <c r="C2274" s="13"/>
    </row>
    <row r="2275" spans="3:3" x14ac:dyDescent="0.2">
      <c r="C2275" s="13"/>
    </row>
    <row r="2276" spans="3:3" x14ac:dyDescent="0.2">
      <c r="C2276" s="13"/>
    </row>
    <row r="2277" spans="3:3" x14ac:dyDescent="0.2">
      <c r="C2277" s="13"/>
    </row>
    <row r="2278" spans="3:3" x14ac:dyDescent="0.2">
      <c r="C2278" s="13"/>
    </row>
    <row r="2279" spans="3:3" x14ac:dyDescent="0.2">
      <c r="C2279" s="13"/>
    </row>
    <row r="2280" spans="3:3" x14ac:dyDescent="0.2">
      <c r="C2280" s="13"/>
    </row>
    <row r="2281" spans="3:3" x14ac:dyDescent="0.2">
      <c r="C2281" s="13"/>
    </row>
    <row r="2282" spans="3:3" x14ac:dyDescent="0.2">
      <c r="C2282" s="13"/>
    </row>
    <row r="2283" spans="3:3" x14ac:dyDescent="0.2">
      <c r="C2283" s="13"/>
    </row>
    <row r="2284" spans="3:3" x14ac:dyDescent="0.2">
      <c r="C2284" s="13"/>
    </row>
    <row r="2285" spans="3:3" x14ac:dyDescent="0.2">
      <c r="C2285" s="13"/>
    </row>
    <row r="2286" spans="3:3" x14ac:dyDescent="0.2">
      <c r="C2286" s="13"/>
    </row>
    <row r="2287" spans="3:3" x14ac:dyDescent="0.2">
      <c r="C2287" s="13"/>
    </row>
    <row r="2288" spans="3:3" x14ac:dyDescent="0.2">
      <c r="C2288" s="13"/>
    </row>
    <row r="2289" spans="3:3" x14ac:dyDescent="0.2">
      <c r="C2289" s="13"/>
    </row>
    <row r="2290" spans="3:3" x14ac:dyDescent="0.2">
      <c r="C2290" s="13"/>
    </row>
    <row r="2291" spans="3:3" x14ac:dyDescent="0.2">
      <c r="C2291" s="13"/>
    </row>
    <row r="2292" spans="3:3" x14ac:dyDescent="0.2">
      <c r="C2292" s="13"/>
    </row>
    <row r="2293" spans="3:3" x14ac:dyDescent="0.2">
      <c r="C2293" s="13"/>
    </row>
    <row r="2294" spans="3:3" x14ac:dyDescent="0.2">
      <c r="C2294" s="13"/>
    </row>
    <row r="2295" spans="3:3" x14ac:dyDescent="0.2">
      <c r="C2295" s="13"/>
    </row>
    <row r="2296" spans="3:3" x14ac:dyDescent="0.2">
      <c r="C2296" s="13"/>
    </row>
    <row r="2297" spans="3:3" x14ac:dyDescent="0.2">
      <c r="C2297" s="13"/>
    </row>
    <row r="2298" spans="3:3" x14ac:dyDescent="0.2">
      <c r="C2298" s="13"/>
    </row>
    <row r="2299" spans="3:3" x14ac:dyDescent="0.2">
      <c r="C2299" s="13"/>
    </row>
    <row r="2300" spans="3:3" x14ac:dyDescent="0.2">
      <c r="C2300" s="13"/>
    </row>
    <row r="2301" spans="3:3" x14ac:dyDescent="0.2">
      <c r="C2301" s="13"/>
    </row>
    <row r="2302" spans="3:3" x14ac:dyDescent="0.2">
      <c r="C2302" s="13"/>
    </row>
    <row r="2303" spans="3:3" x14ac:dyDescent="0.2">
      <c r="C2303" s="13"/>
    </row>
    <row r="2304" spans="3:3" x14ac:dyDescent="0.2">
      <c r="C2304" s="13"/>
    </row>
    <row r="2305" spans="3:3" x14ac:dyDescent="0.2">
      <c r="C2305" s="13"/>
    </row>
    <row r="2306" spans="3:3" x14ac:dyDescent="0.2">
      <c r="C2306" s="13"/>
    </row>
    <row r="2307" spans="3:3" x14ac:dyDescent="0.2">
      <c r="C2307" s="13"/>
    </row>
    <row r="2308" spans="3:3" x14ac:dyDescent="0.2">
      <c r="C2308" s="13"/>
    </row>
    <row r="2309" spans="3:3" x14ac:dyDescent="0.2">
      <c r="C2309" s="13"/>
    </row>
    <row r="2310" spans="3:3" x14ac:dyDescent="0.2">
      <c r="C2310" s="13"/>
    </row>
    <row r="2311" spans="3:3" x14ac:dyDescent="0.2">
      <c r="C2311" s="13"/>
    </row>
    <row r="2312" spans="3:3" x14ac:dyDescent="0.2">
      <c r="C2312" s="13"/>
    </row>
    <row r="2313" spans="3:3" x14ac:dyDescent="0.2">
      <c r="C2313" s="13"/>
    </row>
    <row r="2314" spans="3:3" x14ac:dyDescent="0.2">
      <c r="C2314" s="13"/>
    </row>
    <row r="2315" spans="3:3" x14ac:dyDescent="0.2">
      <c r="C2315" s="13"/>
    </row>
    <row r="2316" spans="3:3" x14ac:dyDescent="0.2">
      <c r="C2316" s="13"/>
    </row>
    <row r="2317" spans="3:3" x14ac:dyDescent="0.2">
      <c r="C2317" s="13"/>
    </row>
    <row r="2318" spans="3:3" x14ac:dyDescent="0.2">
      <c r="C2318" s="13"/>
    </row>
    <row r="2319" spans="3:3" x14ac:dyDescent="0.2">
      <c r="C2319" s="13"/>
    </row>
    <row r="2320" spans="3:3" x14ac:dyDescent="0.2">
      <c r="C2320" s="13"/>
    </row>
    <row r="2321" spans="3:3" x14ac:dyDescent="0.2">
      <c r="C2321" s="13"/>
    </row>
    <row r="2322" spans="3:3" x14ac:dyDescent="0.2">
      <c r="C2322" s="13"/>
    </row>
    <row r="2323" spans="3:3" x14ac:dyDescent="0.2">
      <c r="C2323" s="13"/>
    </row>
    <row r="2324" spans="3:3" x14ac:dyDescent="0.2">
      <c r="C2324" s="13"/>
    </row>
    <row r="2325" spans="3:3" x14ac:dyDescent="0.2">
      <c r="C2325" s="13"/>
    </row>
    <row r="2326" spans="3:3" x14ac:dyDescent="0.2">
      <c r="C2326" s="13"/>
    </row>
    <row r="2327" spans="3:3" x14ac:dyDescent="0.2">
      <c r="C2327" s="13"/>
    </row>
    <row r="2328" spans="3:3" x14ac:dyDescent="0.2">
      <c r="C2328" s="13"/>
    </row>
    <row r="2329" spans="3:3" x14ac:dyDescent="0.2">
      <c r="C2329" s="13"/>
    </row>
    <row r="2330" spans="3:3" x14ac:dyDescent="0.2">
      <c r="C2330" s="13"/>
    </row>
    <row r="2331" spans="3:3" x14ac:dyDescent="0.2">
      <c r="C2331" s="13"/>
    </row>
    <row r="2332" spans="3:3" x14ac:dyDescent="0.2">
      <c r="C2332" s="13"/>
    </row>
    <row r="2333" spans="3:3" x14ac:dyDescent="0.2">
      <c r="C2333" s="13"/>
    </row>
    <row r="2334" spans="3:3" x14ac:dyDescent="0.2">
      <c r="C2334" s="13"/>
    </row>
    <row r="2335" spans="3:3" x14ac:dyDescent="0.2">
      <c r="C2335" s="13"/>
    </row>
    <row r="2336" spans="3:3" x14ac:dyDescent="0.2">
      <c r="C2336" s="13"/>
    </row>
    <row r="2337" spans="3:3" x14ac:dyDescent="0.2">
      <c r="C2337" s="13"/>
    </row>
    <row r="2338" spans="3:3" x14ac:dyDescent="0.2">
      <c r="C2338" s="13"/>
    </row>
    <row r="2339" spans="3:3" x14ac:dyDescent="0.2">
      <c r="C2339" s="13"/>
    </row>
    <row r="2340" spans="3:3" x14ac:dyDescent="0.2">
      <c r="C2340" s="13"/>
    </row>
    <row r="2341" spans="3:3" x14ac:dyDescent="0.2">
      <c r="C2341" s="13"/>
    </row>
    <row r="2342" spans="3:3" x14ac:dyDescent="0.2">
      <c r="C2342" s="13"/>
    </row>
    <row r="2343" spans="3:3" x14ac:dyDescent="0.2">
      <c r="C2343" s="13"/>
    </row>
    <row r="2344" spans="3:3" x14ac:dyDescent="0.2">
      <c r="C2344" s="13"/>
    </row>
    <row r="2345" spans="3:3" x14ac:dyDescent="0.2">
      <c r="C2345" s="13"/>
    </row>
    <row r="2346" spans="3:3" x14ac:dyDescent="0.2">
      <c r="C2346" s="13"/>
    </row>
    <row r="2347" spans="3:3" x14ac:dyDescent="0.2">
      <c r="C2347" s="13"/>
    </row>
    <row r="2348" spans="3:3" x14ac:dyDescent="0.2">
      <c r="C2348" s="13"/>
    </row>
    <row r="2349" spans="3:3" x14ac:dyDescent="0.2">
      <c r="C2349" s="13"/>
    </row>
    <row r="2350" spans="3:3" x14ac:dyDescent="0.2">
      <c r="C2350" s="13"/>
    </row>
    <row r="2351" spans="3:3" x14ac:dyDescent="0.2">
      <c r="C2351" s="13"/>
    </row>
    <row r="2352" spans="3:3" x14ac:dyDescent="0.2">
      <c r="C2352" s="13"/>
    </row>
    <row r="2353" spans="3:3" x14ac:dyDescent="0.2">
      <c r="C2353" s="13"/>
    </row>
    <row r="2354" spans="3:3" x14ac:dyDescent="0.2">
      <c r="C2354" s="13"/>
    </row>
    <row r="2355" spans="3:3" x14ac:dyDescent="0.2">
      <c r="C2355" s="13"/>
    </row>
    <row r="2356" spans="3:3" x14ac:dyDescent="0.2">
      <c r="C2356" s="13"/>
    </row>
    <row r="2357" spans="3:3" x14ac:dyDescent="0.2">
      <c r="C2357" s="13"/>
    </row>
    <row r="2358" spans="3:3" x14ac:dyDescent="0.2">
      <c r="C2358" s="13"/>
    </row>
    <row r="2359" spans="3:3" x14ac:dyDescent="0.2">
      <c r="C2359" s="13"/>
    </row>
    <row r="2360" spans="3:3" x14ac:dyDescent="0.2">
      <c r="C2360" s="13"/>
    </row>
    <row r="2361" spans="3:3" x14ac:dyDescent="0.2">
      <c r="C2361" s="13"/>
    </row>
    <row r="2362" spans="3:3" x14ac:dyDescent="0.2">
      <c r="C2362" s="13"/>
    </row>
    <row r="2363" spans="3:3" x14ac:dyDescent="0.2">
      <c r="C2363" s="13"/>
    </row>
    <row r="2364" spans="3:3" x14ac:dyDescent="0.2">
      <c r="C2364" s="13"/>
    </row>
    <row r="2365" spans="3:3" x14ac:dyDescent="0.2">
      <c r="C2365" s="13"/>
    </row>
    <row r="2366" spans="3:3" x14ac:dyDescent="0.2">
      <c r="C2366" s="13"/>
    </row>
    <row r="2367" spans="3:3" x14ac:dyDescent="0.2">
      <c r="C2367" s="13"/>
    </row>
    <row r="2368" spans="3:3" x14ac:dyDescent="0.2">
      <c r="C2368" s="13"/>
    </row>
    <row r="2369" spans="3:3" x14ac:dyDescent="0.2">
      <c r="C2369" s="13"/>
    </row>
    <row r="2370" spans="3:3" x14ac:dyDescent="0.2">
      <c r="C2370" s="13"/>
    </row>
    <row r="2371" spans="3:3" x14ac:dyDescent="0.2">
      <c r="C2371" s="13"/>
    </row>
    <row r="2372" spans="3:3" x14ac:dyDescent="0.2">
      <c r="C2372" s="13"/>
    </row>
    <row r="2373" spans="3:3" x14ac:dyDescent="0.2">
      <c r="C2373" s="13"/>
    </row>
    <row r="2374" spans="3:3" x14ac:dyDescent="0.2">
      <c r="C2374" s="13"/>
    </row>
    <row r="2375" spans="3:3" x14ac:dyDescent="0.2">
      <c r="C2375" s="13"/>
    </row>
    <row r="2376" spans="3:3" x14ac:dyDescent="0.2">
      <c r="C2376" s="13"/>
    </row>
    <row r="2377" spans="3:3" x14ac:dyDescent="0.2">
      <c r="C2377" s="13"/>
    </row>
    <row r="2378" spans="3:3" x14ac:dyDescent="0.2">
      <c r="C2378" s="13"/>
    </row>
    <row r="2379" spans="3:3" x14ac:dyDescent="0.2">
      <c r="C2379" s="13"/>
    </row>
    <row r="2380" spans="3:3" x14ac:dyDescent="0.2">
      <c r="C2380" s="13"/>
    </row>
    <row r="2381" spans="3:3" x14ac:dyDescent="0.2">
      <c r="C2381" s="13"/>
    </row>
    <row r="2382" spans="3:3" x14ac:dyDescent="0.2">
      <c r="C2382" s="13"/>
    </row>
    <row r="2383" spans="3:3" x14ac:dyDescent="0.2">
      <c r="C2383" s="13"/>
    </row>
    <row r="2384" spans="3:3" x14ac:dyDescent="0.2">
      <c r="C2384" s="13"/>
    </row>
    <row r="2385" spans="3:3" x14ac:dyDescent="0.2">
      <c r="C2385" s="13"/>
    </row>
    <row r="2386" spans="3:3" x14ac:dyDescent="0.2">
      <c r="C2386" s="13"/>
    </row>
    <row r="2387" spans="3:3" x14ac:dyDescent="0.2">
      <c r="C2387" s="13"/>
    </row>
    <row r="2388" spans="3:3" x14ac:dyDescent="0.2">
      <c r="C2388" s="13"/>
    </row>
    <row r="2389" spans="3:3" x14ac:dyDescent="0.2">
      <c r="C2389" s="13"/>
    </row>
    <row r="2390" spans="3:3" x14ac:dyDescent="0.2">
      <c r="C2390" s="13"/>
    </row>
    <row r="2391" spans="3:3" x14ac:dyDescent="0.2">
      <c r="C2391" s="13"/>
    </row>
    <row r="2392" spans="3:3" x14ac:dyDescent="0.2">
      <c r="C2392" s="13"/>
    </row>
    <row r="2393" spans="3:3" x14ac:dyDescent="0.2">
      <c r="C2393" s="13"/>
    </row>
    <row r="2394" spans="3:3" x14ac:dyDescent="0.2">
      <c r="C2394" s="13"/>
    </row>
    <row r="2395" spans="3:3" x14ac:dyDescent="0.2">
      <c r="C2395" s="13"/>
    </row>
    <row r="2396" spans="3:3" x14ac:dyDescent="0.2">
      <c r="C2396" s="13"/>
    </row>
    <row r="2397" spans="3:3" x14ac:dyDescent="0.2">
      <c r="C2397" s="13"/>
    </row>
    <row r="2398" spans="3:3" x14ac:dyDescent="0.2">
      <c r="C2398" s="13"/>
    </row>
    <row r="2399" spans="3:3" x14ac:dyDescent="0.2">
      <c r="C2399" s="13"/>
    </row>
    <row r="2400" spans="3:3" x14ac:dyDescent="0.2">
      <c r="C2400" s="13"/>
    </row>
    <row r="2401" spans="3:3" x14ac:dyDescent="0.2">
      <c r="C2401" s="13"/>
    </row>
    <row r="2402" spans="3:3" x14ac:dyDescent="0.2">
      <c r="C2402" s="13"/>
    </row>
    <row r="2403" spans="3:3" x14ac:dyDescent="0.2">
      <c r="C2403" s="13"/>
    </row>
    <row r="2404" spans="3:3" x14ac:dyDescent="0.2">
      <c r="C2404" s="13"/>
    </row>
    <row r="2405" spans="3:3" x14ac:dyDescent="0.2">
      <c r="C2405" s="13"/>
    </row>
    <row r="2406" spans="3:3" x14ac:dyDescent="0.2">
      <c r="C2406" s="13"/>
    </row>
    <row r="2407" spans="3:3" x14ac:dyDescent="0.2">
      <c r="C2407" s="13"/>
    </row>
    <row r="2408" spans="3:3" x14ac:dyDescent="0.2">
      <c r="C2408" s="13"/>
    </row>
    <row r="2409" spans="3:3" x14ac:dyDescent="0.2">
      <c r="C2409" s="13"/>
    </row>
    <row r="2410" spans="3:3" x14ac:dyDescent="0.2">
      <c r="C2410" s="13"/>
    </row>
    <row r="2411" spans="3:3" x14ac:dyDescent="0.2">
      <c r="C2411" s="13"/>
    </row>
    <row r="2412" spans="3:3" x14ac:dyDescent="0.2">
      <c r="C2412" s="13"/>
    </row>
    <row r="2413" spans="3:3" x14ac:dyDescent="0.2">
      <c r="C2413" s="13"/>
    </row>
    <row r="2414" spans="3:3" x14ac:dyDescent="0.2">
      <c r="C2414" s="13"/>
    </row>
    <row r="2415" spans="3:3" x14ac:dyDescent="0.2">
      <c r="C2415" s="13"/>
    </row>
    <row r="2416" spans="3:3" x14ac:dyDescent="0.2">
      <c r="C2416" s="13"/>
    </row>
    <row r="2417" spans="3:3" x14ac:dyDescent="0.2">
      <c r="C2417" s="13"/>
    </row>
    <row r="2418" spans="3:3" x14ac:dyDescent="0.2">
      <c r="C2418" s="13"/>
    </row>
    <row r="2419" spans="3:3" x14ac:dyDescent="0.2">
      <c r="C2419" s="13"/>
    </row>
    <row r="2420" spans="3:3" x14ac:dyDescent="0.2">
      <c r="C2420" s="13"/>
    </row>
    <row r="2421" spans="3:3" x14ac:dyDescent="0.2">
      <c r="C2421" s="13"/>
    </row>
    <row r="2422" spans="3:3" x14ac:dyDescent="0.2">
      <c r="C2422" s="13"/>
    </row>
    <row r="2423" spans="3:3" x14ac:dyDescent="0.2">
      <c r="C2423" s="13"/>
    </row>
    <row r="2424" spans="3:3" x14ac:dyDescent="0.2">
      <c r="C2424" s="13"/>
    </row>
    <row r="2425" spans="3:3" x14ac:dyDescent="0.2">
      <c r="C2425" s="13"/>
    </row>
    <row r="2426" spans="3:3" x14ac:dyDescent="0.2">
      <c r="C2426" s="13"/>
    </row>
    <row r="2427" spans="3:3" x14ac:dyDescent="0.2">
      <c r="C2427" s="13"/>
    </row>
    <row r="2428" spans="3:3" x14ac:dyDescent="0.2">
      <c r="C2428" s="13"/>
    </row>
    <row r="2429" spans="3:3" x14ac:dyDescent="0.2">
      <c r="C2429" s="13"/>
    </row>
    <row r="2430" spans="3:3" x14ac:dyDescent="0.2">
      <c r="C2430" s="13"/>
    </row>
    <row r="2431" spans="3:3" x14ac:dyDescent="0.2">
      <c r="C2431" s="13"/>
    </row>
    <row r="2432" spans="3:3" x14ac:dyDescent="0.2">
      <c r="C2432" s="13"/>
    </row>
    <row r="2433" spans="3:3" x14ac:dyDescent="0.2">
      <c r="C2433" s="13"/>
    </row>
    <row r="2434" spans="3:3" x14ac:dyDescent="0.2">
      <c r="C2434" s="13"/>
    </row>
    <row r="2435" spans="3:3" x14ac:dyDescent="0.2">
      <c r="C2435" s="13"/>
    </row>
    <row r="2436" spans="3:3" x14ac:dyDescent="0.2">
      <c r="C2436" s="13"/>
    </row>
    <row r="2437" spans="3:3" x14ac:dyDescent="0.2">
      <c r="C2437" s="13"/>
    </row>
    <row r="2438" spans="3:3" x14ac:dyDescent="0.2">
      <c r="C2438" s="13"/>
    </row>
    <row r="2439" spans="3:3" x14ac:dyDescent="0.2">
      <c r="C2439" s="13"/>
    </row>
    <row r="2440" spans="3:3" x14ac:dyDescent="0.2">
      <c r="C2440" s="13"/>
    </row>
    <row r="2441" spans="3:3" x14ac:dyDescent="0.2">
      <c r="C2441" s="13"/>
    </row>
    <row r="2442" spans="3:3" x14ac:dyDescent="0.2">
      <c r="C2442" s="13"/>
    </row>
    <row r="2443" spans="3:3" x14ac:dyDescent="0.2">
      <c r="C2443" s="13"/>
    </row>
    <row r="2444" spans="3:3" x14ac:dyDescent="0.2">
      <c r="C2444" s="13"/>
    </row>
    <row r="2445" spans="3:3" x14ac:dyDescent="0.2">
      <c r="C2445" s="13"/>
    </row>
    <row r="2446" spans="3:3" x14ac:dyDescent="0.2">
      <c r="C2446" s="13"/>
    </row>
    <row r="2447" spans="3:3" x14ac:dyDescent="0.2">
      <c r="C2447" s="13"/>
    </row>
    <row r="2448" spans="3:3" x14ac:dyDescent="0.2">
      <c r="C2448" s="13"/>
    </row>
    <row r="2449" spans="3:3" x14ac:dyDescent="0.2">
      <c r="C2449" s="13"/>
    </row>
    <row r="2450" spans="3:3" x14ac:dyDescent="0.2">
      <c r="C2450" s="13"/>
    </row>
    <row r="2451" spans="3:3" x14ac:dyDescent="0.2">
      <c r="C2451" s="13"/>
    </row>
    <row r="2452" spans="3:3" x14ac:dyDescent="0.2">
      <c r="C2452" s="13"/>
    </row>
    <row r="2453" spans="3:3" x14ac:dyDescent="0.2">
      <c r="C2453" s="13"/>
    </row>
    <row r="2454" spans="3:3" x14ac:dyDescent="0.2">
      <c r="C2454" s="13"/>
    </row>
    <row r="2455" spans="3:3" x14ac:dyDescent="0.2">
      <c r="C2455" s="13"/>
    </row>
    <row r="2456" spans="3:3" x14ac:dyDescent="0.2">
      <c r="C2456" s="13"/>
    </row>
    <row r="2457" spans="3:3" x14ac:dyDescent="0.2">
      <c r="C2457" s="13"/>
    </row>
    <row r="2458" spans="3:3" x14ac:dyDescent="0.2">
      <c r="C2458" s="13"/>
    </row>
    <row r="2459" spans="3:3" x14ac:dyDescent="0.2">
      <c r="C2459" s="13"/>
    </row>
    <row r="2460" spans="3:3" x14ac:dyDescent="0.2">
      <c r="C2460" s="13"/>
    </row>
    <row r="2461" spans="3:3" x14ac:dyDescent="0.2">
      <c r="C2461" s="13"/>
    </row>
    <row r="2462" spans="3:3" x14ac:dyDescent="0.2">
      <c r="C2462" s="13"/>
    </row>
    <row r="2463" spans="3:3" x14ac:dyDescent="0.2">
      <c r="C2463" s="13"/>
    </row>
    <row r="2464" spans="3:3" x14ac:dyDescent="0.2">
      <c r="C2464" s="13"/>
    </row>
    <row r="2465" spans="3:3" x14ac:dyDescent="0.2">
      <c r="C2465" s="13"/>
    </row>
    <row r="2466" spans="3:3" x14ac:dyDescent="0.2">
      <c r="C2466" s="13"/>
    </row>
    <row r="2467" spans="3:3" x14ac:dyDescent="0.2">
      <c r="C2467" s="13"/>
    </row>
    <row r="2468" spans="3:3" x14ac:dyDescent="0.2">
      <c r="C2468" s="13"/>
    </row>
    <row r="2469" spans="3:3" x14ac:dyDescent="0.2">
      <c r="C2469" s="13"/>
    </row>
    <row r="2470" spans="3:3" x14ac:dyDescent="0.2">
      <c r="C2470" s="13"/>
    </row>
    <row r="2471" spans="3:3" x14ac:dyDescent="0.2">
      <c r="C2471" s="13"/>
    </row>
    <row r="2472" spans="3:3" x14ac:dyDescent="0.2">
      <c r="C2472" s="13"/>
    </row>
    <row r="2473" spans="3:3" x14ac:dyDescent="0.2">
      <c r="C2473" s="13"/>
    </row>
    <row r="2474" spans="3:3" x14ac:dyDescent="0.2">
      <c r="C2474" s="13"/>
    </row>
    <row r="2475" spans="3:3" x14ac:dyDescent="0.2">
      <c r="C2475" s="13"/>
    </row>
    <row r="2476" spans="3:3" x14ac:dyDescent="0.2">
      <c r="C2476" s="13"/>
    </row>
    <row r="2477" spans="3:3" x14ac:dyDescent="0.2">
      <c r="C2477" s="13"/>
    </row>
    <row r="2478" spans="3:3" x14ac:dyDescent="0.2">
      <c r="C2478" s="13"/>
    </row>
    <row r="2479" spans="3:3" x14ac:dyDescent="0.2">
      <c r="C2479" s="13"/>
    </row>
    <row r="2480" spans="3:3" x14ac:dyDescent="0.2">
      <c r="C2480" s="13"/>
    </row>
    <row r="2481" spans="3:3" x14ac:dyDescent="0.2">
      <c r="C2481" s="13"/>
    </row>
    <row r="2482" spans="3:3" x14ac:dyDescent="0.2">
      <c r="C2482" s="13"/>
    </row>
    <row r="2483" spans="3:3" x14ac:dyDescent="0.2">
      <c r="C2483" s="13"/>
    </row>
    <row r="2484" spans="3:3" x14ac:dyDescent="0.2">
      <c r="C2484" s="13"/>
    </row>
    <row r="2485" spans="3:3" x14ac:dyDescent="0.2">
      <c r="C2485" s="13"/>
    </row>
    <row r="2486" spans="3:3" x14ac:dyDescent="0.2">
      <c r="C2486" s="13"/>
    </row>
    <row r="2487" spans="3:3" x14ac:dyDescent="0.2">
      <c r="C2487" s="13"/>
    </row>
    <row r="2488" spans="3:3" x14ac:dyDescent="0.2">
      <c r="C2488" s="13"/>
    </row>
    <row r="2489" spans="3:3" x14ac:dyDescent="0.2">
      <c r="C2489" s="13"/>
    </row>
    <row r="2490" spans="3:3" x14ac:dyDescent="0.2">
      <c r="C2490" s="13"/>
    </row>
    <row r="2491" spans="3:3" x14ac:dyDescent="0.2">
      <c r="C2491" s="13"/>
    </row>
    <row r="2492" spans="3:3" x14ac:dyDescent="0.2">
      <c r="C2492" s="13"/>
    </row>
    <row r="2493" spans="3:3" x14ac:dyDescent="0.2">
      <c r="C2493" s="13"/>
    </row>
    <row r="2494" spans="3:3" x14ac:dyDescent="0.2">
      <c r="C2494" s="13"/>
    </row>
    <row r="2495" spans="3:3" x14ac:dyDescent="0.2">
      <c r="C2495" s="13"/>
    </row>
    <row r="2496" spans="3:3" x14ac:dyDescent="0.2">
      <c r="C2496" s="13"/>
    </row>
    <row r="2497" spans="3:3" x14ac:dyDescent="0.2">
      <c r="C2497" s="13"/>
    </row>
    <row r="2498" spans="3:3" x14ac:dyDescent="0.2">
      <c r="C2498" s="13"/>
    </row>
    <row r="2499" spans="3:3" x14ac:dyDescent="0.2">
      <c r="C2499" s="13"/>
    </row>
    <row r="2500" spans="3:3" x14ac:dyDescent="0.2">
      <c r="C2500" s="13"/>
    </row>
    <row r="2501" spans="3:3" x14ac:dyDescent="0.2">
      <c r="C2501" s="13"/>
    </row>
    <row r="2502" spans="3:3" x14ac:dyDescent="0.2">
      <c r="C2502" s="13"/>
    </row>
    <row r="2503" spans="3:3" x14ac:dyDescent="0.2">
      <c r="C2503" s="13"/>
    </row>
    <row r="2504" spans="3:3" x14ac:dyDescent="0.2">
      <c r="C2504" s="13"/>
    </row>
    <row r="2505" spans="3:3" x14ac:dyDescent="0.2">
      <c r="C2505" s="13"/>
    </row>
    <row r="2506" spans="3:3" x14ac:dyDescent="0.2">
      <c r="C2506" s="13"/>
    </row>
    <row r="2507" spans="3:3" x14ac:dyDescent="0.2">
      <c r="C2507" s="13"/>
    </row>
    <row r="2508" spans="3:3" x14ac:dyDescent="0.2">
      <c r="C2508" s="13"/>
    </row>
    <row r="2509" spans="3:3" x14ac:dyDescent="0.2">
      <c r="C2509" s="13"/>
    </row>
    <row r="2510" spans="3:3" x14ac:dyDescent="0.2">
      <c r="C2510" s="13"/>
    </row>
    <row r="2511" spans="3:3" x14ac:dyDescent="0.2">
      <c r="C2511" s="13"/>
    </row>
    <row r="2512" spans="3:3" x14ac:dyDescent="0.2">
      <c r="C2512" s="13"/>
    </row>
    <row r="2513" spans="3:3" x14ac:dyDescent="0.2">
      <c r="C2513" s="13"/>
    </row>
    <row r="2514" spans="3:3" x14ac:dyDescent="0.2">
      <c r="C2514" s="13"/>
    </row>
    <row r="2515" spans="3:3" x14ac:dyDescent="0.2">
      <c r="C2515" s="13"/>
    </row>
    <row r="2516" spans="3:3" x14ac:dyDescent="0.2">
      <c r="C2516" s="13"/>
    </row>
    <row r="2517" spans="3:3" x14ac:dyDescent="0.2">
      <c r="C2517" s="13"/>
    </row>
    <row r="2518" spans="3:3" x14ac:dyDescent="0.2">
      <c r="C2518" s="13"/>
    </row>
    <row r="2519" spans="3:3" x14ac:dyDescent="0.2">
      <c r="C2519" s="13"/>
    </row>
    <row r="2520" spans="3:3" x14ac:dyDescent="0.2">
      <c r="C2520" s="13"/>
    </row>
    <row r="2521" spans="3:3" x14ac:dyDescent="0.2">
      <c r="C2521" s="13"/>
    </row>
    <row r="2522" spans="3:3" x14ac:dyDescent="0.2">
      <c r="C2522" s="13"/>
    </row>
    <row r="2523" spans="3:3" x14ac:dyDescent="0.2">
      <c r="C2523" s="13"/>
    </row>
    <row r="2524" spans="3:3" x14ac:dyDescent="0.2">
      <c r="C2524" s="13"/>
    </row>
    <row r="2525" spans="3:3" x14ac:dyDescent="0.2">
      <c r="C2525" s="13"/>
    </row>
    <row r="2526" spans="3:3" x14ac:dyDescent="0.2">
      <c r="C2526" s="13"/>
    </row>
    <row r="2527" spans="3:3" x14ac:dyDescent="0.2">
      <c r="C2527" s="13"/>
    </row>
    <row r="2528" spans="3:3" x14ac:dyDescent="0.2">
      <c r="C2528" s="13"/>
    </row>
    <row r="2529" spans="3:3" x14ac:dyDescent="0.2">
      <c r="C2529" s="13"/>
    </row>
    <row r="2530" spans="3:3" x14ac:dyDescent="0.2">
      <c r="C2530" s="13"/>
    </row>
    <row r="2531" spans="3:3" x14ac:dyDescent="0.2">
      <c r="C2531" s="13"/>
    </row>
    <row r="2532" spans="3:3" x14ac:dyDescent="0.2">
      <c r="C2532" s="13"/>
    </row>
    <row r="2533" spans="3:3" x14ac:dyDescent="0.2">
      <c r="C2533" s="13"/>
    </row>
    <row r="2534" spans="3:3" x14ac:dyDescent="0.2">
      <c r="C2534" s="13"/>
    </row>
    <row r="2535" spans="3:3" x14ac:dyDescent="0.2">
      <c r="C2535" s="13"/>
    </row>
    <row r="2536" spans="3:3" x14ac:dyDescent="0.2">
      <c r="C2536" s="13"/>
    </row>
    <row r="2537" spans="3:3" x14ac:dyDescent="0.2">
      <c r="C2537" s="13"/>
    </row>
    <row r="2538" spans="3:3" x14ac:dyDescent="0.2">
      <c r="C2538" s="13"/>
    </row>
    <row r="2539" spans="3:3" x14ac:dyDescent="0.2">
      <c r="C2539" s="13"/>
    </row>
    <row r="2540" spans="3:3" x14ac:dyDescent="0.2">
      <c r="C2540" s="13"/>
    </row>
    <row r="2541" spans="3:3" x14ac:dyDescent="0.2">
      <c r="C2541" s="13"/>
    </row>
    <row r="2542" spans="3:3" x14ac:dyDescent="0.2">
      <c r="C2542" s="13"/>
    </row>
    <row r="2543" spans="3:3" x14ac:dyDescent="0.2">
      <c r="C2543" s="13"/>
    </row>
    <row r="2544" spans="3:3" x14ac:dyDescent="0.2">
      <c r="C2544" s="13"/>
    </row>
    <row r="2545" spans="3:3" x14ac:dyDescent="0.2">
      <c r="C2545" s="13"/>
    </row>
    <row r="2546" spans="3:3" x14ac:dyDescent="0.2">
      <c r="C2546" s="13"/>
    </row>
    <row r="2547" spans="3:3" x14ac:dyDescent="0.2">
      <c r="C2547" s="13"/>
    </row>
    <row r="2548" spans="3:3" x14ac:dyDescent="0.2">
      <c r="C2548" s="13"/>
    </row>
    <row r="2549" spans="3:3" x14ac:dyDescent="0.2">
      <c r="C2549" s="13"/>
    </row>
    <row r="2550" spans="3:3" x14ac:dyDescent="0.2">
      <c r="C2550" s="13"/>
    </row>
    <row r="2551" spans="3:3" x14ac:dyDescent="0.2">
      <c r="C2551" s="13"/>
    </row>
    <row r="2552" spans="3:3" x14ac:dyDescent="0.2">
      <c r="C2552" s="13"/>
    </row>
    <row r="2553" spans="3:3" x14ac:dyDescent="0.2">
      <c r="C2553" s="13"/>
    </row>
    <row r="2554" spans="3:3" x14ac:dyDescent="0.2">
      <c r="C2554" s="13"/>
    </row>
    <row r="2555" spans="3:3" x14ac:dyDescent="0.2">
      <c r="C2555" s="13"/>
    </row>
    <row r="2556" spans="3:3" x14ac:dyDescent="0.2">
      <c r="C2556" s="13"/>
    </row>
    <row r="2557" spans="3:3" x14ac:dyDescent="0.2">
      <c r="C2557" s="13"/>
    </row>
    <row r="2558" spans="3:3" x14ac:dyDescent="0.2">
      <c r="C2558" s="13"/>
    </row>
    <row r="2559" spans="3:3" x14ac:dyDescent="0.2">
      <c r="C2559" s="13"/>
    </row>
    <row r="2560" spans="3:3" x14ac:dyDescent="0.2">
      <c r="C2560" s="13"/>
    </row>
    <row r="2561" spans="3:3" x14ac:dyDescent="0.2">
      <c r="C2561" s="13"/>
    </row>
    <row r="2562" spans="3:3" x14ac:dyDescent="0.2">
      <c r="C2562" s="13"/>
    </row>
    <row r="2563" spans="3:3" x14ac:dyDescent="0.2">
      <c r="C2563" s="13"/>
    </row>
    <row r="2564" spans="3:3" x14ac:dyDescent="0.2">
      <c r="C2564" s="13"/>
    </row>
    <row r="2565" spans="3:3" x14ac:dyDescent="0.2">
      <c r="C2565" s="13"/>
    </row>
    <row r="2566" spans="3:3" x14ac:dyDescent="0.2">
      <c r="C2566" s="13"/>
    </row>
    <row r="2567" spans="3:3" x14ac:dyDescent="0.2">
      <c r="C2567" s="13"/>
    </row>
    <row r="2568" spans="3:3" x14ac:dyDescent="0.2">
      <c r="C2568" s="13"/>
    </row>
    <row r="2569" spans="3:3" x14ac:dyDescent="0.2">
      <c r="C2569" s="13"/>
    </row>
    <row r="2570" spans="3:3" x14ac:dyDescent="0.2">
      <c r="C2570" s="13"/>
    </row>
    <row r="2571" spans="3:3" x14ac:dyDescent="0.2">
      <c r="C2571" s="13"/>
    </row>
    <row r="2572" spans="3:3" x14ac:dyDescent="0.2">
      <c r="C2572" s="13"/>
    </row>
    <row r="2573" spans="3:3" x14ac:dyDescent="0.2">
      <c r="C2573" s="13"/>
    </row>
    <row r="2574" spans="3:3" x14ac:dyDescent="0.2">
      <c r="C2574" s="13"/>
    </row>
    <row r="2575" spans="3:3" x14ac:dyDescent="0.2">
      <c r="C2575" s="13"/>
    </row>
    <row r="2576" spans="3:3" x14ac:dyDescent="0.2">
      <c r="C2576" s="13"/>
    </row>
    <row r="2577" spans="3:3" x14ac:dyDescent="0.2">
      <c r="C2577" s="13"/>
    </row>
    <row r="2578" spans="3:3" x14ac:dyDescent="0.2">
      <c r="C2578" s="13"/>
    </row>
    <row r="2579" spans="3:3" x14ac:dyDescent="0.2">
      <c r="C2579" s="13"/>
    </row>
    <row r="2580" spans="3:3" x14ac:dyDescent="0.2">
      <c r="C2580" s="13"/>
    </row>
    <row r="2581" spans="3:3" x14ac:dyDescent="0.2">
      <c r="C2581" s="13"/>
    </row>
    <row r="2582" spans="3:3" x14ac:dyDescent="0.2">
      <c r="C2582" s="13"/>
    </row>
    <row r="2583" spans="3:3" x14ac:dyDescent="0.2">
      <c r="C2583" s="13"/>
    </row>
    <row r="2584" spans="3:3" x14ac:dyDescent="0.2">
      <c r="C2584" s="13"/>
    </row>
    <row r="2585" spans="3:3" x14ac:dyDescent="0.2">
      <c r="C2585" s="13"/>
    </row>
    <row r="2586" spans="3:3" x14ac:dyDescent="0.2">
      <c r="C2586" s="13"/>
    </row>
    <row r="2587" spans="3:3" x14ac:dyDescent="0.2">
      <c r="C2587" s="13"/>
    </row>
    <row r="2588" spans="3:3" x14ac:dyDescent="0.2">
      <c r="C2588" s="13"/>
    </row>
    <row r="2589" spans="3:3" x14ac:dyDescent="0.2">
      <c r="C2589" s="13"/>
    </row>
    <row r="2590" spans="3:3" x14ac:dyDescent="0.2">
      <c r="C2590" s="13"/>
    </row>
    <row r="2591" spans="3:3" x14ac:dyDescent="0.2">
      <c r="C2591" s="13"/>
    </row>
    <row r="2592" spans="3:3" x14ac:dyDescent="0.2">
      <c r="C2592" s="13"/>
    </row>
    <row r="2593" spans="3:3" x14ac:dyDescent="0.2">
      <c r="C2593" s="13"/>
    </row>
    <row r="2594" spans="3:3" x14ac:dyDescent="0.2">
      <c r="C2594" s="13"/>
    </row>
    <row r="2595" spans="3:3" x14ac:dyDescent="0.2">
      <c r="C2595" s="13"/>
    </row>
    <row r="2596" spans="3:3" x14ac:dyDescent="0.2">
      <c r="C2596" s="13"/>
    </row>
    <row r="2597" spans="3:3" x14ac:dyDescent="0.2">
      <c r="C2597" s="13"/>
    </row>
    <row r="2598" spans="3:3" x14ac:dyDescent="0.2">
      <c r="C2598" s="13"/>
    </row>
    <row r="2599" spans="3:3" x14ac:dyDescent="0.2">
      <c r="C2599" s="13"/>
    </row>
    <row r="2600" spans="3:3" x14ac:dyDescent="0.2">
      <c r="C2600" s="13"/>
    </row>
    <row r="2601" spans="3:3" x14ac:dyDescent="0.2">
      <c r="C2601" s="13"/>
    </row>
    <row r="2602" spans="3:3" x14ac:dyDescent="0.2">
      <c r="C2602" s="13"/>
    </row>
    <row r="2603" spans="3:3" x14ac:dyDescent="0.2">
      <c r="C2603" s="13"/>
    </row>
    <row r="2604" spans="3:3" x14ac:dyDescent="0.2">
      <c r="C2604" s="13"/>
    </row>
    <row r="2605" spans="3:3" x14ac:dyDescent="0.2">
      <c r="C2605" s="13"/>
    </row>
    <row r="2606" spans="3:3" x14ac:dyDescent="0.2">
      <c r="C2606" s="13"/>
    </row>
    <row r="2607" spans="3:3" x14ac:dyDescent="0.2">
      <c r="C2607" s="13"/>
    </row>
    <row r="2608" spans="3:3" x14ac:dyDescent="0.2">
      <c r="C2608" s="13"/>
    </row>
    <row r="2609" spans="3:3" x14ac:dyDescent="0.2">
      <c r="C2609" s="13"/>
    </row>
    <row r="2610" spans="3:3" x14ac:dyDescent="0.2">
      <c r="C2610" s="13"/>
    </row>
    <row r="2611" spans="3:3" x14ac:dyDescent="0.2">
      <c r="C2611" s="13"/>
    </row>
    <row r="2612" spans="3:3" x14ac:dyDescent="0.2">
      <c r="C2612" s="13"/>
    </row>
    <row r="2613" spans="3:3" x14ac:dyDescent="0.2">
      <c r="C2613" s="13"/>
    </row>
    <row r="2614" spans="3:3" x14ac:dyDescent="0.2">
      <c r="C2614" s="13"/>
    </row>
    <row r="2615" spans="3:3" x14ac:dyDescent="0.2">
      <c r="C2615" s="13"/>
    </row>
    <row r="2616" spans="3:3" x14ac:dyDescent="0.2">
      <c r="C2616" s="13"/>
    </row>
    <row r="2617" spans="3:3" x14ac:dyDescent="0.2">
      <c r="C2617" s="13"/>
    </row>
    <row r="2618" spans="3:3" x14ac:dyDescent="0.2">
      <c r="C2618" s="13"/>
    </row>
    <row r="2619" spans="3:3" x14ac:dyDescent="0.2">
      <c r="C2619" s="13"/>
    </row>
    <row r="2620" spans="3:3" x14ac:dyDescent="0.2">
      <c r="C2620" s="13"/>
    </row>
    <row r="2621" spans="3:3" x14ac:dyDescent="0.2">
      <c r="C2621" s="13"/>
    </row>
    <row r="2622" spans="3:3" x14ac:dyDescent="0.2">
      <c r="C2622" s="13"/>
    </row>
    <row r="2623" spans="3:3" x14ac:dyDescent="0.2">
      <c r="C2623" s="13"/>
    </row>
    <row r="2624" spans="3:3" x14ac:dyDescent="0.2">
      <c r="C2624" s="13"/>
    </row>
    <row r="2625" spans="3:3" x14ac:dyDescent="0.2">
      <c r="C2625" s="13"/>
    </row>
    <row r="2626" spans="3:3" x14ac:dyDescent="0.2">
      <c r="C2626" s="13"/>
    </row>
    <row r="2627" spans="3:3" x14ac:dyDescent="0.2">
      <c r="C2627" s="13"/>
    </row>
    <row r="2628" spans="3:3" x14ac:dyDescent="0.2">
      <c r="C2628" s="13"/>
    </row>
    <row r="2629" spans="3:3" x14ac:dyDescent="0.2">
      <c r="C2629" s="13"/>
    </row>
    <row r="2630" spans="3:3" x14ac:dyDescent="0.2">
      <c r="C2630" s="13"/>
    </row>
    <row r="2631" spans="3:3" x14ac:dyDescent="0.2">
      <c r="C2631" s="13"/>
    </row>
    <row r="2632" spans="3:3" x14ac:dyDescent="0.2">
      <c r="C2632" s="13"/>
    </row>
    <row r="2633" spans="3:3" x14ac:dyDescent="0.2">
      <c r="C2633" s="13"/>
    </row>
    <row r="2634" spans="3:3" x14ac:dyDescent="0.2">
      <c r="C2634" s="13"/>
    </row>
    <row r="2635" spans="3:3" x14ac:dyDescent="0.2">
      <c r="C2635" s="13"/>
    </row>
    <row r="2636" spans="3:3" x14ac:dyDescent="0.2">
      <c r="C2636" s="13"/>
    </row>
    <row r="2637" spans="3:3" x14ac:dyDescent="0.2">
      <c r="C2637" s="13"/>
    </row>
    <row r="2638" spans="3:3" x14ac:dyDescent="0.2">
      <c r="C2638" s="13"/>
    </row>
    <row r="2639" spans="3:3" x14ac:dyDescent="0.2">
      <c r="C2639" s="13"/>
    </row>
    <row r="2640" spans="3:3" x14ac:dyDescent="0.2">
      <c r="C2640" s="13"/>
    </row>
    <row r="2641" spans="3:3" x14ac:dyDescent="0.2">
      <c r="C2641" s="13"/>
    </row>
    <row r="2642" spans="3:3" x14ac:dyDescent="0.2">
      <c r="C2642" s="13"/>
    </row>
    <row r="2643" spans="3:3" x14ac:dyDescent="0.2">
      <c r="C2643" s="13"/>
    </row>
    <row r="2644" spans="3:3" x14ac:dyDescent="0.2">
      <c r="C2644" s="13"/>
    </row>
    <row r="2645" spans="3:3" x14ac:dyDescent="0.2">
      <c r="C2645" s="13"/>
    </row>
    <row r="2646" spans="3:3" x14ac:dyDescent="0.2">
      <c r="C2646" s="13"/>
    </row>
    <row r="2647" spans="3:3" x14ac:dyDescent="0.2">
      <c r="C2647" s="13"/>
    </row>
    <row r="2648" spans="3:3" x14ac:dyDescent="0.2">
      <c r="C2648" s="13"/>
    </row>
    <row r="2649" spans="3:3" x14ac:dyDescent="0.2">
      <c r="C2649" s="13"/>
    </row>
    <row r="2650" spans="3:3" x14ac:dyDescent="0.2">
      <c r="C2650" s="13"/>
    </row>
    <row r="2651" spans="3:3" x14ac:dyDescent="0.2">
      <c r="C2651" s="13"/>
    </row>
    <row r="2652" spans="3:3" x14ac:dyDescent="0.2">
      <c r="C2652" s="13"/>
    </row>
    <row r="2653" spans="3:3" x14ac:dyDescent="0.2">
      <c r="C2653" s="13"/>
    </row>
    <row r="2654" spans="3:3" x14ac:dyDescent="0.2">
      <c r="C2654" s="13"/>
    </row>
    <row r="2655" spans="3:3" x14ac:dyDescent="0.2">
      <c r="C2655" s="13"/>
    </row>
    <row r="2656" spans="3:3" x14ac:dyDescent="0.2">
      <c r="C2656" s="13"/>
    </row>
    <row r="2657" spans="3:3" x14ac:dyDescent="0.2">
      <c r="C2657" s="13"/>
    </row>
    <row r="2658" spans="3:3" x14ac:dyDescent="0.2">
      <c r="C2658" s="13"/>
    </row>
    <row r="2659" spans="3:3" x14ac:dyDescent="0.2">
      <c r="C2659" s="13"/>
    </row>
    <row r="2660" spans="3:3" x14ac:dyDescent="0.2">
      <c r="C2660" s="13"/>
    </row>
    <row r="2661" spans="3:3" x14ac:dyDescent="0.2">
      <c r="C2661" s="13"/>
    </row>
    <row r="2662" spans="3:3" x14ac:dyDescent="0.2">
      <c r="C2662" s="13"/>
    </row>
    <row r="2663" spans="3:3" x14ac:dyDescent="0.2">
      <c r="C2663" s="13"/>
    </row>
    <row r="2664" spans="3:3" x14ac:dyDescent="0.2">
      <c r="C2664" s="13"/>
    </row>
    <row r="2665" spans="3:3" x14ac:dyDescent="0.2">
      <c r="C2665" s="13"/>
    </row>
    <row r="2666" spans="3:3" x14ac:dyDescent="0.2">
      <c r="C2666" s="13"/>
    </row>
    <row r="2667" spans="3:3" x14ac:dyDescent="0.2">
      <c r="C2667" s="13"/>
    </row>
    <row r="2668" spans="3:3" x14ac:dyDescent="0.2">
      <c r="C2668" s="13"/>
    </row>
    <row r="2669" spans="3:3" x14ac:dyDescent="0.2">
      <c r="C2669" s="13"/>
    </row>
    <row r="2670" spans="3:3" x14ac:dyDescent="0.2">
      <c r="C2670" s="13"/>
    </row>
    <row r="2671" spans="3:3" x14ac:dyDescent="0.2">
      <c r="C2671" s="13"/>
    </row>
    <row r="2672" spans="3:3" x14ac:dyDescent="0.2">
      <c r="C2672" s="13"/>
    </row>
    <row r="2673" spans="3:3" x14ac:dyDescent="0.2">
      <c r="C2673" s="13"/>
    </row>
    <row r="2674" spans="3:3" x14ac:dyDescent="0.2">
      <c r="C2674" s="13"/>
    </row>
    <row r="2675" spans="3:3" x14ac:dyDescent="0.2">
      <c r="C2675" s="13"/>
    </row>
    <row r="2676" spans="3:3" x14ac:dyDescent="0.2">
      <c r="C2676" s="13"/>
    </row>
    <row r="2677" spans="3:3" x14ac:dyDescent="0.2">
      <c r="C2677" s="13"/>
    </row>
    <row r="2678" spans="3:3" x14ac:dyDescent="0.2">
      <c r="C2678" s="13"/>
    </row>
    <row r="2679" spans="3:3" x14ac:dyDescent="0.2">
      <c r="C2679" s="13"/>
    </row>
    <row r="2680" spans="3:3" x14ac:dyDescent="0.2">
      <c r="C2680" s="13"/>
    </row>
    <row r="2681" spans="3:3" x14ac:dyDescent="0.2">
      <c r="C2681" s="13"/>
    </row>
    <row r="2682" spans="3:3" x14ac:dyDescent="0.2">
      <c r="C2682" s="13"/>
    </row>
    <row r="2683" spans="3:3" x14ac:dyDescent="0.2">
      <c r="C2683" s="13"/>
    </row>
    <row r="2684" spans="3:3" x14ac:dyDescent="0.2">
      <c r="C2684" s="13"/>
    </row>
    <row r="2685" spans="3:3" x14ac:dyDescent="0.2">
      <c r="C2685" s="13"/>
    </row>
    <row r="2686" spans="3:3" x14ac:dyDescent="0.2">
      <c r="C2686" s="13"/>
    </row>
    <row r="2687" spans="3:3" x14ac:dyDescent="0.2">
      <c r="C2687" s="13"/>
    </row>
    <row r="2688" spans="3:3" x14ac:dyDescent="0.2">
      <c r="C2688" s="13"/>
    </row>
    <row r="2689" spans="3:3" x14ac:dyDescent="0.2">
      <c r="C2689" s="13"/>
    </row>
    <row r="2690" spans="3:3" x14ac:dyDescent="0.2">
      <c r="C2690" s="13"/>
    </row>
    <row r="2691" spans="3:3" x14ac:dyDescent="0.2">
      <c r="C2691" s="13"/>
    </row>
    <row r="2692" spans="3:3" x14ac:dyDescent="0.2">
      <c r="C2692" s="13"/>
    </row>
    <row r="2693" spans="3:3" x14ac:dyDescent="0.2">
      <c r="C2693" s="13"/>
    </row>
    <row r="2694" spans="3:3" x14ac:dyDescent="0.2">
      <c r="C2694" s="13"/>
    </row>
    <row r="2695" spans="3:3" x14ac:dyDescent="0.2">
      <c r="C2695" s="13"/>
    </row>
    <row r="2696" spans="3:3" x14ac:dyDescent="0.2">
      <c r="C2696" s="13"/>
    </row>
    <row r="2697" spans="3:3" x14ac:dyDescent="0.2">
      <c r="C2697" s="13"/>
    </row>
    <row r="2698" spans="3:3" x14ac:dyDescent="0.2">
      <c r="C2698" s="13"/>
    </row>
    <row r="2699" spans="3:3" x14ac:dyDescent="0.2">
      <c r="C2699" s="13"/>
    </row>
    <row r="2700" spans="3:3" x14ac:dyDescent="0.2">
      <c r="C2700" s="13"/>
    </row>
    <row r="2701" spans="3:3" x14ac:dyDescent="0.2">
      <c r="C2701" s="13"/>
    </row>
    <row r="2702" spans="3:3" x14ac:dyDescent="0.2">
      <c r="C2702" s="13"/>
    </row>
    <row r="2703" spans="3:3" x14ac:dyDescent="0.2">
      <c r="C2703" s="13"/>
    </row>
    <row r="2704" spans="3:3" x14ac:dyDescent="0.2">
      <c r="C2704" s="13"/>
    </row>
    <row r="2705" spans="3:3" x14ac:dyDescent="0.2">
      <c r="C2705" s="13"/>
    </row>
    <row r="2706" spans="3:3" x14ac:dyDescent="0.2">
      <c r="C2706" s="13"/>
    </row>
    <row r="2707" spans="3:3" x14ac:dyDescent="0.2">
      <c r="C2707" s="13"/>
    </row>
    <row r="2708" spans="3:3" x14ac:dyDescent="0.2">
      <c r="C2708" s="13"/>
    </row>
    <row r="2709" spans="3:3" x14ac:dyDescent="0.2">
      <c r="C2709" s="13"/>
    </row>
    <row r="2710" spans="3:3" x14ac:dyDescent="0.2">
      <c r="C2710" s="13"/>
    </row>
    <row r="2711" spans="3:3" x14ac:dyDescent="0.2">
      <c r="C2711" s="13"/>
    </row>
    <row r="2712" spans="3:3" x14ac:dyDescent="0.2">
      <c r="C2712" s="13"/>
    </row>
    <row r="2713" spans="3:3" x14ac:dyDescent="0.2">
      <c r="C2713" s="13"/>
    </row>
    <row r="2714" spans="3:3" x14ac:dyDescent="0.2">
      <c r="C2714" s="13"/>
    </row>
    <row r="2715" spans="3:3" x14ac:dyDescent="0.2">
      <c r="C2715" s="13"/>
    </row>
    <row r="2716" spans="3:3" x14ac:dyDescent="0.2">
      <c r="C2716" s="13"/>
    </row>
    <row r="2717" spans="3:3" x14ac:dyDescent="0.2">
      <c r="C2717" s="13"/>
    </row>
    <row r="2718" spans="3:3" x14ac:dyDescent="0.2">
      <c r="C2718" s="13"/>
    </row>
    <row r="2719" spans="3:3" x14ac:dyDescent="0.2">
      <c r="C2719" s="13"/>
    </row>
    <row r="2720" spans="3:3" x14ac:dyDescent="0.2">
      <c r="C2720" s="13"/>
    </row>
    <row r="2721" spans="3:3" x14ac:dyDescent="0.2">
      <c r="C2721" s="13"/>
    </row>
    <row r="2722" spans="3:3" x14ac:dyDescent="0.2">
      <c r="C2722" s="13"/>
    </row>
    <row r="2723" spans="3:3" x14ac:dyDescent="0.2">
      <c r="C2723" s="13"/>
    </row>
    <row r="2724" spans="3:3" x14ac:dyDescent="0.2">
      <c r="C2724" s="13"/>
    </row>
    <row r="2725" spans="3:3" x14ac:dyDescent="0.2">
      <c r="C2725" s="13"/>
    </row>
    <row r="2726" spans="3:3" x14ac:dyDescent="0.2">
      <c r="C2726" s="13"/>
    </row>
    <row r="2727" spans="3:3" x14ac:dyDescent="0.2">
      <c r="C2727" s="13"/>
    </row>
    <row r="2728" spans="3:3" x14ac:dyDescent="0.2">
      <c r="C2728" s="13"/>
    </row>
    <row r="2729" spans="3:3" x14ac:dyDescent="0.2">
      <c r="C2729" s="13"/>
    </row>
    <row r="2730" spans="3:3" x14ac:dyDescent="0.2">
      <c r="C2730" s="13"/>
    </row>
    <row r="2731" spans="3:3" x14ac:dyDescent="0.2">
      <c r="C2731" s="13"/>
    </row>
    <row r="2732" spans="3:3" x14ac:dyDescent="0.2">
      <c r="C2732" s="13"/>
    </row>
    <row r="2733" spans="3:3" x14ac:dyDescent="0.2">
      <c r="C2733" s="13"/>
    </row>
    <row r="2734" spans="3:3" x14ac:dyDescent="0.2">
      <c r="C2734" s="13"/>
    </row>
    <row r="2735" spans="3:3" x14ac:dyDescent="0.2">
      <c r="C2735" s="13"/>
    </row>
    <row r="2736" spans="3:3" x14ac:dyDescent="0.2">
      <c r="C2736" s="13"/>
    </row>
    <row r="2737" spans="3:3" x14ac:dyDescent="0.2">
      <c r="C2737" s="13"/>
    </row>
    <row r="2738" spans="3:3" x14ac:dyDescent="0.2">
      <c r="C2738" s="13"/>
    </row>
    <row r="2739" spans="3:3" x14ac:dyDescent="0.2">
      <c r="C2739" s="13"/>
    </row>
    <row r="2740" spans="3:3" x14ac:dyDescent="0.2">
      <c r="C2740" s="13"/>
    </row>
    <row r="2741" spans="3:3" x14ac:dyDescent="0.2">
      <c r="C2741" s="13"/>
    </row>
    <row r="2742" spans="3:3" x14ac:dyDescent="0.2">
      <c r="C2742" s="13"/>
    </row>
    <row r="2743" spans="3:3" x14ac:dyDescent="0.2">
      <c r="C2743" s="13"/>
    </row>
    <row r="2744" spans="3:3" x14ac:dyDescent="0.2">
      <c r="C2744" s="13"/>
    </row>
    <row r="2745" spans="3:3" x14ac:dyDescent="0.2">
      <c r="C2745" s="13"/>
    </row>
    <row r="2746" spans="3:3" x14ac:dyDescent="0.2">
      <c r="C2746" s="13"/>
    </row>
    <row r="2747" spans="3:3" x14ac:dyDescent="0.2">
      <c r="C2747" s="13"/>
    </row>
    <row r="2748" spans="3:3" x14ac:dyDescent="0.2">
      <c r="C2748" s="13"/>
    </row>
    <row r="2749" spans="3:3" x14ac:dyDescent="0.2">
      <c r="C2749" s="13"/>
    </row>
    <row r="2750" spans="3:3" x14ac:dyDescent="0.2">
      <c r="C2750" s="13"/>
    </row>
    <row r="2751" spans="3:3" x14ac:dyDescent="0.2">
      <c r="C2751" s="13"/>
    </row>
    <row r="2752" spans="3:3" x14ac:dyDescent="0.2">
      <c r="C2752" s="13"/>
    </row>
    <row r="2753" spans="3:3" x14ac:dyDescent="0.2">
      <c r="C2753" s="13"/>
    </row>
    <row r="2754" spans="3:3" x14ac:dyDescent="0.2">
      <c r="C2754" s="13"/>
    </row>
    <row r="2755" spans="3:3" x14ac:dyDescent="0.2">
      <c r="C2755" s="13"/>
    </row>
    <row r="2756" spans="3:3" x14ac:dyDescent="0.2">
      <c r="C2756" s="13"/>
    </row>
    <row r="2757" spans="3:3" x14ac:dyDescent="0.2">
      <c r="C2757" s="13"/>
    </row>
    <row r="2758" spans="3:3" x14ac:dyDescent="0.2">
      <c r="C2758" s="13"/>
    </row>
    <row r="2759" spans="3:3" x14ac:dyDescent="0.2">
      <c r="C2759" s="13"/>
    </row>
    <row r="2760" spans="3:3" x14ac:dyDescent="0.2">
      <c r="C2760" s="13"/>
    </row>
    <row r="2761" spans="3:3" x14ac:dyDescent="0.2">
      <c r="C2761" s="13"/>
    </row>
    <row r="2762" spans="3:3" x14ac:dyDescent="0.2">
      <c r="C2762" s="13"/>
    </row>
    <row r="2763" spans="3:3" x14ac:dyDescent="0.2">
      <c r="C2763" s="13"/>
    </row>
    <row r="2764" spans="3:3" x14ac:dyDescent="0.2">
      <c r="C2764" s="13"/>
    </row>
    <row r="2765" spans="3:3" x14ac:dyDescent="0.2">
      <c r="C2765" s="13"/>
    </row>
    <row r="2766" spans="3:3" x14ac:dyDescent="0.2">
      <c r="C2766" s="13"/>
    </row>
    <row r="2767" spans="3:3" x14ac:dyDescent="0.2">
      <c r="C2767" s="13"/>
    </row>
    <row r="2768" spans="3:3" x14ac:dyDescent="0.2">
      <c r="C2768" s="13"/>
    </row>
    <row r="2769" spans="3:3" x14ac:dyDescent="0.2">
      <c r="C2769" s="13"/>
    </row>
    <row r="2770" spans="3:3" x14ac:dyDescent="0.2">
      <c r="C2770" s="13"/>
    </row>
    <row r="2771" spans="3:3" x14ac:dyDescent="0.2">
      <c r="C2771" s="13"/>
    </row>
    <row r="2772" spans="3:3" x14ac:dyDescent="0.2">
      <c r="C2772" s="13"/>
    </row>
    <row r="2773" spans="3:3" x14ac:dyDescent="0.2">
      <c r="C2773" s="13"/>
    </row>
    <row r="2774" spans="3:3" x14ac:dyDescent="0.2">
      <c r="C2774" s="13"/>
    </row>
    <row r="2775" spans="3:3" x14ac:dyDescent="0.2">
      <c r="C2775" s="13"/>
    </row>
    <row r="2776" spans="3:3" x14ac:dyDescent="0.2">
      <c r="C2776" s="13"/>
    </row>
    <row r="2777" spans="3:3" x14ac:dyDescent="0.2">
      <c r="C2777" s="13"/>
    </row>
    <row r="2778" spans="3:3" x14ac:dyDescent="0.2">
      <c r="C2778" s="13"/>
    </row>
    <row r="2779" spans="3:3" x14ac:dyDescent="0.2">
      <c r="C2779" s="13"/>
    </row>
    <row r="2780" spans="3:3" x14ac:dyDescent="0.2">
      <c r="C2780" s="13"/>
    </row>
    <row r="2781" spans="3:3" x14ac:dyDescent="0.2">
      <c r="C2781" s="13"/>
    </row>
    <row r="2782" spans="3:3" x14ac:dyDescent="0.2">
      <c r="C2782" s="13"/>
    </row>
    <row r="2783" spans="3:3" x14ac:dyDescent="0.2">
      <c r="C2783" s="13"/>
    </row>
    <row r="2784" spans="3:3" x14ac:dyDescent="0.2">
      <c r="C2784" s="13"/>
    </row>
    <row r="2785" spans="3:3" x14ac:dyDescent="0.2">
      <c r="C2785" s="13"/>
    </row>
    <row r="2786" spans="3:3" x14ac:dyDescent="0.2">
      <c r="C2786" s="13"/>
    </row>
    <row r="2787" spans="3:3" x14ac:dyDescent="0.2">
      <c r="C2787" s="13"/>
    </row>
    <row r="2788" spans="3:3" x14ac:dyDescent="0.2">
      <c r="C2788" s="13"/>
    </row>
    <row r="2789" spans="3:3" x14ac:dyDescent="0.2">
      <c r="C2789" s="13"/>
    </row>
    <row r="2790" spans="3:3" x14ac:dyDescent="0.2">
      <c r="C2790" s="13"/>
    </row>
    <row r="2791" spans="3:3" x14ac:dyDescent="0.2">
      <c r="C2791" s="13"/>
    </row>
    <row r="2792" spans="3:3" x14ac:dyDescent="0.2">
      <c r="C2792" s="13"/>
    </row>
    <row r="2793" spans="3:3" x14ac:dyDescent="0.2">
      <c r="C2793" s="13"/>
    </row>
    <row r="2794" spans="3:3" x14ac:dyDescent="0.2">
      <c r="C2794" s="13"/>
    </row>
    <row r="2795" spans="3:3" x14ac:dyDescent="0.2">
      <c r="C2795" s="13"/>
    </row>
    <row r="2796" spans="3:3" x14ac:dyDescent="0.2">
      <c r="C2796" s="13"/>
    </row>
    <row r="2797" spans="3:3" x14ac:dyDescent="0.2">
      <c r="C2797" s="13"/>
    </row>
    <row r="2798" spans="3:3" x14ac:dyDescent="0.2">
      <c r="C2798" s="13"/>
    </row>
    <row r="2799" spans="3:3" x14ac:dyDescent="0.2">
      <c r="C2799" s="13"/>
    </row>
    <row r="2800" spans="3:3" x14ac:dyDescent="0.2">
      <c r="C2800" s="13"/>
    </row>
    <row r="2801" spans="3:3" x14ac:dyDescent="0.2">
      <c r="C2801" s="13"/>
    </row>
    <row r="2802" spans="3:3" x14ac:dyDescent="0.2">
      <c r="C2802" s="13"/>
    </row>
    <row r="2803" spans="3:3" x14ac:dyDescent="0.2">
      <c r="C2803" s="13"/>
    </row>
    <row r="2804" spans="3:3" x14ac:dyDescent="0.2">
      <c r="C2804" s="13"/>
    </row>
    <row r="2805" spans="3:3" x14ac:dyDescent="0.2">
      <c r="C2805" s="13"/>
    </row>
    <row r="2806" spans="3:3" x14ac:dyDescent="0.2">
      <c r="C2806" s="13"/>
    </row>
    <row r="2807" spans="3:3" x14ac:dyDescent="0.2">
      <c r="C2807" s="13"/>
    </row>
    <row r="2808" spans="3:3" x14ac:dyDescent="0.2">
      <c r="C2808" s="13"/>
    </row>
    <row r="2809" spans="3:3" x14ac:dyDescent="0.2">
      <c r="C2809" s="13"/>
    </row>
    <row r="2810" spans="3:3" x14ac:dyDescent="0.2">
      <c r="C2810" s="13"/>
    </row>
    <row r="2811" spans="3:3" x14ac:dyDescent="0.2">
      <c r="C2811" s="13"/>
    </row>
    <row r="2812" spans="3:3" x14ac:dyDescent="0.2">
      <c r="C2812" s="13"/>
    </row>
    <row r="2813" spans="3:3" x14ac:dyDescent="0.2">
      <c r="C2813" s="13"/>
    </row>
    <row r="2814" spans="3:3" x14ac:dyDescent="0.2">
      <c r="C2814" s="13"/>
    </row>
    <row r="2815" spans="3:3" x14ac:dyDescent="0.2">
      <c r="C2815" s="13"/>
    </row>
    <row r="2816" spans="3:3" x14ac:dyDescent="0.2">
      <c r="C2816" s="13"/>
    </row>
    <row r="2817" spans="3:3" x14ac:dyDescent="0.2">
      <c r="C2817" s="13"/>
    </row>
    <row r="2818" spans="3:3" x14ac:dyDescent="0.2">
      <c r="C2818" s="13"/>
    </row>
    <row r="2819" spans="3:3" x14ac:dyDescent="0.2">
      <c r="C2819" s="13"/>
    </row>
    <row r="2820" spans="3:3" x14ac:dyDescent="0.2">
      <c r="C2820" s="13"/>
    </row>
    <row r="2821" spans="3:3" x14ac:dyDescent="0.2">
      <c r="C2821" s="13"/>
    </row>
    <row r="2822" spans="3:3" x14ac:dyDescent="0.2">
      <c r="C2822" s="13"/>
    </row>
    <row r="2823" spans="3:3" x14ac:dyDescent="0.2">
      <c r="C2823" s="13"/>
    </row>
    <row r="2824" spans="3:3" x14ac:dyDescent="0.2">
      <c r="C2824" s="13"/>
    </row>
    <row r="2825" spans="3:3" x14ac:dyDescent="0.2">
      <c r="C2825" s="13"/>
    </row>
    <row r="2826" spans="3:3" x14ac:dyDescent="0.2">
      <c r="C2826" s="13"/>
    </row>
    <row r="2827" spans="3:3" x14ac:dyDescent="0.2">
      <c r="C2827" s="13"/>
    </row>
    <row r="2828" spans="3:3" x14ac:dyDescent="0.2">
      <c r="C2828" s="13"/>
    </row>
    <row r="2829" spans="3:3" x14ac:dyDescent="0.2">
      <c r="C2829" s="13"/>
    </row>
    <row r="2830" spans="3:3" x14ac:dyDescent="0.2">
      <c r="C2830" s="13"/>
    </row>
    <row r="2831" spans="3:3" x14ac:dyDescent="0.2">
      <c r="C2831" s="13"/>
    </row>
    <row r="2832" spans="3:3" x14ac:dyDescent="0.2">
      <c r="C2832" s="13"/>
    </row>
    <row r="2833" spans="3:3" x14ac:dyDescent="0.2">
      <c r="C2833" s="13"/>
    </row>
    <row r="2834" spans="3:3" x14ac:dyDescent="0.2">
      <c r="C2834" s="13"/>
    </row>
    <row r="2835" spans="3:3" x14ac:dyDescent="0.2">
      <c r="C2835" s="13"/>
    </row>
    <row r="2836" spans="3:3" x14ac:dyDescent="0.2">
      <c r="C2836" s="13"/>
    </row>
    <row r="2837" spans="3:3" x14ac:dyDescent="0.2">
      <c r="C2837" s="13"/>
    </row>
    <row r="2838" spans="3:3" x14ac:dyDescent="0.2">
      <c r="C2838" s="13"/>
    </row>
    <row r="2839" spans="3:3" x14ac:dyDescent="0.2">
      <c r="C2839" s="13"/>
    </row>
    <row r="2840" spans="3:3" x14ac:dyDescent="0.2">
      <c r="C2840" s="13"/>
    </row>
    <row r="2841" spans="3:3" x14ac:dyDescent="0.2">
      <c r="C2841" s="13"/>
    </row>
    <row r="2842" spans="3:3" x14ac:dyDescent="0.2">
      <c r="C2842" s="13"/>
    </row>
    <row r="2843" spans="3:3" x14ac:dyDescent="0.2">
      <c r="C2843" s="13"/>
    </row>
    <row r="2844" spans="3:3" x14ac:dyDescent="0.2">
      <c r="C2844" s="13"/>
    </row>
    <row r="2845" spans="3:3" x14ac:dyDescent="0.2">
      <c r="C2845" s="13"/>
    </row>
    <row r="2846" spans="3:3" x14ac:dyDescent="0.2">
      <c r="C2846" s="13"/>
    </row>
    <row r="2847" spans="3:3" x14ac:dyDescent="0.2">
      <c r="C2847" s="13"/>
    </row>
    <row r="2848" spans="3:3" x14ac:dyDescent="0.2">
      <c r="C2848" s="13"/>
    </row>
    <row r="2849" spans="3:3" x14ac:dyDescent="0.2">
      <c r="C2849" s="13"/>
    </row>
    <row r="2850" spans="3:3" x14ac:dyDescent="0.2">
      <c r="C2850" s="13"/>
    </row>
    <row r="2851" spans="3:3" x14ac:dyDescent="0.2">
      <c r="C2851" s="13"/>
    </row>
    <row r="2852" spans="3:3" x14ac:dyDescent="0.2">
      <c r="C2852" s="13"/>
    </row>
    <row r="2853" spans="3:3" x14ac:dyDescent="0.2">
      <c r="C2853" s="13"/>
    </row>
    <row r="2854" spans="3:3" x14ac:dyDescent="0.2">
      <c r="C2854" s="13"/>
    </row>
    <row r="2855" spans="3:3" x14ac:dyDescent="0.2">
      <c r="C2855" s="13"/>
    </row>
    <row r="2856" spans="3:3" x14ac:dyDescent="0.2">
      <c r="C2856" s="13"/>
    </row>
    <row r="2857" spans="3:3" x14ac:dyDescent="0.2">
      <c r="C2857" s="13"/>
    </row>
    <row r="2858" spans="3:3" x14ac:dyDescent="0.2">
      <c r="C2858" s="13"/>
    </row>
    <row r="2859" spans="3:3" x14ac:dyDescent="0.2">
      <c r="C2859" s="13"/>
    </row>
    <row r="2860" spans="3:3" x14ac:dyDescent="0.2">
      <c r="C2860" s="13"/>
    </row>
    <row r="2861" spans="3:3" x14ac:dyDescent="0.2">
      <c r="C2861" s="13"/>
    </row>
    <row r="2862" spans="3:3" x14ac:dyDescent="0.2">
      <c r="C2862" s="13"/>
    </row>
    <row r="2863" spans="3:3" x14ac:dyDescent="0.2">
      <c r="C2863" s="13"/>
    </row>
    <row r="2864" spans="3:3" x14ac:dyDescent="0.2">
      <c r="C2864" s="13"/>
    </row>
    <row r="2865" spans="3:3" x14ac:dyDescent="0.2">
      <c r="C2865" s="13"/>
    </row>
    <row r="2866" spans="3:3" x14ac:dyDescent="0.2">
      <c r="C2866" s="13"/>
    </row>
    <row r="2867" spans="3:3" x14ac:dyDescent="0.2">
      <c r="C2867" s="13"/>
    </row>
    <row r="2868" spans="3:3" x14ac:dyDescent="0.2">
      <c r="C2868" s="13"/>
    </row>
    <row r="2869" spans="3:3" x14ac:dyDescent="0.2">
      <c r="C2869" s="13"/>
    </row>
    <row r="2870" spans="3:3" x14ac:dyDescent="0.2">
      <c r="C2870" s="13"/>
    </row>
    <row r="2871" spans="3:3" x14ac:dyDescent="0.2">
      <c r="C2871" s="13"/>
    </row>
    <row r="2872" spans="3:3" x14ac:dyDescent="0.2">
      <c r="C2872" s="13"/>
    </row>
    <row r="2873" spans="3:3" x14ac:dyDescent="0.2">
      <c r="C2873" s="13"/>
    </row>
    <row r="2874" spans="3:3" x14ac:dyDescent="0.2">
      <c r="C2874" s="13"/>
    </row>
    <row r="2875" spans="3:3" x14ac:dyDescent="0.2">
      <c r="C2875" s="13"/>
    </row>
    <row r="2876" spans="3:3" x14ac:dyDescent="0.2">
      <c r="C2876" s="13"/>
    </row>
    <row r="2877" spans="3:3" x14ac:dyDescent="0.2">
      <c r="C2877" s="13"/>
    </row>
    <row r="2878" spans="3:3" x14ac:dyDescent="0.2">
      <c r="C2878" s="13"/>
    </row>
    <row r="2879" spans="3:3" x14ac:dyDescent="0.2">
      <c r="C2879" s="13"/>
    </row>
    <row r="2880" spans="3:3" x14ac:dyDescent="0.2">
      <c r="C2880" s="13"/>
    </row>
    <row r="2881" spans="3:3" x14ac:dyDescent="0.2">
      <c r="C2881" s="13"/>
    </row>
    <row r="2882" spans="3:3" x14ac:dyDescent="0.2">
      <c r="C2882" s="13"/>
    </row>
    <row r="2883" spans="3:3" x14ac:dyDescent="0.2">
      <c r="C2883" s="13"/>
    </row>
    <row r="2884" spans="3:3" x14ac:dyDescent="0.2">
      <c r="C2884" s="13"/>
    </row>
    <row r="2885" spans="3:3" x14ac:dyDescent="0.2">
      <c r="C2885" s="13"/>
    </row>
    <row r="2886" spans="3:3" x14ac:dyDescent="0.2">
      <c r="C2886" s="13"/>
    </row>
    <row r="2887" spans="3:3" x14ac:dyDescent="0.2">
      <c r="C2887" s="13"/>
    </row>
    <row r="2888" spans="3:3" x14ac:dyDescent="0.2">
      <c r="C2888" s="13"/>
    </row>
    <row r="2889" spans="3:3" x14ac:dyDescent="0.2">
      <c r="C2889" s="13"/>
    </row>
    <row r="2890" spans="3:3" x14ac:dyDescent="0.2">
      <c r="C2890" s="13"/>
    </row>
    <row r="2891" spans="3:3" x14ac:dyDescent="0.2">
      <c r="C2891" s="13"/>
    </row>
    <row r="2892" spans="3:3" x14ac:dyDescent="0.2">
      <c r="C2892" s="13"/>
    </row>
    <row r="2893" spans="3:3" x14ac:dyDescent="0.2">
      <c r="C2893" s="13"/>
    </row>
    <row r="2894" spans="3:3" x14ac:dyDescent="0.2">
      <c r="C2894" s="13"/>
    </row>
    <row r="2895" spans="3:3" x14ac:dyDescent="0.2">
      <c r="C2895" s="13"/>
    </row>
    <row r="2896" spans="3:3" x14ac:dyDescent="0.2">
      <c r="C2896" s="13"/>
    </row>
    <row r="2897" spans="3:3" x14ac:dyDescent="0.2">
      <c r="C2897" s="13"/>
    </row>
    <row r="2898" spans="3:3" x14ac:dyDescent="0.2">
      <c r="C2898" s="13"/>
    </row>
    <row r="2899" spans="3:3" x14ac:dyDescent="0.2">
      <c r="C2899" s="13"/>
    </row>
    <row r="2900" spans="3:3" x14ac:dyDescent="0.2">
      <c r="C2900" s="13"/>
    </row>
    <row r="2901" spans="3:3" x14ac:dyDescent="0.2">
      <c r="C2901" s="13"/>
    </row>
    <row r="2902" spans="3:3" x14ac:dyDescent="0.2">
      <c r="C2902" s="13"/>
    </row>
    <row r="2903" spans="3:3" x14ac:dyDescent="0.2">
      <c r="C2903" s="13"/>
    </row>
    <row r="2904" spans="3:3" x14ac:dyDescent="0.2">
      <c r="C2904" s="13"/>
    </row>
    <row r="2905" spans="3:3" x14ac:dyDescent="0.2">
      <c r="C2905" s="13"/>
    </row>
    <row r="2906" spans="3:3" x14ac:dyDescent="0.2">
      <c r="C2906" s="13"/>
    </row>
    <row r="2907" spans="3:3" x14ac:dyDescent="0.2">
      <c r="C2907" s="13"/>
    </row>
    <row r="2908" spans="3:3" x14ac:dyDescent="0.2">
      <c r="C2908" s="13"/>
    </row>
    <row r="2909" spans="3:3" x14ac:dyDescent="0.2">
      <c r="C2909" s="13"/>
    </row>
    <row r="2910" spans="3:3" x14ac:dyDescent="0.2">
      <c r="C2910" s="13"/>
    </row>
    <row r="2911" spans="3:3" x14ac:dyDescent="0.2">
      <c r="C2911" s="13"/>
    </row>
    <row r="2912" spans="3:3" x14ac:dyDescent="0.2">
      <c r="C2912" s="13"/>
    </row>
    <row r="2913" spans="3:3" x14ac:dyDescent="0.2">
      <c r="C2913" s="13"/>
    </row>
    <row r="2914" spans="3:3" x14ac:dyDescent="0.2">
      <c r="C2914" s="13"/>
    </row>
    <row r="2915" spans="3:3" x14ac:dyDescent="0.2">
      <c r="C2915" s="13"/>
    </row>
    <row r="2916" spans="3:3" x14ac:dyDescent="0.2">
      <c r="C2916" s="13"/>
    </row>
    <row r="2917" spans="3:3" x14ac:dyDescent="0.2">
      <c r="C2917" s="13"/>
    </row>
    <row r="2918" spans="3:3" x14ac:dyDescent="0.2">
      <c r="C2918" s="13"/>
    </row>
    <row r="2919" spans="3:3" x14ac:dyDescent="0.2">
      <c r="C2919" s="13"/>
    </row>
    <row r="2920" spans="3:3" x14ac:dyDescent="0.2">
      <c r="C2920" s="13"/>
    </row>
    <row r="2921" spans="3:3" x14ac:dyDescent="0.2">
      <c r="C2921" s="13"/>
    </row>
    <row r="2922" spans="3:3" x14ac:dyDescent="0.2">
      <c r="C2922" s="13"/>
    </row>
    <row r="2923" spans="3:3" x14ac:dyDescent="0.2">
      <c r="C2923" s="13"/>
    </row>
    <row r="2924" spans="3:3" x14ac:dyDescent="0.2">
      <c r="C2924" s="13"/>
    </row>
    <row r="2925" spans="3:3" x14ac:dyDescent="0.2">
      <c r="C2925" s="13"/>
    </row>
    <row r="2926" spans="3:3" x14ac:dyDescent="0.2">
      <c r="C2926" s="13"/>
    </row>
    <row r="2927" spans="3:3" x14ac:dyDescent="0.2">
      <c r="C2927" s="13"/>
    </row>
    <row r="2928" spans="3:3" x14ac:dyDescent="0.2">
      <c r="C2928" s="13"/>
    </row>
    <row r="2929" spans="3:3" x14ac:dyDescent="0.2">
      <c r="C2929" s="13"/>
    </row>
    <row r="2930" spans="3:3" x14ac:dyDescent="0.2">
      <c r="C2930" s="13"/>
    </row>
    <row r="2931" spans="3:3" x14ac:dyDescent="0.2">
      <c r="C2931" s="13"/>
    </row>
    <row r="2932" spans="3:3" x14ac:dyDescent="0.2">
      <c r="C2932" s="13"/>
    </row>
    <row r="2933" spans="3:3" x14ac:dyDescent="0.2">
      <c r="C2933" s="13"/>
    </row>
    <row r="2934" spans="3:3" x14ac:dyDescent="0.2">
      <c r="C2934" s="13"/>
    </row>
    <row r="2935" spans="3:3" x14ac:dyDescent="0.2">
      <c r="C2935" s="13"/>
    </row>
    <row r="2936" spans="3:3" x14ac:dyDescent="0.2">
      <c r="C2936" s="13"/>
    </row>
    <row r="2937" spans="3:3" x14ac:dyDescent="0.2">
      <c r="C2937" s="13"/>
    </row>
    <row r="2938" spans="3:3" x14ac:dyDescent="0.2">
      <c r="C2938" s="13"/>
    </row>
    <row r="2939" spans="3:3" x14ac:dyDescent="0.2">
      <c r="C2939" s="13"/>
    </row>
    <row r="2940" spans="3:3" x14ac:dyDescent="0.2">
      <c r="C2940" s="13"/>
    </row>
    <row r="2941" spans="3:3" x14ac:dyDescent="0.2">
      <c r="C2941" s="13"/>
    </row>
    <row r="2942" spans="3:3" x14ac:dyDescent="0.2">
      <c r="C2942" s="13"/>
    </row>
    <row r="2943" spans="3:3" x14ac:dyDescent="0.2">
      <c r="C2943" s="13"/>
    </row>
    <row r="2944" spans="3:3" x14ac:dyDescent="0.2">
      <c r="C2944" s="13"/>
    </row>
    <row r="2945" spans="3:3" x14ac:dyDescent="0.2">
      <c r="C2945" s="13"/>
    </row>
    <row r="2946" spans="3:3" x14ac:dyDescent="0.2">
      <c r="C2946" s="13"/>
    </row>
    <row r="2947" spans="3:3" x14ac:dyDescent="0.2">
      <c r="C2947" s="13"/>
    </row>
    <row r="2948" spans="3:3" x14ac:dyDescent="0.2">
      <c r="C2948" s="13"/>
    </row>
    <row r="2949" spans="3:3" x14ac:dyDescent="0.2">
      <c r="C2949" s="13"/>
    </row>
    <row r="2950" spans="3:3" x14ac:dyDescent="0.2">
      <c r="C2950" s="13"/>
    </row>
    <row r="2951" spans="3:3" x14ac:dyDescent="0.2">
      <c r="C2951" s="13"/>
    </row>
    <row r="2952" spans="3:3" x14ac:dyDescent="0.2">
      <c r="C2952" s="13"/>
    </row>
    <row r="2953" spans="3:3" x14ac:dyDescent="0.2">
      <c r="C2953" s="13"/>
    </row>
    <row r="2954" spans="3:3" x14ac:dyDescent="0.2">
      <c r="C2954" s="13"/>
    </row>
    <row r="2955" spans="3:3" x14ac:dyDescent="0.2">
      <c r="C2955" s="13"/>
    </row>
    <row r="2956" spans="3:3" x14ac:dyDescent="0.2">
      <c r="C2956" s="13"/>
    </row>
    <row r="2957" spans="3:3" x14ac:dyDescent="0.2">
      <c r="C2957" s="13"/>
    </row>
    <row r="2958" spans="3:3" x14ac:dyDescent="0.2">
      <c r="C2958" s="13"/>
    </row>
    <row r="2959" spans="3:3" x14ac:dyDescent="0.2">
      <c r="C2959" s="13"/>
    </row>
    <row r="2960" spans="3:3" x14ac:dyDescent="0.2">
      <c r="C2960" s="13"/>
    </row>
    <row r="2961" spans="3:3" x14ac:dyDescent="0.2">
      <c r="C2961" s="13"/>
    </row>
    <row r="2962" spans="3:3" x14ac:dyDescent="0.2">
      <c r="C2962" s="13"/>
    </row>
    <row r="2963" spans="3:3" x14ac:dyDescent="0.2">
      <c r="C2963" s="13"/>
    </row>
    <row r="2964" spans="3:3" x14ac:dyDescent="0.2">
      <c r="C2964" s="13"/>
    </row>
    <row r="2965" spans="3:3" x14ac:dyDescent="0.2">
      <c r="C2965" s="13"/>
    </row>
    <row r="2966" spans="3:3" x14ac:dyDescent="0.2">
      <c r="C2966" s="13"/>
    </row>
    <row r="2967" spans="3:3" x14ac:dyDescent="0.2">
      <c r="C2967" s="13"/>
    </row>
    <row r="2968" spans="3:3" x14ac:dyDescent="0.2">
      <c r="C2968" s="13"/>
    </row>
    <row r="2969" spans="3:3" x14ac:dyDescent="0.2">
      <c r="C2969" s="13"/>
    </row>
    <row r="2970" spans="3:3" x14ac:dyDescent="0.2">
      <c r="C2970" s="13"/>
    </row>
    <row r="2971" spans="3:3" x14ac:dyDescent="0.2">
      <c r="C2971" s="13"/>
    </row>
    <row r="2972" spans="3:3" x14ac:dyDescent="0.2">
      <c r="C2972" s="13"/>
    </row>
    <row r="2973" spans="3:3" x14ac:dyDescent="0.2">
      <c r="C2973" s="13"/>
    </row>
    <row r="2974" spans="3:3" x14ac:dyDescent="0.2">
      <c r="C2974" s="13"/>
    </row>
    <row r="2975" spans="3:3" x14ac:dyDescent="0.2">
      <c r="C2975" s="13"/>
    </row>
    <row r="2976" spans="3:3" x14ac:dyDescent="0.2">
      <c r="C2976" s="13"/>
    </row>
    <row r="2977" spans="3:3" x14ac:dyDescent="0.2">
      <c r="C2977" s="13"/>
    </row>
    <row r="2978" spans="3:3" x14ac:dyDescent="0.2">
      <c r="C2978" s="13"/>
    </row>
    <row r="2979" spans="3:3" x14ac:dyDescent="0.2">
      <c r="C2979" s="13"/>
    </row>
    <row r="2980" spans="3:3" x14ac:dyDescent="0.2">
      <c r="C2980" s="13"/>
    </row>
    <row r="2981" spans="3:3" x14ac:dyDescent="0.2">
      <c r="C2981" s="13"/>
    </row>
    <row r="2982" spans="3:3" x14ac:dyDescent="0.2">
      <c r="C2982" s="13"/>
    </row>
    <row r="2983" spans="3:3" x14ac:dyDescent="0.2">
      <c r="C2983" s="13"/>
    </row>
    <row r="2984" spans="3:3" x14ac:dyDescent="0.2">
      <c r="C2984" s="13"/>
    </row>
    <row r="2985" spans="3:3" x14ac:dyDescent="0.2">
      <c r="C2985" s="13"/>
    </row>
    <row r="2986" spans="3:3" x14ac:dyDescent="0.2">
      <c r="C2986" s="13"/>
    </row>
    <row r="2987" spans="3:3" x14ac:dyDescent="0.2">
      <c r="C2987" s="13"/>
    </row>
    <row r="2988" spans="3:3" x14ac:dyDescent="0.2">
      <c r="C2988" s="13"/>
    </row>
    <row r="2989" spans="3:3" x14ac:dyDescent="0.2">
      <c r="C2989" s="13"/>
    </row>
    <row r="2990" spans="3:3" x14ac:dyDescent="0.2">
      <c r="C2990" s="13"/>
    </row>
    <row r="2991" spans="3:3" x14ac:dyDescent="0.2">
      <c r="C2991" s="13"/>
    </row>
    <row r="2992" spans="3:3" x14ac:dyDescent="0.2">
      <c r="C2992" s="13"/>
    </row>
    <row r="2993" spans="3:3" x14ac:dyDescent="0.2">
      <c r="C2993" s="13"/>
    </row>
    <row r="2994" spans="3:3" x14ac:dyDescent="0.2">
      <c r="C2994" s="13"/>
    </row>
    <row r="2995" spans="3:3" x14ac:dyDescent="0.2">
      <c r="C2995" s="13"/>
    </row>
    <row r="2996" spans="3:3" x14ac:dyDescent="0.2">
      <c r="C2996" s="13"/>
    </row>
    <row r="2997" spans="3:3" x14ac:dyDescent="0.2">
      <c r="C2997" s="13"/>
    </row>
    <row r="2998" spans="3:3" x14ac:dyDescent="0.2">
      <c r="C2998" s="13"/>
    </row>
    <row r="2999" spans="3:3" x14ac:dyDescent="0.2">
      <c r="C2999" s="13"/>
    </row>
    <row r="3000" spans="3:3" x14ac:dyDescent="0.2">
      <c r="C3000" s="13"/>
    </row>
    <row r="3001" spans="3:3" x14ac:dyDescent="0.2">
      <c r="C3001" s="13"/>
    </row>
    <row r="3002" spans="3:3" x14ac:dyDescent="0.2">
      <c r="C3002" s="13"/>
    </row>
    <row r="3003" spans="3:3" x14ac:dyDescent="0.2">
      <c r="C3003" s="13"/>
    </row>
    <row r="3004" spans="3:3" x14ac:dyDescent="0.2">
      <c r="C3004" s="13"/>
    </row>
    <row r="3005" spans="3:3" x14ac:dyDescent="0.2">
      <c r="C3005" s="13"/>
    </row>
    <row r="3006" spans="3:3" x14ac:dyDescent="0.2">
      <c r="C3006" s="13"/>
    </row>
    <row r="3007" spans="3:3" x14ac:dyDescent="0.2">
      <c r="C3007" s="13"/>
    </row>
    <row r="3008" spans="3:3" x14ac:dyDescent="0.2">
      <c r="C3008" s="13"/>
    </row>
    <row r="3009" spans="3:3" x14ac:dyDescent="0.2">
      <c r="C3009" s="13"/>
    </row>
    <row r="3010" spans="3:3" x14ac:dyDescent="0.2">
      <c r="C3010" s="13"/>
    </row>
    <row r="3011" spans="3:3" x14ac:dyDescent="0.2">
      <c r="C3011" s="13"/>
    </row>
    <row r="3012" spans="3:3" x14ac:dyDescent="0.2">
      <c r="C3012" s="13"/>
    </row>
    <row r="3013" spans="3:3" x14ac:dyDescent="0.2">
      <c r="C3013" s="13"/>
    </row>
    <row r="3014" spans="3:3" x14ac:dyDescent="0.2">
      <c r="C3014" s="13"/>
    </row>
    <row r="3015" spans="3:3" x14ac:dyDescent="0.2">
      <c r="C3015" s="13"/>
    </row>
    <row r="3016" spans="3:3" x14ac:dyDescent="0.2">
      <c r="C3016" s="13"/>
    </row>
    <row r="3017" spans="3:3" x14ac:dyDescent="0.2">
      <c r="C3017" s="13"/>
    </row>
    <row r="3018" spans="3:3" x14ac:dyDescent="0.2">
      <c r="C3018" s="13"/>
    </row>
    <row r="3019" spans="3:3" x14ac:dyDescent="0.2">
      <c r="C3019" s="13"/>
    </row>
    <row r="3020" spans="3:3" x14ac:dyDescent="0.2">
      <c r="C3020" s="13"/>
    </row>
    <row r="3021" spans="3:3" x14ac:dyDescent="0.2">
      <c r="C3021" s="13"/>
    </row>
    <row r="3022" spans="3:3" x14ac:dyDescent="0.2">
      <c r="C3022" s="13"/>
    </row>
    <row r="3023" spans="3:3" x14ac:dyDescent="0.2">
      <c r="C3023" s="13"/>
    </row>
    <row r="3024" spans="3:3" x14ac:dyDescent="0.2">
      <c r="C3024" s="13"/>
    </row>
    <row r="3025" spans="3:3" x14ac:dyDescent="0.2">
      <c r="C3025" s="13"/>
    </row>
    <row r="3026" spans="3:3" x14ac:dyDescent="0.2">
      <c r="C3026" s="13"/>
    </row>
    <row r="3027" spans="3:3" x14ac:dyDescent="0.2">
      <c r="C3027" s="13"/>
    </row>
    <row r="3028" spans="3:3" x14ac:dyDescent="0.2">
      <c r="C3028" s="13"/>
    </row>
    <row r="3029" spans="3:3" x14ac:dyDescent="0.2">
      <c r="C3029" s="13"/>
    </row>
    <row r="3030" spans="3:3" x14ac:dyDescent="0.2">
      <c r="C3030" s="13"/>
    </row>
    <row r="3031" spans="3:3" x14ac:dyDescent="0.2">
      <c r="C3031" s="13"/>
    </row>
    <row r="3032" spans="3:3" x14ac:dyDescent="0.2">
      <c r="C3032" s="13"/>
    </row>
    <row r="3033" spans="3:3" x14ac:dyDescent="0.2">
      <c r="C3033" s="13"/>
    </row>
    <row r="3034" spans="3:3" x14ac:dyDescent="0.2">
      <c r="C3034" s="13"/>
    </row>
    <row r="3035" spans="3:3" x14ac:dyDescent="0.2">
      <c r="C3035" s="13"/>
    </row>
    <row r="3036" spans="3:3" x14ac:dyDescent="0.2">
      <c r="C3036" s="13"/>
    </row>
    <row r="3037" spans="3:3" x14ac:dyDescent="0.2">
      <c r="C3037" s="13"/>
    </row>
    <row r="3038" spans="3:3" x14ac:dyDescent="0.2">
      <c r="C3038" s="13"/>
    </row>
    <row r="3039" spans="3:3" x14ac:dyDescent="0.2">
      <c r="C3039" s="13"/>
    </row>
    <row r="3040" spans="3:3" x14ac:dyDescent="0.2">
      <c r="C3040" s="13"/>
    </row>
    <row r="3041" spans="3:3" x14ac:dyDescent="0.2">
      <c r="C3041" s="13"/>
    </row>
    <row r="3042" spans="3:3" x14ac:dyDescent="0.2">
      <c r="C3042" s="13"/>
    </row>
    <row r="3043" spans="3:3" x14ac:dyDescent="0.2">
      <c r="C3043" s="13"/>
    </row>
    <row r="3044" spans="3:3" x14ac:dyDescent="0.2">
      <c r="C3044" s="13"/>
    </row>
    <row r="3045" spans="3:3" x14ac:dyDescent="0.2">
      <c r="C3045" s="13"/>
    </row>
    <row r="3046" spans="3:3" x14ac:dyDescent="0.2">
      <c r="C3046" s="13"/>
    </row>
    <row r="3047" spans="3:3" x14ac:dyDescent="0.2">
      <c r="C3047" s="13"/>
    </row>
    <row r="3048" spans="3:3" x14ac:dyDescent="0.2">
      <c r="C3048" s="13"/>
    </row>
    <row r="3049" spans="3:3" x14ac:dyDescent="0.2">
      <c r="C3049" s="13"/>
    </row>
    <row r="3050" spans="3:3" x14ac:dyDescent="0.2">
      <c r="C3050" s="13"/>
    </row>
    <row r="3051" spans="3:3" x14ac:dyDescent="0.2">
      <c r="C3051" s="13"/>
    </row>
    <row r="3052" spans="3:3" x14ac:dyDescent="0.2">
      <c r="C3052" s="13"/>
    </row>
    <row r="3053" spans="3:3" x14ac:dyDescent="0.2">
      <c r="C3053" s="13"/>
    </row>
    <row r="3054" spans="3:3" x14ac:dyDescent="0.2">
      <c r="C3054" s="13"/>
    </row>
    <row r="3055" spans="3:3" x14ac:dyDescent="0.2">
      <c r="C3055" s="13"/>
    </row>
    <row r="3056" spans="3:3" x14ac:dyDescent="0.2">
      <c r="C3056" s="13"/>
    </row>
    <row r="3057" spans="3:3" x14ac:dyDescent="0.2">
      <c r="C3057" s="13"/>
    </row>
    <row r="3058" spans="3:3" x14ac:dyDescent="0.2">
      <c r="C3058" s="13"/>
    </row>
    <row r="3059" spans="3:3" x14ac:dyDescent="0.2">
      <c r="C3059" s="13"/>
    </row>
    <row r="3060" spans="3:3" x14ac:dyDescent="0.2">
      <c r="C3060" s="13"/>
    </row>
    <row r="3061" spans="3:3" x14ac:dyDescent="0.2">
      <c r="C3061" s="13"/>
    </row>
    <row r="3062" spans="3:3" x14ac:dyDescent="0.2">
      <c r="C3062" s="13"/>
    </row>
    <row r="3063" spans="3:3" x14ac:dyDescent="0.2">
      <c r="C3063" s="13"/>
    </row>
    <row r="3064" spans="3:3" x14ac:dyDescent="0.2">
      <c r="C3064" s="13"/>
    </row>
    <row r="3065" spans="3:3" x14ac:dyDescent="0.2">
      <c r="C3065" s="13"/>
    </row>
    <row r="3066" spans="3:3" x14ac:dyDescent="0.2">
      <c r="C3066" s="13"/>
    </row>
    <row r="3067" spans="3:3" x14ac:dyDescent="0.2">
      <c r="C3067" s="13"/>
    </row>
    <row r="3068" spans="3:3" x14ac:dyDescent="0.2">
      <c r="C3068" s="13"/>
    </row>
    <row r="3069" spans="3:3" x14ac:dyDescent="0.2">
      <c r="C3069" s="13"/>
    </row>
    <row r="3070" spans="3:3" x14ac:dyDescent="0.2">
      <c r="C3070" s="13"/>
    </row>
    <row r="3071" spans="3:3" x14ac:dyDescent="0.2">
      <c r="C3071" s="13"/>
    </row>
    <row r="3072" spans="3:3" x14ac:dyDescent="0.2">
      <c r="C3072" s="13"/>
    </row>
    <row r="3073" spans="3:3" x14ac:dyDescent="0.2">
      <c r="C3073" s="13"/>
    </row>
    <row r="3074" spans="3:3" x14ac:dyDescent="0.2">
      <c r="C3074" s="13"/>
    </row>
    <row r="3075" spans="3:3" x14ac:dyDescent="0.2">
      <c r="C3075" s="13"/>
    </row>
    <row r="3076" spans="3:3" x14ac:dyDescent="0.2">
      <c r="C3076" s="13"/>
    </row>
    <row r="3077" spans="3:3" x14ac:dyDescent="0.2">
      <c r="C3077" s="13"/>
    </row>
    <row r="3078" spans="3:3" x14ac:dyDescent="0.2">
      <c r="C3078" s="13"/>
    </row>
    <row r="3079" spans="3:3" x14ac:dyDescent="0.2">
      <c r="C3079" s="13"/>
    </row>
    <row r="3080" spans="3:3" x14ac:dyDescent="0.2">
      <c r="C3080" s="13"/>
    </row>
    <row r="3081" spans="3:3" x14ac:dyDescent="0.2">
      <c r="C3081" s="13"/>
    </row>
    <row r="3082" spans="3:3" x14ac:dyDescent="0.2">
      <c r="C3082" s="13"/>
    </row>
    <row r="3083" spans="3:3" x14ac:dyDescent="0.2">
      <c r="C3083" s="13"/>
    </row>
    <row r="3084" spans="3:3" x14ac:dyDescent="0.2">
      <c r="C3084" s="13"/>
    </row>
    <row r="3085" spans="3:3" x14ac:dyDescent="0.2">
      <c r="C3085" s="13"/>
    </row>
    <row r="3086" spans="3:3" x14ac:dyDescent="0.2">
      <c r="C3086" s="13"/>
    </row>
    <row r="3087" spans="3:3" x14ac:dyDescent="0.2">
      <c r="C3087" s="13"/>
    </row>
    <row r="3088" spans="3:3" x14ac:dyDescent="0.2">
      <c r="C3088" s="13"/>
    </row>
    <row r="3089" spans="3:3" x14ac:dyDescent="0.2">
      <c r="C3089" s="13"/>
    </row>
    <row r="3090" spans="3:3" x14ac:dyDescent="0.2">
      <c r="C3090" s="13"/>
    </row>
    <row r="3091" spans="3:3" x14ac:dyDescent="0.2">
      <c r="C3091" s="13"/>
    </row>
    <row r="3092" spans="3:3" x14ac:dyDescent="0.2">
      <c r="C3092" s="13"/>
    </row>
    <row r="3093" spans="3:3" x14ac:dyDescent="0.2">
      <c r="C3093" s="13"/>
    </row>
    <row r="3094" spans="3:3" x14ac:dyDescent="0.2">
      <c r="C3094" s="13"/>
    </row>
    <row r="3095" spans="3:3" x14ac:dyDescent="0.2">
      <c r="C3095" s="13"/>
    </row>
    <row r="3096" spans="3:3" x14ac:dyDescent="0.2">
      <c r="C3096" s="13"/>
    </row>
    <row r="3097" spans="3:3" x14ac:dyDescent="0.2">
      <c r="C3097" s="13"/>
    </row>
    <row r="3098" spans="3:3" x14ac:dyDescent="0.2">
      <c r="C3098" s="13"/>
    </row>
    <row r="3099" spans="3:3" x14ac:dyDescent="0.2">
      <c r="C3099" s="13"/>
    </row>
    <row r="3100" spans="3:3" x14ac:dyDescent="0.2">
      <c r="C3100" s="13"/>
    </row>
    <row r="3101" spans="3:3" x14ac:dyDescent="0.2">
      <c r="C3101" s="13"/>
    </row>
    <row r="3102" spans="3:3" x14ac:dyDescent="0.2">
      <c r="C3102" s="13"/>
    </row>
    <row r="3103" spans="3:3" x14ac:dyDescent="0.2">
      <c r="C3103" s="13"/>
    </row>
    <row r="3104" spans="3:3" x14ac:dyDescent="0.2">
      <c r="C3104" s="13"/>
    </row>
    <row r="3105" spans="3:3" x14ac:dyDescent="0.2">
      <c r="C3105" s="13"/>
    </row>
    <row r="3106" spans="3:3" x14ac:dyDescent="0.2">
      <c r="C3106" s="13"/>
    </row>
    <row r="3107" spans="3:3" x14ac:dyDescent="0.2">
      <c r="C3107" s="13"/>
    </row>
    <row r="3108" spans="3:3" x14ac:dyDescent="0.2">
      <c r="C3108" s="13"/>
    </row>
    <row r="3109" spans="3:3" x14ac:dyDescent="0.2">
      <c r="C3109" s="13"/>
    </row>
    <row r="3110" spans="3:3" x14ac:dyDescent="0.2">
      <c r="C3110" s="13"/>
    </row>
    <row r="3111" spans="3:3" x14ac:dyDescent="0.2">
      <c r="C3111" s="13"/>
    </row>
    <row r="3112" spans="3:3" x14ac:dyDescent="0.2">
      <c r="C3112" s="13"/>
    </row>
    <row r="3113" spans="3:3" x14ac:dyDescent="0.2">
      <c r="C3113" s="13"/>
    </row>
    <row r="3114" spans="3:3" x14ac:dyDescent="0.2">
      <c r="C3114" s="13"/>
    </row>
    <row r="3115" spans="3:3" x14ac:dyDescent="0.2">
      <c r="C3115" s="13"/>
    </row>
    <row r="3116" spans="3:3" x14ac:dyDescent="0.2">
      <c r="C3116" s="13"/>
    </row>
    <row r="3117" spans="3:3" x14ac:dyDescent="0.2">
      <c r="C3117" s="13"/>
    </row>
    <row r="3118" spans="3:3" x14ac:dyDescent="0.2">
      <c r="C3118" s="13"/>
    </row>
    <row r="3119" spans="3:3" x14ac:dyDescent="0.2">
      <c r="C3119" s="13"/>
    </row>
    <row r="3120" spans="3:3" x14ac:dyDescent="0.2">
      <c r="C3120" s="13"/>
    </row>
    <row r="3121" spans="3:3" x14ac:dyDescent="0.2">
      <c r="C3121" s="13"/>
    </row>
    <row r="3122" spans="3:3" x14ac:dyDescent="0.2">
      <c r="C3122" s="13"/>
    </row>
    <row r="3123" spans="3:3" x14ac:dyDescent="0.2">
      <c r="C3123" s="13"/>
    </row>
    <row r="3124" spans="3:3" x14ac:dyDescent="0.2">
      <c r="C3124" s="13"/>
    </row>
    <row r="3125" spans="3:3" x14ac:dyDescent="0.2">
      <c r="C3125" s="13"/>
    </row>
    <row r="3126" spans="3:3" x14ac:dyDescent="0.2">
      <c r="C3126" s="13"/>
    </row>
    <row r="3127" spans="3:3" x14ac:dyDescent="0.2">
      <c r="C3127" s="13"/>
    </row>
    <row r="3128" spans="3:3" x14ac:dyDescent="0.2">
      <c r="C3128" s="13"/>
    </row>
    <row r="3129" spans="3:3" x14ac:dyDescent="0.2">
      <c r="C3129" s="13"/>
    </row>
    <row r="3130" spans="3:3" x14ac:dyDescent="0.2">
      <c r="C3130" s="13"/>
    </row>
    <row r="3131" spans="3:3" x14ac:dyDescent="0.2">
      <c r="C3131" s="13"/>
    </row>
    <row r="3132" spans="3:3" x14ac:dyDescent="0.2">
      <c r="C3132" s="13"/>
    </row>
    <row r="3133" spans="3:3" x14ac:dyDescent="0.2">
      <c r="C3133" s="13"/>
    </row>
    <row r="3134" spans="3:3" x14ac:dyDescent="0.2">
      <c r="C3134" s="13"/>
    </row>
    <row r="3135" spans="3:3" x14ac:dyDescent="0.2">
      <c r="C3135" s="13"/>
    </row>
    <row r="3136" spans="3:3" x14ac:dyDescent="0.2">
      <c r="C3136" s="13"/>
    </row>
    <row r="3137" spans="3:3" x14ac:dyDescent="0.2">
      <c r="C3137" s="13"/>
    </row>
    <row r="3138" spans="3:3" x14ac:dyDescent="0.2">
      <c r="C3138" s="13"/>
    </row>
    <row r="3139" spans="3:3" x14ac:dyDescent="0.2">
      <c r="C3139" s="13"/>
    </row>
    <row r="3140" spans="3:3" x14ac:dyDescent="0.2">
      <c r="C3140" s="13"/>
    </row>
    <row r="3141" spans="3:3" x14ac:dyDescent="0.2">
      <c r="C3141" s="13"/>
    </row>
    <row r="3142" spans="3:3" x14ac:dyDescent="0.2">
      <c r="C3142" s="13"/>
    </row>
    <row r="3143" spans="3:3" x14ac:dyDescent="0.2">
      <c r="C3143" s="13"/>
    </row>
    <row r="3144" spans="3:3" x14ac:dyDescent="0.2">
      <c r="C3144" s="13"/>
    </row>
    <row r="3145" spans="3:3" x14ac:dyDescent="0.2">
      <c r="C3145" s="13"/>
    </row>
    <row r="3146" spans="3:3" x14ac:dyDescent="0.2">
      <c r="C3146" s="13"/>
    </row>
    <row r="3147" spans="3:3" x14ac:dyDescent="0.2">
      <c r="C3147" s="13"/>
    </row>
    <row r="3148" spans="3:3" x14ac:dyDescent="0.2">
      <c r="C3148" s="13"/>
    </row>
    <row r="3149" spans="3:3" x14ac:dyDescent="0.2">
      <c r="C3149" s="13"/>
    </row>
    <row r="3150" spans="3:3" x14ac:dyDescent="0.2">
      <c r="C3150" s="13"/>
    </row>
    <row r="3151" spans="3:3" x14ac:dyDescent="0.2">
      <c r="C3151" s="13"/>
    </row>
    <row r="3152" spans="3:3" x14ac:dyDescent="0.2">
      <c r="C3152" s="13"/>
    </row>
    <row r="3153" spans="3:3" x14ac:dyDescent="0.2">
      <c r="C3153" s="13"/>
    </row>
    <row r="3154" spans="3:3" x14ac:dyDescent="0.2">
      <c r="C3154" s="13"/>
    </row>
    <row r="3155" spans="3:3" x14ac:dyDescent="0.2">
      <c r="C3155" s="13"/>
    </row>
    <row r="3156" spans="3:3" x14ac:dyDescent="0.2">
      <c r="C3156" s="13"/>
    </row>
    <row r="3157" spans="3:3" x14ac:dyDescent="0.2">
      <c r="C3157" s="13"/>
    </row>
    <row r="3158" spans="3:3" x14ac:dyDescent="0.2">
      <c r="C3158" s="13"/>
    </row>
    <row r="3159" spans="3:3" x14ac:dyDescent="0.2">
      <c r="C3159" s="13"/>
    </row>
    <row r="3160" spans="3:3" x14ac:dyDescent="0.2">
      <c r="C3160" s="13"/>
    </row>
    <row r="3161" spans="3:3" x14ac:dyDescent="0.2">
      <c r="C3161" s="13"/>
    </row>
    <row r="3162" spans="3:3" x14ac:dyDescent="0.2">
      <c r="C3162" s="13"/>
    </row>
    <row r="3163" spans="3:3" x14ac:dyDescent="0.2">
      <c r="C3163" s="13"/>
    </row>
    <row r="3164" spans="3:3" x14ac:dyDescent="0.2">
      <c r="C3164" s="13"/>
    </row>
    <row r="3165" spans="3:3" x14ac:dyDescent="0.2">
      <c r="C3165" s="13"/>
    </row>
    <row r="3166" spans="3:3" x14ac:dyDescent="0.2">
      <c r="C3166" s="13"/>
    </row>
    <row r="3167" spans="3:3" x14ac:dyDescent="0.2">
      <c r="C3167" s="13"/>
    </row>
    <row r="3168" spans="3:3" x14ac:dyDescent="0.2">
      <c r="C3168" s="13"/>
    </row>
    <row r="3169" spans="3:3" x14ac:dyDescent="0.2">
      <c r="C3169" s="13"/>
    </row>
    <row r="3170" spans="3:3" x14ac:dyDescent="0.2">
      <c r="C3170" s="13"/>
    </row>
    <row r="3171" spans="3:3" x14ac:dyDescent="0.2">
      <c r="C3171" s="13"/>
    </row>
    <row r="3172" spans="3:3" x14ac:dyDescent="0.2">
      <c r="C3172" s="13"/>
    </row>
    <row r="3173" spans="3:3" x14ac:dyDescent="0.2">
      <c r="C3173" s="13"/>
    </row>
    <row r="3174" spans="3:3" x14ac:dyDescent="0.2">
      <c r="C3174" s="13"/>
    </row>
    <row r="3175" spans="3:3" x14ac:dyDescent="0.2">
      <c r="C3175" s="13"/>
    </row>
    <row r="3176" spans="3:3" x14ac:dyDescent="0.2">
      <c r="C3176" s="13"/>
    </row>
    <row r="3177" spans="3:3" x14ac:dyDescent="0.2">
      <c r="C3177" s="13"/>
    </row>
    <row r="3178" spans="3:3" x14ac:dyDescent="0.2">
      <c r="C3178" s="13"/>
    </row>
    <row r="3179" spans="3:3" x14ac:dyDescent="0.2">
      <c r="C3179" s="13"/>
    </row>
    <row r="3180" spans="3:3" x14ac:dyDescent="0.2">
      <c r="C3180" s="13"/>
    </row>
    <row r="3181" spans="3:3" x14ac:dyDescent="0.2">
      <c r="C3181" s="13"/>
    </row>
    <row r="3182" spans="3:3" x14ac:dyDescent="0.2">
      <c r="C3182" s="13"/>
    </row>
    <row r="3183" spans="3:3" x14ac:dyDescent="0.2">
      <c r="C3183" s="13"/>
    </row>
    <row r="3184" spans="3:3" x14ac:dyDescent="0.2">
      <c r="C3184" s="13"/>
    </row>
    <row r="3185" spans="3:3" x14ac:dyDescent="0.2">
      <c r="C3185" s="13"/>
    </row>
    <row r="3186" spans="3:3" x14ac:dyDescent="0.2">
      <c r="C3186" s="13"/>
    </row>
    <row r="3187" spans="3:3" x14ac:dyDescent="0.2">
      <c r="C3187" s="13"/>
    </row>
    <row r="3188" spans="3:3" x14ac:dyDescent="0.2">
      <c r="C3188" s="13"/>
    </row>
    <row r="3189" spans="3:3" x14ac:dyDescent="0.2">
      <c r="C3189" s="13"/>
    </row>
    <row r="3190" spans="3:3" x14ac:dyDescent="0.2">
      <c r="C3190" s="13"/>
    </row>
    <row r="3191" spans="3:3" x14ac:dyDescent="0.2">
      <c r="C3191" s="13"/>
    </row>
    <row r="3192" spans="3:3" x14ac:dyDescent="0.2">
      <c r="C3192" s="13"/>
    </row>
    <row r="3193" spans="3:3" x14ac:dyDescent="0.2">
      <c r="C3193" s="13"/>
    </row>
    <row r="3194" spans="3:3" x14ac:dyDescent="0.2">
      <c r="C3194" s="13"/>
    </row>
    <row r="3195" spans="3:3" x14ac:dyDescent="0.2">
      <c r="C3195" s="13"/>
    </row>
    <row r="3196" spans="3:3" x14ac:dyDescent="0.2">
      <c r="C3196" s="13"/>
    </row>
    <row r="3197" spans="3:3" x14ac:dyDescent="0.2">
      <c r="C3197" s="13"/>
    </row>
    <row r="3198" spans="3:3" x14ac:dyDescent="0.2">
      <c r="C3198" s="13"/>
    </row>
    <row r="3199" spans="3:3" x14ac:dyDescent="0.2">
      <c r="C3199" s="13"/>
    </row>
    <row r="3200" spans="3:3" x14ac:dyDescent="0.2">
      <c r="C3200" s="13"/>
    </row>
    <row r="3201" spans="3:3" x14ac:dyDescent="0.2">
      <c r="C3201" s="13"/>
    </row>
    <row r="3202" spans="3:3" x14ac:dyDescent="0.2">
      <c r="C3202" s="13"/>
    </row>
    <row r="3203" spans="3:3" x14ac:dyDescent="0.2">
      <c r="C3203" s="13"/>
    </row>
    <row r="3204" spans="3:3" x14ac:dyDescent="0.2">
      <c r="C3204" s="13"/>
    </row>
    <row r="3205" spans="3:3" x14ac:dyDescent="0.2">
      <c r="C3205" s="13"/>
    </row>
    <row r="3206" spans="3:3" x14ac:dyDescent="0.2">
      <c r="C3206" s="13"/>
    </row>
    <row r="3207" spans="3:3" x14ac:dyDescent="0.2">
      <c r="C3207" s="13"/>
    </row>
    <row r="3208" spans="3:3" x14ac:dyDescent="0.2">
      <c r="C3208" s="13"/>
    </row>
    <row r="3209" spans="3:3" x14ac:dyDescent="0.2">
      <c r="C3209" s="13"/>
    </row>
    <row r="3210" spans="3:3" x14ac:dyDescent="0.2">
      <c r="C3210" s="13"/>
    </row>
    <row r="3211" spans="3:3" x14ac:dyDescent="0.2">
      <c r="C3211" s="13"/>
    </row>
    <row r="3212" spans="3:3" x14ac:dyDescent="0.2">
      <c r="C3212" s="13"/>
    </row>
    <row r="3213" spans="3:3" x14ac:dyDescent="0.2">
      <c r="C3213" s="13"/>
    </row>
    <row r="3214" spans="3:3" x14ac:dyDescent="0.2">
      <c r="C3214" s="13"/>
    </row>
    <row r="3215" spans="3:3" x14ac:dyDescent="0.2">
      <c r="C3215" s="13"/>
    </row>
    <row r="3216" spans="3:3" x14ac:dyDescent="0.2">
      <c r="C3216" s="13"/>
    </row>
    <row r="3217" spans="3:3" x14ac:dyDescent="0.2">
      <c r="C3217" s="13"/>
    </row>
    <row r="3218" spans="3:3" x14ac:dyDescent="0.2">
      <c r="C3218" s="13"/>
    </row>
    <row r="3219" spans="3:3" x14ac:dyDescent="0.2">
      <c r="C3219" s="13"/>
    </row>
    <row r="3220" spans="3:3" x14ac:dyDescent="0.2">
      <c r="C3220" s="13"/>
    </row>
    <row r="3221" spans="3:3" x14ac:dyDescent="0.2">
      <c r="C3221" s="13"/>
    </row>
    <row r="3222" spans="3:3" x14ac:dyDescent="0.2">
      <c r="C3222" s="13"/>
    </row>
    <row r="3223" spans="3:3" x14ac:dyDescent="0.2">
      <c r="C3223" s="13"/>
    </row>
    <row r="3224" spans="3:3" x14ac:dyDescent="0.2">
      <c r="C3224" s="13"/>
    </row>
    <row r="3225" spans="3:3" x14ac:dyDescent="0.2">
      <c r="C3225" s="13"/>
    </row>
    <row r="3226" spans="3:3" x14ac:dyDescent="0.2">
      <c r="C3226" s="13"/>
    </row>
    <row r="3227" spans="3:3" x14ac:dyDescent="0.2">
      <c r="C3227" s="13"/>
    </row>
    <row r="3228" spans="3:3" x14ac:dyDescent="0.2">
      <c r="C3228" s="13"/>
    </row>
    <row r="3229" spans="3:3" x14ac:dyDescent="0.2">
      <c r="C3229" s="13"/>
    </row>
    <row r="3230" spans="3:3" x14ac:dyDescent="0.2">
      <c r="C3230" s="13"/>
    </row>
    <row r="3231" spans="3:3" x14ac:dyDescent="0.2">
      <c r="C3231" s="13"/>
    </row>
    <row r="3232" spans="3:3" x14ac:dyDescent="0.2">
      <c r="C3232" s="13"/>
    </row>
    <row r="3233" spans="3:3" x14ac:dyDescent="0.2">
      <c r="C3233" s="13"/>
    </row>
    <row r="3234" spans="3:3" x14ac:dyDescent="0.2">
      <c r="C3234" s="13"/>
    </row>
    <row r="3235" spans="3:3" x14ac:dyDescent="0.2">
      <c r="C3235" s="13"/>
    </row>
    <row r="3236" spans="3:3" x14ac:dyDescent="0.2">
      <c r="C3236" s="13"/>
    </row>
    <row r="3237" spans="3:3" x14ac:dyDescent="0.2">
      <c r="C3237" s="13"/>
    </row>
    <row r="3238" spans="3:3" x14ac:dyDescent="0.2">
      <c r="C3238" s="13"/>
    </row>
    <row r="3239" spans="3:3" x14ac:dyDescent="0.2">
      <c r="C3239" s="13"/>
    </row>
    <row r="3240" spans="3:3" x14ac:dyDescent="0.2">
      <c r="C3240" s="13"/>
    </row>
    <row r="3241" spans="3:3" x14ac:dyDescent="0.2">
      <c r="C3241" s="13"/>
    </row>
    <row r="3242" spans="3:3" x14ac:dyDescent="0.2">
      <c r="C3242" s="13"/>
    </row>
    <row r="3243" spans="3:3" x14ac:dyDescent="0.2">
      <c r="C3243" s="13"/>
    </row>
    <row r="3244" spans="3:3" x14ac:dyDescent="0.2">
      <c r="C3244" s="13"/>
    </row>
    <row r="3245" spans="3:3" x14ac:dyDescent="0.2">
      <c r="C3245" s="13"/>
    </row>
    <row r="3246" spans="3:3" x14ac:dyDescent="0.2">
      <c r="C3246" s="13"/>
    </row>
    <row r="3247" spans="3:3" x14ac:dyDescent="0.2">
      <c r="C3247" s="13"/>
    </row>
    <row r="3248" spans="3:3" x14ac:dyDescent="0.2">
      <c r="C3248" s="13"/>
    </row>
    <row r="3249" spans="3:3" x14ac:dyDescent="0.2">
      <c r="C3249" s="13"/>
    </row>
    <row r="3250" spans="3:3" x14ac:dyDescent="0.2">
      <c r="C3250" s="13"/>
    </row>
    <row r="3251" spans="3:3" x14ac:dyDescent="0.2">
      <c r="C3251" s="13"/>
    </row>
    <row r="3252" spans="3:3" x14ac:dyDescent="0.2">
      <c r="C3252" s="13"/>
    </row>
    <row r="3253" spans="3:3" x14ac:dyDescent="0.2">
      <c r="C3253" s="13"/>
    </row>
    <row r="3254" spans="3:3" x14ac:dyDescent="0.2">
      <c r="C3254" s="13"/>
    </row>
    <row r="3255" spans="3:3" x14ac:dyDescent="0.2">
      <c r="C3255" s="13"/>
    </row>
    <row r="3256" spans="3:3" x14ac:dyDescent="0.2">
      <c r="C3256" s="13"/>
    </row>
    <row r="3257" spans="3:3" x14ac:dyDescent="0.2">
      <c r="C3257" s="13"/>
    </row>
    <row r="3258" spans="3:3" x14ac:dyDescent="0.2">
      <c r="C3258" s="13"/>
    </row>
    <row r="3259" spans="3:3" x14ac:dyDescent="0.2">
      <c r="C3259" s="13"/>
    </row>
    <row r="3260" spans="3:3" x14ac:dyDescent="0.2">
      <c r="C3260" s="13"/>
    </row>
    <row r="3261" spans="3:3" x14ac:dyDescent="0.2">
      <c r="C3261" s="13"/>
    </row>
    <row r="3262" spans="3:3" x14ac:dyDescent="0.2">
      <c r="C3262" s="13"/>
    </row>
    <row r="3263" spans="3:3" x14ac:dyDescent="0.2">
      <c r="C3263" s="13"/>
    </row>
    <row r="3264" spans="3:3" x14ac:dyDescent="0.2">
      <c r="C3264" s="13"/>
    </row>
    <row r="3265" spans="3:3" x14ac:dyDescent="0.2">
      <c r="C3265" s="13"/>
    </row>
    <row r="3266" spans="3:3" x14ac:dyDescent="0.2">
      <c r="C3266" s="13"/>
    </row>
    <row r="3267" spans="3:3" x14ac:dyDescent="0.2">
      <c r="C3267" s="13"/>
    </row>
    <row r="3268" spans="3:3" x14ac:dyDescent="0.2">
      <c r="C3268" s="13"/>
    </row>
    <row r="3269" spans="3:3" x14ac:dyDescent="0.2">
      <c r="C3269" s="13"/>
    </row>
    <row r="3270" spans="3:3" x14ac:dyDescent="0.2">
      <c r="C3270" s="13"/>
    </row>
    <row r="3271" spans="3:3" x14ac:dyDescent="0.2">
      <c r="C3271" s="13"/>
    </row>
    <row r="3272" spans="3:3" x14ac:dyDescent="0.2">
      <c r="C3272" s="13"/>
    </row>
    <row r="3273" spans="3:3" x14ac:dyDescent="0.2">
      <c r="C3273" s="13"/>
    </row>
    <row r="3274" spans="3:3" x14ac:dyDescent="0.2">
      <c r="C3274" s="13"/>
    </row>
    <row r="3275" spans="3:3" x14ac:dyDescent="0.2">
      <c r="C3275" s="13"/>
    </row>
    <row r="3276" spans="3:3" x14ac:dyDescent="0.2">
      <c r="C3276" s="13"/>
    </row>
    <row r="3277" spans="3:3" x14ac:dyDescent="0.2">
      <c r="C3277" s="13"/>
    </row>
    <row r="3278" spans="3:3" x14ac:dyDescent="0.2">
      <c r="C3278" s="13"/>
    </row>
    <row r="3279" spans="3:3" x14ac:dyDescent="0.2">
      <c r="C3279" s="13"/>
    </row>
    <row r="3280" spans="3:3" x14ac:dyDescent="0.2">
      <c r="C3280" s="13"/>
    </row>
    <row r="3281" spans="3:3" x14ac:dyDescent="0.2">
      <c r="C3281" s="13"/>
    </row>
    <row r="3282" spans="3:3" x14ac:dyDescent="0.2">
      <c r="C3282" s="13"/>
    </row>
    <row r="3283" spans="3:3" x14ac:dyDescent="0.2">
      <c r="C3283" s="13"/>
    </row>
    <row r="3284" spans="3:3" x14ac:dyDescent="0.2">
      <c r="C3284" s="13"/>
    </row>
    <row r="3285" spans="3:3" x14ac:dyDescent="0.2">
      <c r="C3285" s="13"/>
    </row>
    <row r="3286" spans="3:3" x14ac:dyDescent="0.2">
      <c r="C3286" s="13"/>
    </row>
    <row r="3287" spans="3:3" x14ac:dyDescent="0.2">
      <c r="C3287" s="13"/>
    </row>
    <row r="3288" spans="3:3" x14ac:dyDescent="0.2">
      <c r="C3288" s="13"/>
    </row>
    <row r="3289" spans="3:3" x14ac:dyDescent="0.2">
      <c r="C3289" s="13"/>
    </row>
    <row r="3290" spans="3:3" x14ac:dyDescent="0.2">
      <c r="C3290" s="13"/>
    </row>
    <row r="3291" spans="3:3" x14ac:dyDescent="0.2">
      <c r="C3291" s="13"/>
    </row>
    <row r="3292" spans="3:3" x14ac:dyDescent="0.2">
      <c r="C3292" s="13"/>
    </row>
    <row r="3293" spans="3:3" x14ac:dyDescent="0.2">
      <c r="C3293" s="13"/>
    </row>
    <row r="3294" spans="3:3" x14ac:dyDescent="0.2">
      <c r="C3294" s="13"/>
    </row>
    <row r="3295" spans="3:3" x14ac:dyDescent="0.2">
      <c r="C3295" s="13"/>
    </row>
    <row r="3296" spans="3:3" x14ac:dyDescent="0.2">
      <c r="C3296" s="13"/>
    </row>
    <row r="3297" spans="3:3" x14ac:dyDescent="0.2">
      <c r="C3297" s="13"/>
    </row>
    <row r="3298" spans="3:3" x14ac:dyDescent="0.2">
      <c r="C3298" s="13"/>
    </row>
    <row r="3299" spans="3:3" x14ac:dyDescent="0.2">
      <c r="C3299" s="13"/>
    </row>
    <row r="3300" spans="3:3" x14ac:dyDescent="0.2">
      <c r="C3300" s="13"/>
    </row>
    <row r="3301" spans="3:3" x14ac:dyDescent="0.2">
      <c r="C3301" s="13"/>
    </row>
    <row r="3302" spans="3:3" x14ac:dyDescent="0.2">
      <c r="C3302" s="13"/>
    </row>
    <row r="3303" spans="3:3" x14ac:dyDescent="0.2">
      <c r="C3303" s="13"/>
    </row>
    <row r="3304" spans="3:3" x14ac:dyDescent="0.2">
      <c r="C3304" s="13"/>
    </row>
    <row r="3305" spans="3:3" x14ac:dyDescent="0.2">
      <c r="C3305" s="13"/>
    </row>
    <row r="3306" spans="3:3" x14ac:dyDescent="0.2">
      <c r="C3306" s="13"/>
    </row>
    <row r="3307" spans="3:3" x14ac:dyDescent="0.2">
      <c r="C3307" s="13"/>
    </row>
    <row r="3308" spans="3:3" x14ac:dyDescent="0.2">
      <c r="C3308" s="13"/>
    </row>
    <row r="3309" spans="3:3" x14ac:dyDescent="0.2">
      <c r="C3309" s="13"/>
    </row>
    <row r="3310" spans="3:3" x14ac:dyDescent="0.2">
      <c r="C3310" s="13"/>
    </row>
    <row r="3311" spans="3:3" x14ac:dyDescent="0.2">
      <c r="C3311" s="13"/>
    </row>
    <row r="3312" spans="3:3" x14ac:dyDescent="0.2">
      <c r="C3312" s="13"/>
    </row>
    <row r="3313" spans="3:3" x14ac:dyDescent="0.2">
      <c r="C3313" s="13"/>
    </row>
    <row r="3314" spans="3:3" x14ac:dyDescent="0.2">
      <c r="C3314" s="13"/>
    </row>
    <row r="3315" spans="3:3" x14ac:dyDescent="0.2">
      <c r="C3315" s="13"/>
    </row>
    <row r="3316" spans="3:3" x14ac:dyDescent="0.2">
      <c r="C3316" s="13"/>
    </row>
    <row r="3317" spans="3:3" x14ac:dyDescent="0.2">
      <c r="C3317" s="13"/>
    </row>
    <row r="3318" spans="3:3" x14ac:dyDescent="0.2">
      <c r="C3318" s="13"/>
    </row>
    <row r="3319" spans="3:3" x14ac:dyDescent="0.2">
      <c r="C3319" s="13"/>
    </row>
    <row r="3320" spans="3:3" x14ac:dyDescent="0.2">
      <c r="C3320" s="13"/>
    </row>
    <row r="3321" spans="3:3" x14ac:dyDescent="0.2">
      <c r="C3321" s="13"/>
    </row>
    <row r="3322" spans="3:3" x14ac:dyDescent="0.2">
      <c r="C3322" s="13"/>
    </row>
    <row r="3323" spans="3:3" x14ac:dyDescent="0.2">
      <c r="C3323" s="13"/>
    </row>
    <row r="3324" spans="3:3" x14ac:dyDescent="0.2">
      <c r="C3324" s="13"/>
    </row>
    <row r="3325" spans="3:3" x14ac:dyDescent="0.2">
      <c r="C3325" s="13"/>
    </row>
    <row r="3326" spans="3:3" x14ac:dyDescent="0.2">
      <c r="C3326" s="13"/>
    </row>
    <row r="3327" spans="3:3" x14ac:dyDescent="0.2">
      <c r="C3327" s="13"/>
    </row>
    <row r="3328" spans="3:3" x14ac:dyDescent="0.2">
      <c r="C3328" s="13"/>
    </row>
    <row r="3329" spans="3:3" x14ac:dyDescent="0.2">
      <c r="C3329" s="13"/>
    </row>
    <row r="3330" spans="3:3" x14ac:dyDescent="0.2">
      <c r="C3330" s="13"/>
    </row>
    <row r="3331" spans="3:3" x14ac:dyDescent="0.2">
      <c r="C3331" s="13"/>
    </row>
    <row r="3332" spans="3:3" x14ac:dyDescent="0.2">
      <c r="C3332" s="13"/>
    </row>
    <row r="3333" spans="3:3" x14ac:dyDescent="0.2">
      <c r="C3333" s="13"/>
    </row>
    <row r="3334" spans="3:3" x14ac:dyDescent="0.2">
      <c r="C3334" s="13"/>
    </row>
    <row r="3335" spans="3:3" x14ac:dyDescent="0.2">
      <c r="C3335" s="13"/>
    </row>
    <row r="3336" spans="3:3" x14ac:dyDescent="0.2">
      <c r="C3336" s="13"/>
    </row>
    <row r="3337" spans="3:3" x14ac:dyDescent="0.2">
      <c r="C3337" s="13"/>
    </row>
    <row r="3338" spans="3:3" x14ac:dyDescent="0.2">
      <c r="C3338" s="13"/>
    </row>
    <row r="3339" spans="3:3" x14ac:dyDescent="0.2">
      <c r="C3339" s="13"/>
    </row>
    <row r="3340" spans="3:3" x14ac:dyDescent="0.2">
      <c r="C3340" s="13"/>
    </row>
    <row r="3341" spans="3:3" x14ac:dyDescent="0.2">
      <c r="C3341" s="13"/>
    </row>
    <row r="3342" spans="3:3" x14ac:dyDescent="0.2">
      <c r="C3342" s="13"/>
    </row>
    <row r="3343" spans="3:3" x14ac:dyDescent="0.2">
      <c r="C3343" s="13"/>
    </row>
    <row r="3344" spans="3:3" x14ac:dyDescent="0.2">
      <c r="C3344" s="13"/>
    </row>
    <row r="3345" spans="3:3" x14ac:dyDescent="0.2">
      <c r="C3345" s="13"/>
    </row>
    <row r="3346" spans="3:3" x14ac:dyDescent="0.2">
      <c r="C3346" s="13"/>
    </row>
    <row r="3347" spans="3:3" x14ac:dyDescent="0.2">
      <c r="C3347" s="13"/>
    </row>
    <row r="3348" spans="3:3" x14ac:dyDescent="0.2">
      <c r="C3348" s="13"/>
    </row>
    <row r="3349" spans="3:3" x14ac:dyDescent="0.2">
      <c r="C3349" s="13"/>
    </row>
    <row r="3350" spans="3:3" x14ac:dyDescent="0.2">
      <c r="C3350" s="13"/>
    </row>
    <row r="3351" spans="3:3" x14ac:dyDescent="0.2">
      <c r="C3351" s="13"/>
    </row>
    <row r="3352" spans="3:3" x14ac:dyDescent="0.2">
      <c r="C3352" s="13"/>
    </row>
    <row r="3353" spans="3:3" x14ac:dyDescent="0.2">
      <c r="C3353" s="13"/>
    </row>
    <row r="3354" spans="3:3" x14ac:dyDescent="0.2">
      <c r="C3354" s="13"/>
    </row>
    <row r="3355" spans="3:3" x14ac:dyDescent="0.2">
      <c r="C3355" s="13"/>
    </row>
    <row r="3356" spans="3:3" x14ac:dyDescent="0.2">
      <c r="C3356" s="13"/>
    </row>
    <row r="3357" spans="3:3" x14ac:dyDescent="0.2">
      <c r="C3357" s="13"/>
    </row>
    <row r="3358" spans="3:3" x14ac:dyDescent="0.2">
      <c r="C3358" s="13"/>
    </row>
    <row r="3359" spans="3:3" x14ac:dyDescent="0.2">
      <c r="C3359" s="13"/>
    </row>
    <row r="3360" spans="3:3" x14ac:dyDescent="0.2">
      <c r="C3360" s="13"/>
    </row>
    <row r="3361" spans="3:3" x14ac:dyDescent="0.2">
      <c r="C3361" s="13"/>
    </row>
    <row r="3362" spans="3:3" x14ac:dyDescent="0.2">
      <c r="C3362" s="13"/>
    </row>
    <row r="3363" spans="3:3" x14ac:dyDescent="0.2">
      <c r="C3363" s="13"/>
    </row>
    <row r="3364" spans="3:3" x14ac:dyDescent="0.2">
      <c r="C3364" s="13"/>
    </row>
    <row r="3365" spans="3:3" x14ac:dyDescent="0.2">
      <c r="C3365" s="13"/>
    </row>
    <row r="3366" spans="3:3" x14ac:dyDescent="0.2">
      <c r="C3366" s="13"/>
    </row>
    <row r="3367" spans="3:3" x14ac:dyDescent="0.2">
      <c r="C3367" s="13"/>
    </row>
    <row r="3368" spans="3:3" x14ac:dyDescent="0.2">
      <c r="C3368" s="13"/>
    </row>
    <row r="3369" spans="3:3" x14ac:dyDescent="0.2">
      <c r="C3369" s="13"/>
    </row>
    <row r="3370" spans="3:3" x14ac:dyDescent="0.2">
      <c r="C3370" s="13"/>
    </row>
    <row r="3371" spans="3:3" x14ac:dyDescent="0.2">
      <c r="C3371" s="13"/>
    </row>
    <row r="3372" spans="3:3" x14ac:dyDescent="0.2">
      <c r="C3372" s="13"/>
    </row>
    <row r="3373" spans="3:3" x14ac:dyDescent="0.2">
      <c r="C3373" s="13"/>
    </row>
    <row r="3374" spans="3:3" x14ac:dyDescent="0.2">
      <c r="C3374" s="13"/>
    </row>
    <row r="3375" spans="3:3" x14ac:dyDescent="0.2">
      <c r="C3375" s="13"/>
    </row>
    <row r="3376" spans="3:3" x14ac:dyDescent="0.2">
      <c r="C3376" s="13"/>
    </row>
    <row r="3377" spans="3:3" x14ac:dyDescent="0.2">
      <c r="C3377" s="13"/>
    </row>
    <row r="3378" spans="3:3" x14ac:dyDescent="0.2">
      <c r="C3378" s="13"/>
    </row>
    <row r="3379" spans="3:3" x14ac:dyDescent="0.2">
      <c r="C3379" s="13"/>
    </row>
    <row r="3380" spans="3:3" x14ac:dyDescent="0.2">
      <c r="C3380" s="13"/>
    </row>
    <row r="3381" spans="3:3" x14ac:dyDescent="0.2">
      <c r="C3381" s="13"/>
    </row>
    <row r="3382" spans="3:3" x14ac:dyDescent="0.2">
      <c r="C3382" s="13"/>
    </row>
    <row r="3383" spans="3:3" x14ac:dyDescent="0.2">
      <c r="C3383" s="13"/>
    </row>
    <row r="3384" spans="3:3" x14ac:dyDescent="0.2">
      <c r="C3384" s="13"/>
    </row>
    <row r="3385" spans="3:3" x14ac:dyDescent="0.2">
      <c r="C3385" s="13"/>
    </row>
    <row r="3386" spans="3:3" x14ac:dyDescent="0.2">
      <c r="C3386" s="13"/>
    </row>
    <row r="3387" spans="3:3" x14ac:dyDescent="0.2">
      <c r="C3387" s="13"/>
    </row>
    <row r="3388" spans="3:3" x14ac:dyDescent="0.2">
      <c r="C3388" s="13"/>
    </row>
    <row r="3389" spans="3:3" x14ac:dyDescent="0.2">
      <c r="C3389" s="13"/>
    </row>
    <row r="3390" spans="3:3" x14ac:dyDescent="0.2">
      <c r="C3390" s="13"/>
    </row>
    <row r="3391" spans="3:3" x14ac:dyDescent="0.2">
      <c r="C3391" s="13"/>
    </row>
    <row r="3392" spans="3:3" x14ac:dyDescent="0.2">
      <c r="C3392" s="13"/>
    </row>
    <row r="3393" spans="3:3" x14ac:dyDescent="0.2">
      <c r="C3393" s="13"/>
    </row>
    <row r="3394" spans="3:3" x14ac:dyDescent="0.2">
      <c r="C3394" s="13"/>
    </row>
    <row r="3395" spans="3:3" x14ac:dyDescent="0.2">
      <c r="C3395" s="13"/>
    </row>
    <row r="3396" spans="3:3" x14ac:dyDescent="0.2">
      <c r="C3396" s="13"/>
    </row>
    <row r="3397" spans="3:3" x14ac:dyDescent="0.2">
      <c r="C3397" s="13"/>
    </row>
    <row r="3398" spans="3:3" x14ac:dyDescent="0.2">
      <c r="C3398" s="13"/>
    </row>
    <row r="3399" spans="3:3" x14ac:dyDescent="0.2">
      <c r="C3399" s="13"/>
    </row>
    <row r="3400" spans="3:3" x14ac:dyDescent="0.2">
      <c r="C3400" s="13"/>
    </row>
    <row r="3401" spans="3:3" x14ac:dyDescent="0.2">
      <c r="C3401" s="13"/>
    </row>
    <row r="3402" spans="3:3" x14ac:dyDescent="0.2">
      <c r="C3402" s="13"/>
    </row>
    <row r="3403" spans="3:3" x14ac:dyDescent="0.2">
      <c r="C3403" s="13"/>
    </row>
    <row r="3404" spans="3:3" x14ac:dyDescent="0.2">
      <c r="C3404" s="13"/>
    </row>
    <row r="3405" spans="3:3" x14ac:dyDescent="0.2">
      <c r="C3405" s="13"/>
    </row>
    <row r="3406" spans="3:3" x14ac:dyDescent="0.2">
      <c r="C3406" s="13"/>
    </row>
    <row r="3407" spans="3:3" x14ac:dyDescent="0.2">
      <c r="C3407" s="13"/>
    </row>
    <row r="3408" spans="3:3" x14ac:dyDescent="0.2">
      <c r="C3408" s="13"/>
    </row>
    <row r="3409" spans="3:3" x14ac:dyDescent="0.2">
      <c r="C3409" s="13"/>
    </row>
    <row r="3410" spans="3:3" x14ac:dyDescent="0.2">
      <c r="C3410" s="13"/>
    </row>
    <row r="3411" spans="3:3" x14ac:dyDescent="0.2">
      <c r="C3411" s="13"/>
    </row>
    <row r="3412" spans="3:3" x14ac:dyDescent="0.2">
      <c r="C3412" s="13"/>
    </row>
    <row r="3413" spans="3:3" x14ac:dyDescent="0.2">
      <c r="C3413" s="13"/>
    </row>
    <row r="3414" spans="3:3" x14ac:dyDescent="0.2">
      <c r="C3414" s="13"/>
    </row>
    <row r="3415" spans="3:3" x14ac:dyDescent="0.2">
      <c r="C3415" s="13"/>
    </row>
    <row r="3416" spans="3:3" x14ac:dyDescent="0.2">
      <c r="C3416" s="13"/>
    </row>
    <row r="3417" spans="3:3" x14ac:dyDescent="0.2">
      <c r="C3417" s="13"/>
    </row>
    <row r="3418" spans="3:3" x14ac:dyDescent="0.2">
      <c r="C3418" s="13"/>
    </row>
    <row r="3419" spans="3:3" x14ac:dyDescent="0.2">
      <c r="C3419" s="13"/>
    </row>
    <row r="3420" spans="3:3" x14ac:dyDescent="0.2">
      <c r="C3420" s="13"/>
    </row>
    <row r="3421" spans="3:3" x14ac:dyDescent="0.2">
      <c r="C3421" s="13"/>
    </row>
    <row r="3422" spans="3:3" x14ac:dyDescent="0.2">
      <c r="C3422" s="13"/>
    </row>
    <row r="3423" spans="3:3" x14ac:dyDescent="0.2">
      <c r="C3423" s="13"/>
    </row>
    <row r="3424" spans="3:3" x14ac:dyDescent="0.2">
      <c r="C3424" s="13"/>
    </row>
    <row r="3425" spans="3:3" x14ac:dyDescent="0.2">
      <c r="C3425" s="13"/>
    </row>
    <row r="3426" spans="3:3" x14ac:dyDescent="0.2">
      <c r="C3426" s="13"/>
    </row>
    <row r="3427" spans="3:3" x14ac:dyDescent="0.2">
      <c r="C3427" s="13"/>
    </row>
    <row r="3428" spans="3:3" x14ac:dyDescent="0.2">
      <c r="C3428" s="13"/>
    </row>
    <row r="3429" spans="3:3" x14ac:dyDescent="0.2">
      <c r="C3429" s="13"/>
    </row>
    <row r="3430" spans="3:3" x14ac:dyDescent="0.2">
      <c r="C3430" s="13"/>
    </row>
    <row r="3431" spans="3:3" x14ac:dyDescent="0.2">
      <c r="C3431" s="13"/>
    </row>
    <row r="3432" spans="3:3" x14ac:dyDescent="0.2">
      <c r="C3432" s="13"/>
    </row>
    <row r="3433" spans="3:3" x14ac:dyDescent="0.2">
      <c r="C3433" s="13"/>
    </row>
    <row r="3434" spans="3:3" x14ac:dyDescent="0.2">
      <c r="C3434" s="13"/>
    </row>
    <row r="3435" spans="3:3" x14ac:dyDescent="0.2">
      <c r="C3435" s="13"/>
    </row>
    <row r="3436" spans="3:3" x14ac:dyDescent="0.2">
      <c r="C3436" s="13"/>
    </row>
    <row r="3437" spans="3:3" x14ac:dyDescent="0.2">
      <c r="C3437" s="13"/>
    </row>
    <row r="3438" spans="3:3" x14ac:dyDescent="0.2">
      <c r="C3438" s="13"/>
    </row>
    <row r="3439" spans="3:3" x14ac:dyDescent="0.2">
      <c r="C3439" s="13"/>
    </row>
    <row r="3440" spans="3:3" x14ac:dyDescent="0.2">
      <c r="C3440" s="13"/>
    </row>
    <row r="3441" spans="3:3" x14ac:dyDescent="0.2">
      <c r="C3441" s="13"/>
    </row>
    <row r="3442" spans="3:3" x14ac:dyDescent="0.2">
      <c r="C3442" s="13"/>
    </row>
    <row r="3443" spans="3:3" x14ac:dyDescent="0.2">
      <c r="C3443" s="13"/>
    </row>
    <row r="3444" spans="3:3" x14ac:dyDescent="0.2">
      <c r="C3444" s="13"/>
    </row>
    <row r="3445" spans="3:3" x14ac:dyDescent="0.2">
      <c r="C3445" s="13"/>
    </row>
    <row r="3446" spans="3:3" x14ac:dyDescent="0.2">
      <c r="C3446" s="13"/>
    </row>
    <row r="3447" spans="3:3" x14ac:dyDescent="0.2">
      <c r="C3447" s="13"/>
    </row>
    <row r="3448" spans="3:3" x14ac:dyDescent="0.2">
      <c r="C3448" s="13"/>
    </row>
    <row r="3449" spans="3:3" x14ac:dyDescent="0.2">
      <c r="C3449" s="13"/>
    </row>
    <row r="3450" spans="3:3" x14ac:dyDescent="0.2">
      <c r="C3450" s="13"/>
    </row>
    <row r="3451" spans="3:3" x14ac:dyDescent="0.2">
      <c r="C3451" s="13"/>
    </row>
    <row r="3452" spans="3:3" x14ac:dyDescent="0.2">
      <c r="C3452" s="13"/>
    </row>
    <row r="3453" spans="3:3" x14ac:dyDescent="0.2">
      <c r="C3453" s="13"/>
    </row>
    <row r="3454" spans="3:3" x14ac:dyDescent="0.2">
      <c r="C3454" s="13"/>
    </row>
    <row r="3455" spans="3:3" x14ac:dyDescent="0.2">
      <c r="C3455" s="13"/>
    </row>
    <row r="3456" spans="3:3" x14ac:dyDescent="0.2">
      <c r="C3456" s="13"/>
    </row>
    <row r="3457" spans="3:3" x14ac:dyDescent="0.2">
      <c r="C3457" s="13"/>
    </row>
    <row r="3458" spans="3:3" x14ac:dyDescent="0.2">
      <c r="C3458" s="13"/>
    </row>
    <row r="3459" spans="3:3" x14ac:dyDescent="0.2">
      <c r="C3459" s="13"/>
    </row>
    <row r="3460" spans="3:3" x14ac:dyDescent="0.2">
      <c r="C3460" s="13"/>
    </row>
    <row r="3461" spans="3:3" x14ac:dyDescent="0.2">
      <c r="C3461" s="13"/>
    </row>
    <row r="3462" spans="3:3" x14ac:dyDescent="0.2">
      <c r="C3462" s="13"/>
    </row>
    <row r="3463" spans="3:3" x14ac:dyDescent="0.2">
      <c r="C3463" s="13"/>
    </row>
    <row r="3464" spans="3:3" x14ac:dyDescent="0.2">
      <c r="C3464" s="13"/>
    </row>
    <row r="3465" spans="3:3" x14ac:dyDescent="0.2">
      <c r="C3465" s="13"/>
    </row>
    <row r="3466" spans="3:3" x14ac:dyDescent="0.2">
      <c r="C3466" s="13"/>
    </row>
    <row r="3467" spans="3:3" x14ac:dyDescent="0.2">
      <c r="C3467" s="13"/>
    </row>
    <row r="3468" spans="3:3" x14ac:dyDescent="0.2">
      <c r="C3468" s="13"/>
    </row>
    <row r="3469" spans="3:3" x14ac:dyDescent="0.2">
      <c r="C3469" s="13"/>
    </row>
    <row r="3470" spans="3:3" x14ac:dyDescent="0.2">
      <c r="C3470" s="13"/>
    </row>
    <row r="3471" spans="3:3" x14ac:dyDescent="0.2">
      <c r="C3471" s="13"/>
    </row>
    <row r="3472" spans="3:3" x14ac:dyDescent="0.2">
      <c r="C3472" s="13"/>
    </row>
    <row r="3473" spans="3:3" x14ac:dyDescent="0.2">
      <c r="C3473" s="13"/>
    </row>
    <row r="3474" spans="3:3" x14ac:dyDescent="0.2">
      <c r="C3474" s="13"/>
    </row>
    <row r="3475" spans="3:3" x14ac:dyDescent="0.2">
      <c r="C3475" s="13"/>
    </row>
    <row r="3476" spans="3:3" x14ac:dyDescent="0.2">
      <c r="C3476" s="13"/>
    </row>
    <row r="3477" spans="3:3" x14ac:dyDescent="0.2">
      <c r="C3477" s="13"/>
    </row>
    <row r="3478" spans="3:3" x14ac:dyDescent="0.2">
      <c r="C3478" s="13"/>
    </row>
    <row r="3479" spans="3:3" x14ac:dyDescent="0.2">
      <c r="C3479" s="13"/>
    </row>
    <row r="3480" spans="3:3" x14ac:dyDescent="0.2">
      <c r="C3480" s="13"/>
    </row>
    <row r="3481" spans="3:3" x14ac:dyDescent="0.2">
      <c r="C3481" s="13"/>
    </row>
    <row r="3482" spans="3:3" x14ac:dyDescent="0.2">
      <c r="C3482" s="13"/>
    </row>
    <row r="3483" spans="3:3" x14ac:dyDescent="0.2">
      <c r="C3483" s="13"/>
    </row>
    <row r="3484" spans="3:3" x14ac:dyDescent="0.2">
      <c r="C3484" s="13"/>
    </row>
    <row r="3485" spans="3:3" x14ac:dyDescent="0.2">
      <c r="C3485" s="13"/>
    </row>
    <row r="3486" spans="3:3" x14ac:dyDescent="0.2">
      <c r="C3486" s="13"/>
    </row>
    <row r="3487" spans="3:3" x14ac:dyDescent="0.2">
      <c r="C3487" s="13"/>
    </row>
    <row r="3488" spans="3:3" x14ac:dyDescent="0.2">
      <c r="C3488" s="13"/>
    </row>
    <row r="3489" spans="3:3" x14ac:dyDescent="0.2">
      <c r="C3489" s="13"/>
    </row>
    <row r="3490" spans="3:3" x14ac:dyDescent="0.2">
      <c r="C3490" s="13"/>
    </row>
    <row r="3491" spans="3:3" x14ac:dyDescent="0.2">
      <c r="C3491" s="13"/>
    </row>
    <row r="3492" spans="3:3" x14ac:dyDescent="0.2">
      <c r="C3492" s="13"/>
    </row>
    <row r="3493" spans="3:3" x14ac:dyDescent="0.2">
      <c r="C3493" s="13"/>
    </row>
    <row r="3494" spans="3:3" x14ac:dyDescent="0.2">
      <c r="C3494" s="13"/>
    </row>
    <row r="3495" spans="3:3" x14ac:dyDescent="0.2">
      <c r="C3495" s="13"/>
    </row>
    <row r="3496" spans="3:3" x14ac:dyDescent="0.2">
      <c r="C3496" s="13"/>
    </row>
    <row r="3497" spans="3:3" x14ac:dyDescent="0.2">
      <c r="C3497" s="13"/>
    </row>
    <row r="3498" spans="3:3" x14ac:dyDescent="0.2">
      <c r="C3498" s="13"/>
    </row>
    <row r="3499" spans="3:3" x14ac:dyDescent="0.2">
      <c r="C3499" s="13"/>
    </row>
    <row r="3500" spans="3:3" x14ac:dyDescent="0.2">
      <c r="C3500" s="13"/>
    </row>
    <row r="3501" spans="3:3" x14ac:dyDescent="0.2">
      <c r="C3501" s="13"/>
    </row>
    <row r="3502" spans="3:3" x14ac:dyDescent="0.2">
      <c r="C3502" s="13"/>
    </row>
    <row r="3503" spans="3:3" x14ac:dyDescent="0.2">
      <c r="C3503" s="13"/>
    </row>
    <row r="3504" spans="3:3" x14ac:dyDescent="0.2">
      <c r="C3504" s="13"/>
    </row>
    <row r="3505" spans="3:3" x14ac:dyDescent="0.2">
      <c r="C3505" s="13"/>
    </row>
    <row r="3506" spans="3:3" x14ac:dyDescent="0.2">
      <c r="C3506" s="13"/>
    </row>
    <row r="3507" spans="3:3" x14ac:dyDescent="0.2">
      <c r="C3507" s="13"/>
    </row>
    <row r="3508" spans="3:3" x14ac:dyDescent="0.2">
      <c r="C3508" s="13"/>
    </row>
    <row r="3509" spans="3:3" x14ac:dyDescent="0.2">
      <c r="C3509" s="13"/>
    </row>
    <row r="3510" spans="3:3" x14ac:dyDescent="0.2">
      <c r="C3510" s="13"/>
    </row>
    <row r="3511" spans="3:3" x14ac:dyDescent="0.2">
      <c r="C3511" s="13"/>
    </row>
    <row r="3512" spans="3:3" x14ac:dyDescent="0.2">
      <c r="C3512" s="13"/>
    </row>
    <row r="3513" spans="3:3" x14ac:dyDescent="0.2">
      <c r="C3513" s="13"/>
    </row>
    <row r="3514" spans="3:3" x14ac:dyDescent="0.2">
      <c r="C3514" s="13"/>
    </row>
    <row r="3515" spans="3:3" x14ac:dyDescent="0.2">
      <c r="C3515" s="13"/>
    </row>
    <row r="3516" spans="3:3" x14ac:dyDescent="0.2">
      <c r="C3516" s="13"/>
    </row>
    <row r="3517" spans="3:3" x14ac:dyDescent="0.2">
      <c r="C3517" s="13"/>
    </row>
    <row r="3518" spans="3:3" x14ac:dyDescent="0.2">
      <c r="C3518" s="13"/>
    </row>
    <row r="3519" spans="3:3" x14ac:dyDescent="0.2">
      <c r="C3519" s="13"/>
    </row>
    <row r="3520" spans="3:3" x14ac:dyDescent="0.2">
      <c r="C3520" s="13"/>
    </row>
    <row r="3521" spans="3:3" x14ac:dyDescent="0.2">
      <c r="C3521" s="13"/>
    </row>
    <row r="3522" spans="3:3" x14ac:dyDescent="0.2">
      <c r="C3522" s="13"/>
    </row>
    <row r="3523" spans="3:3" x14ac:dyDescent="0.2">
      <c r="C3523" s="13"/>
    </row>
    <row r="3524" spans="3:3" x14ac:dyDescent="0.2">
      <c r="C3524" s="13"/>
    </row>
    <row r="3525" spans="3:3" x14ac:dyDescent="0.2">
      <c r="C3525" s="13"/>
    </row>
    <row r="3526" spans="3:3" x14ac:dyDescent="0.2">
      <c r="C3526" s="13"/>
    </row>
    <row r="3527" spans="3:3" x14ac:dyDescent="0.2">
      <c r="C3527" s="13"/>
    </row>
    <row r="3528" spans="3:3" x14ac:dyDescent="0.2">
      <c r="C3528" s="13"/>
    </row>
    <row r="3529" spans="3:3" x14ac:dyDescent="0.2">
      <c r="C3529" s="13"/>
    </row>
    <row r="3530" spans="3:3" x14ac:dyDescent="0.2">
      <c r="C3530" s="13"/>
    </row>
    <row r="3531" spans="3:3" x14ac:dyDescent="0.2">
      <c r="C3531" s="13"/>
    </row>
    <row r="3532" spans="3:3" x14ac:dyDescent="0.2">
      <c r="C3532" s="13"/>
    </row>
    <row r="3533" spans="3:3" x14ac:dyDescent="0.2">
      <c r="C3533" s="13"/>
    </row>
    <row r="3534" spans="3:3" x14ac:dyDescent="0.2">
      <c r="C3534" s="13"/>
    </row>
    <row r="3535" spans="3:3" x14ac:dyDescent="0.2">
      <c r="C3535" s="13"/>
    </row>
    <row r="3536" spans="3:3" x14ac:dyDescent="0.2">
      <c r="C3536" s="13"/>
    </row>
    <row r="3537" spans="3:3" x14ac:dyDescent="0.2">
      <c r="C3537" s="13"/>
    </row>
    <row r="3538" spans="3:3" x14ac:dyDescent="0.2">
      <c r="C3538" s="13"/>
    </row>
    <row r="3539" spans="3:3" x14ac:dyDescent="0.2">
      <c r="C3539" s="13"/>
    </row>
    <row r="3540" spans="3:3" x14ac:dyDescent="0.2">
      <c r="C3540" s="13"/>
    </row>
    <row r="3541" spans="3:3" x14ac:dyDescent="0.2">
      <c r="C3541" s="13"/>
    </row>
    <row r="3542" spans="3:3" x14ac:dyDescent="0.2">
      <c r="C3542" s="13"/>
    </row>
    <row r="3543" spans="3:3" x14ac:dyDescent="0.2">
      <c r="C3543" s="13"/>
    </row>
    <row r="3544" spans="3:3" x14ac:dyDescent="0.2">
      <c r="C3544" s="13"/>
    </row>
    <row r="3545" spans="3:3" x14ac:dyDescent="0.2">
      <c r="C3545" s="13"/>
    </row>
    <row r="3546" spans="3:3" x14ac:dyDescent="0.2">
      <c r="C3546" s="13"/>
    </row>
    <row r="3547" spans="3:3" x14ac:dyDescent="0.2">
      <c r="C3547" s="13"/>
    </row>
    <row r="3548" spans="3:3" x14ac:dyDescent="0.2">
      <c r="C3548" s="13"/>
    </row>
    <row r="3549" spans="3:3" x14ac:dyDescent="0.2">
      <c r="C3549" s="13"/>
    </row>
    <row r="3550" spans="3:3" x14ac:dyDescent="0.2">
      <c r="C3550" s="13"/>
    </row>
    <row r="3551" spans="3:3" x14ac:dyDescent="0.2">
      <c r="C3551" s="13"/>
    </row>
    <row r="3552" spans="3:3" x14ac:dyDescent="0.2">
      <c r="C3552" s="13"/>
    </row>
    <row r="3553" spans="3:3" x14ac:dyDescent="0.2">
      <c r="C3553" s="13"/>
    </row>
    <row r="3554" spans="3:3" x14ac:dyDescent="0.2">
      <c r="C3554" s="13"/>
    </row>
    <row r="3555" spans="3:3" x14ac:dyDescent="0.2">
      <c r="C3555" s="13"/>
    </row>
    <row r="3556" spans="3:3" x14ac:dyDescent="0.2">
      <c r="C3556" s="13"/>
    </row>
    <row r="3557" spans="3:3" x14ac:dyDescent="0.2">
      <c r="C3557" s="13"/>
    </row>
    <row r="3558" spans="3:3" x14ac:dyDescent="0.2">
      <c r="C3558" s="13"/>
    </row>
    <row r="3559" spans="3:3" x14ac:dyDescent="0.2">
      <c r="C3559" s="13"/>
    </row>
    <row r="3560" spans="3:3" x14ac:dyDescent="0.2">
      <c r="C3560" s="13"/>
    </row>
    <row r="3561" spans="3:3" x14ac:dyDescent="0.2">
      <c r="C3561" s="13"/>
    </row>
    <row r="3562" spans="3:3" x14ac:dyDescent="0.2">
      <c r="C3562" s="13"/>
    </row>
    <row r="3563" spans="3:3" x14ac:dyDescent="0.2">
      <c r="C3563" s="13"/>
    </row>
    <row r="3564" spans="3:3" x14ac:dyDescent="0.2">
      <c r="C3564" s="13"/>
    </row>
    <row r="3565" spans="3:3" x14ac:dyDescent="0.2">
      <c r="C3565" s="13"/>
    </row>
    <row r="3566" spans="3:3" x14ac:dyDescent="0.2">
      <c r="C3566" s="13"/>
    </row>
    <row r="3567" spans="3:3" x14ac:dyDescent="0.2">
      <c r="C3567" s="13"/>
    </row>
    <row r="3568" spans="3:3" x14ac:dyDescent="0.2">
      <c r="C3568" s="13"/>
    </row>
    <row r="3569" spans="3:3" x14ac:dyDescent="0.2">
      <c r="C3569" s="13"/>
    </row>
    <row r="3570" spans="3:3" x14ac:dyDescent="0.2">
      <c r="C3570" s="13"/>
    </row>
    <row r="3571" spans="3:3" x14ac:dyDescent="0.2">
      <c r="C3571" s="13"/>
    </row>
    <row r="3572" spans="3:3" x14ac:dyDescent="0.2">
      <c r="C3572" s="13"/>
    </row>
    <row r="3573" spans="3:3" x14ac:dyDescent="0.2">
      <c r="C3573" s="13"/>
    </row>
    <row r="3574" spans="3:3" x14ac:dyDescent="0.2">
      <c r="C3574" s="13"/>
    </row>
    <row r="3575" spans="3:3" x14ac:dyDescent="0.2">
      <c r="C3575" s="13"/>
    </row>
    <row r="3576" spans="3:3" x14ac:dyDescent="0.2">
      <c r="C3576" s="13"/>
    </row>
    <row r="3577" spans="3:3" x14ac:dyDescent="0.2">
      <c r="C3577" s="13"/>
    </row>
    <row r="3578" spans="3:3" x14ac:dyDescent="0.2">
      <c r="C3578" s="13"/>
    </row>
    <row r="3579" spans="3:3" x14ac:dyDescent="0.2">
      <c r="C3579" s="13"/>
    </row>
    <row r="3580" spans="3:3" x14ac:dyDescent="0.2">
      <c r="C3580" s="13"/>
    </row>
    <row r="3581" spans="3:3" x14ac:dyDescent="0.2">
      <c r="C3581" s="13"/>
    </row>
    <row r="3582" spans="3:3" x14ac:dyDescent="0.2">
      <c r="C3582" s="13"/>
    </row>
    <row r="3583" spans="3:3" x14ac:dyDescent="0.2">
      <c r="C3583" s="13"/>
    </row>
    <row r="3584" spans="3:3" x14ac:dyDescent="0.2">
      <c r="C3584" s="13"/>
    </row>
    <row r="3585" spans="3:3" x14ac:dyDescent="0.2">
      <c r="C3585" s="13"/>
    </row>
    <row r="3586" spans="3:3" x14ac:dyDescent="0.2">
      <c r="C3586" s="13"/>
    </row>
    <row r="3587" spans="3:3" x14ac:dyDescent="0.2">
      <c r="C3587" s="13"/>
    </row>
    <row r="3588" spans="3:3" x14ac:dyDescent="0.2">
      <c r="C3588" s="13"/>
    </row>
    <row r="3589" spans="3:3" x14ac:dyDescent="0.2">
      <c r="C3589" s="13"/>
    </row>
    <row r="3590" spans="3:3" x14ac:dyDescent="0.2">
      <c r="C3590" s="13"/>
    </row>
    <row r="3591" spans="3:3" x14ac:dyDescent="0.2">
      <c r="C3591" s="13"/>
    </row>
    <row r="3592" spans="3:3" x14ac:dyDescent="0.2">
      <c r="C3592" s="13"/>
    </row>
    <row r="3593" spans="3:3" x14ac:dyDescent="0.2">
      <c r="C3593" s="13"/>
    </row>
    <row r="3594" spans="3:3" x14ac:dyDescent="0.2">
      <c r="C3594" s="13"/>
    </row>
    <row r="3595" spans="3:3" x14ac:dyDescent="0.2">
      <c r="C3595" s="13"/>
    </row>
    <row r="3596" spans="3:3" x14ac:dyDescent="0.2">
      <c r="C3596" s="13"/>
    </row>
    <row r="3597" spans="3:3" x14ac:dyDescent="0.2">
      <c r="C3597" s="13"/>
    </row>
    <row r="3598" spans="3:3" x14ac:dyDescent="0.2">
      <c r="C3598" s="13"/>
    </row>
    <row r="3599" spans="3:3" x14ac:dyDescent="0.2">
      <c r="C3599" s="13"/>
    </row>
    <row r="3600" spans="3:3" x14ac:dyDescent="0.2">
      <c r="C3600" s="13"/>
    </row>
    <row r="3601" spans="3:3" x14ac:dyDescent="0.2">
      <c r="C3601" s="13"/>
    </row>
    <row r="3602" spans="3:3" x14ac:dyDescent="0.2">
      <c r="C3602" s="13"/>
    </row>
    <row r="3603" spans="3:3" x14ac:dyDescent="0.2">
      <c r="C3603" s="13"/>
    </row>
    <row r="3604" spans="3:3" x14ac:dyDescent="0.2">
      <c r="C3604" s="13"/>
    </row>
    <row r="3605" spans="3:3" x14ac:dyDescent="0.2">
      <c r="C3605" s="13"/>
    </row>
    <row r="3606" spans="3:3" x14ac:dyDescent="0.2">
      <c r="C3606" s="13"/>
    </row>
    <row r="3607" spans="3:3" x14ac:dyDescent="0.2">
      <c r="C3607" s="13"/>
    </row>
    <row r="3608" spans="3:3" x14ac:dyDescent="0.2">
      <c r="C3608" s="13"/>
    </row>
    <row r="3609" spans="3:3" x14ac:dyDescent="0.2">
      <c r="C3609" s="13"/>
    </row>
    <row r="3610" spans="3:3" x14ac:dyDescent="0.2">
      <c r="C3610" s="13"/>
    </row>
    <row r="3611" spans="3:3" x14ac:dyDescent="0.2">
      <c r="C3611" s="13"/>
    </row>
    <row r="3612" spans="3:3" x14ac:dyDescent="0.2">
      <c r="C3612" s="13"/>
    </row>
    <row r="3613" spans="3:3" x14ac:dyDescent="0.2">
      <c r="C3613" s="13"/>
    </row>
    <row r="3614" spans="3:3" x14ac:dyDescent="0.2">
      <c r="C3614" s="13"/>
    </row>
    <row r="3615" spans="3:3" x14ac:dyDescent="0.2">
      <c r="C3615" s="13"/>
    </row>
    <row r="3616" spans="3:3" x14ac:dyDescent="0.2">
      <c r="C3616" s="13"/>
    </row>
    <row r="3617" spans="3:3" x14ac:dyDescent="0.2">
      <c r="C3617" s="13"/>
    </row>
    <row r="3618" spans="3:3" x14ac:dyDescent="0.2">
      <c r="C3618" s="13"/>
    </row>
    <row r="3619" spans="3:3" x14ac:dyDescent="0.2">
      <c r="C3619" s="13"/>
    </row>
    <row r="3620" spans="3:3" x14ac:dyDescent="0.2">
      <c r="C3620" s="13"/>
    </row>
    <row r="3621" spans="3:3" x14ac:dyDescent="0.2">
      <c r="C3621" s="13"/>
    </row>
    <row r="3622" spans="3:3" x14ac:dyDescent="0.2">
      <c r="C3622" s="13"/>
    </row>
    <row r="3623" spans="3:3" x14ac:dyDescent="0.2">
      <c r="C3623" s="13"/>
    </row>
    <row r="3624" spans="3:3" x14ac:dyDescent="0.2">
      <c r="C3624" s="13"/>
    </row>
    <row r="3625" spans="3:3" x14ac:dyDescent="0.2">
      <c r="C3625" s="13"/>
    </row>
    <row r="3626" spans="3:3" x14ac:dyDescent="0.2">
      <c r="C3626" s="13"/>
    </row>
    <row r="3627" spans="3:3" x14ac:dyDescent="0.2">
      <c r="C3627" s="13"/>
    </row>
    <row r="3628" spans="3:3" x14ac:dyDescent="0.2">
      <c r="C3628" s="13"/>
    </row>
    <row r="3629" spans="3:3" x14ac:dyDescent="0.2">
      <c r="C3629" s="13"/>
    </row>
    <row r="3630" spans="3:3" x14ac:dyDescent="0.2">
      <c r="C3630" s="13"/>
    </row>
    <row r="3631" spans="3:3" x14ac:dyDescent="0.2">
      <c r="C3631" s="13"/>
    </row>
    <row r="3632" spans="3:3" x14ac:dyDescent="0.2">
      <c r="C3632" s="13"/>
    </row>
    <row r="3633" spans="3:3" x14ac:dyDescent="0.2">
      <c r="C3633" s="13"/>
    </row>
    <row r="3634" spans="3:3" x14ac:dyDescent="0.2">
      <c r="C3634" s="13"/>
    </row>
    <row r="3635" spans="3:3" x14ac:dyDescent="0.2">
      <c r="C3635" s="13"/>
    </row>
    <row r="3636" spans="3:3" x14ac:dyDescent="0.2">
      <c r="C3636" s="13"/>
    </row>
    <row r="3637" spans="3:3" x14ac:dyDescent="0.2">
      <c r="C3637" s="13"/>
    </row>
    <row r="3638" spans="3:3" x14ac:dyDescent="0.2">
      <c r="C3638" s="13"/>
    </row>
    <row r="3639" spans="3:3" x14ac:dyDescent="0.2">
      <c r="C3639" s="13"/>
    </row>
    <row r="3640" spans="3:3" x14ac:dyDescent="0.2">
      <c r="C3640" s="13"/>
    </row>
    <row r="3641" spans="3:3" x14ac:dyDescent="0.2">
      <c r="C3641" s="13"/>
    </row>
    <row r="3642" spans="3:3" x14ac:dyDescent="0.2">
      <c r="C3642" s="13"/>
    </row>
    <row r="3643" spans="3:3" x14ac:dyDescent="0.2">
      <c r="C3643" s="13"/>
    </row>
    <row r="3644" spans="3:3" x14ac:dyDescent="0.2">
      <c r="C3644" s="13"/>
    </row>
    <row r="3645" spans="3:3" x14ac:dyDescent="0.2">
      <c r="C3645" s="13"/>
    </row>
    <row r="3646" spans="3:3" x14ac:dyDescent="0.2">
      <c r="C3646" s="13"/>
    </row>
    <row r="3647" spans="3:3" x14ac:dyDescent="0.2">
      <c r="C3647" s="13"/>
    </row>
    <row r="3648" spans="3:3" x14ac:dyDescent="0.2">
      <c r="C3648" s="13"/>
    </row>
    <row r="3649" spans="3:3" x14ac:dyDescent="0.2">
      <c r="C3649" s="13"/>
    </row>
    <row r="3650" spans="3:3" x14ac:dyDescent="0.2">
      <c r="C3650" s="13"/>
    </row>
    <row r="3651" spans="3:3" x14ac:dyDescent="0.2">
      <c r="C3651" s="13"/>
    </row>
    <row r="3652" spans="3:3" x14ac:dyDescent="0.2">
      <c r="C3652" s="13"/>
    </row>
    <row r="3653" spans="3:3" x14ac:dyDescent="0.2">
      <c r="C3653" s="13"/>
    </row>
    <row r="3654" spans="3:3" x14ac:dyDescent="0.2">
      <c r="C3654" s="13"/>
    </row>
    <row r="3655" spans="3:3" x14ac:dyDescent="0.2">
      <c r="C3655" s="13"/>
    </row>
    <row r="3656" spans="3:3" x14ac:dyDescent="0.2">
      <c r="C3656" s="13"/>
    </row>
    <row r="3657" spans="3:3" x14ac:dyDescent="0.2">
      <c r="C3657" s="13"/>
    </row>
    <row r="3658" spans="3:3" x14ac:dyDescent="0.2">
      <c r="C3658" s="13"/>
    </row>
    <row r="3659" spans="3:3" x14ac:dyDescent="0.2">
      <c r="C3659" s="13"/>
    </row>
    <row r="3660" spans="3:3" x14ac:dyDescent="0.2">
      <c r="C3660" s="13"/>
    </row>
    <row r="3661" spans="3:3" x14ac:dyDescent="0.2">
      <c r="C3661" s="13"/>
    </row>
    <row r="3662" spans="3:3" x14ac:dyDescent="0.2">
      <c r="C3662" s="13"/>
    </row>
    <row r="3663" spans="3:3" x14ac:dyDescent="0.2">
      <c r="C3663" s="13"/>
    </row>
    <row r="3664" spans="3:3" x14ac:dyDescent="0.2">
      <c r="C3664" s="13"/>
    </row>
    <row r="3665" spans="3:3" x14ac:dyDescent="0.2">
      <c r="C3665" s="13"/>
    </row>
    <row r="3666" spans="3:3" x14ac:dyDescent="0.2">
      <c r="C3666" s="13"/>
    </row>
    <row r="3667" spans="3:3" x14ac:dyDescent="0.2">
      <c r="C3667" s="13"/>
    </row>
    <row r="3668" spans="3:3" x14ac:dyDescent="0.2">
      <c r="C3668" s="13"/>
    </row>
    <row r="3669" spans="3:3" x14ac:dyDescent="0.2">
      <c r="C3669" s="13"/>
    </row>
    <row r="3670" spans="3:3" x14ac:dyDescent="0.2">
      <c r="C3670" s="13"/>
    </row>
    <row r="3671" spans="3:3" x14ac:dyDescent="0.2">
      <c r="C3671" s="13"/>
    </row>
    <row r="3672" spans="3:3" x14ac:dyDescent="0.2">
      <c r="C3672" s="13"/>
    </row>
    <row r="3673" spans="3:3" x14ac:dyDescent="0.2">
      <c r="C3673" s="13"/>
    </row>
    <row r="3674" spans="3:3" x14ac:dyDescent="0.2">
      <c r="C3674" s="13"/>
    </row>
    <row r="3675" spans="3:3" x14ac:dyDescent="0.2">
      <c r="C3675" s="13"/>
    </row>
    <row r="3676" spans="3:3" x14ac:dyDescent="0.2">
      <c r="C3676" s="13"/>
    </row>
    <row r="3677" spans="3:3" x14ac:dyDescent="0.2">
      <c r="C3677" s="13"/>
    </row>
    <row r="3678" spans="3:3" x14ac:dyDescent="0.2">
      <c r="C3678" s="13"/>
    </row>
    <row r="3679" spans="3:3" x14ac:dyDescent="0.2">
      <c r="C3679" s="13"/>
    </row>
    <row r="3680" spans="3:3" x14ac:dyDescent="0.2">
      <c r="C3680" s="13"/>
    </row>
    <row r="3681" spans="3:3" x14ac:dyDescent="0.2">
      <c r="C3681" s="13"/>
    </row>
    <row r="3682" spans="3:3" x14ac:dyDescent="0.2">
      <c r="C3682" s="13"/>
    </row>
    <row r="3683" spans="3:3" x14ac:dyDescent="0.2">
      <c r="C3683" s="13"/>
    </row>
    <row r="3684" spans="3:3" x14ac:dyDescent="0.2">
      <c r="C3684" s="13"/>
    </row>
    <row r="3685" spans="3:3" x14ac:dyDescent="0.2">
      <c r="C3685" s="13"/>
    </row>
    <row r="3686" spans="3:3" x14ac:dyDescent="0.2">
      <c r="C3686" s="13"/>
    </row>
    <row r="3687" spans="3:3" x14ac:dyDescent="0.2">
      <c r="C3687" s="13"/>
    </row>
    <row r="3688" spans="3:3" x14ac:dyDescent="0.2">
      <c r="C3688" s="13"/>
    </row>
    <row r="3689" spans="3:3" x14ac:dyDescent="0.2">
      <c r="C3689" s="13"/>
    </row>
    <row r="3690" spans="3:3" x14ac:dyDescent="0.2">
      <c r="C3690" s="13"/>
    </row>
    <row r="3691" spans="3:3" x14ac:dyDescent="0.2">
      <c r="C3691" s="13"/>
    </row>
    <row r="3692" spans="3:3" x14ac:dyDescent="0.2">
      <c r="C3692" s="13"/>
    </row>
    <row r="3693" spans="3:3" x14ac:dyDescent="0.2">
      <c r="C3693" s="13"/>
    </row>
    <row r="3694" spans="3:3" x14ac:dyDescent="0.2">
      <c r="C3694" s="13"/>
    </row>
    <row r="3695" spans="3:3" x14ac:dyDescent="0.2">
      <c r="C3695" s="13"/>
    </row>
    <row r="3696" spans="3:3" x14ac:dyDescent="0.2">
      <c r="C3696" s="13"/>
    </row>
    <row r="3697" spans="3:3" x14ac:dyDescent="0.2">
      <c r="C3697" s="13"/>
    </row>
    <row r="3698" spans="3:3" x14ac:dyDescent="0.2">
      <c r="C3698" s="13"/>
    </row>
    <row r="3699" spans="3:3" x14ac:dyDescent="0.2">
      <c r="C3699" s="13"/>
    </row>
    <row r="3700" spans="3:3" x14ac:dyDescent="0.2">
      <c r="C3700" s="13"/>
    </row>
    <row r="3701" spans="3:3" x14ac:dyDescent="0.2">
      <c r="C3701" s="13"/>
    </row>
    <row r="3702" spans="3:3" x14ac:dyDescent="0.2">
      <c r="C3702" s="13"/>
    </row>
    <row r="3703" spans="3:3" x14ac:dyDescent="0.2">
      <c r="C3703" s="13"/>
    </row>
    <row r="3704" spans="3:3" x14ac:dyDescent="0.2">
      <c r="C3704" s="13"/>
    </row>
    <row r="3705" spans="3:3" x14ac:dyDescent="0.2">
      <c r="C3705" s="13"/>
    </row>
    <row r="3706" spans="3:3" x14ac:dyDescent="0.2">
      <c r="C3706" s="13"/>
    </row>
    <row r="3707" spans="3:3" x14ac:dyDescent="0.2">
      <c r="C3707" s="13"/>
    </row>
    <row r="3708" spans="3:3" x14ac:dyDescent="0.2">
      <c r="C3708" s="13"/>
    </row>
    <row r="3709" spans="3:3" x14ac:dyDescent="0.2">
      <c r="C3709" s="13"/>
    </row>
    <row r="3710" spans="3:3" x14ac:dyDescent="0.2">
      <c r="C3710" s="13"/>
    </row>
    <row r="3711" spans="3:3" x14ac:dyDescent="0.2">
      <c r="C3711" s="13"/>
    </row>
    <row r="3712" spans="3:3" x14ac:dyDescent="0.2">
      <c r="C3712" s="13"/>
    </row>
    <row r="3713" spans="3:3" x14ac:dyDescent="0.2">
      <c r="C3713" s="13"/>
    </row>
    <row r="3714" spans="3:3" x14ac:dyDescent="0.2">
      <c r="C3714" s="13"/>
    </row>
    <row r="3715" spans="3:3" x14ac:dyDescent="0.2">
      <c r="C3715" s="13"/>
    </row>
    <row r="3716" spans="3:3" x14ac:dyDescent="0.2">
      <c r="C3716" s="13"/>
    </row>
    <row r="3717" spans="3:3" x14ac:dyDescent="0.2">
      <c r="C3717" s="13"/>
    </row>
    <row r="3718" spans="3:3" x14ac:dyDescent="0.2">
      <c r="C3718" s="13"/>
    </row>
    <row r="3719" spans="3:3" x14ac:dyDescent="0.2">
      <c r="C3719" s="13"/>
    </row>
    <row r="3720" spans="3:3" x14ac:dyDescent="0.2">
      <c r="C3720" s="13"/>
    </row>
    <row r="3721" spans="3:3" x14ac:dyDescent="0.2">
      <c r="C3721" s="13"/>
    </row>
    <row r="3722" spans="3:3" x14ac:dyDescent="0.2">
      <c r="C3722" s="13"/>
    </row>
    <row r="3723" spans="3:3" x14ac:dyDescent="0.2">
      <c r="C3723" s="13"/>
    </row>
    <row r="3724" spans="3:3" x14ac:dyDescent="0.2">
      <c r="C3724" s="13"/>
    </row>
    <row r="3725" spans="3:3" x14ac:dyDescent="0.2">
      <c r="C3725" s="13"/>
    </row>
    <row r="3726" spans="3:3" x14ac:dyDescent="0.2">
      <c r="C3726" s="13"/>
    </row>
    <row r="3727" spans="3:3" x14ac:dyDescent="0.2">
      <c r="C3727" s="13"/>
    </row>
    <row r="3728" spans="3:3" x14ac:dyDescent="0.2">
      <c r="C3728" s="13"/>
    </row>
    <row r="3729" spans="3:3" x14ac:dyDescent="0.2">
      <c r="C3729" s="13"/>
    </row>
    <row r="3730" spans="3:3" x14ac:dyDescent="0.2">
      <c r="C3730" s="13"/>
    </row>
    <row r="3731" spans="3:3" x14ac:dyDescent="0.2">
      <c r="C3731" s="13"/>
    </row>
    <row r="3732" spans="3:3" x14ac:dyDescent="0.2">
      <c r="C3732" s="13"/>
    </row>
    <row r="3733" spans="3:3" x14ac:dyDescent="0.2">
      <c r="C3733" s="13"/>
    </row>
    <row r="3734" spans="3:3" x14ac:dyDescent="0.2">
      <c r="C3734" s="13"/>
    </row>
    <row r="3735" spans="3:3" x14ac:dyDescent="0.2">
      <c r="C3735" s="13"/>
    </row>
    <row r="3736" spans="3:3" x14ac:dyDescent="0.2">
      <c r="C3736" s="13"/>
    </row>
    <row r="3737" spans="3:3" x14ac:dyDescent="0.2">
      <c r="C3737" s="13"/>
    </row>
    <row r="3738" spans="3:3" x14ac:dyDescent="0.2">
      <c r="C3738" s="13"/>
    </row>
    <row r="3739" spans="3:3" x14ac:dyDescent="0.2">
      <c r="C3739" s="13"/>
    </row>
    <row r="3740" spans="3:3" x14ac:dyDescent="0.2">
      <c r="C3740" s="13"/>
    </row>
    <row r="3741" spans="3:3" x14ac:dyDescent="0.2">
      <c r="C3741" s="13"/>
    </row>
    <row r="3742" spans="3:3" x14ac:dyDescent="0.2">
      <c r="C3742" s="13"/>
    </row>
    <row r="3743" spans="3:3" x14ac:dyDescent="0.2">
      <c r="C3743" s="13"/>
    </row>
    <row r="3744" spans="3:3" x14ac:dyDescent="0.2">
      <c r="C3744" s="13"/>
    </row>
    <row r="3745" spans="3:3" x14ac:dyDescent="0.2">
      <c r="C3745" s="13"/>
    </row>
    <row r="3746" spans="3:3" x14ac:dyDescent="0.2">
      <c r="C3746" s="13"/>
    </row>
    <row r="3747" spans="3:3" x14ac:dyDescent="0.2">
      <c r="C3747" s="13"/>
    </row>
    <row r="3748" spans="3:3" x14ac:dyDescent="0.2">
      <c r="C3748" s="13"/>
    </row>
    <row r="3749" spans="3:3" x14ac:dyDescent="0.2">
      <c r="C3749" s="13"/>
    </row>
    <row r="3750" spans="3:3" x14ac:dyDescent="0.2">
      <c r="C3750" s="13"/>
    </row>
    <row r="3751" spans="3:3" x14ac:dyDescent="0.2">
      <c r="C3751" s="13"/>
    </row>
    <row r="3752" spans="3:3" x14ac:dyDescent="0.2">
      <c r="C3752" s="13"/>
    </row>
    <row r="3753" spans="3:3" x14ac:dyDescent="0.2">
      <c r="C3753" s="13"/>
    </row>
    <row r="3754" spans="3:3" x14ac:dyDescent="0.2">
      <c r="C3754" s="13"/>
    </row>
    <row r="3755" spans="3:3" x14ac:dyDescent="0.2">
      <c r="C3755" s="13"/>
    </row>
    <row r="3756" spans="3:3" x14ac:dyDescent="0.2">
      <c r="C3756" s="13"/>
    </row>
    <row r="3757" spans="3:3" x14ac:dyDescent="0.2">
      <c r="C3757" s="13"/>
    </row>
    <row r="3758" spans="3:3" x14ac:dyDescent="0.2">
      <c r="C3758" s="13"/>
    </row>
    <row r="3759" spans="3:3" x14ac:dyDescent="0.2">
      <c r="C3759" s="13"/>
    </row>
    <row r="3760" spans="3:3" x14ac:dyDescent="0.2">
      <c r="C3760" s="13"/>
    </row>
    <row r="3761" spans="3:3" x14ac:dyDescent="0.2">
      <c r="C3761" s="13"/>
    </row>
    <row r="3762" spans="3:3" x14ac:dyDescent="0.2">
      <c r="C3762" s="13"/>
    </row>
    <row r="3763" spans="3:3" x14ac:dyDescent="0.2">
      <c r="C3763" s="13"/>
    </row>
    <row r="3764" spans="3:3" x14ac:dyDescent="0.2">
      <c r="C3764" s="13"/>
    </row>
    <row r="3765" spans="3:3" x14ac:dyDescent="0.2">
      <c r="C3765" s="13"/>
    </row>
    <row r="3766" spans="3:3" x14ac:dyDescent="0.2">
      <c r="C3766" s="13"/>
    </row>
    <row r="3767" spans="3:3" x14ac:dyDescent="0.2">
      <c r="C3767" s="13"/>
    </row>
    <row r="3768" spans="3:3" x14ac:dyDescent="0.2">
      <c r="C3768" s="13"/>
    </row>
    <row r="3769" spans="3:3" x14ac:dyDescent="0.2">
      <c r="C3769" s="13"/>
    </row>
    <row r="3770" spans="3:3" x14ac:dyDescent="0.2">
      <c r="C3770" s="13"/>
    </row>
    <row r="3771" spans="3:3" x14ac:dyDescent="0.2">
      <c r="C3771" s="13"/>
    </row>
    <row r="3772" spans="3:3" x14ac:dyDescent="0.2">
      <c r="C3772" s="13"/>
    </row>
    <row r="3773" spans="3:3" x14ac:dyDescent="0.2">
      <c r="C3773" s="13"/>
    </row>
    <row r="3774" spans="3:3" x14ac:dyDescent="0.2">
      <c r="C3774" s="13"/>
    </row>
    <row r="3775" spans="3:3" x14ac:dyDescent="0.2">
      <c r="C3775" s="13"/>
    </row>
    <row r="3776" spans="3:3" x14ac:dyDescent="0.2">
      <c r="C3776" s="13"/>
    </row>
    <row r="3777" spans="3:3" x14ac:dyDescent="0.2">
      <c r="C3777" s="13"/>
    </row>
    <row r="3778" spans="3:3" x14ac:dyDescent="0.2">
      <c r="C3778" s="13"/>
    </row>
    <row r="3779" spans="3:3" x14ac:dyDescent="0.2">
      <c r="C3779" s="13"/>
    </row>
    <row r="3780" spans="3:3" x14ac:dyDescent="0.2">
      <c r="C3780" s="13"/>
    </row>
    <row r="3781" spans="3:3" x14ac:dyDescent="0.2">
      <c r="C3781" s="13"/>
    </row>
    <row r="3782" spans="3:3" x14ac:dyDescent="0.2">
      <c r="C3782" s="13"/>
    </row>
    <row r="3783" spans="3:3" x14ac:dyDescent="0.2">
      <c r="C3783" s="13"/>
    </row>
    <row r="3784" spans="3:3" x14ac:dyDescent="0.2">
      <c r="C3784" s="13"/>
    </row>
    <row r="3785" spans="3:3" x14ac:dyDescent="0.2">
      <c r="C3785" s="13"/>
    </row>
    <row r="3786" spans="3:3" x14ac:dyDescent="0.2">
      <c r="C3786" s="13"/>
    </row>
    <row r="3787" spans="3:3" x14ac:dyDescent="0.2">
      <c r="C3787" s="13"/>
    </row>
    <row r="3788" spans="3:3" x14ac:dyDescent="0.2">
      <c r="C3788" s="13"/>
    </row>
    <row r="3789" spans="3:3" x14ac:dyDescent="0.2">
      <c r="C3789" s="13"/>
    </row>
    <row r="3790" spans="3:3" x14ac:dyDescent="0.2">
      <c r="C3790" s="13"/>
    </row>
    <row r="3791" spans="3:3" x14ac:dyDescent="0.2">
      <c r="C3791" s="13"/>
    </row>
    <row r="3792" spans="3:3" x14ac:dyDescent="0.2">
      <c r="C3792" s="13"/>
    </row>
    <row r="3793" spans="3:3" x14ac:dyDescent="0.2">
      <c r="C3793" s="13"/>
    </row>
    <row r="3794" spans="3:3" x14ac:dyDescent="0.2">
      <c r="C3794" s="13"/>
    </row>
    <row r="3795" spans="3:3" x14ac:dyDescent="0.2">
      <c r="C3795" s="13"/>
    </row>
    <row r="3796" spans="3:3" x14ac:dyDescent="0.2">
      <c r="C3796" s="13"/>
    </row>
    <row r="3797" spans="3:3" x14ac:dyDescent="0.2">
      <c r="C3797" s="13"/>
    </row>
    <row r="3798" spans="3:3" x14ac:dyDescent="0.2">
      <c r="C3798" s="13"/>
    </row>
    <row r="3799" spans="3:3" x14ac:dyDescent="0.2">
      <c r="C3799" s="13"/>
    </row>
    <row r="3800" spans="3:3" x14ac:dyDescent="0.2">
      <c r="C3800" s="13"/>
    </row>
    <row r="3801" spans="3:3" x14ac:dyDescent="0.2">
      <c r="C3801" s="13"/>
    </row>
    <row r="3802" spans="3:3" x14ac:dyDescent="0.2">
      <c r="C3802" s="13"/>
    </row>
    <row r="3803" spans="3:3" x14ac:dyDescent="0.2">
      <c r="C3803" s="13"/>
    </row>
    <row r="3804" spans="3:3" x14ac:dyDescent="0.2">
      <c r="C3804" s="13"/>
    </row>
    <row r="3805" spans="3:3" x14ac:dyDescent="0.2">
      <c r="C3805" s="13"/>
    </row>
    <row r="3806" spans="3:3" x14ac:dyDescent="0.2">
      <c r="C3806" s="13"/>
    </row>
    <row r="3807" spans="3:3" x14ac:dyDescent="0.2">
      <c r="C3807" s="13"/>
    </row>
    <row r="3808" spans="3:3" x14ac:dyDescent="0.2">
      <c r="C3808" s="13"/>
    </row>
    <row r="3809" spans="3:3" x14ac:dyDescent="0.2">
      <c r="C3809" s="13"/>
    </row>
    <row r="3810" spans="3:3" x14ac:dyDescent="0.2">
      <c r="C3810" s="13"/>
    </row>
    <row r="3811" spans="3:3" x14ac:dyDescent="0.2">
      <c r="C3811" s="13"/>
    </row>
    <row r="3812" spans="3:3" x14ac:dyDescent="0.2">
      <c r="C3812" s="13"/>
    </row>
    <row r="3813" spans="3:3" x14ac:dyDescent="0.2">
      <c r="C3813" s="13"/>
    </row>
    <row r="3814" spans="3:3" x14ac:dyDescent="0.2">
      <c r="C3814" s="13"/>
    </row>
    <row r="3815" spans="3:3" x14ac:dyDescent="0.2">
      <c r="C3815" s="13"/>
    </row>
    <row r="3816" spans="3:3" x14ac:dyDescent="0.2">
      <c r="C3816" s="13"/>
    </row>
    <row r="3817" spans="3:3" x14ac:dyDescent="0.2">
      <c r="C3817" s="13"/>
    </row>
    <row r="3818" spans="3:3" x14ac:dyDescent="0.2">
      <c r="C3818" s="13"/>
    </row>
    <row r="3819" spans="3:3" x14ac:dyDescent="0.2">
      <c r="C3819" s="13"/>
    </row>
    <row r="3820" spans="3:3" x14ac:dyDescent="0.2">
      <c r="C3820" s="13"/>
    </row>
    <row r="3821" spans="3:3" x14ac:dyDescent="0.2">
      <c r="C3821" s="13"/>
    </row>
    <row r="3822" spans="3:3" x14ac:dyDescent="0.2">
      <c r="C3822" s="13"/>
    </row>
    <row r="3823" spans="3:3" x14ac:dyDescent="0.2">
      <c r="C3823" s="13"/>
    </row>
    <row r="3824" spans="3:3" x14ac:dyDescent="0.2">
      <c r="C3824" s="13"/>
    </row>
    <row r="3825" spans="3:3" x14ac:dyDescent="0.2">
      <c r="C3825" s="13"/>
    </row>
    <row r="3826" spans="3:3" x14ac:dyDescent="0.2">
      <c r="C3826" s="13"/>
    </row>
    <row r="3827" spans="3:3" x14ac:dyDescent="0.2">
      <c r="C3827" s="13"/>
    </row>
    <row r="3828" spans="3:3" x14ac:dyDescent="0.2">
      <c r="C3828" s="13"/>
    </row>
    <row r="3829" spans="3:3" x14ac:dyDescent="0.2">
      <c r="C3829" s="13"/>
    </row>
    <row r="3830" spans="3:3" x14ac:dyDescent="0.2">
      <c r="C3830" s="13"/>
    </row>
    <row r="3831" spans="3:3" x14ac:dyDescent="0.2">
      <c r="C3831" s="13"/>
    </row>
    <row r="3832" spans="3:3" x14ac:dyDescent="0.2">
      <c r="C3832" s="13"/>
    </row>
    <row r="3833" spans="3:3" x14ac:dyDescent="0.2">
      <c r="C3833" s="13"/>
    </row>
    <row r="3834" spans="3:3" x14ac:dyDescent="0.2">
      <c r="C3834" s="13"/>
    </row>
    <row r="3835" spans="3:3" x14ac:dyDescent="0.2">
      <c r="C3835" s="13"/>
    </row>
    <row r="3836" spans="3:3" x14ac:dyDescent="0.2">
      <c r="C3836" s="13"/>
    </row>
    <row r="3837" spans="3:3" x14ac:dyDescent="0.2">
      <c r="C3837" s="13"/>
    </row>
    <row r="3838" spans="3:3" x14ac:dyDescent="0.2">
      <c r="C3838" s="13"/>
    </row>
    <row r="3839" spans="3:3" x14ac:dyDescent="0.2">
      <c r="C3839" s="13"/>
    </row>
    <row r="3840" spans="3:3" x14ac:dyDescent="0.2">
      <c r="C3840" s="13"/>
    </row>
    <row r="3841" spans="3:3" x14ac:dyDescent="0.2">
      <c r="C3841" s="13"/>
    </row>
    <row r="3842" spans="3:3" x14ac:dyDescent="0.2">
      <c r="C3842" s="13"/>
    </row>
    <row r="3843" spans="3:3" x14ac:dyDescent="0.2">
      <c r="C3843" s="13"/>
    </row>
    <row r="3844" spans="3:3" x14ac:dyDescent="0.2">
      <c r="C3844" s="13"/>
    </row>
    <row r="3845" spans="3:3" x14ac:dyDescent="0.2">
      <c r="C3845" s="13"/>
    </row>
    <row r="3846" spans="3:3" x14ac:dyDescent="0.2">
      <c r="C3846" s="13"/>
    </row>
    <row r="3847" spans="3:3" x14ac:dyDescent="0.2">
      <c r="C3847" s="13"/>
    </row>
    <row r="3848" spans="3:3" x14ac:dyDescent="0.2">
      <c r="C3848" s="13"/>
    </row>
    <row r="3849" spans="3:3" x14ac:dyDescent="0.2">
      <c r="C3849" s="13"/>
    </row>
    <row r="3850" spans="3:3" x14ac:dyDescent="0.2">
      <c r="C3850" s="13"/>
    </row>
    <row r="3851" spans="3:3" x14ac:dyDescent="0.2">
      <c r="C3851" s="13"/>
    </row>
    <row r="3852" spans="3:3" x14ac:dyDescent="0.2">
      <c r="C3852" s="13"/>
    </row>
    <row r="3853" spans="3:3" x14ac:dyDescent="0.2">
      <c r="C3853" s="13"/>
    </row>
    <row r="3854" spans="3:3" x14ac:dyDescent="0.2">
      <c r="C3854" s="13"/>
    </row>
    <row r="3855" spans="3:3" x14ac:dyDescent="0.2">
      <c r="C3855" s="13"/>
    </row>
    <row r="3856" spans="3:3" x14ac:dyDescent="0.2">
      <c r="C3856" s="13"/>
    </row>
    <row r="3857" spans="3:3" x14ac:dyDescent="0.2">
      <c r="C3857" s="13"/>
    </row>
    <row r="3858" spans="3:3" x14ac:dyDescent="0.2">
      <c r="C3858" s="13"/>
    </row>
    <row r="3859" spans="3:3" x14ac:dyDescent="0.2">
      <c r="C3859" s="13"/>
    </row>
    <row r="3860" spans="3:3" x14ac:dyDescent="0.2">
      <c r="C3860" s="13"/>
    </row>
    <row r="3861" spans="3:3" x14ac:dyDescent="0.2">
      <c r="C3861" s="13"/>
    </row>
    <row r="3862" spans="3:3" x14ac:dyDescent="0.2">
      <c r="C3862" s="13"/>
    </row>
    <row r="3863" spans="3:3" x14ac:dyDescent="0.2">
      <c r="C3863" s="13"/>
    </row>
    <row r="3864" spans="3:3" x14ac:dyDescent="0.2">
      <c r="C3864" s="13"/>
    </row>
    <row r="3865" spans="3:3" x14ac:dyDescent="0.2">
      <c r="C3865" s="13"/>
    </row>
    <row r="3866" spans="3:3" x14ac:dyDescent="0.2">
      <c r="C3866" s="13"/>
    </row>
    <row r="3867" spans="3:3" x14ac:dyDescent="0.2">
      <c r="C3867" s="13"/>
    </row>
    <row r="3868" spans="3:3" x14ac:dyDescent="0.2">
      <c r="C3868" s="13"/>
    </row>
    <row r="3869" spans="3:3" x14ac:dyDescent="0.2">
      <c r="C3869" s="13"/>
    </row>
    <row r="3870" spans="3:3" x14ac:dyDescent="0.2">
      <c r="C3870" s="13"/>
    </row>
    <row r="3871" spans="3:3" x14ac:dyDescent="0.2">
      <c r="C3871" s="13"/>
    </row>
    <row r="3872" spans="3:3" x14ac:dyDescent="0.2">
      <c r="C3872" s="13"/>
    </row>
    <row r="3873" spans="3:3" x14ac:dyDescent="0.2">
      <c r="C3873" s="13"/>
    </row>
    <row r="3874" spans="3:3" x14ac:dyDescent="0.2">
      <c r="C3874" s="13"/>
    </row>
    <row r="3875" spans="3:3" x14ac:dyDescent="0.2">
      <c r="C3875" s="13"/>
    </row>
    <row r="3876" spans="3:3" x14ac:dyDescent="0.2">
      <c r="C3876" s="13"/>
    </row>
    <row r="3877" spans="3:3" x14ac:dyDescent="0.2">
      <c r="C3877" s="13"/>
    </row>
    <row r="3878" spans="3:3" x14ac:dyDescent="0.2">
      <c r="C3878" s="13"/>
    </row>
    <row r="3879" spans="3:3" x14ac:dyDescent="0.2">
      <c r="C3879" s="13"/>
    </row>
    <row r="3880" spans="3:3" x14ac:dyDescent="0.2">
      <c r="C3880" s="13"/>
    </row>
    <row r="3881" spans="3:3" x14ac:dyDescent="0.2">
      <c r="C3881" s="13"/>
    </row>
    <row r="3882" spans="3:3" x14ac:dyDescent="0.2">
      <c r="C3882" s="13"/>
    </row>
    <row r="3883" spans="3:3" x14ac:dyDescent="0.2">
      <c r="C3883" s="13"/>
    </row>
    <row r="3884" spans="3:3" x14ac:dyDescent="0.2">
      <c r="C3884" s="13"/>
    </row>
    <row r="3885" spans="3:3" x14ac:dyDescent="0.2">
      <c r="C3885" s="13"/>
    </row>
    <row r="3886" spans="3:3" x14ac:dyDescent="0.2">
      <c r="C3886" s="13"/>
    </row>
    <row r="3887" spans="3:3" x14ac:dyDescent="0.2">
      <c r="C3887" s="13"/>
    </row>
    <row r="3888" spans="3:3" x14ac:dyDescent="0.2">
      <c r="C3888" s="13"/>
    </row>
    <row r="3889" spans="3:3" x14ac:dyDescent="0.2">
      <c r="C3889" s="13"/>
    </row>
    <row r="3890" spans="3:3" x14ac:dyDescent="0.2">
      <c r="C3890" s="13"/>
    </row>
    <row r="3891" spans="3:3" x14ac:dyDescent="0.2">
      <c r="C3891" s="13"/>
    </row>
    <row r="3892" spans="3:3" x14ac:dyDescent="0.2">
      <c r="C3892" s="13"/>
    </row>
    <row r="3893" spans="3:3" x14ac:dyDescent="0.2">
      <c r="C3893" s="13"/>
    </row>
    <row r="3894" spans="3:3" x14ac:dyDescent="0.2">
      <c r="C3894" s="13"/>
    </row>
    <row r="3895" spans="3:3" x14ac:dyDescent="0.2">
      <c r="C3895" s="13"/>
    </row>
    <row r="3896" spans="3:3" x14ac:dyDescent="0.2">
      <c r="C3896" s="13"/>
    </row>
    <row r="3897" spans="3:3" x14ac:dyDescent="0.2">
      <c r="C3897" s="13"/>
    </row>
    <row r="3898" spans="3:3" x14ac:dyDescent="0.2">
      <c r="C3898" s="13"/>
    </row>
    <row r="3899" spans="3:3" x14ac:dyDescent="0.2">
      <c r="C3899" s="13"/>
    </row>
    <row r="3900" spans="3:3" x14ac:dyDescent="0.2">
      <c r="C3900" s="13"/>
    </row>
    <row r="3901" spans="3:3" x14ac:dyDescent="0.2">
      <c r="C3901" s="13"/>
    </row>
    <row r="3902" spans="3:3" x14ac:dyDescent="0.2">
      <c r="C3902" s="13"/>
    </row>
    <row r="3903" spans="3:3" x14ac:dyDescent="0.2">
      <c r="C3903" s="13"/>
    </row>
    <row r="3904" spans="3:3" x14ac:dyDescent="0.2">
      <c r="C3904" s="13"/>
    </row>
    <row r="3905" spans="3:3" x14ac:dyDescent="0.2">
      <c r="C3905" s="13"/>
    </row>
    <row r="3906" spans="3:3" x14ac:dyDescent="0.2">
      <c r="C3906" s="13"/>
    </row>
    <row r="3907" spans="3:3" x14ac:dyDescent="0.2">
      <c r="C3907" s="13"/>
    </row>
    <row r="3908" spans="3:3" x14ac:dyDescent="0.2">
      <c r="C3908" s="13"/>
    </row>
    <row r="3909" spans="3:3" x14ac:dyDescent="0.2">
      <c r="C3909" s="13"/>
    </row>
    <row r="3910" spans="3:3" x14ac:dyDescent="0.2">
      <c r="C3910" s="13"/>
    </row>
    <row r="3911" spans="3:3" x14ac:dyDescent="0.2">
      <c r="C3911" s="13"/>
    </row>
    <row r="3912" spans="3:3" x14ac:dyDescent="0.2">
      <c r="C3912" s="13"/>
    </row>
    <row r="3913" spans="3:3" x14ac:dyDescent="0.2">
      <c r="C3913" s="13"/>
    </row>
    <row r="3914" spans="3:3" x14ac:dyDescent="0.2">
      <c r="C3914" s="13"/>
    </row>
    <row r="3915" spans="3:3" x14ac:dyDescent="0.2">
      <c r="C3915" s="13"/>
    </row>
    <row r="3916" spans="3:3" x14ac:dyDescent="0.2">
      <c r="C3916" s="13"/>
    </row>
    <row r="3917" spans="3:3" x14ac:dyDescent="0.2">
      <c r="C3917" s="13"/>
    </row>
    <row r="3918" spans="3:3" x14ac:dyDescent="0.2">
      <c r="C3918" s="13"/>
    </row>
    <row r="3919" spans="3:3" x14ac:dyDescent="0.2">
      <c r="C3919" s="13"/>
    </row>
    <row r="3920" spans="3:3" x14ac:dyDescent="0.2">
      <c r="C3920" s="13"/>
    </row>
    <row r="3921" spans="3:3" x14ac:dyDescent="0.2">
      <c r="C3921" s="13"/>
    </row>
    <row r="3922" spans="3:3" x14ac:dyDescent="0.2">
      <c r="C3922" s="13"/>
    </row>
    <row r="3923" spans="3:3" x14ac:dyDescent="0.2">
      <c r="C3923" s="13"/>
    </row>
    <row r="3924" spans="3:3" x14ac:dyDescent="0.2">
      <c r="C3924" s="13"/>
    </row>
    <row r="3925" spans="3:3" x14ac:dyDescent="0.2">
      <c r="C3925" s="13"/>
    </row>
    <row r="3926" spans="3:3" x14ac:dyDescent="0.2">
      <c r="C3926" s="13"/>
    </row>
    <row r="3927" spans="3:3" x14ac:dyDescent="0.2">
      <c r="C3927" s="13"/>
    </row>
    <row r="3928" spans="3:3" x14ac:dyDescent="0.2">
      <c r="C3928" s="13"/>
    </row>
    <row r="3929" spans="3:3" x14ac:dyDescent="0.2">
      <c r="C3929" s="13"/>
    </row>
    <row r="3930" spans="3:3" x14ac:dyDescent="0.2">
      <c r="C3930" s="13"/>
    </row>
    <row r="3931" spans="3:3" x14ac:dyDescent="0.2">
      <c r="C3931" s="13"/>
    </row>
    <row r="3932" spans="3:3" x14ac:dyDescent="0.2">
      <c r="C3932" s="13"/>
    </row>
    <row r="3933" spans="3:3" x14ac:dyDescent="0.2">
      <c r="C3933" s="13"/>
    </row>
    <row r="3934" spans="3:3" x14ac:dyDescent="0.2">
      <c r="C3934" s="13"/>
    </row>
    <row r="3935" spans="3:3" x14ac:dyDescent="0.2">
      <c r="C3935" s="13"/>
    </row>
    <row r="3936" spans="3:3" x14ac:dyDescent="0.2">
      <c r="C3936" s="13"/>
    </row>
    <row r="3937" spans="3:3" x14ac:dyDescent="0.2">
      <c r="C3937" s="13"/>
    </row>
    <row r="3938" spans="3:3" x14ac:dyDescent="0.2">
      <c r="C3938" s="13"/>
    </row>
    <row r="3939" spans="3:3" x14ac:dyDescent="0.2">
      <c r="C3939" s="13"/>
    </row>
    <row r="3940" spans="3:3" x14ac:dyDescent="0.2">
      <c r="C3940" s="13"/>
    </row>
    <row r="3941" spans="3:3" x14ac:dyDescent="0.2">
      <c r="C3941" s="13"/>
    </row>
    <row r="3942" spans="3:3" x14ac:dyDescent="0.2">
      <c r="C3942" s="13"/>
    </row>
    <row r="3943" spans="3:3" x14ac:dyDescent="0.2">
      <c r="C3943" s="13"/>
    </row>
    <row r="3944" spans="3:3" x14ac:dyDescent="0.2">
      <c r="C3944" s="13"/>
    </row>
    <row r="3945" spans="3:3" x14ac:dyDescent="0.2">
      <c r="C3945" s="13"/>
    </row>
    <row r="3946" spans="3:3" x14ac:dyDescent="0.2">
      <c r="C3946" s="13"/>
    </row>
    <row r="3947" spans="3:3" x14ac:dyDescent="0.2">
      <c r="C3947" s="13"/>
    </row>
    <row r="3948" spans="3:3" x14ac:dyDescent="0.2">
      <c r="C3948" s="13"/>
    </row>
    <row r="3949" spans="3:3" x14ac:dyDescent="0.2">
      <c r="C3949" s="13"/>
    </row>
    <row r="3950" spans="3:3" x14ac:dyDescent="0.2">
      <c r="C3950" s="13"/>
    </row>
    <row r="3951" spans="3:3" x14ac:dyDescent="0.2">
      <c r="C3951" s="13"/>
    </row>
    <row r="3952" spans="3:3" x14ac:dyDescent="0.2">
      <c r="C3952" s="13"/>
    </row>
    <row r="3953" spans="3:3" x14ac:dyDescent="0.2">
      <c r="C3953" s="13"/>
    </row>
    <row r="3954" spans="3:3" x14ac:dyDescent="0.2">
      <c r="C3954" s="13"/>
    </row>
    <row r="3955" spans="3:3" x14ac:dyDescent="0.2">
      <c r="C3955" s="13"/>
    </row>
    <row r="3956" spans="3:3" x14ac:dyDescent="0.2">
      <c r="C3956" s="13"/>
    </row>
    <row r="3957" spans="3:3" x14ac:dyDescent="0.2">
      <c r="C3957" s="13"/>
    </row>
    <row r="3958" spans="3:3" x14ac:dyDescent="0.2">
      <c r="C3958" s="13"/>
    </row>
    <row r="3959" spans="3:3" x14ac:dyDescent="0.2">
      <c r="C3959" s="13"/>
    </row>
    <row r="3960" spans="3:3" x14ac:dyDescent="0.2">
      <c r="C3960" s="13"/>
    </row>
    <row r="3961" spans="3:3" x14ac:dyDescent="0.2">
      <c r="C3961" s="13"/>
    </row>
    <row r="3962" spans="3:3" x14ac:dyDescent="0.2">
      <c r="C3962" s="13"/>
    </row>
    <row r="3963" spans="3:3" x14ac:dyDescent="0.2">
      <c r="C3963" s="13"/>
    </row>
    <row r="3964" spans="3:3" x14ac:dyDescent="0.2">
      <c r="C3964" s="13"/>
    </row>
    <row r="3965" spans="3:3" x14ac:dyDescent="0.2">
      <c r="C3965" s="13"/>
    </row>
    <row r="3966" spans="3:3" x14ac:dyDescent="0.2">
      <c r="C3966" s="13"/>
    </row>
    <row r="3967" spans="3:3" x14ac:dyDescent="0.2">
      <c r="C3967" s="13"/>
    </row>
    <row r="3968" spans="3:3" x14ac:dyDescent="0.2">
      <c r="C3968" s="13"/>
    </row>
    <row r="3969" spans="3:3" x14ac:dyDescent="0.2">
      <c r="C3969" s="13"/>
    </row>
    <row r="3970" spans="3:3" x14ac:dyDescent="0.2">
      <c r="C3970" s="13"/>
    </row>
    <row r="3971" spans="3:3" x14ac:dyDescent="0.2">
      <c r="C3971" s="13"/>
    </row>
    <row r="3972" spans="3:3" x14ac:dyDescent="0.2">
      <c r="C3972" s="13"/>
    </row>
    <row r="3973" spans="3:3" x14ac:dyDescent="0.2">
      <c r="C3973" s="13"/>
    </row>
    <row r="3974" spans="3:3" x14ac:dyDescent="0.2">
      <c r="C3974" s="13"/>
    </row>
    <row r="3975" spans="3:3" x14ac:dyDescent="0.2">
      <c r="C3975" s="13"/>
    </row>
    <row r="3976" spans="3:3" x14ac:dyDescent="0.2">
      <c r="C3976" s="13"/>
    </row>
    <row r="3977" spans="3:3" x14ac:dyDescent="0.2">
      <c r="C3977" s="13"/>
    </row>
    <row r="3978" spans="3:3" x14ac:dyDescent="0.2">
      <c r="C3978" s="13"/>
    </row>
    <row r="3979" spans="3:3" x14ac:dyDescent="0.2">
      <c r="C3979" s="13"/>
    </row>
    <row r="3980" spans="3:3" x14ac:dyDescent="0.2">
      <c r="C3980" s="13"/>
    </row>
    <row r="3981" spans="3:3" x14ac:dyDescent="0.2">
      <c r="C3981" s="13"/>
    </row>
    <row r="3982" spans="3:3" x14ac:dyDescent="0.2">
      <c r="C3982" s="13"/>
    </row>
    <row r="3983" spans="3:3" x14ac:dyDescent="0.2">
      <c r="C3983" s="13"/>
    </row>
    <row r="3984" spans="3:3" x14ac:dyDescent="0.2">
      <c r="C3984" s="13"/>
    </row>
    <row r="3985" spans="3:3" x14ac:dyDescent="0.2">
      <c r="C3985" s="13"/>
    </row>
    <row r="3986" spans="3:3" x14ac:dyDescent="0.2">
      <c r="C3986" s="13"/>
    </row>
    <row r="3987" spans="3:3" x14ac:dyDescent="0.2">
      <c r="C3987" s="13"/>
    </row>
    <row r="3988" spans="3:3" x14ac:dyDescent="0.2">
      <c r="C3988" s="13"/>
    </row>
    <row r="3989" spans="3:3" x14ac:dyDescent="0.2">
      <c r="C3989" s="13"/>
    </row>
    <row r="3990" spans="3:3" x14ac:dyDescent="0.2">
      <c r="C3990" s="13"/>
    </row>
    <row r="3991" spans="3:3" x14ac:dyDescent="0.2">
      <c r="C3991" s="13"/>
    </row>
    <row r="3992" spans="3:3" x14ac:dyDescent="0.2">
      <c r="C3992" s="13"/>
    </row>
    <row r="3993" spans="3:3" x14ac:dyDescent="0.2">
      <c r="C3993" s="13"/>
    </row>
    <row r="3994" spans="3:3" x14ac:dyDescent="0.2">
      <c r="C3994" s="13"/>
    </row>
    <row r="3995" spans="3:3" x14ac:dyDescent="0.2">
      <c r="C3995" s="13"/>
    </row>
    <row r="3996" spans="3:3" x14ac:dyDescent="0.2">
      <c r="C3996" s="13"/>
    </row>
    <row r="3997" spans="3:3" x14ac:dyDescent="0.2">
      <c r="C3997" s="13"/>
    </row>
    <row r="3998" spans="3:3" x14ac:dyDescent="0.2">
      <c r="C3998" s="13"/>
    </row>
    <row r="3999" spans="3:3" x14ac:dyDescent="0.2">
      <c r="C3999" s="13"/>
    </row>
    <row r="4000" spans="3:3" x14ac:dyDescent="0.2">
      <c r="C4000" s="13"/>
    </row>
    <row r="4001" spans="3:3" x14ac:dyDescent="0.2">
      <c r="C4001" s="13"/>
    </row>
    <row r="4002" spans="3:3" x14ac:dyDescent="0.2">
      <c r="C4002" s="13"/>
    </row>
    <row r="4003" spans="3:3" x14ac:dyDescent="0.2">
      <c r="C4003" s="13"/>
    </row>
    <row r="4004" spans="3:3" x14ac:dyDescent="0.2">
      <c r="C4004" s="13"/>
    </row>
    <row r="4005" spans="3:3" x14ac:dyDescent="0.2">
      <c r="C4005" s="13"/>
    </row>
    <row r="4006" spans="3:3" x14ac:dyDescent="0.2">
      <c r="C4006" s="13"/>
    </row>
    <row r="4007" spans="3:3" x14ac:dyDescent="0.2">
      <c r="C4007" s="13"/>
    </row>
    <row r="4008" spans="3:3" x14ac:dyDescent="0.2">
      <c r="C4008" s="13"/>
    </row>
    <row r="4009" spans="3:3" x14ac:dyDescent="0.2">
      <c r="C4009" s="13"/>
    </row>
    <row r="4010" spans="3:3" x14ac:dyDescent="0.2">
      <c r="C4010" s="13"/>
    </row>
    <row r="4011" spans="3:3" x14ac:dyDescent="0.2">
      <c r="C4011" s="13"/>
    </row>
    <row r="4012" spans="3:3" x14ac:dyDescent="0.2">
      <c r="C4012" s="13"/>
    </row>
    <row r="4013" spans="3:3" x14ac:dyDescent="0.2">
      <c r="C4013" s="13"/>
    </row>
    <row r="4014" spans="3:3" x14ac:dyDescent="0.2">
      <c r="C4014" s="13"/>
    </row>
    <row r="4015" spans="3:3" x14ac:dyDescent="0.2">
      <c r="C4015" s="13"/>
    </row>
    <row r="4016" spans="3:3" x14ac:dyDescent="0.2">
      <c r="C4016" s="13"/>
    </row>
    <row r="4017" spans="3:3" x14ac:dyDescent="0.2">
      <c r="C4017" s="13"/>
    </row>
    <row r="4018" spans="3:3" x14ac:dyDescent="0.2">
      <c r="C4018" s="13"/>
    </row>
    <row r="4019" spans="3:3" x14ac:dyDescent="0.2">
      <c r="C4019" s="13"/>
    </row>
    <row r="4020" spans="3:3" x14ac:dyDescent="0.2">
      <c r="C4020" s="13"/>
    </row>
    <row r="4021" spans="3:3" x14ac:dyDescent="0.2">
      <c r="C4021" s="13"/>
    </row>
    <row r="4022" spans="3:3" x14ac:dyDescent="0.2">
      <c r="C4022" s="13"/>
    </row>
    <row r="4023" spans="3:3" x14ac:dyDescent="0.2">
      <c r="C4023" s="13"/>
    </row>
    <row r="4024" spans="3:3" x14ac:dyDescent="0.2">
      <c r="C4024" s="13"/>
    </row>
    <row r="4025" spans="3:3" x14ac:dyDescent="0.2">
      <c r="C4025" s="13"/>
    </row>
    <row r="4026" spans="3:3" x14ac:dyDescent="0.2">
      <c r="C4026" s="13"/>
    </row>
    <row r="4027" spans="3:3" x14ac:dyDescent="0.2">
      <c r="C4027" s="13"/>
    </row>
    <row r="4028" spans="3:3" x14ac:dyDescent="0.2">
      <c r="C4028" s="13"/>
    </row>
    <row r="4029" spans="3:3" x14ac:dyDescent="0.2">
      <c r="C4029" s="13"/>
    </row>
    <row r="4030" spans="3:3" x14ac:dyDescent="0.2">
      <c r="C4030" s="13"/>
    </row>
    <row r="4031" spans="3:3" x14ac:dyDescent="0.2">
      <c r="C4031" s="13"/>
    </row>
    <row r="4032" spans="3:3" x14ac:dyDescent="0.2">
      <c r="C4032" s="13"/>
    </row>
    <row r="4033" spans="3:3" x14ac:dyDescent="0.2">
      <c r="C4033" s="13"/>
    </row>
    <row r="4034" spans="3:3" x14ac:dyDescent="0.2">
      <c r="C4034" s="13"/>
    </row>
    <row r="4035" spans="3:3" x14ac:dyDescent="0.2">
      <c r="C4035" s="13"/>
    </row>
    <row r="4036" spans="3:3" x14ac:dyDescent="0.2">
      <c r="C4036" s="13"/>
    </row>
    <row r="4037" spans="3:3" x14ac:dyDescent="0.2">
      <c r="C4037" s="13"/>
    </row>
    <row r="4038" spans="3:3" x14ac:dyDescent="0.2">
      <c r="C4038" s="13"/>
    </row>
    <row r="4039" spans="3:3" x14ac:dyDescent="0.2">
      <c r="C4039" s="13"/>
    </row>
    <row r="4040" spans="3:3" x14ac:dyDescent="0.2">
      <c r="C4040" s="13"/>
    </row>
    <row r="4041" spans="3:3" x14ac:dyDescent="0.2">
      <c r="C4041" s="13"/>
    </row>
    <row r="4042" spans="3:3" x14ac:dyDescent="0.2">
      <c r="C4042" s="13"/>
    </row>
    <row r="4043" spans="3:3" x14ac:dyDescent="0.2">
      <c r="C4043" s="13"/>
    </row>
    <row r="4044" spans="3:3" x14ac:dyDescent="0.2">
      <c r="C4044" s="13"/>
    </row>
    <row r="4045" spans="3:3" x14ac:dyDescent="0.2">
      <c r="C4045" s="13"/>
    </row>
    <row r="4046" spans="3:3" x14ac:dyDescent="0.2">
      <c r="C4046" s="13"/>
    </row>
    <row r="4047" spans="3:3" x14ac:dyDescent="0.2">
      <c r="C4047" s="13"/>
    </row>
    <row r="4048" spans="3:3" x14ac:dyDescent="0.2">
      <c r="C4048" s="13"/>
    </row>
    <row r="4049" spans="3:3" x14ac:dyDescent="0.2">
      <c r="C4049" s="13"/>
    </row>
    <row r="4050" spans="3:3" x14ac:dyDescent="0.2">
      <c r="C4050" s="13"/>
    </row>
    <row r="4051" spans="3:3" x14ac:dyDescent="0.2">
      <c r="C4051" s="13"/>
    </row>
    <row r="4052" spans="3:3" x14ac:dyDescent="0.2">
      <c r="C4052" s="13"/>
    </row>
    <row r="4053" spans="3:3" x14ac:dyDescent="0.2">
      <c r="C4053" s="13"/>
    </row>
    <row r="4054" spans="3:3" x14ac:dyDescent="0.2">
      <c r="C4054" s="13"/>
    </row>
    <row r="4055" spans="3:3" x14ac:dyDescent="0.2">
      <c r="C4055" s="13"/>
    </row>
    <row r="4056" spans="3:3" x14ac:dyDescent="0.2">
      <c r="C4056" s="13"/>
    </row>
    <row r="4057" spans="3:3" x14ac:dyDescent="0.2">
      <c r="C4057" s="13"/>
    </row>
    <row r="4058" spans="3:3" x14ac:dyDescent="0.2">
      <c r="C4058" s="13"/>
    </row>
    <row r="4059" spans="3:3" x14ac:dyDescent="0.2">
      <c r="C4059" s="13"/>
    </row>
    <row r="4060" spans="3:3" x14ac:dyDescent="0.2">
      <c r="C4060" s="13"/>
    </row>
    <row r="4061" spans="3:3" x14ac:dyDescent="0.2">
      <c r="C4061" s="13"/>
    </row>
    <row r="4062" spans="3:3" x14ac:dyDescent="0.2">
      <c r="C4062" s="13"/>
    </row>
    <row r="4063" spans="3:3" x14ac:dyDescent="0.2">
      <c r="C4063" s="13"/>
    </row>
    <row r="4064" spans="3:3" x14ac:dyDescent="0.2">
      <c r="C4064" s="13"/>
    </row>
    <row r="4065" spans="3:3" x14ac:dyDescent="0.2">
      <c r="C4065" s="13"/>
    </row>
    <row r="4066" spans="3:3" x14ac:dyDescent="0.2">
      <c r="C4066" s="13"/>
    </row>
    <row r="4067" spans="3:3" x14ac:dyDescent="0.2">
      <c r="C4067" s="13"/>
    </row>
    <row r="4068" spans="3:3" x14ac:dyDescent="0.2">
      <c r="C4068" s="13"/>
    </row>
    <row r="4069" spans="3:3" x14ac:dyDescent="0.2">
      <c r="C4069" s="13"/>
    </row>
    <row r="4070" spans="3:3" x14ac:dyDescent="0.2">
      <c r="C4070" s="13"/>
    </row>
    <row r="4071" spans="3:3" x14ac:dyDescent="0.2">
      <c r="C4071" s="13"/>
    </row>
    <row r="4072" spans="3:3" x14ac:dyDescent="0.2">
      <c r="C4072" s="13"/>
    </row>
    <row r="4073" spans="3:3" x14ac:dyDescent="0.2">
      <c r="C4073" s="13"/>
    </row>
    <row r="4074" spans="3:3" x14ac:dyDescent="0.2">
      <c r="C4074" s="13"/>
    </row>
    <row r="4075" spans="3:3" x14ac:dyDescent="0.2">
      <c r="C4075" s="13"/>
    </row>
    <row r="4076" spans="3:3" x14ac:dyDescent="0.2">
      <c r="C4076" s="13"/>
    </row>
    <row r="4077" spans="3:3" x14ac:dyDescent="0.2">
      <c r="C4077" s="13"/>
    </row>
    <row r="4078" spans="3:3" x14ac:dyDescent="0.2">
      <c r="C4078" s="13"/>
    </row>
    <row r="4079" spans="3:3" x14ac:dyDescent="0.2">
      <c r="C4079" s="13"/>
    </row>
    <row r="4080" spans="3:3" x14ac:dyDescent="0.2">
      <c r="C4080" s="13"/>
    </row>
    <row r="4081" spans="3:3" x14ac:dyDescent="0.2">
      <c r="C4081" s="13"/>
    </row>
    <row r="4082" spans="3:3" x14ac:dyDescent="0.2">
      <c r="C4082" s="13"/>
    </row>
    <row r="4083" spans="3:3" x14ac:dyDescent="0.2">
      <c r="C4083" s="13"/>
    </row>
    <row r="4084" spans="3:3" x14ac:dyDescent="0.2">
      <c r="C4084" s="13"/>
    </row>
    <row r="4085" spans="3:3" x14ac:dyDescent="0.2">
      <c r="C4085" s="13"/>
    </row>
    <row r="4086" spans="3:3" x14ac:dyDescent="0.2">
      <c r="C4086" s="13"/>
    </row>
    <row r="4087" spans="3:3" x14ac:dyDescent="0.2">
      <c r="C4087" s="13"/>
    </row>
    <row r="4088" spans="3:3" x14ac:dyDescent="0.2">
      <c r="C4088" s="13"/>
    </row>
    <row r="4089" spans="3:3" x14ac:dyDescent="0.2">
      <c r="C4089" s="13"/>
    </row>
    <row r="4090" spans="3:3" x14ac:dyDescent="0.2">
      <c r="C4090" s="13"/>
    </row>
    <row r="4091" spans="3:3" x14ac:dyDescent="0.2">
      <c r="C4091" s="13"/>
    </row>
    <row r="4092" spans="3:3" x14ac:dyDescent="0.2">
      <c r="C4092" s="13"/>
    </row>
    <row r="4093" spans="3:3" x14ac:dyDescent="0.2">
      <c r="C4093" s="13"/>
    </row>
    <row r="4094" spans="3:3" x14ac:dyDescent="0.2">
      <c r="C4094" s="13"/>
    </row>
    <row r="4095" spans="3:3" x14ac:dyDescent="0.2">
      <c r="C4095" s="13"/>
    </row>
    <row r="4096" spans="3:3" x14ac:dyDescent="0.2">
      <c r="C4096" s="13"/>
    </row>
    <row r="4097" spans="3:3" x14ac:dyDescent="0.2">
      <c r="C4097" s="13"/>
    </row>
    <row r="4098" spans="3:3" x14ac:dyDescent="0.2">
      <c r="C4098" s="13"/>
    </row>
    <row r="4099" spans="3:3" x14ac:dyDescent="0.2">
      <c r="C4099" s="13"/>
    </row>
    <row r="4100" spans="3:3" x14ac:dyDescent="0.2">
      <c r="C4100" s="13"/>
    </row>
    <row r="4101" spans="3:3" x14ac:dyDescent="0.2">
      <c r="C4101" s="13"/>
    </row>
    <row r="4102" spans="3:3" x14ac:dyDescent="0.2">
      <c r="C4102" s="13"/>
    </row>
    <row r="4103" spans="3:3" x14ac:dyDescent="0.2">
      <c r="C4103" s="13"/>
    </row>
    <row r="4104" spans="3:3" x14ac:dyDescent="0.2">
      <c r="C4104" s="13"/>
    </row>
    <row r="4105" spans="3:3" x14ac:dyDescent="0.2">
      <c r="C4105" s="13"/>
    </row>
    <row r="4106" spans="3:3" x14ac:dyDescent="0.2">
      <c r="C4106" s="13"/>
    </row>
    <row r="4107" spans="3:3" x14ac:dyDescent="0.2">
      <c r="C4107" s="13"/>
    </row>
    <row r="4108" spans="3:3" x14ac:dyDescent="0.2">
      <c r="C4108" s="13"/>
    </row>
    <row r="4109" spans="3:3" x14ac:dyDescent="0.2">
      <c r="C4109" s="13"/>
    </row>
    <row r="4110" spans="3:3" x14ac:dyDescent="0.2">
      <c r="C4110" s="13"/>
    </row>
    <row r="4111" spans="3:3" x14ac:dyDescent="0.2">
      <c r="C4111" s="13"/>
    </row>
    <row r="4112" spans="3:3" x14ac:dyDescent="0.2">
      <c r="C4112" s="13"/>
    </row>
    <row r="4113" spans="3:3" x14ac:dyDescent="0.2">
      <c r="C4113" s="13"/>
    </row>
    <row r="4114" spans="3:3" x14ac:dyDescent="0.2">
      <c r="C4114" s="13"/>
    </row>
    <row r="4115" spans="3:3" x14ac:dyDescent="0.2">
      <c r="C4115" s="13"/>
    </row>
    <row r="4116" spans="3:3" x14ac:dyDescent="0.2">
      <c r="C4116" s="13"/>
    </row>
    <row r="4117" spans="3:3" x14ac:dyDescent="0.2">
      <c r="C4117" s="13"/>
    </row>
    <row r="4118" spans="3:3" x14ac:dyDescent="0.2">
      <c r="C4118" s="13"/>
    </row>
    <row r="4119" spans="3:3" x14ac:dyDescent="0.2">
      <c r="C4119" s="13"/>
    </row>
    <row r="4120" spans="3:3" x14ac:dyDescent="0.2">
      <c r="C4120" s="13"/>
    </row>
    <row r="4121" spans="3:3" x14ac:dyDescent="0.2">
      <c r="C4121" s="13"/>
    </row>
    <row r="4122" spans="3:3" x14ac:dyDescent="0.2">
      <c r="C4122" s="13"/>
    </row>
    <row r="4123" spans="3:3" x14ac:dyDescent="0.2">
      <c r="C4123" s="13"/>
    </row>
    <row r="4124" spans="3:3" x14ac:dyDescent="0.2">
      <c r="C4124" s="13"/>
    </row>
    <row r="4125" spans="3:3" x14ac:dyDescent="0.2">
      <c r="C4125" s="13"/>
    </row>
    <row r="4126" spans="3:3" x14ac:dyDescent="0.2">
      <c r="C4126" s="13"/>
    </row>
    <row r="4127" spans="3:3" x14ac:dyDescent="0.2">
      <c r="C4127" s="13"/>
    </row>
    <row r="4128" spans="3:3" x14ac:dyDescent="0.2">
      <c r="C4128" s="13"/>
    </row>
    <row r="4129" spans="3:3" x14ac:dyDescent="0.2">
      <c r="C4129" s="13"/>
    </row>
    <row r="4130" spans="3:3" x14ac:dyDescent="0.2">
      <c r="C4130" s="13"/>
    </row>
    <row r="4131" spans="3:3" x14ac:dyDescent="0.2">
      <c r="C4131" s="13"/>
    </row>
    <row r="4132" spans="3:3" x14ac:dyDescent="0.2">
      <c r="C4132" s="13"/>
    </row>
    <row r="4133" spans="3:3" x14ac:dyDescent="0.2">
      <c r="C4133" s="13"/>
    </row>
    <row r="4134" spans="3:3" x14ac:dyDescent="0.2">
      <c r="C4134" s="13"/>
    </row>
    <row r="4135" spans="3:3" x14ac:dyDescent="0.2">
      <c r="C4135" s="13"/>
    </row>
    <row r="4136" spans="3:3" x14ac:dyDescent="0.2">
      <c r="C4136" s="13"/>
    </row>
    <row r="4137" spans="3:3" x14ac:dyDescent="0.2">
      <c r="C4137" s="13"/>
    </row>
    <row r="4138" spans="3:3" x14ac:dyDescent="0.2">
      <c r="C4138" s="13"/>
    </row>
    <row r="4139" spans="3:3" x14ac:dyDescent="0.2">
      <c r="C4139" s="13"/>
    </row>
    <row r="4140" spans="3:3" x14ac:dyDescent="0.2">
      <c r="C4140" s="13"/>
    </row>
    <row r="4141" spans="3:3" x14ac:dyDescent="0.2">
      <c r="C4141" s="13"/>
    </row>
    <row r="4142" spans="3:3" x14ac:dyDescent="0.2">
      <c r="C4142" s="13"/>
    </row>
    <row r="4143" spans="3:3" x14ac:dyDescent="0.2">
      <c r="C4143" s="13"/>
    </row>
    <row r="4144" spans="3:3" x14ac:dyDescent="0.2">
      <c r="C4144" s="13"/>
    </row>
    <row r="4145" spans="3:3" x14ac:dyDescent="0.2">
      <c r="C4145" s="13"/>
    </row>
    <row r="4146" spans="3:3" x14ac:dyDescent="0.2">
      <c r="C4146" s="13"/>
    </row>
    <row r="4147" spans="3:3" x14ac:dyDescent="0.2">
      <c r="C4147" s="13"/>
    </row>
    <row r="4148" spans="3:3" x14ac:dyDescent="0.2">
      <c r="C4148" s="13"/>
    </row>
    <row r="4149" spans="3:3" x14ac:dyDescent="0.2">
      <c r="C4149" s="13"/>
    </row>
    <row r="4150" spans="3:3" x14ac:dyDescent="0.2">
      <c r="C4150" s="13"/>
    </row>
    <row r="4151" spans="3:3" x14ac:dyDescent="0.2">
      <c r="C4151" s="13"/>
    </row>
    <row r="4152" spans="3:3" x14ac:dyDescent="0.2">
      <c r="C4152" s="13"/>
    </row>
    <row r="4153" spans="3:3" x14ac:dyDescent="0.2">
      <c r="C4153" s="13"/>
    </row>
    <row r="4154" spans="3:3" x14ac:dyDescent="0.2">
      <c r="C4154" s="13"/>
    </row>
    <row r="4155" spans="3:3" x14ac:dyDescent="0.2">
      <c r="C4155" s="13"/>
    </row>
    <row r="4156" spans="3:3" x14ac:dyDescent="0.2">
      <c r="C4156" s="13"/>
    </row>
    <row r="4157" spans="3:3" x14ac:dyDescent="0.2">
      <c r="C4157" s="13"/>
    </row>
    <row r="4158" spans="3:3" x14ac:dyDescent="0.2">
      <c r="C4158" s="13"/>
    </row>
    <row r="4159" spans="3:3" x14ac:dyDescent="0.2">
      <c r="C4159" s="13"/>
    </row>
    <row r="4160" spans="3:3" x14ac:dyDescent="0.2">
      <c r="C4160" s="13"/>
    </row>
    <row r="4161" spans="3:3" x14ac:dyDescent="0.2">
      <c r="C4161" s="13"/>
    </row>
    <row r="4162" spans="3:3" x14ac:dyDescent="0.2">
      <c r="C4162" s="13"/>
    </row>
    <row r="4163" spans="3:3" x14ac:dyDescent="0.2">
      <c r="C4163" s="13"/>
    </row>
    <row r="4164" spans="3:3" x14ac:dyDescent="0.2">
      <c r="C4164" s="13"/>
    </row>
    <row r="4165" spans="3:3" x14ac:dyDescent="0.2">
      <c r="C4165" s="13"/>
    </row>
    <row r="4166" spans="3:3" x14ac:dyDescent="0.2">
      <c r="C4166" s="13"/>
    </row>
    <row r="4167" spans="3:3" x14ac:dyDescent="0.2">
      <c r="C4167" s="13"/>
    </row>
    <row r="4168" spans="3:3" x14ac:dyDescent="0.2">
      <c r="C4168" s="13"/>
    </row>
    <row r="4169" spans="3:3" x14ac:dyDescent="0.2">
      <c r="C4169" s="13"/>
    </row>
    <row r="4170" spans="3:3" x14ac:dyDescent="0.2">
      <c r="C4170" s="13"/>
    </row>
    <row r="4171" spans="3:3" x14ac:dyDescent="0.2">
      <c r="C4171" s="13"/>
    </row>
    <row r="4172" spans="3:3" x14ac:dyDescent="0.2">
      <c r="C4172" s="13"/>
    </row>
    <row r="4173" spans="3:3" x14ac:dyDescent="0.2">
      <c r="C4173" s="13"/>
    </row>
    <row r="4174" spans="3:3" x14ac:dyDescent="0.2">
      <c r="C4174" s="13"/>
    </row>
    <row r="4175" spans="3:3" x14ac:dyDescent="0.2">
      <c r="C4175" s="13"/>
    </row>
    <row r="4176" spans="3:3" x14ac:dyDescent="0.2">
      <c r="C4176" s="13"/>
    </row>
    <row r="4177" spans="3:3" x14ac:dyDescent="0.2">
      <c r="C4177" s="13"/>
    </row>
    <row r="4178" spans="3:3" x14ac:dyDescent="0.2">
      <c r="C4178" s="13"/>
    </row>
    <row r="4179" spans="3:3" x14ac:dyDescent="0.2">
      <c r="C4179" s="13"/>
    </row>
    <row r="4180" spans="3:3" x14ac:dyDescent="0.2">
      <c r="C4180" s="13"/>
    </row>
    <row r="4181" spans="3:3" x14ac:dyDescent="0.2">
      <c r="C4181" s="13"/>
    </row>
    <row r="4182" spans="3:3" x14ac:dyDescent="0.2">
      <c r="C4182" s="13"/>
    </row>
    <row r="4183" spans="3:3" x14ac:dyDescent="0.2">
      <c r="C4183" s="13"/>
    </row>
    <row r="4184" spans="3:3" x14ac:dyDescent="0.2">
      <c r="C4184" s="13"/>
    </row>
    <row r="4185" spans="3:3" x14ac:dyDescent="0.2">
      <c r="C4185" s="13"/>
    </row>
    <row r="4186" spans="3:3" x14ac:dyDescent="0.2">
      <c r="C4186" s="13"/>
    </row>
    <row r="4187" spans="3:3" x14ac:dyDescent="0.2">
      <c r="C4187" s="13"/>
    </row>
    <row r="4188" spans="3:3" x14ac:dyDescent="0.2">
      <c r="C4188" s="13"/>
    </row>
    <row r="4189" spans="3:3" x14ac:dyDescent="0.2">
      <c r="C4189" s="13"/>
    </row>
    <row r="4190" spans="3:3" x14ac:dyDescent="0.2">
      <c r="C4190" s="13"/>
    </row>
    <row r="4191" spans="3:3" x14ac:dyDescent="0.2">
      <c r="C4191" s="13"/>
    </row>
    <row r="4192" spans="3:3" x14ac:dyDescent="0.2">
      <c r="C4192" s="13"/>
    </row>
    <row r="4193" spans="3:3" x14ac:dyDescent="0.2">
      <c r="C4193" s="13"/>
    </row>
    <row r="4194" spans="3:3" x14ac:dyDescent="0.2">
      <c r="C4194" s="13"/>
    </row>
    <row r="4195" spans="3:3" x14ac:dyDescent="0.2">
      <c r="C4195" s="13"/>
    </row>
    <row r="4196" spans="3:3" x14ac:dyDescent="0.2">
      <c r="C4196" s="13"/>
    </row>
    <row r="4197" spans="3:3" x14ac:dyDescent="0.2">
      <c r="C4197" s="13"/>
    </row>
    <row r="4198" spans="3:3" x14ac:dyDescent="0.2">
      <c r="C4198" s="13"/>
    </row>
    <row r="4199" spans="3:3" x14ac:dyDescent="0.2">
      <c r="C4199" s="13"/>
    </row>
    <row r="4200" spans="3:3" x14ac:dyDescent="0.2">
      <c r="C4200" s="13"/>
    </row>
    <row r="4201" spans="3:3" x14ac:dyDescent="0.2">
      <c r="C4201" s="13"/>
    </row>
    <row r="4202" spans="3:3" x14ac:dyDescent="0.2">
      <c r="C4202" s="13"/>
    </row>
    <row r="4203" spans="3:3" x14ac:dyDescent="0.2">
      <c r="C4203" s="13"/>
    </row>
    <row r="4204" spans="3:3" x14ac:dyDescent="0.2">
      <c r="C4204" s="13"/>
    </row>
    <row r="4205" spans="3:3" x14ac:dyDescent="0.2">
      <c r="C4205" s="13"/>
    </row>
    <row r="4206" spans="3:3" x14ac:dyDescent="0.2">
      <c r="C4206" s="13"/>
    </row>
    <row r="4207" spans="3:3" x14ac:dyDescent="0.2">
      <c r="C4207" s="13"/>
    </row>
    <row r="4208" spans="3:3" x14ac:dyDescent="0.2">
      <c r="C4208" s="13"/>
    </row>
    <row r="4209" spans="3:3" x14ac:dyDescent="0.2">
      <c r="C4209" s="13"/>
    </row>
    <row r="4210" spans="3:3" x14ac:dyDescent="0.2">
      <c r="C4210" s="13"/>
    </row>
    <row r="4211" spans="3:3" x14ac:dyDescent="0.2">
      <c r="C4211" s="13"/>
    </row>
    <row r="4212" spans="3:3" x14ac:dyDescent="0.2">
      <c r="C4212" s="13"/>
    </row>
    <row r="4213" spans="3:3" x14ac:dyDescent="0.2">
      <c r="C4213" s="13"/>
    </row>
    <row r="4214" spans="3:3" x14ac:dyDescent="0.2">
      <c r="C4214" s="13"/>
    </row>
    <row r="4215" spans="3:3" x14ac:dyDescent="0.2">
      <c r="C4215" s="13"/>
    </row>
    <row r="4216" spans="3:3" x14ac:dyDescent="0.2">
      <c r="C4216" s="13"/>
    </row>
    <row r="4217" spans="3:3" x14ac:dyDescent="0.2">
      <c r="C4217" s="13"/>
    </row>
    <row r="4218" spans="3:3" x14ac:dyDescent="0.2">
      <c r="C4218" s="13"/>
    </row>
    <row r="4219" spans="3:3" x14ac:dyDescent="0.2">
      <c r="C4219" s="13"/>
    </row>
    <row r="4220" spans="3:3" x14ac:dyDescent="0.2">
      <c r="C4220" s="13"/>
    </row>
    <row r="4221" spans="3:3" x14ac:dyDescent="0.2">
      <c r="C4221" s="13"/>
    </row>
    <row r="4222" spans="3:3" x14ac:dyDescent="0.2">
      <c r="C4222" s="13"/>
    </row>
    <row r="4223" spans="3:3" x14ac:dyDescent="0.2">
      <c r="C4223" s="13"/>
    </row>
    <row r="4224" spans="3:3" x14ac:dyDescent="0.2">
      <c r="C4224" s="13"/>
    </row>
    <row r="4225" spans="3:3" x14ac:dyDescent="0.2">
      <c r="C4225" s="13"/>
    </row>
    <row r="4226" spans="3:3" x14ac:dyDescent="0.2">
      <c r="C4226" s="13"/>
    </row>
    <row r="4227" spans="3:3" x14ac:dyDescent="0.2">
      <c r="C4227" s="13"/>
    </row>
    <row r="4228" spans="3:3" x14ac:dyDescent="0.2">
      <c r="C4228" s="13"/>
    </row>
    <row r="4229" spans="3:3" x14ac:dyDescent="0.2">
      <c r="C4229" s="13"/>
    </row>
    <row r="4230" spans="3:3" x14ac:dyDescent="0.2">
      <c r="C4230" s="13"/>
    </row>
    <row r="4231" spans="3:3" x14ac:dyDescent="0.2">
      <c r="C4231" s="13"/>
    </row>
    <row r="4232" spans="3:3" x14ac:dyDescent="0.2">
      <c r="C4232" s="13"/>
    </row>
    <row r="4233" spans="3:3" x14ac:dyDescent="0.2">
      <c r="C4233" s="13"/>
    </row>
    <row r="4234" spans="3:3" x14ac:dyDescent="0.2">
      <c r="C4234" s="13"/>
    </row>
    <row r="4235" spans="3:3" x14ac:dyDescent="0.2">
      <c r="C4235" s="13"/>
    </row>
    <row r="4236" spans="3:3" x14ac:dyDescent="0.2">
      <c r="C4236" s="13"/>
    </row>
    <row r="4237" spans="3:3" x14ac:dyDescent="0.2">
      <c r="C4237" s="13"/>
    </row>
    <row r="4238" spans="3:3" x14ac:dyDescent="0.2">
      <c r="C4238" s="13"/>
    </row>
    <row r="4239" spans="3:3" x14ac:dyDescent="0.2">
      <c r="C4239" s="13"/>
    </row>
    <row r="4240" spans="3:3" x14ac:dyDescent="0.2">
      <c r="C4240" s="13"/>
    </row>
    <row r="4241" spans="3:3" x14ac:dyDescent="0.2">
      <c r="C4241" s="13"/>
    </row>
    <row r="4242" spans="3:3" x14ac:dyDescent="0.2">
      <c r="C4242" s="13"/>
    </row>
    <row r="4243" spans="3:3" x14ac:dyDescent="0.2">
      <c r="C4243" s="13"/>
    </row>
    <row r="4244" spans="3:3" x14ac:dyDescent="0.2">
      <c r="C4244" s="13"/>
    </row>
    <row r="4245" spans="3:3" x14ac:dyDescent="0.2">
      <c r="C4245" s="13"/>
    </row>
    <row r="4246" spans="3:3" x14ac:dyDescent="0.2">
      <c r="C4246" s="13"/>
    </row>
    <row r="4247" spans="3:3" x14ac:dyDescent="0.2">
      <c r="C4247" s="13"/>
    </row>
    <row r="4248" spans="3:3" x14ac:dyDescent="0.2">
      <c r="C4248" s="13"/>
    </row>
    <row r="4249" spans="3:3" x14ac:dyDescent="0.2">
      <c r="C4249" s="13"/>
    </row>
    <row r="4250" spans="3:3" x14ac:dyDescent="0.2">
      <c r="C4250" s="13"/>
    </row>
    <row r="4251" spans="3:3" x14ac:dyDescent="0.2">
      <c r="C4251" s="13"/>
    </row>
    <row r="4252" spans="3:3" x14ac:dyDescent="0.2">
      <c r="C4252" s="13"/>
    </row>
    <row r="4253" spans="3:3" x14ac:dyDescent="0.2">
      <c r="C4253" s="13"/>
    </row>
    <row r="4254" spans="3:3" x14ac:dyDescent="0.2">
      <c r="C4254" s="13"/>
    </row>
    <row r="4255" spans="3:3" x14ac:dyDescent="0.2">
      <c r="C4255" s="13"/>
    </row>
    <row r="4256" spans="3:3" x14ac:dyDescent="0.2">
      <c r="C4256" s="13"/>
    </row>
    <row r="4257" spans="3:3" x14ac:dyDescent="0.2">
      <c r="C4257" s="13"/>
    </row>
    <row r="4258" spans="3:3" x14ac:dyDescent="0.2">
      <c r="C4258" s="13"/>
    </row>
    <row r="4259" spans="3:3" x14ac:dyDescent="0.2">
      <c r="C4259" s="13"/>
    </row>
    <row r="4260" spans="3:3" x14ac:dyDescent="0.2">
      <c r="C4260" s="13"/>
    </row>
    <row r="4261" spans="3:3" x14ac:dyDescent="0.2">
      <c r="C4261" s="13"/>
    </row>
    <row r="4262" spans="3:3" x14ac:dyDescent="0.2">
      <c r="C4262" s="13"/>
    </row>
    <row r="4263" spans="3:3" x14ac:dyDescent="0.2">
      <c r="C4263" s="13"/>
    </row>
    <row r="4264" spans="3:3" x14ac:dyDescent="0.2">
      <c r="C4264" s="13"/>
    </row>
    <row r="4265" spans="3:3" x14ac:dyDescent="0.2">
      <c r="C4265" s="13"/>
    </row>
    <row r="4266" spans="3:3" x14ac:dyDescent="0.2">
      <c r="C4266" s="13"/>
    </row>
    <row r="4267" spans="3:3" x14ac:dyDescent="0.2">
      <c r="C4267" s="13"/>
    </row>
    <row r="4268" spans="3:3" x14ac:dyDescent="0.2">
      <c r="C4268" s="13"/>
    </row>
    <row r="4269" spans="3:3" x14ac:dyDescent="0.2">
      <c r="C4269" s="13"/>
    </row>
    <row r="4270" spans="3:3" x14ac:dyDescent="0.2">
      <c r="C4270" s="13"/>
    </row>
    <row r="4271" spans="3:3" x14ac:dyDescent="0.2">
      <c r="C4271" s="13"/>
    </row>
    <row r="4272" spans="3:3" x14ac:dyDescent="0.2">
      <c r="C4272" s="13"/>
    </row>
    <row r="4273" spans="3:3" x14ac:dyDescent="0.2">
      <c r="C4273" s="13"/>
    </row>
    <row r="4274" spans="3:3" x14ac:dyDescent="0.2">
      <c r="C4274" s="13"/>
    </row>
    <row r="4275" spans="3:3" x14ac:dyDescent="0.2">
      <c r="C4275" s="13"/>
    </row>
    <row r="4276" spans="3:3" x14ac:dyDescent="0.2">
      <c r="C4276" s="13"/>
    </row>
    <row r="4277" spans="3:3" x14ac:dyDescent="0.2">
      <c r="C4277" s="13"/>
    </row>
    <row r="4278" spans="3:3" x14ac:dyDescent="0.2">
      <c r="C4278" s="13"/>
    </row>
    <row r="4279" spans="3:3" x14ac:dyDescent="0.2">
      <c r="C4279" s="13"/>
    </row>
    <row r="4280" spans="3:3" x14ac:dyDescent="0.2">
      <c r="C4280" s="13"/>
    </row>
    <row r="4281" spans="3:3" x14ac:dyDescent="0.2">
      <c r="C4281" s="13"/>
    </row>
    <row r="4282" spans="3:3" x14ac:dyDescent="0.2">
      <c r="C4282" s="13"/>
    </row>
    <row r="4283" spans="3:3" x14ac:dyDescent="0.2">
      <c r="C4283" s="13"/>
    </row>
    <row r="4284" spans="3:3" x14ac:dyDescent="0.2">
      <c r="C4284" s="13"/>
    </row>
    <row r="4285" spans="3:3" x14ac:dyDescent="0.2">
      <c r="C4285" s="13"/>
    </row>
    <row r="4286" spans="3:3" x14ac:dyDescent="0.2">
      <c r="C4286" s="13"/>
    </row>
    <row r="4287" spans="3:3" x14ac:dyDescent="0.2">
      <c r="C4287" s="13"/>
    </row>
    <row r="4288" spans="3:3" x14ac:dyDescent="0.2">
      <c r="C4288" s="13"/>
    </row>
    <row r="4289" spans="3:3" x14ac:dyDescent="0.2">
      <c r="C4289" s="13"/>
    </row>
    <row r="4290" spans="3:3" x14ac:dyDescent="0.2">
      <c r="C4290" s="13"/>
    </row>
    <row r="4291" spans="3:3" x14ac:dyDescent="0.2">
      <c r="C4291" s="13"/>
    </row>
    <row r="4292" spans="3:3" x14ac:dyDescent="0.2">
      <c r="C4292" s="13"/>
    </row>
    <row r="4293" spans="3:3" x14ac:dyDescent="0.2">
      <c r="C4293" s="13"/>
    </row>
    <row r="4294" spans="3:3" x14ac:dyDescent="0.2">
      <c r="C4294" s="13"/>
    </row>
    <row r="4295" spans="3:3" x14ac:dyDescent="0.2">
      <c r="C4295" s="13"/>
    </row>
    <row r="4296" spans="3:3" x14ac:dyDescent="0.2">
      <c r="C4296" s="13"/>
    </row>
    <row r="4297" spans="3:3" x14ac:dyDescent="0.2">
      <c r="C4297" s="13"/>
    </row>
    <row r="4298" spans="3:3" x14ac:dyDescent="0.2">
      <c r="C4298" s="13"/>
    </row>
    <row r="4299" spans="3:3" x14ac:dyDescent="0.2">
      <c r="C4299" s="13"/>
    </row>
    <row r="4300" spans="3:3" x14ac:dyDescent="0.2">
      <c r="C4300" s="13"/>
    </row>
    <row r="4301" spans="3:3" x14ac:dyDescent="0.2">
      <c r="C4301" s="13"/>
    </row>
    <row r="4302" spans="3:3" x14ac:dyDescent="0.2">
      <c r="C4302" s="13"/>
    </row>
    <row r="4303" spans="3:3" x14ac:dyDescent="0.2">
      <c r="C4303" s="13"/>
    </row>
    <row r="4304" spans="3:3" x14ac:dyDescent="0.2">
      <c r="C4304" s="13"/>
    </row>
    <row r="4305" spans="3:3" x14ac:dyDescent="0.2">
      <c r="C4305" s="13"/>
    </row>
    <row r="4306" spans="3:3" x14ac:dyDescent="0.2">
      <c r="C4306" s="13"/>
    </row>
    <row r="4307" spans="3:3" x14ac:dyDescent="0.2">
      <c r="C4307" s="13"/>
    </row>
    <row r="4308" spans="3:3" x14ac:dyDescent="0.2">
      <c r="C4308" s="13"/>
    </row>
    <row r="4309" spans="3:3" x14ac:dyDescent="0.2">
      <c r="C4309" s="13"/>
    </row>
    <row r="4310" spans="3:3" x14ac:dyDescent="0.2">
      <c r="C4310" s="13"/>
    </row>
    <row r="4311" spans="3:3" x14ac:dyDescent="0.2">
      <c r="C4311" s="13"/>
    </row>
    <row r="4312" spans="3:3" x14ac:dyDescent="0.2">
      <c r="C4312" s="13"/>
    </row>
    <row r="4313" spans="3:3" x14ac:dyDescent="0.2">
      <c r="C4313" s="13"/>
    </row>
    <row r="4314" spans="3:3" x14ac:dyDescent="0.2">
      <c r="C4314" s="13"/>
    </row>
    <row r="4315" spans="3:3" x14ac:dyDescent="0.2">
      <c r="C4315" s="13"/>
    </row>
    <row r="4316" spans="3:3" x14ac:dyDescent="0.2">
      <c r="C4316" s="13"/>
    </row>
    <row r="4317" spans="3:3" x14ac:dyDescent="0.2">
      <c r="C4317" s="13"/>
    </row>
    <row r="4318" spans="3:3" x14ac:dyDescent="0.2">
      <c r="C4318" s="13"/>
    </row>
    <row r="4319" spans="3:3" x14ac:dyDescent="0.2">
      <c r="C4319" s="13"/>
    </row>
    <row r="4320" spans="3:3" x14ac:dyDescent="0.2">
      <c r="C4320" s="13"/>
    </row>
    <row r="4321" spans="3:3" x14ac:dyDescent="0.2">
      <c r="C4321" s="13"/>
    </row>
    <row r="4322" spans="3:3" x14ac:dyDescent="0.2">
      <c r="C4322" s="13"/>
    </row>
    <row r="4323" spans="3:3" x14ac:dyDescent="0.2">
      <c r="C4323" s="13"/>
    </row>
    <row r="4324" spans="3:3" x14ac:dyDescent="0.2">
      <c r="C4324" s="13"/>
    </row>
    <row r="4325" spans="3:3" x14ac:dyDescent="0.2">
      <c r="C4325" s="13"/>
    </row>
    <row r="4326" spans="3:3" x14ac:dyDescent="0.2">
      <c r="C4326" s="13"/>
    </row>
    <row r="4327" spans="3:3" x14ac:dyDescent="0.2">
      <c r="C4327" s="13"/>
    </row>
    <row r="4328" spans="3:3" x14ac:dyDescent="0.2">
      <c r="C4328" s="13"/>
    </row>
    <row r="4329" spans="3:3" x14ac:dyDescent="0.2">
      <c r="C4329" s="13"/>
    </row>
    <row r="4330" spans="3:3" x14ac:dyDescent="0.2">
      <c r="C4330" s="13"/>
    </row>
    <row r="4331" spans="3:3" x14ac:dyDescent="0.2">
      <c r="C4331" s="13"/>
    </row>
    <row r="4332" spans="3:3" x14ac:dyDescent="0.2">
      <c r="C4332" s="13"/>
    </row>
    <row r="4333" spans="3:3" x14ac:dyDescent="0.2">
      <c r="C4333" s="13"/>
    </row>
    <row r="4334" spans="3:3" x14ac:dyDescent="0.2">
      <c r="C4334" s="13"/>
    </row>
    <row r="4335" spans="3:3" x14ac:dyDescent="0.2">
      <c r="C4335" s="13"/>
    </row>
    <row r="4336" spans="3:3" x14ac:dyDescent="0.2">
      <c r="C4336" s="13"/>
    </row>
    <row r="4337" spans="3:3" x14ac:dyDescent="0.2">
      <c r="C4337" s="13"/>
    </row>
    <row r="4338" spans="3:3" x14ac:dyDescent="0.2">
      <c r="C4338" s="13"/>
    </row>
    <row r="4339" spans="3:3" x14ac:dyDescent="0.2">
      <c r="C4339" s="13"/>
    </row>
    <row r="4340" spans="3:3" x14ac:dyDescent="0.2">
      <c r="C4340" s="13"/>
    </row>
    <row r="4341" spans="3:3" x14ac:dyDescent="0.2">
      <c r="C4341" s="13"/>
    </row>
    <row r="4342" spans="3:3" x14ac:dyDescent="0.2">
      <c r="C4342" s="13"/>
    </row>
    <row r="4343" spans="3:3" x14ac:dyDescent="0.2">
      <c r="C4343" s="13"/>
    </row>
    <row r="4344" spans="3:3" x14ac:dyDescent="0.2">
      <c r="C4344" s="13"/>
    </row>
    <row r="4345" spans="3:3" x14ac:dyDescent="0.2">
      <c r="C4345" s="13"/>
    </row>
    <row r="4346" spans="3:3" x14ac:dyDescent="0.2">
      <c r="C4346" s="13"/>
    </row>
    <row r="4347" spans="3:3" x14ac:dyDescent="0.2">
      <c r="C4347" s="13"/>
    </row>
    <row r="4348" spans="3:3" x14ac:dyDescent="0.2">
      <c r="C4348" s="13"/>
    </row>
    <row r="4349" spans="3:3" x14ac:dyDescent="0.2">
      <c r="C4349" s="13"/>
    </row>
    <row r="4350" spans="3:3" x14ac:dyDescent="0.2">
      <c r="C4350" s="13"/>
    </row>
    <row r="4351" spans="3:3" x14ac:dyDescent="0.2">
      <c r="C4351" s="13"/>
    </row>
    <row r="4352" spans="3:3" x14ac:dyDescent="0.2">
      <c r="C4352" s="13"/>
    </row>
    <row r="4353" spans="3:3" x14ac:dyDescent="0.2">
      <c r="C4353" s="13"/>
    </row>
    <row r="4354" spans="3:3" x14ac:dyDescent="0.2">
      <c r="C4354" s="13"/>
    </row>
    <row r="4355" spans="3:3" x14ac:dyDescent="0.2">
      <c r="C4355" s="13"/>
    </row>
    <row r="4356" spans="3:3" x14ac:dyDescent="0.2">
      <c r="C4356" s="13"/>
    </row>
    <row r="4357" spans="3:3" x14ac:dyDescent="0.2">
      <c r="C4357" s="13"/>
    </row>
    <row r="4358" spans="3:3" x14ac:dyDescent="0.2">
      <c r="C4358" s="13"/>
    </row>
    <row r="4359" spans="3:3" x14ac:dyDescent="0.2">
      <c r="C4359" s="13"/>
    </row>
    <row r="4360" spans="3:3" x14ac:dyDescent="0.2">
      <c r="C4360" s="13"/>
    </row>
    <row r="4361" spans="3:3" x14ac:dyDescent="0.2">
      <c r="C4361" s="13"/>
    </row>
    <row r="4362" spans="3:3" x14ac:dyDescent="0.2">
      <c r="C4362" s="13"/>
    </row>
    <row r="4363" spans="3:3" x14ac:dyDescent="0.2">
      <c r="C4363" s="13"/>
    </row>
    <row r="4364" spans="3:3" x14ac:dyDescent="0.2">
      <c r="C4364" s="13"/>
    </row>
    <row r="4365" spans="3:3" x14ac:dyDescent="0.2">
      <c r="C4365" s="13"/>
    </row>
    <row r="4366" spans="3:3" x14ac:dyDescent="0.2">
      <c r="C4366" s="13"/>
    </row>
    <row r="4367" spans="3:3" x14ac:dyDescent="0.2">
      <c r="C4367" s="13"/>
    </row>
    <row r="4368" spans="3:3" x14ac:dyDescent="0.2">
      <c r="C4368" s="13"/>
    </row>
    <row r="4369" spans="3:3" x14ac:dyDescent="0.2">
      <c r="C4369" s="13"/>
    </row>
    <row r="4370" spans="3:3" x14ac:dyDescent="0.2">
      <c r="C4370" s="13"/>
    </row>
    <row r="4371" spans="3:3" x14ac:dyDescent="0.2">
      <c r="C4371" s="13"/>
    </row>
    <row r="4372" spans="3:3" x14ac:dyDescent="0.2">
      <c r="C4372" s="13"/>
    </row>
    <row r="4373" spans="3:3" x14ac:dyDescent="0.2">
      <c r="C4373" s="13"/>
    </row>
    <row r="4374" spans="3:3" x14ac:dyDescent="0.2">
      <c r="C4374" s="13"/>
    </row>
    <row r="4375" spans="3:3" x14ac:dyDescent="0.2">
      <c r="C4375" s="13"/>
    </row>
    <row r="4376" spans="3:3" x14ac:dyDescent="0.2">
      <c r="C4376" s="13"/>
    </row>
    <row r="4377" spans="3:3" x14ac:dyDescent="0.2">
      <c r="C4377" s="13"/>
    </row>
    <row r="4378" spans="3:3" x14ac:dyDescent="0.2">
      <c r="C4378" s="13"/>
    </row>
    <row r="4379" spans="3:3" x14ac:dyDescent="0.2">
      <c r="C4379" s="13"/>
    </row>
    <row r="4380" spans="3:3" x14ac:dyDescent="0.2">
      <c r="C4380" s="13"/>
    </row>
    <row r="4381" spans="3:3" x14ac:dyDescent="0.2">
      <c r="C4381" s="13"/>
    </row>
    <row r="4382" spans="3:3" x14ac:dyDescent="0.2">
      <c r="C4382" s="13"/>
    </row>
    <row r="4383" spans="3:3" x14ac:dyDescent="0.2">
      <c r="C4383" s="13"/>
    </row>
    <row r="4384" spans="3:3" x14ac:dyDescent="0.2">
      <c r="C4384" s="13"/>
    </row>
    <row r="4385" spans="3:3" x14ac:dyDescent="0.2">
      <c r="C4385" s="13"/>
    </row>
    <row r="4386" spans="3:3" x14ac:dyDescent="0.2">
      <c r="C4386" s="13"/>
    </row>
    <row r="4387" spans="3:3" x14ac:dyDescent="0.2">
      <c r="C4387" s="13"/>
    </row>
    <row r="4388" spans="3:3" x14ac:dyDescent="0.2">
      <c r="C4388" s="13"/>
    </row>
    <row r="4389" spans="3:3" x14ac:dyDescent="0.2">
      <c r="C4389" s="13"/>
    </row>
    <row r="4390" spans="3:3" x14ac:dyDescent="0.2">
      <c r="C4390" s="13"/>
    </row>
    <row r="4391" spans="3:3" x14ac:dyDescent="0.2">
      <c r="C4391" s="13"/>
    </row>
    <row r="4392" spans="3:3" x14ac:dyDescent="0.2">
      <c r="C4392" s="13"/>
    </row>
    <row r="4393" spans="3:3" x14ac:dyDescent="0.2">
      <c r="C4393" s="13"/>
    </row>
    <row r="4394" spans="3:3" x14ac:dyDescent="0.2">
      <c r="C4394" s="13"/>
    </row>
    <row r="4395" spans="3:3" x14ac:dyDescent="0.2">
      <c r="C4395" s="13"/>
    </row>
    <row r="4396" spans="3:3" x14ac:dyDescent="0.2">
      <c r="C4396" s="13"/>
    </row>
    <row r="4397" spans="3:3" x14ac:dyDescent="0.2">
      <c r="C4397" s="13"/>
    </row>
    <row r="4398" spans="3:3" x14ac:dyDescent="0.2">
      <c r="C4398" s="13"/>
    </row>
    <row r="4399" spans="3:3" x14ac:dyDescent="0.2">
      <c r="C4399" s="13"/>
    </row>
    <row r="4400" spans="3:3" x14ac:dyDescent="0.2">
      <c r="C4400" s="13"/>
    </row>
    <row r="4401" spans="3:3" x14ac:dyDescent="0.2">
      <c r="C4401" s="13"/>
    </row>
    <row r="4402" spans="3:3" x14ac:dyDescent="0.2">
      <c r="C4402" s="13"/>
    </row>
    <row r="4403" spans="3:3" x14ac:dyDescent="0.2">
      <c r="C4403" s="13"/>
    </row>
    <row r="4404" spans="3:3" x14ac:dyDescent="0.2">
      <c r="C4404" s="13"/>
    </row>
    <row r="4405" spans="3:3" x14ac:dyDescent="0.2">
      <c r="C4405" s="13"/>
    </row>
    <row r="4406" spans="3:3" x14ac:dyDescent="0.2">
      <c r="C4406" s="13"/>
    </row>
    <row r="4407" spans="3:3" x14ac:dyDescent="0.2">
      <c r="C4407" s="13"/>
    </row>
    <row r="4408" spans="3:3" x14ac:dyDescent="0.2">
      <c r="C4408" s="13"/>
    </row>
    <row r="4409" spans="3:3" x14ac:dyDescent="0.2">
      <c r="C4409" s="13"/>
    </row>
    <row r="4410" spans="3:3" x14ac:dyDescent="0.2">
      <c r="C4410" s="13"/>
    </row>
    <row r="4411" spans="3:3" x14ac:dyDescent="0.2">
      <c r="C4411" s="13"/>
    </row>
    <row r="4412" spans="3:3" x14ac:dyDescent="0.2">
      <c r="C4412" s="13"/>
    </row>
    <row r="4413" spans="3:3" x14ac:dyDescent="0.2">
      <c r="C4413" s="13"/>
    </row>
    <row r="4414" spans="3:3" x14ac:dyDescent="0.2">
      <c r="C4414" s="13"/>
    </row>
    <row r="4415" spans="3:3" x14ac:dyDescent="0.2">
      <c r="C4415" s="13"/>
    </row>
    <row r="4416" spans="3:3" x14ac:dyDescent="0.2">
      <c r="C4416" s="13"/>
    </row>
    <row r="4417" spans="3:3" x14ac:dyDescent="0.2">
      <c r="C4417" s="13"/>
    </row>
    <row r="4418" spans="3:3" x14ac:dyDescent="0.2">
      <c r="C4418" s="13"/>
    </row>
    <row r="4419" spans="3:3" x14ac:dyDescent="0.2">
      <c r="C4419" s="13"/>
    </row>
    <row r="4420" spans="3:3" x14ac:dyDescent="0.2">
      <c r="C4420" s="13"/>
    </row>
    <row r="4421" spans="3:3" x14ac:dyDescent="0.2">
      <c r="C4421" s="13"/>
    </row>
    <row r="4422" spans="3:3" x14ac:dyDescent="0.2">
      <c r="C4422" s="13"/>
    </row>
    <row r="4423" spans="3:3" x14ac:dyDescent="0.2">
      <c r="C4423" s="13"/>
    </row>
    <row r="4424" spans="3:3" x14ac:dyDescent="0.2">
      <c r="C4424" s="13"/>
    </row>
    <row r="4425" spans="3:3" x14ac:dyDescent="0.2">
      <c r="C4425" s="13"/>
    </row>
    <row r="4426" spans="3:3" x14ac:dyDescent="0.2">
      <c r="C4426" s="13"/>
    </row>
    <row r="4427" spans="3:3" x14ac:dyDescent="0.2">
      <c r="C4427" s="13"/>
    </row>
    <row r="4428" spans="3:3" x14ac:dyDescent="0.2">
      <c r="C4428" s="13"/>
    </row>
    <row r="4429" spans="3:3" x14ac:dyDescent="0.2">
      <c r="C4429" s="13"/>
    </row>
    <row r="4430" spans="3:3" x14ac:dyDescent="0.2">
      <c r="C4430" s="13"/>
    </row>
    <row r="4431" spans="3:3" x14ac:dyDescent="0.2">
      <c r="C4431" s="13"/>
    </row>
    <row r="4432" spans="3:3" x14ac:dyDescent="0.2">
      <c r="C4432" s="13"/>
    </row>
    <row r="4433" spans="3:3" x14ac:dyDescent="0.2">
      <c r="C4433" s="13"/>
    </row>
    <row r="4434" spans="3:3" x14ac:dyDescent="0.2">
      <c r="C4434" s="13"/>
    </row>
    <row r="4435" spans="3:3" x14ac:dyDescent="0.2">
      <c r="C4435" s="13"/>
    </row>
    <row r="4436" spans="3:3" x14ac:dyDescent="0.2">
      <c r="C4436" s="13"/>
    </row>
    <row r="4437" spans="3:3" x14ac:dyDescent="0.2">
      <c r="C4437" s="13"/>
    </row>
    <row r="4438" spans="3:3" x14ac:dyDescent="0.2">
      <c r="C4438" s="13"/>
    </row>
    <row r="4439" spans="3:3" x14ac:dyDescent="0.2">
      <c r="C4439" s="13"/>
    </row>
    <row r="4440" spans="3:3" x14ac:dyDescent="0.2">
      <c r="C4440" s="13"/>
    </row>
    <row r="4441" spans="3:3" x14ac:dyDescent="0.2">
      <c r="C4441" s="13"/>
    </row>
    <row r="4442" spans="3:3" x14ac:dyDescent="0.2">
      <c r="C4442" s="13"/>
    </row>
    <row r="4443" spans="3:3" x14ac:dyDescent="0.2">
      <c r="C4443" s="13"/>
    </row>
    <row r="4444" spans="3:3" x14ac:dyDescent="0.2">
      <c r="C4444" s="13"/>
    </row>
    <row r="4445" spans="3:3" x14ac:dyDescent="0.2">
      <c r="C4445" s="13"/>
    </row>
    <row r="4446" spans="3:3" x14ac:dyDescent="0.2">
      <c r="C4446" s="13"/>
    </row>
    <row r="4447" spans="3:3" x14ac:dyDescent="0.2">
      <c r="C4447" s="13"/>
    </row>
    <row r="4448" spans="3:3" x14ac:dyDescent="0.2">
      <c r="C4448" s="13"/>
    </row>
    <row r="4449" spans="3:3" x14ac:dyDescent="0.2">
      <c r="C4449" s="13"/>
    </row>
    <row r="4450" spans="3:3" x14ac:dyDescent="0.2">
      <c r="C4450" s="13"/>
    </row>
    <row r="4451" spans="3:3" x14ac:dyDescent="0.2">
      <c r="C4451" s="13"/>
    </row>
    <row r="4452" spans="3:3" x14ac:dyDescent="0.2">
      <c r="C4452" s="13"/>
    </row>
    <row r="4453" spans="3:3" x14ac:dyDescent="0.2">
      <c r="C4453" s="13"/>
    </row>
    <row r="4454" spans="3:3" x14ac:dyDescent="0.2">
      <c r="C4454" s="13"/>
    </row>
    <row r="4455" spans="3:3" x14ac:dyDescent="0.2">
      <c r="C4455" s="13"/>
    </row>
    <row r="4456" spans="3:3" x14ac:dyDescent="0.2">
      <c r="C4456" s="13"/>
    </row>
    <row r="4457" spans="3:3" x14ac:dyDescent="0.2">
      <c r="C4457" s="13"/>
    </row>
    <row r="4458" spans="3:3" x14ac:dyDescent="0.2">
      <c r="C4458" s="13"/>
    </row>
    <row r="4459" spans="3:3" x14ac:dyDescent="0.2">
      <c r="C4459" s="13"/>
    </row>
    <row r="4460" spans="3:3" x14ac:dyDescent="0.2">
      <c r="C4460" s="13"/>
    </row>
    <row r="4461" spans="3:3" x14ac:dyDescent="0.2">
      <c r="C4461" s="13"/>
    </row>
    <row r="4462" spans="3:3" x14ac:dyDescent="0.2">
      <c r="C4462" s="13"/>
    </row>
    <row r="4463" spans="3:3" x14ac:dyDescent="0.2">
      <c r="C4463" s="13"/>
    </row>
    <row r="4464" spans="3:3" x14ac:dyDescent="0.2">
      <c r="C4464" s="13"/>
    </row>
    <row r="4465" spans="3:3" x14ac:dyDescent="0.2">
      <c r="C4465" s="13"/>
    </row>
    <row r="4466" spans="3:3" x14ac:dyDescent="0.2">
      <c r="C4466" s="13"/>
    </row>
    <row r="4467" spans="3:3" x14ac:dyDescent="0.2">
      <c r="C4467" s="13"/>
    </row>
    <row r="4468" spans="3:3" x14ac:dyDescent="0.2">
      <c r="C4468" s="13"/>
    </row>
    <row r="4469" spans="3:3" x14ac:dyDescent="0.2">
      <c r="C4469" s="13"/>
    </row>
    <row r="4470" spans="3:3" x14ac:dyDescent="0.2">
      <c r="C4470" s="13"/>
    </row>
    <row r="4471" spans="3:3" x14ac:dyDescent="0.2">
      <c r="C4471" s="13"/>
    </row>
    <row r="4472" spans="3:3" x14ac:dyDescent="0.2">
      <c r="C4472" s="13"/>
    </row>
    <row r="4473" spans="3:3" x14ac:dyDescent="0.2">
      <c r="C4473" s="13"/>
    </row>
    <row r="4474" spans="3:3" x14ac:dyDescent="0.2">
      <c r="C4474" s="13"/>
    </row>
    <row r="4475" spans="3:3" x14ac:dyDescent="0.2">
      <c r="C4475" s="13"/>
    </row>
    <row r="4476" spans="3:3" x14ac:dyDescent="0.2">
      <c r="C4476" s="13"/>
    </row>
    <row r="4477" spans="3:3" x14ac:dyDescent="0.2">
      <c r="C4477" s="13"/>
    </row>
    <row r="4478" spans="3:3" x14ac:dyDescent="0.2">
      <c r="C4478" s="13"/>
    </row>
    <row r="4479" spans="3:3" x14ac:dyDescent="0.2">
      <c r="C4479" s="13"/>
    </row>
    <row r="4480" spans="3:3" x14ac:dyDescent="0.2">
      <c r="C4480" s="13"/>
    </row>
    <row r="4481" spans="3:3" x14ac:dyDescent="0.2">
      <c r="C4481" s="13"/>
    </row>
    <row r="4482" spans="3:3" x14ac:dyDescent="0.2">
      <c r="C4482" s="13"/>
    </row>
    <row r="4483" spans="3:3" x14ac:dyDescent="0.2">
      <c r="C4483" s="13"/>
    </row>
    <row r="4484" spans="3:3" x14ac:dyDescent="0.2">
      <c r="C4484" s="13"/>
    </row>
    <row r="4485" spans="3:3" x14ac:dyDescent="0.2">
      <c r="C4485" s="13"/>
    </row>
    <row r="4486" spans="3:3" x14ac:dyDescent="0.2">
      <c r="C4486" s="13"/>
    </row>
    <row r="4487" spans="3:3" x14ac:dyDescent="0.2">
      <c r="C4487" s="13"/>
    </row>
    <row r="4488" spans="3:3" x14ac:dyDescent="0.2">
      <c r="C4488" s="13"/>
    </row>
    <row r="4489" spans="3:3" x14ac:dyDescent="0.2">
      <c r="C4489" s="13"/>
    </row>
    <row r="4490" spans="3:3" x14ac:dyDescent="0.2">
      <c r="C4490" s="13"/>
    </row>
    <row r="4491" spans="3:3" x14ac:dyDescent="0.2">
      <c r="C4491" s="13"/>
    </row>
    <row r="4492" spans="3:3" x14ac:dyDescent="0.2">
      <c r="C4492" s="13"/>
    </row>
    <row r="4493" spans="3:3" x14ac:dyDescent="0.2">
      <c r="C4493" s="13"/>
    </row>
    <row r="4494" spans="3:3" x14ac:dyDescent="0.2">
      <c r="C4494" s="13"/>
    </row>
    <row r="4495" spans="3:3" x14ac:dyDescent="0.2">
      <c r="C4495" s="13"/>
    </row>
    <row r="4496" spans="3:3" x14ac:dyDescent="0.2">
      <c r="C4496" s="13"/>
    </row>
    <row r="4497" spans="3:3" x14ac:dyDescent="0.2">
      <c r="C4497" s="13"/>
    </row>
    <row r="4498" spans="3:3" x14ac:dyDescent="0.2">
      <c r="C4498" s="13"/>
    </row>
    <row r="4499" spans="3:3" x14ac:dyDescent="0.2">
      <c r="C4499" s="13"/>
    </row>
    <row r="4500" spans="3:3" x14ac:dyDescent="0.2">
      <c r="C4500" s="13"/>
    </row>
    <row r="4501" spans="3:3" x14ac:dyDescent="0.2">
      <c r="C4501" s="13"/>
    </row>
    <row r="4502" spans="3:3" x14ac:dyDescent="0.2">
      <c r="C4502" s="13"/>
    </row>
    <row r="4503" spans="3:3" x14ac:dyDescent="0.2">
      <c r="C4503" s="13"/>
    </row>
    <row r="4504" spans="3:3" x14ac:dyDescent="0.2">
      <c r="C4504" s="13"/>
    </row>
    <row r="4505" spans="3:3" x14ac:dyDescent="0.2">
      <c r="C4505" s="13"/>
    </row>
    <row r="4506" spans="3:3" x14ac:dyDescent="0.2">
      <c r="C4506" s="13"/>
    </row>
    <row r="4507" spans="3:3" x14ac:dyDescent="0.2">
      <c r="C4507" s="13"/>
    </row>
    <row r="4508" spans="3:3" x14ac:dyDescent="0.2">
      <c r="C4508" s="13"/>
    </row>
    <row r="4509" spans="3:3" x14ac:dyDescent="0.2">
      <c r="C4509" s="13"/>
    </row>
    <row r="4510" spans="3:3" x14ac:dyDescent="0.2">
      <c r="C4510" s="13"/>
    </row>
    <row r="4511" spans="3:3" x14ac:dyDescent="0.2">
      <c r="C4511" s="13"/>
    </row>
    <row r="4512" spans="3:3" x14ac:dyDescent="0.2">
      <c r="C4512" s="13"/>
    </row>
    <row r="4513" spans="3:3" x14ac:dyDescent="0.2">
      <c r="C4513" s="13"/>
    </row>
    <row r="4514" spans="3:3" x14ac:dyDescent="0.2">
      <c r="C4514" s="13"/>
    </row>
    <row r="4515" spans="3:3" x14ac:dyDescent="0.2">
      <c r="C4515" s="13"/>
    </row>
    <row r="4516" spans="3:3" x14ac:dyDescent="0.2">
      <c r="C4516" s="13"/>
    </row>
    <row r="4517" spans="3:3" x14ac:dyDescent="0.2">
      <c r="C4517" s="13"/>
    </row>
    <row r="4518" spans="3:3" x14ac:dyDescent="0.2">
      <c r="C4518" s="13"/>
    </row>
    <row r="4519" spans="3:3" x14ac:dyDescent="0.2">
      <c r="C4519" s="13"/>
    </row>
    <row r="4520" spans="3:3" x14ac:dyDescent="0.2">
      <c r="C4520" s="13"/>
    </row>
    <row r="4521" spans="3:3" x14ac:dyDescent="0.2">
      <c r="C4521" s="13"/>
    </row>
    <row r="4522" spans="3:3" x14ac:dyDescent="0.2">
      <c r="C4522" s="13"/>
    </row>
    <row r="4523" spans="3:3" x14ac:dyDescent="0.2">
      <c r="C4523" s="13"/>
    </row>
    <row r="4524" spans="3:3" x14ac:dyDescent="0.2">
      <c r="C4524" s="13"/>
    </row>
    <row r="4525" spans="3:3" x14ac:dyDescent="0.2">
      <c r="C4525" s="13"/>
    </row>
    <row r="4526" spans="3:3" x14ac:dyDescent="0.2">
      <c r="C4526" s="13"/>
    </row>
    <row r="4527" spans="3:3" x14ac:dyDescent="0.2">
      <c r="C4527" s="13"/>
    </row>
    <row r="4528" spans="3:3" x14ac:dyDescent="0.2">
      <c r="C4528" s="13"/>
    </row>
    <row r="4529" spans="3:3" x14ac:dyDescent="0.2">
      <c r="C4529" s="13"/>
    </row>
    <row r="4530" spans="3:3" x14ac:dyDescent="0.2">
      <c r="C4530" s="13"/>
    </row>
    <row r="4531" spans="3:3" x14ac:dyDescent="0.2">
      <c r="C4531" s="13"/>
    </row>
    <row r="4532" spans="3:3" x14ac:dyDescent="0.2">
      <c r="C4532" s="13"/>
    </row>
    <row r="4533" spans="3:3" x14ac:dyDescent="0.2">
      <c r="C4533" s="13"/>
    </row>
    <row r="4534" spans="3:3" x14ac:dyDescent="0.2">
      <c r="C4534" s="13"/>
    </row>
    <row r="4535" spans="3:3" x14ac:dyDescent="0.2">
      <c r="C4535" s="13"/>
    </row>
    <row r="4536" spans="3:3" x14ac:dyDescent="0.2">
      <c r="C4536" s="13"/>
    </row>
    <row r="4537" spans="3:3" x14ac:dyDescent="0.2">
      <c r="C4537" s="13"/>
    </row>
    <row r="4538" spans="3:3" x14ac:dyDescent="0.2">
      <c r="C4538" s="13"/>
    </row>
    <row r="4539" spans="3:3" x14ac:dyDescent="0.2">
      <c r="C4539" s="13"/>
    </row>
    <row r="4540" spans="3:3" x14ac:dyDescent="0.2">
      <c r="C4540" s="13"/>
    </row>
    <row r="4541" spans="3:3" x14ac:dyDescent="0.2">
      <c r="C4541" s="13"/>
    </row>
    <row r="4542" spans="3:3" x14ac:dyDescent="0.2">
      <c r="C4542" s="13"/>
    </row>
    <row r="4543" spans="3:3" x14ac:dyDescent="0.2">
      <c r="C4543" s="13"/>
    </row>
    <row r="4544" spans="3:3" x14ac:dyDescent="0.2">
      <c r="C4544" s="13"/>
    </row>
    <row r="4545" spans="3:3" x14ac:dyDescent="0.2">
      <c r="C4545" s="13"/>
    </row>
    <row r="4546" spans="3:3" x14ac:dyDescent="0.2">
      <c r="C4546" s="13"/>
    </row>
    <row r="4547" spans="3:3" x14ac:dyDescent="0.2">
      <c r="C4547" s="13"/>
    </row>
    <row r="4548" spans="3:3" x14ac:dyDescent="0.2">
      <c r="C4548" s="13"/>
    </row>
    <row r="4549" spans="3:3" x14ac:dyDescent="0.2">
      <c r="C4549" s="13"/>
    </row>
    <row r="4550" spans="3:3" x14ac:dyDescent="0.2">
      <c r="C4550" s="13"/>
    </row>
    <row r="4551" spans="3:3" x14ac:dyDescent="0.2">
      <c r="C4551" s="13"/>
    </row>
    <row r="4552" spans="3:3" x14ac:dyDescent="0.2">
      <c r="C4552" s="13"/>
    </row>
    <row r="4553" spans="3:3" x14ac:dyDescent="0.2">
      <c r="C4553" s="13"/>
    </row>
    <row r="4554" spans="3:3" x14ac:dyDescent="0.2">
      <c r="C4554" s="13"/>
    </row>
    <row r="4555" spans="3:3" x14ac:dyDescent="0.2">
      <c r="C4555" s="13"/>
    </row>
    <row r="4556" spans="3:3" x14ac:dyDescent="0.2">
      <c r="C4556" s="13"/>
    </row>
    <row r="4557" spans="3:3" x14ac:dyDescent="0.2">
      <c r="C4557" s="13"/>
    </row>
    <row r="4558" spans="3:3" x14ac:dyDescent="0.2">
      <c r="C4558" s="13"/>
    </row>
    <row r="4559" spans="3:3" x14ac:dyDescent="0.2">
      <c r="C4559" s="13"/>
    </row>
    <row r="4560" spans="3:3" x14ac:dyDescent="0.2">
      <c r="C4560" s="13"/>
    </row>
    <row r="4561" spans="3:3" x14ac:dyDescent="0.2">
      <c r="C4561" s="13"/>
    </row>
    <row r="4562" spans="3:3" x14ac:dyDescent="0.2">
      <c r="C4562" s="13"/>
    </row>
    <row r="4563" spans="3:3" x14ac:dyDescent="0.2">
      <c r="C4563" s="13"/>
    </row>
    <row r="4564" spans="3:3" x14ac:dyDescent="0.2">
      <c r="C4564" s="13"/>
    </row>
    <row r="4565" spans="3:3" x14ac:dyDescent="0.2">
      <c r="C4565" s="13"/>
    </row>
    <row r="4566" spans="3:3" x14ac:dyDescent="0.2">
      <c r="C4566" s="13"/>
    </row>
    <row r="4567" spans="3:3" x14ac:dyDescent="0.2">
      <c r="C4567" s="13"/>
    </row>
    <row r="4568" spans="3:3" x14ac:dyDescent="0.2">
      <c r="C4568" s="13"/>
    </row>
    <row r="4569" spans="3:3" x14ac:dyDescent="0.2">
      <c r="C4569" s="13"/>
    </row>
    <row r="4570" spans="3:3" x14ac:dyDescent="0.2">
      <c r="C4570" s="13"/>
    </row>
    <row r="4571" spans="3:3" x14ac:dyDescent="0.2">
      <c r="C4571" s="13"/>
    </row>
    <row r="4572" spans="3:3" x14ac:dyDescent="0.2">
      <c r="C4572" s="13"/>
    </row>
    <row r="4573" spans="3:3" x14ac:dyDescent="0.2">
      <c r="C4573" s="13"/>
    </row>
    <row r="4574" spans="3:3" x14ac:dyDescent="0.2">
      <c r="C4574" s="13"/>
    </row>
    <row r="4575" spans="3:3" x14ac:dyDescent="0.2">
      <c r="C4575" s="13"/>
    </row>
    <row r="4576" spans="3:3" x14ac:dyDescent="0.2">
      <c r="C4576" s="13"/>
    </row>
    <row r="4577" spans="3:3" x14ac:dyDescent="0.2">
      <c r="C4577" s="13"/>
    </row>
    <row r="4578" spans="3:3" x14ac:dyDescent="0.2">
      <c r="C4578" s="13"/>
    </row>
    <row r="4579" spans="3:3" x14ac:dyDescent="0.2">
      <c r="C4579" s="13"/>
    </row>
    <row r="4580" spans="3:3" x14ac:dyDescent="0.2">
      <c r="C4580" s="13"/>
    </row>
    <row r="4581" spans="3:3" x14ac:dyDescent="0.2">
      <c r="C4581" s="13"/>
    </row>
    <row r="4582" spans="3:3" x14ac:dyDescent="0.2">
      <c r="C4582" s="13"/>
    </row>
    <row r="4583" spans="3:3" x14ac:dyDescent="0.2">
      <c r="C4583" s="13"/>
    </row>
    <row r="4584" spans="3:3" x14ac:dyDescent="0.2">
      <c r="C4584" s="13"/>
    </row>
    <row r="4585" spans="3:3" x14ac:dyDescent="0.2">
      <c r="C4585" s="13"/>
    </row>
    <row r="4586" spans="3:3" x14ac:dyDescent="0.2">
      <c r="C4586" s="13"/>
    </row>
    <row r="4587" spans="3:3" x14ac:dyDescent="0.2">
      <c r="C4587" s="13"/>
    </row>
    <row r="4588" spans="3:3" x14ac:dyDescent="0.2">
      <c r="C4588" s="13"/>
    </row>
    <row r="4589" spans="3:3" x14ac:dyDescent="0.2">
      <c r="C4589" s="13"/>
    </row>
    <row r="4590" spans="3:3" x14ac:dyDescent="0.2">
      <c r="C4590" s="13"/>
    </row>
    <row r="4591" spans="3:3" x14ac:dyDescent="0.2">
      <c r="C4591" s="13"/>
    </row>
    <row r="4592" spans="3:3" x14ac:dyDescent="0.2">
      <c r="C4592" s="13"/>
    </row>
    <row r="4593" spans="3:3" x14ac:dyDescent="0.2">
      <c r="C4593" s="13"/>
    </row>
    <row r="4594" spans="3:3" x14ac:dyDescent="0.2">
      <c r="C4594" s="13"/>
    </row>
    <row r="4595" spans="3:3" x14ac:dyDescent="0.2">
      <c r="C4595" s="13"/>
    </row>
    <row r="4596" spans="3:3" x14ac:dyDescent="0.2">
      <c r="C4596" s="13"/>
    </row>
    <row r="4597" spans="3:3" x14ac:dyDescent="0.2">
      <c r="C4597" s="13"/>
    </row>
    <row r="4598" spans="3:3" x14ac:dyDescent="0.2">
      <c r="C4598" s="13"/>
    </row>
    <row r="4599" spans="3:3" x14ac:dyDescent="0.2">
      <c r="C4599" s="13"/>
    </row>
    <row r="4600" spans="3:3" x14ac:dyDescent="0.2">
      <c r="C4600" s="13"/>
    </row>
    <row r="4601" spans="3:3" x14ac:dyDescent="0.2">
      <c r="C4601" s="13"/>
    </row>
    <row r="4602" spans="3:3" x14ac:dyDescent="0.2">
      <c r="C4602" s="13"/>
    </row>
    <row r="4603" spans="3:3" x14ac:dyDescent="0.2">
      <c r="C4603" s="13"/>
    </row>
    <row r="4604" spans="3:3" x14ac:dyDescent="0.2">
      <c r="C4604" s="13"/>
    </row>
    <row r="4605" spans="3:3" x14ac:dyDescent="0.2">
      <c r="C4605" s="13"/>
    </row>
    <row r="4606" spans="3:3" x14ac:dyDescent="0.2">
      <c r="C4606" s="13"/>
    </row>
    <row r="4607" spans="3:3" x14ac:dyDescent="0.2">
      <c r="C4607" s="13"/>
    </row>
    <row r="4608" spans="3:3" x14ac:dyDescent="0.2">
      <c r="C4608" s="13"/>
    </row>
    <row r="4609" spans="3:3" x14ac:dyDescent="0.2">
      <c r="C4609" s="13"/>
    </row>
    <row r="4610" spans="3:3" x14ac:dyDescent="0.2">
      <c r="C4610" s="13"/>
    </row>
    <row r="4611" spans="3:3" x14ac:dyDescent="0.2">
      <c r="C4611" s="13"/>
    </row>
    <row r="4612" spans="3:3" x14ac:dyDescent="0.2">
      <c r="C4612" s="13"/>
    </row>
    <row r="4613" spans="3:3" x14ac:dyDescent="0.2">
      <c r="C4613" s="13"/>
    </row>
    <row r="4614" spans="3:3" x14ac:dyDescent="0.2">
      <c r="C4614" s="13"/>
    </row>
    <row r="4615" spans="3:3" x14ac:dyDescent="0.2">
      <c r="C4615" s="13"/>
    </row>
    <row r="4616" spans="3:3" x14ac:dyDescent="0.2">
      <c r="C4616" s="13"/>
    </row>
    <row r="4617" spans="3:3" x14ac:dyDescent="0.2">
      <c r="C4617" s="13"/>
    </row>
    <row r="4618" spans="3:3" x14ac:dyDescent="0.2">
      <c r="C4618" s="13"/>
    </row>
    <row r="4619" spans="3:3" x14ac:dyDescent="0.2">
      <c r="C4619" s="13"/>
    </row>
    <row r="4620" spans="3:3" x14ac:dyDescent="0.2">
      <c r="C4620" s="13"/>
    </row>
    <row r="4621" spans="3:3" x14ac:dyDescent="0.2">
      <c r="C4621" s="13"/>
    </row>
    <row r="4622" spans="3:3" x14ac:dyDescent="0.2">
      <c r="C4622" s="13"/>
    </row>
    <row r="4623" spans="3:3" x14ac:dyDescent="0.2">
      <c r="C4623" s="13"/>
    </row>
    <row r="4624" spans="3:3" x14ac:dyDescent="0.2">
      <c r="C4624" s="13"/>
    </row>
    <row r="4625" spans="3:3" x14ac:dyDescent="0.2">
      <c r="C4625" s="13"/>
    </row>
    <row r="4626" spans="3:3" x14ac:dyDescent="0.2">
      <c r="C4626" s="13"/>
    </row>
    <row r="4627" spans="3:3" x14ac:dyDescent="0.2">
      <c r="C4627" s="13"/>
    </row>
    <row r="4628" spans="3:3" x14ac:dyDescent="0.2">
      <c r="C4628" s="13"/>
    </row>
    <row r="4629" spans="3:3" x14ac:dyDescent="0.2">
      <c r="C4629" s="13"/>
    </row>
    <row r="4630" spans="3:3" x14ac:dyDescent="0.2">
      <c r="C4630" s="13"/>
    </row>
    <row r="4631" spans="3:3" x14ac:dyDescent="0.2">
      <c r="C4631" s="13"/>
    </row>
    <row r="4632" spans="3:3" x14ac:dyDescent="0.2">
      <c r="C4632" s="13"/>
    </row>
    <row r="4633" spans="3:3" x14ac:dyDescent="0.2">
      <c r="C4633" s="13"/>
    </row>
    <row r="4634" spans="3:3" x14ac:dyDescent="0.2">
      <c r="C4634" s="13"/>
    </row>
    <row r="4635" spans="3:3" x14ac:dyDescent="0.2">
      <c r="C4635" s="13"/>
    </row>
    <row r="4636" spans="3:3" x14ac:dyDescent="0.2">
      <c r="C4636" s="13"/>
    </row>
    <row r="4637" spans="3:3" x14ac:dyDescent="0.2">
      <c r="C4637" s="13"/>
    </row>
    <row r="4638" spans="3:3" x14ac:dyDescent="0.2">
      <c r="C4638" s="13"/>
    </row>
    <row r="4639" spans="3:3" x14ac:dyDescent="0.2">
      <c r="C4639" s="13"/>
    </row>
    <row r="4640" spans="3:3" x14ac:dyDescent="0.2">
      <c r="C4640" s="13"/>
    </row>
    <row r="4641" spans="3:3" x14ac:dyDescent="0.2">
      <c r="C4641" s="13"/>
    </row>
    <row r="4642" spans="3:3" x14ac:dyDescent="0.2">
      <c r="C4642" s="13"/>
    </row>
    <row r="4643" spans="3:3" x14ac:dyDescent="0.2">
      <c r="C4643" s="13"/>
    </row>
    <row r="4644" spans="3:3" x14ac:dyDescent="0.2">
      <c r="C4644" s="13"/>
    </row>
    <row r="4645" spans="3:3" x14ac:dyDescent="0.2">
      <c r="C4645" s="13"/>
    </row>
    <row r="4646" spans="3:3" x14ac:dyDescent="0.2">
      <c r="C4646" s="13"/>
    </row>
    <row r="4647" spans="3:3" x14ac:dyDescent="0.2">
      <c r="C4647" s="13"/>
    </row>
    <row r="4648" spans="3:3" x14ac:dyDescent="0.2">
      <c r="C4648" s="13"/>
    </row>
    <row r="4649" spans="3:3" x14ac:dyDescent="0.2">
      <c r="C4649" s="13"/>
    </row>
    <row r="4650" spans="3:3" x14ac:dyDescent="0.2">
      <c r="C4650" s="13"/>
    </row>
    <row r="4651" spans="3:3" x14ac:dyDescent="0.2">
      <c r="C4651" s="13"/>
    </row>
    <row r="4652" spans="3:3" x14ac:dyDescent="0.2">
      <c r="C4652" s="13"/>
    </row>
    <row r="4653" spans="3:3" x14ac:dyDescent="0.2">
      <c r="C4653" s="13"/>
    </row>
    <row r="4654" spans="3:3" x14ac:dyDescent="0.2">
      <c r="C4654" s="13"/>
    </row>
    <row r="4655" spans="3:3" x14ac:dyDescent="0.2">
      <c r="C4655" s="13"/>
    </row>
    <row r="4656" spans="3:3" x14ac:dyDescent="0.2">
      <c r="C4656" s="13"/>
    </row>
    <row r="4657" spans="3:3" x14ac:dyDescent="0.2">
      <c r="C4657" s="13"/>
    </row>
    <row r="4658" spans="3:3" x14ac:dyDescent="0.2">
      <c r="C4658" s="13"/>
    </row>
    <row r="4659" spans="3:3" x14ac:dyDescent="0.2">
      <c r="C4659" s="13"/>
    </row>
    <row r="4660" spans="3:3" x14ac:dyDescent="0.2">
      <c r="C4660" s="13"/>
    </row>
    <row r="4661" spans="3:3" x14ac:dyDescent="0.2">
      <c r="C4661" s="13"/>
    </row>
    <row r="4662" spans="3:3" x14ac:dyDescent="0.2">
      <c r="C4662" s="13"/>
    </row>
    <row r="4663" spans="3:3" x14ac:dyDescent="0.2">
      <c r="C4663" s="13"/>
    </row>
    <row r="4664" spans="3:3" x14ac:dyDescent="0.2">
      <c r="C4664" s="13"/>
    </row>
    <row r="4665" spans="3:3" x14ac:dyDescent="0.2">
      <c r="C4665" s="13"/>
    </row>
    <row r="4666" spans="3:3" x14ac:dyDescent="0.2">
      <c r="C4666" s="13"/>
    </row>
    <row r="4667" spans="3:3" x14ac:dyDescent="0.2">
      <c r="C4667" s="13"/>
    </row>
    <row r="4668" spans="3:3" x14ac:dyDescent="0.2">
      <c r="C4668" s="13"/>
    </row>
    <row r="4669" spans="3:3" x14ac:dyDescent="0.2">
      <c r="C4669" s="13"/>
    </row>
    <row r="4670" spans="3:3" x14ac:dyDescent="0.2">
      <c r="C4670" s="13"/>
    </row>
    <row r="4671" spans="3:3" x14ac:dyDescent="0.2">
      <c r="C4671" s="13"/>
    </row>
    <row r="4672" spans="3:3" x14ac:dyDescent="0.2">
      <c r="C4672" s="13"/>
    </row>
    <row r="4673" spans="3:3" x14ac:dyDescent="0.2">
      <c r="C4673" s="13"/>
    </row>
    <row r="4674" spans="3:3" x14ac:dyDescent="0.2">
      <c r="C4674" s="13"/>
    </row>
    <row r="4675" spans="3:3" x14ac:dyDescent="0.2">
      <c r="C4675" s="13"/>
    </row>
    <row r="4676" spans="3:3" x14ac:dyDescent="0.2">
      <c r="C4676" s="13"/>
    </row>
    <row r="4677" spans="3:3" x14ac:dyDescent="0.2">
      <c r="C4677" s="13"/>
    </row>
    <row r="4678" spans="3:3" x14ac:dyDescent="0.2">
      <c r="C4678" s="13"/>
    </row>
    <row r="4679" spans="3:3" x14ac:dyDescent="0.2">
      <c r="C4679" s="13"/>
    </row>
    <row r="4680" spans="3:3" x14ac:dyDescent="0.2">
      <c r="C4680" s="13"/>
    </row>
    <row r="4681" spans="3:3" x14ac:dyDescent="0.2">
      <c r="C4681" s="13"/>
    </row>
    <row r="4682" spans="3:3" x14ac:dyDescent="0.2">
      <c r="C4682" s="13"/>
    </row>
    <row r="4683" spans="3:3" x14ac:dyDescent="0.2">
      <c r="C4683" s="13"/>
    </row>
    <row r="4684" spans="3:3" x14ac:dyDescent="0.2">
      <c r="C4684" s="13"/>
    </row>
    <row r="4685" spans="3:3" x14ac:dyDescent="0.2">
      <c r="C4685" s="13"/>
    </row>
    <row r="4686" spans="3:3" x14ac:dyDescent="0.2">
      <c r="C4686" s="13"/>
    </row>
    <row r="4687" spans="3:3" x14ac:dyDescent="0.2">
      <c r="C4687" s="13"/>
    </row>
    <row r="4688" spans="3:3" x14ac:dyDescent="0.2">
      <c r="C4688" s="13"/>
    </row>
    <row r="4689" spans="3:3" x14ac:dyDescent="0.2">
      <c r="C4689" s="13"/>
    </row>
    <row r="4690" spans="3:3" x14ac:dyDescent="0.2">
      <c r="C4690" s="13"/>
    </row>
    <row r="4691" spans="3:3" x14ac:dyDescent="0.2">
      <c r="C4691" s="13"/>
    </row>
    <row r="4692" spans="3:3" x14ac:dyDescent="0.2">
      <c r="C4692" s="13"/>
    </row>
    <row r="4693" spans="3:3" x14ac:dyDescent="0.2">
      <c r="C4693" s="13"/>
    </row>
    <row r="4694" spans="3:3" x14ac:dyDescent="0.2">
      <c r="C4694" s="13"/>
    </row>
    <row r="4695" spans="3:3" x14ac:dyDescent="0.2">
      <c r="C4695" s="13"/>
    </row>
    <row r="4696" spans="3:3" x14ac:dyDescent="0.2">
      <c r="C4696" s="13"/>
    </row>
    <row r="4697" spans="3:3" x14ac:dyDescent="0.2">
      <c r="C4697" s="13"/>
    </row>
    <row r="4698" spans="3:3" x14ac:dyDescent="0.2">
      <c r="C4698" s="13"/>
    </row>
    <row r="4699" spans="3:3" x14ac:dyDescent="0.2">
      <c r="C4699" s="13"/>
    </row>
    <row r="4700" spans="3:3" x14ac:dyDescent="0.2">
      <c r="C4700" s="13"/>
    </row>
    <row r="4701" spans="3:3" x14ac:dyDescent="0.2">
      <c r="C4701" s="13"/>
    </row>
    <row r="4702" spans="3:3" x14ac:dyDescent="0.2">
      <c r="C4702" s="13"/>
    </row>
    <row r="4703" spans="3:3" x14ac:dyDescent="0.2">
      <c r="C4703" s="13"/>
    </row>
    <row r="4704" spans="3:3" x14ac:dyDescent="0.2">
      <c r="C4704" s="13"/>
    </row>
    <row r="4705" spans="3:3" x14ac:dyDescent="0.2">
      <c r="C4705" s="13"/>
    </row>
    <row r="4706" spans="3:3" x14ac:dyDescent="0.2">
      <c r="C4706" s="13"/>
    </row>
    <row r="4707" spans="3:3" x14ac:dyDescent="0.2">
      <c r="C4707" s="13"/>
    </row>
    <row r="4708" spans="3:3" x14ac:dyDescent="0.2">
      <c r="C4708" s="13"/>
    </row>
    <row r="4709" spans="3:3" x14ac:dyDescent="0.2">
      <c r="C4709" s="13"/>
    </row>
    <row r="4710" spans="3:3" x14ac:dyDescent="0.2">
      <c r="C4710" s="13"/>
    </row>
    <row r="4711" spans="3:3" x14ac:dyDescent="0.2">
      <c r="C4711" s="13"/>
    </row>
    <row r="4712" spans="3:3" x14ac:dyDescent="0.2">
      <c r="C4712" s="13"/>
    </row>
    <row r="4713" spans="3:3" x14ac:dyDescent="0.2">
      <c r="C4713" s="13"/>
    </row>
    <row r="4714" spans="3:3" x14ac:dyDescent="0.2">
      <c r="C4714" s="13"/>
    </row>
    <row r="4715" spans="3:3" x14ac:dyDescent="0.2">
      <c r="C4715" s="13"/>
    </row>
    <row r="4716" spans="3:3" x14ac:dyDescent="0.2">
      <c r="C4716" s="13"/>
    </row>
    <row r="4717" spans="3:3" x14ac:dyDescent="0.2">
      <c r="C4717" s="13"/>
    </row>
    <row r="4718" spans="3:3" x14ac:dyDescent="0.2">
      <c r="C4718" s="13"/>
    </row>
    <row r="4719" spans="3:3" x14ac:dyDescent="0.2">
      <c r="C4719" s="13"/>
    </row>
    <row r="4720" spans="3:3" x14ac:dyDescent="0.2">
      <c r="C4720" s="13"/>
    </row>
    <row r="4721" spans="3:3" x14ac:dyDescent="0.2">
      <c r="C4721" s="13"/>
    </row>
    <row r="4722" spans="3:3" x14ac:dyDescent="0.2">
      <c r="C4722" s="13"/>
    </row>
    <row r="4723" spans="3:3" x14ac:dyDescent="0.2">
      <c r="C4723" s="13"/>
    </row>
    <row r="4724" spans="3:3" x14ac:dyDescent="0.2">
      <c r="C4724" s="13"/>
    </row>
    <row r="4725" spans="3:3" x14ac:dyDescent="0.2">
      <c r="C4725" s="13"/>
    </row>
    <row r="4726" spans="3:3" x14ac:dyDescent="0.2">
      <c r="C4726" s="13"/>
    </row>
    <row r="4727" spans="3:3" x14ac:dyDescent="0.2">
      <c r="C4727" s="13"/>
    </row>
    <row r="4728" spans="3:3" x14ac:dyDescent="0.2">
      <c r="C4728" s="13"/>
    </row>
    <row r="4729" spans="3:3" x14ac:dyDescent="0.2">
      <c r="C4729" s="13"/>
    </row>
    <row r="4730" spans="3:3" x14ac:dyDescent="0.2">
      <c r="C4730" s="13"/>
    </row>
    <row r="4731" spans="3:3" x14ac:dyDescent="0.2">
      <c r="C4731" s="13"/>
    </row>
    <row r="4732" spans="3:3" x14ac:dyDescent="0.2">
      <c r="C4732" s="13"/>
    </row>
    <row r="4733" spans="3:3" x14ac:dyDescent="0.2">
      <c r="C4733" s="13"/>
    </row>
    <row r="4734" spans="3:3" x14ac:dyDescent="0.2">
      <c r="C4734" s="13"/>
    </row>
    <row r="4735" spans="3:3" x14ac:dyDescent="0.2">
      <c r="C4735" s="13"/>
    </row>
    <row r="4736" spans="3:3" x14ac:dyDescent="0.2">
      <c r="C4736" s="13"/>
    </row>
    <row r="4737" spans="3:3" x14ac:dyDescent="0.2">
      <c r="C4737" s="13"/>
    </row>
    <row r="4738" spans="3:3" x14ac:dyDescent="0.2">
      <c r="C4738" s="13"/>
    </row>
    <row r="4739" spans="3:3" x14ac:dyDescent="0.2">
      <c r="C4739" s="13"/>
    </row>
    <row r="4740" spans="3:3" x14ac:dyDescent="0.2">
      <c r="C4740" s="13"/>
    </row>
    <row r="4741" spans="3:3" x14ac:dyDescent="0.2">
      <c r="C4741" s="13"/>
    </row>
    <row r="4742" spans="3:3" x14ac:dyDescent="0.2">
      <c r="C4742" s="13"/>
    </row>
    <row r="4743" spans="3:3" x14ac:dyDescent="0.2">
      <c r="C4743" s="13"/>
    </row>
    <row r="4744" spans="3:3" x14ac:dyDescent="0.2">
      <c r="C4744" s="13"/>
    </row>
    <row r="4745" spans="3:3" x14ac:dyDescent="0.2">
      <c r="C4745" s="13"/>
    </row>
    <row r="4746" spans="3:3" x14ac:dyDescent="0.2">
      <c r="C4746" s="13"/>
    </row>
    <row r="4747" spans="3:3" x14ac:dyDescent="0.2">
      <c r="C4747" s="13"/>
    </row>
    <row r="4748" spans="3:3" x14ac:dyDescent="0.2">
      <c r="C4748" s="13"/>
    </row>
    <row r="4749" spans="3:3" x14ac:dyDescent="0.2">
      <c r="C4749" s="13"/>
    </row>
    <row r="4750" spans="3:3" x14ac:dyDescent="0.2">
      <c r="C4750" s="13"/>
    </row>
    <row r="4751" spans="3:3" x14ac:dyDescent="0.2">
      <c r="C4751" s="13"/>
    </row>
    <row r="4752" spans="3:3" x14ac:dyDescent="0.2">
      <c r="C4752" s="13"/>
    </row>
    <row r="4753" spans="3:3" x14ac:dyDescent="0.2">
      <c r="C4753" s="13"/>
    </row>
    <row r="4754" spans="3:3" x14ac:dyDescent="0.2">
      <c r="C4754" s="13"/>
    </row>
    <row r="4755" spans="3:3" x14ac:dyDescent="0.2">
      <c r="C4755" s="13"/>
    </row>
    <row r="4756" spans="3:3" x14ac:dyDescent="0.2">
      <c r="C4756" s="13"/>
    </row>
    <row r="4757" spans="3:3" x14ac:dyDescent="0.2">
      <c r="C4757" s="13"/>
    </row>
    <row r="4758" spans="3:3" x14ac:dyDescent="0.2">
      <c r="C4758" s="13"/>
    </row>
    <row r="4759" spans="3:3" x14ac:dyDescent="0.2">
      <c r="C4759" s="13"/>
    </row>
    <row r="4760" spans="3:3" x14ac:dyDescent="0.2">
      <c r="C4760" s="13"/>
    </row>
    <row r="4761" spans="3:3" x14ac:dyDescent="0.2">
      <c r="C4761" s="13"/>
    </row>
    <row r="4762" spans="3:3" x14ac:dyDescent="0.2">
      <c r="C4762" s="13"/>
    </row>
    <row r="4763" spans="3:3" x14ac:dyDescent="0.2">
      <c r="C4763" s="13"/>
    </row>
    <row r="4764" spans="3:3" x14ac:dyDescent="0.2">
      <c r="C4764" s="13"/>
    </row>
    <row r="4765" spans="3:3" x14ac:dyDescent="0.2">
      <c r="C4765" s="13"/>
    </row>
    <row r="4766" spans="3:3" x14ac:dyDescent="0.2">
      <c r="C4766" s="13"/>
    </row>
    <row r="4767" spans="3:3" x14ac:dyDescent="0.2">
      <c r="C4767" s="13"/>
    </row>
    <row r="4768" spans="3:3" x14ac:dyDescent="0.2">
      <c r="C4768" s="13"/>
    </row>
    <row r="4769" spans="3:3" x14ac:dyDescent="0.2">
      <c r="C4769" s="13"/>
    </row>
    <row r="4770" spans="3:3" x14ac:dyDescent="0.2">
      <c r="C4770" s="13"/>
    </row>
    <row r="4771" spans="3:3" x14ac:dyDescent="0.2">
      <c r="C4771" s="13"/>
    </row>
    <row r="4772" spans="3:3" x14ac:dyDescent="0.2">
      <c r="C4772" s="13"/>
    </row>
    <row r="4773" spans="3:3" x14ac:dyDescent="0.2">
      <c r="C4773" s="13"/>
    </row>
    <row r="4774" spans="3:3" x14ac:dyDescent="0.2">
      <c r="C4774" s="13"/>
    </row>
    <row r="4775" spans="3:3" x14ac:dyDescent="0.2">
      <c r="C4775" s="13"/>
    </row>
    <row r="4776" spans="3:3" x14ac:dyDescent="0.2">
      <c r="C4776" s="13"/>
    </row>
    <row r="4777" spans="3:3" x14ac:dyDescent="0.2">
      <c r="C4777" s="13"/>
    </row>
    <row r="4778" spans="3:3" x14ac:dyDescent="0.2">
      <c r="C4778" s="13"/>
    </row>
    <row r="4779" spans="3:3" x14ac:dyDescent="0.2">
      <c r="C4779" s="13"/>
    </row>
    <row r="4780" spans="3:3" x14ac:dyDescent="0.2">
      <c r="C4780" s="13"/>
    </row>
    <row r="4781" spans="3:3" x14ac:dyDescent="0.2">
      <c r="C4781" s="13"/>
    </row>
    <row r="4782" spans="3:3" x14ac:dyDescent="0.2">
      <c r="C4782" s="13"/>
    </row>
    <row r="4783" spans="3:3" x14ac:dyDescent="0.2">
      <c r="C4783" s="13"/>
    </row>
    <row r="4784" spans="3:3" x14ac:dyDescent="0.2">
      <c r="C4784" s="13"/>
    </row>
    <row r="4785" spans="3:3" x14ac:dyDescent="0.2">
      <c r="C4785" s="13"/>
    </row>
    <row r="4786" spans="3:3" x14ac:dyDescent="0.2">
      <c r="C4786" s="13"/>
    </row>
    <row r="4787" spans="3:3" x14ac:dyDescent="0.2">
      <c r="C4787" s="13"/>
    </row>
    <row r="4788" spans="3:3" x14ac:dyDescent="0.2">
      <c r="C4788" s="13"/>
    </row>
    <row r="4789" spans="3:3" x14ac:dyDescent="0.2">
      <c r="C4789" s="13"/>
    </row>
    <row r="4790" spans="3:3" x14ac:dyDescent="0.2">
      <c r="C4790" s="13"/>
    </row>
    <row r="4791" spans="3:3" x14ac:dyDescent="0.2">
      <c r="C4791" s="13"/>
    </row>
    <row r="4792" spans="3:3" x14ac:dyDescent="0.2">
      <c r="C4792" s="13"/>
    </row>
    <row r="4793" spans="3:3" x14ac:dyDescent="0.2">
      <c r="C4793" s="13"/>
    </row>
    <row r="4794" spans="3:3" x14ac:dyDescent="0.2">
      <c r="C4794" s="13"/>
    </row>
    <row r="4795" spans="3:3" x14ac:dyDescent="0.2">
      <c r="C4795" s="13"/>
    </row>
    <row r="4796" spans="3:3" x14ac:dyDescent="0.2">
      <c r="C4796" s="13"/>
    </row>
    <row r="4797" spans="3:3" x14ac:dyDescent="0.2">
      <c r="C4797" s="13"/>
    </row>
    <row r="4798" spans="3:3" x14ac:dyDescent="0.2">
      <c r="C4798" s="13"/>
    </row>
    <row r="4799" spans="3:3" x14ac:dyDescent="0.2">
      <c r="C4799" s="13"/>
    </row>
    <row r="4800" spans="3:3" x14ac:dyDescent="0.2">
      <c r="C4800" s="13"/>
    </row>
    <row r="4801" spans="3:3" x14ac:dyDescent="0.2">
      <c r="C4801" s="13"/>
    </row>
    <row r="4802" spans="3:3" x14ac:dyDescent="0.2">
      <c r="C4802" s="13"/>
    </row>
    <row r="4803" spans="3:3" x14ac:dyDescent="0.2">
      <c r="C4803" s="13"/>
    </row>
    <row r="4804" spans="3:3" x14ac:dyDescent="0.2">
      <c r="C4804" s="13"/>
    </row>
    <row r="4805" spans="3:3" x14ac:dyDescent="0.2">
      <c r="C4805" s="13"/>
    </row>
    <row r="4806" spans="3:3" x14ac:dyDescent="0.2">
      <c r="C4806" s="13"/>
    </row>
    <row r="4807" spans="3:3" x14ac:dyDescent="0.2">
      <c r="C4807" s="13"/>
    </row>
    <row r="4808" spans="3:3" x14ac:dyDescent="0.2">
      <c r="C4808" s="13"/>
    </row>
    <row r="4809" spans="3:3" x14ac:dyDescent="0.2">
      <c r="C4809" s="13"/>
    </row>
    <row r="4810" spans="3:3" x14ac:dyDescent="0.2">
      <c r="C4810" s="13"/>
    </row>
    <row r="4811" spans="3:3" x14ac:dyDescent="0.2">
      <c r="C4811" s="13"/>
    </row>
    <row r="4812" spans="3:3" x14ac:dyDescent="0.2">
      <c r="C4812" s="13"/>
    </row>
    <row r="4813" spans="3:3" x14ac:dyDescent="0.2">
      <c r="C4813" s="13"/>
    </row>
    <row r="4814" spans="3:3" x14ac:dyDescent="0.2">
      <c r="C4814" s="13"/>
    </row>
    <row r="4815" spans="3:3" x14ac:dyDescent="0.2">
      <c r="C4815" s="13"/>
    </row>
    <row r="4816" spans="3:3" x14ac:dyDescent="0.2">
      <c r="C4816" s="13"/>
    </row>
    <row r="4817" spans="3:3" x14ac:dyDescent="0.2">
      <c r="C4817" s="13"/>
    </row>
    <row r="4818" spans="3:3" x14ac:dyDescent="0.2">
      <c r="C4818" s="13"/>
    </row>
    <row r="4819" spans="3:3" x14ac:dyDescent="0.2">
      <c r="C4819" s="13"/>
    </row>
    <row r="4820" spans="3:3" x14ac:dyDescent="0.2">
      <c r="C4820" s="13"/>
    </row>
    <row r="4821" spans="3:3" x14ac:dyDescent="0.2">
      <c r="C4821" s="13"/>
    </row>
    <row r="4822" spans="3:3" x14ac:dyDescent="0.2">
      <c r="C4822" s="13"/>
    </row>
    <row r="4823" spans="3:3" x14ac:dyDescent="0.2">
      <c r="C4823" s="13"/>
    </row>
    <row r="4824" spans="3:3" x14ac:dyDescent="0.2">
      <c r="C4824" s="13"/>
    </row>
    <row r="4825" spans="3:3" x14ac:dyDescent="0.2">
      <c r="C4825" s="13"/>
    </row>
    <row r="4826" spans="3:3" x14ac:dyDescent="0.2">
      <c r="C4826" s="13"/>
    </row>
    <row r="4827" spans="3:3" x14ac:dyDescent="0.2">
      <c r="C4827" s="13"/>
    </row>
    <row r="4828" spans="3:3" x14ac:dyDescent="0.2">
      <c r="C4828" s="13"/>
    </row>
    <row r="4829" spans="3:3" x14ac:dyDescent="0.2">
      <c r="C4829" s="13"/>
    </row>
    <row r="4830" spans="3:3" x14ac:dyDescent="0.2">
      <c r="C4830" s="13"/>
    </row>
    <row r="4831" spans="3:3" x14ac:dyDescent="0.2">
      <c r="C4831" s="13"/>
    </row>
    <row r="4832" spans="3:3" x14ac:dyDescent="0.2">
      <c r="C4832" s="13"/>
    </row>
    <row r="4833" spans="3:3" x14ac:dyDescent="0.2">
      <c r="C4833" s="13"/>
    </row>
    <row r="4834" spans="3:3" x14ac:dyDescent="0.2">
      <c r="C4834" s="13"/>
    </row>
    <row r="4835" spans="3:3" x14ac:dyDescent="0.2">
      <c r="C4835" s="13"/>
    </row>
    <row r="4836" spans="3:3" x14ac:dyDescent="0.2">
      <c r="C4836" s="13"/>
    </row>
    <row r="4837" spans="3:3" x14ac:dyDescent="0.2">
      <c r="C4837" s="13"/>
    </row>
    <row r="4838" spans="3:3" x14ac:dyDescent="0.2">
      <c r="C4838" s="13"/>
    </row>
    <row r="4839" spans="3:3" x14ac:dyDescent="0.2">
      <c r="C4839" s="13"/>
    </row>
    <row r="4840" spans="3:3" x14ac:dyDescent="0.2">
      <c r="C4840" s="13"/>
    </row>
    <row r="4841" spans="3:3" x14ac:dyDescent="0.2">
      <c r="C4841" s="13"/>
    </row>
    <row r="4842" spans="3:3" x14ac:dyDescent="0.2">
      <c r="C4842" s="13"/>
    </row>
    <row r="4843" spans="3:3" x14ac:dyDescent="0.2">
      <c r="C4843" s="13"/>
    </row>
    <row r="4844" spans="3:3" x14ac:dyDescent="0.2">
      <c r="C4844" s="13"/>
    </row>
    <row r="4845" spans="3:3" x14ac:dyDescent="0.2">
      <c r="C4845" s="13"/>
    </row>
    <row r="4846" spans="3:3" x14ac:dyDescent="0.2">
      <c r="C4846" s="13"/>
    </row>
    <row r="4847" spans="3:3" x14ac:dyDescent="0.2">
      <c r="C4847" s="13"/>
    </row>
    <row r="4848" spans="3:3" x14ac:dyDescent="0.2">
      <c r="C4848" s="13"/>
    </row>
    <row r="4849" spans="3:3" x14ac:dyDescent="0.2">
      <c r="C4849" s="13"/>
    </row>
    <row r="4850" spans="3:3" x14ac:dyDescent="0.2">
      <c r="C4850" s="13"/>
    </row>
    <row r="4851" spans="3:3" x14ac:dyDescent="0.2">
      <c r="C4851" s="13"/>
    </row>
    <row r="4852" spans="3:3" x14ac:dyDescent="0.2">
      <c r="C4852" s="13"/>
    </row>
    <row r="4853" spans="3:3" x14ac:dyDescent="0.2">
      <c r="C4853" s="13"/>
    </row>
    <row r="4854" spans="3:3" x14ac:dyDescent="0.2">
      <c r="C4854" s="13"/>
    </row>
    <row r="4855" spans="3:3" x14ac:dyDescent="0.2">
      <c r="C4855" s="13"/>
    </row>
    <row r="4856" spans="3:3" x14ac:dyDescent="0.2">
      <c r="C4856" s="13"/>
    </row>
    <row r="4857" spans="3:3" x14ac:dyDescent="0.2">
      <c r="C4857" s="13"/>
    </row>
    <row r="4858" spans="3:3" x14ac:dyDescent="0.2">
      <c r="C4858" s="13"/>
    </row>
    <row r="4859" spans="3:3" x14ac:dyDescent="0.2">
      <c r="C4859" s="13"/>
    </row>
    <row r="4860" spans="3:3" x14ac:dyDescent="0.2">
      <c r="C4860" s="13"/>
    </row>
    <row r="4861" spans="3:3" x14ac:dyDescent="0.2">
      <c r="C4861" s="13"/>
    </row>
    <row r="4862" spans="3:3" x14ac:dyDescent="0.2">
      <c r="C4862" s="13"/>
    </row>
    <row r="4863" spans="3:3" x14ac:dyDescent="0.2">
      <c r="C4863" s="13"/>
    </row>
    <row r="4864" spans="3:3" x14ac:dyDescent="0.2">
      <c r="C4864" s="13"/>
    </row>
    <row r="4865" spans="3:3" x14ac:dyDescent="0.2">
      <c r="C4865" s="13"/>
    </row>
    <row r="4866" spans="3:3" x14ac:dyDescent="0.2">
      <c r="C4866" s="13"/>
    </row>
    <row r="4867" spans="3:3" x14ac:dyDescent="0.2">
      <c r="C4867" s="13"/>
    </row>
    <row r="4868" spans="3:3" x14ac:dyDescent="0.2">
      <c r="C4868" s="13"/>
    </row>
    <row r="4869" spans="3:3" x14ac:dyDescent="0.2">
      <c r="C4869" s="13"/>
    </row>
    <row r="4870" spans="3:3" x14ac:dyDescent="0.2">
      <c r="C4870" s="13"/>
    </row>
    <row r="4871" spans="3:3" x14ac:dyDescent="0.2">
      <c r="C4871" s="13"/>
    </row>
    <row r="4872" spans="3:3" x14ac:dyDescent="0.2">
      <c r="C4872" s="13"/>
    </row>
    <row r="4873" spans="3:3" x14ac:dyDescent="0.2">
      <c r="C4873" s="13"/>
    </row>
    <row r="4874" spans="3:3" x14ac:dyDescent="0.2">
      <c r="C4874" s="13"/>
    </row>
    <row r="4875" spans="3:3" x14ac:dyDescent="0.2">
      <c r="C4875" s="13"/>
    </row>
    <row r="4876" spans="3:3" x14ac:dyDescent="0.2">
      <c r="C4876" s="13"/>
    </row>
    <row r="4877" spans="3:3" x14ac:dyDescent="0.2">
      <c r="C4877" s="13"/>
    </row>
    <row r="4878" spans="3:3" x14ac:dyDescent="0.2">
      <c r="C4878" s="13"/>
    </row>
    <row r="4879" spans="3:3" x14ac:dyDescent="0.2">
      <c r="C4879" s="13"/>
    </row>
    <row r="4880" spans="3:3" x14ac:dyDescent="0.2">
      <c r="C4880" s="13"/>
    </row>
    <row r="4881" spans="3:3" x14ac:dyDescent="0.2">
      <c r="C4881" s="13"/>
    </row>
    <row r="4882" spans="3:3" x14ac:dyDescent="0.2">
      <c r="C4882" s="13"/>
    </row>
    <row r="4883" spans="3:3" x14ac:dyDescent="0.2">
      <c r="C4883" s="13"/>
    </row>
    <row r="4884" spans="3:3" x14ac:dyDescent="0.2">
      <c r="C4884" s="13"/>
    </row>
    <row r="4885" spans="3:3" x14ac:dyDescent="0.2">
      <c r="C4885" s="13"/>
    </row>
    <row r="4886" spans="3:3" x14ac:dyDescent="0.2">
      <c r="C4886" s="13"/>
    </row>
    <row r="4887" spans="3:3" x14ac:dyDescent="0.2">
      <c r="C4887" s="13"/>
    </row>
    <row r="4888" spans="3:3" x14ac:dyDescent="0.2">
      <c r="C4888" s="13"/>
    </row>
    <row r="4889" spans="3:3" x14ac:dyDescent="0.2">
      <c r="C4889" s="13"/>
    </row>
    <row r="4890" spans="3:3" x14ac:dyDescent="0.2">
      <c r="C4890" s="13"/>
    </row>
    <row r="4891" spans="3:3" x14ac:dyDescent="0.2">
      <c r="C4891" s="13"/>
    </row>
    <row r="4892" spans="3:3" x14ac:dyDescent="0.2">
      <c r="C4892" s="13"/>
    </row>
    <row r="4893" spans="3:3" x14ac:dyDescent="0.2">
      <c r="C4893" s="13"/>
    </row>
    <row r="4894" spans="3:3" x14ac:dyDescent="0.2">
      <c r="C4894" s="13"/>
    </row>
    <row r="4895" spans="3:3" x14ac:dyDescent="0.2">
      <c r="C4895" s="13"/>
    </row>
    <row r="4896" spans="3:3" x14ac:dyDescent="0.2">
      <c r="C4896" s="13"/>
    </row>
    <row r="4897" spans="3:3" x14ac:dyDescent="0.2">
      <c r="C4897" s="13"/>
    </row>
    <row r="4898" spans="3:3" x14ac:dyDescent="0.2">
      <c r="C4898" s="13"/>
    </row>
    <row r="4899" spans="3:3" x14ac:dyDescent="0.2">
      <c r="C4899" s="13"/>
    </row>
    <row r="4900" spans="3:3" x14ac:dyDescent="0.2">
      <c r="C4900" s="13"/>
    </row>
    <row r="4901" spans="3:3" x14ac:dyDescent="0.2">
      <c r="C4901" s="13"/>
    </row>
    <row r="4902" spans="3:3" x14ac:dyDescent="0.2">
      <c r="C4902" s="13"/>
    </row>
    <row r="4903" spans="3:3" x14ac:dyDescent="0.2">
      <c r="C4903" s="13"/>
    </row>
    <row r="4904" spans="3:3" x14ac:dyDescent="0.2">
      <c r="C4904" s="13"/>
    </row>
    <row r="4905" spans="3:3" x14ac:dyDescent="0.2">
      <c r="C4905" s="13"/>
    </row>
    <row r="4906" spans="3:3" x14ac:dyDescent="0.2">
      <c r="C4906" s="13"/>
    </row>
    <row r="4907" spans="3:3" x14ac:dyDescent="0.2">
      <c r="C4907" s="13"/>
    </row>
    <row r="4908" spans="3:3" x14ac:dyDescent="0.2">
      <c r="C4908" s="13"/>
    </row>
    <row r="4909" spans="3:3" x14ac:dyDescent="0.2">
      <c r="C4909" s="13"/>
    </row>
    <row r="4910" spans="3:3" x14ac:dyDescent="0.2">
      <c r="C4910" s="13"/>
    </row>
    <row r="4911" spans="3:3" x14ac:dyDescent="0.2">
      <c r="C4911" s="13"/>
    </row>
    <row r="4912" spans="3:3" x14ac:dyDescent="0.2">
      <c r="C4912" s="13"/>
    </row>
    <row r="4913" spans="3:3" x14ac:dyDescent="0.2">
      <c r="C4913" s="13"/>
    </row>
    <row r="4914" spans="3:3" x14ac:dyDescent="0.2">
      <c r="C4914" s="13"/>
    </row>
    <row r="4915" spans="3:3" x14ac:dyDescent="0.2">
      <c r="C4915" s="13"/>
    </row>
    <row r="4916" spans="3:3" x14ac:dyDescent="0.2">
      <c r="C4916" s="13"/>
    </row>
    <row r="4917" spans="3:3" x14ac:dyDescent="0.2">
      <c r="C4917" s="13"/>
    </row>
    <row r="4918" spans="3:3" x14ac:dyDescent="0.2">
      <c r="C4918" s="13"/>
    </row>
    <row r="4919" spans="3:3" x14ac:dyDescent="0.2">
      <c r="C4919" s="13"/>
    </row>
    <row r="4920" spans="3:3" x14ac:dyDescent="0.2">
      <c r="C4920" s="13"/>
    </row>
    <row r="4921" spans="3:3" x14ac:dyDescent="0.2">
      <c r="C4921" s="13"/>
    </row>
    <row r="4922" spans="3:3" x14ac:dyDescent="0.2">
      <c r="C4922" s="13"/>
    </row>
    <row r="4923" spans="3:3" x14ac:dyDescent="0.2">
      <c r="C4923" s="13"/>
    </row>
    <row r="4924" spans="3:3" x14ac:dyDescent="0.2">
      <c r="C4924" s="13"/>
    </row>
    <row r="4925" spans="3:3" x14ac:dyDescent="0.2">
      <c r="C4925" s="13"/>
    </row>
    <row r="4926" spans="3:3" x14ac:dyDescent="0.2">
      <c r="C4926" s="13"/>
    </row>
    <row r="4927" spans="3:3" x14ac:dyDescent="0.2">
      <c r="C4927" s="13"/>
    </row>
    <row r="4928" spans="3:3" x14ac:dyDescent="0.2">
      <c r="C4928" s="13"/>
    </row>
    <row r="4929" spans="3:3" x14ac:dyDescent="0.2">
      <c r="C4929" s="13"/>
    </row>
    <row r="4930" spans="3:3" x14ac:dyDescent="0.2">
      <c r="C4930" s="13"/>
    </row>
    <row r="4931" spans="3:3" x14ac:dyDescent="0.2">
      <c r="C4931" s="13"/>
    </row>
    <row r="4932" spans="3:3" x14ac:dyDescent="0.2">
      <c r="C4932" s="13"/>
    </row>
    <row r="4933" spans="3:3" x14ac:dyDescent="0.2">
      <c r="C4933" s="13"/>
    </row>
    <row r="4934" spans="3:3" x14ac:dyDescent="0.2">
      <c r="C4934" s="13"/>
    </row>
    <row r="4935" spans="3:3" x14ac:dyDescent="0.2">
      <c r="C4935" s="13"/>
    </row>
    <row r="4936" spans="3:3" x14ac:dyDescent="0.2">
      <c r="C4936" s="13"/>
    </row>
    <row r="4937" spans="3:3" x14ac:dyDescent="0.2">
      <c r="C4937" s="13"/>
    </row>
    <row r="4938" spans="3:3" x14ac:dyDescent="0.2">
      <c r="C4938" s="13"/>
    </row>
    <row r="4939" spans="3:3" x14ac:dyDescent="0.2">
      <c r="C4939" s="13"/>
    </row>
    <row r="4940" spans="3:3" x14ac:dyDescent="0.2">
      <c r="C4940" s="13"/>
    </row>
    <row r="4941" spans="3:3" x14ac:dyDescent="0.2">
      <c r="C4941" s="13"/>
    </row>
    <row r="4942" spans="3:3" x14ac:dyDescent="0.2">
      <c r="C4942" s="13"/>
    </row>
    <row r="4943" spans="3:3" x14ac:dyDescent="0.2">
      <c r="C4943" s="13"/>
    </row>
    <row r="4944" spans="3:3" x14ac:dyDescent="0.2">
      <c r="C4944" s="13"/>
    </row>
    <row r="4945" spans="3:3" x14ac:dyDescent="0.2">
      <c r="C4945" s="13"/>
    </row>
    <row r="4946" spans="3:3" x14ac:dyDescent="0.2">
      <c r="C4946" s="13"/>
    </row>
    <row r="4947" spans="3:3" x14ac:dyDescent="0.2">
      <c r="C4947" s="13"/>
    </row>
    <row r="4948" spans="3:3" x14ac:dyDescent="0.2">
      <c r="C4948" s="13"/>
    </row>
    <row r="4949" spans="3:3" x14ac:dyDescent="0.2">
      <c r="C4949" s="13"/>
    </row>
    <row r="4950" spans="3:3" x14ac:dyDescent="0.2">
      <c r="C4950" s="13"/>
    </row>
    <row r="4951" spans="3:3" x14ac:dyDescent="0.2">
      <c r="C4951" s="13"/>
    </row>
    <row r="4952" spans="3:3" x14ac:dyDescent="0.2">
      <c r="C4952" s="13"/>
    </row>
    <row r="4953" spans="3:3" x14ac:dyDescent="0.2">
      <c r="C4953" s="13"/>
    </row>
    <row r="4954" spans="3:3" x14ac:dyDescent="0.2">
      <c r="C4954" s="13"/>
    </row>
    <row r="4955" spans="3:3" x14ac:dyDescent="0.2">
      <c r="C4955" s="13"/>
    </row>
    <row r="4956" spans="3:3" x14ac:dyDescent="0.2">
      <c r="C4956" s="13"/>
    </row>
    <row r="4957" spans="3:3" x14ac:dyDescent="0.2">
      <c r="C4957" s="13"/>
    </row>
    <row r="4958" spans="3:3" x14ac:dyDescent="0.2">
      <c r="C4958" s="13"/>
    </row>
    <row r="4959" spans="3:3" x14ac:dyDescent="0.2">
      <c r="C4959" s="13"/>
    </row>
    <row r="4960" spans="3:3" x14ac:dyDescent="0.2">
      <c r="C4960" s="13"/>
    </row>
    <row r="4961" spans="3:3" x14ac:dyDescent="0.2">
      <c r="C4961" s="13"/>
    </row>
    <row r="4962" spans="3:3" x14ac:dyDescent="0.2">
      <c r="C4962" s="13"/>
    </row>
    <row r="4963" spans="3:3" x14ac:dyDescent="0.2">
      <c r="C4963" s="13"/>
    </row>
    <row r="4964" spans="3:3" x14ac:dyDescent="0.2">
      <c r="C4964" s="13"/>
    </row>
    <row r="4965" spans="3:3" x14ac:dyDescent="0.2">
      <c r="C4965" s="13"/>
    </row>
    <row r="4966" spans="3:3" x14ac:dyDescent="0.2">
      <c r="C4966" s="13"/>
    </row>
    <row r="4967" spans="3:3" x14ac:dyDescent="0.2">
      <c r="C4967" s="13"/>
    </row>
    <row r="4968" spans="3:3" x14ac:dyDescent="0.2">
      <c r="C4968" s="13"/>
    </row>
    <row r="4969" spans="3:3" x14ac:dyDescent="0.2">
      <c r="C4969" s="13"/>
    </row>
    <row r="4970" spans="3:3" x14ac:dyDescent="0.2">
      <c r="C4970" s="13"/>
    </row>
    <row r="4971" spans="3:3" x14ac:dyDescent="0.2">
      <c r="C4971" s="13"/>
    </row>
    <row r="4972" spans="3:3" x14ac:dyDescent="0.2">
      <c r="C4972" s="13"/>
    </row>
    <row r="4973" spans="3:3" x14ac:dyDescent="0.2">
      <c r="C4973" s="13"/>
    </row>
    <row r="4974" spans="3:3" x14ac:dyDescent="0.2">
      <c r="C4974" s="13"/>
    </row>
    <row r="4975" spans="3:3" x14ac:dyDescent="0.2">
      <c r="C4975" s="13"/>
    </row>
    <row r="4976" spans="3:3" x14ac:dyDescent="0.2">
      <c r="C4976" s="13"/>
    </row>
    <row r="4977" spans="3:3" x14ac:dyDescent="0.2">
      <c r="C4977" s="13"/>
    </row>
    <row r="4978" spans="3:3" x14ac:dyDescent="0.2">
      <c r="C4978" s="13"/>
    </row>
    <row r="4979" spans="3:3" x14ac:dyDescent="0.2">
      <c r="C4979" s="13"/>
    </row>
    <row r="4980" spans="3:3" x14ac:dyDescent="0.2">
      <c r="C4980" s="13"/>
    </row>
    <row r="4981" spans="3:3" x14ac:dyDescent="0.2">
      <c r="C4981" s="13"/>
    </row>
    <row r="4982" spans="3:3" x14ac:dyDescent="0.2">
      <c r="C4982" s="13"/>
    </row>
    <row r="4983" spans="3:3" x14ac:dyDescent="0.2">
      <c r="C4983" s="13"/>
    </row>
    <row r="4984" spans="3:3" x14ac:dyDescent="0.2">
      <c r="C4984" s="13"/>
    </row>
    <row r="4985" spans="3:3" x14ac:dyDescent="0.2">
      <c r="C4985" s="13"/>
    </row>
    <row r="4986" spans="3:3" x14ac:dyDescent="0.2">
      <c r="C4986" s="13"/>
    </row>
    <row r="4987" spans="3:3" x14ac:dyDescent="0.2">
      <c r="C4987" s="13"/>
    </row>
    <row r="4988" spans="3:3" x14ac:dyDescent="0.2">
      <c r="C4988" s="13"/>
    </row>
    <row r="4989" spans="3:3" x14ac:dyDescent="0.2">
      <c r="C4989" s="13"/>
    </row>
    <row r="4990" spans="3:3" x14ac:dyDescent="0.2">
      <c r="C4990" s="13"/>
    </row>
    <row r="4991" spans="3:3" x14ac:dyDescent="0.2">
      <c r="C4991" s="13"/>
    </row>
    <row r="4992" spans="3:3" x14ac:dyDescent="0.2">
      <c r="C4992" s="13"/>
    </row>
    <row r="4993" spans="3:3" x14ac:dyDescent="0.2">
      <c r="C4993" s="13"/>
    </row>
    <row r="4994" spans="3:3" x14ac:dyDescent="0.2">
      <c r="C4994" s="13"/>
    </row>
    <row r="4995" spans="3:3" x14ac:dyDescent="0.2">
      <c r="C4995" s="13"/>
    </row>
    <row r="4996" spans="3:3" x14ac:dyDescent="0.2">
      <c r="C4996" s="13"/>
    </row>
    <row r="4997" spans="3:3" x14ac:dyDescent="0.2">
      <c r="C4997" s="13"/>
    </row>
    <row r="4998" spans="3:3" x14ac:dyDescent="0.2">
      <c r="C4998" s="13"/>
    </row>
    <row r="4999" spans="3:3" x14ac:dyDescent="0.2">
      <c r="C4999" s="13"/>
    </row>
    <row r="5000" spans="3:3" x14ac:dyDescent="0.2">
      <c r="C5000" s="13"/>
    </row>
    <row r="5001" spans="3:3" x14ac:dyDescent="0.2">
      <c r="C5001" s="13"/>
    </row>
    <row r="5002" spans="3:3" x14ac:dyDescent="0.2">
      <c r="C5002" s="13"/>
    </row>
    <row r="5003" spans="3:3" x14ac:dyDescent="0.2">
      <c r="C5003" s="13"/>
    </row>
    <row r="5004" spans="3:3" x14ac:dyDescent="0.2">
      <c r="C5004" s="13"/>
    </row>
    <row r="5005" spans="3:3" x14ac:dyDescent="0.2">
      <c r="C5005" s="13"/>
    </row>
    <row r="5006" spans="3:3" x14ac:dyDescent="0.2">
      <c r="C5006" s="13"/>
    </row>
    <row r="5007" spans="3:3" x14ac:dyDescent="0.2">
      <c r="C5007" s="13"/>
    </row>
    <row r="5008" spans="3:3" x14ac:dyDescent="0.2">
      <c r="C5008" s="13"/>
    </row>
    <row r="5009" spans="3:3" x14ac:dyDescent="0.2">
      <c r="C5009" s="13"/>
    </row>
    <row r="5010" spans="3:3" x14ac:dyDescent="0.2">
      <c r="C5010" s="13"/>
    </row>
    <row r="5011" spans="3:3" x14ac:dyDescent="0.2">
      <c r="C5011" s="13"/>
    </row>
    <row r="5012" spans="3:3" x14ac:dyDescent="0.2">
      <c r="C5012" s="13"/>
    </row>
    <row r="5013" spans="3:3" x14ac:dyDescent="0.2">
      <c r="C5013" s="13"/>
    </row>
    <row r="5014" spans="3:3" x14ac:dyDescent="0.2">
      <c r="C5014" s="13"/>
    </row>
    <row r="5015" spans="3:3" x14ac:dyDescent="0.2">
      <c r="C5015" s="13"/>
    </row>
    <row r="5016" spans="3:3" x14ac:dyDescent="0.2">
      <c r="C5016" s="13"/>
    </row>
    <row r="5017" spans="3:3" x14ac:dyDescent="0.2">
      <c r="C5017" s="13"/>
    </row>
    <row r="5018" spans="3:3" x14ac:dyDescent="0.2">
      <c r="C5018" s="13"/>
    </row>
    <row r="5019" spans="3:3" x14ac:dyDescent="0.2">
      <c r="C5019" s="13"/>
    </row>
    <row r="5020" spans="3:3" x14ac:dyDescent="0.2">
      <c r="C5020" s="13"/>
    </row>
    <row r="5021" spans="3:3" x14ac:dyDescent="0.2">
      <c r="C5021" s="13"/>
    </row>
    <row r="5022" spans="3:3" x14ac:dyDescent="0.2">
      <c r="C5022" s="13"/>
    </row>
    <row r="5023" spans="3:3" x14ac:dyDescent="0.2">
      <c r="C5023" s="13"/>
    </row>
    <row r="5024" spans="3:3" x14ac:dyDescent="0.2">
      <c r="C5024" s="13"/>
    </row>
    <row r="5025" spans="3:3" x14ac:dyDescent="0.2">
      <c r="C5025" s="13"/>
    </row>
    <row r="5026" spans="3:3" x14ac:dyDescent="0.2">
      <c r="C5026" s="13"/>
    </row>
    <row r="5027" spans="3:3" x14ac:dyDescent="0.2">
      <c r="C5027" s="13"/>
    </row>
    <row r="5028" spans="3:3" x14ac:dyDescent="0.2">
      <c r="C5028" s="13"/>
    </row>
    <row r="5029" spans="3:3" x14ac:dyDescent="0.2">
      <c r="C5029" s="13"/>
    </row>
    <row r="5030" spans="3:3" x14ac:dyDescent="0.2">
      <c r="C5030" s="13"/>
    </row>
    <row r="5031" spans="3:3" x14ac:dyDescent="0.2">
      <c r="C5031" s="13"/>
    </row>
    <row r="5032" spans="3:3" x14ac:dyDescent="0.2">
      <c r="C5032" s="13"/>
    </row>
    <row r="5033" spans="3:3" x14ac:dyDescent="0.2">
      <c r="C5033" s="13"/>
    </row>
    <row r="5034" spans="3:3" x14ac:dyDescent="0.2">
      <c r="C5034" s="13"/>
    </row>
    <row r="5035" spans="3:3" x14ac:dyDescent="0.2">
      <c r="C5035" s="13"/>
    </row>
    <row r="5036" spans="3:3" x14ac:dyDescent="0.2">
      <c r="C5036" s="13"/>
    </row>
    <row r="5037" spans="3:3" x14ac:dyDescent="0.2">
      <c r="C5037" s="13"/>
    </row>
    <row r="5038" spans="3:3" x14ac:dyDescent="0.2">
      <c r="C5038" s="13"/>
    </row>
    <row r="5039" spans="3:3" x14ac:dyDescent="0.2">
      <c r="C5039" s="13"/>
    </row>
    <row r="5040" spans="3:3" x14ac:dyDescent="0.2">
      <c r="C5040" s="13"/>
    </row>
    <row r="5041" spans="3:3" x14ac:dyDescent="0.2">
      <c r="C5041" s="13"/>
    </row>
    <row r="5042" spans="3:3" x14ac:dyDescent="0.2">
      <c r="C5042" s="13"/>
    </row>
    <row r="5043" spans="3:3" x14ac:dyDescent="0.2">
      <c r="C5043" s="13"/>
    </row>
    <row r="5044" spans="3:3" x14ac:dyDescent="0.2">
      <c r="C5044" s="13"/>
    </row>
    <row r="5045" spans="3:3" x14ac:dyDescent="0.2">
      <c r="C5045" s="13"/>
    </row>
    <row r="5046" spans="3:3" x14ac:dyDescent="0.2">
      <c r="C5046" s="13"/>
    </row>
    <row r="5047" spans="3:3" x14ac:dyDescent="0.2">
      <c r="C5047" s="13"/>
    </row>
    <row r="5048" spans="3:3" x14ac:dyDescent="0.2">
      <c r="C5048" s="13"/>
    </row>
    <row r="5049" spans="3:3" x14ac:dyDescent="0.2">
      <c r="C5049" s="13"/>
    </row>
    <row r="5050" spans="3:3" x14ac:dyDescent="0.2">
      <c r="C5050" s="13"/>
    </row>
    <row r="5051" spans="3:3" x14ac:dyDescent="0.2">
      <c r="C5051" s="13"/>
    </row>
    <row r="5052" spans="3:3" x14ac:dyDescent="0.2">
      <c r="C5052" s="13"/>
    </row>
    <row r="5053" spans="3:3" x14ac:dyDescent="0.2">
      <c r="C5053" s="13"/>
    </row>
    <row r="5054" spans="3:3" x14ac:dyDescent="0.2">
      <c r="C5054" s="13"/>
    </row>
    <row r="5055" spans="3:3" x14ac:dyDescent="0.2">
      <c r="C5055" s="13"/>
    </row>
    <row r="5056" spans="3:3" x14ac:dyDescent="0.2">
      <c r="C5056" s="13"/>
    </row>
    <row r="5057" spans="3:3" x14ac:dyDescent="0.2">
      <c r="C5057" s="13"/>
    </row>
    <row r="5058" spans="3:3" x14ac:dyDescent="0.2">
      <c r="C5058" s="13"/>
    </row>
    <row r="5059" spans="3:3" x14ac:dyDescent="0.2">
      <c r="C5059" s="13"/>
    </row>
    <row r="5060" spans="3:3" x14ac:dyDescent="0.2">
      <c r="C5060" s="13"/>
    </row>
    <row r="5061" spans="3:3" x14ac:dyDescent="0.2">
      <c r="C5061" s="13"/>
    </row>
    <row r="5062" spans="3:3" x14ac:dyDescent="0.2">
      <c r="C5062" s="13"/>
    </row>
    <row r="5063" spans="3:3" x14ac:dyDescent="0.2">
      <c r="C5063" s="13"/>
    </row>
    <row r="5064" spans="3:3" x14ac:dyDescent="0.2">
      <c r="C5064" s="13"/>
    </row>
    <row r="5065" spans="3:3" x14ac:dyDescent="0.2">
      <c r="C5065" s="13"/>
    </row>
    <row r="5066" spans="3:3" x14ac:dyDescent="0.2">
      <c r="C5066" s="13"/>
    </row>
    <row r="5067" spans="3:3" x14ac:dyDescent="0.2">
      <c r="C5067" s="13"/>
    </row>
    <row r="5068" spans="3:3" x14ac:dyDescent="0.2">
      <c r="C5068" s="13"/>
    </row>
    <row r="5069" spans="3:3" x14ac:dyDescent="0.2">
      <c r="C5069" s="13"/>
    </row>
    <row r="5070" spans="3:3" x14ac:dyDescent="0.2">
      <c r="C5070" s="13"/>
    </row>
    <row r="5071" spans="3:3" x14ac:dyDescent="0.2">
      <c r="C5071" s="13"/>
    </row>
    <row r="5072" spans="3:3" x14ac:dyDescent="0.2">
      <c r="C5072" s="13"/>
    </row>
    <row r="5073" spans="3:3" x14ac:dyDescent="0.2">
      <c r="C5073" s="13"/>
    </row>
    <row r="5074" spans="3:3" x14ac:dyDescent="0.2">
      <c r="C5074" s="13"/>
    </row>
    <row r="5075" spans="3:3" x14ac:dyDescent="0.2">
      <c r="C5075" s="13"/>
    </row>
    <row r="5076" spans="3:3" x14ac:dyDescent="0.2">
      <c r="C5076" s="13"/>
    </row>
    <row r="5077" spans="3:3" x14ac:dyDescent="0.2">
      <c r="C5077" s="13"/>
    </row>
    <row r="5078" spans="3:3" x14ac:dyDescent="0.2">
      <c r="C5078" s="13"/>
    </row>
    <row r="5079" spans="3:3" x14ac:dyDescent="0.2">
      <c r="C5079" s="13"/>
    </row>
    <row r="5080" spans="3:3" x14ac:dyDescent="0.2">
      <c r="C5080" s="13"/>
    </row>
    <row r="5081" spans="3:3" x14ac:dyDescent="0.2">
      <c r="C5081" s="13"/>
    </row>
    <row r="5082" spans="3:3" x14ac:dyDescent="0.2">
      <c r="C5082" s="13"/>
    </row>
    <row r="5083" spans="3:3" x14ac:dyDescent="0.2">
      <c r="C5083" s="13"/>
    </row>
    <row r="5084" spans="3:3" x14ac:dyDescent="0.2">
      <c r="C5084" s="13"/>
    </row>
    <row r="5085" spans="3:3" x14ac:dyDescent="0.2">
      <c r="C5085" s="13"/>
    </row>
    <row r="5086" spans="3:3" x14ac:dyDescent="0.2">
      <c r="C5086" s="13"/>
    </row>
    <row r="5087" spans="3:3" x14ac:dyDescent="0.2">
      <c r="C5087" s="13"/>
    </row>
    <row r="5088" spans="3:3" x14ac:dyDescent="0.2">
      <c r="C5088" s="13"/>
    </row>
    <row r="5089" spans="3:3" x14ac:dyDescent="0.2">
      <c r="C5089" s="13"/>
    </row>
    <row r="5090" spans="3:3" x14ac:dyDescent="0.2">
      <c r="C5090" s="13"/>
    </row>
    <row r="5091" spans="3:3" x14ac:dyDescent="0.2">
      <c r="C5091" s="13"/>
    </row>
    <row r="5092" spans="3:3" x14ac:dyDescent="0.2">
      <c r="C5092" s="13"/>
    </row>
    <row r="5093" spans="3:3" x14ac:dyDescent="0.2">
      <c r="C5093" s="13"/>
    </row>
    <row r="5094" spans="3:3" x14ac:dyDescent="0.2">
      <c r="C5094" s="13"/>
    </row>
    <row r="5095" spans="3:3" x14ac:dyDescent="0.2">
      <c r="C5095" s="13"/>
    </row>
    <row r="5096" spans="3:3" x14ac:dyDescent="0.2">
      <c r="C5096" s="13"/>
    </row>
    <row r="5097" spans="3:3" x14ac:dyDescent="0.2">
      <c r="C5097" s="13"/>
    </row>
    <row r="5098" spans="3:3" x14ac:dyDescent="0.2">
      <c r="C5098" s="13"/>
    </row>
    <row r="5099" spans="3:3" x14ac:dyDescent="0.2">
      <c r="C5099" s="13"/>
    </row>
    <row r="5100" spans="3:3" x14ac:dyDescent="0.2">
      <c r="C5100" s="13"/>
    </row>
    <row r="5101" spans="3:3" x14ac:dyDescent="0.2">
      <c r="C5101" s="13"/>
    </row>
    <row r="5102" spans="3:3" x14ac:dyDescent="0.2">
      <c r="C5102" s="13"/>
    </row>
    <row r="5103" spans="3:3" x14ac:dyDescent="0.2">
      <c r="C5103" s="13"/>
    </row>
    <row r="5104" spans="3:3" x14ac:dyDescent="0.2">
      <c r="C5104" s="13"/>
    </row>
    <row r="5105" spans="3:3" x14ac:dyDescent="0.2">
      <c r="C5105" s="13"/>
    </row>
    <row r="5106" spans="3:3" x14ac:dyDescent="0.2">
      <c r="C5106" s="13"/>
    </row>
    <row r="5107" spans="3:3" x14ac:dyDescent="0.2">
      <c r="C5107" s="13"/>
    </row>
    <row r="5108" spans="3:3" x14ac:dyDescent="0.2">
      <c r="C5108" s="13"/>
    </row>
    <row r="5109" spans="3:3" x14ac:dyDescent="0.2">
      <c r="C5109" s="13"/>
    </row>
    <row r="5110" spans="3:3" x14ac:dyDescent="0.2">
      <c r="C5110" s="13"/>
    </row>
    <row r="5111" spans="3:3" x14ac:dyDescent="0.2">
      <c r="C5111" s="13"/>
    </row>
    <row r="5112" spans="3:3" x14ac:dyDescent="0.2">
      <c r="C5112" s="13"/>
    </row>
    <row r="5113" spans="3:3" x14ac:dyDescent="0.2">
      <c r="C5113" s="13"/>
    </row>
    <row r="5114" spans="3:3" x14ac:dyDescent="0.2">
      <c r="C5114" s="13"/>
    </row>
    <row r="5115" spans="3:3" x14ac:dyDescent="0.2">
      <c r="C5115" s="13"/>
    </row>
    <row r="5116" spans="3:3" x14ac:dyDescent="0.2">
      <c r="C5116" s="13"/>
    </row>
    <row r="5117" spans="3:3" x14ac:dyDescent="0.2">
      <c r="C5117" s="13"/>
    </row>
    <row r="5118" spans="3:3" x14ac:dyDescent="0.2">
      <c r="C5118" s="13"/>
    </row>
    <row r="5119" spans="3:3" x14ac:dyDescent="0.2">
      <c r="C5119" s="13"/>
    </row>
    <row r="5120" spans="3:3" x14ac:dyDescent="0.2">
      <c r="C5120" s="13"/>
    </row>
    <row r="5121" spans="3:3" x14ac:dyDescent="0.2">
      <c r="C5121" s="13"/>
    </row>
    <row r="5122" spans="3:3" x14ac:dyDescent="0.2">
      <c r="C5122" s="13"/>
    </row>
    <row r="5123" spans="3:3" x14ac:dyDescent="0.2">
      <c r="C5123" s="13"/>
    </row>
    <row r="5124" spans="3:3" x14ac:dyDescent="0.2">
      <c r="C5124" s="13"/>
    </row>
    <row r="5125" spans="3:3" x14ac:dyDescent="0.2">
      <c r="C5125" s="13"/>
    </row>
    <row r="5126" spans="3:3" x14ac:dyDescent="0.2">
      <c r="C5126" s="13"/>
    </row>
    <row r="5127" spans="3:3" x14ac:dyDescent="0.2">
      <c r="C5127" s="13"/>
    </row>
    <row r="5128" spans="3:3" x14ac:dyDescent="0.2">
      <c r="C5128" s="13"/>
    </row>
    <row r="5129" spans="3:3" x14ac:dyDescent="0.2">
      <c r="C5129" s="13"/>
    </row>
    <row r="5130" spans="3:3" x14ac:dyDescent="0.2">
      <c r="C5130" s="13"/>
    </row>
    <row r="5131" spans="3:3" x14ac:dyDescent="0.2">
      <c r="C5131" s="13"/>
    </row>
    <row r="5132" spans="3:3" x14ac:dyDescent="0.2">
      <c r="C5132" s="13"/>
    </row>
    <row r="5133" spans="3:3" x14ac:dyDescent="0.2">
      <c r="C5133" s="13"/>
    </row>
    <row r="5134" spans="3:3" x14ac:dyDescent="0.2">
      <c r="C5134" s="13"/>
    </row>
    <row r="5135" spans="3:3" x14ac:dyDescent="0.2">
      <c r="C5135" s="13"/>
    </row>
    <row r="5136" spans="3:3" x14ac:dyDescent="0.2">
      <c r="C5136" s="13"/>
    </row>
    <row r="5137" spans="3:3" x14ac:dyDescent="0.2">
      <c r="C5137" s="13"/>
    </row>
    <row r="5138" spans="3:3" x14ac:dyDescent="0.2">
      <c r="C5138" s="13"/>
    </row>
    <row r="5139" spans="3:3" x14ac:dyDescent="0.2">
      <c r="C5139" s="13"/>
    </row>
    <row r="5140" spans="3:3" x14ac:dyDescent="0.2">
      <c r="C5140" s="13"/>
    </row>
    <row r="5141" spans="3:3" x14ac:dyDescent="0.2">
      <c r="C5141" s="13"/>
    </row>
    <row r="5142" spans="3:3" x14ac:dyDescent="0.2">
      <c r="C5142" s="13"/>
    </row>
    <row r="5143" spans="3:3" x14ac:dyDescent="0.2">
      <c r="C5143" s="13"/>
    </row>
    <row r="5144" spans="3:3" x14ac:dyDescent="0.2">
      <c r="C5144" s="13"/>
    </row>
    <row r="5145" spans="3:3" x14ac:dyDescent="0.2">
      <c r="C5145" s="13"/>
    </row>
    <row r="5146" spans="3:3" x14ac:dyDescent="0.2">
      <c r="C5146" s="13"/>
    </row>
    <row r="5147" spans="3:3" x14ac:dyDescent="0.2">
      <c r="C5147" s="13"/>
    </row>
    <row r="5148" spans="3:3" x14ac:dyDescent="0.2">
      <c r="C5148" s="13"/>
    </row>
    <row r="5149" spans="3:3" x14ac:dyDescent="0.2">
      <c r="C5149" s="13"/>
    </row>
    <row r="5150" spans="3:3" x14ac:dyDescent="0.2">
      <c r="C5150" s="13"/>
    </row>
    <row r="5151" spans="3:3" x14ac:dyDescent="0.2">
      <c r="C5151" s="13"/>
    </row>
    <row r="5152" spans="3:3" x14ac:dyDescent="0.2">
      <c r="C5152" s="13"/>
    </row>
    <row r="5153" spans="3:3" x14ac:dyDescent="0.2">
      <c r="C5153" s="13"/>
    </row>
    <row r="5154" spans="3:3" x14ac:dyDescent="0.2">
      <c r="C5154" s="13"/>
    </row>
    <row r="5155" spans="3:3" x14ac:dyDescent="0.2">
      <c r="C5155" s="13"/>
    </row>
    <row r="5156" spans="3:3" x14ac:dyDescent="0.2">
      <c r="C5156" s="13"/>
    </row>
    <row r="5157" spans="3:3" x14ac:dyDescent="0.2">
      <c r="C5157" s="13"/>
    </row>
    <row r="5158" spans="3:3" x14ac:dyDescent="0.2">
      <c r="C5158" s="13"/>
    </row>
    <row r="5159" spans="3:3" x14ac:dyDescent="0.2">
      <c r="C5159" s="13"/>
    </row>
    <row r="5160" spans="3:3" x14ac:dyDescent="0.2">
      <c r="C5160" s="13"/>
    </row>
    <row r="5161" spans="3:3" x14ac:dyDescent="0.2">
      <c r="C5161" s="13"/>
    </row>
    <row r="5162" spans="3:3" x14ac:dyDescent="0.2">
      <c r="C5162" s="13"/>
    </row>
    <row r="5163" spans="3:3" x14ac:dyDescent="0.2">
      <c r="C5163" s="13"/>
    </row>
    <row r="5164" spans="3:3" x14ac:dyDescent="0.2">
      <c r="C5164" s="13"/>
    </row>
    <row r="5165" spans="3:3" x14ac:dyDescent="0.2">
      <c r="C5165" s="13"/>
    </row>
    <row r="5166" spans="3:3" x14ac:dyDescent="0.2">
      <c r="C5166" s="13"/>
    </row>
    <row r="5167" spans="3:3" x14ac:dyDescent="0.2">
      <c r="C5167" s="13"/>
    </row>
    <row r="5168" spans="3:3" x14ac:dyDescent="0.2">
      <c r="C5168" s="13"/>
    </row>
    <row r="5169" spans="3:3" x14ac:dyDescent="0.2">
      <c r="C5169" s="13"/>
    </row>
    <row r="5170" spans="3:3" x14ac:dyDescent="0.2">
      <c r="C5170" s="13"/>
    </row>
    <row r="5171" spans="3:3" x14ac:dyDescent="0.2">
      <c r="C5171" s="13"/>
    </row>
    <row r="5172" spans="3:3" x14ac:dyDescent="0.2">
      <c r="C5172" s="13"/>
    </row>
    <row r="5173" spans="3:3" x14ac:dyDescent="0.2">
      <c r="C5173" s="13"/>
    </row>
    <row r="5174" spans="3:3" x14ac:dyDescent="0.2">
      <c r="C5174" s="13"/>
    </row>
    <row r="5175" spans="3:3" x14ac:dyDescent="0.2">
      <c r="C5175" s="13"/>
    </row>
    <row r="5176" spans="3:3" x14ac:dyDescent="0.2">
      <c r="C5176" s="13"/>
    </row>
    <row r="5177" spans="3:3" x14ac:dyDescent="0.2">
      <c r="C5177" s="13"/>
    </row>
    <row r="5178" spans="3:3" x14ac:dyDescent="0.2">
      <c r="C5178" s="13"/>
    </row>
    <row r="5179" spans="3:3" x14ac:dyDescent="0.2">
      <c r="C5179" s="13"/>
    </row>
    <row r="5180" spans="3:3" x14ac:dyDescent="0.2">
      <c r="C5180" s="13"/>
    </row>
    <row r="5181" spans="3:3" x14ac:dyDescent="0.2">
      <c r="C5181" s="13"/>
    </row>
    <row r="5182" spans="3:3" x14ac:dyDescent="0.2">
      <c r="C5182" s="13"/>
    </row>
    <row r="5183" spans="3:3" x14ac:dyDescent="0.2">
      <c r="C5183" s="13"/>
    </row>
    <row r="5184" spans="3:3" x14ac:dyDescent="0.2">
      <c r="C5184" s="13"/>
    </row>
    <row r="5185" spans="3:3" x14ac:dyDescent="0.2">
      <c r="C5185" s="13"/>
    </row>
    <row r="5186" spans="3:3" x14ac:dyDescent="0.2">
      <c r="C5186" s="13"/>
    </row>
    <row r="5187" spans="3:3" x14ac:dyDescent="0.2">
      <c r="C5187" s="13"/>
    </row>
    <row r="5188" spans="3:3" x14ac:dyDescent="0.2">
      <c r="C5188" s="13"/>
    </row>
    <row r="5189" spans="3:3" x14ac:dyDescent="0.2">
      <c r="C5189" s="13"/>
    </row>
    <row r="5190" spans="3:3" x14ac:dyDescent="0.2">
      <c r="C5190" s="13"/>
    </row>
    <row r="5191" spans="3:3" x14ac:dyDescent="0.2">
      <c r="C5191" s="13"/>
    </row>
    <row r="5192" spans="3:3" x14ac:dyDescent="0.2">
      <c r="C5192" s="13"/>
    </row>
    <row r="5193" spans="3:3" x14ac:dyDescent="0.2">
      <c r="C5193" s="13"/>
    </row>
    <row r="5194" spans="3:3" x14ac:dyDescent="0.2">
      <c r="C5194" s="13"/>
    </row>
    <row r="5195" spans="3:3" x14ac:dyDescent="0.2">
      <c r="C5195" s="13"/>
    </row>
    <row r="5196" spans="3:3" x14ac:dyDescent="0.2">
      <c r="C5196" s="13"/>
    </row>
    <row r="5197" spans="3:3" x14ac:dyDescent="0.2">
      <c r="C5197" s="13"/>
    </row>
    <row r="5198" spans="3:3" x14ac:dyDescent="0.2">
      <c r="C5198" s="13"/>
    </row>
    <row r="5199" spans="3:3" x14ac:dyDescent="0.2">
      <c r="C5199" s="13"/>
    </row>
    <row r="5200" spans="3:3" x14ac:dyDescent="0.2">
      <c r="C5200" s="13"/>
    </row>
    <row r="5201" spans="3:3" x14ac:dyDescent="0.2">
      <c r="C5201" s="13"/>
    </row>
    <row r="5202" spans="3:3" x14ac:dyDescent="0.2">
      <c r="C5202" s="13"/>
    </row>
    <row r="5203" spans="3:3" x14ac:dyDescent="0.2">
      <c r="C5203" s="13"/>
    </row>
    <row r="5204" spans="3:3" x14ac:dyDescent="0.2">
      <c r="C5204" s="13"/>
    </row>
    <row r="5205" spans="3:3" x14ac:dyDescent="0.2">
      <c r="C5205" s="13"/>
    </row>
    <row r="5206" spans="3:3" x14ac:dyDescent="0.2">
      <c r="C5206" s="13"/>
    </row>
    <row r="5207" spans="3:3" x14ac:dyDescent="0.2">
      <c r="C5207" s="13"/>
    </row>
    <row r="5208" spans="3:3" x14ac:dyDescent="0.2">
      <c r="C5208" s="13"/>
    </row>
    <row r="5209" spans="3:3" x14ac:dyDescent="0.2">
      <c r="C5209" s="13"/>
    </row>
    <row r="5210" spans="3:3" x14ac:dyDescent="0.2">
      <c r="C5210" s="13"/>
    </row>
    <row r="5211" spans="3:3" x14ac:dyDescent="0.2">
      <c r="C5211" s="13"/>
    </row>
    <row r="5212" spans="3:3" x14ac:dyDescent="0.2">
      <c r="C5212" s="13"/>
    </row>
    <row r="5213" spans="3:3" x14ac:dyDescent="0.2">
      <c r="C5213" s="13"/>
    </row>
    <row r="5214" spans="3:3" x14ac:dyDescent="0.2">
      <c r="C5214" s="13"/>
    </row>
    <row r="5215" spans="3:3" x14ac:dyDescent="0.2">
      <c r="C5215" s="13"/>
    </row>
    <row r="5216" spans="3:3" x14ac:dyDescent="0.2">
      <c r="C5216" s="13"/>
    </row>
    <row r="5217" spans="3:3" x14ac:dyDescent="0.2">
      <c r="C5217" s="13"/>
    </row>
    <row r="5218" spans="3:3" x14ac:dyDescent="0.2">
      <c r="C5218" s="13"/>
    </row>
    <row r="5219" spans="3:3" x14ac:dyDescent="0.2">
      <c r="C5219" s="13"/>
    </row>
    <row r="5220" spans="3:3" x14ac:dyDescent="0.2">
      <c r="C5220" s="13"/>
    </row>
    <row r="5221" spans="3:3" x14ac:dyDescent="0.2">
      <c r="C5221" s="13"/>
    </row>
    <row r="5222" spans="3:3" x14ac:dyDescent="0.2">
      <c r="C5222" s="13"/>
    </row>
    <row r="5223" spans="3:3" x14ac:dyDescent="0.2">
      <c r="C5223" s="13"/>
    </row>
    <row r="5224" spans="3:3" x14ac:dyDescent="0.2">
      <c r="C5224" s="13"/>
    </row>
    <row r="5225" spans="3:3" x14ac:dyDescent="0.2">
      <c r="C5225" s="13"/>
    </row>
    <row r="5226" spans="3:3" x14ac:dyDescent="0.2">
      <c r="C5226" s="13"/>
    </row>
    <row r="5227" spans="3:3" x14ac:dyDescent="0.2">
      <c r="C5227" s="13"/>
    </row>
    <row r="5228" spans="3:3" x14ac:dyDescent="0.2">
      <c r="C5228" s="13"/>
    </row>
    <row r="5229" spans="3:3" x14ac:dyDescent="0.2">
      <c r="C5229" s="13"/>
    </row>
    <row r="5230" spans="3:3" x14ac:dyDescent="0.2">
      <c r="C5230" s="13"/>
    </row>
    <row r="5231" spans="3:3" x14ac:dyDescent="0.2">
      <c r="C5231" s="13"/>
    </row>
    <row r="5232" spans="3:3" x14ac:dyDescent="0.2">
      <c r="C5232" s="13"/>
    </row>
    <row r="5233" spans="3:3" x14ac:dyDescent="0.2">
      <c r="C5233" s="13"/>
    </row>
    <row r="5234" spans="3:3" x14ac:dyDescent="0.2">
      <c r="C5234" s="13"/>
    </row>
    <row r="5235" spans="3:3" x14ac:dyDescent="0.2">
      <c r="C5235" s="13"/>
    </row>
    <row r="5236" spans="3:3" x14ac:dyDescent="0.2">
      <c r="C5236" s="13"/>
    </row>
    <row r="5237" spans="3:3" x14ac:dyDescent="0.2">
      <c r="C5237" s="13"/>
    </row>
    <row r="5238" spans="3:3" x14ac:dyDescent="0.2">
      <c r="C5238" s="13"/>
    </row>
    <row r="5239" spans="3:3" x14ac:dyDescent="0.2">
      <c r="C5239" s="13"/>
    </row>
    <row r="5240" spans="3:3" x14ac:dyDescent="0.2">
      <c r="C5240" s="13"/>
    </row>
    <row r="5241" spans="3:3" x14ac:dyDescent="0.2">
      <c r="C5241" s="13"/>
    </row>
    <row r="5242" spans="3:3" x14ac:dyDescent="0.2">
      <c r="C5242" s="13"/>
    </row>
    <row r="5243" spans="3:3" x14ac:dyDescent="0.2">
      <c r="C5243" s="13"/>
    </row>
    <row r="5244" spans="3:3" x14ac:dyDescent="0.2">
      <c r="C5244" s="13"/>
    </row>
    <row r="5245" spans="3:3" x14ac:dyDescent="0.2">
      <c r="C5245" s="13"/>
    </row>
    <row r="5246" spans="3:3" x14ac:dyDescent="0.2">
      <c r="C5246" s="13"/>
    </row>
    <row r="5247" spans="3:3" x14ac:dyDescent="0.2">
      <c r="C5247" s="13"/>
    </row>
    <row r="5248" spans="3:3" x14ac:dyDescent="0.2">
      <c r="C5248" s="13"/>
    </row>
    <row r="5249" spans="3:3" x14ac:dyDescent="0.2">
      <c r="C5249" s="13"/>
    </row>
    <row r="5250" spans="3:3" x14ac:dyDescent="0.2">
      <c r="C5250" s="13"/>
    </row>
    <row r="5251" spans="3:3" x14ac:dyDescent="0.2">
      <c r="C5251" s="13"/>
    </row>
    <row r="5252" spans="3:3" x14ac:dyDescent="0.2">
      <c r="C5252" s="13"/>
    </row>
    <row r="5253" spans="3:3" x14ac:dyDescent="0.2">
      <c r="C5253" s="13"/>
    </row>
    <row r="5254" spans="3:3" x14ac:dyDescent="0.2">
      <c r="C5254" s="13"/>
    </row>
    <row r="5255" spans="3:3" x14ac:dyDescent="0.2">
      <c r="C5255" s="13"/>
    </row>
    <row r="5256" spans="3:3" x14ac:dyDescent="0.2">
      <c r="C5256" s="13"/>
    </row>
    <row r="5257" spans="3:3" x14ac:dyDescent="0.2">
      <c r="C5257" s="13"/>
    </row>
    <row r="5258" spans="3:3" x14ac:dyDescent="0.2">
      <c r="C5258" s="13"/>
    </row>
    <row r="5259" spans="3:3" x14ac:dyDescent="0.2">
      <c r="C5259" s="13"/>
    </row>
    <row r="5260" spans="3:3" x14ac:dyDescent="0.2">
      <c r="C5260" s="13"/>
    </row>
    <row r="5261" spans="3:3" x14ac:dyDescent="0.2">
      <c r="C5261" s="13"/>
    </row>
    <row r="5262" spans="3:3" x14ac:dyDescent="0.2">
      <c r="C5262" s="13"/>
    </row>
    <row r="5263" spans="3:3" x14ac:dyDescent="0.2">
      <c r="C5263" s="13"/>
    </row>
    <row r="5264" spans="3:3" x14ac:dyDescent="0.2">
      <c r="C5264" s="13"/>
    </row>
    <row r="5265" spans="3:3" x14ac:dyDescent="0.2">
      <c r="C5265" s="13"/>
    </row>
    <row r="5266" spans="3:3" x14ac:dyDescent="0.2">
      <c r="C5266" s="13"/>
    </row>
    <row r="5267" spans="3:3" x14ac:dyDescent="0.2">
      <c r="C5267" s="13"/>
    </row>
    <row r="5268" spans="3:3" x14ac:dyDescent="0.2">
      <c r="C5268" s="13"/>
    </row>
    <row r="5269" spans="3:3" x14ac:dyDescent="0.2">
      <c r="C5269" s="13"/>
    </row>
    <row r="5270" spans="3:3" x14ac:dyDescent="0.2">
      <c r="C5270" s="13"/>
    </row>
    <row r="5271" spans="3:3" x14ac:dyDescent="0.2">
      <c r="C5271" s="13"/>
    </row>
    <row r="5272" spans="3:3" x14ac:dyDescent="0.2">
      <c r="C5272" s="13"/>
    </row>
    <row r="5273" spans="3:3" x14ac:dyDescent="0.2">
      <c r="C5273" s="13"/>
    </row>
    <row r="5274" spans="3:3" x14ac:dyDescent="0.2">
      <c r="C5274" s="13"/>
    </row>
    <row r="5275" spans="3:3" x14ac:dyDescent="0.2">
      <c r="C5275" s="13"/>
    </row>
    <row r="5276" spans="3:3" x14ac:dyDescent="0.2">
      <c r="C5276" s="13"/>
    </row>
    <row r="5277" spans="3:3" x14ac:dyDescent="0.2">
      <c r="C5277" s="13"/>
    </row>
    <row r="5278" spans="3:3" x14ac:dyDescent="0.2">
      <c r="C5278" s="13"/>
    </row>
    <row r="5279" spans="3:3" x14ac:dyDescent="0.2">
      <c r="C5279" s="13"/>
    </row>
    <row r="5280" spans="3:3" x14ac:dyDescent="0.2">
      <c r="C5280" s="13"/>
    </row>
    <row r="5281" spans="3:3" x14ac:dyDescent="0.2">
      <c r="C5281" s="13"/>
    </row>
    <row r="5282" spans="3:3" x14ac:dyDescent="0.2">
      <c r="C5282" s="13"/>
    </row>
    <row r="5283" spans="3:3" x14ac:dyDescent="0.2">
      <c r="C5283" s="13"/>
    </row>
    <row r="5284" spans="3:3" x14ac:dyDescent="0.2">
      <c r="C5284" s="13"/>
    </row>
    <row r="5285" spans="3:3" x14ac:dyDescent="0.2">
      <c r="C5285" s="13"/>
    </row>
    <row r="5286" spans="3:3" x14ac:dyDescent="0.2">
      <c r="C5286" s="13"/>
    </row>
    <row r="5287" spans="3:3" x14ac:dyDescent="0.2">
      <c r="C5287" s="13"/>
    </row>
    <row r="5288" spans="3:3" x14ac:dyDescent="0.2">
      <c r="C5288" s="13"/>
    </row>
    <row r="5289" spans="3:3" x14ac:dyDescent="0.2">
      <c r="C5289" s="13"/>
    </row>
    <row r="5290" spans="3:3" x14ac:dyDescent="0.2">
      <c r="C5290" s="13"/>
    </row>
    <row r="5291" spans="3:3" x14ac:dyDescent="0.2">
      <c r="C5291" s="13"/>
    </row>
    <row r="5292" spans="3:3" x14ac:dyDescent="0.2">
      <c r="C5292" s="13"/>
    </row>
    <row r="5293" spans="3:3" x14ac:dyDescent="0.2">
      <c r="C5293" s="13"/>
    </row>
    <row r="5294" spans="3:3" x14ac:dyDescent="0.2">
      <c r="C5294" s="13"/>
    </row>
    <row r="5295" spans="3:3" x14ac:dyDescent="0.2">
      <c r="C5295" s="13"/>
    </row>
    <row r="5296" spans="3:3" x14ac:dyDescent="0.2">
      <c r="C5296" s="13"/>
    </row>
    <row r="5297" spans="3:3" x14ac:dyDescent="0.2">
      <c r="C5297" s="13"/>
    </row>
    <row r="5298" spans="3:3" x14ac:dyDescent="0.2">
      <c r="C5298" s="13"/>
    </row>
    <row r="5299" spans="3:3" x14ac:dyDescent="0.2">
      <c r="C5299" s="13"/>
    </row>
    <row r="5300" spans="3:3" x14ac:dyDescent="0.2">
      <c r="C5300" s="13"/>
    </row>
    <row r="5301" spans="3:3" x14ac:dyDescent="0.2">
      <c r="C5301" s="13"/>
    </row>
    <row r="5302" spans="3:3" x14ac:dyDescent="0.2">
      <c r="C5302" s="13"/>
    </row>
    <row r="5303" spans="3:3" x14ac:dyDescent="0.2">
      <c r="C5303" s="13"/>
    </row>
    <row r="5304" spans="3:3" x14ac:dyDescent="0.2">
      <c r="C5304" s="13"/>
    </row>
    <row r="5305" spans="3:3" x14ac:dyDescent="0.2">
      <c r="C5305" s="13"/>
    </row>
    <row r="5306" spans="3:3" x14ac:dyDescent="0.2">
      <c r="C5306" s="13"/>
    </row>
    <row r="5307" spans="3:3" x14ac:dyDescent="0.2">
      <c r="C5307" s="13"/>
    </row>
    <row r="5308" spans="3:3" x14ac:dyDescent="0.2">
      <c r="C5308" s="13"/>
    </row>
    <row r="5309" spans="3:3" x14ac:dyDescent="0.2">
      <c r="C5309" s="13"/>
    </row>
    <row r="5310" spans="3:3" x14ac:dyDescent="0.2">
      <c r="C5310" s="13"/>
    </row>
    <row r="5311" spans="3:3" x14ac:dyDescent="0.2">
      <c r="C5311" s="13"/>
    </row>
    <row r="5312" spans="3:3" x14ac:dyDescent="0.2">
      <c r="C5312" s="13"/>
    </row>
    <row r="5313" spans="3:3" x14ac:dyDescent="0.2">
      <c r="C5313" s="13"/>
    </row>
    <row r="5314" spans="3:3" x14ac:dyDescent="0.2">
      <c r="C5314" s="13"/>
    </row>
    <row r="5315" spans="3:3" x14ac:dyDescent="0.2">
      <c r="C5315" s="13"/>
    </row>
    <row r="5316" spans="3:3" x14ac:dyDescent="0.2">
      <c r="C5316" s="13"/>
    </row>
    <row r="5317" spans="3:3" x14ac:dyDescent="0.2">
      <c r="C5317" s="13"/>
    </row>
    <row r="5318" spans="3:3" x14ac:dyDescent="0.2">
      <c r="C5318" s="13"/>
    </row>
    <row r="5319" spans="3:3" x14ac:dyDescent="0.2">
      <c r="C5319" s="13"/>
    </row>
    <row r="5320" spans="3:3" x14ac:dyDescent="0.2">
      <c r="C5320" s="13"/>
    </row>
    <row r="5321" spans="3:3" x14ac:dyDescent="0.2">
      <c r="C5321" s="13"/>
    </row>
    <row r="5322" spans="3:3" x14ac:dyDescent="0.2">
      <c r="C5322" s="13"/>
    </row>
    <row r="5323" spans="3:3" x14ac:dyDescent="0.2">
      <c r="C5323" s="13"/>
    </row>
    <row r="5324" spans="3:3" x14ac:dyDescent="0.2">
      <c r="C5324" s="13"/>
    </row>
    <row r="5325" spans="3:3" x14ac:dyDescent="0.2">
      <c r="C5325" s="13"/>
    </row>
    <row r="5326" spans="3:3" x14ac:dyDescent="0.2">
      <c r="C5326" s="13"/>
    </row>
    <row r="5327" spans="3:3" x14ac:dyDescent="0.2">
      <c r="C5327" s="13"/>
    </row>
    <row r="5328" spans="3:3" x14ac:dyDescent="0.2">
      <c r="C5328" s="13"/>
    </row>
    <row r="5329" spans="3:3" x14ac:dyDescent="0.2">
      <c r="C5329" s="13"/>
    </row>
    <row r="5330" spans="3:3" x14ac:dyDescent="0.2">
      <c r="C5330" s="13"/>
    </row>
    <row r="5331" spans="3:3" x14ac:dyDescent="0.2">
      <c r="C5331" s="13"/>
    </row>
    <row r="5332" spans="3:3" x14ac:dyDescent="0.2">
      <c r="C5332" s="13"/>
    </row>
    <row r="5333" spans="3:3" x14ac:dyDescent="0.2">
      <c r="C5333" s="13"/>
    </row>
    <row r="5334" spans="3:3" x14ac:dyDescent="0.2">
      <c r="C5334" s="13"/>
    </row>
    <row r="5335" spans="3:3" x14ac:dyDescent="0.2">
      <c r="C5335" s="13"/>
    </row>
    <row r="5336" spans="3:3" x14ac:dyDescent="0.2">
      <c r="C5336" s="13"/>
    </row>
    <row r="5337" spans="3:3" x14ac:dyDescent="0.2">
      <c r="C5337" s="13"/>
    </row>
    <row r="5338" spans="3:3" x14ac:dyDescent="0.2">
      <c r="C5338" s="13"/>
    </row>
    <row r="5339" spans="3:3" x14ac:dyDescent="0.2">
      <c r="C5339" s="13"/>
    </row>
    <row r="5340" spans="3:3" x14ac:dyDescent="0.2">
      <c r="C5340" s="13"/>
    </row>
    <row r="5341" spans="3:3" x14ac:dyDescent="0.2">
      <c r="C5341" s="13"/>
    </row>
    <row r="5342" spans="3:3" x14ac:dyDescent="0.2">
      <c r="C5342" s="13"/>
    </row>
    <row r="5343" spans="3:3" x14ac:dyDescent="0.2">
      <c r="C5343" s="13"/>
    </row>
    <row r="5344" spans="3:3" x14ac:dyDescent="0.2">
      <c r="C5344" s="13"/>
    </row>
    <row r="5345" spans="3:3" x14ac:dyDescent="0.2">
      <c r="C5345" s="13"/>
    </row>
    <row r="5346" spans="3:3" x14ac:dyDescent="0.2">
      <c r="C5346" s="13"/>
    </row>
    <row r="5347" spans="3:3" x14ac:dyDescent="0.2">
      <c r="C5347" s="13"/>
    </row>
    <row r="5348" spans="3:3" x14ac:dyDescent="0.2">
      <c r="C5348" s="13"/>
    </row>
    <row r="5349" spans="3:3" x14ac:dyDescent="0.2">
      <c r="C5349" s="13"/>
    </row>
    <row r="5350" spans="3:3" x14ac:dyDescent="0.2">
      <c r="C5350" s="13"/>
    </row>
    <row r="5351" spans="3:3" x14ac:dyDescent="0.2">
      <c r="C5351" s="13"/>
    </row>
    <row r="5352" spans="3:3" x14ac:dyDescent="0.2">
      <c r="C5352" s="13"/>
    </row>
    <row r="5353" spans="3:3" x14ac:dyDescent="0.2">
      <c r="C5353" s="13"/>
    </row>
    <row r="5354" spans="3:3" x14ac:dyDescent="0.2">
      <c r="C5354" s="13"/>
    </row>
    <row r="5355" spans="3:3" x14ac:dyDescent="0.2">
      <c r="C5355" s="13"/>
    </row>
    <row r="5356" spans="3:3" x14ac:dyDescent="0.2">
      <c r="C5356" s="13"/>
    </row>
    <row r="5357" spans="3:3" x14ac:dyDescent="0.2">
      <c r="C5357" s="13"/>
    </row>
    <row r="5358" spans="3:3" x14ac:dyDescent="0.2">
      <c r="C5358" s="13"/>
    </row>
    <row r="5359" spans="3:3" x14ac:dyDescent="0.2">
      <c r="C5359" s="13"/>
    </row>
    <row r="5360" spans="3:3" x14ac:dyDescent="0.2">
      <c r="C5360" s="13"/>
    </row>
    <row r="5361" spans="3:3" x14ac:dyDescent="0.2">
      <c r="C5361" s="13"/>
    </row>
    <row r="5362" spans="3:3" x14ac:dyDescent="0.2">
      <c r="C5362" s="13"/>
    </row>
    <row r="5363" spans="3:3" x14ac:dyDescent="0.2">
      <c r="C5363" s="13"/>
    </row>
    <row r="5364" spans="3:3" x14ac:dyDescent="0.2">
      <c r="C5364" s="13"/>
    </row>
    <row r="5365" spans="3:3" x14ac:dyDescent="0.2">
      <c r="C5365" s="13"/>
    </row>
    <row r="5366" spans="3:3" x14ac:dyDescent="0.2">
      <c r="C5366" s="13"/>
    </row>
    <row r="5367" spans="3:3" x14ac:dyDescent="0.2">
      <c r="C5367" s="13"/>
    </row>
    <row r="5368" spans="3:3" x14ac:dyDescent="0.2">
      <c r="C5368" s="13"/>
    </row>
    <row r="5369" spans="3:3" x14ac:dyDescent="0.2">
      <c r="C5369" s="13"/>
    </row>
    <row r="5370" spans="3:3" x14ac:dyDescent="0.2">
      <c r="C5370" s="13"/>
    </row>
    <row r="5371" spans="3:3" x14ac:dyDescent="0.2">
      <c r="C5371" s="13"/>
    </row>
    <row r="5372" spans="3:3" x14ac:dyDescent="0.2">
      <c r="C5372" s="13"/>
    </row>
    <row r="5373" spans="3:3" x14ac:dyDescent="0.2">
      <c r="C5373" s="13"/>
    </row>
    <row r="5374" spans="3:3" x14ac:dyDescent="0.2">
      <c r="C5374" s="13"/>
    </row>
    <row r="5375" spans="3:3" x14ac:dyDescent="0.2">
      <c r="C5375" s="13"/>
    </row>
    <row r="5376" spans="3:3" x14ac:dyDescent="0.2">
      <c r="C5376" s="13"/>
    </row>
    <row r="5377" spans="3:3" x14ac:dyDescent="0.2">
      <c r="C5377" s="13"/>
    </row>
    <row r="5378" spans="3:3" x14ac:dyDescent="0.2">
      <c r="C5378" s="13"/>
    </row>
    <row r="5379" spans="3:3" x14ac:dyDescent="0.2">
      <c r="C5379" s="13"/>
    </row>
    <row r="5380" spans="3:3" x14ac:dyDescent="0.2">
      <c r="C5380" s="13"/>
    </row>
    <row r="5381" spans="3:3" x14ac:dyDescent="0.2">
      <c r="C5381" s="13"/>
    </row>
    <row r="5382" spans="3:3" x14ac:dyDescent="0.2">
      <c r="C5382" s="13"/>
    </row>
    <row r="5383" spans="3:3" x14ac:dyDescent="0.2">
      <c r="C5383" s="13"/>
    </row>
    <row r="5384" spans="3:3" x14ac:dyDescent="0.2">
      <c r="C5384" s="13"/>
    </row>
    <row r="5385" spans="3:3" x14ac:dyDescent="0.2">
      <c r="C5385" s="13"/>
    </row>
    <row r="5386" spans="3:3" x14ac:dyDescent="0.2">
      <c r="C5386" s="13"/>
    </row>
    <row r="5387" spans="3:3" x14ac:dyDescent="0.2">
      <c r="C5387" s="13"/>
    </row>
    <row r="5388" spans="3:3" x14ac:dyDescent="0.2">
      <c r="C5388" s="13"/>
    </row>
    <row r="5389" spans="3:3" x14ac:dyDescent="0.2">
      <c r="C5389" s="13"/>
    </row>
    <row r="5390" spans="3:3" x14ac:dyDescent="0.2">
      <c r="C5390" s="13"/>
    </row>
    <row r="5391" spans="3:3" x14ac:dyDescent="0.2">
      <c r="C5391" s="13"/>
    </row>
    <row r="5392" spans="3:3" x14ac:dyDescent="0.2">
      <c r="C5392" s="13"/>
    </row>
    <row r="5393" spans="3:3" x14ac:dyDescent="0.2">
      <c r="C5393" s="13"/>
    </row>
    <row r="5394" spans="3:3" x14ac:dyDescent="0.2">
      <c r="C5394" s="13"/>
    </row>
    <row r="5395" spans="3:3" x14ac:dyDescent="0.2">
      <c r="C5395" s="13"/>
    </row>
    <row r="5396" spans="3:3" x14ac:dyDescent="0.2">
      <c r="C5396" s="13"/>
    </row>
    <row r="5397" spans="3:3" x14ac:dyDescent="0.2">
      <c r="C5397" s="13"/>
    </row>
    <row r="5398" spans="3:3" x14ac:dyDescent="0.2">
      <c r="C5398" s="13"/>
    </row>
    <row r="5399" spans="3:3" x14ac:dyDescent="0.2">
      <c r="C5399" s="13"/>
    </row>
    <row r="5400" spans="3:3" x14ac:dyDescent="0.2">
      <c r="C5400" s="13"/>
    </row>
    <row r="5401" spans="3:3" x14ac:dyDescent="0.2">
      <c r="C5401" s="13"/>
    </row>
    <row r="5402" spans="3:3" x14ac:dyDescent="0.2">
      <c r="C5402" s="13"/>
    </row>
    <row r="5403" spans="3:3" x14ac:dyDescent="0.2">
      <c r="C5403" s="13"/>
    </row>
    <row r="5404" spans="3:3" x14ac:dyDescent="0.2">
      <c r="C5404" s="13"/>
    </row>
    <row r="5405" spans="3:3" x14ac:dyDescent="0.2">
      <c r="C5405" s="13"/>
    </row>
    <row r="5406" spans="3:3" x14ac:dyDescent="0.2">
      <c r="C5406" s="13"/>
    </row>
    <row r="5407" spans="3:3" x14ac:dyDescent="0.2">
      <c r="C5407" s="13"/>
    </row>
    <row r="5408" spans="3:3" x14ac:dyDescent="0.2">
      <c r="C5408" s="13"/>
    </row>
    <row r="5409" spans="3:3" x14ac:dyDescent="0.2">
      <c r="C5409" s="13"/>
    </row>
    <row r="5410" spans="3:3" x14ac:dyDescent="0.2">
      <c r="C5410" s="13"/>
    </row>
    <row r="5411" spans="3:3" x14ac:dyDescent="0.2">
      <c r="C5411" s="13"/>
    </row>
    <row r="5412" spans="3:3" x14ac:dyDescent="0.2">
      <c r="C5412" s="13"/>
    </row>
    <row r="5413" spans="3:3" x14ac:dyDescent="0.2">
      <c r="C5413" s="13"/>
    </row>
    <row r="5414" spans="3:3" x14ac:dyDescent="0.2">
      <c r="C5414" s="13"/>
    </row>
    <row r="5415" spans="3:3" x14ac:dyDescent="0.2">
      <c r="C5415" s="13"/>
    </row>
    <row r="5416" spans="3:3" x14ac:dyDescent="0.2">
      <c r="C5416" s="13"/>
    </row>
    <row r="5417" spans="3:3" x14ac:dyDescent="0.2">
      <c r="C5417" s="13"/>
    </row>
    <row r="5418" spans="3:3" x14ac:dyDescent="0.2">
      <c r="C5418" s="13"/>
    </row>
    <row r="5419" spans="3:3" x14ac:dyDescent="0.2">
      <c r="C5419" s="13"/>
    </row>
    <row r="5420" spans="3:3" x14ac:dyDescent="0.2">
      <c r="C5420" s="13"/>
    </row>
    <row r="5421" spans="3:3" x14ac:dyDescent="0.2">
      <c r="C5421" s="13"/>
    </row>
    <row r="5422" spans="3:3" x14ac:dyDescent="0.2">
      <c r="C5422" s="13"/>
    </row>
    <row r="5423" spans="3:3" x14ac:dyDescent="0.2">
      <c r="C5423" s="13"/>
    </row>
    <row r="5424" spans="3:3" x14ac:dyDescent="0.2">
      <c r="C5424" s="13"/>
    </row>
    <row r="5425" spans="3:3" x14ac:dyDescent="0.2">
      <c r="C5425" s="13"/>
    </row>
    <row r="5426" spans="3:3" x14ac:dyDescent="0.2">
      <c r="C5426" s="13"/>
    </row>
    <row r="5427" spans="3:3" x14ac:dyDescent="0.2">
      <c r="C5427" s="13"/>
    </row>
    <row r="5428" spans="3:3" x14ac:dyDescent="0.2">
      <c r="C5428" s="13"/>
    </row>
    <row r="5429" spans="3:3" x14ac:dyDescent="0.2">
      <c r="C5429" s="13"/>
    </row>
    <row r="5430" spans="3:3" x14ac:dyDescent="0.2">
      <c r="C5430" s="13"/>
    </row>
    <row r="5431" spans="3:3" x14ac:dyDescent="0.2">
      <c r="C5431" s="13"/>
    </row>
    <row r="5432" spans="3:3" x14ac:dyDescent="0.2">
      <c r="C5432" s="13"/>
    </row>
    <row r="5433" spans="3:3" x14ac:dyDescent="0.2">
      <c r="C5433" s="13"/>
    </row>
    <row r="5434" spans="3:3" x14ac:dyDescent="0.2">
      <c r="C5434" s="13"/>
    </row>
    <row r="5435" spans="3:3" x14ac:dyDescent="0.2">
      <c r="C5435" s="13"/>
    </row>
    <row r="5436" spans="3:3" x14ac:dyDescent="0.2">
      <c r="C5436" s="13"/>
    </row>
    <row r="5437" spans="3:3" x14ac:dyDescent="0.2">
      <c r="C5437" s="13"/>
    </row>
    <row r="5438" spans="3:3" x14ac:dyDescent="0.2">
      <c r="C5438" s="13"/>
    </row>
    <row r="5439" spans="3:3" x14ac:dyDescent="0.2">
      <c r="C5439" s="13"/>
    </row>
    <row r="5440" spans="3:3" x14ac:dyDescent="0.2">
      <c r="C5440" s="13"/>
    </row>
    <row r="5441" spans="3:3" x14ac:dyDescent="0.2">
      <c r="C5441" s="13"/>
    </row>
    <row r="5442" spans="3:3" x14ac:dyDescent="0.2">
      <c r="C5442" s="13"/>
    </row>
    <row r="5443" spans="3:3" x14ac:dyDescent="0.2">
      <c r="C5443" s="13"/>
    </row>
    <row r="5444" spans="3:3" x14ac:dyDescent="0.2">
      <c r="C5444" s="13"/>
    </row>
    <row r="5445" spans="3:3" x14ac:dyDescent="0.2">
      <c r="C5445" s="13"/>
    </row>
    <row r="5446" spans="3:3" x14ac:dyDescent="0.2">
      <c r="C5446" s="13"/>
    </row>
    <row r="5447" spans="3:3" x14ac:dyDescent="0.2">
      <c r="C5447" s="13"/>
    </row>
    <row r="5448" spans="3:3" x14ac:dyDescent="0.2">
      <c r="C5448" s="13"/>
    </row>
    <row r="5449" spans="3:3" x14ac:dyDescent="0.2">
      <c r="C5449" s="13"/>
    </row>
    <row r="5450" spans="3:3" x14ac:dyDescent="0.2">
      <c r="C5450" s="13"/>
    </row>
    <row r="5451" spans="3:3" x14ac:dyDescent="0.2">
      <c r="C5451" s="13"/>
    </row>
    <row r="5452" spans="3:3" x14ac:dyDescent="0.2">
      <c r="C5452" s="13"/>
    </row>
    <row r="5453" spans="3:3" x14ac:dyDescent="0.2">
      <c r="C5453" s="13"/>
    </row>
    <row r="5454" spans="3:3" x14ac:dyDescent="0.2">
      <c r="C5454" s="13"/>
    </row>
    <row r="5455" spans="3:3" x14ac:dyDescent="0.2">
      <c r="C5455" s="13"/>
    </row>
    <row r="5456" spans="3:3" x14ac:dyDescent="0.2">
      <c r="C5456" s="13"/>
    </row>
    <row r="5457" spans="3:3" x14ac:dyDescent="0.2">
      <c r="C5457" s="13"/>
    </row>
    <row r="5458" spans="3:3" x14ac:dyDescent="0.2">
      <c r="C5458" s="13"/>
    </row>
    <row r="5459" spans="3:3" x14ac:dyDescent="0.2">
      <c r="C5459" s="13"/>
    </row>
    <row r="5460" spans="3:3" x14ac:dyDescent="0.2">
      <c r="C5460" s="13"/>
    </row>
    <row r="5461" spans="3:3" x14ac:dyDescent="0.2">
      <c r="C5461" s="13"/>
    </row>
    <row r="5462" spans="3:3" x14ac:dyDescent="0.2">
      <c r="C5462" s="13"/>
    </row>
    <row r="5463" spans="3:3" x14ac:dyDescent="0.2">
      <c r="C5463" s="13"/>
    </row>
    <row r="5464" spans="3:3" x14ac:dyDescent="0.2">
      <c r="C5464" s="13"/>
    </row>
    <row r="5465" spans="3:3" x14ac:dyDescent="0.2">
      <c r="C5465" s="13"/>
    </row>
    <row r="5466" spans="3:3" x14ac:dyDescent="0.2">
      <c r="C5466" s="13"/>
    </row>
    <row r="5467" spans="3:3" x14ac:dyDescent="0.2">
      <c r="C5467" s="13"/>
    </row>
    <row r="5468" spans="3:3" x14ac:dyDescent="0.2">
      <c r="C5468" s="13"/>
    </row>
    <row r="5469" spans="3:3" x14ac:dyDescent="0.2">
      <c r="C5469" s="13"/>
    </row>
    <row r="5470" spans="3:3" x14ac:dyDescent="0.2">
      <c r="C5470" s="13"/>
    </row>
    <row r="5471" spans="3:3" x14ac:dyDescent="0.2">
      <c r="C5471" s="13"/>
    </row>
    <row r="5472" spans="3:3" x14ac:dyDescent="0.2">
      <c r="C5472" s="13"/>
    </row>
    <row r="5473" spans="3:3" x14ac:dyDescent="0.2">
      <c r="C5473" s="13"/>
    </row>
    <row r="5474" spans="3:3" x14ac:dyDescent="0.2">
      <c r="C5474" s="13"/>
    </row>
    <row r="5475" spans="3:3" x14ac:dyDescent="0.2">
      <c r="C5475" s="13"/>
    </row>
    <row r="5476" spans="3:3" x14ac:dyDescent="0.2">
      <c r="C5476" s="13"/>
    </row>
    <row r="5477" spans="3:3" x14ac:dyDescent="0.2">
      <c r="C5477" s="13"/>
    </row>
    <row r="5478" spans="3:3" x14ac:dyDescent="0.2">
      <c r="C5478" s="13"/>
    </row>
    <row r="5479" spans="3:3" x14ac:dyDescent="0.2">
      <c r="C5479" s="13"/>
    </row>
    <row r="5480" spans="3:3" x14ac:dyDescent="0.2">
      <c r="C5480" s="13"/>
    </row>
    <row r="5481" spans="3:3" x14ac:dyDescent="0.2">
      <c r="C5481" s="13"/>
    </row>
    <row r="5482" spans="3:3" x14ac:dyDescent="0.2">
      <c r="C5482" s="13"/>
    </row>
    <row r="5483" spans="3:3" x14ac:dyDescent="0.2">
      <c r="C5483" s="13"/>
    </row>
    <row r="5484" spans="3:3" x14ac:dyDescent="0.2">
      <c r="C5484" s="13"/>
    </row>
    <row r="5485" spans="3:3" x14ac:dyDescent="0.2">
      <c r="C5485" s="13"/>
    </row>
    <row r="5486" spans="3:3" x14ac:dyDescent="0.2">
      <c r="C5486" s="13"/>
    </row>
    <row r="5487" spans="3:3" x14ac:dyDescent="0.2">
      <c r="C5487" s="13"/>
    </row>
    <row r="5488" spans="3:3" x14ac:dyDescent="0.2">
      <c r="C5488" s="13"/>
    </row>
    <row r="5489" spans="3:3" x14ac:dyDescent="0.2">
      <c r="C5489" s="13"/>
    </row>
    <row r="5490" spans="3:3" x14ac:dyDescent="0.2">
      <c r="C5490" s="13"/>
    </row>
    <row r="5491" spans="3:3" x14ac:dyDescent="0.2">
      <c r="C5491" s="13"/>
    </row>
    <row r="5492" spans="3:3" x14ac:dyDescent="0.2">
      <c r="C5492" s="13"/>
    </row>
    <row r="5493" spans="3:3" x14ac:dyDescent="0.2">
      <c r="C5493" s="13"/>
    </row>
    <row r="5494" spans="3:3" x14ac:dyDescent="0.2">
      <c r="C5494" s="13"/>
    </row>
    <row r="5495" spans="3:3" x14ac:dyDescent="0.2">
      <c r="C5495" s="13"/>
    </row>
    <row r="5496" spans="3:3" x14ac:dyDescent="0.2">
      <c r="C5496" s="13"/>
    </row>
    <row r="5497" spans="3:3" x14ac:dyDescent="0.2">
      <c r="C5497" s="13"/>
    </row>
    <row r="5498" spans="3:3" x14ac:dyDescent="0.2">
      <c r="C5498" s="13"/>
    </row>
    <row r="5499" spans="3:3" x14ac:dyDescent="0.2">
      <c r="C5499" s="13"/>
    </row>
    <row r="5500" spans="3:3" x14ac:dyDescent="0.2">
      <c r="C5500" s="13"/>
    </row>
    <row r="5501" spans="3:3" x14ac:dyDescent="0.2">
      <c r="C5501" s="13"/>
    </row>
    <row r="5502" spans="3:3" x14ac:dyDescent="0.2">
      <c r="C5502" s="13"/>
    </row>
    <row r="5503" spans="3:3" x14ac:dyDescent="0.2">
      <c r="C5503" s="13"/>
    </row>
    <row r="5504" spans="3:3" x14ac:dyDescent="0.2">
      <c r="C5504" s="13"/>
    </row>
    <row r="5505" spans="3:3" x14ac:dyDescent="0.2">
      <c r="C5505" s="13"/>
    </row>
    <row r="5506" spans="3:3" x14ac:dyDescent="0.2">
      <c r="C5506" s="13"/>
    </row>
    <row r="5507" spans="3:3" x14ac:dyDescent="0.2">
      <c r="C5507" s="13"/>
    </row>
    <row r="5508" spans="3:3" x14ac:dyDescent="0.2">
      <c r="C5508" s="13"/>
    </row>
    <row r="5509" spans="3:3" x14ac:dyDescent="0.2">
      <c r="C5509" s="13"/>
    </row>
    <row r="5510" spans="3:3" x14ac:dyDescent="0.2">
      <c r="C5510" s="13"/>
    </row>
    <row r="5511" spans="3:3" x14ac:dyDescent="0.2">
      <c r="C5511" s="13"/>
    </row>
    <row r="5512" spans="3:3" x14ac:dyDescent="0.2">
      <c r="C5512" s="13"/>
    </row>
    <row r="5513" spans="3:3" x14ac:dyDescent="0.2">
      <c r="C5513" s="13"/>
    </row>
    <row r="5514" spans="3:3" x14ac:dyDescent="0.2">
      <c r="C5514" s="13"/>
    </row>
    <row r="5515" spans="3:3" x14ac:dyDescent="0.2">
      <c r="C5515" s="13"/>
    </row>
    <row r="5516" spans="3:3" x14ac:dyDescent="0.2">
      <c r="C5516" s="13"/>
    </row>
    <row r="5517" spans="3:3" x14ac:dyDescent="0.2">
      <c r="C5517" s="13"/>
    </row>
    <row r="5518" spans="3:3" x14ac:dyDescent="0.2">
      <c r="C5518" s="13"/>
    </row>
    <row r="5519" spans="3:3" x14ac:dyDescent="0.2">
      <c r="C5519" s="13"/>
    </row>
    <row r="5520" spans="3:3" x14ac:dyDescent="0.2">
      <c r="C5520" s="13"/>
    </row>
    <row r="5521" spans="3:3" x14ac:dyDescent="0.2">
      <c r="C5521" s="13"/>
    </row>
    <row r="5522" spans="3:3" x14ac:dyDescent="0.2">
      <c r="C5522" s="13"/>
    </row>
    <row r="5523" spans="3:3" x14ac:dyDescent="0.2">
      <c r="C5523" s="13"/>
    </row>
    <row r="5524" spans="3:3" x14ac:dyDescent="0.2">
      <c r="C5524" s="13"/>
    </row>
    <row r="5525" spans="3:3" x14ac:dyDescent="0.2">
      <c r="C5525" s="13"/>
    </row>
    <row r="5526" spans="3:3" x14ac:dyDescent="0.2">
      <c r="C5526" s="13"/>
    </row>
    <row r="5527" spans="3:3" x14ac:dyDescent="0.2">
      <c r="C5527" s="13"/>
    </row>
    <row r="5528" spans="3:3" x14ac:dyDescent="0.2">
      <c r="C5528" s="13"/>
    </row>
    <row r="5529" spans="3:3" x14ac:dyDescent="0.2">
      <c r="C5529" s="13"/>
    </row>
    <row r="5530" spans="3:3" x14ac:dyDescent="0.2">
      <c r="C5530" s="13"/>
    </row>
    <row r="5531" spans="3:3" x14ac:dyDescent="0.2">
      <c r="C5531" s="13"/>
    </row>
    <row r="5532" spans="3:3" x14ac:dyDescent="0.2">
      <c r="C5532" s="13"/>
    </row>
    <row r="5533" spans="3:3" x14ac:dyDescent="0.2">
      <c r="C5533" s="13"/>
    </row>
    <row r="5534" spans="3:3" x14ac:dyDescent="0.2">
      <c r="C5534" s="13"/>
    </row>
    <row r="5535" spans="3:3" x14ac:dyDescent="0.2">
      <c r="C5535" s="13"/>
    </row>
    <row r="5536" spans="3:3" x14ac:dyDescent="0.2">
      <c r="C5536" s="13"/>
    </row>
    <row r="5537" spans="3:3" x14ac:dyDescent="0.2">
      <c r="C5537" s="13"/>
    </row>
    <row r="5538" spans="3:3" x14ac:dyDescent="0.2">
      <c r="C5538" s="13"/>
    </row>
    <row r="5539" spans="3:3" x14ac:dyDescent="0.2">
      <c r="C5539" s="13"/>
    </row>
    <row r="5540" spans="3:3" x14ac:dyDescent="0.2">
      <c r="C5540" s="13"/>
    </row>
    <row r="5541" spans="3:3" x14ac:dyDescent="0.2">
      <c r="C5541" s="13"/>
    </row>
    <row r="5542" spans="3:3" x14ac:dyDescent="0.2">
      <c r="C5542" s="13"/>
    </row>
    <row r="5543" spans="3:3" x14ac:dyDescent="0.2">
      <c r="C5543" s="13"/>
    </row>
    <row r="5544" spans="3:3" x14ac:dyDescent="0.2">
      <c r="C5544" s="13"/>
    </row>
    <row r="5545" spans="3:3" x14ac:dyDescent="0.2">
      <c r="C5545" s="13"/>
    </row>
    <row r="5546" spans="3:3" x14ac:dyDescent="0.2">
      <c r="C5546" s="13"/>
    </row>
    <row r="5547" spans="3:3" x14ac:dyDescent="0.2">
      <c r="C5547" s="13"/>
    </row>
    <row r="5548" spans="3:3" x14ac:dyDescent="0.2">
      <c r="C5548" s="13"/>
    </row>
    <row r="5549" spans="3:3" x14ac:dyDescent="0.2">
      <c r="C5549" s="13"/>
    </row>
    <row r="5550" spans="3:3" x14ac:dyDescent="0.2">
      <c r="C5550" s="13"/>
    </row>
    <row r="5551" spans="3:3" x14ac:dyDescent="0.2">
      <c r="C5551" s="13"/>
    </row>
    <row r="5552" spans="3:3" x14ac:dyDescent="0.2">
      <c r="C5552" s="13"/>
    </row>
    <row r="5553" spans="3:3" x14ac:dyDescent="0.2">
      <c r="C5553" s="13"/>
    </row>
    <row r="5554" spans="3:3" x14ac:dyDescent="0.2">
      <c r="C5554" s="13"/>
    </row>
    <row r="5555" spans="3:3" x14ac:dyDescent="0.2">
      <c r="C5555" s="13"/>
    </row>
    <row r="5556" spans="3:3" x14ac:dyDescent="0.2">
      <c r="C5556" s="13"/>
    </row>
    <row r="5557" spans="3:3" x14ac:dyDescent="0.2">
      <c r="C5557" s="13"/>
    </row>
    <row r="5558" spans="3:3" x14ac:dyDescent="0.2">
      <c r="C5558" s="13"/>
    </row>
    <row r="5559" spans="3:3" x14ac:dyDescent="0.2">
      <c r="C5559" s="13"/>
    </row>
    <row r="5560" spans="3:3" x14ac:dyDescent="0.2">
      <c r="C5560" s="13"/>
    </row>
    <row r="5561" spans="3:3" x14ac:dyDescent="0.2">
      <c r="C5561" s="13"/>
    </row>
    <row r="5562" spans="3:3" x14ac:dyDescent="0.2">
      <c r="C5562" s="13"/>
    </row>
    <row r="5563" spans="3:3" x14ac:dyDescent="0.2">
      <c r="C5563" s="13"/>
    </row>
    <row r="5564" spans="3:3" x14ac:dyDescent="0.2">
      <c r="C5564" s="13"/>
    </row>
    <row r="5565" spans="3:3" x14ac:dyDescent="0.2">
      <c r="C5565" s="13"/>
    </row>
    <row r="5566" spans="3:3" x14ac:dyDescent="0.2">
      <c r="C5566" s="13"/>
    </row>
    <row r="5567" spans="3:3" x14ac:dyDescent="0.2">
      <c r="C5567" s="13"/>
    </row>
    <row r="5568" spans="3:3" x14ac:dyDescent="0.2">
      <c r="C5568" s="13"/>
    </row>
    <row r="5569" spans="3:3" x14ac:dyDescent="0.2">
      <c r="C5569" s="13"/>
    </row>
    <row r="5570" spans="3:3" x14ac:dyDescent="0.2">
      <c r="C5570" s="13"/>
    </row>
    <row r="5571" spans="3:3" x14ac:dyDescent="0.2">
      <c r="C5571" s="13"/>
    </row>
    <row r="5572" spans="3:3" x14ac:dyDescent="0.2">
      <c r="C5572" s="13"/>
    </row>
    <row r="5573" spans="3:3" x14ac:dyDescent="0.2">
      <c r="C5573" s="13"/>
    </row>
    <row r="5574" spans="3:3" x14ac:dyDescent="0.2">
      <c r="C5574" s="13"/>
    </row>
    <row r="5575" spans="3:3" x14ac:dyDescent="0.2">
      <c r="C5575" s="13"/>
    </row>
    <row r="5576" spans="3:3" x14ac:dyDescent="0.2">
      <c r="C5576" s="13"/>
    </row>
    <row r="5577" spans="3:3" x14ac:dyDescent="0.2">
      <c r="C5577" s="13"/>
    </row>
    <row r="5578" spans="3:3" x14ac:dyDescent="0.2">
      <c r="C5578" s="13"/>
    </row>
    <row r="5579" spans="3:3" x14ac:dyDescent="0.2">
      <c r="C5579" s="13"/>
    </row>
    <row r="5580" spans="3:3" x14ac:dyDescent="0.2">
      <c r="C5580" s="13"/>
    </row>
    <row r="5581" spans="3:3" x14ac:dyDescent="0.2">
      <c r="C5581" s="13"/>
    </row>
    <row r="5582" spans="3:3" x14ac:dyDescent="0.2">
      <c r="C5582" s="13"/>
    </row>
    <row r="5583" spans="3:3" x14ac:dyDescent="0.2">
      <c r="C5583" s="13"/>
    </row>
    <row r="5584" spans="3:3" x14ac:dyDescent="0.2">
      <c r="C5584" s="13"/>
    </row>
    <row r="5585" spans="3:3" x14ac:dyDescent="0.2">
      <c r="C5585" s="13"/>
    </row>
    <row r="5586" spans="3:3" x14ac:dyDescent="0.2">
      <c r="C5586" s="13"/>
    </row>
    <row r="5587" spans="3:3" x14ac:dyDescent="0.2">
      <c r="C5587" s="13"/>
    </row>
    <row r="5588" spans="3:3" x14ac:dyDescent="0.2">
      <c r="C5588" s="13"/>
    </row>
    <row r="5589" spans="3:3" x14ac:dyDescent="0.2">
      <c r="C5589" s="13"/>
    </row>
    <row r="5590" spans="3:3" x14ac:dyDescent="0.2">
      <c r="C5590" s="13"/>
    </row>
    <row r="5591" spans="3:3" x14ac:dyDescent="0.2">
      <c r="C5591" s="13"/>
    </row>
    <row r="5592" spans="3:3" x14ac:dyDescent="0.2">
      <c r="C5592" s="13"/>
    </row>
    <row r="5593" spans="3:3" x14ac:dyDescent="0.2">
      <c r="C5593" s="13"/>
    </row>
    <row r="5594" spans="3:3" x14ac:dyDescent="0.2">
      <c r="C5594" s="13"/>
    </row>
    <row r="5595" spans="3:3" x14ac:dyDescent="0.2">
      <c r="C5595" s="13"/>
    </row>
    <row r="5596" spans="3:3" x14ac:dyDescent="0.2">
      <c r="C5596" s="13"/>
    </row>
    <row r="5597" spans="3:3" x14ac:dyDescent="0.2">
      <c r="C5597" s="13"/>
    </row>
    <row r="5598" spans="3:3" x14ac:dyDescent="0.2">
      <c r="C5598" s="13"/>
    </row>
    <row r="5599" spans="3:3" x14ac:dyDescent="0.2">
      <c r="C5599" s="13"/>
    </row>
    <row r="5600" spans="3:3" x14ac:dyDescent="0.2">
      <c r="C5600" s="13"/>
    </row>
    <row r="5601" spans="3:3" x14ac:dyDescent="0.2">
      <c r="C5601" s="13"/>
    </row>
    <row r="5602" spans="3:3" x14ac:dyDescent="0.2">
      <c r="C5602" s="13"/>
    </row>
    <row r="5603" spans="3:3" x14ac:dyDescent="0.2">
      <c r="C5603" s="13"/>
    </row>
    <row r="5604" spans="3:3" x14ac:dyDescent="0.2">
      <c r="C5604" s="13"/>
    </row>
    <row r="5605" spans="3:3" x14ac:dyDescent="0.2">
      <c r="C5605" s="13"/>
    </row>
    <row r="5606" spans="3:3" x14ac:dyDescent="0.2">
      <c r="C5606" s="13"/>
    </row>
    <row r="5607" spans="3:3" x14ac:dyDescent="0.2">
      <c r="C5607" s="13"/>
    </row>
    <row r="5608" spans="3:3" x14ac:dyDescent="0.2">
      <c r="C5608" s="13"/>
    </row>
    <row r="5609" spans="3:3" x14ac:dyDescent="0.2">
      <c r="C5609" s="13"/>
    </row>
    <row r="5610" spans="3:3" x14ac:dyDescent="0.2">
      <c r="C5610" s="13"/>
    </row>
    <row r="5611" spans="3:3" x14ac:dyDescent="0.2">
      <c r="C5611" s="13"/>
    </row>
    <row r="5612" spans="3:3" x14ac:dyDescent="0.2">
      <c r="C5612" s="13"/>
    </row>
    <row r="5613" spans="3:3" x14ac:dyDescent="0.2">
      <c r="C5613" s="13"/>
    </row>
    <row r="5614" spans="3:3" x14ac:dyDescent="0.2">
      <c r="C5614" s="13"/>
    </row>
    <row r="5615" spans="3:3" x14ac:dyDescent="0.2">
      <c r="C5615" s="13"/>
    </row>
    <row r="5616" spans="3:3" x14ac:dyDescent="0.2">
      <c r="C5616" s="13"/>
    </row>
    <row r="5617" spans="3:3" x14ac:dyDescent="0.2">
      <c r="C5617" s="13"/>
    </row>
    <row r="5618" spans="3:3" x14ac:dyDescent="0.2">
      <c r="C5618" s="13"/>
    </row>
    <row r="5619" spans="3:3" x14ac:dyDescent="0.2">
      <c r="C5619" s="13"/>
    </row>
    <row r="5620" spans="3:3" x14ac:dyDescent="0.2">
      <c r="C5620" s="13"/>
    </row>
    <row r="5621" spans="3:3" x14ac:dyDescent="0.2">
      <c r="C5621" s="13"/>
    </row>
    <row r="5622" spans="3:3" x14ac:dyDescent="0.2">
      <c r="C5622" s="13"/>
    </row>
    <row r="5623" spans="3:3" x14ac:dyDescent="0.2">
      <c r="C5623" s="13"/>
    </row>
    <row r="5624" spans="3:3" x14ac:dyDescent="0.2">
      <c r="C5624" s="13"/>
    </row>
    <row r="5625" spans="3:3" x14ac:dyDescent="0.2">
      <c r="C5625" s="13"/>
    </row>
    <row r="5626" spans="3:3" x14ac:dyDescent="0.2">
      <c r="C5626" s="13"/>
    </row>
    <row r="5627" spans="3:3" x14ac:dyDescent="0.2">
      <c r="C5627" s="13"/>
    </row>
    <row r="5628" spans="3:3" x14ac:dyDescent="0.2">
      <c r="C5628" s="13"/>
    </row>
    <row r="5629" spans="3:3" x14ac:dyDescent="0.2">
      <c r="C5629" s="13"/>
    </row>
    <row r="5630" spans="3:3" x14ac:dyDescent="0.2">
      <c r="C5630" s="13"/>
    </row>
    <row r="5631" spans="3:3" x14ac:dyDescent="0.2">
      <c r="C5631" s="13"/>
    </row>
    <row r="5632" spans="3:3" x14ac:dyDescent="0.2">
      <c r="C5632" s="13"/>
    </row>
    <row r="5633" spans="3:3" x14ac:dyDescent="0.2">
      <c r="C5633" s="13"/>
    </row>
    <row r="5634" spans="3:3" x14ac:dyDescent="0.2">
      <c r="C5634" s="13"/>
    </row>
    <row r="5635" spans="3:3" x14ac:dyDescent="0.2">
      <c r="C5635" s="13"/>
    </row>
    <row r="5636" spans="3:3" x14ac:dyDescent="0.2">
      <c r="C5636" s="13"/>
    </row>
    <row r="5637" spans="3:3" x14ac:dyDescent="0.2">
      <c r="C5637" s="13"/>
    </row>
    <row r="5638" spans="3:3" x14ac:dyDescent="0.2">
      <c r="C5638" s="13"/>
    </row>
    <row r="5639" spans="3:3" x14ac:dyDescent="0.2">
      <c r="C5639" s="13"/>
    </row>
    <row r="5640" spans="3:3" x14ac:dyDescent="0.2">
      <c r="C5640" s="13"/>
    </row>
    <row r="5641" spans="3:3" x14ac:dyDescent="0.2">
      <c r="C5641" s="13"/>
    </row>
    <row r="5642" spans="3:3" x14ac:dyDescent="0.2">
      <c r="C5642" s="13"/>
    </row>
    <row r="5643" spans="3:3" x14ac:dyDescent="0.2">
      <c r="C5643" s="13"/>
    </row>
    <row r="5644" spans="3:3" x14ac:dyDescent="0.2">
      <c r="C5644" s="13"/>
    </row>
    <row r="5645" spans="3:3" x14ac:dyDescent="0.2">
      <c r="C5645" s="13"/>
    </row>
    <row r="5646" spans="3:3" x14ac:dyDescent="0.2">
      <c r="C5646" s="13"/>
    </row>
    <row r="5647" spans="3:3" x14ac:dyDescent="0.2">
      <c r="C5647" s="13"/>
    </row>
    <row r="5648" spans="3:3" x14ac:dyDescent="0.2">
      <c r="C5648" s="13"/>
    </row>
    <row r="5649" spans="3:3" x14ac:dyDescent="0.2">
      <c r="C5649" s="13"/>
    </row>
    <row r="5650" spans="3:3" x14ac:dyDescent="0.2">
      <c r="C5650" s="13"/>
    </row>
    <row r="5651" spans="3:3" x14ac:dyDescent="0.2">
      <c r="C5651" s="13"/>
    </row>
    <row r="5652" spans="3:3" x14ac:dyDescent="0.2">
      <c r="C5652" s="13"/>
    </row>
    <row r="5653" spans="3:3" x14ac:dyDescent="0.2">
      <c r="C5653" s="13"/>
    </row>
    <row r="5654" spans="3:3" x14ac:dyDescent="0.2">
      <c r="C5654" s="13"/>
    </row>
    <row r="5655" spans="3:3" x14ac:dyDescent="0.2">
      <c r="C5655" s="13"/>
    </row>
    <row r="5656" spans="3:3" x14ac:dyDescent="0.2">
      <c r="C5656" s="13"/>
    </row>
    <row r="5657" spans="3:3" x14ac:dyDescent="0.2">
      <c r="C5657" s="13"/>
    </row>
    <row r="5658" spans="3:3" x14ac:dyDescent="0.2">
      <c r="C5658" s="13"/>
    </row>
    <row r="5659" spans="3:3" x14ac:dyDescent="0.2">
      <c r="C5659" s="13"/>
    </row>
    <row r="5660" spans="3:3" x14ac:dyDescent="0.2">
      <c r="C5660" s="13"/>
    </row>
    <row r="5661" spans="3:3" x14ac:dyDescent="0.2">
      <c r="C5661" s="13"/>
    </row>
    <row r="5662" spans="3:3" x14ac:dyDescent="0.2">
      <c r="C5662" s="13"/>
    </row>
    <row r="5663" spans="3:3" x14ac:dyDescent="0.2">
      <c r="C5663" s="13"/>
    </row>
    <row r="5664" spans="3:3" x14ac:dyDescent="0.2">
      <c r="C5664" s="13"/>
    </row>
    <row r="5665" spans="3:3" x14ac:dyDescent="0.2">
      <c r="C5665" s="13"/>
    </row>
    <row r="5666" spans="3:3" x14ac:dyDescent="0.2">
      <c r="C5666" s="13"/>
    </row>
    <row r="5667" spans="3:3" x14ac:dyDescent="0.2">
      <c r="C5667" s="13"/>
    </row>
    <row r="5668" spans="3:3" x14ac:dyDescent="0.2">
      <c r="C5668" s="13"/>
    </row>
    <row r="5669" spans="3:3" x14ac:dyDescent="0.2">
      <c r="C5669" s="13"/>
    </row>
    <row r="5670" spans="3:3" x14ac:dyDescent="0.2">
      <c r="C5670" s="13"/>
    </row>
    <row r="5671" spans="3:3" x14ac:dyDescent="0.2">
      <c r="C5671" s="13"/>
    </row>
    <row r="5672" spans="3:3" x14ac:dyDescent="0.2">
      <c r="C5672" s="13"/>
    </row>
    <row r="5673" spans="3:3" x14ac:dyDescent="0.2">
      <c r="C5673" s="13"/>
    </row>
    <row r="5674" spans="3:3" x14ac:dyDescent="0.2">
      <c r="C5674" s="13"/>
    </row>
    <row r="5675" spans="3:3" x14ac:dyDescent="0.2">
      <c r="C5675" s="13"/>
    </row>
    <row r="5676" spans="3:3" x14ac:dyDescent="0.2">
      <c r="C5676" s="13"/>
    </row>
    <row r="5677" spans="3:3" x14ac:dyDescent="0.2">
      <c r="C5677" s="13"/>
    </row>
    <row r="5678" spans="3:3" x14ac:dyDescent="0.2">
      <c r="C5678" s="13"/>
    </row>
    <row r="5679" spans="3:3" x14ac:dyDescent="0.2">
      <c r="C5679" s="13"/>
    </row>
    <row r="5680" spans="3:3" x14ac:dyDescent="0.2">
      <c r="C5680" s="13"/>
    </row>
    <row r="5681" spans="3:3" x14ac:dyDescent="0.2">
      <c r="C5681" s="13"/>
    </row>
    <row r="5682" spans="3:3" x14ac:dyDescent="0.2">
      <c r="C5682" s="13"/>
    </row>
    <row r="5683" spans="3:3" x14ac:dyDescent="0.2">
      <c r="C5683" s="13"/>
    </row>
    <row r="5684" spans="3:3" x14ac:dyDescent="0.2">
      <c r="C5684" s="13"/>
    </row>
    <row r="5685" spans="3:3" x14ac:dyDescent="0.2">
      <c r="C5685" s="13"/>
    </row>
    <row r="5686" spans="3:3" x14ac:dyDescent="0.2">
      <c r="C5686" s="13"/>
    </row>
    <row r="5687" spans="3:3" x14ac:dyDescent="0.2">
      <c r="C5687" s="13"/>
    </row>
    <row r="5688" spans="3:3" x14ac:dyDescent="0.2">
      <c r="C5688" s="13"/>
    </row>
    <row r="5689" spans="3:3" x14ac:dyDescent="0.2">
      <c r="C5689" s="13"/>
    </row>
    <row r="5690" spans="3:3" x14ac:dyDescent="0.2">
      <c r="C5690" s="13"/>
    </row>
    <row r="5691" spans="3:3" x14ac:dyDescent="0.2">
      <c r="C5691" s="13"/>
    </row>
    <row r="5692" spans="3:3" x14ac:dyDescent="0.2">
      <c r="C5692" s="13"/>
    </row>
    <row r="5693" spans="3:3" x14ac:dyDescent="0.2">
      <c r="C5693" s="13"/>
    </row>
    <row r="5694" spans="3:3" x14ac:dyDescent="0.2">
      <c r="C5694" s="13"/>
    </row>
    <row r="5695" spans="3:3" x14ac:dyDescent="0.2">
      <c r="C5695" s="13"/>
    </row>
    <row r="5696" spans="3:3" x14ac:dyDescent="0.2">
      <c r="C5696" s="13"/>
    </row>
    <row r="5697" spans="3:3" x14ac:dyDescent="0.2">
      <c r="C5697" s="13"/>
    </row>
    <row r="5698" spans="3:3" x14ac:dyDescent="0.2">
      <c r="C5698" s="13"/>
    </row>
    <row r="5699" spans="3:3" x14ac:dyDescent="0.2">
      <c r="C5699" s="13"/>
    </row>
    <row r="5700" spans="3:3" x14ac:dyDescent="0.2">
      <c r="C5700" s="13"/>
    </row>
    <row r="5701" spans="3:3" x14ac:dyDescent="0.2">
      <c r="C5701" s="13"/>
    </row>
    <row r="5702" spans="3:3" x14ac:dyDescent="0.2">
      <c r="C5702" s="13"/>
    </row>
    <row r="5703" spans="3:3" x14ac:dyDescent="0.2">
      <c r="C5703" s="13"/>
    </row>
    <row r="5704" spans="3:3" x14ac:dyDescent="0.2">
      <c r="C5704" s="13"/>
    </row>
    <row r="5705" spans="3:3" x14ac:dyDescent="0.2">
      <c r="C5705" s="13"/>
    </row>
    <row r="5706" spans="3:3" x14ac:dyDescent="0.2">
      <c r="C5706" s="13"/>
    </row>
    <row r="5707" spans="3:3" x14ac:dyDescent="0.2">
      <c r="C5707" s="13"/>
    </row>
    <row r="5708" spans="3:3" x14ac:dyDescent="0.2">
      <c r="C5708" s="13"/>
    </row>
    <row r="5709" spans="3:3" x14ac:dyDescent="0.2">
      <c r="C5709" s="13"/>
    </row>
    <row r="5710" spans="3:3" x14ac:dyDescent="0.2">
      <c r="C5710" s="13"/>
    </row>
    <row r="5711" spans="3:3" x14ac:dyDescent="0.2">
      <c r="C5711" s="13"/>
    </row>
    <row r="5712" spans="3:3" x14ac:dyDescent="0.2">
      <c r="C5712" s="13"/>
    </row>
    <row r="5713" spans="3:3" x14ac:dyDescent="0.2">
      <c r="C5713" s="13"/>
    </row>
    <row r="5714" spans="3:3" x14ac:dyDescent="0.2">
      <c r="C5714" s="13"/>
    </row>
    <row r="5715" spans="3:3" x14ac:dyDescent="0.2">
      <c r="C5715" s="13"/>
    </row>
    <row r="5716" spans="3:3" x14ac:dyDescent="0.2">
      <c r="C5716" s="13"/>
    </row>
    <row r="5717" spans="3:3" x14ac:dyDescent="0.2">
      <c r="C5717" s="13"/>
    </row>
    <row r="5718" spans="3:3" x14ac:dyDescent="0.2">
      <c r="C5718" s="13"/>
    </row>
    <row r="5719" spans="3:3" x14ac:dyDescent="0.2">
      <c r="C5719" s="13"/>
    </row>
    <row r="5720" spans="3:3" x14ac:dyDescent="0.2">
      <c r="C5720" s="13"/>
    </row>
    <row r="5721" spans="3:3" x14ac:dyDescent="0.2">
      <c r="C5721" s="13"/>
    </row>
    <row r="5722" spans="3:3" x14ac:dyDescent="0.2">
      <c r="C5722" s="13"/>
    </row>
    <row r="5723" spans="3:3" x14ac:dyDescent="0.2">
      <c r="C5723" s="13"/>
    </row>
    <row r="5724" spans="3:3" x14ac:dyDescent="0.2">
      <c r="C5724" s="13"/>
    </row>
    <row r="5725" spans="3:3" x14ac:dyDescent="0.2">
      <c r="C5725" s="13"/>
    </row>
    <row r="5726" spans="3:3" x14ac:dyDescent="0.2">
      <c r="C5726" s="13"/>
    </row>
    <row r="5727" spans="3:3" x14ac:dyDescent="0.2">
      <c r="C5727" s="13"/>
    </row>
    <row r="5728" spans="3:3" x14ac:dyDescent="0.2">
      <c r="C5728" s="13"/>
    </row>
    <row r="5729" spans="3:3" x14ac:dyDescent="0.2">
      <c r="C5729" s="13"/>
    </row>
    <row r="5730" spans="3:3" x14ac:dyDescent="0.2">
      <c r="C5730" s="13"/>
    </row>
    <row r="5731" spans="3:3" x14ac:dyDescent="0.2">
      <c r="C5731" s="13"/>
    </row>
    <row r="5732" spans="3:3" x14ac:dyDescent="0.2">
      <c r="C5732" s="13"/>
    </row>
    <row r="5733" spans="3:3" x14ac:dyDescent="0.2">
      <c r="C5733" s="13"/>
    </row>
    <row r="5734" spans="3:3" x14ac:dyDescent="0.2">
      <c r="C5734" s="13"/>
    </row>
    <row r="5735" spans="3:3" x14ac:dyDescent="0.2">
      <c r="C5735" s="13"/>
    </row>
    <row r="5736" spans="3:3" x14ac:dyDescent="0.2">
      <c r="C5736" s="13"/>
    </row>
    <row r="5737" spans="3:3" x14ac:dyDescent="0.2">
      <c r="C5737" s="13"/>
    </row>
    <row r="5738" spans="3:3" x14ac:dyDescent="0.2">
      <c r="C5738" s="13"/>
    </row>
    <row r="5739" spans="3:3" x14ac:dyDescent="0.2">
      <c r="C5739" s="13"/>
    </row>
    <row r="5740" spans="3:3" x14ac:dyDescent="0.2">
      <c r="C5740" s="13"/>
    </row>
    <row r="5741" spans="3:3" x14ac:dyDescent="0.2">
      <c r="C5741" s="13"/>
    </row>
    <row r="5742" spans="3:3" x14ac:dyDescent="0.2">
      <c r="C5742" s="13"/>
    </row>
    <row r="5743" spans="3:3" x14ac:dyDescent="0.2">
      <c r="C5743" s="13"/>
    </row>
    <row r="5744" spans="3:3" x14ac:dyDescent="0.2">
      <c r="C5744" s="13"/>
    </row>
    <row r="5745" spans="3:3" x14ac:dyDescent="0.2">
      <c r="C5745" s="13"/>
    </row>
    <row r="5746" spans="3:3" x14ac:dyDescent="0.2">
      <c r="C5746" s="13"/>
    </row>
    <row r="5747" spans="3:3" x14ac:dyDescent="0.2">
      <c r="C5747" s="13"/>
    </row>
    <row r="5748" spans="3:3" x14ac:dyDescent="0.2">
      <c r="C5748" s="13"/>
    </row>
    <row r="5749" spans="3:3" x14ac:dyDescent="0.2">
      <c r="C5749" s="13"/>
    </row>
    <row r="5750" spans="3:3" x14ac:dyDescent="0.2">
      <c r="C5750" s="13"/>
    </row>
    <row r="5751" spans="3:3" x14ac:dyDescent="0.2">
      <c r="C5751" s="13"/>
    </row>
    <row r="5752" spans="3:3" x14ac:dyDescent="0.2">
      <c r="C5752" s="13"/>
    </row>
    <row r="5753" spans="3:3" x14ac:dyDescent="0.2">
      <c r="C5753" s="13"/>
    </row>
    <row r="5754" spans="3:3" x14ac:dyDescent="0.2">
      <c r="C5754" s="13"/>
    </row>
    <row r="5755" spans="3:3" x14ac:dyDescent="0.2">
      <c r="C5755" s="13"/>
    </row>
    <row r="5756" spans="3:3" x14ac:dyDescent="0.2">
      <c r="C5756" s="13"/>
    </row>
    <row r="5757" spans="3:3" x14ac:dyDescent="0.2">
      <c r="C5757" s="13"/>
    </row>
    <row r="5758" spans="3:3" x14ac:dyDescent="0.2">
      <c r="C5758" s="13"/>
    </row>
    <row r="5759" spans="3:3" x14ac:dyDescent="0.2">
      <c r="C5759" s="13"/>
    </row>
    <row r="5760" spans="3:3" x14ac:dyDescent="0.2">
      <c r="C5760" s="13"/>
    </row>
    <row r="5761" spans="3:3" x14ac:dyDescent="0.2">
      <c r="C5761" s="13"/>
    </row>
    <row r="5762" spans="3:3" x14ac:dyDescent="0.2">
      <c r="C5762" s="13"/>
    </row>
    <row r="5763" spans="3:3" x14ac:dyDescent="0.2">
      <c r="C5763" s="13"/>
    </row>
    <row r="5764" spans="3:3" x14ac:dyDescent="0.2">
      <c r="C5764" s="13"/>
    </row>
    <row r="5765" spans="3:3" x14ac:dyDescent="0.2">
      <c r="C5765" s="13"/>
    </row>
    <row r="5766" spans="3:3" x14ac:dyDescent="0.2">
      <c r="C5766" s="13"/>
    </row>
    <row r="5767" spans="3:3" x14ac:dyDescent="0.2">
      <c r="C5767" s="13"/>
    </row>
    <row r="5768" spans="3:3" x14ac:dyDescent="0.2">
      <c r="C5768" s="13"/>
    </row>
    <row r="5769" spans="3:3" x14ac:dyDescent="0.2">
      <c r="C5769" s="13"/>
    </row>
    <row r="5770" spans="3:3" x14ac:dyDescent="0.2">
      <c r="C5770" s="13"/>
    </row>
    <row r="5771" spans="3:3" x14ac:dyDescent="0.2">
      <c r="C5771" s="13"/>
    </row>
    <row r="5772" spans="3:3" x14ac:dyDescent="0.2">
      <c r="C5772" s="13"/>
    </row>
    <row r="5773" spans="3:3" x14ac:dyDescent="0.2">
      <c r="C5773" s="13"/>
    </row>
    <row r="5774" spans="3:3" x14ac:dyDescent="0.2">
      <c r="C5774" s="13"/>
    </row>
    <row r="5775" spans="3:3" x14ac:dyDescent="0.2">
      <c r="C5775" s="13"/>
    </row>
    <row r="5776" spans="3:3" x14ac:dyDescent="0.2">
      <c r="C5776" s="13"/>
    </row>
    <row r="5777" spans="3:3" x14ac:dyDescent="0.2">
      <c r="C5777" s="13"/>
    </row>
    <row r="5778" spans="3:3" x14ac:dyDescent="0.2">
      <c r="C5778" s="13"/>
    </row>
    <row r="5779" spans="3:3" x14ac:dyDescent="0.2">
      <c r="C5779" s="13"/>
    </row>
    <row r="5780" spans="3:3" x14ac:dyDescent="0.2">
      <c r="C5780" s="13"/>
    </row>
    <row r="5781" spans="3:3" x14ac:dyDescent="0.2">
      <c r="C5781" s="13"/>
    </row>
    <row r="5782" spans="3:3" x14ac:dyDescent="0.2">
      <c r="C5782" s="13"/>
    </row>
    <row r="5783" spans="3:3" x14ac:dyDescent="0.2">
      <c r="C5783" s="13"/>
    </row>
    <row r="5784" spans="3:3" x14ac:dyDescent="0.2">
      <c r="C5784" s="13"/>
    </row>
    <row r="5785" spans="3:3" x14ac:dyDescent="0.2">
      <c r="C5785" s="13"/>
    </row>
    <row r="5786" spans="3:3" x14ac:dyDescent="0.2">
      <c r="C5786" s="13"/>
    </row>
    <row r="5787" spans="3:3" x14ac:dyDescent="0.2">
      <c r="C5787" s="13"/>
    </row>
    <row r="5788" spans="3:3" x14ac:dyDescent="0.2">
      <c r="C5788" s="13"/>
    </row>
    <row r="5789" spans="3:3" x14ac:dyDescent="0.2">
      <c r="C5789" s="13"/>
    </row>
    <row r="5790" spans="3:3" x14ac:dyDescent="0.2">
      <c r="C5790" s="13"/>
    </row>
    <row r="5791" spans="3:3" x14ac:dyDescent="0.2">
      <c r="C5791" s="13"/>
    </row>
    <row r="5792" spans="3:3" x14ac:dyDescent="0.2">
      <c r="C5792" s="13"/>
    </row>
    <row r="5793" spans="3:3" x14ac:dyDescent="0.2">
      <c r="C5793" s="13"/>
    </row>
    <row r="5794" spans="3:3" x14ac:dyDescent="0.2">
      <c r="C5794" s="13"/>
    </row>
    <row r="5795" spans="3:3" x14ac:dyDescent="0.2">
      <c r="C5795" s="13"/>
    </row>
    <row r="5796" spans="3:3" x14ac:dyDescent="0.2">
      <c r="C5796" s="13"/>
    </row>
    <row r="5797" spans="3:3" x14ac:dyDescent="0.2">
      <c r="C5797" s="13"/>
    </row>
    <row r="5798" spans="3:3" x14ac:dyDescent="0.2">
      <c r="C5798" s="13"/>
    </row>
    <row r="5799" spans="3:3" x14ac:dyDescent="0.2">
      <c r="C5799" s="13"/>
    </row>
    <row r="5800" spans="3:3" x14ac:dyDescent="0.2">
      <c r="C5800" s="13"/>
    </row>
    <row r="5801" spans="3:3" x14ac:dyDescent="0.2">
      <c r="C5801" s="13"/>
    </row>
    <row r="5802" spans="3:3" x14ac:dyDescent="0.2">
      <c r="C5802" s="13"/>
    </row>
    <row r="5803" spans="3:3" x14ac:dyDescent="0.2">
      <c r="C5803" s="13"/>
    </row>
    <row r="5804" spans="3:3" x14ac:dyDescent="0.2">
      <c r="C5804" s="13"/>
    </row>
    <row r="5805" spans="3:3" x14ac:dyDescent="0.2">
      <c r="C5805" s="13"/>
    </row>
    <row r="5806" spans="3:3" x14ac:dyDescent="0.2">
      <c r="C5806" s="13"/>
    </row>
    <row r="5807" spans="3:3" x14ac:dyDescent="0.2">
      <c r="C5807" s="13"/>
    </row>
    <row r="5808" spans="3:3" x14ac:dyDescent="0.2">
      <c r="C5808" s="13"/>
    </row>
    <row r="5809" spans="3:3" x14ac:dyDescent="0.2">
      <c r="C5809" s="13"/>
    </row>
    <row r="5810" spans="3:3" x14ac:dyDescent="0.2">
      <c r="C5810" s="13"/>
    </row>
    <row r="5811" spans="3:3" x14ac:dyDescent="0.2">
      <c r="C5811" s="13"/>
    </row>
    <row r="5812" spans="3:3" x14ac:dyDescent="0.2">
      <c r="C5812" s="13"/>
    </row>
    <row r="5813" spans="3:3" x14ac:dyDescent="0.2">
      <c r="C5813" s="13"/>
    </row>
    <row r="5814" spans="3:3" x14ac:dyDescent="0.2">
      <c r="C5814" s="13"/>
    </row>
    <row r="5815" spans="3:3" x14ac:dyDescent="0.2">
      <c r="C5815" s="13"/>
    </row>
    <row r="5816" spans="3:3" x14ac:dyDescent="0.2">
      <c r="C5816" s="13"/>
    </row>
    <row r="5817" spans="3:3" x14ac:dyDescent="0.2">
      <c r="C5817" s="13"/>
    </row>
    <row r="5818" spans="3:3" x14ac:dyDescent="0.2">
      <c r="C5818" s="13"/>
    </row>
    <row r="5819" spans="3:3" x14ac:dyDescent="0.2">
      <c r="C5819" s="13"/>
    </row>
    <row r="5820" spans="3:3" x14ac:dyDescent="0.2">
      <c r="C5820" s="13"/>
    </row>
    <row r="5821" spans="3:3" x14ac:dyDescent="0.2">
      <c r="C5821" s="13"/>
    </row>
    <row r="5822" spans="3:3" x14ac:dyDescent="0.2">
      <c r="C5822" s="13"/>
    </row>
    <row r="5823" spans="3:3" x14ac:dyDescent="0.2">
      <c r="C5823" s="13"/>
    </row>
    <row r="5824" spans="3:3" x14ac:dyDescent="0.2">
      <c r="C5824" s="13"/>
    </row>
    <row r="5825" spans="3:3" x14ac:dyDescent="0.2">
      <c r="C5825" s="13"/>
    </row>
    <row r="5826" spans="3:3" x14ac:dyDescent="0.2">
      <c r="C5826" s="13"/>
    </row>
    <row r="5827" spans="3:3" x14ac:dyDescent="0.2">
      <c r="C5827" s="13"/>
    </row>
    <row r="5828" spans="3:3" x14ac:dyDescent="0.2">
      <c r="C5828" s="13"/>
    </row>
    <row r="5829" spans="3:3" x14ac:dyDescent="0.2">
      <c r="C5829" s="13"/>
    </row>
    <row r="5830" spans="3:3" x14ac:dyDescent="0.2">
      <c r="C5830" s="13"/>
    </row>
    <row r="5831" spans="3:3" x14ac:dyDescent="0.2">
      <c r="C5831" s="13"/>
    </row>
    <row r="5832" spans="3:3" x14ac:dyDescent="0.2">
      <c r="C5832" s="13"/>
    </row>
    <row r="5833" spans="3:3" x14ac:dyDescent="0.2">
      <c r="C5833" s="13"/>
    </row>
    <row r="5834" spans="3:3" x14ac:dyDescent="0.2">
      <c r="C5834" s="13"/>
    </row>
    <row r="5835" spans="3:3" x14ac:dyDescent="0.2">
      <c r="C5835" s="13"/>
    </row>
    <row r="5836" spans="3:3" x14ac:dyDescent="0.2">
      <c r="C5836" s="13"/>
    </row>
    <row r="5837" spans="3:3" x14ac:dyDescent="0.2">
      <c r="C5837" s="13"/>
    </row>
    <row r="5838" spans="3:3" x14ac:dyDescent="0.2">
      <c r="C5838" s="13"/>
    </row>
    <row r="5839" spans="3:3" x14ac:dyDescent="0.2">
      <c r="C5839" s="13"/>
    </row>
    <row r="5840" spans="3:3" x14ac:dyDescent="0.2">
      <c r="C5840" s="13"/>
    </row>
    <row r="5841" spans="3:3" x14ac:dyDescent="0.2">
      <c r="C5841" s="13"/>
    </row>
    <row r="5842" spans="3:3" x14ac:dyDescent="0.2">
      <c r="C5842" s="13"/>
    </row>
    <row r="5843" spans="3:3" x14ac:dyDescent="0.2">
      <c r="C5843" s="13"/>
    </row>
    <row r="5844" spans="3:3" x14ac:dyDescent="0.2">
      <c r="C5844" s="13"/>
    </row>
    <row r="5845" spans="3:3" x14ac:dyDescent="0.2">
      <c r="C5845" s="13"/>
    </row>
    <row r="5846" spans="3:3" x14ac:dyDescent="0.2">
      <c r="C5846" s="13"/>
    </row>
    <row r="5847" spans="3:3" x14ac:dyDescent="0.2">
      <c r="C5847" s="13"/>
    </row>
    <row r="5848" spans="3:3" x14ac:dyDescent="0.2">
      <c r="C5848" s="13"/>
    </row>
    <row r="5849" spans="3:3" x14ac:dyDescent="0.2">
      <c r="C5849" s="13"/>
    </row>
    <row r="5850" spans="3:3" x14ac:dyDescent="0.2">
      <c r="C5850" s="13"/>
    </row>
    <row r="5851" spans="3:3" x14ac:dyDescent="0.2">
      <c r="C5851" s="13"/>
    </row>
    <row r="5852" spans="3:3" x14ac:dyDescent="0.2">
      <c r="C5852" s="13"/>
    </row>
    <row r="5853" spans="3:3" x14ac:dyDescent="0.2">
      <c r="C5853" s="13"/>
    </row>
    <row r="5854" spans="3:3" x14ac:dyDescent="0.2">
      <c r="C5854" s="13"/>
    </row>
    <row r="5855" spans="3:3" x14ac:dyDescent="0.2">
      <c r="C5855" s="13"/>
    </row>
    <row r="5856" spans="3:3" x14ac:dyDescent="0.2">
      <c r="C5856" s="13"/>
    </row>
    <row r="5857" spans="3:3" x14ac:dyDescent="0.2">
      <c r="C5857" s="13"/>
    </row>
    <row r="5858" spans="3:3" x14ac:dyDescent="0.2">
      <c r="C5858" s="13"/>
    </row>
    <row r="5859" spans="3:3" x14ac:dyDescent="0.2">
      <c r="C5859" s="13"/>
    </row>
    <row r="5860" spans="3:3" x14ac:dyDescent="0.2">
      <c r="C5860" s="13"/>
    </row>
    <row r="5861" spans="3:3" x14ac:dyDescent="0.2">
      <c r="C5861" s="13"/>
    </row>
    <row r="5862" spans="3:3" x14ac:dyDescent="0.2">
      <c r="C5862" s="13"/>
    </row>
    <row r="5863" spans="3:3" x14ac:dyDescent="0.2">
      <c r="C5863" s="13"/>
    </row>
    <row r="5864" spans="3:3" x14ac:dyDescent="0.2">
      <c r="C5864" s="13"/>
    </row>
    <row r="5865" spans="3:3" x14ac:dyDescent="0.2">
      <c r="C5865" s="13"/>
    </row>
    <row r="5866" spans="3:3" x14ac:dyDescent="0.2">
      <c r="C5866" s="13"/>
    </row>
    <row r="5867" spans="3:3" x14ac:dyDescent="0.2">
      <c r="C5867" s="13"/>
    </row>
    <row r="5868" spans="3:3" x14ac:dyDescent="0.2">
      <c r="C5868" s="13"/>
    </row>
    <row r="5869" spans="3:3" x14ac:dyDescent="0.2">
      <c r="C5869" s="13"/>
    </row>
    <row r="5870" spans="3:3" x14ac:dyDescent="0.2">
      <c r="C5870" s="13"/>
    </row>
    <row r="5871" spans="3:3" x14ac:dyDescent="0.2">
      <c r="C5871" s="13"/>
    </row>
    <row r="5872" spans="3:3" x14ac:dyDescent="0.2">
      <c r="C5872" s="13"/>
    </row>
    <row r="5873" spans="3:3" x14ac:dyDescent="0.2">
      <c r="C5873" s="13"/>
    </row>
    <row r="5874" spans="3:3" x14ac:dyDescent="0.2">
      <c r="C5874" s="13"/>
    </row>
    <row r="5875" spans="3:3" x14ac:dyDescent="0.2">
      <c r="C5875" s="13"/>
    </row>
    <row r="5876" spans="3:3" x14ac:dyDescent="0.2">
      <c r="C5876" s="13"/>
    </row>
    <row r="5877" spans="3:3" x14ac:dyDescent="0.2">
      <c r="C5877" s="13"/>
    </row>
    <row r="5878" spans="3:3" x14ac:dyDescent="0.2">
      <c r="C5878" s="13"/>
    </row>
    <row r="5879" spans="3:3" x14ac:dyDescent="0.2">
      <c r="C5879" s="13"/>
    </row>
    <row r="5880" spans="3:3" x14ac:dyDescent="0.2">
      <c r="C5880" s="13"/>
    </row>
    <row r="5881" spans="3:3" x14ac:dyDescent="0.2">
      <c r="C5881" s="13"/>
    </row>
    <row r="5882" spans="3:3" x14ac:dyDescent="0.2">
      <c r="C5882" s="13"/>
    </row>
    <row r="5883" spans="3:3" x14ac:dyDescent="0.2">
      <c r="C5883" s="13"/>
    </row>
    <row r="5884" spans="3:3" x14ac:dyDescent="0.2">
      <c r="C5884" s="13"/>
    </row>
    <row r="5885" spans="3:3" x14ac:dyDescent="0.2">
      <c r="C5885" s="13"/>
    </row>
    <row r="5886" spans="3:3" x14ac:dyDescent="0.2">
      <c r="C5886" s="13"/>
    </row>
    <row r="5887" spans="3:3" x14ac:dyDescent="0.2">
      <c r="C5887" s="13"/>
    </row>
    <row r="5888" spans="3:3" x14ac:dyDescent="0.2">
      <c r="C5888" s="13"/>
    </row>
    <row r="5889" spans="3:3" x14ac:dyDescent="0.2">
      <c r="C5889" s="13"/>
    </row>
    <row r="5890" spans="3:3" x14ac:dyDescent="0.2">
      <c r="C5890" s="13"/>
    </row>
    <row r="5891" spans="3:3" x14ac:dyDescent="0.2">
      <c r="C5891" s="13"/>
    </row>
    <row r="5892" spans="3:3" x14ac:dyDescent="0.2">
      <c r="C5892" s="13"/>
    </row>
    <row r="5893" spans="3:3" x14ac:dyDescent="0.2">
      <c r="C5893" s="13"/>
    </row>
    <row r="5894" spans="3:3" x14ac:dyDescent="0.2">
      <c r="C5894" s="13"/>
    </row>
    <row r="5895" spans="3:3" x14ac:dyDescent="0.2">
      <c r="C5895" s="13"/>
    </row>
    <row r="5896" spans="3:3" x14ac:dyDescent="0.2">
      <c r="C5896" s="13"/>
    </row>
    <row r="5897" spans="3:3" x14ac:dyDescent="0.2">
      <c r="C5897" s="13"/>
    </row>
    <row r="5898" spans="3:3" x14ac:dyDescent="0.2">
      <c r="C5898" s="13"/>
    </row>
    <row r="5899" spans="3:3" x14ac:dyDescent="0.2">
      <c r="C5899" s="13"/>
    </row>
    <row r="5900" spans="3:3" x14ac:dyDescent="0.2">
      <c r="C5900" s="13"/>
    </row>
    <row r="5901" spans="3:3" x14ac:dyDescent="0.2">
      <c r="C5901" s="13"/>
    </row>
    <row r="5902" spans="3:3" x14ac:dyDescent="0.2">
      <c r="C5902" s="13"/>
    </row>
    <row r="5903" spans="3:3" x14ac:dyDescent="0.2">
      <c r="C5903" s="13"/>
    </row>
    <row r="5904" spans="3:3" x14ac:dyDescent="0.2">
      <c r="C5904" s="13"/>
    </row>
    <row r="5905" spans="3:3" x14ac:dyDescent="0.2">
      <c r="C5905" s="13"/>
    </row>
    <row r="5906" spans="3:3" x14ac:dyDescent="0.2">
      <c r="C5906" s="13"/>
    </row>
    <row r="5907" spans="3:3" x14ac:dyDescent="0.2">
      <c r="C5907" s="13"/>
    </row>
    <row r="5908" spans="3:3" x14ac:dyDescent="0.2">
      <c r="C5908" s="13"/>
    </row>
    <row r="5909" spans="3:3" x14ac:dyDescent="0.2">
      <c r="C5909" s="13"/>
    </row>
    <row r="5910" spans="3:3" x14ac:dyDescent="0.2">
      <c r="C5910" s="13"/>
    </row>
    <row r="5911" spans="3:3" x14ac:dyDescent="0.2">
      <c r="C5911" s="13"/>
    </row>
    <row r="5912" spans="3:3" x14ac:dyDescent="0.2">
      <c r="C5912" s="13"/>
    </row>
    <row r="5913" spans="3:3" x14ac:dyDescent="0.2">
      <c r="C5913" s="13"/>
    </row>
    <row r="5914" spans="3:3" x14ac:dyDescent="0.2">
      <c r="C5914" s="13"/>
    </row>
    <row r="5915" spans="3:3" x14ac:dyDescent="0.2">
      <c r="C5915" s="13"/>
    </row>
    <row r="5916" spans="3:3" x14ac:dyDescent="0.2">
      <c r="C5916" s="13"/>
    </row>
    <row r="5917" spans="3:3" x14ac:dyDescent="0.2">
      <c r="C5917" s="13"/>
    </row>
    <row r="5918" spans="3:3" x14ac:dyDescent="0.2">
      <c r="C5918" s="13"/>
    </row>
    <row r="5919" spans="3:3" x14ac:dyDescent="0.2">
      <c r="C5919" s="13"/>
    </row>
    <row r="5920" spans="3:3" x14ac:dyDescent="0.2">
      <c r="C5920" s="13"/>
    </row>
    <row r="5921" spans="3:3" x14ac:dyDescent="0.2">
      <c r="C5921" s="13"/>
    </row>
    <row r="5922" spans="3:3" x14ac:dyDescent="0.2">
      <c r="C5922" s="13"/>
    </row>
    <row r="5923" spans="3:3" x14ac:dyDescent="0.2">
      <c r="C5923" s="13"/>
    </row>
    <row r="5924" spans="3:3" x14ac:dyDescent="0.2">
      <c r="C5924" s="13"/>
    </row>
    <row r="5925" spans="3:3" x14ac:dyDescent="0.2">
      <c r="C5925" s="13"/>
    </row>
    <row r="5926" spans="3:3" x14ac:dyDescent="0.2">
      <c r="C5926" s="13"/>
    </row>
    <row r="5927" spans="3:3" x14ac:dyDescent="0.2">
      <c r="C5927" s="13"/>
    </row>
    <row r="5928" spans="3:3" x14ac:dyDescent="0.2">
      <c r="C5928" s="13"/>
    </row>
    <row r="5929" spans="3:3" x14ac:dyDescent="0.2">
      <c r="C5929" s="13"/>
    </row>
    <row r="5930" spans="3:3" x14ac:dyDescent="0.2">
      <c r="C5930" s="13"/>
    </row>
    <row r="5931" spans="3:3" x14ac:dyDescent="0.2">
      <c r="C5931" s="13"/>
    </row>
    <row r="5932" spans="3:3" x14ac:dyDescent="0.2">
      <c r="C5932" s="13"/>
    </row>
    <row r="5933" spans="3:3" x14ac:dyDescent="0.2">
      <c r="C5933" s="13"/>
    </row>
    <row r="5934" spans="3:3" x14ac:dyDescent="0.2">
      <c r="C5934" s="13"/>
    </row>
    <row r="5935" spans="3:3" x14ac:dyDescent="0.2">
      <c r="C5935" s="13"/>
    </row>
    <row r="5936" spans="3:3" x14ac:dyDescent="0.2">
      <c r="C5936" s="13"/>
    </row>
    <row r="5937" spans="3:3" x14ac:dyDescent="0.2">
      <c r="C5937" s="13"/>
    </row>
    <row r="5938" spans="3:3" x14ac:dyDescent="0.2">
      <c r="C5938" s="13"/>
    </row>
    <row r="5939" spans="3:3" x14ac:dyDescent="0.2">
      <c r="C5939" s="13"/>
    </row>
    <row r="5940" spans="3:3" x14ac:dyDescent="0.2">
      <c r="C5940" s="13"/>
    </row>
    <row r="5941" spans="3:3" x14ac:dyDescent="0.2">
      <c r="C5941" s="13"/>
    </row>
    <row r="5942" spans="3:3" x14ac:dyDescent="0.2">
      <c r="C5942" s="13"/>
    </row>
    <row r="5943" spans="3:3" x14ac:dyDescent="0.2">
      <c r="C5943" s="13"/>
    </row>
    <row r="5944" spans="3:3" x14ac:dyDescent="0.2">
      <c r="C5944" s="13"/>
    </row>
    <row r="5945" spans="3:3" x14ac:dyDescent="0.2">
      <c r="C5945" s="13"/>
    </row>
    <row r="5946" spans="3:3" x14ac:dyDescent="0.2">
      <c r="C5946" s="13"/>
    </row>
    <row r="5947" spans="3:3" x14ac:dyDescent="0.2">
      <c r="C5947" s="13"/>
    </row>
    <row r="5948" spans="3:3" x14ac:dyDescent="0.2">
      <c r="C5948" s="13"/>
    </row>
    <row r="5949" spans="3:3" x14ac:dyDescent="0.2">
      <c r="C5949" s="13"/>
    </row>
    <row r="5950" spans="3:3" x14ac:dyDescent="0.2">
      <c r="C5950" s="13"/>
    </row>
    <row r="5951" spans="3:3" x14ac:dyDescent="0.2">
      <c r="C5951" s="13"/>
    </row>
    <row r="5952" spans="3:3" x14ac:dyDescent="0.2">
      <c r="C5952" s="13"/>
    </row>
    <row r="5953" spans="3:3" x14ac:dyDescent="0.2">
      <c r="C5953" s="13"/>
    </row>
    <row r="5954" spans="3:3" x14ac:dyDescent="0.2">
      <c r="C5954" s="13"/>
    </row>
    <row r="5955" spans="3:3" x14ac:dyDescent="0.2">
      <c r="C5955" s="13"/>
    </row>
    <row r="5956" spans="3:3" x14ac:dyDescent="0.2">
      <c r="C5956" s="13"/>
    </row>
    <row r="5957" spans="3:3" x14ac:dyDescent="0.2">
      <c r="C5957" s="13"/>
    </row>
    <row r="5958" spans="3:3" x14ac:dyDescent="0.2">
      <c r="C5958" s="13"/>
    </row>
    <row r="5959" spans="3:3" x14ac:dyDescent="0.2">
      <c r="C5959" s="13"/>
    </row>
    <row r="5960" spans="3:3" x14ac:dyDescent="0.2">
      <c r="C5960" s="13"/>
    </row>
    <row r="5961" spans="3:3" x14ac:dyDescent="0.2">
      <c r="C5961" s="13"/>
    </row>
    <row r="5962" spans="3:3" x14ac:dyDescent="0.2">
      <c r="C5962" s="13"/>
    </row>
    <row r="5963" spans="3:3" x14ac:dyDescent="0.2">
      <c r="C5963" s="13"/>
    </row>
    <row r="5964" spans="3:3" x14ac:dyDescent="0.2">
      <c r="C5964" s="13"/>
    </row>
    <row r="5965" spans="3:3" x14ac:dyDescent="0.2">
      <c r="C5965" s="13"/>
    </row>
    <row r="5966" spans="3:3" x14ac:dyDescent="0.2">
      <c r="C5966" s="13"/>
    </row>
    <row r="5967" spans="3:3" x14ac:dyDescent="0.2">
      <c r="C5967" s="13"/>
    </row>
    <row r="5968" spans="3:3" x14ac:dyDescent="0.2">
      <c r="C5968" s="13"/>
    </row>
    <row r="5969" spans="3:3" x14ac:dyDescent="0.2">
      <c r="C5969" s="13"/>
    </row>
    <row r="5970" spans="3:3" x14ac:dyDescent="0.2">
      <c r="C5970" s="13"/>
    </row>
    <row r="5971" spans="3:3" x14ac:dyDescent="0.2">
      <c r="C5971" s="13"/>
    </row>
    <row r="5972" spans="3:3" x14ac:dyDescent="0.2">
      <c r="C5972" s="13"/>
    </row>
    <row r="5973" spans="3:3" x14ac:dyDescent="0.2">
      <c r="C5973" s="13"/>
    </row>
    <row r="5974" spans="3:3" x14ac:dyDescent="0.2">
      <c r="C5974" s="13"/>
    </row>
    <row r="5975" spans="3:3" x14ac:dyDescent="0.2">
      <c r="C5975" s="13"/>
    </row>
    <row r="5976" spans="3:3" x14ac:dyDescent="0.2">
      <c r="C5976" s="13"/>
    </row>
    <row r="5977" spans="3:3" x14ac:dyDescent="0.2">
      <c r="C5977" s="13"/>
    </row>
    <row r="5978" spans="3:3" x14ac:dyDescent="0.2">
      <c r="C5978" s="13"/>
    </row>
    <row r="5979" spans="3:3" x14ac:dyDescent="0.2">
      <c r="C5979" s="13"/>
    </row>
    <row r="5980" spans="3:3" x14ac:dyDescent="0.2">
      <c r="C5980" s="13"/>
    </row>
    <row r="5981" spans="3:3" x14ac:dyDescent="0.2">
      <c r="C5981" s="13"/>
    </row>
    <row r="5982" spans="3:3" x14ac:dyDescent="0.2">
      <c r="C5982" s="13"/>
    </row>
    <row r="5983" spans="3:3" x14ac:dyDescent="0.2">
      <c r="C5983" s="13"/>
    </row>
    <row r="5984" spans="3:3" x14ac:dyDescent="0.2">
      <c r="C5984" s="13"/>
    </row>
    <row r="5985" spans="3:3" x14ac:dyDescent="0.2">
      <c r="C5985" s="13"/>
    </row>
    <row r="5986" spans="3:3" x14ac:dyDescent="0.2">
      <c r="C5986" s="13"/>
    </row>
    <row r="5987" spans="3:3" x14ac:dyDescent="0.2">
      <c r="C5987" s="13"/>
    </row>
    <row r="5988" spans="3:3" x14ac:dyDescent="0.2">
      <c r="C5988" s="13"/>
    </row>
    <row r="5989" spans="3:3" x14ac:dyDescent="0.2">
      <c r="C5989" s="13"/>
    </row>
    <row r="5990" spans="3:3" x14ac:dyDescent="0.2">
      <c r="C5990" s="13"/>
    </row>
    <row r="5991" spans="3:3" x14ac:dyDescent="0.2">
      <c r="C5991" s="13"/>
    </row>
    <row r="5992" spans="3:3" x14ac:dyDescent="0.2">
      <c r="C5992" s="13"/>
    </row>
    <row r="5993" spans="3:3" x14ac:dyDescent="0.2">
      <c r="C5993" s="13"/>
    </row>
    <row r="5994" spans="3:3" x14ac:dyDescent="0.2">
      <c r="C5994" s="13"/>
    </row>
    <row r="5995" spans="3:3" x14ac:dyDescent="0.2">
      <c r="C5995" s="13"/>
    </row>
    <row r="5996" spans="3:3" x14ac:dyDescent="0.2">
      <c r="C5996" s="13"/>
    </row>
    <row r="5997" spans="3:3" x14ac:dyDescent="0.2">
      <c r="C5997" s="13"/>
    </row>
    <row r="5998" spans="3:3" x14ac:dyDescent="0.2">
      <c r="C5998" s="13"/>
    </row>
    <row r="5999" spans="3:3" x14ac:dyDescent="0.2">
      <c r="C5999" s="13"/>
    </row>
    <row r="6000" spans="3:3" x14ac:dyDescent="0.2">
      <c r="C6000" s="13"/>
    </row>
    <row r="6001" spans="3:3" x14ac:dyDescent="0.2">
      <c r="C6001" s="13"/>
    </row>
    <row r="6002" spans="3:3" x14ac:dyDescent="0.2">
      <c r="C6002" s="13"/>
    </row>
    <row r="6003" spans="3:3" x14ac:dyDescent="0.2">
      <c r="C6003" s="13"/>
    </row>
    <row r="6004" spans="3:3" x14ac:dyDescent="0.2">
      <c r="C6004" s="13"/>
    </row>
    <row r="6005" spans="3:3" x14ac:dyDescent="0.2">
      <c r="C6005" s="13"/>
    </row>
    <row r="6006" spans="3:3" x14ac:dyDescent="0.2">
      <c r="C6006" s="13"/>
    </row>
    <row r="6007" spans="3:3" x14ac:dyDescent="0.2">
      <c r="C6007" s="13"/>
    </row>
    <row r="6008" spans="3:3" x14ac:dyDescent="0.2">
      <c r="C6008" s="13"/>
    </row>
    <row r="6009" spans="3:3" x14ac:dyDescent="0.2">
      <c r="C6009" s="13"/>
    </row>
    <row r="6010" spans="3:3" x14ac:dyDescent="0.2">
      <c r="C6010" s="13"/>
    </row>
    <row r="6011" spans="3:3" x14ac:dyDescent="0.2">
      <c r="C6011" s="13"/>
    </row>
    <row r="6012" spans="3:3" x14ac:dyDescent="0.2">
      <c r="C6012" s="13"/>
    </row>
    <row r="6013" spans="3:3" x14ac:dyDescent="0.2">
      <c r="C6013" s="13"/>
    </row>
    <row r="6014" spans="3:3" x14ac:dyDescent="0.2">
      <c r="C6014" s="13"/>
    </row>
    <row r="6015" spans="3:3" x14ac:dyDescent="0.2">
      <c r="C6015" s="13"/>
    </row>
    <row r="6016" spans="3:3" x14ac:dyDescent="0.2">
      <c r="C6016" s="13"/>
    </row>
    <row r="6017" spans="3:3" x14ac:dyDescent="0.2">
      <c r="C6017" s="13"/>
    </row>
    <row r="6018" spans="3:3" x14ac:dyDescent="0.2">
      <c r="C6018" s="13"/>
    </row>
    <row r="6019" spans="3:3" x14ac:dyDescent="0.2">
      <c r="C6019" s="13"/>
    </row>
    <row r="6020" spans="3:3" x14ac:dyDescent="0.2">
      <c r="C6020" s="13"/>
    </row>
    <row r="6021" spans="3:3" x14ac:dyDescent="0.2">
      <c r="C6021" s="13"/>
    </row>
    <row r="6022" spans="3:3" x14ac:dyDescent="0.2">
      <c r="C6022" s="13"/>
    </row>
    <row r="6023" spans="3:3" x14ac:dyDescent="0.2">
      <c r="C6023" s="13"/>
    </row>
    <row r="6024" spans="3:3" x14ac:dyDescent="0.2">
      <c r="C6024" s="13"/>
    </row>
    <row r="6025" spans="3:3" x14ac:dyDescent="0.2">
      <c r="C6025" s="13"/>
    </row>
    <row r="6026" spans="3:3" x14ac:dyDescent="0.2">
      <c r="C6026" s="13"/>
    </row>
    <row r="6027" spans="3:3" x14ac:dyDescent="0.2">
      <c r="C6027" s="13"/>
    </row>
    <row r="6028" spans="3:3" x14ac:dyDescent="0.2">
      <c r="C6028" s="13"/>
    </row>
    <row r="6029" spans="3:3" x14ac:dyDescent="0.2">
      <c r="C6029" s="13"/>
    </row>
    <row r="6030" spans="3:3" x14ac:dyDescent="0.2">
      <c r="C6030" s="13"/>
    </row>
    <row r="6031" spans="3:3" x14ac:dyDescent="0.2">
      <c r="C6031" s="13"/>
    </row>
    <row r="6032" spans="3:3" x14ac:dyDescent="0.2">
      <c r="C6032" s="13"/>
    </row>
    <row r="6033" spans="3:3" x14ac:dyDescent="0.2">
      <c r="C6033" s="13"/>
    </row>
    <row r="6034" spans="3:3" x14ac:dyDescent="0.2">
      <c r="C6034" s="13"/>
    </row>
    <row r="6035" spans="3:3" x14ac:dyDescent="0.2">
      <c r="C6035" s="13"/>
    </row>
    <row r="6036" spans="3:3" x14ac:dyDescent="0.2">
      <c r="C6036" s="13"/>
    </row>
    <row r="6037" spans="3:3" x14ac:dyDescent="0.2">
      <c r="C6037" s="13"/>
    </row>
    <row r="6038" spans="3:3" x14ac:dyDescent="0.2">
      <c r="C6038" s="13"/>
    </row>
    <row r="6039" spans="3:3" x14ac:dyDescent="0.2">
      <c r="C6039" s="13"/>
    </row>
    <row r="6040" spans="3:3" x14ac:dyDescent="0.2">
      <c r="C6040" s="13"/>
    </row>
    <row r="6041" spans="3:3" x14ac:dyDescent="0.2">
      <c r="C6041" s="13"/>
    </row>
    <row r="6042" spans="3:3" x14ac:dyDescent="0.2">
      <c r="C6042" s="13"/>
    </row>
    <row r="6043" spans="3:3" x14ac:dyDescent="0.2">
      <c r="C6043" s="13"/>
    </row>
    <row r="6044" spans="3:3" x14ac:dyDescent="0.2">
      <c r="C6044" s="13"/>
    </row>
    <row r="6045" spans="3:3" x14ac:dyDescent="0.2">
      <c r="C6045" s="13"/>
    </row>
    <row r="6046" spans="3:3" x14ac:dyDescent="0.2">
      <c r="C6046" s="13"/>
    </row>
    <row r="6047" spans="3:3" x14ac:dyDescent="0.2">
      <c r="C6047" s="13"/>
    </row>
    <row r="6048" spans="3:3" x14ac:dyDescent="0.2">
      <c r="C6048" s="13"/>
    </row>
    <row r="6049" spans="3:3" x14ac:dyDescent="0.2">
      <c r="C6049" s="13"/>
    </row>
    <row r="6050" spans="3:3" x14ac:dyDescent="0.2">
      <c r="C6050" s="13"/>
    </row>
    <row r="6051" spans="3:3" x14ac:dyDescent="0.2">
      <c r="C6051" s="13"/>
    </row>
    <row r="6052" spans="3:3" x14ac:dyDescent="0.2">
      <c r="C6052" s="13"/>
    </row>
    <row r="6053" spans="3:3" x14ac:dyDescent="0.2">
      <c r="C6053" s="13"/>
    </row>
    <row r="6054" spans="3:3" x14ac:dyDescent="0.2">
      <c r="C6054" s="13"/>
    </row>
    <row r="6055" spans="3:3" x14ac:dyDescent="0.2">
      <c r="C6055" s="13"/>
    </row>
    <row r="6056" spans="3:3" x14ac:dyDescent="0.2">
      <c r="C6056" s="13"/>
    </row>
    <row r="6057" spans="3:3" x14ac:dyDescent="0.2">
      <c r="C6057" s="13"/>
    </row>
    <row r="6058" spans="3:3" x14ac:dyDescent="0.2">
      <c r="C6058" s="13"/>
    </row>
    <row r="6059" spans="3:3" x14ac:dyDescent="0.2">
      <c r="C6059" s="13"/>
    </row>
    <row r="6060" spans="3:3" x14ac:dyDescent="0.2">
      <c r="C6060" s="13"/>
    </row>
    <row r="6061" spans="3:3" x14ac:dyDescent="0.2">
      <c r="C6061" s="13"/>
    </row>
    <row r="6062" spans="3:3" x14ac:dyDescent="0.2">
      <c r="C6062" s="13"/>
    </row>
    <row r="6063" spans="3:3" x14ac:dyDescent="0.2">
      <c r="C6063" s="13"/>
    </row>
    <row r="6064" spans="3:3" x14ac:dyDescent="0.2">
      <c r="C6064" s="13"/>
    </row>
    <row r="6065" spans="3:3" x14ac:dyDescent="0.2">
      <c r="C6065" s="13"/>
    </row>
    <row r="6066" spans="3:3" x14ac:dyDescent="0.2">
      <c r="C6066" s="13"/>
    </row>
    <row r="6067" spans="3:3" x14ac:dyDescent="0.2">
      <c r="C6067" s="13"/>
    </row>
    <row r="6068" spans="3:3" x14ac:dyDescent="0.2">
      <c r="C6068" s="13"/>
    </row>
    <row r="6069" spans="3:3" x14ac:dyDescent="0.2">
      <c r="C6069" s="13"/>
    </row>
    <row r="6070" spans="3:3" x14ac:dyDescent="0.2">
      <c r="C6070" s="13"/>
    </row>
    <row r="6071" spans="3:3" x14ac:dyDescent="0.2">
      <c r="C6071" s="13"/>
    </row>
    <row r="6072" spans="3:3" x14ac:dyDescent="0.2">
      <c r="C6072" s="13"/>
    </row>
    <row r="6073" spans="3:3" x14ac:dyDescent="0.2">
      <c r="C6073" s="13"/>
    </row>
    <row r="6074" spans="3:3" x14ac:dyDescent="0.2">
      <c r="C6074" s="13"/>
    </row>
    <row r="6075" spans="3:3" x14ac:dyDescent="0.2">
      <c r="C6075" s="13"/>
    </row>
    <row r="6076" spans="3:3" x14ac:dyDescent="0.2">
      <c r="C6076" s="13"/>
    </row>
    <row r="6077" spans="3:3" x14ac:dyDescent="0.2">
      <c r="C6077" s="13"/>
    </row>
    <row r="6078" spans="3:3" x14ac:dyDescent="0.2">
      <c r="C6078" s="13"/>
    </row>
    <row r="6079" spans="3:3" x14ac:dyDescent="0.2">
      <c r="C6079" s="13"/>
    </row>
    <row r="6080" spans="3:3" x14ac:dyDescent="0.2">
      <c r="C6080" s="13"/>
    </row>
    <row r="6081" spans="3:3" x14ac:dyDescent="0.2">
      <c r="C6081" s="13"/>
    </row>
    <row r="6082" spans="3:3" x14ac:dyDescent="0.2">
      <c r="C6082" s="13"/>
    </row>
    <row r="6083" spans="3:3" x14ac:dyDescent="0.2">
      <c r="C6083" s="13"/>
    </row>
    <row r="6084" spans="3:3" x14ac:dyDescent="0.2">
      <c r="C6084" s="13"/>
    </row>
    <row r="6085" spans="3:3" x14ac:dyDescent="0.2">
      <c r="C6085" s="13"/>
    </row>
    <row r="6086" spans="3:3" x14ac:dyDescent="0.2">
      <c r="C6086" s="13"/>
    </row>
    <row r="6087" spans="3:3" x14ac:dyDescent="0.2">
      <c r="C6087" s="13"/>
    </row>
    <row r="6088" spans="3:3" x14ac:dyDescent="0.2">
      <c r="C6088" s="13"/>
    </row>
    <row r="6089" spans="3:3" x14ac:dyDescent="0.2">
      <c r="C6089" s="13"/>
    </row>
    <row r="6090" spans="3:3" x14ac:dyDescent="0.2">
      <c r="C6090" s="13"/>
    </row>
    <row r="6091" spans="3:3" x14ac:dyDescent="0.2">
      <c r="C6091" s="13"/>
    </row>
    <row r="6092" spans="3:3" x14ac:dyDescent="0.2">
      <c r="C6092" s="13"/>
    </row>
    <row r="6093" spans="3:3" x14ac:dyDescent="0.2">
      <c r="C6093" s="13"/>
    </row>
    <row r="6094" spans="3:3" x14ac:dyDescent="0.2">
      <c r="C6094" s="13"/>
    </row>
    <row r="6095" spans="3:3" x14ac:dyDescent="0.2">
      <c r="C6095" s="13"/>
    </row>
    <row r="6096" spans="3:3" x14ac:dyDescent="0.2">
      <c r="C6096" s="13"/>
    </row>
    <row r="6097" spans="3:3" x14ac:dyDescent="0.2">
      <c r="C6097" s="13"/>
    </row>
    <row r="6098" spans="3:3" x14ac:dyDescent="0.2">
      <c r="C6098" s="13"/>
    </row>
    <row r="6099" spans="3:3" x14ac:dyDescent="0.2">
      <c r="C6099" s="13"/>
    </row>
    <row r="6100" spans="3:3" x14ac:dyDescent="0.2">
      <c r="C6100" s="13"/>
    </row>
    <row r="6101" spans="3:3" x14ac:dyDescent="0.2">
      <c r="C6101" s="13"/>
    </row>
    <row r="6102" spans="3:3" x14ac:dyDescent="0.2">
      <c r="C6102" s="13"/>
    </row>
    <row r="6103" spans="3:3" x14ac:dyDescent="0.2">
      <c r="C6103" s="13"/>
    </row>
    <row r="6104" spans="3:3" x14ac:dyDescent="0.2">
      <c r="C6104" s="13"/>
    </row>
    <row r="6105" spans="3:3" x14ac:dyDescent="0.2">
      <c r="C6105" s="13"/>
    </row>
    <row r="6106" spans="3:3" x14ac:dyDescent="0.2">
      <c r="C6106" s="13"/>
    </row>
    <row r="6107" spans="3:3" x14ac:dyDescent="0.2">
      <c r="C6107" s="13"/>
    </row>
    <row r="6108" spans="3:3" x14ac:dyDescent="0.2">
      <c r="C6108" s="13"/>
    </row>
    <row r="6109" spans="3:3" x14ac:dyDescent="0.2">
      <c r="C6109" s="13"/>
    </row>
    <row r="6110" spans="3:3" x14ac:dyDescent="0.2">
      <c r="C6110" s="13"/>
    </row>
    <row r="6111" spans="3:3" x14ac:dyDescent="0.2">
      <c r="C6111" s="13"/>
    </row>
    <row r="6112" spans="3:3" x14ac:dyDescent="0.2">
      <c r="C6112" s="13"/>
    </row>
    <row r="6113" spans="3:3" x14ac:dyDescent="0.2">
      <c r="C6113" s="13"/>
    </row>
    <row r="6114" spans="3:3" x14ac:dyDescent="0.2">
      <c r="C6114" s="13"/>
    </row>
    <row r="6115" spans="3:3" x14ac:dyDescent="0.2">
      <c r="C6115" s="13"/>
    </row>
    <row r="6116" spans="3:3" x14ac:dyDescent="0.2">
      <c r="C6116" s="13"/>
    </row>
    <row r="6117" spans="3:3" x14ac:dyDescent="0.2">
      <c r="C6117" s="13"/>
    </row>
    <row r="6118" spans="3:3" x14ac:dyDescent="0.2">
      <c r="C6118" s="13"/>
    </row>
    <row r="6119" spans="3:3" x14ac:dyDescent="0.2">
      <c r="C6119" s="13"/>
    </row>
    <row r="6120" spans="3:3" x14ac:dyDescent="0.2">
      <c r="C6120" s="13"/>
    </row>
    <row r="6121" spans="3:3" x14ac:dyDescent="0.2">
      <c r="C6121" s="13"/>
    </row>
    <row r="6122" spans="3:3" x14ac:dyDescent="0.2">
      <c r="C6122" s="13"/>
    </row>
    <row r="6123" spans="3:3" x14ac:dyDescent="0.2">
      <c r="C6123" s="13"/>
    </row>
    <row r="6124" spans="3:3" x14ac:dyDescent="0.2">
      <c r="C6124" s="13"/>
    </row>
    <row r="6125" spans="3:3" x14ac:dyDescent="0.2">
      <c r="C6125" s="13"/>
    </row>
    <row r="6126" spans="3:3" x14ac:dyDescent="0.2">
      <c r="C6126" s="13"/>
    </row>
    <row r="6127" spans="3:3" x14ac:dyDescent="0.2">
      <c r="C6127" s="13"/>
    </row>
    <row r="6128" spans="3:3" x14ac:dyDescent="0.2">
      <c r="C6128" s="13"/>
    </row>
    <row r="6129" spans="3:3" x14ac:dyDescent="0.2">
      <c r="C6129" s="13"/>
    </row>
    <row r="6130" spans="3:3" x14ac:dyDescent="0.2">
      <c r="C6130" s="13"/>
    </row>
    <row r="6131" spans="3:3" x14ac:dyDescent="0.2">
      <c r="C6131" s="13"/>
    </row>
    <row r="6132" spans="3:3" x14ac:dyDescent="0.2">
      <c r="C6132" s="13"/>
    </row>
    <row r="6133" spans="3:3" x14ac:dyDescent="0.2">
      <c r="C6133" s="13"/>
    </row>
    <row r="6134" spans="3:3" x14ac:dyDescent="0.2">
      <c r="C6134" s="13"/>
    </row>
    <row r="6135" spans="3:3" x14ac:dyDescent="0.2">
      <c r="C6135" s="13"/>
    </row>
    <row r="6136" spans="3:3" x14ac:dyDescent="0.2">
      <c r="C6136" s="13"/>
    </row>
    <row r="6137" spans="3:3" x14ac:dyDescent="0.2">
      <c r="C6137" s="13"/>
    </row>
    <row r="6138" spans="3:3" x14ac:dyDescent="0.2">
      <c r="C6138" s="13"/>
    </row>
    <row r="6139" spans="3:3" x14ac:dyDescent="0.2">
      <c r="C6139" s="13"/>
    </row>
    <row r="6140" spans="3:3" x14ac:dyDescent="0.2">
      <c r="C6140" s="13"/>
    </row>
    <row r="6141" spans="3:3" x14ac:dyDescent="0.2">
      <c r="C6141" s="13"/>
    </row>
    <row r="6142" spans="3:3" x14ac:dyDescent="0.2">
      <c r="C6142" s="13"/>
    </row>
    <row r="6143" spans="3:3" x14ac:dyDescent="0.2">
      <c r="C6143" s="13"/>
    </row>
    <row r="6144" spans="3:3" x14ac:dyDescent="0.2">
      <c r="C6144" s="13"/>
    </row>
    <row r="6145" spans="3:3" x14ac:dyDescent="0.2">
      <c r="C6145" s="13"/>
    </row>
    <row r="6146" spans="3:3" x14ac:dyDescent="0.2">
      <c r="C6146" s="13"/>
    </row>
    <row r="6147" spans="3:3" x14ac:dyDescent="0.2">
      <c r="C6147" s="13"/>
    </row>
    <row r="6148" spans="3:3" x14ac:dyDescent="0.2">
      <c r="C6148" s="13"/>
    </row>
    <row r="6149" spans="3:3" x14ac:dyDescent="0.2">
      <c r="C6149" s="13"/>
    </row>
    <row r="6150" spans="3:3" x14ac:dyDescent="0.2">
      <c r="C6150" s="13"/>
    </row>
    <row r="6151" spans="3:3" x14ac:dyDescent="0.2">
      <c r="C6151" s="13"/>
    </row>
    <row r="6152" spans="3:3" x14ac:dyDescent="0.2">
      <c r="C6152" s="13"/>
    </row>
    <row r="6153" spans="3:3" x14ac:dyDescent="0.2">
      <c r="C6153" s="13"/>
    </row>
    <row r="6154" spans="3:3" x14ac:dyDescent="0.2">
      <c r="C6154" s="13"/>
    </row>
    <row r="6155" spans="3:3" x14ac:dyDescent="0.2">
      <c r="C6155" s="13"/>
    </row>
    <row r="6156" spans="3:3" x14ac:dyDescent="0.2">
      <c r="C6156" s="13"/>
    </row>
    <row r="6157" spans="3:3" x14ac:dyDescent="0.2">
      <c r="C6157" s="13"/>
    </row>
    <row r="6158" spans="3:3" x14ac:dyDescent="0.2">
      <c r="C6158" s="13"/>
    </row>
    <row r="6159" spans="3:3" x14ac:dyDescent="0.2">
      <c r="C6159" s="13"/>
    </row>
    <row r="6160" spans="3:3" x14ac:dyDescent="0.2">
      <c r="C6160" s="13"/>
    </row>
    <row r="6161" spans="3:3" x14ac:dyDescent="0.2">
      <c r="C6161" s="13"/>
    </row>
    <row r="6162" spans="3:3" x14ac:dyDescent="0.2">
      <c r="C6162" s="13"/>
    </row>
    <row r="6163" spans="3:3" x14ac:dyDescent="0.2">
      <c r="C6163" s="13"/>
    </row>
    <row r="6164" spans="3:3" x14ac:dyDescent="0.2">
      <c r="C6164" s="13"/>
    </row>
    <row r="6165" spans="3:3" x14ac:dyDescent="0.2">
      <c r="C6165" s="13"/>
    </row>
    <row r="6166" spans="3:3" x14ac:dyDescent="0.2">
      <c r="C6166" s="13"/>
    </row>
    <row r="6167" spans="3:3" x14ac:dyDescent="0.2">
      <c r="C6167" s="13"/>
    </row>
    <row r="6168" spans="3:3" x14ac:dyDescent="0.2">
      <c r="C6168" s="13"/>
    </row>
    <row r="6169" spans="3:3" x14ac:dyDescent="0.2">
      <c r="C6169" s="13"/>
    </row>
    <row r="6170" spans="3:3" x14ac:dyDescent="0.2">
      <c r="C6170" s="13"/>
    </row>
    <row r="6171" spans="3:3" x14ac:dyDescent="0.2">
      <c r="C6171" s="13"/>
    </row>
    <row r="6172" spans="3:3" x14ac:dyDescent="0.2">
      <c r="C6172" s="13"/>
    </row>
    <row r="6173" spans="3:3" x14ac:dyDescent="0.2">
      <c r="C6173" s="13"/>
    </row>
    <row r="6174" spans="3:3" x14ac:dyDescent="0.2">
      <c r="C6174" s="13"/>
    </row>
    <row r="6175" spans="3:3" x14ac:dyDescent="0.2">
      <c r="C6175" s="13"/>
    </row>
    <row r="6176" spans="3:3" x14ac:dyDescent="0.2">
      <c r="C6176" s="13"/>
    </row>
    <row r="6177" spans="3:3" x14ac:dyDescent="0.2">
      <c r="C6177" s="13"/>
    </row>
    <row r="6178" spans="3:3" x14ac:dyDescent="0.2">
      <c r="C6178" s="13"/>
    </row>
    <row r="6179" spans="3:3" x14ac:dyDescent="0.2">
      <c r="C6179" s="13"/>
    </row>
    <row r="6180" spans="3:3" x14ac:dyDescent="0.2">
      <c r="C6180" s="13"/>
    </row>
    <row r="6181" spans="3:3" x14ac:dyDescent="0.2">
      <c r="C6181" s="13"/>
    </row>
    <row r="6182" spans="3:3" x14ac:dyDescent="0.2">
      <c r="C6182" s="13"/>
    </row>
    <row r="6183" spans="3:3" x14ac:dyDescent="0.2">
      <c r="C6183" s="13"/>
    </row>
    <row r="6184" spans="3:3" x14ac:dyDescent="0.2">
      <c r="C6184" s="13"/>
    </row>
    <row r="6185" spans="3:3" x14ac:dyDescent="0.2">
      <c r="C6185" s="13"/>
    </row>
    <row r="6186" spans="3:3" x14ac:dyDescent="0.2">
      <c r="C6186" s="13"/>
    </row>
    <row r="6187" spans="3:3" x14ac:dyDescent="0.2">
      <c r="C6187" s="13"/>
    </row>
    <row r="6188" spans="3:3" x14ac:dyDescent="0.2">
      <c r="C6188" s="13"/>
    </row>
    <row r="6189" spans="3:3" x14ac:dyDescent="0.2">
      <c r="C6189" s="13"/>
    </row>
    <row r="6190" spans="3:3" x14ac:dyDescent="0.2">
      <c r="C6190" s="13"/>
    </row>
    <row r="6191" spans="3:3" x14ac:dyDescent="0.2">
      <c r="C6191" s="13"/>
    </row>
    <row r="6192" spans="3:3" x14ac:dyDescent="0.2">
      <c r="C6192" s="13"/>
    </row>
    <row r="6193" spans="3:3" x14ac:dyDescent="0.2">
      <c r="C6193" s="13"/>
    </row>
    <row r="6194" spans="3:3" x14ac:dyDescent="0.2">
      <c r="C6194" s="13"/>
    </row>
    <row r="6195" spans="3:3" x14ac:dyDescent="0.2">
      <c r="C6195" s="13"/>
    </row>
    <row r="6196" spans="3:3" x14ac:dyDescent="0.2">
      <c r="C6196" s="13"/>
    </row>
    <row r="6197" spans="3:3" x14ac:dyDescent="0.2">
      <c r="C6197" s="13"/>
    </row>
    <row r="6198" spans="3:3" x14ac:dyDescent="0.2">
      <c r="C6198" s="13"/>
    </row>
    <row r="6199" spans="3:3" x14ac:dyDescent="0.2">
      <c r="C6199" s="13"/>
    </row>
    <row r="6200" spans="3:3" x14ac:dyDescent="0.2">
      <c r="C6200" s="13"/>
    </row>
    <row r="6201" spans="3:3" x14ac:dyDescent="0.2">
      <c r="C6201" s="13"/>
    </row>
    <row r="6202" spans="3:3" x14ac:dyDescent="0.2">
      <c r="C6202" s="13"/>
    </row>
    <row r="6203" spans="3:3" x14ac:dyDescent="0.2">
      <c r="C6203" s="13"/>
    </row>
    <row r="6204" spans="3:3" x14ac:dyDescent="0.2">
      <c r="C6204" s="13"/>
    </row>
    <row r="6205" spans="3:3" x14ac:dyDescent="0.2">
      <c r="C6205" s="13"/>
    </row>
    <row r="6206" spans="3:3" x14ac:dyDescent="0.2">
      <c r="C6206" s="13"/>
    </row>
    <row r="6207" spans="3:3" x14ac:dyDescent="0.2">
      <c r="C6207" s="13"/>
    </row>
    <row r="6208" spans="3:3" x14ac:dyDescent="0.2">
      <c r="C6208" s="13"/>
    </row>
    <row r="6209" spans="3:3" x14ac:dyDescent="0.2">
      <c r="C6209" s="13"/>
    </row>
    <row r="6210" spans="3:3" x14ac:dyDescent="0.2">
      <c r="C6210" s="13"/>
    </row>
    <row r="6211" spans="3:3" x14ac:dyDescent="0.2">
      <c r="C6211" s="13"/>
    </row>
    <row r="6212" spans="3:3" x14ac:dyDescent="0.2">
      <c r="C6212" s="13"/>
    </row>
    <row r="6213" spans="3:3" x14ac:dyDescent="0.2">
      <c r="C6213" s="13"/>
    </row>
    <row r="6214" spans="3:3" x14ac:dyDescent="0.2">
      <c r="C6214" s="13"/>
    </row>
    <row r="6215" spans="3:3" x14ac:dyDescent="0.2">
      <c r="C6215" s="13"/>
    </row>
    <row r="6216" spans="3:3" x14ac:dyDescent="0.2">
      <c r="C6216" s="13"/>
    </row>
    <row r="6217" spans="3:3" x14ac:dyDescent="0.2">
      <c r="C6217" s="13"/>
    </row>
    <row r="6218" spans="3:3" x14ac:dyDescent="0.2">
      <c r="C6218" s="13"/>
    </row>
    <row r="6219" spans="3:3" x14ac:dyDescent="0.2">
      <c r="C6219" s="13"/>
    </row>
    <row r="6220" spans="3:3" x14ac:dyDescent="0.2">
      <c r="C6220" s="13"/>
    </row>
    <row r="6221" spans="3:3" x14ac:dyDescent="0.2">
      <c r="C6221" s="13"/>
    </row>
    <row r="6222" spans="3:3" x14ac:dyDescent="0.2">
      <c r="C6222" s="13"/>
    </row>
    <row r="6223" spans="3:3" x14ac:dyDescent="0.2">
      <c r="C6223" s="13"/>
    </row>
    <row r="6224" spans="3:3" x14ac:dyDescent="0.2">
      <c r="C6224" s="13"/>
    </row>
    <row r="6225" spans="3:3" x14ac:dyDescent="0.2">
      <c r="C6225" s="13"/>
    </row>
    <row r="6226" spans="3:3" x14ac:dyDescent="0.2">
      <c r="C6226" s="13"/>
    </row>
    <row r="6227" spans="3:3" x14ac:dyDescent="0.2">
      <c r="C6227" s="13"/>
    </row>
    <row r="6228" spans="3:3" x14ac:dyDescent="0.2">
      <c r="C6228" s="13"/>
    </row>
    <row r="6229" spans="3:3" x14ac:dyDescent="0.2">
      <c r="C6229" s="13"/>
    </row>
    <row r="6230" spans="3:3" x14ac:dyDescent="0.2">
      <c r="C6230" s="13"/>
    </row>
    <row r="6231" spans="3:3" x14ac:dyDescent="0.2">
      <c r="C6231" s="13"/>
    </row>
    <row r="6232" spans="3:3" x14ac:dyDescent="0.2">
      <c r="C6232" s="13"/>
    </row>
    <row r="6233" spans="3:3" x14ac:dyDescent="0.2">
      <c r="C6233" s="13"/>
    </row>
    <row r="6234" spans="3:3" x14ac:dyDescent="0.2">
      <c r="C6234" s="13"/>
    </row>
    <row r="6235" spans="3:3" x14ac:dyDescent="0.2">
      <c r="C6235" s="13"/>
    </row>
    <row r="6236" spans="3:3" x14ac:dyDescent="0.2">
      <c r="C6236" s="13"/>
    </row>
    <row r="6237" spans="3:3" x14ac:dyDescent="0.2">
      <c r="C6237" s="13"/>
    </row>
    <row r="6238" spans="3:3" x14ac:dyDescent="0.2">
      <c r="C6238" s="13"/>
    </row>
    <row r="6239" spans="3:3" x14ac:dyDescent="0.2">
      <c r="C6239" s="13"/>
    </row>
    <row r="6240" spans="3:3" x14ac:dyDescent="0.2">
      <c r="C6240" s="13"/>
    </row>
    <row r="6241" spans="3:3" x14ac:dyDescent="0.2">
      <c r="C6241" s="13"/>
    </row>
    <row r="6242" spans="3:3" x14ac:dyDescent="0.2">
      <c r="C6242" s="13"/>
    </row>
    <row r="6243" spans="3:3" x14ac:dyDescent="0.2">
      <c r="C6243" s="13"/>
    </row>
    <row r="6244" spans="3:3" x14ac:dyDescent="0.2">
      <c r="C6244" s="13"/>
    </row>
    <row r="6245" spans="3:3" x14ac:dyDescent="0.2">
      <c r="C6245" s="13"/>
    </row>
    <row r="6246" spans="3:3" x14ac:dyDescent="0.2">
      <c r="C6246" s="13"/>
    </row>
    <row r="6247" spans="3:3" x14ac:dyDescent="0.2">
      <c r="C6247" s="13"/>
    </row>
    <row r="6248" spans="3:3" x14ac:dyDescent="0.2">
      <c r="C6248" s="13"/>
    </row>
    <row r="6249" spans="3:3" x14ac:dyDescent="0.2">
      <c r="C6249" s="13"/>
    </row>
    <row r="6250" spans="3:3" x14ac:dyDescent="0.2">
      <c r="C6250" s="13"/>
    </row>
    <row r="6251" spans="3:3" x14ac:dyDescent="0.2">
      <c r="C6251" s="13"/>
    </row>
    <row r="6252" spans="3:3" x14ac:dyDescent="0.2">
      <c r="C6252" s="13"/>
    </row>
    <row r="6253" spans="3:3" x14ac:dyDescent="0.2">
      <c r="C6253" s="13"/>
    </row>
    <row r="6254" spans="3:3" x14ac:dyDescent="0.2">
      <c r="C6254" s="13"/>
    </row>
    <row r="6255" spans="3:3" x14ac:dyDescent="0.2">
      <c r="C6255" s="13"/>
    </row>
    <row r="6256" spans="3:3" x14ac:dyDescent="0.2">
      <c r="C6256" s="13"/>
    </row>
    <row r="6257" spans="3:3" x14ac:dyDescent="0.2">
      <c r="C6257" s="13"/>
    </row>
    <row r="6258" spans="3:3" x14ac:dyDescent="0.2">
      <c r="C6258" s="13"/>
    </row>
    <row r="6259" spans="3:3" x14ac:dyDescent="0.2">
      <c r="C6259" s="13"/>
    </row>
    <row r="6260" spans="3:3" x14ac:dyDescent="0.2">
      <c r="C6260" s="13"/>
    </row>
    <row r="6261" spans="3:3" x14ac:dyDescent="0.2">
      <c r="C6261" s="13"/>
    </row>
    <row r="6262" spans="3:3" x14ac:dyDescent="0.2">
      <c r="C6262" s="13"/>
    </row>
    <row r="6263" spans="3:3" x14ac:dyDescent="0.2">
      <c r="C6263" s="13"/>
    </row>
    <row r="6264" spans="3:3" x14ac:dyDescent="0.2">
      <c r="C6264" s="13"/>
    </row>
    <row r="6265" spans="3:3" x14ac:dyDescent="0.2">
      <c r="C6265" s="13"/>
    </row>
    <row r="6266" spans="3:3" x14ac:dyDescent="0.2">
      <c r="C6266" s="13"/>
    </row>
    <row r="6267" spans="3:3" x14ac:dyDescent="0.2">
      <c r="C6267" s="13"/>
    </row>
    <row r="6268" spans="3:3" x14ac:dyDescent="0.2">
      <c r="C6268" s="13"/>
    </row>
    <row r="6269" spans="3:3" x14ac:dyDescent="0.2">
      <c r="C6269" s="13"/>
    </row>
    <row r="6270" spans="3:3" x14ac:dyDescent="0.2">
      <c r="C6270" s="13"/>
    </row>
    <row r="6271" spans="3:3" x14ac:dyDescent="0.2">
      <c r="C6271" s="13"/>
    </row>
    <row r="6272" spans="3:3" x14ac:dyDescent="0.2">
      <c r="C6272" s="13"/>
    </row>
    <row r="6273" spans="3:3" x14ac:dyDescent="0.2">
      <c r="C6273" s="13"/>
    </row>
    <row r="6274" spans="3:3" x14ac:dyDescent="0.2">
      <c r="C6274" s="13"/>
    </row>
    <row r="6275" spans="3:3" x14ac:dyDescent="0.2">
      <c r="C6275" s="13"/>
    </row>
    <row r="6276" spans="3:3" x14ac:dyDescent="0.2">
      <c r="C6276" s="13"/>
    </row>
    <row r="6277" spans="3:3" x14ac:dyDescent="0.2">
      <c r="C6277" s="13"/>
    </row>
    <row r="6278" spans="3:3" x14ac:dyDescent="0.2">
      <c r="C6278" s="13"/>
    </row>
    <row r="6279" spans="3:3" x14ac:dyDescent="0.2">
      <c r="C6279" s="13"/>
    </row>
    <row r="6280" spans="3:3" x14ac:dyDescent="0.2">
      <c r="C6280" s="13"/>
    </row>
    <row r="6281" spans="3:3" x14ac:dyDescent="0.2">
      <c r="C6281" s="13"/>
    </row>
    <row r="6282" spans="3:3" x14ac:dyDescent="0.2">
      <c r="C6282" s="13"/>
    </row>
    <row r="6283" spans="3:3" x14ac:dyDescent="0.2">
      <c r="C6283" s="13"/>
    </row>
    <row r="6284" spans="3:3" x14ac:dyDescent="0.2">
      <c r="C6284" s="13"/>
    </row>
    <row r="6285" spans="3:3" x14ac:dyDescent="0.2">
      <c r="C6285" s="13"/>
    </row>
    <row r="6286" spans="3:3" x14ac:dyDescent="0.2">
      <c r="C6286" s="13"/>
    </row>
    <row r="6287" spans="3:3" x14ac:dyDescent="0.2">
      <c r="C6287" s="13"/>
    </row>
    <row r="6288" spans="3:3" x14ac:dyDescent="0.2">
      <c r="C6288" s="13"/>
    </row>
    <row r="6289" spans="3:3" x14ac:dyDescent="0.2">
      <c r="C6289" s="13"/>
    </row>
    <row r="6290" spans="3:3" x14ac:dyDescent="0.2">
      <c r="C6290" s="13"/>
    </row>
    <row r="6291" spans="3:3" x14ac:dyDescent="0.2">
      <c r="C6291" s="13"/>
    </row>
    <row r="6292" spans="3:3" x14ac:dyDescent="0.2">
      <c r="C6292" s="13"/>
    </row>
    <row r="6293" spans="3:3" x14ac:dyDescent="0.2">
      <c r="C6293" s="13"/>
    </row>
    <row r="6294" spans="3:3" x14ac:dyDescent="0.2">
      <c r="C6294" s="13"/>
    </row>
    <row r="6295" spans="3:3" x14ac:dyDescent="0.2">
      <c r="C6295" s="13"/>
    </row>
    <row r="6296" spans="3:3" x14ac:dyDescent="0.2">
      <c r="C6296" s="13"/>
    </row>
    <row r="6297" spans="3:3" x14ac:dyDescent="0.2">
      <c r="C6297" s="13"/>
    </row>
    <row r="6298" spans="3:3" x14ac:dyDescent="0.2">
      <c r="C6298" s="13"/>
    </row>
    <row r="6299" spans="3:3" x14ac:dyDescent="0.2">
      <c r="C6299" s="13"/>
    </row>
    <row r="6300" spans="3:3" x14ac:dyDescent="0.2">
      <c r="C6300" s="13"/>
    </row>
    <row r="6301" spans="3:3" x14ac:dyDescent="0.2">
      <c r="C6301" s="13"/>
    </row>
    <row r="6302" spans="3:3" x14ac:dyDescent="0.2">
      <c r="C6302" s="13"/>
    </row>
    <row r="6303" spans="3:3" x14ac:dyDescent="0.2">
      <c r="C6303" s="13"/>
    </row>
    <row r="6304" spans="3:3" x14ac:dyDescent="0.2">
      <c r="C6304" s="13"/>
    </row>
    <row r="6305" spans="3:3" x14ac:dyDescent="0.2">
      <c r="C6305" s="13"/>
    </row>
    <row r="6306" spans="3:3" x14ac:dyDescent="0.2">
      <c r="C6306" s="13"/>
    </row>
    <row r="6307" spans="3:3" x14ac:dyDescent="0.2">
      <c r="C6307" s="13"/>
    </row>
    <row r="6308" spans="3:3" x14ac:dyDescent="0.2">
      <c r="C6308" s="13"/>
    </row>
    <row r="6309" spans="3:3" x14ac:dyDescent="0.2">
      <c r="C6309" s="13"/>
    </row>
    <row r="6310" spans="3:3" x14ac:dyDescent="0.2">
      <c r="C6310" s="13"/>
    </row>
    <row r="6311" spans="3:3" x14ac:dyDescent="0.2">
      <c r="C6311" s="13"/>
    </row>
    <row r="6312" spans="3:3" x14ac:dyDescent="0.2">
      <c r="C6312" s="13"/>
    </row>
    <row r="6313" spans="3:3" x14ac:dyDescent="0.2">
      <c r="C6313" s="13"/>
    </row>
    <row r="6314" spans="3:3" x14ac:dyDescent="0.2">
      <c r="C6314" s="13"/>
    </row>
    <row r="6315" spans="3:3" x14ac:dyDescent="0.2">
      <c r="C6315" s="13"/>
    </row>
    <row r="6316" spans="3:3" x14ac:dyDescent="0.2">
      <c r="C6316" s="13"/>
    </row>
    <row r="6317" spans="3:3" x14ac:dyDescent="0.2">
      <c r="C6317" s="13"/>
    </row>
    <row r="6318" spans="3:3" x14ac:dyDescent="0.2">
      <c r="C6318" s="13"/>
    </row>
    <row r="6319" spans="3:3" x14ac:dyDescent="0.2">
      <c r="C6319" s="13"/>
    </row>
    <row r="6320" spans="3:3" x14ac:dyDescent="0.2">
      <c r="C6320" s="13"/>
    </row>
    <row r="6321" spans="3:3" x14ac:dyDescent="0.2">
      <c r="C6321" s="13"/>
    </row>
    <row r="6322" spans="3:3" x14ac:dyDescent="0.2">
      <c r="C6322" s="13"/>
    </row>
    <row r="6323" spans="3:3" x14ac:dyDescent="0.2">
      <c r="C6323" s="13"/>
    </row>
    <row r="6324" spans="3:3" x14ac:dyDescent="0.2">
      <c r="C6324" s="13"/>
    </row>
    <row r="6325" spans="3:3" x14ac:dyDescent="0.2">
      <c r="C6325" s="13"/>
    </row>
    <row r="6326" spans="3:3" x14ac:dyDescent="0.2">
      <c r="C6326" s="13"/>
    </row>
    <row r="6327" spans="3:3" x14ac:dyDescent="0.2">
      <c r="C6327" s="13"/>
    </row>
    <row r="6328" spans="3:3" x14ac:dyDescent="0.2">
      <c r="C6328" s="13"/>
    </row>
    <row r="6329" spans="3:3" x14ac:dyDescent="0.2">
      <c r="C6329" s="13"/>
    </row>
    <row r="6330" spans="3:3" x14ac:dyDescent="0.2">
      <c r="C6330" s="13"/>
    </row>
    <row r="6331" spans="3:3" x14ac:dyDescent="0.2">
      <c r="C6331" s="13"/>
    </row>
    <row r="6332" spans="3:3" x14ac:dyDescent="0.2">
      <c r="C6332" s="13"/>
    </row>
    <row r="6333" spans="3:3" x14ac:dyDescent="0.2">
      <c r="C6333" s="13"/>
    </row>
    <row r="6334" spans="3:3" x14ac:dyDescent="0.2">
      <c r="C6334" s="13"/>
    </row>
    <row r="6335" spans="3:3" x14ac:dyDescent="0.2">
      <c r="C6335" s="13"/>
    </row>
    <row r="6336" spans="3:3" x14ac:dyDescent="0.2">
      <c r="C6336" s="13"/>
    </row>
    <row r="6337" spans="3:3" x14ac:dyDescent="0.2">
      <c r="C6337" s="13"/>
    </row>
    <row r="6338" spans="3:3" x14ac:dyDescent="0.2">
      <c r="C6338" s="13"/>
    </row>
    <row r="6339" spans="3:3" x14ac:dyDescent="0.2">
      <c r="C6339" s="13"/>
    </row>
    <row r="6340" spans="3:3" x14ac:dyDescent="0.2">
      <c r="C6340" s="13"/>
    </row>
    <row r="6341" spans="3:3" x14ac:dyDescent="0.2">
      <c r="C6341" s="13"/>
    </row>
    <row r="6342" spans="3:3" x14ac:dyDescent="0.2">
      <c r="C6342" s="13"/>
    </row>
    <row r="6343" spans="3:3" x14ac:dyDescent="0.2">
      <c r="C6343" s="13"/>
    </row>
    <row r="6344" spans="3:3" x14ac:dyDescent="0.2">
      <c r="C6344" s="13"/>
    </row>
    <row r="6345" spans="3:3" x14ac:dyDescent="0.2">
      <c r="C6345" s="13"/>
    </row>
    <row r="6346" spans="3:3" x14ac:dyDescent="0.2">
      <c r="C6346" s="13"/>
    </row>
    <row r="6347" spans="3:3" x14ac:dyDescent="0.2">
      <c r="C6347" s="13"/>
    </row>
    <row r="6348" spans="3:3" x14ac:dyDescent="0.2">
      <c r="C6348" s="13"/>
    </row>
    <row r="6349" spans="3:3" x14ac:dyDescent="0.2">
      <c r="C6349" s="13"/>
    </row>
    <row r="6350" spans="3:3" x14ac:dyDescent="0.2">
      <c r="C6350" s="13"/>
    </row>
    <row r="6351" spans="3:3" x14ac:dyDescent="0.2">
      <c r="C6351" s="13"/>
    </row>
    <row r="6352" spans="3:3" x14ac:dyDescent="0.2">
      <c r="C6352" s="13"/>
    </row>
    <row r="6353" spans="3:3" x14ac:dyDescent="0.2">
      <c r="C6353" s="13"/>
    </row>
    <row r="6354" spans="3:3" x14ac:dyDescent="0.2">
      <c r="C6354" s="13"/>
    </row>
    <row r="6355" spans="3:3" x14ac:dyDescent="0.2">
      <c r="C6355" s="13"/>
    </row>
    <row r="6356" spans="3:3" x14ac:dyDescent="0.2">
      <c r="C6356" s="13"/>
    </row>
    <row r="6357" spans="3:3" x14ac:dyDescent="0.2">
      <c r="C6357" s="13"/>
    </row>
    <row r="6358" spans="3:3" x14ac:dyDescent="0.2">
      <c r="C6358" s="13"/>
    </row>
    <row r="6359" spans="3:3" x14ac:dyDescent="0.2">
      <c r="C6359" s="13"/>
    </row>
    <row r="6360" spans="3:3" x14ac:dyDescent="0.2">
      <c r="C6360" s="13"/>
    </row>
    <row r="6361" spans="3:3" x14ac:dyDescent="0.2">
      <c r="C6361" s="13"/>
    </row>
    <row r="6362" spans="3:3" x14ac:dyDescent="0.2">
      <c r="C6362" s="13"/>
    </row>
    <row r="6363" spans="3:3" x14ac:dyDescent="0.2">
      <c r="C6363" s="13"/>
    </row>
    <row r="6364" spans="3:3" x14ac:dyDescent="0.2">
      <c r="C6364" s="13"/>
    </row>
    <row r="6365" spans="3:3" x14ac:dyDescent="0.2">
      <c r="C6365" s="13"/>
    </row>
    <row r="6366" spans="3:3" x14ac:dyDescent="0.2">
      <c r="C6366" s="13"/>
    </row>
    <row r="6367" spans="3:3" x14ac:dyDescent="0.2">
      <c r="C6367" s="13"/>
    </row>
    <row r="6368" spans="3:3" x14ac:dyDescent="0.2">
      <c r="C6368" s="13"/>
    </row>
    <row r="6369" spans="3:3" x14ac:dyDescent="0.2">
      <c r="C6369" s="13"/>
    </row>
    <row r="6370" spans="3:3" x14ac:dyDescent="0.2">
      <c r="C6370" s="13"/>
    </row>
    <row r="6371" spans="3:3" x14ac:dyDescent="0.2">
      <c r="C6371" s="13"/>
    </row>
    <row r="6372" spans="3:3" x14ac:dyDescent="0.2">
      <c r="C6372" s="13"/>
    </row>
    <row r="6373" spans="3:3" x14ac:dyDescent="0.2">
      <c r="C6373" s="13"/>
    </row>
    <row r="6374" spans="3:3" x14ac:dyDescent="0.2">
      <c r="C6374" s="13"/>
    </row>
    <row r="6375" spans="3:3" x14ac:dyDescent="0.2">
      <c r="C6375" s="13"/>
    </row>
    <row r="6376" spans="3:3" x14ac:dyDescent="0.2">
      <c r="C6376" s="13"/>
    </row>
    <row r="6377" spans="3:3" x14ac:dyDescent="0.2">
      <c r="C6377" s="13"/>
    </row>
    <row r="6378" spans="3:3" x14ac:dyDescent="0.2">
      <c r="C6378" s="13"/>
    </row>
    <row r="6379" spans="3:3" x14ac:dyDescent="0.2">
      <c r="C6379" s="13"/>
    </row>
    <row r="6380" spans="3:3" x14ac:dyDescent="0.2">
      <c r="C6380" s="13"/>
    </row>
    <row r="6381" spans="3:3" x14ac:dyDescent="0.2">
      <c r="C6381" s="13"/>
    </row>
    <row r="6382" spans="3:3" x14ac:dyDescent="0.2">
      <c r="C6382" s="13"/>
    </row>
    <row r="6383" spans="3:3" x14ac:dyDescent="0.2">
      <c r="C6383" s="13"/>
    </row>
    <row r="6384" spans="3:3" x14ac:dyDescent="0.2">
      <c r="C6384" s="13"/>
    </row>
    <row r="6385" spans="3:3" x14ac:dyDescent="0.2">
      <c r="C6385" s="13"/>
    </row>
    <row r="6386" spans="3:3" x14ac:dyDescent="0.2">
      <c r="C6386" s="13"/>
    </row>
    <row r="6387" spans="3:3" x14ac:dyDescent="0.2">
      <c r="C6387" s="13"/>
    </row>
    <row r="6388" spans="3:3" x14ac:dyDescent="0.2">
      <c r="C6388" s="13"/>
    </row>
    <row r="6389" spans="3:3" x14ac:dyDescent="0.2">
      <c r="C6389" s="13"/>
    </row>
    <row r="6390" spans="3:3" x14ac:dyDescent="0.2">
      <c r="C6390" s="13"/>
    </row>
    <row r="6391" spans="3:3" x14ac:dyDescent="0.2">
      <c r="C6391" s="13"/>
    </row>
    <row r="6392" spans="3:3" x14ac:dyDescent="0.2">
      <c r="C6392" s="13"/>
    </row>
    <row r="6393" spans="3:3" x14ac:dyDescent="0.2">
      <c r="C6393" s="13"/>
    </row>
    <row r="6394" spans="3:3" x14ac:dyDescent="0.2">
      <c r="C6394" s="13"/>
    </row>
    <row r="6395" spans="3:3" x14ac:dyDescent="0.2">
      <c r="C6395" s="13"/>
    </row>
    <row r="6396" spans="3:3" x14ac:dyDescent="0.2">
      <c r="C6396" s="13"/>
    </row>
    <row r="6397" spans="3:3" x14ac:dyDescent="0.2">
      <c r="C6397" s="13"/>
    </row>
    <row r="6398" spans="3:3" x14ac:dyDescent="0.2">
      <c r="C6398" s="13"/>
    </row>
    <row r="6399" spans="3:3" x14ac:dyDescent="0.2">
      <c r="C6399" s="13"/>
    </row>
    <row r="6400" spans="3:3" x14ac:dyDescent="0.2">
      <c r="C6400" s="13"/>
    </row>
    <row r="6401" spans="3:3" x14ac:dyDescent="0.2">
      <c r="C6401" s="13"/>
    </row>
    <row r="6402" spans="3:3" x14ac:dyDescent="0.2">
      <c r="C6402" s="13"/>
    </row>
    <row r="6403" spans="3:3" x14ac:dyDescent="0.2">
      <c r="C6403" s="13"/>
    </row>
    <row r="6404" spans="3:3" x14ac:dyDescent="0.2">
      <c r="C6404" s="13"/>
    </row>
    <row r="6405" spans="3:3" x14ac:dyDescent="0.2">
      <c r="C6405" s="13"/>
    </row>
    <row r="6406" spans="3:3" x14ac:dyDescent="0.2">
      <c r="C6406" s="13"/>
    </row>
    <row r="6407" spans="3:3" x14ac:dyDescent="0.2">
      <c r="C6407" s="13"/>
    </row>
    <row r="6408" spans="3:3" x14ac:dyDescent="0.2">
      <c r="C6408" s="13"/>
    </row>
    <row r="6409" spans="3:3" x14ac:dyDescent="0.2">
      <c r="C6409" s="13"/>
    </row>
    <row r="6410" spans="3:3" x14ac:dyDescent="0.2">
      <c r="C6410" s="13"/>
    </row>
    <row r="6411" spans="3:3" x14ac:dyDescent="0.2">
      <c r="C6411" s="13"/>
    </row>
    <row r="6412" spans="3:3" x14ac:dyDescent="0.2">
      <c r="C6412" s="13"/>
    </row>
    <row r="6413" spans="3:3" x14ac:dyDescent="0.2">
      <c r="C6413" s="13"/>
    </row>
    <row r="6414" spans="3:3" x14ac:dyDescent="0.2">
      <c r="C6414" s="13"/>
    </row>
    <row r="6415" spans="3:3" x14ac:dyDescent="0.2">
      <c r="C6415" s="13"/>
    </row>
    <row r="6416" spans="3:3" x14ac:dyDescent="0.2">
      <c r="C6416" s="13"/>
    </row>
    <row r="6417" spans="3:3" x14ac:dyDescent="0.2">
      <c r="C6417" s="13"/>
    </row>
    <row r="6418" spans="3:3" x14ac:dyDescent="0.2">
      <c r="C6418" s="13"/>
    </row>
    <row r="6419" spans="3:3" x14ac:dyDescent="0.2">
      <c r="C6419" s="13"/>
    </row>
    <row r="6420" spans="3:3" x14ac:dyDescent="0.2">
      <c r="C6420" s="13"/>
    </row>
    <row r="6421" spans="3:3" x14ac:dyDescent="0.2">
      <c r="C6421" s="13"/>
    </row>
    <row r="6422" spans="3:3" x14ac:dyDescent="0.2">
      <c r="C6422" s="13"/>
    </row>
    <row r="6423" spans="3:3" x14ac:dyDescent="0.2">
      <c r="C6423" s="13"/>
    </row>
    <row r="6424" spans="3:3" x14ac:dyDescent="0.2">
      <c r="C6424" s="13"/>
    </row>
    <row r="6425" spans="3:3" x14ac:dyDescent="0.2">
      <c r="C6425" s="13"/>
    </row>
    <row r="6426" spans="3:3" x14ac:dyDescent="0.2">
      <c r="C6426" s="13"/>
    </row>
    <row r="6427" spans="3:3" x14ac:dyDescent="0.2">
      <c r="C6427" s="13"/>
    </row>
    <row r="6428" spans="3:3" x14ac:dyDescent="0.2">
      <c r="C6428" s="13"/>
    </row>
    <row r="6429" spans="3:3" x14ac:dyDescent="0.2">
      <c r="C6429" s="13"/>
    </row>
    <row r="6430" spans="3:3" x14ac:dyDescent="0.2">
      <c r="C6430" s="13"/>
    </row>
    <row r="6431" spans="3:3" x14ac:dyDescent="0.2">
      <c r="C6431" s="13"/>
    </row>
    <row r="6432" spans="3:3" x14ac:dyDescent="0.2">
      <c r="C6432" s="13"/>
    </row>
    <row r="6433" spans="3:3" x14ac:dyDescent="0.2">
      <c r="C6433" s="13"/>
    </row>
    <row r="6434" spans="3:3" x14ac:dyDescent="0.2">
      <c r="C6434" s="13"/>
    </row>
    <row r="6435" spans="3:3" x14ac:dyDescent="0.2">
      <c r="C6435" s="13"/>
    </row>
    <row r="6436" spans="3:3" x14ac:dyDescent="0.2">
      <c r="C6436" s="13"/>
    </row>
    <row r="6437" spans="3:3" x14ac:dyDescent="0.2">
      <c r="C6437" s="13"/>
    </row>
    <row r="6438" spans="3:3" x14ac:dyDescent="0.2">
      <c r="C6438" s="13"/>
    </row>
    <row r="6439" spans="3:3" x14ac:dyDescent="0.2">
      <c r="C6439" s="13"/>
    </row>
    <row r="6440" spans="3:3" x14ac:dyDescent="0.2">
      <c r="C6440" s="13"/>
    </row>
    <row r="6441" spans="3:3" x14ac:dyDescent="0.2">
      <c r="C6441" s="13"/>
    </row>
    <row r="6442" spans="3:3" x14ac:dyDescent="0.2">
      <c r="C6442" s="13"/>
    </row>
    <row r="6443" spans="3:3" x14ac:dyDescent="0.2">
      <c r="C6443" s="13"/>
    </row>
    <row r="6444" spans="3:3" x14ac:dyDescent="0.2">
      <c r="C6444" s="13"/>
    </row>
    <row r="6445" spans="3:3" x14ac:dyDescent="0.2">
      <c r="C6445" s="13"/>
    </row>
    <row r="6446" spans="3:3" x14ac:dyDescent="0.2">
      <c r="C6446" s="13"/>
    </row>
    <row r="6447" spans="3:3" x14ac:dyDescent="0.2">
      <c r="C6447" s="13"/>
    </row>
    <row r="6448" spans="3:3" x14ac:dyDescent="0.2">
      <c r="C6448" s="13"/>
    </row>
    <row r="6449" spans="3:3" x14ac:dyDescent="0.2">
      <c r="C6449" s="13"/>
    </row>
    <row r="6450" spans="3:3" x14ac:dyDescent="0.2">
      <c r="C6450" s="13"/>
    </row>
    <row r="6451" spans="3:3" x14ac:dyDescent="0.2">
      <c r="C6451" s="13"/>
    </row>
    <row r="6452" spans="3:3" x14ac:dyDescent="0.2">
      <c r="C6452" s="13"/>
    </row>
    <row r="6453" spans="3:3" x14ac:dyDescent="0.2">
      <c r="C6453" s="13"/>
    </row>
    <row r="6454" spans="3:3" x14ac:dyDescent="0.2">
      <c r="C6454" s="13"/>
    </row>
    <row r="6455" spans="3:3" x14ac:dyDescent="0.2">
      <c r="C6455" s="13"/>
    </row>
    <row r="6456" spans="3:3" x14ac:dyDescent="0.2">
      <c r="C6456" s="13"/>
    </row>
    <row r="6457" spans="3:3" x14ac:dyDescent="0.2">
      <c r="C6457" s="13"/>
    </row>
    <row r="6458" spans="3:3" x14ac:dyDescent="0.2">
      <c r="C6458" s="13"/>
    </row>
    <row r="6459" spans="3:3" x14ac:dyDescent="0.2">
      <c r="C6459" s="13"/>
    </row>
    <row r="6460" spans="3:3" x14ac:dyDescent="0.2">
      <c r="C6460" s="13"/>
    </row>
    <row r="6461" spans="3:3" x14ac:dyDescent="0.2">
      <c r="C6461" s="13"/>
    </row>
    <row r="6462" spans="3:3" x14ac:dyDescent="0.2">
      <c r="C6462" s="13"/>
    </row>
    <row r="6463" spans="3:3" x14ac:dyDescent="0.2">
      <c r="C6463" s="13"/>
    </row>
    <row r="6464" spans="3:3" x14ac:dyDescent="0.2">
      <c r="C6464" s="13"/>
    </row>
    <row r="6465" spans="3:3" x14ac:dyDescent="0.2">
      <c r="C6465" s="13"/>
    </row>
    <row r="6466" spans="3:3" x14ac:dyDescent="0.2">
      <c r="C6466" s="13"/>
    </row>
    <row r="6467" spans="3:3" x14ac:dyDescent="0.2">
      <c r="C6467" s="13"/>
    </row>
    <row r="6468" spans="3:3" x14ac:dyDescent="0.2">
      <c r="C6468" s="13"/>
    </row>
    <row r="6469" spans="3:3" x14ac:dyDescent="0.2">
      <c r="C6469" s="13"/>
    </row>
    <row r="6470" spans="3:3" x14ac:dyDescent="0.2">
      <c r="C6470" s="13"/>
    </row>
    <row r="6471" spans="3:3" x14ac:dyDescent="0.2">
      <c r="C6471" s="13"/>
    </row>
    <row r="6472" spans="3:3" x14ac:dyDescent="0.2">
      <c r="C6472" s="13"/>
    </row>
    <row r="6473" spans="3:3" x14ac:dyDescent="0.2">
      <c r="C6473" s="13"/>
    </row>
    <row r="6474" spans="3:3" x14ac:dyDescent="0.2">
      <c r="C6474" s="13"/>
    </row>
    <row r="6475" spans="3:3" x14ac:dyDescent="0.2">
      <c r="C6475" s="13"/>
    </row>
    <row r="6476" spans="3:3" x14ac:dyDescent="0.2">
      <c r="C6476" s="13"/>
    </row>
    <row r="6477" spans="3:3" x14ac:dyDescent="0.2">
      <c r="C6477" s="13"/>
    </row>
    <row r="6478" spans="3:3" x14ac:dyDescent="0.2">
      <c r="C6478" s="13"/>
    </row>
    <row r="6479" spans="3:3" x14ac:dyDescent="0.2">
      <c r="C6479" s="13"/>
    </row>
    <row r="6480" spans="3:3" x14ac:dyDescent="0.2">
      <c r="C6480" s="13"/>
    </row>
    <row r="6481" spans="3:3" x14ac:dyDescent="0.2">
      <c r="C6481" s="13"/>
    </row>
    <row r="6482" spans="3:3" x14ac:dyDescent="0.2">
      <c r="C6482" s="13"/>
    </row>
    <row r="6483" spans="3:3" x14ac:dyDescent="0.2">
      <c r="C6483" s="13"/>
    </row>
    <row r="6484" spans="3:3" x14ac:dyDescent="0.2">
      <c r="C6484" s="13"/>
    </row>
    <row r="6485" spans="3:3" x14ac:dyDescent="0.2">
      <c r="C6485" s="13"/>
    </row>
    <row r="6486" spans="3:3" x14ac:dyDescent="0.2">
      <c r="C6486" s="13"/>
    </row>
    <row r="6487" spans="3:3" x14ac:dyDescent="0.2">
      <c r="C6487" s="13"/>
    </row>
    <row r="6488" spans="3:3" x14ac:dyDescent="0.2">
      <c r="C6488" s="13"/>
    </row>
    <row r="6489" spans="3:3" x14ac:dyDescent="0.2">
      <c r="C6489" s="13"/>
    </row>
    <row r="6490" spans="3:3" x14ac:dyDescent="0.2">
      <c r="C6490" s="13"/>
    </row>
    <row r="6491" spans="3:3" x14ac:dyDescent="0.2">
      <c r="C6491" s="13"/>
    </row>
    <row r="6492" spans="3:3" x14ac:dyDescent="0.2">
      <c r="C6492" s="13"/>
    </row>
    <row r="6493" spans="3:3" x14ac:dyDescent="0.2">
      <c r="C6493" s="13"/>
    </row>
    <row r="6494" spans="3:3" x14ac:dyDescent="0.2">
      <c r="C6494" s="13"/>
    </row>
    <row r="6495" spans="3:3" x14ac:dyDescent="0.2">
      <c r="C6495" s="13"/>
    </row>
    <row r="6496" spans="3:3" x14ac:dyDescent="0.2">
      <c r="C6496" s="13"/>
    </row>
    <row r="6497" spans="3:3" x14ac:dyDescent="0.2">
      <c r="C6497" s="13"/>
    </row>
    <row r="6498" spans="3:3" x14ac:dyDescent="0.2">
      <c r="C6498" s="13"/>
    </row>
    <row r="6499" spans="3:3" x14ac:dyDescent="0.2">
      <c r="C6499" s="13"/>
    </row>
    <row r="6500" spans="3:3" x14ac:dyDescent="0.2">
      <c r="C6500" s="13"/>
    </row>
    <row r="6501" spans="3:3" x14ac:dyDescent="0.2">
      <c r="C6501" s="13"/>
    </row>
    <row r="6502" spans="3:3" x14ac:dyDescent="0.2">
      <c r="C6502" s="13"/>
    </row>
    <row r="6503" spans="3:3" x14ac:dyDescent="0.2">
      <c r="C6503" s="13"/>
    </row>
    <row r="6504" spans="3:3" x14ac:dyDescent="0.2">
      <c r="C6504" s="13"/>
    </row>
    <row r="6505" spans="3:3" x14ac:dyDescent="0.2">
      <c r="C6505" s="13"/>
    </row>
    <row r="6506" spans="3:3" x14ac:dyDescent="0.2">
      <c r="C6506" s="13"/>
    </row>
    <row r="6507" spans="3:3" x14ac:dyDescent="0.2">
      <c r="C6507" s="13"/>
    </row>
    <row r="6508" spans="3:3" x14ac:dyDescent="0.2">
      <c r="C6508" s="13"/>
    </row>
    <row r="6509" spans="3:3" x14ac:dyDescent="0.2">
      <c r="C6509" s="13"/>
    </row>
    <row r="6510" spans="3:3" x14ac:dyDescent="0.2">
      <c r="C6510" s="13"/>
    </row>
    <row r="6511" spans="3:3" x14ac:dyDescent="0.2">
      <c r="C6511" s="13"/>
    </row>
    <row r="6512" spans="3:3" x14ac:dyDescent="0.2">
      <c r="C6512" s="13"/>
    </row>
    <row r="6513" spans="3:3" x14ac:dyDescent="0.2">
      <c r="C6513" s="13"/>
    </row>
    <row r="6514" spans="3:3" x14ac:dyDescent="0.2">
      <c r="C6514" s="13"/>
    </row>
    <row r="6515" spans="3:3" x14ac:dyDescent="0.2">
      <c r="C6515" s="13"/>
    </row>
    <row r="6516" spans="3:3" x14ac:dyDescent="0.2">
      <c r="C6516" s="13"/>
    </row>
    <row r="6517" spans="3:3" x14ac:dyDescent="0.2">
      <c r="C6517" s="13"/>
    </row>
    <row r="6518" spans="3:3" x14ac:dyDescent="0.2">
      <c r="C6518" s="13"/>
    </row>
    <row r="6519" spans="3:3" x14ac:dyDescent="0.2">
      <c r="C6519" s="13"/>
    </row>
    <row r="6520" spans="3:3" x14ac:dyDescent="0.2">
      <c r="C6520" s="13"/>
    </row>
    <row r="6521" spans="3:3" x14ac:dyDescent="0.2">
      <c r="C6521" s="13"/>
    </row>
    <row r="6522" spans="3:3" x14ac:dyDescent="0.2">
      <c r="C6522" s="13"/>
    </row>
    <row r="6523" spans="3:3" x14ac:dyDescent="0.2">
      <c r="C6523" s="13"/>
    </row>
    <row r="6524" spans="3:3" x14ac:dyDescent="0.2">
      <c r="C6524" s="13"/>
    </row>
    <row r="6525" spans="3:3" x14ac:dyDescent="0.2">
      <c r="C6525" s="13"/>
    </row>
    <row r="6526" spans="3:3" x14ac:dyDescent="0.2">
      <c r="C6526" s="13"/>
    </row>
    <row r="6527" spans="3:3" x14ac:dyDescent="0.2">
      <c r="C6527" s="13"/>
    </row>
    <row r="6528" spans="3:3" x14ac:dyDescent="0.2">
      <c r="C6528" s="13"/>
    </row>
    <row r="6529" spans="3:3" x14ac:dyDescent="0.2">
      <c r="C6529" s="13"/>
    </row>
    <row r="6530" spans="3:3" x14ac:dyDescent="0.2">
      <c r="C6530" s="13"/>
    </row>
    <row r="6531" spans="3:3" x14ac:dyDescent="0.2">
      <c r="C6531" s="13"/>
    </row>
    <row r="6532" spans="3:3" x14ac:dyDescent="0.2">
      <c r="C6532" s="13"/>
    </row>
    <row r="6533" spans="3:3" x14ac:dyDescent="0.2">
      <c r="C6533" s="13"/>
    </row>
    <row r="6534" spans="3:3" x14ac:dyDescent="0.2">
      <c r="C6534" s="13"/>
    </row>
    <row r="6535" spans="3:3" x14ac:dyDescent="0.2">
      <c r="C6535" s="13"/>
    </row>
    <row r="6536" spans="3:3" x14ac:dyDescent="0.2">
      <c r="C6536" s="13"/>
    </row>
    <row r="6537" spans="3:3" x14ac:dyDescent="0.2">
      <c r="C6537" s="13"/>
    </row>
    <row r="6538" spans="3:3" x14ac:dyDescent="0.2">
      <c r="C6538" s="13"/>
    </row>
    <row r="6539" spans="3:3" x14ac:dyDescent="0.2">
      <c r="C6539" s="13"/>
    </row>
    <row r="6540" spans="3:3" x14ac:dyDescent="0.2">
      <c r="C6540" s="13"/>
    </row>
    <row r="6541" spans="3:3" x14ac:dyDescent="0.2">
      <c r="C6541" s="13"/>
    </row>
    <row r="6542" spans="3:3" x14ac:dyDescent="0.2">
      <c r="C6542" s="13"/>
    </row>
    <row r="6543" spans="3:3" x14ac:dyDescent="0.2">
      <c r="C6543" s="13"/>
    </row>
    <row r="6544" spans="3:3" x14ac:dyDescent="0.2">
      <c r="C6544" s="13"/>
    </row>
    <row r="6545" spans="3:3" x14ac:dyDescent="0.2">
      <c r="C6545" s="13"/>
    </row>
    <row r="6546" spans="3:3" x14ac:dyDescent="0.2">
      <c r="C6546" s="13"/>
    </row>
    <row r="6547" spans="3:3" x14ac:dyDescent="0.2">
      <c r="C6547" s="13"/>
    </row>
    <row r="6548" spans="3:3" x14ac:dyDescent="0.2">
      <c r="C6548" s="13"/>
    </row>
    <row r="6549" spans="3:3" x14ac:dyDescent="0.2">
      <c r="C6549" s="13"/>
    </row>
    <row r="6550" spans="3:3" x14ac:dyDescent="0.2">
      <c r="C6550" s="13"/>
    </row>
    <row r="6551" spans="3:3" x14ac:dyDescent="0.2">
      <c r="C6551" s="13"/>
    </row>
    <row r="6552" spans="3:3" x14ac:dyDescent="0.2">
      <c r="C6552" s="13"/>
    </row>
    <row r="6553" spans="3:3" x14ac:dyDescent="0.2">
      <c r="C6553" s="13"/>
    </row>
    <row r="6554" spans="3:3" x14ac:dyDescent="0.2">
      <c r="C6554" s="13"/>
    </row>
    <row r="6555" spans="3:3" x14ac:dyDescent="0.2">
      <c r="C6555" s="13"/>
    </row>
    <row r="6556" spans="3:3" x14ac:dyDescent="0.2">
      <c r="C6556" s="13"/>
    </row>
    <row r="6557" spans="3:3" x14ac:dyDescent="0.2">
      <c r="C6557" s="13"/>
    </row>
    <row r="6558" spans="3:3" x14ac:dyDescent="0.2">
      <c r="C6558" s="13"/>
    </row>
    <row r="6559" spans="3:3" x14ac:dyDescent="0.2">
      <c r="C6559" s="13"/>
    </row>
    <row r="6560" spans="3:3" x14ac:dyDescent="0.2">
      <c r="C6560" s="13"/>
    </row>
    <row r="6561" spans="3:3" x14ac:dyDescent="0.2">
      <c r="C6561" s="13"/>
    </row>
    <row r="6562" spans="3:3" x14ac:dyDescent="0.2">
      <c r="C6562" s="13"/>
    </row>
    <row r="6563" spans="3:3" x14ac:dyDescent="0.2">
      <c r="C6563" s="13"/>
    </row>
    <row r="6564" spans="3:3" x14ac:dyDescent="0.2">
      <c r="C6564" s="13"/>
    </row>
    <row r="6565" spans="3:3" x14ac:dyDescent="0.2">
      <c r="C6565" s="13"/>
    </row>
    <row r="6566" spans="3:3" x14ac:dyDescent="0.2">
      <c r="C6566" s="13"/>
    </row>
    <row r="6567" spans="3:3" x14ac:dyDescent="0.2">
      <c r="C6567" s="13"/>
    </row>
    <row r="6568" spans="3:3" x14ac:dyDescent="0.2">
      <c r="C6568" s="13"/>
    </row>
    <row r="6569" spans="3:3" x14ac:dyDescent="0.2">
      <c r="C6569" s="13"/>
    </row>
    <row r="6570" spans="3:3" x14ac:dyDescent="0.2">
      <c r="C6570" s="13"/>
    </row>
    <row r="6571" spans="3:3" x14ac:dyDescent="0.2">
      <c r="C6571" s="13"/>
    </row>
    <row r="6572" spans="3:3" x14ac:dyDescent="0.2">
      <c r="C6572" s="13"/>
    </row>
    <row r="6573" spans="3:3" x14ac:dyDescent="0.2">
      <c r="C6573" s="13"/>
    </row>
    <row r="6574" spans="3:3" x14ac:dyDescent="0.2">
      <c r="C6574" s="13"/>
    </row>
    <row r="6575" spans="3:3" x14ac:dyDescent="0.2">
      <c r="C6575" s="13"/>
    </row>
    <row r="6576" spans="3:3" x14ac:dyDescent="0.2">
      <c r="C6576" s="13"/>
    </row>
    <row r="6577" spans="3:3" x14ac:dyDescent="0.2">
      <c r="C6577" s="13"/>
    </row>
    <row r="6578" spans="3:3" x14ac:dyDescent="0.2">
      <c r="C6578" s="13"/>
    </row>
    <row r="6579" spans="3:3" x14ac:dyDescent="0.2">
      <c r="C6579" s="13"/>
    </row>
    <row r="6580" spans="3:3" x14ac:dyDescent="0.2">
      <c r="C6580" s="13"/>
    </row>
    <row r="6581" spans="3:3" x14ac:dyDescent="0.2">
      <c r="C6581" s="13"/>
    </row>
    <row r="6582" spans="3:3" x14ac:dyDescent="0.2">
      <c r="C6582" s="13"/>
    </row>
    <row r="6583" spans="3:3" x14ac:dyDescent="0.2">
      <c r="C6583" s="13"/>
    </row>
    <row r="6584" spans="3:3" x14ac:dyDescent="0.2">
      <c r="C6584" s="13"/>
    </row>
    <row r="6585" spans="3:3" x14ac:dyDescent="0.2">
      <c r="C6585" s="13"/>
    </row>
    <row r="6586" spans="3:3" x14ac:dyDescent="0.2">
      <c r="C6586" s="13"/>
    </row>
    <row r="6587" spans="3:3" x14ac:dyDescent="0.2">
      <c r="C6587" s="13"/>
    </row>
    <row r="6588" spans="3:3" x14ac:dyDescent="0.2">
      <c r="C6588" s="13"/>
    </row>
    <row r="6589" spans="3:3" x14ac:dyDescent="0.2">
      <c r="C6589" s="13"/>
    </row>
    <row r="6590" spans="3:3" x14ac:dyDescent="0.2">
      <c r="C6590" s="13"/>
    </row>
    <row r="6591" spans="3:3" x14ac:dyDescent="0.2">
      <c r="C6591" s="13"/>
    </row>
    <row r="6592" spans="3:3" x14ac:dyDescent="0.2">
      <c r="C6592" s="13"/>
    </row>
    <row r="6593" spans="3:3" x14ac:dyDescent="0.2">
      <c r="C6593" s="13"/>
    </row>
    <row r="6594" spans="3:3" x14ac:dyDescent="0.2">
      <c r="C6594" s="13"/>
    </row>
    <row r="6595" spans="3:3" x14ac:dyDescent="0.2">
      <c r="C6595" s="13"/>
    </row>
    <row r="6596" spans="3:3" x14ac:dyDescent="0.2">
      <c r="C6596" s="13"/>
    </row>
    <row r="6597" spans="3:3" x14ac:dyDescent="0.2">
      <c r="C6597" s="13"/>
    </row>
    <row r="6598" spans="3:3" x14ac:dyDescent="0.2">
      <c r="C6598" s="13"/>
    </row>
    <row r="6599" spans="3:3" x14ac:dyDescent="0.2">
      <c r="C6599" s="13"/>
    </row>
    <row r="6600" spans="3:3" x14ac:dyDescent="0.2">
      <c r="C6600" s="13"/>
    </row>
    <row r="6601" spans="3:3" x14ac:dyDescent="0.2">
      <c r="C6601" s="13"/>
    </row>
    <row r="6602" spans="3:3" x14ac:dyDescent="0.2">
      <c r="C6602" s="13"/>
    </row>
    <row r="6603" spans="3:3" x14ac:dyDescent="0.2">
      <c r="C6603" s="13"/>
    </row>
    <row r="6604" spans="3:3" x14ac:dyDescent="0.2">
      <c r="C6604" s="13"/>
    </row>
    <row r="6605" spans="3:3" x14ac:dyDescent="0.2">
      <c r="C6605" s="13"/>
    </row>
    <row r="6606" spans="3:3" x14ac:dyDescent="0.2">
      <c r="C6606" s="13"/>
    </row>
    <row r="6607" spans="3:3" x14ac:dyDescent="0.2">
      <c r="C6607" s="13"/>
    </row>
    <row r="6608" spans="3:3" x14ac:dyDescent="0.2">
      <c r="C6608" s="13"/>
    </row>
    <row r="6609" spans="3:3" x14ac:dyDescent="0.2">
      <c r="C6609" s="13"/>
    </row>
    <row r="6610" spans="3:3" x14ac:dyDescent="0.2">
      <c r="C6610" s="13"/>
    </row>
    <row r="6611" spans="3:3" x14ac:dyDescent="0.2">
      <c r="C6611" s="13"/>
    </row>
    <row r="6612" spans="3:3" x14ac:dyDescent="0.2">
      <c r="C6612" s="13"/>
    </row>
    <row r="6613" spans="3:3" x14ac:dyDescent="0.2">
      <c r="C6613" s="13"/>
    </row>
    <row r="6614" spans="3:3" x14ac:dyDescent="0.2">
      <c r="C6614" s="13"/>
    </row>
    <row r="6615" spans="3:3" x14ac:dyDescent="0.2">
      <c r="C6615" s="13"/>
    </row>
    <row r="6616" spans="3:3" x14ac:dyDescent="0.2">
      <c r="C6616" s="13"/>
    </row>
    <row r="6617" spans="3:3" x14ac:dyDescent="0.2">
      <c r="C6617" s="13"/>
    </row>
    <row r="6618" spans="3:3" x14ac:dyDescent="0.2">
      <c r="C6618" s="13"/>
    </row>
    <row r="6619" spans="3:3" x14ac:dyDescent="0.2">
      <c r="C6619" s="13"/>
    </row>
    <row r="6620" spans="3:3" x14ac:dyDescent="0.2">
      <c r="C6620" s="13"/>
    </row>
    <row r="6621" spans="3:3" x14ac:dyDescent="0.2">
      <c r="C6621" s="13"/>
    </row>
    <row r="6622" spans="3:3" x14ac:dyDescent="0.2">
      <c r="C6622" s="13"/>
    </row>
    <row r="6623" spans="3:3" x14ac:dyDescent="0.2">
      <c r="C6623" s="13"/>
    </row>
    <row r="6624" spans="3:3" x14ac:dyDescent="0.2">
      <c r="C6624" s="13"/>
    </row>
    <row r="6625" spans="3:3" x14ac:dyDescent="0.2">
      <c r="C6625" s="13"/>
    </row>
    <row r="6626" spans="3:3" x14ac:dyDescent="0.2">
      <c r="C6626" s="13"/>
    </row>
    <row r="6627" spans="3:3" x14ac:dyDescent="0.2">
      <c r="C6627" s="13"/>
    </row>
    <row r="6628" spans="3:3" x14ac:dyDescent="0.2">
      <c r="C6628" s="13"/>
    </row>
    <row r="6629" spans="3:3" x14ac:dyDescent="0.2">
      <c r="C6629" s="13"/>
    </row>
    <row r="6630" spans="3:3" x14ac:dyDescent="0.2">
      <c r="C6630" s="13"/>
    </row>
    <row r="6631" spans="3:3" x14ac:dyDescent="0.2">
      <c r="C6631" s="13"/>
    </row>
    <row r="6632" spans="3:3" x14ac:dyDescent="0.2">
      <c r="C6632" s="13"/>
    </row>
    <row r="6633" spans="3:3" x14ac:dyDescent="0.2">
      <c r="C6633" s="13"/>
    </row>
    <row r="6634" spans="3:3" x14ac:dyDescent="0.2">
      <c r="C6634" s="13"/>
    </row>
    <row r="6635" spans="3:3" x14ac:dyDescent="0.2">
      <c r="C6635" s="13"/>
    </row>
    <row r="6636" spans="3:3" x14ac:dyDescent="0.2">
      <c r="C6636" s="13"/>
    </row>
    <row r="6637" spans="3:3" x14ac:dyDescent="0.2">
      <c r="C6637" s="13"/>
    </row>
    <row r="6638" spans="3:3" x14ac:dyDescent="0.2">
      <c r="C6638" s="13"/>
    </row>
    <row r="6639" spans="3:3" x14ac:dyDescent="0.2">
      <c r="C6639" s="13"/>
    </row>
    <row r="6640" spans="3:3" x14ac:dyDescent="0.2">
      <c r="C6640" s="13"/>
    </row>
    <row r="6641" spans="3:3" x14ac:dyDescent="0.2">
      <c r="C6641" s="13"/>
    </row>
    <row r="6642" spans="3:3" x14ac:dyDescent="0.2">
      <c r="C6642" s="13"/>
    </row>
    <row r="6643" spans="3:3" x14ac:dyDescent="0.2">
      <c r="C6643" s="13"/>
    </row>
    <row r="6644" spans="3:3" x14ac:dyDescent="0.2">
      <c r="C6644" s="13"/>
    </row>
    <row r="6645" spans="3:3" x14ac:dyDescent="0.2">
      <c r="C6645" s="13"/>
    </row>
    <row r="6646" spans="3:3" x14ac:dyDescent="0.2">
      <c r="C6646" s="13"/>
    </row>
    <row r="6647" spans="3:3" x14ac:dyDescent="0.2">
      <c r="C6647" s="13"/>
    </row>
    <row r="6648" spans="3:3" x14ac:dyDescent="0.2">
      <c r="C6648" s="13"/>
    </row>
    <row r="6649" spans="3:3" x14ac:dyDescent="0.2">
      <c r="C6649" s="13"/>
    </row>
    <row r="6650" spans="3:3" x14ac:dyDescent="0.2">
      <c r="C6650" s="13"/>
    </row>
    <row r="6651" spans="3:3" x14ac:dyDescent="0.2">
      <c r="C6651" s="13"/>
    </row>
    <row r="6652" spans="3:3" x14ac:dyDescent="0.2">
      <c r="C6652" s="13"/>
    </row>
    <row r="6653" spans="3:3" x14ac:dyDescent="0.2">
      <c r="C6653" s="13"/>
    </row>
    <row r="6654" spans="3:3" x14ac:dyDescent="0.2">
      <c r="C6654" s="13"/>
    </row>
    <row r="6655" spans="3:3" x14ac:dyDescent="0.2">
      <c r="C6655" s="13"/>
    </row>
    <row r="6656" spans="3:3" x14ac:dyDescent="0.2">
      <c r="C6656" s="13"/>
    </row>
    <row r="6657" spans="3:3" x14ac:dyDescent="0.2">
      <c r="C6657" s="13"/>
    </row>
    <row r="6658" spans="3:3" x14ac:dyDescent="0.2">
      <c r="C6658" s="13"/>
    </row>
    <row r="6659" spans="3:3" x14ac:dyDescent="0.2">
      <c r="C6659" s="13"/>
    </row>
    <row r="6660" spans="3:3" x14ac:dyDescent="0.2">
      <c r="C6660" s="13"/>
    </row>
    <row r="6661" spans="3:3" x14ac:dyDescent="0.2">
      <c r="C6661" s="13"/>
    </row>
    <row r="6662" spans="3:3" x14ac:dyDescent="0.2">
      <c r="C6662" s="13"/>
    </row>
    <row r="6663" spans="3:3" x14ac:dyDescent="0.2">
      <c r="C6663" s="13"/>
    </row>
    <row r="6664" spans="3:3" x14ac:dyDescent="0.2">
      <c r="C6664" s="13"/>
    </row>
    <row r="6665" spans="3:3" x14ac:dyDescent="0.2">
      <c r="C6665" s="13"/>
    </row>
    <row r="6666" spans="3:3" x14ac:dyDescent="0.2">
      <c r="C6666" s="13"/>
    </row>
    <row r="6667" spans="3:3" x14ac:dyDescent="0.2">
      <c r="C6667" s="13"/>
    </row>
    <row r="6668" spans="3:3" x14ac:dyDescent="0.2">
      <c r="C6668" s="13"/>
    </row>
    <row r="6669" spans="3:3" x14ac:dyDescent="0.2">
      <c r="C6669" s="13"/>
    </row>
    <row r="6670" spans="3:3" x14ac:dyDescent="0.2">
      <c r="C6670" s="13"/>
    </row>
    <row r="6671" spans="3:3" x14ac:dyDescent="0.2">
      <c r="C6671" s="13"/>
    </row>
    <row r="6672" spans="3:3" x14ac:dyDescent="0.2">
      <c r="C6672" s="13"/>
    </row>
    <row r="6673" spans="3:3" x14ac:dyDescent="0.2">
      <c r="C6673" s="13"/>
    </row>
    <row r="6674" spans="3:3" x14ac:dyDescent="0.2">
      <c r="C6674" s="13"/>
    </row>
    <row r="6675" spans="3:3" x14ac:dyDescent="0.2">
      <c r="C6675" s="13"/>
    </row>
    <row r="6676" spans="3:3" x14ac:dyDescent="0.2">
      <c r="C6676" s="13"/>
    </row>
    <row r="6677" spans="3:3" x14ac:dyDescent="0.2">
      <c r="C6677" s="13"/>
    </row>
    <row r="6678" spans="3:3" x14ac:dyDescent="0.2">
      <c r="C6678" s="13"/>
    </row>
    <row r="6679" spans="3:3" x14ac:dyDescent="0.2">
      <c r="C6679" s="13"/>
    </row>
    <row r="6680" spans="3:3" x14ac:dyDescent="0.2">
      <c r="C6680" s="13"/>
    </row>
    <row r="6681" spans="3:3" x14ac:dyDescent="0.2">
      <c r="C6681" s="13"/>
    </row>
    <row r="6682" spans="3:3" x14ac:dyDescent="0.2">
      <c r="C6682" s="13"/>
    </row>
    <row r="6683" spans="3:3" x14ac:dyDescent="0.2">
      <c r="C6683" s="13"/>
    </row>
    <row r="6684" spans="3:3" x14ac:dyDescent="0.2">
      <c r="C6684" s="13"/>
    </row>
    <row r="6685" spans="3:3" x14ac:dyDescent="0.2">
      <c r="C6685" s="13"/>
    </row>
    <row r="6686" spans="3:3" x14ac:dyDescent="0.2">
      <c r="C6686" s="13"/>
    </row>
    <row r="6687" spans="3:3" x14ac:dyDescent="0.2">
      <c r="C6687" s="13"/>
    </row>
    <row r="6688" spans="3:3" x14ac:dyDescent="0.2">
      <c r="C6688" s="13"/>
    </row>
    <row r="6689" spans="3:3" x14ac:dyDescent="0.2">
      <c r="C6689" s="13"/>
    </row>
    <row r="6690" spans="3:3" x14ac:dyDescent="0.2">
      <c r="C6690" s="13"/>
    </row>
    <row r="6691" spans="3:3" x14ac:dyDescent="0.2">
      <c r="C6691" s="13"/>
    </row>
    <row r="6692" spans="3:3" x14ac:dyDescent="0.2">
      <c r="C6692" s="13"/>
    </row>
    <row r="6693" spans="3:3" x14ac:dyDescent="0.2">
      <c r="C6693" s="13"/>
    </row>
    <row r="6694" spans="3:3" x14ac:dyDescent="0.2">
      <c r="C6694" s="13"/>
    </row>
    <row r="6695" spans="3:3" x14ac:dyDescent="0.2">
      <c r="C6695" s="13"/>
    </row>
    <row r="6696" spans="3:3" x14ac:dyDescent="0.2">
      <c r="C6696" s="13"/>
    </row>
    <row r="6697" spans="3:3" x14ac:dyDescent="0.2">
      <c r="C6697" s="13"/>
    </row>
    <row r="6698" spans="3:3" x14ac:dyDescent="0.2">
      <c r="C6698" s="13"/>
    </row>
    <row r="6699" spans="3:3" x14ac:dyDescent="0.2">
      <c r="C6699" s="13"/>
    </row>
    <row r="6700" spans="3:3" x14ac:dyDescent="0.2">
      <c r="C6700" s="13"/>
    </row>
    <row r="6701" spans="3:3" x14ac:dyDescent="0.2">
      <c r="C6701" s="13"/>
    </row>
    <row r="6702" spans="3:3" x14ac:dyDescent="0.2">
      <c r="C6702" s="13"/>
    </row>
    <row r="6703" spans="3:3" x14ac:dyDescent="0.2">
      <c r="C6703" s="13"/>
    </row>
    <row r="6704" spans="3:3" x14ac:dyDescent="0.2">
      <c r="C6704" s="13"/>
    </row>
    <row r="6705" spans="3:3" x14ac:dyDescent="0.2">
      <c r="C6705" s="13"/>
    </row>
    <row r="6706" spans="3:3" x14ac:dyDescent="0.2">
      <c r="C6706" s="13"/>
    </row>
    <row r="6707" spans="3:3" x14ac:dyDescent="0.2">
      <c r="C6707" s="13"/>
    </row>
    <row r="6708" spans="3:3" x14ac:dyDescent="0.2">
      <c r="C6708" s="13"/>
    </row>
    <row r="6709" spans="3:3" x14ac:dyDescent="0.2">
      <c r="C6709" s="13"/>
    </row>
    <row r="6710" spans="3:3" x14ac:dyDescent="0.2">
      <c r="C6710" s="13"/>
    </row>
    <row r="6711" spans="3:3" x14ac:dyDescent="0.2">
      <c r="C6711" s="13"/>
    </row>
    <row r="6712" spans="3:3" x14ac:dyDescent="0.2">
      <c r="C6712" s="13"/>
    </row>
    <row r="6713" spans="3:3" x14ac:dyDescent="0.2">
      <c r="C6713" s="13"/>
    </row>
    <row r="6714" spans="3:3" x14ac:dyDescent="0.2">
      <c r="C6714" s="13"/>
    </row>
    <row r="6715" spans="3:3" x14ac:dyDescent="0.2">
      <c r="C6715" s="13"/>
    </row>
    <row r="6716" spans="3:3" x14ac:dyDescent="0.2">
      <c r="C6716" s="13"/>
    </row>
    <row r="6717" spans="3:3" x14ac:dyDescent="0.2">
      <c r="C6717" s="13"/>
    </row>
    <row r="6718" spans="3:3" x14ac:dyDescent="0.2">
      <c r="C6718" s="13"/>
    </row>
    <row r="6719" spans="3:3" x14ac:dyDescent="0.2">
      <c r="C6719" s="13"/>
    </row>
    <row r="6720" spans="3:3" x14ac:dyDescent="0.2">
      <c r="C6720" s="13"/>
    </row>
    <row r="6721" spans="3:3" x14ac:dyDescent="0.2">
      <c r="C6721" s="13"/>
    </row>
    <row r="6722" spans="3:3" x14ac:dyDescent="0.2">
      <c r="C6722" s="13"/>
    </row>
    <row r="6723" spans="3:3" x14ac:dyDescent="0.2">
      <c r="C6723" s="13"/>
    </row>
    <row r="6724" spans="3:3" x14ac:dyDescent="0.2">
      <c r="C6724" s="13"/>
    </row>
    <row r="6725" spans="3:3" x14ac:dyDescent="0.2">
      <c r="C6725" s="13"/>
    </row>
    <row r="6726" spans="3:3" x14ac:dyDescent="0.2">
      <c r="C6726" s="13"/>
    </row>
    <row r="6727" spans="3:3" x14ac:dyDescent="0.2">
      <c r="C6727" s="13"/>
    </row>
    <row r="6728" spans="3:3" x14ac:dyDescent="0.2">
      <c r="C6728" s="13"/>
    </row>
    <row r="6729" spans="3:3" x14ac:dyDescent="0.2">
      <c r="C6729" s="13"/>
    </row>
    <row r="6730" spans="3:3" x14ac:dyDescent="0.2">
      <c r="C6730" s="13"/>
    </row>
    <row r="6731" spans="3:3" x14ac:dyDescent="0.2">
      <c r="C6731" s="13"/>
    </row>
    <row r="6732" spans="3:3" x14ac:dyDescent="0.2">
      <c r="C6732" s="13"/>
    </row>
    <row r="6733" spans="3:3" x14ac:dyDescent="0.2">
      <c r="C6733" s="13"/>
    </row>
    <row r="6734" spans="3:3" x14ac:dyDescent="0.2">
      <c r="C6734" s="13"/>
    </row>
    <row r="6735" spans="3:3" x14ac:dyDescent="0.2">
      <c r="C6735" s="13"/>
    </row>
    <row r="6736" spans="3:3" x14ac:dyDescent="0.2">
      <c r="C6736" s="13"/>
    </row>
    <row r="6737" spans="3:3" x14ac:dyDescent="0.2">
      <c r="C6737" s="13"/>
    </row>
    <row r="6738" spans="3:3" x14ac:dyDescent="0.2">
      <c r="C6738" s="13"/>
    </row>
    <row r="6739" spans="3:3" x14ac:dyDescent="0.2">
      <c r="C6739" s="13"/>
    </row>
    <row r="6740" spans="3:3" x14ac:dyDescent="0.2">
      <c r="C6740" s="13"/>
    </row>
    <row r="6741" spans="3:3" x14ac:dyDescent="0.2">
      <c r="C6741" s="13"/>
    </row>
    <row r="6742" spans="3:3" x14ac:dyDescent="0.2">
      <c r="C6742" s="13"/>
    </row>
    <row r="6743" spans="3:3" x14ac:dyDescent="0.2">
      <c r="C6743" s="13"/>
    </row>
    <row r="6744" spans="3:3" x14ac:dyDescent="0.2">
      <c r="C6744" s="13"/>
    </row>
    <row r="6745" spans="3:3" x14ac:dyDescent="0.2">
      <c r="C6745" s="13"/>
    </row>
    <row r="6746" spans="3:3" x14ac:dyDescent="0.2">
      <c r="C6746" s="13"/>
    </row>
    <row r="6747" spans="3:3" x14ac:dyDescent="0.2">
      <c r="C6747" s="13"/>
    </row>
    <row r="6748" spans="3:3" x14ac:dyDescent="0.2">
      <c r="C6748" s="13"/>
    </row>
    <row r="6749" spans="3:3" x14ac:dyDescent="0.2">
      <c r="C6749" s="13"/>
    </row>
    <row r="6750" spans="3:3" x14ac:dyDescent="0.2">
      <c r="C6750" s="13"/>
    </row>
    <row r="6751" spans="3:3" x14ac:dyDescent="0.2">
      <c r="C6751" s="13"/>
    </row>
    <row r="6752" spans="3:3" x14ac:dyDescent="0.2">
      <c r="C6752" s="13"/>
    </row>
    <row r="6753" spans="3:3" x14ac:dyDescent="0.2">
      <c r="C6753" s="13"/>
    </row>
    <row r="6754" spans="3:3" x14ac:dyDescent="0.2">
      <c r="C6754" s="13"/>
    </row>
    <row r="6755" spans="3:3" x14ac:dyDescent="0.2">
      <c r="C6755" s="13"/>
    </row>
    <row r="6756" spans="3:3" x14ac:dyDescent="0.2">
      <c r="C6756" s="13"/>
    </row>
    <row r="6757" spans="3:3" x14ac:dyDescent="0.2">
      <c r="C6757" s="13"/>
    </row>
    <row r="6758" spans="3:3" x14ac:dyDescent="0.2">
      <c r="C6758" s="13"/>
    </row>
    <row r="6759" spans="3:3" x14ac:dyDescent="0.2">
      <c r="C6759" s="13"/>
    </row>
    <row r="6760" spans="3:3" x14ac:dyDescent="0.2">
      <c r="C6760" s="13"/>
    </row>
    <row r="6761" spans="3:3" x14ac:dyDescent="0.2">
      <c r="C6761" s="13"/>
    </row>
    <row r="6762" spans="3:3" x14ac:dyDescent="0.2">
      <c r="C6762" s="13"/>
    </row>
    <row r="6763" spans="3:3" x14ac:dyDescent="0.2">
      <c r="C6763" s="13"/>
    </row>
    <row r="6764" spans="3:3" x14ac:dyDescent="0.2">
      <c r="C6764" s="13"/>
    </row>
    <row r="6765" spans="3:3" x14ac:dyDescent="0.2">
      <c r="C6765" s="13"/>
    </row>
    <row r="6766" spans="3:3" x14ac:dyDescent="0.2">
      <c r="C6766" s="13"/>
    </row>
    <row r="6767" spans="3:3" x14ac:dyDescent="0.2">
      <c r="C6767" s="13"/>
    </row>
    <row r="6768" spans="3:3" x14ac:dyDescent="0.2">
      <c r="C6768" s="13"/>
    </row>
    <row r="6769" spans="3:3" x14ac:dyDescent="0.2">
      <c r="C6769" s="13"/>
    </row>
    <row r="6770" spans="3:3" x14ac:dyDescent="0.2">
      <c r="C6770" s="13"/>
    </row>
    <row r="6771" spans="3:3" x14ac:dyDescent="0.2">
      <c r="C6771" s="13"/>
    </row>
    <row r="6772" spans="3:3" x14ac:dyDescent="0.2">
      <c r="C6772" s="13"/>
    </row>
    <row r="6773" spans="3:3" x14ac:dyDescent="0.2">
      <c r="C6773" s="13"/>
    </row>
    <row r="6774" spans="3:3" x14ac:dyDescent="0.2">
      <c r="C6774" s="13"/>
    </row>
    <row r="6775" spans="3:3" x14ac:dyDescent="0.2">
      <c r="C6775" s="13"/>
    </row>
    <row r="6776" spans="3:3" x14ac:dyDescent="0.2">
      <c r="C6776" s="13"/>
    </row>
    <row r="6777" spans="3:3" x14ac:dyDescent="0.2">
      <c r="C6777" s="13"/>
    </row>
    <row r="6778" spans="3:3" x14ac:dyDescent="0.2">
      <c r="C6778" s="13"/>
    </row>
    <row r="6779" spans="3:3" x14ac:dyDescent="0.2">
      <c r="C6779" s="13"/>
    </row>
    <row r="6780" spans="3:3" x14ac:dyDescent="0.2">
      <c r="C6780" s="13"/>
    </row>
    <row r="6781" spans="3:3" x14ac:dyDescent="0.2">
      <c r="C6781" s="13"/>
    </row>
    <row r="6782" spans="3:3" x14ac:dyDescent="0.2">
      <c r="C6782" s="13"/>
    </row>
    <row r="6783" spans="3:3" x14ac:dyDescent="0.2">
      <c r="C6783" s="13"/>
    </row>
    <row r="6784" spans="3:3" x14ac:dyDescent="0.2">
      <c r="C6784" s="13"/>
    </row>
    <row r="6785" spans="3:3" x14ac:dyDescent="0.2">
      <c r="C6785" s="13"/>
    </row>
    <row r="6786" spans="3:3" x14ac:dyDescent="0.2">
      <c r="C6786" s="13"/>
    </row>
    <row r="6787" spans="3:3" x14ac:dyDescent="0.2">
      <c r="C6787" s="13"/>
    </row>
    <row r="6788" spans="3:3" x14ac:dyDescent="0.2">
      <c r="C6788" s="13"/>
    </row>
    <row r="6789" spans="3:3" x14ac:dyDescent="0.2">
      <c r="C6789" s="13"/>
    </row>
    <row r="6790" spans="3:3" x14ac:dyDescent="0.2">
      <c r="C6790" s="13"/>
    </row>
    <row r="6791" spans="3:3" x14ac:dyDescent="0.2">
      <c r="C6791" s="13"/>
    </row>
    <row r="6792" spans="3:3" x14ac:dyDescent="0.2">
      <c r="C6792" s="13"/>
    </row>
    <row r="6793" spans="3:3" x14ac:dyDescent="0.2">
      <c r="C6793" s="13"/>
    </row>
    <row r="6794" spans="3:3" x14ac:dyDescent="0.2">
      <c r="C6794" s="13"/>
    </row>
    <row r="6795" spans="3:3" x14ac:dyDescent="0.2">
      <c r="C6795" s="13"/>
    </row>
    <row r="6796" spans="3:3" x14ac:dyDescent="0.2">
      <c r="C6796" s="13"/>
    </row>
    <row r="6797" spans="3:3" x14ac:dyDescent="0.2">
      <c r="C6797" s="13"/>
    </row>
    <row r="6798" spans="3:3" x14ac:dyDescent="0.2">
      <c r="C6798" s="13"/>
    </row>
    <row r="6799" spans="3:3" x14ac:dyDescent="0.2">
      <c r="C6799" s="13"/>
    </row>
    <row r="6800" spans="3:3" x14ac:dyDescent="0.2">
      <c r="C6800" s="13"/>
    </row>
    <row r="6801" spans="3:3" x14ac:dyDescent="0.2">
      <c r="C6801" s="13"/>
    </row>
    <row r="6802" spans="3:3" x14ac:dyDescent="0.2">
      <c r="C6802" s="13"/>
    </row>
    <row r="6803" spans="3:3" x14ac:dyDescent="0.2">
      <c r="C6803" s="13"/>
    </row>
    <row r="6804" spans="3:3" x14ac:dyDescent="0.2">
      <c r="C6804" s="13"/>
    </row>
    <row r="6805" spans="3:3" x14ac:dyDescent="0.2">
      <c r="C6805" s="13"/>
    </row>
    <row r="6806" spans="3:3" x14ac:dyDescent="0.2">
      <c r="C6806" s="13"/>
    </row>
    <row r="6807" spans="3:3" x14ac:dyDescent="0.2">
      <c r="C6807" s="13"/>
    </row>
    <row r="6808" spans="3:3" x14ac:dyDescent="0.2">
      <c r="C6808" s="13"/>
    </row>
    <row r="6809" spans="3:3" x14ac:dyDescent="0.2">
      <c r="C6809" s="13"/>
    </row>
    <row r="6810" spans="3:3" x14ac:dyDescent="0.2">
      <c r="C6810" s="13"/>
    </row>
    <row r="6811" spans="3:3" x14ac:dyDescent="0.2">
      <c r="C6811" s="13"/>
    </row>
    <row r="6812" spans="3:3" x14ac:dyDescent="0.2">
      <c r="C6812" s="13"/>
    </row>
    <row r="6813" spans="3:3" x14ac:dyDescent="0.2">
      <c r="C6813" s="13"/>
    </row>
    <row r="6814" spans="3:3" x14ac:dyDescent="0.2">
      <c r="C6814" s="13"/>
    </row>
    <row r="6815" spans="3:3" x14ac:dyDescent="0.2">
      <c r="C6815" s="13"/>
    </row>
    <row r="6816" spans="3:3" x14ac:dyDescent="0.2">
      <c r="C6816" s="13"/>
    </row>
    <row r="6817" spans="3:3" x14ac:dyDescent="0.2">
      <c r="C6817" s="13"/>
    </row>
    <row r="6818" spans="3:3" x14ac:dyDescent="0.2">
      <c r="C6818" s="13"/>
    </row>
    <row r="6819" spans="3:3" x14ac:dyDescent="0.2">
      <c r="C6819" s="13"/>
    </row>
    <row r="6820" spans="3:3" x14ac:dyDescent="0.2">
      <c r="C6820" s="13"/>
    </row>
    <row r="6821" spans="3:3" x14ac:dyDescent="0.2">
      <c r="C6821" s="13"/>
    </row>
    <row r="6822" spans="3:3" x14ac:dyDescent="0.2">
      <c r="C6822" s="13"/>
    </row>
    <row r="6823" spans="3:3" x14ac:dyDescent="0.2">
      <c r="C6823" s="13"/>
    </row>
    <row r="6824" spans="3:3" x14ac:dyDescent="0.2">
      <c r="C6824" s="13"/>
    </row>
    <row r="6825" spans="3:3" x14ac:dyDescent="0.2">
      <c r="C6825" s="13"/>
    </row>
    <row r="6826" spans="3:3" x14ac:dyDescent="0.2">
      <c r="C6826" s="13"/>
    </row>
    <row r="6827" spans="3:3" x14ac:dyDescent="0.2">
      <c r="C6827" s="13"/>
    </row>
    <row r="6828" spans="3:3" x14ac:dyDescent="0.2">
      <c r="C6828" s="13"/>
    </row>
    <row r="6829" spans="3:3" x14ac:dyDescent="0.2">
      <c r="C6829" s="13"/>
    </row>
    <row r="6830" spans="3:3" x14ac:dyDescent="0.2">
      <c r="C6830" s="13"/>
    </row>
    <row r="6831" spans="3:3" x14ac:dyDescent="0.2">
      <c r="C6831" s="13"/>
    </row>
    <row r="6832" spans="3:3" x14ac:dyDescent="0.2">
      <c r="C6832" s="13"/>
    </row>
    <row r="6833" spans="3:3" x14ac:dyDescent="0.2">
      <c r="C6833" s="13"/>
    </row>
    <row r="6834" spans="3:3" x14ac:dyDescent="0.2">
      <c r="C6834" s="13"/>
    </row>
    <row r="6835" spans="3:3" x14ac:dyDescent="0.2">
      <c r="C6835" s="13"/>
    </row>
    <row r="6836" spans="3:3" x14ac:dyDescent="0.2">
      <c r="C6836" s="13"/>
    </row>
    <row r="6837" spans="3:3" x14ac:dyDescent="0.2">
      <c r="C6837" s="13"/>
    </row>
    <row r="6838" spans="3:3" x14ac:dyDescent="0.2">
      <c r="C6838" s="13"/>
    </row>
    <row r="6839" spans="3:3" x14ac:dyDescent="0.2">
      <c r="C6839" s="13"/>
    </row>
    <row r="6840" spans="3:3" x14ac:dyDescent="0.2">
      <c r="C6840" s="13"/>
    </row>
    <row r="6841" spans="3:3" x14ac:dyDescent="0.2">
      <c r="C6841" s="13"/>
    </row>
    <row r="6842" spans="3:3" x14ac:dyDescent="0.2">
      <c r="C6842" s="13"/>
    </row>
    <row r="6843" spans="3:3" x14ac:dyDescent="0.2">
      <c r="C6843" s="13"/>
    </row>
    <row r="6844" spans="3:3" x14ac:dyDescent="0.2">
      <c r="C6844" s="13"/>
    </row>
    <row r="6845" spans="3:3" x14ac:dyDescent="0.2">
      <c r="C6845" s="13"/>
    </row>
    <row r="6846" spans="3:3" x14ac:dyDescent="0.2">
      <c r="C6846" s="13"/>
    </row>
    <row r="6847" spans="3:3" x14ac:dyDescent="0.2">
      <c r="C6847" s="13"/>
    </row>
    <row r="6848" spans="3:3" x14ac:dyDescent="0.2">
      <c r="C6848" s="13"/>
    </row>
    <row r="6849" spans="3:3" x14ac:dyDescent="0.2">
      <c r="C6849" s="13"/>
    </row>
    <row r="6850" spans="3:3" x14ac:dyDescent="0.2">
      <c r="C6850" s="13"/>
    </row>
    <row r="6851" spans="3:3" x14ac:dyDescent="0.2">
      <c r="C6851" s="13"/>
    </row>
    <row r="6852" spans="3:3" x14ac:dyDescent="0.2">
      <c r="C6852" s="13"/>
    </row>
    <row r="6853" spans="3:3" x14ac:dyDescent="0.2">
      <c r="C6853" s="13"/>
    </row>
    <row r="6854" spans="3:3" x14ac:dyDescent="0.2">
      <c r="C6854" s="13"/>
    </row>
    <row r="6855" spans="3:3" x14ac:dyDescent="0.2">
      <c r="C6855" s="13"/>
    </row>
    <row r="6856" spans="3:3" x14ac:dyDescent="0.2">
      <c r="C6856" s="13"/>
    </row>
    <row r="6857" spans="3:3" x14ac:dyDescent="0.2">
      <c r="C6857" s="13"/>
    </row>
    <row r="6858" spans="3:3" x14ac:dyDescent="0.2">
      <c r="C6858" s="13"/>
    </row>
    <row r="6859" spans="3:3" x14ac:dyDescent="0.2">
      <c r="C6859" s="13"/>
    </row>
    <row r="6860" spans="3:3" x14ac:dyDescent="0.2">
      <c r="C6860" s="13"/>
    </row>
    <row r="6861" spans="3:3" x14ac:dyDescent="0.2">
      <c r="C6861" s="13"/>
    </row>
    <row r="6862" spans="3:3" x14ac:dyDescent="0.2">
      <c r="C6862" s="13"/>
    </row>
    <row r="6863" spans="3:3" x14ac:dyDescent="0.2">
      <c r="C6863" s="13"/>
    </row>
    <row r="6864" spans="3:3" x14ac:dyDescent="0.2">
      <c r="C6864" s="13"/>
    </row>
    <row r="6865" spans="3:3" x14ac:dyDescent="0.2">
      <c r="C6865" s="13"/>
    </row>
    <row r="6866" spans="3:3" x14ac:dyDescent="0.2">
      <c r="C6866" s="13"/>
    </row>
    <row r="6867" spans="3:3" x14ac:dyDescent="0.2">
      <c r="C6867" s="13"/>
    </row>
    <row r="6868" spans="3:3" x14ac:dyDescent="0.2">
      <c r="C6868" s="13"/>
    </row>
    <row r="6869" spans="3:3" x14ac:dyDescent="0.2">
      <c r="C6869" s="13"/>
    </row>
    <row r="6870" spans="3:3" x14ac:dyDescent="0.2">
      <c r="C6870" s="13"/>
    </row>
    <row r="6871" spans="3:3" x14ac:dyDescent="0.2">
      <c r="C6871" s="13"/>
    </row>
    <row r="6872" spans="3:3" x14ac:dyDescent="0.2">
      <c r="C6872" s="13"/>
    </row>
    <row r="6873" spans="3:3" x14ac:dyDescent="0.2">
      <c r="C6873" s="13"/>
    </row>
    <row r="6874" spans="3:3" x14ac:dyDescent="0.2">
      <c r="C6874" s="13"/>
    </row>
    <row r="6875" spans="3:3" x14ac:dyDescent="0.2">
      <c r="C6875" s="13"/>
    </row>
    <row r="6876" spans="3:3" x14ac:dyDescent="0.2">
      <c r="C6876" s="13"/>
    </row>
    <row r="6877" spans="3:3" x14ac:dyDescent="0.2">
      <c r="C6877" s="13"/>
    </row>
    <row r="6878" spans="3:3" x14ac:dyDescent="0.2">
      <c r="C6878" s="13"/>
    </row>
    <row r="6879" spans="3:3" x14ac:dyDescent="0.2">
      <c r="C6879" s="13"/>
    </row>
    <row r="6880" spans="3:3" x14ac:dyDescent="0.2">
      <c r="C6880" s="13"/>
    </row>
    <row r="6881" spans="3:3" x14ac:dyDescent="0.2">
      <c r="C6881" s="13"/>
    </row>
    <row r="6882" spans="3:3" x14ac:dyDescent="0.2">
      <c r="C6882" s="13"/>
    </row>
    <row r="6883" spans="3:3" x14ac:dyDescent="0.2">
      <c r="C6883" s="13"/>
    </row>
    <row r="6884" spans="3:3" x14ac:dyDescent="0.2">
      <c r="C6884" s="13"/>
    </row>
    <row r="6885" spans="3:3" x14ac:dyDescent="0.2">
      <c r="C6885" s="13"/>
    </row>
    <row r="6886" spans="3:3" x14ac:dyDescent="0.2">
      <c r="C6886" s="13"/>
    </row>
    <row r="6887" spans="3:3" x14ac:dyDescent="0.2">
      <c r="C6887" s="13"/>
    </row>
    <row r="6888" spans="3:3" x14ac:dyDescent="0.2">
      <c r="C6888" s="13"/>
    </row>
    <row r="6889" spans="3:3" x14ac:dyDescent="0.2">
      <c r="C6889" s="13"/>
    </row>
    <row r="6890" spans="3:3" x14ac:dyDescent="0.2">
      <c r="C6890" s="13"/>
    </row>
    <row r="6891" spans="3:3" x14ac:dyDescent="0.2">
      <c r="C6891" s="13"/>
    </row>
    <row r="6892" spans="3:3" x14ac:dyDescent="0.2">
      <c r="C6892" s="13"/>
    </row>
    <row r="6893" spans="3:3" x14ac:dyDescent="0.2">
      <c r="C6893" s="13"/>
    </row>
    <row r="6894" spans="3:3" x14ac:dyDescent="0.2">
      <c r="C6894" s="13"/>
    </row>
    <row r="6895" spans="3:3" x14ac:dyDescent="0.2">
      <c r="C6895" s="13"/>
    </row>
    <row r="6896" spans="3:3" x14ac:dyDescent="0.2">
      <c r="C6896" s="13"/>
    </row>
    <row r="6897" spans="3:3" x14ac:dyDescent="0.2">
      <c r="C6897" s="13"/>
    </row>
    <row r="6898" spans="3:3" x14ac:dyDescent="0.2">
      <c r="C6898" s="13"/>
    </row>
    <row r="6899" spans="3:3" x14ac:dyDescent="0.2">
      <c r="C6899" s="13"/>
    </row>
    <row r="6900" spans="3:3" x14ac:dyDescent="0.2">
      <c r="C6900" s="13"/>
    </row>
    <row r="6901" spans="3:3" x14ac:dyDescent="0.2">
      <c r="C6901" s="13"/>
    </row>
    <row r="6902" spans="3:3" x14ac:dyDescent="0.2">
      <c r="C6902" s="13"/>
    </row>
    <row r="6903" spans="3:3" x14ac:dyDescent="0.2">
      <c r="C6903" s="13"/>
    </row>
    <row r="6904" spans="3:3" x14ac:dyDescent="0.2">
      <c r="C6904" s="13"/>
    </row>
    <row r="6905" spans="3:3" x14ac:dyDescent="0.2">
      <c r="C6905" s="13"/>
    </row>
    <row r="6906" spans="3:3" x14ac:dyDescent="0.2">
      <c r="C6906" s="13"/>
    </row>
    <row r="6907" spans="3:3" x14ac:dyDescent="0.2">
      <c r="C6907" s="13"/>
    </row>
    <row r="6908" spans="3:3" x14ac:dyDescent="0.2">
      <c r="C6908" s="13"/>
    </row>
    <row r="6909" spans="3:3" x14ac:dyDescent="0.2">
      <c r="C6909" s="13"/>
    </row>
    <row r="6910" spans="3:3" x14ac:dyDescent="0.2">
      <c r="C6910" s="13"/>
    </row>
    <row r="6911" spans="3:3" x14ac:dyDescent="0.2">
      <c r="C6911" s="13"/>
    </row>
    <row r="6912" spans="3:3" x14ac:dyDescent="0.2">
      <c r="C6912" s="13"/>
    </row>
    <row r="6913" spans="3:3" x14ac:dyDescent="0.2">
      <c r="C6913" s="13"/>
    </row>
    <row r="6914" spans="3:3" x14ac:dyDescent="0.2">
      <c r="C6914" s="13"/>
    </row>
    <row r="6915" spans="3:3" x14ac:dyDescent="0.2">
      <c r="C6915" s="13"/>
    </row>
    <row r="6916" spans="3:3" x14ac:dyDescent="0.2">
      <c r="C6916" s="13"/>
    </row>
    <row r="6917" spans="3:3" x14ac:dyDescent="0.2">
      <c r="C6917" s="13"/>
    </row>
    <row r="6918" spans="3:3" x14ac:dyDescent="0.2">
      <c r="C6918" s="13"/>
    </row>
    <row r="6919" spans="3:3" x14ac:dyDescent="0.2">
      <c r="C6919" s="13"/>
    </row>
    <row r="6920" spans="3:3" x14ac:dyDescent="0.2">
      <c r="C6920" s="13"/>
    </row>
    <row r="6921" spans="3:3" x14ac:dyDescent="0.2">
      <c r="C6921" s="13"/>
    </row>
    <row r="6922" spans="3:3" x14ac:dyDescent="0.2">
      <c r="C6922" s="13"/>
    </row>
    <row r="6923" spans="3:3" x14ac:dyDescent="0.2">
      <c r="C6923" s="13"/>
    </row>
    <row r="6924" spans="3:3" x14ac:dyDescent="0.2">
      <c r="C6924" s="13"/>
    </row>
    <row r="6925" spans="3:3" x14ac:dyDescent="0.2">
      <c r="C6925" s="13"/>
    </row>
    <row r="6926" spans="3:3" x14ac:dyDescent="0.2">
      <c r="C6926" s="13"/>
    </row>
    <row r="6927" spans="3:3" x14ac:dyDescent="0.2">
      <c r="C6927" s="13"/>
    </row>
    <row r="6928" spans="3:3" x14ac:dyDescent="0.2">
      <c r="C6928" s="13"/>
    </row>
    <row r="6929" spans="3:3" x14ac:dyDescent="0.2">
      <c r="C6929" s="13"/>
    </row>
    <row r="6930" spans="3:3" x14ac:dyDescent="0.2">
      <c r="C6930" s="13"/>
    </row>
    <row r="6931" spans="3:3" x14ac:dyDescent="0.2">
      <c r="C6931" s="13"/>
    </row>
    <row r="6932" spans="3:3" x14ac:dyDescent="0.2">
      <c r="C6932" s="13"/>
    </row>
    <row r="6933" spans="3:3" x14ac:dyDescent="0.2">
      <c r="C6933" s="13"/>
    </row>
    <row r="6934" spans="3:3" x14ac:dyDescent="0.2">
      <c r="C6934" s="13"/>
    </row>
    <row r="6935" spans="3:3" x14ac:dyDescent="0.2">
      <c r="C6935" s="13"/>
    </row>
    <row r="6936" spans="3:3" x14ac:dyDescent="0.2">
      <c r="C6936" s="13"/>
    </row>
    <row r="6937" spans="3:3" x14ac:dyDescent="0.2">
      <c r="C6937" s="13"/>
    </row>
    <row r="6938" spans="3:3" x14ac:dyDescent="0.2">
      <c r="C6938" s="13"/>
    </row>
    <row r="6939" spans="3:3" x14ac:dyDescent="0.2">
      <c r="C6939" s="13"/>
    </row>
    <row r="6940" spans="3:3" x14ac:dyDescent="0.2">
      <c r="C6940" s="13"/>
    </row>
    <row r="6941" spans="3:3" x14ac:dyDescent="0.2">
      <c r="C6941" s="13"/>
    </row>
    <row r="6942" spans="3:3" x14ac:dyDescent="0.2">
      <c r="C6942" s="13"/>
    </row>
    <row r="6943" spans="3:3" x14ac:dyDescent="0.2">
      <c r="C6943" s="13"/>
    </row>
    <row r="6944" spans="3:3" x14ac:dyDescent="0.2">
      <c r="C6944" s="13"/>
    </row>
    <row r="6945" spans="3:3" x14ac:dyDescent="0.2">
      <c r="C6945" s="13"/>
    </row>
    <row r="6946" spans="3:3" x14ac:dyDescent="0.2">
      <c r="C6946" s="13"/>
    </row>
    <row r="6947" spans="3:3" x14ac:dyDescent="0.2">
      <c r="C6947" s="13"/>
    </row>
    <row r="6948" spans="3:3" x14ac:dyDescent="0.2">
      <c r="C6948" s="13"/>
    </row>
    <row r="6949" spans="3:3" x14ac:dyDescent="0.2">
      <c r="C6949" s="13"/>
    </row>
    <row r="6950" spans="3:3" x14ac:dyDescent="0.2">
      <c r="C6950" s="13"/>
    </row>
    <row r="6951" spans="3:3" x14ac:dyDescent="0.2">
      <c r="C6951" s="13"/>
    </row>
    <row r="6952" spans="3:3" x14ac:dyDescent="0.2">
      <c r="C6952" s="13"/>
    </row>
    <row r="6953" spans="3:3" x14ac:dyDescent="0.2">
      <c r="C6953" s="13"/>
    </row>
    <row r="6954" spans="3:3" x14ac:dyDescent="0.2">
      <c r="C6954" s="13"/>
    </row>
    <row r="6955" spans="3:3" x14ac:dyDescent="0.2">
      <c r="C6955" s="13"/>
    </row>
    <row r="6956" spans="3:3" x14ac:dyDescent="0.2">
      <c r="C6956" s="13"/>
    </row>
    <row r="6957" spans="3:3" x14ac:dyDescent="0.2">
      <c r="C6957" s="13"/>
    </row>
    <row r="6958" spans="3:3" x14ac:dyDescent="0.2">
      <c r="C6958" s="13"/>
    </row>
    <row r="6959" spans="3:3" x14ac:dyDescent="0.2">
      <c r="C6959" s="13"/>
    </row>
    <row r="6960" spans="3:3" x14ac:dyDescent="0.2">
      <c r="C6960" s="13"/>
    </row>
    <row r="6961" spans="3:3" x14ac:dyDescent="0.2">
      <c r="C6961" s="13"/>
    </row>
    <row r="6962" spans="3:3" x14ac:dyDescent="0.2">
      <c r="C6962" s="13"/>
    </row>
    <row r="6963" spans="3:3" x14ac:dyDescent="0.2">
      <c r="C6963" s="13"/>
    </row>
    <row r="6964" spans="3:3" x14ac:dyDescent="0.2">
      <c r="C6964" s="13"/>
    </row>
    <row r="6965" spans="3:3" x14ac:dyDescent="0.2">
      <c r="C6965" s="13"/>
    </row>
    <row r="6966" spans="3:3" x14ac:dyDescent="0.2">
      <c r="C6966" s="13"/>
    </row>
    <row r="6967" spans="3:3" x14ac:dyDescent="0.2">
      <c r="C6967" s="13"/>
    </row>
    <row r="6968" spans="3:3" x14ac:dyDescent="0.2">
      <c r="C6968" s="13"/>
    </row>
    <row r="6969" spans="3:3" x14ac:dyDescent="0.2">
      <c r="C6969" s="13"/>
    </row>
    <row r="6970" spans="3:3" x14ac:dyDescent="0.2">
      <c r="C6970" s="13"/>
    </row>
    <row r="6971" spans="3:3" x14ac:dyDescent="0.2">
      <c r="C6971" s="13"/>
    </row>
    <row r="6972" spans="3:3" x14ac:dyDescent="0.2">
      <c r="C6972" s="13"/>
    </row>
    <row r="6973" spans="3:3" x14ac:dyDescent="0.2">
      <c r="C6973" s="13"/>
    </row>
    <row r="6974" spans="3:3" x14ac:dyDescent="0.2">
      <c r="C6974" s="13"/>
    </row>
    <row r="6975" spans="3:3" x14ac:dyDescent="0.2">
      <c r="C6975" s="13"/>
    </row>
    <row r="6976" spans="3:3" x14ac:dyDescent="0.2">
      <c r="C6976" s="13"/>
    </row>
    <row r="6977" spans="3:3" x14ac:dyDescent="0.2">
      <c r="C6977" s="13"/>
    </row>
    <row r="6978" spans="3:3" x14ac:dyDescent="0.2">
      <c r="C6978" s="13"/>
    </row>
    <row r="6979" spans="3:3" x14ac:dyDescent="0.2">
      <c r="C6979" s="13"/>
    </row>
    <row r="6980" spans="3:3" x14ac:dyDescent="0.2">
      <c r="C6980" s="13"/>
    </row>
    <row r="6981" spans="3:3" x14ac:dyDescent="0.2">
      <c r="C6981" s="13"/>
    </row>
    <row r="6982" spans="3:3" x14ac:dyDescent="0.2">
      <c r="C6982" s="13"/>
    </row>
    <row r="6983" spans="3:3" x14ac:dyDescent="0.2">
      <c r="C6983" s="13"/>
    </row>
    <row r="6984" spans="3:3" x14ac:dyDescent="0.2">
      <c r="C6984" s="13"/>
    </row>
    <row r="6985" spans="3:3" x14ac:dyDescent="0.2">
      <c r="C6985" s="13"/>
    </row>
    <row r="6986" spans="3:3" x14ac:dyDescent="0.2">
      <c r="C6986" s="13"/>
    </row>
    <row r="6987" spans="3:3" x14ac:dyDescent="0.2">
      <c r="C6987" s="13"/>
    </row>
    <row r="6988" spans="3:3" x14ac:dyDescent="0.2">
      <c r="C6988" s="13"/>
    </row>
    <row r="6989" spans="3:3" x14ac:dyDescent="0.2">
      <c r="C6989" s="13"/>
    </row>
    <row r="6990" spans="3:3" x14ac:dyDescent="0.2">
      <c r="C6990" s="13"/>
    </row>
    <row r="6991" spans="3:3" x14ac:dyDescent="0.2">
      <c r="C6991" s="13"/>
    </row>
    <row r="6992" spans="3:3" x14ac:dyDescent="0.2">
      <c r="C6992" s="13"/>
    </row>
    <row r="6993" spans="3:3" x14ac:dyDescent="0.2">
      <c r="C6993" s="13"/>
    </row>
    <row r="6994" spans="3:3" x14ac:dyDescent="0.2">
      <c r="C6994" s="13"/>
    </row>
    <row r="6995" spans="3:3" x14ac:dyDescent="0.2">
      <c r="C6995" s="13"/>
    </row>
    <row r="6996" spans="3:3" x14ac:dyDescent="0.2">
      <c r="C6996" s="13"/>
    </row>
    <row r="6997" spans="3:3" x14ac:dyDescent="0.2">
      <c r="C6997" s="13"/>
    </row>
    <row r="6998" spans="3:3" x14ac:dyDescent="0.2">
      <c r="C6998" s="13"/>
    </row>
    <row r="6999" spans="3:3" x14ac:dyDescent="0.2">
      <c r="C6999" s="13"/>
    </row>
    <row r="7000" spans="3:3" x14ac:dyDescent="0.2">
      <c r="C7000" s="13"/>
    </row>
    <row r="7001" spans="3:3" x14ac:dyDescent="0.2">
      <c r="C7001" s="13"/>
    </row>
    <row r="7002" spans="3:3" x14ac:dyDescent="0.2">
      <c r="C7002" s="13"/>
    </row>
    <row r="7003" spans="3:3" x14ac:dyDescent="0.2">
      <c r="C7003" s="13"/>
    </row>
    <row r="7004" spans="3:3" x14ac:dyDescent="0.2">
      <c r="C7004" s="13"/>
    </row>
    <row r="7005" spans="3:3" x14ac:dyDescent="0.2">
      <c r="C7005" s="13"/>
    </row>
    <row r="7006" spans="3:3" x14ac:dyDescent="0.2">
      <c r="C7006" s="13"/>
    </row>
    <row r="7007" spans="3:3" x14ac:dyDescent="0.2">
      <c r="C7007" s="13"/>
    </row>
    <row r="7008" spans="3:3" x14ac:dyDescent="0.2">
      <c r="C7008" s="13"/>
    </row>
    <row r="7009" spans="3:3" x14ac:dyDescent="0.2">
      <c r="C7009" s="13"/>
    </row>
    <row r="7010" spans="3:3" x14ac:dyDescent="0.2">
      <c r="C7010" s="13"/>
    </row>
    <row r="7011" spans="3:3" x14ac:dyDescent="0.2">
      <c r="C7011" s="13"/>
    </row>
    <row r="7012" spans="3:3" x14ac:dyDescent="0.2">
      <c r="C7012" s="13"/>
    </row>
    <row r="7013" spans="3:3" x14ac:dyDescent="0.2">
      <c r="C7013" s="13"/>
    </row>
    <row r="7014" spans="3:3" x14ac:dyDescent="0.2">
      <c r="C7014" s="13"/>
    </row>
    <row r="7015" spans="3:3" x14ac:dyDescent="0.2">
      <c r="C7015" s="13"/>
    </row>
    <row r="7016" spans="3:3" x14ac:dyDescent="0.2">
      <c r="C7016" s="13"/>
    </row>
    <row r="7017" spans="3:3" x14ac:dyDescent="0.2">
      <c r="C7017" s="13"/>
    </row>
    <row r="7018" spans="3:3" x14ac:dyDescent="0.2">
      <c r="C7018" s="13"/>
    </row>
    <row r="7019" spans="3:3" x14ac:dyDescent="0.2">
      <c r="C7019" s="13"/>
    </row>
    <row r="7020" spans="3:3" x14ac:dyDescent="0.2">
      <c r="C7020" s="13"/>
    </row>
    <row r="7021" spans="3:3" x14ac:dyDescent="0.2">
      <c r="C7021" s="13"/>
    </row>
    <row r="7022" spans="3:3" x14ac:dyDescent="0.2">
      <c r="C7022" s="13"/>
    </row>
    <row r="7023" spans="3:3" x14ac:dyDescent="0.2">
      <c r="C7023" s="13"/>
    </row>
    <row r="7024" spans="3:3" x14ac:dyDescent="0.2">
      <c r="C7024" s="13"/>
    </row>
    <row r="7025" spans="3:3" x14ac:dyDescent="0.2">
      <c r="C7025" s="13"/>
    </row>
    <row r="7026" spans="3:3" x14ac:dyDescent="0.2">
      <c r="C7026" s="13"/>
    </row>
    <row r="7027" spans="3:3" x14ac:dyDescent="0.2">
      <c r="C7027" s="13"/>
    </row>
    <row r="7028" spans="3:3" x14ac:dyDescent="0.2">
      <c r="C7028" s="13"/>
    </row>
    <row r="7029" spans="3:3" x14ac:dyDescent="0.2">
      <c r="C7029" s="13"/>
    </row>
    <row r="7030" spans="3:3" x14ac:dyDescent="0.2">
      <c r="C7030" s="13"/>
    </row>
    <row r="7031" spans="3:3" x14ac:dyDescent="0.2">
      <c r="C7031" s="13"/>
    </row>
    <row r="7032" spans="3:3" x14ac:dyDescent="0.2">
      <c r="C7032" s="13"/>
    </row>
    <row r="7033" spans="3:3" x14ac:dyDescent="0.2">
      <c r="C7033" s="13"/>
    </row>
    <row r="7034" spans="3:3" x14ac:dyDescent="0.2">
      <c r="C7034" s="13"/>
    </row>
    <row r="7035" spans="3:3" x14ac:dyDescent="0.2">
      <c r="C7035" s="13"/>
    </row>
    <row r="7036" spans="3:3" x14ac:dyDescent="0.2">
      <c r="C7036" s="13"/>
    </row>
    <row r="7037" spans="3:3" x14ac:dyDescent="0.2">
      <c r="C7037" s="13"/>
    </row>
    <row r="7038" spans="3:3" x14ac:dyDescent="0.2">
      <c r="C7038" s="13"/>
    </row>
    <row r="7039" spans="3:3" x14ac:dyDescent="0.2">
      <c r="C7039" s="13"/>
    </row>
    <row r="7040" spans="3:3" x14ac:dyDescent="0.2">
      <c r="C7040" s="13"/>
    </row>
    <row r="7041" spans="3:3" x14ac:dyDescent="0.2">
      <c r="C7041" s="13"/>
    </row>
    <row r="7042" spans="3:3" x14ac:dyDescent="0.2">
      <c r="C7042" s="13"/>
    </row>
    <row r="7043" spans="3:3" x14ac:dyDescent="0.2">
      <c r="C7043" s="13"/>
    </row>
    <row r="7044" spans="3:3" x14ac:dyDescent="0.2">
      <c r="C7044" s="13"/>
    </row>
    <row r="7045" spans="3:3" x14ac:dyDescent="0.2">
      <c r="C7045" s="13"/>
    </row>
    <row r="7046" spans="3:3" x14ac:dyDescent="0.2">
      <c r="C7046" s="13"/>
    </row>
    <row r="7047" spans="3:3" x14ac:dyDescent="0.2">
      <c r="C7047" s="13"/>
    </row>
    <row r="7048" spans="3:3" x14ac:dyDescent="0.2">
      <c r="C7048" s="13"/>
    </row>
    <row r="7049" spans="3:3" x14ac:dyDescent="0.2">
      <c r="C7049" s="13"/>
    </row>
    <row r="7050" spans="3:3" x14ac:dyDescent="0.2">
      <c r="C7050" s="13"/>
    </row>
    <row r="7051" spans="3:3" x14ac:dyDescent="0.2">
      <c r="C7051" s="13"/>
    </row>
    <row r="7052" spans="3:3" x14ac:dyDescent="0.2">
      <c r="C7052" s="13"/>
    </row>
    <row r="7053" spans="3:3" x14ac:dyDescent="0.2">
      <c r="C7053" s="13"/>
    </row>
    <row r="7054" spans="3:3" x14ac:dyDescent="0.2">
      <c r="C7054" s="13"/>
    </row>
    <row r="7055" spans="3:3" x14ac:dyDescent="0.2">
      <c r="C7055" s="13"/>
    </row>
    <row r="7056" spans="3:3" x14ac:dyDescent="0.2">
      <c r="C7056" s="13"/>
    </row>
    <row r="7057" spans="3:3" x14ac:dyDescent="0.2">
      <c r="C7057" s="13"/>
    </row>
    <row r="7058" spans="3:3" x14ac:dyDescent="0.2">
      <c r="C7058" s="13"/>
    </row>
    <row r="7059" spans="3:3" x14ac:dyDescent="0.2">
      <c r="C7059" s="13"/>
    </row>
    <row r="7060" spans="3:3" x14ac:dyDescent="0.2">
      <c r="C7060" s="13"/>
    </row>
    <row r="7061" spans="3:3" x14ac:dyDescent="0.2">
      <c r="C7061" s="13"/>
    </row>
    <row r="7062" spans="3:3" x14ac:dyDescent="0.2">
      <c r="C7062" s="13"/>
    </row>
    <row r="7063" spans="3:3" x14ac:dyDescent="0.2">
      <c r="C7063" s="13"/>
    </row>
    <row r="7064" spans="3:3" x14ac:dyDescent="0.2">
      <c r="C7064" s="13"/>
    </row>
    <row r="7065" spans="3:3" x14ac:dyDescent="0.2">
      <c r="C7065" s="13"/>
    </row>
    <row r="7066" spans="3:3" x14ac:dyDescent="0.2">
      <c r="C7066" s="13"/>
    </row>
    <row r="7067" spans="3:3" x14ac:dyDescent="0.2">
      <c r="C7067" s="13"/>
    </row>
    <row r="7068" spans="3:3" x14ac:dyDescent="0.2">
      <c r="C7068" s="13"/>
    </row>
    <row r="7069" spans="3:3" x14ac:dyDescent="0.2">
      <c r="C7069" s="13"/>
    </row>
    <row r="7070" spans="3:3" x14ac:dyDescent="0.2">
      <c r="C7070" s="13"/>
    </row>
    <row r="7071" spans="3:3" x14ac:dyDescent="0.2">
      <c r="C7071" s="13"/>
    </row>
    <row r="7072" spans="3:3" x14ac:dyDescent="0.2">
      <c r="C7072" s="13"/>
    </row>
    <row r="7073" spans="3:3" x14ac:dyDescent="0.2">
      <c r="C7073" s="13"/>
    </row>
    <row r="7074" spans="3:3" x14ac:dyDescent="0.2">
      <c r="C7074" s="13"/>
    </row>
    <row r="7075" spans="3:3" x14ac:dyDescent="0.2">
      <c r="C7075" s="13"/>
    </row>
    <row r="7076" spans="3:3" x14ac:dyDescent="0.2">
      <c r="C7076" s="13"/>
    </row>
    <row r="7077" spans="3:3" x14ac:dyDescent="0.2">
      <c r="C7077" s="13"/>
    </row>
    <row r="7078" spans="3:3" x14ac:dyDescent="0.2">
      <c r="C7078" s="13"/>
    </row>
    <row r="7079" spans="3:3" x14ac:dyDescent="0.2">
      <c r="C7079" s="13"/>
    </row>
    <row r="7080" spans="3:3" x14ac:dyDescent="0.2">
      <c r="C7080" s="13"/>
    </row>
    <row r="7081" spans="3:3" x14ac:dyDescent="0.2">
      <c r="C7081" s="13"/>
    </row>
    <row r="7082" spans="3:3" x14ac:dyDescent="0.2">
      <c r="C7082" s="13"/>
    </row>
    <row r="7083" spans="3:3" x14ac:dyDescent="0.2">
      <c r="C7083" s="13"/>
    </row>
    <row r="7084" spans="3:3" x14ac:dyDescent="0.2">
      <c r="C7084" s="13"/>
    </row>
    <row r="7085" spans="3:3" x14ac:dyDescent="0.2">
      <c r="C7085" s="13"/>
    </row>
    <row r="7086" spans="3:3" x14ac:dyDescent="0.2">
      <c r="C7086" s="13"/>
    </row>
    <row r="7087" spans="3:3" x14ac:dyDescent="0.2">
      <c r="C7087" s="13"/>
    </row>
    <row r="7088" spans="3:3" x14ac:dyDescent="0.2">
      <c r="C7088" s="13"/>
    </row>
    <row r="7089" spans="3:3" x14ac:dyDescent="0.2">
      <c r="C7089" s="13"/>
    </row>
    <row r="7090" spans="3:3" x14ac:dyDescent="0.2">
      <c r="C7090" s="13"/>
    </row>
    <row r="7091" spans="3:3" x14ac:dyDescent="0.2">
      <c r="C7091" s="13"/>
    </row>
    <row r="7092" spans="3:3" x14ac:dyDescent="0.2">
      <c r="C7092" s="13"/>
    </row>
    <row r="7093" spans="3:3" x14ac:dyDescent="0.2">
      <c r="C7093" s="13"/>
    </row>
    <row r="7094" spans="3:3" x14ac:dyDescent="0.2">
      <c r="C7094" s="13"/>
    </row>
    <row r="7095" spans="3:3" x14ac:dyDescent="0.2">
      <c r="C7095" s="13"/>
    </row>
    <row r="7096" spans="3:3" x14ac:dyDescent="0.2">
      <c r="C7096" s="13"/>
    </row>
    <row r="7097" spans="3:3" x14ac:dyDescent="0.2">
      <c r="C7097" s="13"/>
    </row>
    <row r="7098" spans="3:3" x14ac:dyDescent="0.2">
      <c r="C7098" s="13"/>
    </row>
    <row r="7099" spans="3:3" x14ac:dyDescent="0.2">
      <c r="C7099" s="13"/>
    </row>
    <row r="7100" spans="3:3" x14ac:dyDescent="0.2">
      <c r="C7100" s="13"/>
    </row>
    <row r="7101" spans="3:3" x14ac:dyDescent="0.2">
      <c r="C7101" s="13"/>
    </row>
    <row r="7102" spans="3:3" x14ac:dyDescent="0.2">
      <c r="C7102" s="13"/>
    </row>
    <row r="7103" spans="3:3" x14ac:dyDescent="0.2">
      <c r="C7103" s="13"/>
    </row>
    <row r="7104" spans="3:3" x14ac:dyDescent="0.2">
      <c r="C7104" s="13"/>
    </row>
    <row r="7105" spans="3:3" x14ac:dyDescent="0.2">
      <c r="C7105" s="13"/>
    </row>
    <row r="7106" spans="3:3" x14ac:dyDescent="0.2">
      <c r="C7106" s="13"/>
    </row>
    <row r="7107" spans="3:3" x14ac:dyDescent="0.2">
      <c r="C7107" s="13"/>
    </row>
    <row r="7108" spans="3:3" x14ac:dyDescent="0.2">
      <c r="C7108" s="13"/>
    </row>
    <row r="7109" spans="3:3" x14ac:dyDescent="0.2">
      <c r="C7109" s="13"/>
    </row>
    <row r="7110" spans="3:3" x14ac:dyDescent="0.2">
      <c r="C7110" s="13"/>
    </row>
    <row r="7111" spans="3:3" x14ac:dyDescent="0.2">
      <c r="C7111" s="13"/>
    </row>
    <row r="7112" spans="3:3" x14ac:dyDescent="0.2">
      <c r="C7112" s="13"/>
    </row>
    <row r="7113" spans="3:3" x14ac:dyDescent="0.2">
      <c r="C7113" s="13"/>
    </row>
    <row r="7114" spans="3:3" x14ac:dyDescent="0.2">
      <c r="C7114" s="13"/>
    </row>
    <row r="7115" spans="3:3" x14ac:dyDescent="0.2">
      <c r="C7115" s="13"/>
    </row>
    <row r="7116" spans="3:3" x14ac:dyDescent="0.2">
      <c r="C7116" s="13"/>
    </row>
    <row r="7117" spans="3:3" x14ac:dyDescent="0.2">
      <c r="C7117" s="13"/>
    </row>
    <row r="7118" spans="3:3" x14ac:dyDescent="0.2">
      <c r="C7118" s="13"/>
    </row>
    <row r="7119" spans="3:3" x14ac:dyDescent="0.2">
      <c r="C7119" s="13"/>
    </row>
    <row r="7120" spans="3:3" x14ac:dyDescent="0.2">
      <c r="C7120" s="13"/>
    </row>
    <row r="7121" spans="3:3" x14ac:dyDescent="0.2">
      <c r="C7121" s="13"/>
    </row>
    <row r="7122" spans="3:3" x14ac:dyDescent="0.2">
      <c r="C7122" s="13"/>
    </row>
    <row r="7123" spans="3:3" x14ac:dyDescent="0.2">
      <c r="C7123" s="13"/>
    </row>
    <row r="7124" spans="3:3" x14ac:dyDescent="0.2">
      <c r="C7124" s="13"/>
    </row>
    <row r="7125" spans="3:3" x14ac:dyDescent="0.2">
      <c r="C7125" s="13"/>
    </row>
    <row r="7126" spans="3:3" x14ac:dyDescent="0.2">
      <c r="C7126" s="13"/>
    </row>
    <row r="7127" spans="3:3" x14ac:dyDescent="0.2">
      <c r="C7127" s="13"/>
    </row>
    <row r="7128" spans="3:3" x14ac:dyDescent="0.2">
      <c r="C7128" s="13"/>
    </row>
    <row r="7129" spans="3:3" x14ac:dyDescent="0.2">
      <c r="C7129" s="13"/>
    </row>
    <row r="7130" spans="3:3" x14ac:dyDescent="0.2">
      <c r="C7130" s="13"/>
    </row>
    <row r="7131" spans="3:3" x14ac:dyDescent="0.2">
      <c r="C7131" s="13"/>
    </row>
    <row r="7132" spans="3:3" x14ac:dyDescent="0.2">
      <c r="C7132" s="13"/>
    </row>
    <row r="7133" spans="3:3" x14ac:dyDescent="0.2">
      <c r="C7133" s="13"/>
    </row>
    <row r="7134" spans="3:3" x14ac:dyDescent="0.2">
      <c r="C7134" s="13"/>
    </row>
    <row r="7135" spans="3:3" x14ac:dyDescent="0.2">
      <c r="C7135" s="13"/>
    </row>
    <row r="7136" spans="3:3" x14ac:dyDescent="0.2">
      <c r="C7136" s="13"/>
    </row>
    <row r="7137" spans="3:3" x14ac:dyDescent="0.2">
      <c r="C7137" s="13"/>
    </row>
    <row r="7138" spans="3:3" x14ac:dyDescent="0.2">
      <c r="C7138" s="13"/>
    </row>
    <row r="7139" spans="3:3" x14ac:dyDescent="0.2">
      <c r="C7139" s="13"/>
    </row>
    <row r="7140" spans="3:3" x14ac:dyDescent="0.2">
      <c r="C7140" s="13"/>
    </row>
    <row r="7141" spans="3:3" x14ac:dyDescent="0.2">
      <c r="C7141" s="13"/>
    </row>
    <row r="7142" spans="3:3" x14ac:dyDescent="0.2">
      <c r="C7142" s="13"/>
    </row>
    <row r="7143" spans="3:3" x14ac:dyDescent="0.2">
      <c r="C7143" s="13"/>
    </row>
    <row r="7144" spans="3:3" x14ac:dyDescent="0.2">
      <c r="C7144" s="13"/>
    </row>
    <row r="7145" spans="3:3" x14ac:dyDescent="0.2">
      <c r="C7145" s="13"/>
    </row>
    <row r="7146" spans="3:3" x14ac:dyDescent="0.2">
      <c r="C7146" s="13"/>
    </row>
    <row r="7147" spans="3:3" x14ac:dyDescent="0.2">
      <c r="C7147" s="13"/>
    </row>
    <row r="7148" spans="3:3" x14ac:dyDescent="0.2">
      <c r="C7148" s="13"/>
    </row>
    <row r="7149" spans="3:3" x14ac:dyDescent="0.2">
      <c r="C7149" s="13"/>
    </row>
    <row r="7150" spans="3:3" x14ac:dyDescent="0.2">
      <c r="C7150" s="13"/>
    </row>
    <row r="7151" spans="3:3" x14ac:dyDescent="0.2">
      <c r="C7151" s="13"/>
    </row>
    <row r="7152" spans="3:3" x14ac:dyDescent="0.2">
      <c r="C7152" s="13"/>
    </row>
    <row r="7153" spans="3:3" x14ac:dyDescent="0.2">
      <c r="C7153" s="13"/>
    </row>
    <row r="7154" spans="3:3" x14ac:dyDescent="0.2">
      <c r="C7154" s="13"/>
    </row>
    <row r="7155" spans="3:3" x14ac:dyDescent="0.2">
      <c r="C7155" s="13"/>
    </row>
    <row r="7156" spans="3:3" x14ac:dyDescent="0.2">
      <c r="C7156" s="13"/>
    </row>
    <row r="7157" spans="3:3" x14ac:dyDescent="0.2">
      <c r="C7157" s="13"/>
    </row>
    <row r="7158" spans="3:3" x14ac:dyDescent="0.2">
      <c r="C7158" s="13"/>
    </row>
    <row r="7159" spans="3:3" x14ac:dyDescent="0.2">
      <c r="C7159" s="13"/>
    </row>
    <row r="7160" spans="3:3" x14ac:dyDescent="0.2">
      <c r="C7160" s="13"/>
    </row>
    <row r="7161" spans="3:3" x14ac:dyDescent="0.2">
      <c r="C7161" s="13"/>
    </row>
    <row r="7162" spans="3:3" x14ac:dyDescent="0.2">
      <c r="C7162" s="13"/>
    </row>
    <row r="7163" spans="3:3" x14ac:dyDescent="0.2">
      <c r="C7163" s="13"/>
    </row>
    <row r="7164" spans="3:3" x14ac:dyDescent="0.2">
      <c r="C7164" s="13"/>
    </row>
    <row r="7165" spans="3:3" x14ac:dyDescent="0.2">
      <c r="C7165" s="13"/>
    </row>
    <row r="7166" spans="3:3" x14ac:dyDescent="0.2">
      <c r="C7166" s="13"/>
    </row>
    <row r="7167" spans="3:3" x14ac:dyDescent="0.2">
      <c r="C7167" s="13"/>
    </row>
    <row r="7168" spans="3:3" x14ac:dyDescent="0.2">
      <c r="C7168" s="13"/>
    </row>
    <row r="7169" spans="3:3" x14ac:dyDescent="0.2">
      <c r="C7169" s="13"/>
    </row>
    <row r="7170" spans="3:3" x14ac:dyDescent="0.2">
      <c r="C7170" s="13"/>
    </row>
    <row r="7171" spans="3:3" x14ac:dyDescent="0.2">
      <c r="C7171" s="13"/>
    </row>
    <row r="7172" spans="3:3" x14ac:dyDescent="0.2">
      <c r="C7172" s="13"/>
    </row>
    <row r="7173" spans="3:3" x14ac:dyDescent="0.2">
      <c r="C7173" s="13"/>
    </row>
    <row r="7174" spans="3:3" x14ac:dyDescent="0.2">
      <c r="C7174" s="13"/>
    </row>
    <row r="7175" spans="3:3" x14ac:dyDescent="0.2">
      <c r="C7175" s="13"/>
    </row>
    <row r="7176" spans="3:3" x14ac:dyDescent="0.2">
      <c r="C7176" s="13"/>
    </row>
    <row r="7177" spans="3:3" x14ac:dyDescent="0.2">
      <c r="C7177" s="13"/>
    </row>
    <row r="7178" spans="3:3" x14ac:dyDescent="0.2">
      <c r="C7178" s="13"/>
    </row>
    <row r="7179" spans="3:3" x14ac:dyDescent="0.2">
      <c r="C7179" s="13"/>
    </row>
    <row r="7180" spans="3:3" x14ac:dyDescent="0.2">
      <c r="C7180" s="13"/>
    </row>
    <row r="7181" spans="3:3" x14ac:dyDescent="0.2">
      <c r="C7181" s="13"/>
    </row>
    <row r="7182" spans="3:3" x14ac:dyDescent="0.2">
      <c r="C7182" s="13"/>
    </row>
    <row r="7183" spans="3:3" x14ac:dyDescent="0.2">
      <c r="C7183" s="13"/>
    </row>
    <row r="7184" spans="3:3" x14ac:dyDescent="0.2">
      <c r="C7184" s="13"/>
    </row>
    <row r="7185" spans="3:3" x14ac:dyDescent="0.2">
      <c r="C7185" s="13"/>
    </row>
    <row r="7186" spans="3:3" x14ac:dyDescent="0.2">
      <c r="C7186" s="13"/>
    </row>
    <row r="7187" spans="3:3" x14ac:dyDescent="0.2">
      <c r="C7187" s="13"/>
    </row>
    <row r="7188" spans="3:3" x14ac:dyDescent="0.2">
      <c r="C7188" s="13"/>
    </row>
    <row r="7189" spans="3:3" x14ac:dyDescent="0.2">
      <c r="C7189" s="13"/>
    </row>
    <row r="7190" spans="3:3" x14ac:dyDescent="0.2">
      <c r="C7190" s="13"/>
    </row>
    <row r="7191" spans="3:3" x14ac:dyDescent="0.2">
      <c r="C7191" s="13"/>
    </row>
    <row r="7192" spans="3:3" x14ac:dyDescent="0.2">
      <c r="C7192" s="13"/>
    </row>
    <row r="7193" spans="3:3" x14ac:dyDescent="0.2">
      <c r="C7193" s="13"/>
    </row>
    <row r="7194" spans="3:3" x14ac:dyDescent="0.2">
      <c r="C7194" s="13"/>
    </row>
    <row r="7195" spans="3:3" x14ac:dyDescent="0.2">
      <c r="C7195" s="13"/>
    </row>
    <row r="7196" spans="3:3" x14ac:dyDescent="0.2">
      <c r="C7196" s="13"/>
    </row>
    <row r="7197" spans="3:3" x14ac:dyDescent="0.2">
      <c r="C7197" s="13"/>
    </row>
    <row r="7198" spans="3:3" x14ac:dyDescent="0.2">
      <c r="C7198" s="13"/>
    </row>
    <row r="7199" spans="3:3" x14ac:dyDescent="0.2">
      <c r="C7199" s="13"/>
    </row>
    <row r="7200" spans="3:3" x14ac:dyDescent="0.2">
      <c r="C7200" s="13"/>
    </row>
    <row r="7201" spans="3:3" x14ac:dyDescent="0.2">
      <c r="C7201" s="13"/>
    </row>
    <row r="7202" spans="3:3" x14ac:dyDescent="0.2">
      <c r="C7202" s="13"/>
    </row>
    <row r="7203" spans="3:3" x14ac:dyDescent="0.2">
      <c r="C7203" s="13"/>
    </row>
    <row r="7204" spans="3:3" x14ac:dyDescent="0.2">
      <c r="C7204" s="13"/>
    </row>
    <row r="7205" spans="3:3" x14ac:dyDescent="0.2">
      <c r="C7205" s="13"/>
    </row>
    <row r="7206" spans="3:3" x14ac:dyDescent="0.2">
      <c r="C7206" s="13"/>
    </row>
    <row r="7207" spans="3:3" x14ac:dyDescent="0.2">
      <c r="C7207" s="13"/>
    </row>
    <row r="7208" spans="3:3" x14ac:dyDescent="0.2">
      <c r="C7208" s="13"/>
    </row>
    <row r="7209" spans="3:3" x14ac:dyDescent="0.2">
      <c r="C7209" s="13"/>
    </row>
    <row r="7210" spans="3:3" x14ac:dyDescent="0.2">
      <c r="C7210" s="13"/>
    </row>
    <row r="7211" spans="3:3" x14ac:dyDescent="0.2">
      <c r="C7211" s="13"/>
    </row>
    <row r="7212" spans="3:3" x14ac:dyDescent="0.2">
      <c r="C7212" s="13"/>
    </row>
    <row r="7213" spans="3:3" x14ac:dyDescent="0.2">
      <c r="C7213" s="13"/>
    </row>
    <row r="7214" spans="3:3" x14ac:dyDescent="0.2">
      <c r="C7214" s="13"/>
    </row>
    <row r="7215" spans="3:3" x14ac:dyDescent="0.2">
      <c r="C7215" s="13"/>
    </row>
    <row r="7216" spans="3:3" x14ac:dyDescent="0.2">
      <c r="C7216" s="13"/>
    </row>
    <row r="7217" spans="3:3" x14ac:dyDescent="0.2">
      <c r="C7217" s="13"/>
    </row>
    <row r="7218" spans="3:3" x14ac:dyDescent="0.2">
      <c r="C7218" s="13"/>
    </row>
    <row r="7219" spans="3:3" x14ac:dyDescent="0.2">
      <c r="C7219" s="13"/>
    </row>
    <row r="7220" spans="3:3" x14ac:dyDescent="0.2">
      <c r="C7220" s="13"/>
    </row>
    <row r="7221" spans="3:3" x14ac:dyDescent="0.2">
      <c r="C7221" s="13"/>
    </row>
    <row r="7222" spans="3:3" x14ac:dyDescent="0.2">
      <c r="C7222" s="13"/>
    </row>
    <row r="7223" spans="3:3" x14ac:dyDescent="0.2">
      <c r="C7223" s="13"/>
    </row>
    <row r="7224" spans="3:3" x14ac:dyDescent="0.2">
      <c r="C7224" s="13"/>
    </row>
    <row r="7225" spans="3:3" x14ac:dyDescent="0.2">
      <c r="C7225" s="13"/>
    </row>
    <row r="7226" spans="3:3" x14ac:dyDescent="0.2">
      <c r="C7226" s="13"/>
    </row>
    <row r="7227" spans="3:3" x14ac:dyDescent="0.2">
      <c r="C7227" s="13"/>
    </row>
    <row r="7228" spans="3:3" x14ac:dyDescent="0.2">
      <c r="C7228" s="13"/>
    </row>
    <row r="7229" spans="3:3" x14ac:dyDescent="0.2">
      <c r="C7229" s="13"/>
    </row>
    <row r="7230" spans="3:3" x14ac:dyDescent="0.2">
      <c r="C7230" s="13"/>
    </row>
    <row r="7231" spans="3:3" x14ac:dyDescent="0.2">
      <c r="C7231" s="13"/>
    </row>
    <row r="7232" spans="3:3" x14ac:dyDescent="0.2">
      <c r="C7232" s="13"/>
    </row>
    <row r="7233" spans="3:3" x14ac:dyDescent="0.2">
      <c r="C7233" s="13"/>
    </row>
    <row r="7234" spans="3:3" x14ac:dyDescent="0.2">
      <c r="C7234" s="13"/>
    </row>
    <row r="7235" spans="3:3" x14ac:dyDescent="0.2">
      <c r="C7235" s="13"/>
    </row>
    <row r="7236" spans="3:3" x14ac:dyDescent="0.2">
      <c r="C7236" s="13"/>
    </row>
    <row r="7237" spans="3:3" x14ac:dyDescent="0.2">
      <c r="C7237" s="13"/>
    </row>
    <row r="7238" spans="3:3" x14ac:dyDescent="0.2">
      <c r="C7238" s="13"/>
    </row>
    <row r="7239" spans="3:3" x14ac:dyDescent="0.2">
      <c r="C7239" s="13"/>
    </row>
    <row r="7240" spans="3:3" x14ac:dyDescent="0.2">
      <c r="C7240" s="13"/>
    </row>
    <row r="7241" spans="3:3" x14ac:dyDescent="0.2">
      <c r="C7241" s="13"/>
    </row>
    <row r="7242" spans="3:3" x14ac:dyDescent="0.2">
      <c r="C7242" s="13"/>
    </row>
    <row r="7243" spans="3:3" x14ac:dyDescent="0.2">
      <c r="C7243" s="13"/>
    </row>
    <row r="7244" spans="3:3" x14ac:dyDescent="0.2">
      <c r="C7244" s="13"/>
    </row>
    <row r="7245" spans="3:3" x14ac:dyDescent="0.2">
      <c r="C7245" s="13"/>
    </row>
    <row r="7246" spans="3:3" x14ac:dyDescent="0.2">
      <c r="C7246" s="13"/>
    </row>
    <row r="7247" spans="3:3" x14ac:dyDescent="0.2">
      <c r="C7247" s="13"/>
    </row>
    <row r="7248" spans="3:3" x14ac:dyDescent="0.2">
      <c r="C7248" s="13"/>
    </row>
    <row r="7249" spans="3:3" x14ac:dyDescent="0.2">
      <c r="C7249" s="13"/>
    </row>
    <row r="7250" spans="3:3" x14ac:dyDescent="0.2">
      <c r="C7250" s="13"/>
    </row>
    <row r="7251" spans="3:3" x14ac:dyDescent="0.2">
      <c r="C7251" s="13"/>
    </row>
    <row r="7252" spans="3:3" x14ac:dyDescent="0.2">
      <c r="C7252" s="13"/>
    </row>
    <row r="7253" spans="3:3" x14ac:dyDescent="0.2">
      <c r="C7253" s="13"/>
    </row>
    <row r="7254" spans="3:3" x14ac:dyDescent="0.2">
      <c r="C7254" s="13"/>
    </row>
    <row r="7255" spans="3:3" x14ac:dyDescent="0.2">
      <c r="C7255" s="13"/>
    </row>
    <row r="7256" spans="3:3" x14ac:dyDescent="0.2">
      <c r="C7256" s="13"/>
    </row>
    <row r="7257" spans="3:3" x14ac:dyDescent="0.2">
      <c r="C7257" s="13"/>
    </row>
    <row r="7258" spans="3:3" x14ac:dyDescent="0.2">
      <c r="C7258" s="13"/>
    </row>
    <row r="7259" spans="3:3" x14ac:dyDescent="0.2">
      <c r="C7259" s="13"/>
    </row>
    <row r="7260" spans="3:3" x14ac:dyDescent="0.2">
      <c r="C7260" s="13"/>
    </row>
    <row r="7261" spans="3:3" x14ac:dyDescent="0.2">
      <c r="C7261" s="13"/>
    </row>
    <row r="7262" spans="3:3" x14ac:dyDescent="0.2">
      <c r="C7262" s="13"/>
    </row>
    <row r="7263" spans="3:3" x14ac:dyDescent="0.2">
      <c r="C7263" s="13"/>
    </row>
    <row r="7264" spans="3:3" x14ac:dyDescent="0.2">
      <c r="C7264" s="13"/>
    </row>
    <row r="7265" spans="3:3" x14ac:dyDescent="0.2">
      <c r="C7265" s="13"/>
    </row>
    <row r="7266" spans="3:3" x14ac:dyDescent="0.2">
      <c r="C7266" s="13"/>
    </row>
    <row r="7267" spans="3:3" x14ac:dyDescent="0.2">
      <c r="C7267" s="13"/>
    </row>
    <row r="7268" spans="3:3" x14ac:dyDescent="0.2">
      <c r="C7268" s="13"/>
    </row>
    <row r="7269" spans="3:3" x14ac:dyDescent="0.2">
      <c r="C7269" s="13"/>
    </row>
    <row r="7270" spans="3:3" x14ac:dyDescent="0.2">
      <c r="C7270" s="13"/>
    </row>
    <row r="7271" spans="3:3" x14ac:dyDescent="0.2">
      <c r="C7271" s="13"/>
    </row>
    <row r="7272" spans="3:3" x14ac:dyDescent="0.2">
      <c r="C7272" s="13"/>
    </row>
    <row r="7273" spans="3:3" x14ac:dyDescent="0.2">
      <c r="C7273" s="13"/>
    </row>
    <row r="7274" spans="3:3" x14ac:dyDescent="0.2">
      <c r="C7274" s="13"/>
    </row>
    <row r="7275" spans="3:3" x14ac:dyDescent="0.2">
      <c r="C7275" s="13"/>
    </row>
    <row r="7276" spans="3:3" x14ac:dyDescent="0.2">
      <c r="C7276" s="13"/>
    </row>
    <row r="7277" spans="3:3" x14ac:dyDescent="0.2">
      <c r="C7277" s="13"/>
    </row>
    <row r="7278" spans="3:3" x14ac:dyDescent="0.2">
      <c r="C7278" s="13"/>
    </row>
    <row r="7279" spans="3:3" x14ac:dyDescent="0.2">
      <c r="C7279" s="13"/>
    </row>
    <row r="7280" spans="3:3" x14ac:dyDescent="0.2">
      <c r="C7280" s="13"/>
    </row>
    <row r="7281" spans="3:3" x14ac:dyDescent="0.2">
      <c r="C7281" s="13"/>
    </row>
    <row r="7282" spans="3:3" x14ac:dyDescent="0.2">
      <c r="C7282" s="13"/>
    </row>
    <row r="7283" spans="3:3" x14ac:dyDescent="0.2">
      <c r="C7283" s="13"/>
    </row>
    <row r="7284" spans="3:3" x14ac:dyDescent="0.2">
      <c r="C7284" s="13"/>
    </row>
    <row r="7285" spans="3:3" x14ac:dyDescent="0.2">
      <c r="C7285" s="13"/>
    </row>
    <row r="7286" spans="3:3" x14ac:dyDescent="0.2">
      <c r="C7286" s="13"/>
    </row>
    <row r="7287" spans="3:3" x14ac:dyDescent="0.2">
      <c r="C7287" s="13"/>
    </row>
    <row r="7288" spans="3:3" x14ac:dyDescent="0.2">
      <c r="C7288" s="13"/>
    </row>
    <row r="7289" spans="3:3" x14ac:dyDescent="0.2">
      <c r="C7289" s="13"/>
    </row>
    <row r="7290" spans="3:3" x14ac:dyDescent="0.2">
      <c r="C7290" s="13"/>
    </row>
    <row r="7291" spans="3:3" x14ac:dyDescent="0.2">
      <c r="C7291" s="13"/>
    </row>
    <row r="7292" spans="3:3" x14ac:dyDescent="0.2">
      <c r="C7292" s="13"/>
    </row>
    <row r="7293" spans="3:3" x14ac:dyDescent="0.2">
      <c r="C7293" s="13"/>
    </row>
    <row r="7294" spans="3:3" x14ac:dyDescent="0.2">
      <c r="C7294" s="13"/>
    </row>
    <row r="7295" spans="3:3" x14ac:dyDescent="0.2">
      <c r="C7295" s="13"/>
    </row>
    <row r="7296" spans="3:3" x14ac:dyDescent="0.2">
      <c r="C7296" s="13"/>
    </row>
    <row r="7297" spans="3:3" x14ac:dyDescent="0.2">
      <c r="C7297" s="13"/>
    </row>
    <row r="7298" spans="3:3" x14ac:dyDescent="0.2">
      <c r="C7298" s="13"/>
    </row>
    <row r="7299" spans="3:3" x14ac:dyDescent="0.2">
      <c r="C7299" s="13"/>
    </row>
    <row r="7300" spans="3:3" x14ac:dyDescent="0.2">
      <c r="C7300" s="13"/>
    </row>
    <row r="7301" spans="3:3" x14ac:dyDescent="0.2">
      <c r="C7301" s="13"/>
    </row>
    <row r="7302" spans="3:3" x14ac:dyDescent="0.2">
      <c r="C7302" s="13"/>
    </row>
    <row r="7303" spans="3:3" x14ac:dyDescent="0.2">
      <c r="C7303" s="13"/>
    </row>
    <row r="7304" spans="3:3" x14ac:dyDescent="0.2">
      <c r="C7304" s="13"/>
    </row>
    <row r="7305" spans="3:3" x14ac:dyDescent="0.2">
      <c r="C7305" s="13"/>
    </row>
    <row r="7306" spans="3:3" x14ac:dyDescent="0.2">
      <c r="C7306" s="13"/>
    </row>
    <row r="7307" spans="3:3" x14ac:dyDescent="0.2">
      <c r="C7307" s="13"/>
    </row>
    <row r="7308" spans="3:3" x14ac:dyDescent="0.2">
      <c r="C7308" s="13"/>
    </row>
    <row r="7309" spans="3:3" x14ac:dyDescent="0.2">
      <c r="C7309" s="13"/>
    </row>
    <row r="7310" spans="3:3" x14ac:dyDescent="0.2">
      <c r="C7310" s="13"/>
    </row>
    <row r="7311" spans="3:3" x14ac:dyDescent="0.2">
      <c r="C7311" s="13"/>
    </row>
    <row r="7312" spans="3:3" x14ac:dyDescent="0.2">
      <c r="C7312" s="13"/>
    </row>
    <row r="7313" spans="3:3" x14ac:dyDescent="0.2">
      <c r="C7313" s="13"/>
    </row>
    <row r="7314" spans="3:3" x14ac:dyDescent="0.2">
      <c r="C7314" s="13"/>
    </row>
    <row r="7315" spans="3:3" x14ac:dyDescent="0.2">
      <c r="C7315" s="13"/>
    </row>
    <row r="7316" spans="3:3" x14ac:dyDescent="0.2">
      <c r="C7316" s="13"/>
    </row>
    <row r="7317" spans="3:3" x14ac:dyDescent="0.2">
      <c r="C7317" s="13"/>
    </row>
    <row r="7318" spans="3:3" x14ac:dyDescent="0.2">
      <c r="C7318" s="13"/>
    </row>
    <row r="7319" spans="3:3" x14ac:dyDescent="0.2">
      <c r="C7319" s="13"/>
    </row>
    <row r="7320" spans="3:3" x14ac:dyDescent="0.2">
      <c r="C7320" s="13"/>
    </row>
    <row r="7321" spans="3:3" x14ac:dyDescent="0.2">
      <c r="C7321" s="13"/>
    </row>
    <row r="7322" spans="3:3" x14ac:dyDescent="0.2">
      <c r="C7322" s="13"/>
    </row>
    <row r="7323" spans="3:3" x14ac:dyDescent="0.2">
      <c r="C7323" s="13"/>
    </row>
    <row r="7324" spans="3:3" x14ac:dyDescent="0.2">
      <c r="C7324" s="13"/>
    </row>
    <row r="7325" spans="3:3" x14ac:dyDescent="0.2">
      <c r="C7325" s="13"/>
    </row>
    <row r="7326" spans="3:3" x14ac:dyDescent="0.2">
      <c r="C7326" s="13"/>
    </row>
    <row r="7327" spans="3:3" x14ac:dyDescent="0.2">
      <c r="C7327" s="13"/>
    </row>
    <row r="7328" spans="3:3" x14ac:dyDescent="0.2">
      <c r="C7328" s="13"/>
    </row>
    <row r="7329" spans="3:3" x14ac:dyDescent="0.2">
      <c r="C7329" s="13"/>
    </row>
    <row r="7330" spans="3:3" x14ac:dyDescent="0.2">
      <c r="C7330" s="13"/>
    </row>
    <row r="7331" spans="3:3" x14ac:dyDescent="0.2">
      <c r="C7331" s="13"/>
    </row>
    <row r="7332" spans="3:3" x14ac:dyDescent="0.2">
      <c r="C7332" s="13"/>
    </row>
    <row r="7333" spans="3:3" x14ac:dyDescent="0.2">
      <c r="C7333" s="13"/>
    </row>
    <row r="7334" spans="3:3" x14ac:dyDescent="0.2">
      <c r="C7334" s="13"/>
    </row>
    <row r="7335" spans="3:3" x14ac:dyDescent="0.2">
      <c r="C7335" s="13"/>
    </row>
    <row r="7336" spans="3:3" x14ac:dyDescent="0.2">
      <c r="C7336" s="13"/>
    </row>
    <row r="7337" spans="3:3" x14ac:dyDescent="0.2">
      <c r="C7337" s="13"/>
    </row>
    <row r="7338" spans="3:3" x14ac:dyDescent="0.2">
      <c r="C7338" s="13"/>
    </row>
    <row r="7339" spans="3:3" x14ac:dyDescent="0.2">
      <c r="C7339" s="13"/>
    </row>
    <row r="7340" spans="3:3" x14ac:dyDescent="0.2">
      <c r="C7340" s="13"/>
    </row>
    <row r="7341" spans="3:3" x14ac:dyDescent="0.2">
      <c r="C7341" s="13"/>
    </row>
    <row r="7342" spans="3:3" x14ac:dyDescent="0.2">
      <c r="C7342" s="13"/>
    </row>
    <row r="7343" spans="3:3" x14ac:dyDescent="0.2">
      <c r="C7343" s="13"/>
    </row>
    <row r="7344" spans="3:3" x14ac:dyDescent="0.2">
      <c r="C7344" s="13"/>
    </row>
    <row r="7345" spans="3:3" x14ac:dyDescent="0.2">
      <c r="C7345" s="13"/>
    </row>
    <row r="7346" spans="3:3" x14ac:dyDescent="0.2">
      <c r="C7346" s="13"/>
    </row>
    <row r="7347" spans="3:3" x14ac:dyDescent="0.2">
      <c r="C7347" s="13"/>
    </row>
    <row r="7348" spans="3:3" x14ac:dyDescent="0.2">
      <c r="C7348" s="13"/>
    </row>
    <row r="7349" spans="3:3" x14ac:dyDescent="0.2">
      <c r="C7349" s="13"/>
    </row>
    <row r="7350" spans="3:3" x14ac:dyDescent="0.2">
      <c r="C7350" s="13"/>
    </row>
    <row r="7351" spans="3:3" x14ac:dyDescent="0.2">
      <c r="C7351" s="13"/>
    </row>
    <row r="7352" spans="3:3" x14ac:dyDescent="0.2">
      <c r="C7352" s="13"/>
    </row>
    <row r="7353" spans="3:3" x14ac:dyDescent="0.2">
      <c r="C7353" s="13"/>
    </row>
    <row r="7354" spans="3:3" x14ac:dyDescent="0.2">
      <c r="C7354" s="13"/>
    </row>
    <row r="7355" spans="3:3" x14ac:dyDescent="0.2">
      <c r="C7355" s="13"/>
    </row>
    <row r="7356" spans="3:3" x14ac:dyDescent="0.2">
      <c r="C7356" s="13"/>
    </row>
    <row r="7357" spans="3:3" x14ac:dyDescent="0.2">
      <c r="C7357" s="13"/>
    </row>
    <row r="7358" spans="3:3" x14ac:dyDescent="0.2">
      <c r="C7358" s="13"/>
    </row>
    <row r="7359" spans="3:3" x14ac:dyDescent="0.2">
      <c r="C7359" s="13"/>
    </row>
    <row r="7360" spans="3:3" x14ac:dyDescent="0.2">
      <c r="C7360" s="13"/>
    </row>
    <row r="7361" spans="3:3" x14ac:dyDescent="0.2">
      <c r="C7361" s="13"/>
    </row>
    <row r="7362" spans="3:3" x14ac:dyDescent="0.2">
      <c r="C7362" s="13"/>
    </row>
    <row r="7363" spans="3:3" x14ac:dyDescent="0.2">
      <c r="C7363" s="13"/>
    </row>
    <row r="7364" spans="3:3" x14ac:dyDescent="0.2">
      <c r="C7364" s="13"/>
    </row>
    <row r="7365" spans="3:3" x14ac:dyDescent="0.2">
      <c r="C7365" s="13"/>
    </row>
    <row r="7366" spans="3:3" x14ac:dyDescent="0.2">
      <c r="C7366" s="13"/>
    </row>
    <row r="7367" spans="3:3" x14ac:dyDescent="0.2">
      <c r="C7367" s="13"/>
    </row>
    <row r="7368" spans="3:3" x14ac:dyDescent="0.2">
      <c r="C7368" s="13"/>
    </row>
    <row r="7369" spans="3:3" x14ac:dyDescent="0.2">
      <c r="C7369" s="13"/>
    </row>
    <row r="7370" spans="3:3" x14ac:dyDescent="0.2">
      <c r="C7370" s="13"/>
    </row>
    <row r="7371" spans="3:3" x14ac:dyDescent="0.2">
      <c r="C7371" s="13"/>
    </row>
    <row r="7372" spans="3:3" x14ac:dyDescent="0.2">
      <c r="C7372" s="13"/>
    </row>
    <row r="7373" spans="3:3" x14ac:dyDescent="0.2">
      <c r="C7373" s="13"/>
    </row>
    <row r="7374" spans="3:3" x14ac:dyDescent="0.2">
      <c r="C7374" s="13"/>
    </row>
    <row r="7375" spans="3:3" x14ac:dyDescent="0.2">
      <c r="C7375" s="13"/>
    </row>
    <row r="7376" spans="3:3" x14ac:dyDescent="0.2">
      <c r="C7376" s="13"/>
    </row>
    <row r="7377" spans="3:3" x14ac:dyDescent="0.2">
      <c r="C7377" s="13"/>
    </row>
    <row r="7378" spans="3:3" x14ac:dyDescent="0.2">
      <c r="C7378" s="13"/>
    </row>
    <row r="7379" spans="3:3" x14ac:dyDescent="0.2">
      <c r="C7379" s="13"/>
    </row>
    <row r="7380" spans="3:3" x14ac:dyDescent="0.2">
      <c r="C7380" s="13"/>
    </row>
    <row r="7381" spans="3:3" x14ac:dyDescent="0.2">
      <c r="C7381" s="13"/>
    </row>
    <row r="7382" spans="3:3" x14ac:dyDescent="0.2">
      <c r="C7382" s="13"/>
    </row>
    <row r="7383" spans="3:3" x14ac:dyDescent="0.2">
      <c r="C7383" s="13"/>
    </row>
    <row r="7384" spans="3:3" x14ac:dyDescent="0.2">
      <c r="C7384" s="13"/>
    </row>
    <row r="7385" spans="3:3" x14ac:dyDescent="0.2">
      <c r="C7385" s="13"/>
    </row>
    <row r="7386" spans="3:3" x14ac:dyDescent="0.2">
      <c r="C7386" s="13"/>
    </row>
    <row r="7387" spans="3:3" x14ac:dyDescent="0.2">
      <c r="C7387" s="13"/>
    </row>
    <row r="7388" spans="3:3" x14ac:dyDescent="0.2">
      <c r="C7388" s="13"/>
    </row>
    <row r="7389" spans="3:3" x14ac:dyDescent="0.2">
      <c r="C7389" s="13"/>
    </row>
    <row r="7390" spans="3:3" x14ac:dyDescent="0.2">
      <c r="C7390" s="13"/>
    </row>
    <row r="7391" spans="3:3" x14ac:dyDescent="0.2">
      <c r="C7391" s="13"/>
    </row>
    <row r="7392" spans="3:3" x14ac:dyDescent="0.2">
      <c r="C7392" s="13"/>
    </row>
    <row r="7393" spans="3:3" x14ac:dyDescent="0.2">
      <c r="C7393" s="13"/>
    </row>
    <row r="7394" spans="3:3" x14ac:dyDescent="0.2">
      <c r="C7394" s="13"/>
    </row>
    <row r="7395" spans="3:3" x14ac:dyDescent="0.2">
      <c r="C7395" s="13"/>
    </row>
    <row r="7396" spans="3:3" x14ac:dyDescent="0.2">
      <c r="C7396" s="13"/>
    </row>
    <row r="7397" spans="3:3" x14ac:dyDescent="0.2">
      <c r="C7397" s="13"/>
    </row>
    <row r="7398" spans="3:3" x14ac:dyDescent="0.2">
      <c r="C7398" s="13"/>
    </row>
    <row r="7399" spans="3:3" x14ac:dyDescent="0.2">
      <c r="C7399" s="13"/>
    </row>
    <row r="7400" spans="3:3" x14ac:dyDescent="0.2">
      <c r="C7400" s="13"/>
    </row>
    <row r="7401" spans="3:3" x14ac:dyDescent="0.2">
      <c r="C7401" s="13"/>
    </row>
    <row r="7402" spans="3:3" x14ac:dyDescent="0.2">
      <c r="C7402" s="13"/>
    </row>
    <row r="7403" spans="3:3" x14ac:dyDescent="0.2">
      <c r="C7403" s="13"/>
    </row>
    <row r="7404" spans="3:3" x14ac:dyDescent="0.2">
      <c r="C7404" s="13"/>
    </row>
    <row r="7405" spans="3:3" x14ac:dyDescent="0.2">
      <c r="C7405" s="13"/>
    </row>
    <row r="7406" spans="3:3" x14ac:dyDescent="0.2">
      <c r="C7406" s="13"/>
    </row>
    <row r="7407" spans="3:3" x14ac:dyDescent="0.2">
      <c r="C7407" s="13"/>
    </row>
    <row r="7408" spans="3:3" x14ac:dyDescent="0.2">
      <c r="C7408" s="13"/>
    </row>
    <row r="7409" spans="3:3" x14ac:dyDescent="0.2">
      <c r="C7409" s="13"/>
    </row>
    <row r="7410" spans="3:3" x14ac:dyDescent="0.2">
      <c r="C7410" s="13"/>
    </row>
    <row r="7411" spans="3:3" x14ac:dyDescent="0.2">
      <c r="C7411" s="13"/>
    </row>
    <row r="7412" spans="3:3" x14ac:dyDescent="0.2">
      <c r="C7412" s="13"/>
    </row>
    <row r="7413" spans="3:3" x14ac:dyDescent="0.2">
      <c r="C7413" s="13"/>
    </row>
    <row r="7414" spans="3:3" x14ac:dyDescent="0.2">
      <c r="C7414" s="13"/>
    </row>
    <row r="7415" spans="3:3" x14ac:dyDescent="0.2">
      <c r="C7415" s="13"/>
    </row>
    <row r="7416" spans="3:3" x14ac:dyDescent="0.2">
      <c r="C7416" s="13"/>
    </row>
    <row r="7417" spans="3:3" x14ac:dyDescent="0.2">
      <c r="C7417" s="13"/>
    </row>
    <row r="7418" spans="3:3" x14ac:dyDescent="0.2">
      <c r="C7418" s="13"/>
    </row>
    <row r="7419" spans="3:3" x14ac:dyDescent="0.2">
      <c r="C7419" s="13"/>
    </row>
    <row r="7420" spans="3:3" x14ac:dyDescent="0.2">
      <c r="C7420" s="13"/>
    </row>
    <row r="7421" spans="3:3" x14ac:dyDescent="0.2">
      <c r="C7421" s="13"/>
    </row>
    <row r="7422" spans="3:3" x14ac:dyDescent="0.2">
      <c r="C7422" s="13"/>
    </row>
    <row r="7423" spans="3:3" x14ac:dyDescent="0.2">
      <c r="C7423" s="13"/>
    </row>
    <row r="7424" spans="3:3" x14ac:dyDescent="0.2">
      <c r="C7424" s="13"/>
    </row>
    <row r="7425" spans="3:3" x14ac:dyDescent="0.2">
      <c r="C7425" s="13"/>
    </row>
    <row r="7426" spans="3:3" x14ac:dyDescent="0.2">
      <c r="C7426" s="13"/>
    </row>
    <row r="7427" spans="3:3" x14ac:dyDescent="0.2">
      <c r="C7427" s="13"/>
    </row>
    <row r="7428" spans="3:3" x14ac:dyDescent="0.2">
      <c r="C7428" s="13"/>
    </row>
    <row r="7429" spans="3:3" x14ac:dyDescent="0.2">
      <c r="C7429" s="13"/>
    </row>
    <row r="7430" spans="3:3" x14ac:dyDescent="0.2">
      <c r="C7430" s="13"/>
    </row>
    <row r="7431" spans="3:3" x14ac:dyDescent="0.2">
      <c r="C7431" s="13"/>
    </row>
    <row r="7432" spans="3:3" x14ac:dyDescent="0.2">
      <c r="C7432" s="13"/>
    </row>
    <row r="7433" spans="3:3" x14ac:dyDescent="0.2">
      <c r="C7433" s="13"/>
    </row>
    <row r="7434" spans="3:3" x14ac:dyDescent="0.2">
      <c r="C7434" s="13"/>
    </row>
    <row r="7435" spans="3:3" x14ac:dyDescent="0.2">
      <c r="C7435" s="13"/>
    </row>
    <row r="7436" spans="3:3" x14ac:dyDescent="0.2">
      <c r="C7436" s="13"/>
    </row>
    <row r="7437" spans="3:3" x14ac:dyDescent="0.2">
      <c r="C7437" s="13"/>
    </row>
    <row r="7438" spans="3:3" x14ac:dyDescent="0.2">
      <c r="C7438" s="13"/>
    </row>
    <row r="7439" spans="3:3" x14ac:dyDescent="0.2">
      <c r="C7439" s="13"/>
    </row>
    <row r="7440" spans="3:3" x14ac:dyDescent="0.2">
      <c r="C7440" s="13"/>
    </row>
    <row r="7441" spans="3:3" x14ac:dyDescent="0.2">
      <c r="C7441" s="13"/>
    </row>
    <row r="7442" spans="3:3" x14ac:dyDescent="0.2">
      <c r="C7442" s="13"/>
    </row>
    <row r="7443" spans="3:3" x14ac:dyDescent="0.2">
      <c r="C7443" s="13"/>
    </row>
    <row r="7444" spans="3:3" x14ac:dyDescent="0.2">
      <c r="C7444" s="13"/>
    </row>
    <row r="7445" spans="3:3" x14ac:dyDescent="0.2">
      <c r="C7445" s="13"/>
    </row>
    <row r="7446" spans="3:3" x14ac:dyDescent="0.2">
      <c r="C7446" s="13"/>
    </row>
    <row r="7447" spans="3:3" x14ac:dyDescent="0.2">
      <c r="C7447" s="13"/>
    </row>
    <row r="7448" spans="3:3" x14ac:dyDescent="0.2">
      <c r="C7448" s="13"/>
    </row>
    <row r="7449" spans="3:3" x14ac:dyDescent="0.2">
      <c r="C7449" s="13"/>
    </row>
    <row r="7450" spans="3:3" x14ac:dyDescent="0.2">
      <c r="C7450" s="13"/>
    </row>
    <row r="7451" spans="3:3" x14ac:dyDescent="0.2">
      <c r="C7451" s="13"/>
    </row>
    <row r="7452" spans="3:3" x14ac:dyDescent="0.2">
      <c r="C7452" s="13"/>
    </row>
    <row r="7453" spans="3:3" x14ac:dyDescent="0.2">
      <c r="C7453" s="13"/>
    </row>
    <row r="7454" spans="3:3" x14ac:dyDescent="0.2">
      <c r="C7454" s="13"/>
    </row>
    <row r="7455" spans="3:3" x14ac:dyDescent="0.2">
      <c r="C7455" s="13"/>
    </row>
    <row r="7456" spans="3:3" x14ac:dyDescent="0.2">
      <c r="C7456" s="13"/>
    </row>
    <row r="7457" spans="3:3" x14ac:dyDescent="0.2">
      <c r="C7457" s="13"/>
    </row>
    <row r="7458" spans="3:3" x14ac:dyDescent="0.2">
      <c r="C7458" s="13"/>
    </row>
    <row r="7459" spans="3:3" x14ac:dyDescent="0.2">
      <c r="C7459" s="13"/>
    </row>
    <row r="7460" spans="3:3" x14ac:dyDescent="0.2">
      <c r="C7460" s="13"/>
    </row>
    <row r="7461" spans="3:3" x14ac:dyDescent="0.2">
      <c r="C7461" s="13"/>
    </row>
    <row r="7462" spans="3:3" x14ac:dyDescent="0.2">
      <c r="C7462" s="13"/>
    </row>
    <row r="7463" spans="3:3" x14ac:dyDescent="0.2">
      <c r="C7463" s="13"/>
    </row>
    <row r="7464" spans="3:3" x14ac:dyDescent="0.2">
      <c r="C7464" s="13"/>
    </row>
    <row r="7465" spans="3:3" x14ac:dyDescent="0.2">
      <c r="C7465" s="13"/>
    </row>
    <row r="7466" spans="3:3" x14ac:dyDescent="0.2">
      <c r="C7466" s="13"/>
    </row>
    <row r="7467" spans="3:3" x14ac:dyDescent="0.2">
      <c r="C7467" s="13"/>
    </row>
    <row r="7468" spans="3:3" x14ac:dyDescent="0.2">
      <c r="C7468" s="13"/>
    </row>
    <row r="7469" spans="3:3" x14ac:dyDescent="0.2">
      <c r="C7469" s="13"/>
    </row>
    <row r="7470" spans="3:3" x14ac:dyDescent="0.2">
      <c r="C7470" s="13"/>
    </row>
    <row r="7471" spans="3:3" x14ac:dyDescent="0.2">
      <c r="C7471" s="13"/>
    </row>
    <row r="7472" spans="3:3" x14ac:dyDescent="0.2">
      <c r="C7472" s="13"/>
    </row>
    <row r="7473" spans="3:3" x14ac:dyDescent="0.2">
      <c r="C7473" s="13"/>
    </row>
    <row r="7474" spans="3:3" x14ac:dyDescent="0.2">
      <c r="C7474" s="13"/>
    </row>
    <row r="7475" spans="3:3" x14ac:dyDescent="0.2">
      <c r="C7475" s="13"/>
    </row>
    <row r="7476" spans="3:3" x14ac:dyDescent="0.2">
      <c r="C7476" s="13"/>
    </row>
    <row r="7477" spans="3:3" x14ac:dyDescent="0.2">
      <c r="C7477" s="13"/>
    </row>
    <row r="7478" spans="3:3" x14ac:dyDescent="0.2">
      <c r="C7478" s="13"/>
    </row>
    <row r="7479" spans="3:3" x14ac:dyDescent="0.2">
      <c r="C7479" s="13"/>
    </row>
    <row r="7480" spans="3:3" x14ac:dyDescent="0.2">
      <c r="C7480" s="13"/>
    </row>
    <row r="7481" spans="3:3" x14ac:dyDescent="0.2">
      <c r="C7481" s="13"/>
    </row>
    <row r="7482" spans="3:3" x14ac:dyDescent="0.2">
      <c r="C7482" s="13"/>
    </row>
    <row r="7483" spans="3:3" x14ac:dyDescent="0.2">
      <c r="C7483" s="13"/>
    </row>
    <row r="7484" spans="3:3" x14ac:dyDescent="0.2">
      <c r="C7484" s="13"/>
    </row>
    <row r="7485" spans="3:3" x14ac:dyDescent="0.2">
      <c r="C7485" s="13"/>
    </row>
    <row r="7486" spans="3:3" x14ac:dyDescent="0.2">
      <c r="C7486" s="13"/>
    </row>
    <row r="7487" spans="3:3" x14ac:dyDescent="0.2">
      <c r="C7487" s="13"/>
    </row>
    <row r="7488" spans="3:3" x14ac:dyDescent="0.2">
      <c r="C7488" s="13"/>
    </row>
    <row r="7489" spans="3:3" x14ac:dyDescent="0.2">
      <c r="C7489" s="13"/>
    </row>
    <row r="7490" spans="3:3" x14ac:dyDescent="0.2">
      <c r="C7490" s="13"/>
    </row>
    <row r="7491" spans="3:3" x14ac:dyDescent="0.2">
      <c r="C7491" s="13"/>
    </row>
    <row r="7492" spans="3:3" x14ac:dyDescent="0.2">
      <c r="C7492" s="13"/>
    </row>
    <row r="7493" spans="3:3" x14ac:dyDescent="0.2">
      <c r="C7493" s="13"/>
    </row>
    <row r="7494" spans="3:3" x14ac:dyDescent="0.2">
      <c r="C7494" s="13"/>
    </row>
    <row r="7495" spans="3:3" x14ac:dyDescent="0.2">
      <c r="C7495" s="13"/>
    </row>
    <row r="7496" spans="3:3" x14ac:dyDescent="0.2">
      <c r="C7496" s="13"/>
    </row>
    <row r="7497" spans="3:3" x14ac:dyDescent="0.2">
      <c r="C7497" s="13"/>
    </row>
    <row r="7498" spans="3:3" x14ac:dyDescent="0.2">
      <c r="C7498" s="13"/>
    </row>
    <row r="7499" spans="3:3" x14ac:dyDescent="0.2">
      <c r="C7499" s="13"/>
    </row>
    <row r="7500" spans="3:3" x14ac:dyDescent="0.2">
      <c r="C7500" s="13"/>
    </row>
    <row r="7501" spans="3:3" x14ac:dyDescent="0.2">
      <c r="C7501" s="13"/>
    </row>
    <row r="7502" spans="3:3" x14ac:dyDescent="0.2">
      <c r="C7502" s="13"/>
    </row>
    <row r="7503" spans="3:3" x14ac:dyDescent="0.2">
      <c r="C7503" s="13"/>
    </row>
    <row r="7504" spans="3:3" x14ac:dyDescent="0.2">
      <c r="C7504" s="13"/>
    </row>
    <row r="7505" spans="3:3" x14ac:dyDescent="0.2">
      <c r="C7505" s="13"/>
    </row>
    <row r="7506" spans="3:3" x14ac:dyDescent="0.2">
      <c r="C7506" s="13"/>
    </row>
    <row r="7507" spans="3:3" x14ac:dyDescent="0.2">
      <c r="C7507" s="13"/>
    </row>
    <row r="7508" spans="3:3" x14ac:dyDescent="0.2">
      <c r="C7508" s="13"/>
    </row>
    <row r="7509" spans="3:3" x14ac:dyDescent="0.2">
      <c r="C7509" s="13"/>
    </row>
    <row r="7510" spans="3:3" x14ac:dyDescent="0.2">
      <c r="C7510" s="13"/>
    </row>
    <row r="7511" spans="3:3" x14ac:dyDescent="0.2">
      <c r="C7511" s="13"/>
    </row>
    <row r="7512" spans="3:3" x14ac:dyDescent="0.2">
      <c r="C7512" s="13"/>
    </row>
    <row r="7513" spans="3:3" x14ac:dyDescent="0.2">
      <c r="C7513" s="13"/>
    </row>
    <row r="7514" spans="3:3" x14ac:dyDescent="0.2">
      <c r="C7514" s="13"/>
    </row>
    <row r="7515" spans="3:3" x14ac:dyDescent="0.2">
      <c r="C7515" s="13"/>
    </row>
    <row r="7516" spans="3:3" x14ac:dyDescent="0.2">
      <c r="C7516" s="13"/>
    </row>
    <row r="7517" spans="3:3" x14ac:dyDescent="0.2">
      <c r="C7517" s="13"/>
    </row>
    <row r="7518" spans="3:3" x14ac:dyDescent="0.2">
      <c r="C7518" s="13"/>
    </row>
    <row r="7519" spans="3:3" x14ac:dyDescent="0.2">
      <c r="C7519" s="13"/>
    </row>
    <row r="7520" spans="3:3" x14ac:dyDescent="0.2">
      <c r="C7520" s="13"/>
    </row>
    <row r="7521" spans="3:3" x14ac:dyDescent="0.2">
      <c r="C7521" s="13"/>
    </row>
    <row r="7522" spans="3:3" x14ac:dyDescent="0.2">
      <c r="C7522" s="13"/>
    </row>
    <row r="7523" spans="3:3" x14ac:dyDescent="0.2">
      <c r="C7523" s="13"/>
    </row>
    <row r="7524" spans="3:3" x14ac:dyDescent="0.2">
      <c r="C7524" s="13"/>
    </row>
    <row r="7525" spans="3:3" x14ac:dyDescent="0.2">
      <c r="C7525" s="13"/>
    </row>
    <row r="7526" spans="3:3" x14ac:dyDescent="0.2">
      <c r="C7526" s="13"/>
    </row>
    <row r="7527" spans="3:3" x14ac:dyDescent="0.2">
      <c r="C7527" s="13"/>
    </row>
    <row r="7528" spans="3:3" x14ac:dyDescent="0.2">
      <c r="C7528" s="13"/>
    </row>
    <row r="7529" spans="3:3" x14ac:dyDescent="0.2">
      <c r="C7529" s="13"/>
    </row>
    <row r="7530" spans="3:3" x14ac:dyDescent="0.2">
      <c r="C7530" s="13"/>
    </row>
    <row r="7531" spans="3:3" x14ac:dyDescent="0.2">
      <c r="C7531" s="13"/>
    </row>
    <row r="7532" spans="3:3" x14ac:dyDescent="0.2">
      <c r="C7532" s="13"/>
    </row>
    <row r="7533" spans="3:3" x14ac:dyDescent="0.2">
      <c r="C7533" s="13"/>
    </row>
    <row r="7534" spans="3:3" x14ac:dyDescent="0.2">
      <c r="C7534" s="13"/>
    </row>
    <row r="7535" spans="3:3" x14ac:dyDescent="0.2">
      <c r="C7535" s="13"/>
    </row>
    <row r="7536" spans="3:3" x14ac:dyDescent="0.2">
      <c r="C7536" s="13"/>
    </row>
    <row r="7537" spans="3:3" x14ac:dyDescent="0.2">
      <c r="C7537" s="13"/>
    </row>
    <row r="7538" spans="3:3" x14ac:dyDescent="0.2">
      <c r="C7538" s="13"/>
    </row>
    <row r="7539" spans="3:3" x14ac:dyDescent="0.2">
      <c r="C7539" s="13"/>
    </row>
    <row r="7540" spans="3:3" x14ac:dyDescent="0.2">
      <c r="C7540" s="13"/>
    </row>
    <row r="7541" spans="3:3" x14ac:dyDescent="0.2">
      <c r="C7541" s="13"/>
    </row>
    <row r="7542" spans="3:3" x14ac:dyDescent="0.2">
      <c r="C7542" s="13"/>
    </row>
    <row r="7543" spans="3:3" x14ac:dyDescent="0.2">
      <c r="C7543" s="13"/>
    </row>
    <row r="7544" spans="3:3" x14ac:dyDescent="0.2">
      <c r="C7544" s="13"/>
    </row>
    <row r="7545" spans="3:3" x14ac:dyDescent="0.2">
      <c r="C7545" s="13"/>
    </row>
    <row r="7546" spans="3:3" x14ac:dyDescent="0.2">
      <c r="C7546" s="13"/>
    </row>
    <row r="7547" spans="3:3" x14ac:dyDescent="0.2">
      <c r="C7547" s="13"/>
    </row>
    <row r="7548" spans="3:3" x14ac:dyDescent="0.2">
      <c r="C7548" s="13"/>
    </row>
    <row r="7549" spans="3:3" x14ac:dyDescent="0.2">
      <c r="C7549" s="13"/>
    </row>
    <row r="7550" spans="3:3" x14ac:dyDescent="0.2">
      <c r="C7550" s="13"/>
    </row>
    <row r="7551" spans="3:3" x14ac:dyDescent="0.2">
      <c r="C7551" s="13"/>
    </row>
    <row r="7552" spans="3:3" x14ac:dyDescent="0.2">
      <c r="C7552" s="13"/>
    </row>
    <row r="7553" spans="3:3" x14ac:dyDescent="0.2">
      <c r="C7553" s="13"/>
    </row>
    <row r="7554" spans="3:3" x14ac:dyDescent="0.2">
      <c r="C7554" s="13"/>
    </row>
    <row r="7555" spans="3:3" x14ac:dyDescent="0.2">
      <c r="C7555" s="13"/>
    </row>
    <row r="7556" spans="3:3" x14ac:dyDescent="0.2">
      <c r="C7556" s="13"/>
    </row>
    <row r="7557" spans="3:3" x14ac:dyDescent="0.2">
      <c r="C7557" s="13"/>
    </row>
    <row r="7558" spans="3:3" x14ac:dyDescent="0.2">
      <c r="C7558" s="13"/>
    </row>
    <row r="7559" spans="3:3" x14ac:dyDescent="0.2">
      <c r="C7559" s="13"/>
    </row>
    <row r="7560" spans="3:3" x14ac:dyDescent="0.2">
      <c r="C7560" s="13"/>
    </row>
    <row r="7561" spans="3:3" x14ac:dyDescent="0.2">
      <c r="C7561" s="13"/>
    </row>
    <row r="7562" spans="3:3" x14ac:dyDescent="0.2">
      <c r="C7562" s="13"/>
    </row>
    <row r="7563" spans="3:3" x14ac:dyDescent="0.2">
      <c r="C7563" s="13"/>
    </row>
    <row r="7564" spans="3:3" x14ac:dyDescent="0.2">
      <c r="C7564" s="13"/>
    </row>
    <row r="7565" spans="3:3" x14ac:dyDescent="0.2">
      <c r="C7565" s="13"/>
    </row>
    <row r="7566" spans="3:3" x14ac:dyDescent="0.2">
      <c r="C7566" s="13"/>
    </row>
    <row r="7567" spans="3:3" x14ac:dyDescent="0.2">
      <c r="C7567" s="13"/>
    </row>
    <row r="7568" spans="3:3" x14ac:dyDescent="0.2">
      <c r="C7568" s="13"/>
    </row>
    <row r="7569" spans="3:3" x14ac:dyDescent="0.2">
      <c r="C7569" s="13"/>
    </row>
    <row r="7570" spans="3:3" x14ac:dyDescent="0.2">
      <c r="C7570" s="13"/>
    </row>
    <row r="7571" spans="3:3" x14ac:dyDescent="0.2">
      <c r="C7571" s="13"/>
    </row>
    <row r="7572" spans="3:3" x14ac:dyDescent="0.2">
      <c r="C7572" s="13"/>
    </row>
    <row r="7573" spans="3:3" x14ac:dyDescent="0.2">
      <c r="C7573" s="13"/>
    </row>
    <row r="7574" spans="3:3" x14ac:dyDescent="0.2">
      <c r="C7574" s="13"/>
    </row>
    <row r="7575" spans="3:3" x14ac:dyDescent="0.2">
      <c r="C7575" s="13"/>
    </row>
    <row r="7576" spans="3:3" x14ac:dyDescent="0.2">
      <c r="C7576" s="13"/>
    </row>
    <row r="7577" spans="3:3" x14ac:dyDescent="0.2">
      <c r="C7577" s="13"/>
    </row>
    <row r="7578" spans="3:3" x14ac:dyDescent="0.2">
      <c r="C7578" s="13"/>
    </row>
    <row r="7579" spans="3:3" x14ac:dyDescent="0.2">
      <c r="C7579" s="13"/>
    </row>
    <row r="7580" spans="3:3" x14ac:dyDescent="0.2">
      <c r="C7580" s="13"/>
    </row>
    <row r="7581" spans="3:3" x14ac:dyDescent="0.2">
      <c r="C7581" s="13"/>
    </row>
    <row r="7582" spans="3:3" x14ac:dyDescent="0.2">
      <c r="C7582" s="13"/>
    </row>
    <row r="7583" spans="3:3" x14ac:dyDescent="0.2">
      <c r="C7583" s="13"/>
    </row>
    <row r="7584" spans="3:3" x14ac:dyDescent="0.2">
      <c r="C7584" s="13"/>
    </row>
    <row r="7585" spans="3:3" x14ac:dyDescent="0.2">
      <c r="C7585" s="13"/>
    </row>
    <row r="7586" spans="3:3" x14ac:dyDescent="0.2">
      <c r="C7586" s="13"/>
    </row>
    <row r="7587" spans="3:3" x14ac:dyDescent="0.2">
      <c r="C7587" s="13"/>
    </row>
    <row r="7588" spans="3:3" x14ac:dyDescent="0.2">
      <c r="C7588" s="13"/>
    </row>
    <row r="7589" spans="3:3" x14ac:dyDescent="0.2">
      <c r="C7589" s="13"/>
    </row>
    <row r="7590" spans="3:3" x14ac:dyDescent="0.2">
      <c r="C7590" s="13"/>
    </row>
    <row r="7591" spans="3:3" x14ac:dyDescent="0.2">
      <c r="C7591" s="13"/>
    </row>
    <row r="7592" spans="3:3" x14ac:dyDescent="0.2">
      <c r="C7592" s="13"/>
    </row>
    <row r="7593" spans="3:3" x14ac:dyDescent="0.2">
      <c r="C7593" s="13"/>
    </row>
    <row r="7594" spans="3:3" x14ac:dyDescent="0.2">
      <c r="C7594" s="13"/>
    </row>
    <row r="7595" spans="3:3" x14ac:dyDescent="0.2">
      <c r="C7595" s="13"/>
    </row>
    <row r="7596" spans="3:3" x14ac:dyDescent="0.2">
      <c r="C7596" s="13"/>
    </row>
    <row r="7597" spans="3:3" x14ac:dyDescent="0.2">
      <c r="C7597" s="13"/>
    </row>
    <row r="7598" spans="3:3" x14ac:dyDescent="0.2">
      <c r="C7598" s="13"/>
    </row>
    <row r="7599" spans="3:3" x14ac:dyDescent="0.2">
      <c r="C7599" s="13"/>
    </row>
    <row r="7600" spans="3:3" x14ac:dyDescent="0.2">
      <c r="C7600" s="13"/>
    </row>
    <row r="7601" spans="3:3" x14ac:dyDescent="0.2">
      <c r="C7601" s="13"/>
    </row>
    <row r="7602" spans="3:3" x14ac:dyDescent="0.2">
      <c r="C7602" s="13"/>
    </row>
    <row r="7603" spans="3:3" x14ac:dyDescent="0.2">
      <c r="C7603" s="13"/>
    </row>
    <row r="7604" spans="3:3" x14ac:dyDescent="0.2">
      <c r="C7604" s="13"/>
    </row>
    <row r="7605" spans="3:3" x14ac:dyDescent="0.2">
      <c r="C7605" s="13"/>
    </row>
    <row r="7606" spans="3:3" x14ac:dyDescent="0.2">
      <c r="C7606" s="13"/>
    </row>
    <row r="7607" spans="3:3" x14ac:dyDescent="0.2">
      <c r="C7607" s="13"/>
    </row>
    <row r="7608" spans="3:3" x14ac:dyDescent="0.2">
      <c r="C7608" s="13"/>
    </row>
    <row r="7609" spans="3:3" x14ac:dyDescent="0.2">
      <c r="C7609" s="13"/>
    </row>
    <row r="7610" spans="3:3" x14ac:dyDescent="0.2">
      <c r="C7610" s="13"/>
    </row>
    <row r="7611" spans="3:3" x14ac:dyDescent="0.2">
      <c r="C7611" s="13"/>
    </row>
    <row r="7612" spans="3:3" x14ac:dyDescent="0.2">
      <c r="C7612" s="13"/>
    </row>
    <row r="7613" spans="3:3" x14ac:dyDescent="0.2">
      <c r="C7613" s="13"/>
    </row>
    <row r="7614" spans="3:3" x14ac:dyDescent="0.2">
      <c r="C7614" s="13"/>
    </row>
    <row r="7615" spans="3:3" x14ac:dyDescent="0.2">
      <c r="C7615" s="13"/>
    </row>
    <row r="7616" spans="3:3" x14ac:dyDescent="0.2">
      <c r="C7616" s="13"/>
    </row>
    <row r="7617" spans="3:3" x14ac:dyDescent="0.2">
      <c r="C7617" s="13"/>
    </row>
    <row r="7618" spans="3:3" x14ac:dyDescent="0.2">
      <c r="C7618" s="13"/>
    </row>
    <row r="7619" spans="3:3" x14ac:dyDescent="0.2">
      <c r="C7619" s="13"/>
    </row>
    <row r="7620" spans="3:3" x14ac:dyDescent="0.2">
      <c r="C7620" s="13"/>
    </row>
    <row r="7621" spans="3:3" x14ac:dyDescent="0.2">
      <c r="C7621" s="13"/>
    </row>
    <row r="7622" spans="3:3" x14ac:dyDescent="0.2">
      <c r="C7622" s="13"/>
    </row>
    <row r="7623" spans="3:3" x14ac:dyDescent="0.2">
      <c r="C7623" s="13"/>
    </row>
    <row r="7624" spans="3:3" x14ac:dyDescent="0.2">
      <c r="C7624" s="13"/>
    </row>
    <row r="7625" spans="3:3" x14ac:dyDescent="0.2">
      <c r="C7625" s="13"/>
    </row>
    <row r="7626" spans="3:3" x14ac:dyDescent="0.2">
      <c r="C7626" s="13"/>
    </row>
    <row r="7627" spans="3:3" x14ac:dyDescent="0.2">
      <c r="C7627" s="13"/>
    </row>
    <row r="7628" spans="3:3" x14ac:dyDescent="0.2">
      <c r="C7628" s="13"/>
    </row>
    <row r="7629" spans="3:3" x14ac:dyDescent="0.2">
      <c r="C7629" s="13"/>
    </row>
    <row r="7630" spans="3:3" x14ac:dyDescent="0.2">
      <c r="C7630" s="13"/>
    </row>
    <row r="7631" spans="3:3" x14ac:dyDescent="0.2">
      <c r="C7631" s="13"/>
    </row>
    <row r="7632" spans="3:3" x14ac:dyDescent="0.2">
      <c r="C7632" s="13"/>
    </row>
    <row r="7633" spans="3:3" x14ac:dyDescent="0.2">
      <c r="C7633" s="13"/>
    </row>
    <row r="7634" spans="3:3" x14ac:dyDescent="0.2">
      <c r="C7634" s="13"/>
    </row>
    <row r="7635" spans="3:3" x14ac:dyDescent="0.2">
      <c r="C7635" s="13"/>
    </row>
    <row r="7636" spans="3:3" x14ac:dyDescent="0.2">
      <c r="C7636" s="13"/>
    </row>
    <row r="7637" spans="3:3" x14ac:dyDescent="0.2">
      <c r="C7637" s="13"/>
    </row>
    <row r="7638" spans="3:3" x14ac:dyDescent="0.2">
      <c r="C7638" s="13"/>
    </row>
    <row r="7639" spans="3:3" x14ac:dyDescent="0.2">
      <c r="C7639" s="13"/>
    </row>
    <row r="7640" spans="3:3" x14ac:dyDescent="0.2">
      <c r="C7640" s="13"/>
    </row>
    <row r="7641" spans="3:3" x14ac:dyDescent="0.2">
      <c r="C7641" s="13"/>
    </row>
    <row r="7642" spans="3:3" x14ac:dyDescent="0.2">
      <c r="C7642" s="13"/>
    </row>
    <row r="7643" spans="3:3" x14ac:dyDescent="0.2">
      <c r="C7643" s="13"/>
    </row>
    <row r="7644" spans="3:3" x14ac:dyDescent="0.2">
      <c r="C7644" s="13"/>
    </row>
    <row r="7645" spans="3:3" x14ac:dyDescent="0.2">
      <c r="C7645" s="13"/>
    </row>
    <row r="7646" spans="3:3" x14ac:dyDescent="0.2">
      <c r="C7646" s="13"/>
    </row>
    <row r="7647" spans="3:3" x14ac:dyDescent="0.2">
      <c r="C7647" s="13"/>
    </row>
    <row r="7648" spans="3:3" x14ac:dyDescent="0.2">
      <c r="C7648" s="13"/>
    </row>
    <row r="7649" spans="3:3" x14ac:dyDescent="0.2">
      <c r="C7649" s="13"/>
    </row>
    <row r="7650" spans="3:3" x14ac:dyDescent="0.2">
      <c r="C7650" s="13"/>
    </row>
    <row r="7651" spans="3:3" x14ac:dyDescent="0.2">
      <c r="C7651" s="13"/>
    </row>
    <row r="7652" spans="3:3" x14ac:dyDescent="0.2">
      <c r="C7652" s="13"/>
    </row>
    <row r="7653" spans="3:3" x14ac:dyDescent="0.2">
      <c r="C7653" s="13"/>
    </row>
    <row r="7654" spans="3:3" x14ac:dyDescent="0.2">
      <c r="C7654" s="13"/>
    </row>
    <row r="7655" spans="3:3" x14ac:dyDescent="0.2">
      <c r="C7655" s="13"/>
    </row>
    <row r="7656" spans="3:3" x14ac:dyDescent="0.2">
      <c r="C7656" s="13"/>
    </row>
    <row r="7657" spans="3:3" x14ac:dyDescent="0.2">
      <c r="C7657" s="13"/>
    </row>
    <row r="7658" spans="3:3" x14ac:dyDescent="0.2">
      <c r="C7658" s="13"/>
    </row>
    <row r="7659" spans="3:3" x14ac:dyDescent="0.2">
      <c r="C7659" s="13"/>
    </row>
    <row r="7660" spans="3:3" x14ac:dyDescent="0.2">
      <c r="C7660" s="13"/>
    </row>
    <row r="7661" spans="3:3" x14ac:dyDescent="0.2">
      <c r="C7661" s="13"/>
    </row>
    <row r="7662" spans="3:3" x14ac:dyDescent="0.2">
      <c r="C7662" s="13"/>
    </row>
    <row r="7663" spans="3:3" x14ac:dyDescent="0.2">
      <c r="C7663" s="13"/>
    </row>
    <row r="7664" spans="3:3" x14ac:dyDescent="0.2">
      <c r="C7664" s="13"/>
    </row>
    <row r="7665" spans="3:3" x14ac:dyDescent="0.2">
      <c r="C7665" s="13"/>
    </row>
    <row r="7666" spans="3:3" x14ac:dyDescent="0.2">
      <c r="C7666" s="13"/>
    </row>
    <row r="7667" spans="3:3" x14ac:dyDescent="0.2">
      <c r="C7667" s="13"/>
    </row>
    <row r="7668" spans="3:3" x14ac:dyDescent="0.2">
      <c r="C7668" s="13"/>
    </row>
    <row r="7669" spans="3:3" x14ac:dyDescent="0.2">
      <c r="C7669" s="13"/>
    </row>
    <row r="7670" spans="3:3" x14ac:dyDescent="0.2">
      <c r="C7670" s="13"/>
    </row>
    <row r="7671" spans="3:3" x14ac:dyDescent="0.2">
      <c r="C7671" s="13"/>
    </row>
    <row r="7672" spans="3:3" x14ac:dyDescent="0.2">
      <c r="C7672" s="13"/>
    </row>
    <row r="7673" spans="3:3" x14ac:dyDescent="0.2">
      <c r="C7673" s="13"/>
    </row>
    <row r="7674" spans="3:3" x14ac:dyDescent="0.2">
      <c r="C7674" s="13"/>
    </row>
    <row r="7675" spans="3:3" x14ac:dyDescent="0.2">
      <c r="C7675" s="13"/>
    </row>
    <row r="7676" spans="3:3" x14ac:dyDescent="0.2">
      <c r="C7676" s="13"/>
    </row>
    <row r="7677" spans="3:3" x14ac:dyDescent="0.2">
      <c r="C7677" s="13"/>
    </row>
    <row r="7678" spans="3:3" x14ac:dyDescent="0.2">
      <c r="C7678" s="13"/>
    </row>
    <row r="7679" spans="3:3" x14ac:dyDescent="0.2">
      <c r="C7679" s="13"/>
    </row>
    <row r="7680" spans="3:3" x14ac:dyDescent="0.2">
      <c r="C7680" s="13"/>
    </row>
    <row r="7681" spans="3:3" x14ac:dyDescent="0.2">
      <c r="C7681" s="13"/>
    </row>
    <row r="7682" spans="3:3" x14ac:dyDescent="0.2">
      <c r="C7682" s="13"/>
    </row>
    <row r="7683" spans="3:3" x14ac:dyDescent="0.2">
      <c r="C7683" s="13"/>
    </row>
    <row r="7684" spans="3:3" x14ac:dyDescent="0.2">
      <c r="C7684" s="13"/>
    </row>
    <row r="7685" spans="3:3" x14ac:dyDescent="0.2">
      <c r="C7685" s="13"/>
    </row>
    <row r="7686" spans="3:3" x14ac:dyDescent="0.2">
      <c r="C7686" s="13"/>
    </row>
    <row r="7687" spans="3:3" x14ac:dyDescent="0.2">
      <c r="C7687" s="13"/>
    </row>
    <row r="7688" spans="3:3" x14ac:dyDescent="0.2">
      <c r="C7688" s="13"/>
    </row>
    <row r="7689" spans="3:3" x14ac:dyDescent="0.2">
      <c r="C7689" s="13"/>
    </row>
    <row r="7690" spans="3:3" x14ac:dyDescent="0.2">
      <c r="C7690" s="13"/>
    </row>
    <row r="7691" spans="3:3" x14ac:dyDescent="0.2">
      <c r="C7691" s="13"/>
    </row>
    <row r="7692" spans="3:3" x14ac:dyDescent="0.2">
      <c r="C7692" s="13"/>
    </row>
    <row r="7693" spans="3:3" x14ac:dyDescent="0.2">
      <c r="C7693" s="13"/>
    </row>
    <row r="7694" spans="3:3" x14ac:dyDescent="0.2">
      <c r="C7694" s="13"/>
    </row>
    <row r="7695" spans="3:3" x14ac:dyDescent="0.2">
      <c r="C7695" s="13"/>
    </row>
    <row r="7696" spans="3:3" x14ac:dyDescent="0.2">
      <c r="C7696" s="13"/>
    </row>
    <row r="7697" spans="3:3" x14ac:dyDescent="0.2">
      <c r="C7697" s="13"/>
    </row>
    <row r="7698" spans="3:3" x14ac:dyDescent="0.2">
      <c r="C7698" s="13"/>
    </row>
    <row r="7699" spans="3:3" x14ac:dyDescent="0.2">
      <c r="C7699" s="13"/>
    </row>
    <row r="7700" spans="3:3" x14ac:dyDescent="0.2">
      <c r="C7700" s="13"/>
    </row>
    <row r="7701" spans="3:3" x14ac:dyDescent="0.2">
      <c r="C7701" s="13"/>
    </row>
    <row r="7702" spans="3:3" x14ac:dyDescent="0.2">
      <c r="C7702" s="13"/>
    </row>
    <row r="7703" spans="3:3" x14ac:dyDescent="0.2">
      <c r="C7703" s="13"/>
    </row>
    <row r="7704" spans="3:3" x14ac:dyDescent="0.2">
      <c r="C7704" s="13"/>
    </row>
    <row r="7705" spans="3:3" x14ac:dyDescent="0.2">
      <c r="C7705" s="13"/>
    </row>
    <row r="7706" spans="3:3" x14ac:dyDescent="0.2">
      <c r="C7706" s="13"/>
    </row>
    <row r="7707" spans="3:3" x14ac:dyDescent="0.2">
      <c r="C7707" s="13"/>
    </row>
    <row r="7708" spans="3:3" x14ac:dyDescent="0.2">
      <c r="C7708" s="13"/>
    </row>
    <row r="7709" spans="3:3" x14ac:dyDescent="0.2">
      <c r="C7709" s="13"/>
    </row>
    <row r="7710" spans="3:3" x14ac:dyDescent="0.2">
      <c r="C7710" s="13"/>
    </row>
    <row r="7711" spans="3:3" x14ac:dyDescent="0.2">
      <c r="C7711" s="13"/>
    </row>
    <row r="7712" spans="3:3" x14ac:dyDescent="0.2">
      <c r="C7712" s="13"/>
    </row>
    <row r="7713" spans="3:3" x14ac:dyDescent="0.2">
      <c r="C7713" s="13"/>
    </row>
    <row r="7714" spans="3:3" x14ac:dyDescent="0.2">
      <c r="C7714" s="13"/>
    </row>
    <row r="7715" spans="3:3" x14ac:dyDescent="0.2">
      <c r="C7715" s="13"/>
    </row>
    <row r="7716" spans="3:3" x14ac:dyDescent="0.2">
      <c r="C7716" s="13"/>
    </row>
    <row r="7717" spans="3:3" x14ac:dyDescent="0.2">
      <c r="C7717" s="13"/>
    </row>
    <row r="7718" spans="3:3" x14ac:dyDescent="0.2">
      <c r="C7718" s="13"/>
    </row>
    <row r="7719" spans="3:3" x14ac:dyDescent="0.2">
      <c r="C7719" s="13"/>
    </row>
    <row r="7720" spans="3:3" x14ac:dyDescent="0.2">
      <c r="C7720" s="13"/>
    </row>
    <row r="7721" spans="3:3" x14ac:dyDescent="0.2">
      <c r="C7721" s="13"/>
    </row>
    <row r="7722" spans="3:3" x14ac:dyDescent="0.2">
      <c r="C7722" s="13"/>
    </row>
    <row r="7723" spans="3:3" x14ac:dyDescent="0.2">
      <c r="C7723" s="13"/>
    </row>
    <row r="7724" spans="3:3" x14ac:dyDescent="0.2">
      <c r="C7724" s="13"/>
    </row>
    <row r="7725" spans="3:3" x14ac:dyDescent="0.2">
      <c r="C7725" s="13"/>
    </row>
    <row r="7726" spans="3:3" x14ac:dyDescent="0.2">
      <c r="C7726" s="13"/>
    </row>
    <row r="7727" spans="3:3" x14ac:dyDescent="0.2">
      <c r="C7727" s="13"/>
    </row>
    <row r="7728" spans="3:3" x14ac:dyDescent="0.2">
      <c r="C7728" s="13"/>
    </row>
    <row r="7729" spans="3:3" x14ac:dyDescent="0.2">
      <c r="C7729" s="13"/>
    </row>
    <row r="7730" spans="3:3" x14ac:dyDescent="0.2">
      <c r="C7730" s="13"/>
    </row>
    <row r="7731" spans="3:3" x14ac:dyDescent="0.2">
      <c r="C7731" s="13"/>
    </row>
    <row r="7732" spans="3:3" x14ac:dyDescent="0.2">
      <c r="C7732" s="13"/>
    </row>
    <row r="7733" spans="3:3" x14ac:dyDescent="0.2">
      <c r="C7733" s="13"/>
    </row>
    <row r="7734" spans="3:3" x14ac:dyDescent="0.2">
      <c r="C7734" s="13"/>
    </row>
    <row r="7735" spans="3:3" x14ac:dyDescent="0.2">
      <c r="C7735" s="13"/>
    </row>
    <row r="7736" spans="3:3" x14ac:dyDescent="0.2">
      <c r="C7736" s="13"/>
    </row>
    <row r="7737" spans="3:3" x14ac:dyDescent="0.2">
      <c r="C7737" s="13"/>
    </row>
    <row r="7738" spans="3:3" x14ac:dyDescent="0.2">
      <c r="C7738" s="13"/>
    </row>
    <row r="7739" spans="3:3" x14ac:dyDescent="0.2">
      <c r="C7739" s="13"/>
    </row>
    <row r="7740" spans="3:3" x14ac:dyDescent="0.2">
      <c r="C7740" s="13"/>
    </row>
    <row r="7741" spans="3:3" x14ac:dyDescent="0.2">
      <c r="C7741" s="13"/>
    </row>
    <row r="7742" spans="3:3" x14ac:dyDescent="0.2">
      <c r="C7742" s="13"/>
    </row>
    <row r="7743" spans="3:3" x14ac:dyDescent="0.2">
      <c r="C7743" s="13"/>
    </row>
    <row r="7744" spans="3:3" x14ac:dyDescent="0.2">
      <c r="C7744" s="13"/>
    </row>
    <row r="7745" spans="3:3" x14ac:dyDescent="0.2">
      <c r="C7745" s="13"/>
    </row>
    <row r="7746" spans="3:3" x14ac:dyDescent="0.2">
      <c r="C7746" s="13"/>
    </row>
    <row r="7747" spans="3:3" x14ac:dyDescent="0.2">
      <c r="C7747" s="13"/>
    </row>
    <row r="7748" spans="3:3" x14ac:dyDescent="0.2">
      <c r="C7748" s="13"/>
    </row>
    <row r="7749" spans="3:3" x14ac:dyDescent="0.2">
      <c r="C7749" s="13"/>
    </row>
    <row r="7750" spans="3:3" x14ac:dyDescent="0.2">
      <c r="C7750" s="13"/>
    </row>
    <row r="7751" spans="3:3" x14ac:dyDescent="0.2">
      <c r="C7751" s="13"/>
    </row>
    <row r="7752" spans="3:3" x14ac:dyDescent="0.2">
      <c r="C7752" s="13"/>
    </row>
    <row r="7753" spans="3:3" x14ac:dyDescent="0.2">
      <c r="C7753" s="13"/>
    </row>
    <row r="7754" spans="3:3" x14ac:dyDescent="0.2">
      <c r="C7754" s="13"/>
    </row>
    <row r="7755" spans="3:3" x14ac:dyDescent="0.2">
      <c r="C7755" s="13"/>
    </row>
    <row r="7756" spans="3:3" x14ac:dyDescent="0.2">
      <c r="C7756" s="13"/>
    </row>
    <row r="7757" spans="3:3" x14ac:dyDescent="0.2">
      <c r="C7757" s="13"/>
    </row>
    <row r="7758" spans="3:3" x14ac:dyDescent="0.2">
      <c r="C7758" s="13"/>
    </row>
    <row r="7759" spans="3:3" x14ac:dyDescent="0.2">
      <c r="C7759" s="13"/>
    </row>
    <row r="7760" spans="3:3" x14ac:dyDescent="0.2">
      <c r="C7760" s="13"/>
    </row>
    <row r="7761" spans="3:3" x14ac:dyDescent="0.2">
      <c r="C7761" s="13"/>
    </row>
    <row r="7762" spans="3:3" x14ac:dyDescent="0.2">
      <c r="C7762" s="13"/>
    </row>
    <row r="7763" spans="3:3" x14ac:dyDescent="0.2">
      <c r="C7763" s="13"/>
    </row>
    <row r="7764" spans="3:3" x14ac:dyDescent="0.2">
      <c r="C7764" s="13"/>
    </row>
    <row r="7765" spans="3:3" x14ac:dyDescent="0.2">
      <c r="C7765" s="13"/>
    </row>
    <row r="7766" spans="3:3" x14ac:dyDescent="0.2">
      <c r="C7766" s="13"/>
    </row>
    <row r="7767" spans="3:3" x14ac:dyDescent="0.2">
      <c r="C7767" s="13"/>
    </row>
    <row r="7768" spans="3:3" x14ac:dyDescent="0.2">
      <c r="C7768" s="13"/>
    </row>
    <row r="7769" spans="3:3" x14ac:dyDescent="0.2">
      <c r="C7769" s="13"/>
    </row>
    <row r="7770" spans="3:3" x14ac:dyDescent="0.2">
      <c r="C7770" s="13"/>
    </row>
    <row r="7771" spans="3:3" x14ac:dyDescent="0.2">
      <c r="C7771" s="13"/>
    </row>
    <row r="7772" spans="3:3" x14ac:dyDescent="0.2">
      <c r="C7772" s="13"/>
    </row>
    <row r="7773" spans="3:3" x14ac:dyDescent="0.2">
      <c r="C7773" s="13"/>
    </row>
    <row r="7774" spans="3:3" x14ac:dyDescent="0.2">
      <c r="C7774" s="13"/>
    </row>
    <row r="7775" spans="3:3" x14ac:dyDescent="0.2">
      <c r="C7775" s="13"/>
    </row>
    <row r="7776" spans="3:3" x14ac:dyDescent="0.2">
      <c r="C7776" s="13"/>
    </row>
    <row r="7777" spans="3:3" x14ac:dyDescent="0.2">
      <c r="C7777" s="13"/>
    </row>
    <row r="7778" spans="3:3" x14ac:dyDescent="0.2">
      <c r="C7778" s="13"/>
    </row>
    <row r="7779" spans="3:3" x14ac:dyDescent="0.2">
      <c r="C7779" s="13"/>
    </row>
    <row r="7780" spans="3:3" x14ac:dyDescent="0.2">
      <c r="C7780" s="13"/>
    </row>
    <row r="7781" spans="3:3" x14ac:dyDescent="0.2">
      <c r="C7781" s="13"/>
    </row>
    <row r="7782" spans="3:3" x14ac:dyDescent="0.2">
      <c r="C7782" s="13"/>
    </row>
    <row r="7783" spans="3:3" x14ac:dyDescent="0.2">
      <c r="C7783" s="13"/>
    </row>
    <row r="7784" spans="3:3" x14ac:dyDescent="0.2">
      <c r="C7784" s="13"/>
    </row>
    <row r="7785" spans="3:3" x14ac:dyDescent="0.2">
      <c r="C7785" s="13"/>
    </row>
    <row r="7786" spans="3:3" x14ac:dyDescent="0.2">
      <c r="C7786" s="13"/>
    </row>
    <row r="7787" spans="3:3" x14ac:dyDescent="0.2">
      <c r="C7787" s="13"/>
    </row>
    <row r="7788" spans="3:3" x14ac:dyDescent="0.2">
      <c r="C7788" s="13"/>
    </row>
    <row r="7789" spans="3:3" x14ac:dyDescent="0.2">
      <c r="C7789" s="13"/>
    </row>
    <row r="7790" spans="3:3" x14ac:dyDescent="0.2">
      <c r="C7790" s="13"/>
    </row>
    <row r="7791" spans="3:3" x14ac:dyDescent="0.2">
      <c r="C7791" s="13"/>
    </row>
    <row r="7792" spans="3:3" x14ac:dyDescent="0.2">
      <c r="C7792" s="13"/>
    </row>
    <row r="7793" spans="3:3" x14ac:dyDescent="0.2">
      <c r="C7793" s="13"/>
    </row>
    <row r="7794" spans="3:3" x14ac:dyDescent="0.2">
      <c r="C7794" s="13"/>
    </row>
    <row r="7795" spans="3:3" x14ac:dyDescent="0.2">
      <c r="C7795" s="13"/>
    </row>
    <row r="7796" spans="3:3" x14ac:dyDescent="0.2">
      <c r="C7796" s="13"/>
    </row>
    <row r="7797" spans="3:3" x14ac:dyDescent="0.2">
      <c r="C7797" s="13"/>
    </row>
    <row r="7798" spans="3:3" x14ac:dyDescent="0.2">
      <c r="C7798" s="13"/>
    </row>
    <row r="7799" spans="3:3" x14ac:dyDescent="0.2">
      <c r="C7799" s="13"/>
    </row>
    <row r="7800" spans="3:3" x14ac:dyDescent="0.2">
      <c r="C7800" s="13"/>
    </row>
    <row r="7801" spans="3:3" x14ac:dyDescent="0.2">
      <c r="C7801" s="13"/>
    </row>
    <row r="7802" spans="3:3" x14ac:dyDescent="0.2">
      <c r="C7802" s="13"/>
    </row>
    <row r="7803" spans="3:3" x14ac:dyDescent="0.2">
      <c r="C7803" s="13"/>
    </row>
    <row r="7804" spans="3:3" x14ac:dyDescent="0.2">
      <c r="C7804" s="13"/>
    </row>
    <row r="7805" spans="3:3" x14ac:dyDescent="0.2">
      <c r="C7805" s="13"/>
    </row>
    <row r="7806" spans="3:3" x14ac:dyDescent="0.2">
      <c r="C7806" s="13"/>
    </row>
    <row r="7807" spans="3:3" x14ac:dyDescent="0.2">
      <c r="C7807" s="13"/>
    </row>
    <row r="7808" spans="3:3" x14ac:dyDescent="0.2">
      <c r="C7808" s="13"/>
    </row>
    <row r="7809" spans="3:3" x14ac:dyDescent="0.2">
      <c r="C7809" s="13"/>
    </row>
    <row r="7810" spans="3:3" x14ac:dyDescent="0.2">
      <c r="C7810" s="13"/>
    </row>
    <row r="7811" spans="3:3" x14ac:dyDescent="0.2">
      <c r="C7811" s="13"/>
    </row>
    <row r="7812" spans="3:3" x14ac:dyDescent="0.2">
      <c r="C7812" s="13"/>
    </row>
    <row r="7813" spans="3:3" x14ac:dyDescent="0.2">
      <c r="C7813" s="13"/>
    </row>
    <row r="7814" spans="3:3" x14ac:dyDescent="0.2">
      <c r="C7814" s="13"/>
    </row>
    <row r="7815" spans="3:3" x14ac:dyDescent="0.2">
      <c r="C7815" s="13"/>
    </row>
    <row r="7816" spans="3:3" x14ac:dyDescent="0.2">
      <c r="C7816" s="13"/>
    </row>
    <row r="7817" spans="3:3" x14ac:dyDescent="0.2">
      <c r="C7817" s="13"/>
    </row>
    <row r="7818" spans="3:3" x14ac:dyDescent="0.2">
      <c r="C7818" s="13"/>
    </row>
    <row r="7819" spans="3:3" x14ac:dyDescent="0.2">
      <c r="C7819" s="13"/>
    </row>
    <row r="7820" spans="3:3" x14ac:dyDescent="0.2">
      <c r="C7820" s="13"/>
    </row>
    <row r="7821" spans="3:3" x14ac:dyDescent="0.2">
      <c r="C7821" s="13"/>
    </row>
    <row r="7822" spans="3:3" x14ac:dyDescent="0.2">
      <c r="C7822" s="13"/>
    </row>
    <row r="7823" spans="3:3" x14ac:dyDescent="0.2">
      <c r="C7823" s="13"/>
    </row>
    <row r="7824" spans="3:3" x14ac:dyDescent="0.2">
      <c r="C7824" s="13"/>
    </row>
    <row r="7825" spans="3:3" x14ac:dyDescent="0.2">
      <c r="C7825" s="13"/>
    </row>
    <row r="7826" spans="3:3" x14ac:dyDescent="0.2">
      <c r="C7826" s="13"/>
    </row>
    <row r="7827" spans="3:3" x14ac:dyDescent="0.2">
      <c r="C7827" s="13"/>
    </row>
    <row r="7828" spans="3:3" x14ac:dyDescent="0.2">
      <c r="C7828" s="13"/>
    </row>
    <row r="7829" spans="3:3" x14ac:dyDescent="0.2">
      <c r="C7829" s="13"/>
    </row>
    <row r="7830" spans="3:3" x14ac:dyDescent="0.2">
      <c r="C7830" s="13"/>
    </row>
    <row r="7831" spans="3:3" x14ac:dyDescent="0.2">
      <c r="C7831" s="13"/>
    </row>
    <row r="7832" spans="3:3" x14ac:dyDescent="0.2">
      <c r="C7832" s="13"/>
    </row>
    <row r="7833" spans="3:3" x14ac:dyDescent="0.2">
      <c r="C7833" s="13"/>
    </row>
    <row r="7834" spans="3:3" x14ac:dyDescent="0.2">
      <c r="C7834" s="13"/>
    </row>
    <row r="7835" spans="3:3" x14ac:dyDescent="0.2">
      <c r="C7835" s="13"/>
    </row>
    <row r="7836" spans="3:3" x14ac:dyDescent="0.2">
      <c r="C7836" s="13"/>
    </row>
    <row r="7837" spans="3:3" x14ac:dyDescent="0.2">
      <c r="C7837" s="13"/>
    </row>
    <row r="7838" spans="3:3" x14ac:dyDescent="0.2">
      <c r="C7838" s="13"/>
    </row>
    <row r="7839" spans="3:3" x14ac:dyDescent="0.2">
      <c r="C7839" s="13"/>
    </row>
    <row r="7840" spans="3:3" x14ac:dyDescent="0.2">
      <c r="C7840" s="13"/>
    </row>
    <row r="7841" spans="3:3" x14ac:dyDescent="0.2">
      <c r="C7841" s="13"/>
    </row>
    <row r="7842" spans="3:3" x14ac:dyDescent="0.2">
      <c r="C7842" s="13"/>
    </row>
    <row r="7843" spans="3:3" x14ac:dyDescent="0.2">
      <c r="C7843" s="13"/>
    </row>
    <row r="7844" spans="3:3" x14ac:dyDescent="0.2">
      <c r="C7844" s="13"/>
    </row>
    <row r="7845" spans="3:3" x14ac:dyDescent="0.2">
      <c r="C7845" s="13"/>
    </row>
    <row r="7846" spans="3:3" x14ac:dyDescent="0.2">
      <c r="C7846" s="13"/>
    </row>
    <row r="7847" spans="3:3" x14ac:dyDescent="0.2">
      <c r="C7847" s="13"/>
    </row>
    <row r="7848" spans="3:3" x14ac:dyDescent="0.2">
      <c r="C7848" s="13"/>
    </row>
    <row r="7849" spans="3:3" x14ac:dyDescent="0.2">
      <c r="C7849" s="13"/>
    </row>
    <row r="7850" spans="3:3" x14ac:dyDescent="0.2">
      <c r="C7850" s="13"/>
    </row>
    <row r="7851" spans="3:3" x14ac:dyDescent="0.2">
      <c r="C7851" s="13"/>
    </row>
    <row r="7852" spans="3:3" x14ac:dyDescent="0.2">
      <c r="C7852" s="13"/>
    </row>
    <row r="7853" spans="3:3" x14ac:dyDescent="0.2">
      <c r="C7853" s="13"/>
    </row>
    <row r="7854" spans="3:3" x14ac:dyDescent="0.2">
      <c r="C7854" s="13"/>
    </row>
    <row r="7855" spans="3:3" x14ac:dyDescent="0.2">
      <c r="C7855" s="13"/>
    </row>
    <row r="7856" spans="3:3" x14ac:dyDescent="0.2">
      <c r="C7856" s="13"/>
    </row>
    <row r="7857" spans="3:3" x14ac:dyDescent="0.2">
      <c r="C7857" s="13"/>
    </row>
    <row r="7858" spans="3:3" x14ac:dyDescent="0.2">
      <c r="C7858" s="13"/>
    </row>
    <row r="7859" spans="3:3" x14ac:dyDescent="0.2">
      <c r="C7859" s="13"/>
    </row>
    <row r="7860" spans="3:3" x14ac:dyDescent="0.2">
      <c r="C7860" s="13"/>
    </row>
    <row r="7861" spans="3:3" x14ac:dyDescent="0.2">
      <c r="C7861" s="13"/>
    </row>
    <row r="7862" spans="3:3" x14ac:dyDescent="0.2">
      <c r="C7862" s="13"/>
    </row>
    <row r="7863" spans="3:3" x14ac:dyDescent="0.2">
      <c r="C7863" s="13"/>
    </row>
    <row r="7864" spans="3:3" x14ac:dyDescent="0.2">
      <c r="C7864" s="13"/>
    </row>
    <row r="7865" spans="3:3" x14ac:dyDescent="0.2">
      <c r="C7865" s="13"/>
    </row>
    <row r="7866" spans="3:3" x14ac:dyDescent="0.2">
      <c r="C7866" s="13"/>
    </row>
    <row r="7867" spans="3:3" x14ac:dyDescent="0.2">
      <c r="C7867" s="13"/>
    </row>
    <row r="7868" spans="3:3" x14ac:dyDescent="0.2">
      <c r="C7868" s="13"/>
    </row>
    <row r="7869" spans="3:3" x14ac:dyDescent="0.2">
      <c r="C7869" s="13"/>
    </row>
    <row r="7870" spans="3:3" x14ac:dyDescent="0.2">
      <c r="C7870" s="13"/>
    </row>
    <row r="7871" spans="3:3" x14ac:dyDescent="0.2">
      <c r="C7871" s="13"/>
    </row>
    <row r="7872" spans="3:3" x14ac:dyDescent="0.2">
      <c r="C7872" s="13"/>
    </row>
    <row r="7873" spans="3:3" x14ac:dyDescent="0.2">
      <c r="C7873" s="13"/>
    </row>
    <row r="7874" spans="3:3" x14ac:dyDescent="0.2">
      <c r="C7874" s="13"/>
    </row>
    <row r="7875" spans="3:3" x14ac:dyDescent="0.2">
      <c r="C7875" s="13"/>
    </row>
    <row r="7876" spans="3:3" x14ac:dyDescent="0.2">
      <c r="C7876" s="13"/>
    </row>
    <row r="7877" spans="3:3" x14ac:dyDescent="0.2">
      <c r="C7877" s="13"/>
    </row>
    <row r="7878" spans="3:3" x14ac:dyDescent="0.2">
      <c r="C7878" s="13"/>
    </row>
    <row r="7879" spans="3:3" x14ac:dyDescent="0.2">
      <c r="C7879" s="13"/>
    </row>
    <row r="7880" spans="3:3" x14ac:dyDescent="0.2">
      <c r="C7880" s="13"/>
    </row>
    <row r="7881" spans="3:3" x14ac:dyDescent="0.2">
      <c r="C7881" s="13"/>
    </row>
    <row r="7882" spans="3:3" x14ac:dyDescent="0.2">
      <c r="C7882" s="13"/>
    </row>
    <row r="7883" spans="3:3" x14ac:dyDescent="0.2">
      <c r="C7883" s="13"/>
    </row>
    <row r="7884" spans="3:3" x14ac:dyDescent="0.2">
      <c r="C7884" s="13"/>
    </row>
    <row r="7885" spans="3:3" x14ac:dyDescent="0.2">
      <c r="C7885" s="13"/>
    </row>
    <row r="7886" spans="3:3" x14ac:dyDescent="0.2">
      <c r="C7886" s="13"/>
    </row>
    <row r="7887" spans="3:3" x14ac:dyDescent="0.2">
      <c r="C7887" s="13"/>
    </row>
    <row r="7888" spans="3:3" x14ac:dyDescent="0.2">
      <c r="C7888" s="13"/>
    </row>
    <row r="7889" spans="3:3" x14ac:dyDescent="0.2">
      <c r="C7889" s="13"/>
    </row>
    <row r="7890" spans="3:3" x14ac:dyDescent="0.2">
      <c r="C7890" s="13"/>
    </row>
    <row r="7891" spans="3:3" x14ac:dyDescent="0.2">
      <c r="C7891" s="13"/>
    </row>
    <row r="7892" spans="3:3" x14ac:dyDescent="0.2">
      <c r="C7892" s="13"/>
    </row>
    <row r="7893" spans="3:3" x14ac:dyDescent="0.2">
      <c r="C7893" s="13"/>
    </row>
    <row r="7894" spans="3:3" x14ac:dyDescent="0.2">
      <c r="C7894" s="13"/>
    </row>
    <row r="7895" spans="3:3" x14ac:dyDescent="0.2">
      <c r="C7895" s="13"/>
    </row>
    <row r="7896" spans="3:3" x14ac:dyDescent="0.2">
      <c r="C7896" s="13"/>
    </row>
    <row r="7897" spans="3:3" x14ac:dyDescent="0.2">
      <c r="C7897" s="13"/>
    </row>
    <row r="7898" spans="3:3" x14ac:dyDescent="0.2">
      <c r="C7898" s="13"/>
    </row>
    <row r="7899" spans="3:3" x14ac:dyDescent="0.2">
      <c r="C7899" s="13"/>
    </row>
    <row r="7900" spans="3:3" x14ac:dyDescent="0.2">
      <c r="C7900" s="13"/>
    </row>
    <row r="7901" spans="3:3" x14ac:dyDescent="0.2">
      <c r="C7901" s="13"/>
    </row>
    <row r="7902" spans="3:3" x14ac:dyDescent="0.2">
      <c r="C7902" s="13"/>
    </row>
    <row r="7903" spans="3:3" x14ac:dyDescent="0.2">
      <c r="C7903" s="13"/>
    </row>
    <row r="7904" spans="3:3" x14ac:dyDescent="0.2">
      <c r="C7904" s="13"/>
    </row>
    <row r="7905" spans="3:3" x14ac:dyDescent="0.2">
      <c r="C7905" s="13"/>
    </row>
    <row r="7906" spans="3:3" x14ac:dyDescent="0.2">
      <c r="C7906" s="13"/>
    </row>
    <row r="7907" spans="3:3" x14ac:dyDescent="0.2">
      <c r="C7907" s="13"/>
    </row>
    <row r="7908" spans="3:3" x14ac:dyDescent="0.2">
      <c r="C7908" s="13"/>
    </row>
    <row r="7909" spans="3:3" x14ac:dyDescent="0.2">
      <c r="C7909" s="13"/>
    </row>
    <row r="7910" spans="3:3" x14ac:dyDescent="0.2">
      <c r="C7910" s="13"/>
    </row>
    <row r="7911" spans="3:3" x14ac:dyDescent="0.2">
      <c r="C7911" s="13"/>
    </row>
    <row r="7912" spans="3:3" x14ac:dyDescent="0.2">
      <c r="C7912" s="13"/>
    </row>
    <row r="7913" spans="3:3" x14ac:dyDescent="0.2">
      <c r="C7913" s="13"/>
    </row>
    <row r="7914" spans="3:3" x14ac:dyDescent="0.2">
      <c r="C7914" s="13"/>
    </row>
    <row r="7915" spans="3:3" x14ac:dyDescent="0.2">
      <c r="C7915" s="13"/>
    </row>
    <row r="7916" spans="3:3" x14ac:dyDescent="0.2">
      <c r="C7916" s="13"/>
    </row>
    <row r="7917" spans="3:3" x14ac:dyDescent="0.2">
      <c r="C7917" s="13"/>
    </row>
    <row r="7918" spans="3:3" x14ac:dyDescent="0.2">
      <c r="C7918" s="13"/>
    </row>
    <row r="7919" spans="3:3" x14ac:dyDescent="0.2">
      <c r="C7919" s="13"/>
    </row>
    <row r="7920" spans="3:3" x14ac:dyDescent="0.2">
      <c r="C7920" s="13"/>
    </row>
    <row r="7921" spans="3:3" x14ac:dyDescent="0.2">
      <c r="C7921" s="13"/>
    </row>
    <row r="7922" spans="3:3" x14ac:dyDescent="0.2">
      <c r="C7922" s="13"/>
    </row>
    <row r="7923" spans="3:3" x14ac:dyDescent="0.2">
      <c r="C7923" s="13"/>
    </row>
    <row r="7924" spans="3:3" x14ac:dyDescent="0.2">
      <c r="C7924" s="13"/>
    </row>
    <row r="7925" spans="3:3" x14ac:dyDescent="0.2">
      <c r="C7925" s="13"/>
    </row>
    <row r="7926" spans="3:3" x14ac:dyDescent="0.2">
      <c r="C7926" s="13"/>
    </row>
    <row r="7927" spans="3:3" x14ac:dyDescent="0.2">
      <c r="C7927" s="13"/>
    </row>
    <row r="7928" spans="3:3" x14ac:dyDescent="0.2">
      <c r="C7928" s="13"/>
    </row>
    <row r="7929" spans="3:3" x14ac:dyDescent="0.2">
      <c r="C7929" s="13"/>
    </row>
    <row r="7930" spans="3:3" x14ac:dyDescent="0.2">
      <c r="C7930" s="13"/>
    </row>
    <row r="7931" spans="3:3" x14ac:dyDescent="0.2">
      <c r="C7931" s="13"/>
    </row>
    <row r="7932" spans="3:3" x14ac:dyDescent="0.2">
      <c r="C7932" s="13"/>
    </row>
    <row r="7933" spans="3:3" x14ac:dyDescent="0.2">
      <c r="C7933" s="13"/>
    </row>
    <row r="7934" spans="3:3" x14ac:dyDescent="0.2">
      <c r="C7934" s="13"/>
    </row>
    <row r="7935" spans="3:3" x14ac:dyDescent="0.2">
      <c r="C7935" s="13"/>
    </row>
    <row r="7936" spans="3:3" x14ac:dyDescent="0.2">
      <c r="C7936" s="13"/>
    </row>
    <row r="7937" spans="3:3" x14ac:dyDescent="0.2">
      <c r="C7937" s="13"/>
    </row>
    <row r="7938" spans="3:3" x14ac:dyDescent="0.2">
      <c r="C7938" s="13"/>
    </row>
    <row r="7939" spans="3:3" x14ac:dyDescent="0.2">
      <c r="C7939" s="13"/>
    </row>
    <row r="7940" spans="3:3" x14ac:dyDescent="0.2">
      <c r="C7940" s="13"/>
    </row>
    <row r="7941" spans="3:3" x14ac:dyDescent="0.2">
      <c r="C7941" s="13"/>
    </row>
    <row r="7942" spans="3:3" x14ac:dyDescent="0.2">
      <c r="C7942" s="13"/>
    </row>
    <row r="7943" spans="3:3" x14ac:dyDescent="0.2">
      <c r="C7943" s="13"/>
    </row>
    <row r="7944" spans="3:3" x14ac:dyDescent="0.2">
      <c r="C7944" s="13"/>
    </row>
    <row r="7945" spans="3:3" x14ac:dyDescent="0.2">
      <c r="C7945" s="13"/>
    </row>
    <row r="7946" spans="3:3" x14ac:dyDescent="0.2">
      <c r="C7946" s="13"/>
    </row>
    <row r="7947" spans="3:3" x14ac:dyDescent="0.2">
      <c r="C7947" s="13"/>
    </row>
    <row r="7948" spans="3:3" x14ac:dyDescent="0.2">
      <c r="C7948" s="13"/>
    </row>
    <row r="7949" spans="3:3" x14ac:dyDescent="0.2">
      <c r="C7949" s="13"/>
    </row>
    <row r="7950" spans="3:3" x14ac:dyDescent="0.2">
      <c r="C7950" s="13"/>
    </row>
    <row r="7951" spans="3:3" x14ac:dyDescent="0.2">
      <c r="C7951" s="13"/>
    </row>
    <row r="7952" spans="3:3" x14ac:dyDescent="0.2">
      <c r="C7952" s="13"/>
    </row>
    <row r="7953" spans="3:3" x14ac:dyDescent="0.2">
      <c r="C7953" s="13"/>
    </row>
    <row r="7954" spans="3:3" x14ac:dyDescent="0.2">
      <c r="C7954" s="13"/>
    </row>
    <row r="7955" spans="3:3" x14ac:dyDescent="0.2">
      <c r="C7955" s="13"/>
    </row>
    <row r="7956" spans="3:3" x14ac:dyDescent="0.2">
      <c r="C7956" s="13"/>
    </row>
    <row r="7957" spans="3:3" x14ac:dyDescent="0.2">
      <c r="C7957" s="13"/>
    </row>
    <row r="7958" spans="3:3" x14ac:dyDescent="0.2">
      <c r="C7958" s="13"/>
    </row>
    <row r="7959" spans="3:3" x14ac:dyDescent="0.2">
      <c r="C7959" s="13"/>
    </row>
    <row r="7960" spans="3:3" x14ac:dyDescent="0.2">
      <c r="C7960" s="13"/>
    </row>
    <row r="7961" spans="3:3" x14ac:dyDescent="0.2">
      <c r="C7961" s="13"/>
    </row>
    <row r="7962" spans="3:3" x14ac:dyDescent="0.2">
      <c r="C7962" s="13"/>
    </row>
    <row r="7963" spans="3:3" x14ac:dyDescent="0.2">
      <c r="C7963" s="13"/>
    </row>
    <row r="7964" spans="3:3" x14ac:dyDescent="0.2">
      <c r="C7964" s="13"/>
    </row>
    <row r="7965" spans="3:3" x14ac:dyDescent="0.2">
      <c r="C7965" s="13"/>
    </row>
    <row r="7966" spans="3:3" x14ac:dyDescent="0.2">
      <c r="C7966" s="13"/>
    </row>
    <row r="7967" spans="3:3" x14ac:dyDescent="0.2">
      <c r="C7967" s="13"/>
    </row>
    <row r="7968" spans="3:3" x14ac:dyDescent="0.2">
      <c r="C7968" s="13"/>
    </row>
    <row r="7969" spans="3:3" x14ac:dyDescent="0.2">
      <c r="C7969" s="13"/>
    </row>
    <row r="7970" spans="3:3" x14ac:dyDescent="0.2">
      <c r="C7970" s="13"/>
    </row>
    <row r="7971" spans="3:3" x14ac:dyDescent="0.2">
      <c r="C7971" s="13"/>
    </row>
    <row r="7972" spans="3:3" x14ac:dyDescent="0.2">
      <c r="C7972" s="13"/>
    </row>
    <row r="7973" spans="3:3" x14ac:dyDescent="0.2">
      <c r="C7973" s="13"/>
    </row>
    <row r="7974" spans="3:3" x14ac:dyDescent="0.2">
      <c r="C7974" s="13"/>
    </row>
    <row r="7975" spans="3:3" x14ac:dyDescent="0.2">
      <c r="C7975" s="13"/>
    </row>
    <row r="7976" spans="3:3" x14ac:dyDescent="0.2">
      <c r="C7976" s="13"/>
    </row>
    <row r="7977" spans="3:3" x14ac:dyDescent="0.2">
      <c r="C7977" s="13"/>
    </row>
    <row r="7978" spans="3:3" x14ac:dyDescent="0.2">
      <c r="C7978" s="13"/>
    </row>
    <row r="7979" spans="3:3" x14ac:dyDescent="0.2">
      <c r="C7979" s="13"/>
    </row>
    <row r="7980" spans="3:3" x14ac:dyDescent="0.2">
      <c r="C7980" s="13"/>
    </row>
    <row r="7981" spans="3:3" x14ac:dyDescent="0.2">
      <c r="C7981" s="13"/>
    </row>
    <row r="7982" spans="3:3" x14ac:dyDescent="0.2">
      <c r="C7982" s="13"/>
    </row>
    <row r="7983" spans="3:3" x14ac:dyDescent="0.2">
      <c r="C7983" s="13"/>
    </row>
    <row r="7984" spans="3:3" x14ac:dyDescent="0.2">
      <c r="C7984" s="13"/>
    </row>
    <row r="7985" spans="3:3" x14ac:dyDescent="0.2">
      <c r="C7985" s="13"/>
    </row>
    <row r="7986" spans="3:3" x14ac:dyDescent="0.2">
      <c r="C7986" s="13"/>
    </row>
    <row r="7987" spans="3:3" x14ac:dyDescent="0.2">
      <c r="C7987" s="13"/>
    </row>
    <row r="7988" spans="3:3" x14ac:dyDescent="0.2">
      <c r="C7988" s="13"/>
    </row>
    <row r="7989" spans="3:3" x14ac:dyDescent="0.2">
      <c r="C7989" s="13"/>
    </row>
    <row r="7990" spans="3:3" x14ac:dyDescent="0.2">
      <c r="C7990" s="13"/>
    </row>
    <row r="7991" spans="3:3" x14ac:dyDescent="0.2">
      <c r="C7991" s="13"/>
    </row>
    <row r="7992" spans="3:3" x14ac:dyDescent="0.2">
      <c r="C7992" s="13"/>
    </row>
    <row r="7993" spans="3:3" x14ac:dyDescent="0.2">
      <c r="C7993" s="13"/>
    </row>
    <row r="7994" spans="3:3" x14ac:dyDescent="0.2">
      <c r="C7994" s="13"/>
    </row>
    <row r="7995" spans="3:3" x14ac:dyDescent="0.2">
      <c r="C7995" s="13"/>
    </row>
    <row r="7996" spans="3:3" x14ac:dyDescent="0.2">
      <c r="C7996" s="13"/>
    </row>
    <row r="7997" spans="3:3" x14ac:dyDescent="0.2">
      <c r="C7997" s="13"/>
    </row>
    <row r="7998" spans="3:3" x14ac:dyDescent="0.2">
      <c r="C7998" s="13"/>
    </row>
    <row r="7999" spans="3:3" x14ac:dyDescent="0.2">
      <c r="C7999" s="13"/>
    </row>
    <row r="8000" spans="3:3" x14ac:dyDescent="0.2">
      <c r="C8000" s="13"/>
    </row>
    <row r="8001" spans="3:3" x14ac:dyDescent="0.2">
      <c r="C8001" s="13"/>
    </row>
    <row r="8002" spans="3:3" x14ac:dyDescent="0.2">
      <c r="C8002" s="13"/>
    </row>
    <row r="8003" spans="3:3" x14ac:dyDescent="0.2">
      <c r="C8003" s="13"/>
    </row>
    <row r="8004" spans="3:3" x14ac:dyDescent="0.2">
      <c r="C8004" s="13"/>
    </row>
    <row r="8005" spans="3:3" x14ac:dyDescent="0.2">
      <c r="C8005" s="13"/>
    </row>
    <row r="8006" spans="3:3" x14ac:dyDescent="0.2">
      <c r="C8006" s="13"/>
    </row>
    <row r="8007" spans="3:3" x14ac:dyDescent="0.2">
      <c r="C8007" s="13"/>
    </row>
    <row r="8008" spans="3:3" x14ac:dyDescent="0.2">
      <c r="C8008" s="13"/>
    </row>
    <row r="8009" spans="3:3" x14ac:dyDescent="0.2">
      <c r="C8009" s="13"/>
    </row>
    <row r="8010" spans="3:3" x14ac:dyDescent="0.2">
      <c r="C8010" s="13"/>
    </row>
    <row r="8011" spans="3:3" x14ac:dyDescent="0.2">
      <c r="C8011" s="13"/>
    </row>
    <row r="8012" spans="3:3" x14ac:dyDescent="0.2">
      <c r="C8012" s="13"/>
    </row>
    <row r="8013" spans="3:3" x14ac:dyDescent="0.2">
      <c r="C8013" s="13"/>
    </row>
    <row r="8014" spans="3:3" x14ac:dyDescent="0.2">
      <c r="C8014" s="13"/>
    </row>
    <row r="8015" spans="3:3" x14ac:dyDescent="0.2">
      <c r="C8015" s="13"/>
    </row>
    <row r="8016" spans="3:3" x14ac:dyDescent="0.2">
      <c r="C8016" s="13"/>
    </row>
    <row r="8017" spans="3:3" x14ac:dyDescent="0.2">
      <c r="C8017" s="13"/>
    </row>
    <row r="8018" spans="3:3" x14ac:dyDescent="0.2">
      <c r="C8018" s="13"/>
    </row>
    <row r="8019" spans="3:3" x14ac:dyDescent="0.2">
      <c r="C8019" s="13"/>
    </row>
    <row r="8020" spans="3:3" x14ac:dyDescent="0.2">
      <c r="C8020" s="13"/>
    </row>
    <row r="8021" spans="3:3" x14ac:dyDescent="0.2">
      <c r="C8021" s="13"/>
    </row>
    <row r="8022" spans="3:3" x14ac:dyDescent="0.2">
      <c r="C8022" s="13"/>
    </row>
    <row r="8023" spans="3:3" x14ac:dyDescent="0.2">
      <c r="C8023" s="13"/>
    </row>
    <row r="8024" spans="3:3" x14ac:dyDescent="0.2">
      <c r="C8024" s="13"/>
    </row>
    <row r="8025" spans="3:3" x14ac:dyDescent="0.2">
      <c r="C8025" s="13"/>
    </row>
    <row r="8026" spans="3:3" x14ac:dyDescent="0.2">
      <c r="C8026" s="13"/>
    </row>
    <row r="8027" spans="3:3" x14ac:dyDescent="0.2">
      <c r="C8027" s="13"/>
    </row>
    <row r="8028" spans="3:3" x14ac:dyDescent="0.2">
      <c r="C8028" s="13"/>
    </row>
    <row r="8029" spans="3:3" x14ac:dyDescent="0.2">
      <c r="C8029" s="13"/>
    </row>
    <row r="8030" spans="3:3" x14ac:dyDescent="0.2">
      <c r="C8030" s="13"/>
    </row>
    <row r="8031" spans="3:3" x14ac:dyDescent="0.2">
      <c r="C8031" s="13"/>
    </row>
    <row r="8032" spans="3:3" x14ac:dyDescent="0.2">
      <c r="C8032" s="13"/>
    </row>
    <row r="8033" spans="3:3" x14ac:dyDescent="0.2">
      <c r="C8033" s="13"/>
    </row>
    <row r="8034" spans="3:3" x14ac:dyDescent="0.2">
      <c r="C8034" s="13"/>
    </row>
    <row r="8035" spans="3:3" x14ac:dyDescent="0.2">
      <c r="C8035" s="13"/>
    </row>
    <row r="8036" spans="3:3" x14ac:dyDescent="0.2">
      <c r="C8036" s="13"/>
    </row>
    <row r="8037" spans="3:3" x14ac:dyDescent="0.2">
      <c r="C8037" s="13"/>
    </row>
    <row r="8038" spans="3:3" x14ac:dyDescent="0.2">
      <c r="C8038" s="13"/>
    </row>
    <row r="8039" spans="3:3" x14ac:dyDescent="0.2">
      <c r="C8039" s="13"/>
    </row>
    <row r="8040" spans="3:3" x14ac:dyDescent="0.2">
      <c r="C8040" s="13"/>
    </row>
    <row r="8041" spans="3:3" x14ac:dyDescent="0.2">
      <c r="C8041" s="13"/>
    </row>
    <row r="8042" spans="3:3" x14ac:dyDescent="0.2">
      <c r="C8042" s="13"/>
    </row>
    <row r="8043" spans="3:3" x14ac:dyDescent="0.2">
      <c r="C8043" s="13"/>
    </row>
    <row r="8044" spans="3:3" x14ac:dyDescent="0.2">
      <c r="C8044" s="13"/>
    </row>
    <row r="8045" spans="3:3" x14ac:dyDescent="0.2">
      <c r="C8045" s="13"/>
    </row>
    <row r="8046" spans="3:3" x14ac:dyDescent="0.2">
      <c r="C8046" s="13"/>
    </row>
    <row r="8047" spans="3:3" x14ac:dyDescent="0.2">
      <c r="C8047" s="13"/>
    </row>
    <row r="8048" spans="3:3" x14ac:dyDescent="0.2">
      <c r="C8048" s="13"/>
    </row>
    <row r="8049" spans="3:3" x14ac:dyDescent="0.2">
      <c r="C8049" s="13"/>
    </row>
    <row r="8050" spans="3:3" x14ac:dyDescent="0.2">
      <c r="C8050" s="13"/>
    </row>
    <row r="8051" spans="3:3" x14ac:dyDescent="0.2">
      <c r="C8051" s="13"/>
    </row>
    <row r="8052" spans="3:3" x14ac:dyDescent="0.2">
      <c r="C8052" s="13"/>
    </row>
    <row r="8053" spans="3:3" x14ac:dyDescent="0.2">
      <c r="C8053" s="13"/>
    </row>
    <row r="8054" spans="3:3" x14ac:dyDescent="0.2">
      <c r="C8054" s="13"/>
    </row>
    <row r="8055" spans="3:3" x14ac:dyDescent="0.2">
      <c r="C8055" s="13"/>
    </row>
    <row r="8056" spans="3:3" x14ac:dyDescent="0.2">
      <c r="C8056" s="13"/>
    </row>
    <row r="8057" spans="3:3" x14ac:dyDescent="0.2">
      <c r="C8057" s="13"/>
    </row>
    <row r="8058" spans="3:3" x14ac:dyDescent="0.2">
      <c r="C8058" s="13"/>
    </row>
    <row r="8059" spans="3:3" x14ac:dyDescent="0.2">
      <c r="C8059" s="13"/>
    </row>
    <row r="8060" spans="3:3" x14ac:dyDescent="0.2">
      <c r="C8060" s="13"/>
    </row>
    <row r="8061" spans="3:3" x14ac:dyDescent="0.2">
      <c r="C8061" s="13"/>
    </row>
    <row r="8062" spans="3:3" x14ac:dyDescent="0.2">
      <c r="C8062" s="13"/>
    </row>
    <row r="8063" spans="3:3" x14ac:dyDescent="0.2">
      <c r="C8063" s="13"/>
    </row>
    <row r="8064" spans="3:3" x14ac:dyDescent="0.2">
      <c r="C8064" s="13"/>
    </row>
    <row r="8065" spans="3:3" x14ac:dyDescent="0.2">
      <c r="C8065" s="13"/>
    </row>
    <row r="8066" spans="3:3" x14ac:dyDescent="0.2">
      <c r="C8066" s="13"/>
    </row>
    <row r="8067" spans="3:3" x14ac:dyDescent="0.2">
      <c r="C8067" s="13"/>
    </row>
    <row r="8068" spans="3:3" x14ac:dyDescent="0.2">
      <c r="C8068" s="13"/>
    </row>
    <row r="8069" spans="3:3" x14ac:dyDescent="0.2">
      <c r="C8069" s="13"/>
    </row>
    <row r="8070" spans="3:3" x14ac:dyDescent="0.2">
      <c r="C8070" s="13"/>
    </row>
    <row r="8071" spans="3:3" x14ac:dyDescent="0.2">
      <c r="C8071" s="13"/>
    </row>
    <row r="8072" spans="3:3" x14ac:dyDescent="0.2">
      <c r="C8072" s="13"/>
    </row>
    <row r="8073" spans="3:3" x14ac:dyDescent="0.2">
      <c r="C8073" s="13"/>
    </row>
    <row r="8074" spans="3:3" x14ac:dyDescent="0.2">
      <c r="C8074" s="13"/>
    </row>
    <row r="8075" spans="3:3" x14ac:dyDescent="0.2">
      <c r="C8075" s="13"/>
    </row>
    <row r="8076" spans="3:3" x14ac:dyDescent="0.2">
      <c r="C8076" s="13"/>
    </row>
    <row r="8077" spans="3:3" x14ac:dyDescent="0.2">
      <c r="C8077" s="13"/>
    </row>
    <row r="8078" spans="3:3" x14ac:dyDescent="0.2">
      <c r="C8078" s="13"/>
    </row>
    <row r="8079" spans="3:3" x14ac:dyDescent="0.2">
      <c r="C8079" s="13"/>
    </row>
    <row r="8080" spans="3:3" x14ac:dyDescent="0.2">
      <c r="C8080" s="13"/>
    </row>
    <row r="8081" spans="3:3" x14ac:dyDescent="0.2">
      <c r="C8081" s="13"/>
    </row>
    <row r="8082" spans="3:3" x14ac:dyDescent="0.2">
      <c r="C8082" s="13"/>
    </row>
    <row r="8083" spans="3:3" x14ac:dyDescent="0.2">
      <c r="C8083" s="13"/>
    </row>
    <row r="8084" spans="3:3" x14ac:dyDescent="0.2">
      <c r="C8084" s="13"/>
    </row>
    <row r="8085" spans="3:3" x14ac:dyDescent="0.2">
      <c r="C8085" s="13"/>
    </row>
    <row r="8086" spans="3:3" x14ac:dyDescent="0.2">
      <c r="C8086" s="13"/>
    </row>
    <row r="8087" spans="3:3" x14ac:dyDescent="0.2">
      <c r="C8087" s="13"/>
    </row>
    <row r="8088" spans="3:3" x14ac:dyDescent="0.2">
      <c r="C8088" s="13"/>
    </row>
    <row r="8089" spans="3:3" x14ac:dyDescent="0.2">
      <c r="C8089" s="13"/>
    </row>
    <row r="8090" spans="3:3" x14ac:dyDescent="0.2">
      <c r="C8090" s="13"/>
    </row>
    <row r="8091" spans="3:3" x14ac:dyDescent="0.2">
      <c r="C8091" s="13"/>
    </row>
    <row r="8092" spans="3:3" x14ac:dyDescent="0.2">
      <c r="C8092" s="13"/>
    </row>
    <row r="8093" spans="3:3" x14ac:dyDescent="0.2">
      <c r="C8093" s="13"/>
    </row>
    <row r="8094" spans="3:3" x14ac:dyDescent="0.2">
      <c r="C8094" s="13"/>
    </row>
    <row r="8095" spans="3:3" x14ac:dyDescent="0.2">
      <c r="C8095" s="13"/>
    </row>
    <row r="8096" spans="3:3" x14ac:dyDescent="0.2">
      <c r="C8096" s="13"/>
    </row>
    <row r="8097" spans="3:3" x14ac:dyDescent="0.2">
      <c r="C8097" s="13"/>
    </row>
    <row r="8098" spans="3:3" x14ac:dyDescent="0.2">
      <c r="C8098" s="13"/>
    </row>
    <row r="8099" spans="3:3" x14ac:dyDescent="0.2">
      <c r="C8099" s="13"/>
    </row>
    <row r="8100" spans="3:3" x14ac:dyDescent="0.2">
      <c r="C8100" s="13"/>
    </row>
    <row r="8101" spans="3:3" x14ac:dyDescent="0.2">
      <c r="C8101" s="13"/>
    </row>
    <row r="8102" spans="3:3" x14ac:dyDescent="0.2">
      <c r="C8102" s="13"/>
    </row>
    <row r="8103" spans="3:3" x14ac:dyDescent="0.2">
      <c r="C8103" s="13"/>
    </row>
    <row r="8104" spans="3:3" x14ac:dyDescent="0.2">
      <c r="C8104" s="13"/>
    </row>
    <row r="8105" spans="3:3" x14ac:dyDescent="0.2">
      <c r="C8105" s="13"/>
    </row>
    <row r="8106" spans="3:3" x14ac:dyDescent="0.2">
      <c r="C8106" s="13"/>
    </row>
    <row r="8107" spans="3:3" x14ac:dyDescent="0.2">
      <c r="C8107" s="13"/>
    </row>
    <row r="8108" spans="3:3" x14ac:dyDescent="0.2">
      <c r="C8108" s="13"/>
    </row>
    <row r="8109" spans="3:3" x14ac:dyDescent="0.2">
      <c r="C8109" s="13"/>
    </row>
    <row r="8110" spans="3:3" x14ac:dyDescent="0.2">
      <c r="C8110" s="13"/>
    </row>
    <row r="8111" spans="3:3" x14ac:dyDescent="0.2">
      <c r="C8111" s="13"/>
    </row>
    <row r="8112" spans="3:3" x14ac:dyDescent="0.2">
      <c r="C8112" s="13"/>
    </row>
    <row r="8113" spans="3:3" x14ac:dyDescent="0.2">
      <c r="C8113" s="13"/>
    </row>
    <row r="8114" spans="3:3" x14ac:dyDescent="0.2">
      <c r="C8114" s="13"/>
    </row>
    <row r="8115" spans="3:3" x14ac:dyDescent="0.2">
      <c r="C8115" s="13"/>
    </row>
    <row r="8116" spans="3:3" x14ac:dyDescent="0.2">
      <c r="C8116" s="13"/>
    </row>
    <row r="8117" spans="3:3" x14ac:dyDescent="0.2">
      <c r="C8117" s="13"/>
    </row>
    <row r="8118" spans="3:3" x14ac:dyDescent="0.2">
      <c r="C8118" s="13"/>
    </row>
    <row r="8119" spans="3:3" x14ac:dyDescent="0.2">
      <c r="C8119" s="13"/>
    </row>
    <row r="8120" spans="3:3" x14ac:dyDescent="0.2">
      <c r="C8120" s="13"/>
    </row>
    <row r="8121" spans="3:3" x14ac:dyDescent="0.2">
      <c r="C8121" s="13"/>
    </row>
    <row r="8122" spans="3:3" x14ac:dyDescent="0.2">
      <c r="C8122" s="13"/>
    </row>
    <row r="8123" spans="3:3" x14ac:dyDescent="0.2">
      <c r="C8123" s="13"/>
    </row>
    <row r="8124" spans="3:3" x14ac:dyDescent="0.2">
      <c r="C8124" s="13"/>
    </row>
    <row r="8125" spans="3:3" x14ac:dyDescent="0.2">
      <c r="C8125" s="13"/>
    </row>
    <row r="8126" spans="3:3" x14ac:dyDescent="0.2">
      <c r="C8126" s="13"/>
    </row>
    <row r="8127" spans="3:3" x14ac:dyDescent="0.2">
      <c r="C8127" s="13"/>
    </row>
    <row r="8128" spans="3:3" x14ac:dyDescent="0.2">
      <c r="C8128" s="13"/>
    </row>
    <row r="8129" spans="3:3" x14ac:dyDescent="0.2">
      <c r="C8129" s="13"/>
    </row>
    <row r="8130" spans="3:3" x14ac:dyDescent="0.2">
      <c r="C8130" s="13"/>
    </row>
    <row r="8131" spans="3:3" x14ac:dyDescent="0.2">
      <c r="C8131" s="13"/>
    </row>
    <row r="8132" spans="3:3" x14ac:dyDescent="0.2">
      <c r="C8132" s="13"/>
    </row>
    <row r="8133" spans="3:3" x14ac:dyDescent="0.2">
      <c r="C8133" s="13"/>
    </row>
    <row r="8134" spans="3:3" x14ac:dyDescent="0.2">
      <c r="C8134" s="13"/>
    </row>
    <row r="8135" spans="3:3" x14ac:dyDescent="0.2">
      <c r="C8135" s="13"/>
    </row>
    <row r="8136" spans="3:3" x14ac:dyDescent="0.2">
      <c r="C8136" s="13"/>
    </row>
    <row r="8137" spans="3:3" x14ac:dyDescent="0.2">
      <c r="C8137" s="13"/>
    </row>
    <row r="8138" spans="3:3" x14ac:dyDescent="0.2">
      <c r="C8138" s="13"/>
    </row>
    <row r="8139" spans="3:3" x14ac:dyDescent="0.2">
      <c r="C8139" s="13"/>
    </row>
    <row r="8140" spans="3:3" x14ac:dyDescent="0.2">
      <c r="C8140" s="13"/>
    </row>
    <row r="8141" spans="3:3" x14ac:dyDescent="0.2">
      <c r="C8141" s="13"/>
    </row>
    <row r="8142" spans="3:3" x14ac:dyDescent="0.2">
      <c r="C8142" s="13"/>
    </row>
    <row r="8143" spans="3:3" x14ac:dyDescent="0.2">
      <c r="C8143" s="13"/>
    </row>
    <row r="8144" spans="3:3" x14ac:dyDescent="0.2">
      <c r="C8144" s="13"/>
    </row>
    <row r="8145" spans="3:3" x14ac:dyDescent="0.2">
      <c r="C8145" s="13"/>
    </row>
    <row r="8146" spans="3:3" x14ac:dyDescent="0.2">
      <c r="C8146" s="13"/>
    </row>
    <row r="8147" spans="3:3" x14ac:dyDescent="0.2">
      <c r="C8147" s="13"/>
    </row>
    <row r="8148" spans="3:3" x14ac:dyDescent="0.2">
      <c r="C8148" s="13"/>
    </row>
    <row r="8149" spans="3:3" x14ac:dyDescent="0.2">
      <c r="C8149" s="13"/>
    </row>
    <row r="8150" spans="3:3" x14ac:dyDescent="0.2">
      <c r="C8150" s="13"/>
    </row>
    <row r="8151" spans="3:3" x14ac:dyDescent="0.2">
      <c r="C8151" s="13"/>
    </row>
    <row r="8152" spans="3:3" x14ac:dyDescent="0.2">
      <c r="C8152" s="13"/>
    </row>
    <row r="8153" spans="3:3" x14ac:dyDescent="0.2">
      <c r="C8153" s="13"/>
    </row>
    <row r="8154" spans="3:3" x14ac:dyDescent="0.2">
      <c r="C8154" s="13"/>
    </row>
    <row r="8155" spans="3:3" x14ac:dyDescent="0.2">
      <c r="C8155" s="13"/>
    </row>
    <row r="8156" spans="3:3" x14ac:dyDescent="0.2">
      <c r="C8156" s="13"/>
    </row>
    <row r="8157" spans="3:3" x14ac:dyDescent="0.2">
      <c r="C8157" s="13"/>
    </row>
    <row r="8158" spans="3:3" x14ac:dyDescent="0.2">
      <c r="C8158" s="13"/>
    </row>
    <row r="8159" spans="3:3" x14ac:dyDescent="0.2">
      <c r="C8159" s="13"/>
    </row>
    <row r="8160" spans="3:3" x14ac:dyDescent="0.2">
      <c r="C8160" s="13"/>
    </row>
    <row r="8161" spans="3:3" x14ac:dyDescent="0.2">
      <c r="C8161" s="13"/>
    </row>
    <row r="8162" spans="3:3" x14ac:dyDescent="0.2">
      <c r="C8162" s="13"/>
    </row>
    <row r="8163" spans="3:3" x14ac:dyDescent="0.2">
      <c r="C8163" s="13"/>
    </row>
    <row r="8164" spans="3:3" x14ac:dyDescent="0.2">
      <c r="C8164" s="13"/>
    </row>
    <row r="8165" spans="3:3" x14ac:dyDescent="0.2">
      <c r="C8165" s="13"/>
    </row>
    <row r="8166" spans="3:3" x14ac:dyDescent="0.2">
      <c r="C8166" s="13"/>
    </row>
    <row r="8167" spans="3:3" x14ac:dyDescent="0.2">
      <c r="C8167" s="13"/>
    </row>
    <row r="8168" spans="3:3" x14ac:dyDescent="0.2">
      <c r="C8168" s="13"/>
    </row>
    <row r="8169" spans="3:3" x14ac:dyDescent="0.2">
      <c r="C8169" s="13"/>
    </row>
    <row r="8170" spans="3:3" x14ac:dyDescent="0.2">
      <c r="C8170" s="13"/>
    </row>
    <row r="8171" spans="3:3" x14ac:dyDescent="0.2">
      <c r="C8171" s="13"/>
    </row>
    <row r="8172" spans="3:3" x14ac:dyDescent="0.2">
      <c r="C8172" s="13"/>
    </row>
    <row r="8173" spans="3:3" x14ac:dyDescent="0.2">
      <c r="C8173" s="13"/>
    </row>
    <row r="8174" spans="3:3" x14ac:dyDescent="0.2">
      <c r="C8174" s="13"/>
    </row>
    <row r="8175" spans="3:3" x14ac:dyDescent="0.2">
      <c r="C8175" s="13"/>
    </row>
    <row r="8176" spans="3:3" x14ac:dyDescent="0.2">
      <c r="C8176" s="13"/>
    </row>
    <row r="8177" spans="3:3" x14ac:dyDescent="0.2">
      <c r="C8177" s="13"/>
    </row>
    <row r="8178" spans="3:3" x14ac:dyDescent="0.2">
      <c r="C8178" s="13"/>
    </row>
    <row r="8179" spans="3:3" x14ac:dyDescent="0.2">
      <c r="C8179" s="13"/>
    </row>
    <row r="8180" spans="3:3" x14ac:dyDescent="0.2">
      <c r="C8180" s="13"/>
    </row>
    <row r="8181" spans="3:3" x14ac:dyDescent="0.2">
      <c r="C8181" s="13"/>
    </row>
    <row r="8182" spans="3:3" x14ac:dyDescent="0.2">
      <c r="C8182" s="13"/>
    </row>
    <row r="8183" spans="3:3" x14ac:dyDescent="0.2">
      <c r="C8183" s="13"/>
    </row>
    <row r="8184" spans="3:3" x14ac:dyDescent="0.2">
      <c r="C8184" s="13"/>
    </row>
    <row r="8185" spans="3:3" x14ac:dyDescent="0.2">
      <c r="C8185" s="13"/>
    </row>
    <row r="8186" spans="3:3" x14ac:dyDescent="0.2">
      <c r="C8186" s="13"/>
    </row>
    <row r="8187" spans="3:3" x14ac:dyDescent="0.2">
      <c r="C8187" s="13"/>
    </row>
    <row r="8188" spans="3:3" x14ac:dyDescent="0.2">
      <c r="C8188" s="13"/>
    </row>
    <row r="8189" spans="3:3" x14ac:dyDescent="0.2">
      <c r="C8189" s="13"/>
    </row>
    <row r="8190" spans="3:3" x14ac:dyDescent="0.2">
      <c r="C8190" s="13"/>
    </row>
    <row r="8191" spans="3:3" x14ac:dyDescent="0.2">
      <c r="C8191" s="13"/>
    </row>
    <row r="8192" spans="3:3" x14ac:dyDescent="0.2">
      <c r="C8192" s="13"/>
    </row>
    <row r="8193" spans="3:3" x14ac:dyDescent="0.2">
      <c r="C8193" s="13"/>
    </row>
    <row r="8194" spans="3:3" x14ac:dyDescent="0.2">
      <c r="C8194" s="13"/>
    </row>
    <row r="8195" spans="3:3" x14ac:dyDescent="0.2">
      <c r="C8195" s="13"/>
    </row>
    <row r="8196" spans="3:3" x14ac:dyDescent="0.2">
      <c r="C8196" s="13"/>
    </row>
    <row r="8197" spans="3:3" x14ac:dyDescent="0.2">
      <c r="C8197" s="13"/>
    </row>
    <row r="8198" spans="3:3" x14ac:dyDescent="0.2">
      <c r="C8198" s="13"/>
    </row>
    <row r="8199" spans="3:3" x14ac:dyDescent="0.2">
      <c r="C8199" s="13"/>
    </row>
    <row r="8200" spans="3:3" x14ac:dyDescent="0.2">
      <c r="C8200" s="13"/>
    </row>
    <row r="8201" spans="3:3" x14ac:dyDescent="0.2">
      <c r="C8201" s="13"/>
    </row>
    <row r="8202" spans="3:3" x14ac:dyDescent="0.2">
      <c r="C8202" s="13"/>
    </row>
    <row r="8203" spans="3:3" x14ac:dyDescent="0.2">
      <c r="C8203" s="13"/>
    </row>
    <row r="8204" spans="3:3" x14ac:dyDescent="0.2">
      <c r="C8204" s="13"/>
    </row>
    <row r="8205" spans="3:3" x14ac:dyDescent="0.2">
      <c r="C8205" s="13"/>
    </row>
    <row r="8206" spans="3:3" x14ac:dyDescent="0.2">
      <c r="C8206" s="13"/>
    </row>
    <row r="8207" spans="3:3" x14ac:dyDescent="0.2">
      <c r="C8207" s="13"/>
    </row>
    <row r="8208" spans="3:3" x14ac:dyDescent="0.2">
      <c r="C8208" s="13"/>
    </row>
    <row r="8209" spans="3:3" x14ac:dyDescent="0.2">
      <c r="C8209" s="13"/>
    </row>
    <row r="8210" spans="3:3" x14ac:dyDescent="0.2">
      <c r="C8210" s="13"/>
    </row>
    <row r="8211" spans="3:3" x14ac:dyDescent="0.2">
      <c r="C8211" s="13"/>
    </row>
    <row r="8212" spans="3:3" x14ac:dyDescent="0.2">
      <c r="C8212" s="13"/>
    </row>
    <row r="8213" spans="3:3" x14ac:dyDescent="0.2">
      <c r="C8213" s="13"/>
    </row>
    <row r="8214" spans="3:3" x14ac:dyDescent="0.2">
      <c r="C8214" s="13"/>
    </row>
    <row r="8215" spans="3:3" x14ac:dyDescent="0.2">
      <c r="C8215" s="13"/>
    </row>
    <row r="8216" spans="3:3" x14ac:dyDescent="0.2">
      <c r="C8216" s="13"/>
    </row>
    <row r="8217" spans="3:3" x14ac:dyDescent="0.2">
      <c r="C8217" s="13"/>
    </row>
    <row r="8218" spans="3:3" x14ac:dyDescent="0.2">
      <c r="C8218" s="13"/>
    </row>
    <row r="8219" spans="3:3" x14ac:dyDescent="0.2">
      <c r="C8219" s="13"/>
    </row>
    <row r="8220" spans="3:3" x14ac:dyDescent="0.2">
      <c r="C8220" s="13"/>
    </row>
    <row r="8221" spans="3:3" x14ac:dyDescent="0.2">
      <c r="C8221" s="13"/>
    </row>
    <row r="8222" spans="3:3" x14ac:dyDescent="0.2">
      <c r="C8222" s="13"/>
    </row>
    <row r="8223" spans="3:3" x14ac:dyDescent="0.2">
      <c r="C8223" s="13"/>
    </row>
    <row r="8224" spans="3:3" x14ac:dyDescent="0.2">
      <c r="C8224" s="13"/>
    </row>
    <row r="8225" spans="3:3" x14ac:dyDescent="0.2">
      <c r="C8225" s="13"/>
    </row>
    <row r="8226" spans="3:3" x14ac:dyDescent="0.2">
      <c r="C8226" s="13"/>
    </row>
    <row r="8227" spans="3:3" x14ac:dyDescent="0.2">
      <c r="C8227" s="13"/>
    </row>
    <row r="8228" spans="3:3" x14ac:dyDescent="0.2">
      <c r="C8228" s="13"/>
    </row>
    <row r="8229" spans="3:3" x14ac:dyDescent="0.2">
      <c r="C8229" s="13"/>
    </row>
    <row r="8230" spans="3:3" x14ac:dyDescent="0.2">
      <c r="C8230" s="13"/>
    </row>
    <row r="8231" spans="3:3" x14ac:dyDescent="0.2">
      <c r="C8231" s="13"/>
    </row>
    <row r="8232" spans="3:3" x14ac:dyDescent="0.2">
      <c r="C8232" s="13"/>
    </row>
    <row r="8233" spans="3:3" x14ac:dyDescent="0.2">
      <c r="C8233" s="13"/>
    </row>
    <row r="8234" spans="3:3" x14ac:dyDescent="0.2">
      <c r="C8234" s="13"/>
    </row>
    <row r="8235" spans="3:3" x14ac:dyDescent="0.2">
      <c r="C8235" s="13"/>
    </row>
    <row r="8236" spans="3:3" x14ac:dyDescent="0.2">
      <c r="C8236" s="13"/>
    </row>
    <row r="8237" spans="3:3" x14ac:dyDescent="0.2">
      <c r="C8237" s="13"/>
    </row>
    <row r="8238" spans="3:3" x14ac:dyDescent="0.2">
      <c r="C8238" s="13"/>
    </row>
    <row r="8239" spans="3:3" x14ac:dyDescent="0.2">
      <c r="C8239" s="13"/>
    </row>
    <row r="8240" spans="3:3" x14ac:dyDescent="0.2">
      <c r="C8240" s="13"/>
    </row>
    <row r="8241" spans="3:3" x14ac:dyDescent="0.2">
      <c r="C8241" s="13"/>
    </row>
    <row r="8242" spans="3:3" x14ac:dyDescent="0.2">
      <c r="C8242" s="13"/>
    </row>
    <row r="8243" spans="3:3" x14ac:dyDescent="0.2">
      <c r="C8243" s="13"/>
    </row>
    <row r="8244" spans="3:3" x14ac:dyDescent="0.2">
      <c r="C8244" s="13"/>
    </row>
    <row r="8245" spans="3:3" x14ac:dyDescent="0.2">
      <c r="C8245" s="13"/>
    </row>
    <row r="8246" spans="3:3" x14ac:dyDescent="0.2">
      <c r="C8246" s="13"/>
    </row>
    <row r="8247" spans="3:3" x14ac:dyDescent="0.2">
      <c r="C8247" s="13"/>
    </row>
    <row r="8248" spans="3:3" x14ac:dyDescent="0.2">
      <c r="C8248" s="13"/>
    </row>
    <row r="8249" spans="3:3" x14ac:dyDescent="0.2">
      <c r="C8249" s="13"/>
    </row>
    <row r="8250" spans="3:3" x14ac:dyDescent="0.2">
      <c r="C8250" s="13"/>
    </row>
    <row r="8251" spans="3:3" x14ac:dyDescent="0.2">
      <c r="C8251" s="13"/>
    </row>
    <row r="8252" spans="3:3" x14ac:dyDescent="0.2">
      <c r="C8252" s="13"/>
    </row>
    <row r="8253" spans="3:3" x14ac:dyDescent="0.2">
      <c r="C8253" s="13"/>
    </row>
    <row r="8254" spans="3:3" x14ac:dyDescent="0.2">
      <c r="C8254" s="13"/>
    </row>
    <row r="8255" spans="3:3" x14ac:dyDescent="0.2">
      <c r="C8255" s="13"/>
    </row>
    <row r="8256" spans="3:3" x14ac:dyDescent="0.2">
      <c r="C8256" s="13"/>
    </row>
    <row r="8257" spans="3:3" x14ac:dyDescent="0.2">
      <c r="C8257" s="13"/>
    </row>
    <row r="8258" spans="3:3" x14ac:dyDescent="0.2">
      <c r="C8258" s="13"/>
    </row>
    <row r="8259" spans="3:3" x14ac:dyDescent="0.2">
      <c r="C8259" s="13"/>
    </row>
    <row r="8260" spans="3:3" x14ac:dyDescent="0.2">
      <c r="C8260" s="13"/>
    </row>
    <row r="8261" spans="3:3" x14ac:dyDescent="0.2">
      <c r="C8261" s="13"/>
    </row>
    <row r="8262" spans="3:3" x14ac:dyDescent="0.2">
      <c r="C8262" s="13"/>
    </row>
    <row r="8263" spans="3:3" x14ac:dyDescent="0.2">
      <c r="C8263" s="13"/>
    </row>
    <row r="8264" spans="3:3" x14ac:dyDescent="0.2">
      <c r="C8264" s="13"/>
    </row>
    <row r="8265" spans="3:3" x14ac:dyDescent="0.2">
      <c r="C8265" s="13"/>
    </row>
    <row r="8266" spans="3:3" x14ac:dyDescent="0.2">
      <c r="C8266" s="13"/>
    </row>
    <row r="8267" spans="3:3" x14ac:dyDescent="0.2">
      <c r="C8267" s="13"/>
    </row>
    <row r="8268" spans="3:3" x14ac:dyDescent="0.2">
      <c r="C8268" s="13"/>
    </row>
    <row r="8269" spans="3:3" x14ac:dyDescent="0.2">
      <c r="C8269" s="13"/>
    </row>
    <row r="8270" spans="3:3" x14ac:dyDescent="0.2">
      <c r="C8270" s="13"/>
    </row>
    <row r="8271" spans="3:3" x14ac:dyDescent="0.2">
      <c r="C8271" s="13"/>
    </row>
    <row r="8272" spans="3:3" x14ac:dyDescent="0.2">
      <c r="C8272" s="13"/>
    </row>
    <row r="8273" spans="3:3" x14ac:dyDescent="0.2">
      <c r="C8273" s="13"/>
    </row>
    <row r="8274" spans="3:3" x14ac:dyDescent="0.2">
      <c r="C8274" s="13"/>
    </row>
    <row r="8275" spans="3:3" x14ac:dyDescent="0.2">
      <c r="C8275" s="13"/>
    </row>
    <row r="8276" spans="3:3" x14ac:dyDescent="0.2">
      <c r="C8276" s="13"/>
    </row>
    <row r="8277" spans="3:3" x14ac:dyDescent="0.2">
      <c r="C8277" s="13"/>
    </row>
    <row r="8278" spans="3:3" x14ac:dyDescent="0.2">
      <c r="C8278" s="13"/>
    </row>
    <row r="8279" spans="3:3" x14ac:dyDescent="0.2">
      <c r="C8279" s="13"/>
    </row>
    <row r="8280" spans="3:3" x14ac:dyDescent="0.2">
      <c r="C8280" s="13"/>
    </row>
    <row r="8281" spans="3:3" x14ac:dyDescent="0.2">
      <c r="C8281" s="13"/>
    </row>
    <row r="8282" spans="3:3" x14ac:dyDescent="0.2">
      <c r="C8282" s="13"/>
    </row>
    <row r="8283" spans="3:3" x14ac:dyDescent="0.2">
      <c r="C8283" s="13"/>
    </row>
    <row r="8284" spans="3:3" x14ac:dyDescent="0.2">
      <c r="C8284" s="13"/>
    </row>
    <row r="8285" spans="3:3" x14ac:dyDescent="0.2">
      <c r="C8285" s="13"/>
    </row>
    <row r="8286" spans="3:3" x14ac:dyDescent="0.2">
      <c r="C8286" s="13"/>
    </row>
    <row r="8287" spans="3:3" x14ac:dyDescent="0.2">
      <c r="C8287" s="13"/>
    </row>
    <row r="8288" spans="3:3" x14ac:dyDescent="0.2">
      <c r="C8288" s="13"/>
    </row>
    <row r="8289" spans="3:3" x14ac:dyDescent="0.2">
      <c r="C8289" s="13"/>
    </row>
    <row r="8290" spans="3:3" x14ac:dyDescent="0.2">
      <c r="C8290" s="13"/>
    </row>
    <row r="8291" spans="3:3" x14ac:dyDescent="0.2">
      <c r="C8291" s="13"/>
    </row>
    <row r="8292" spans="3:3" x14ac:dyDescent="0.2">
      <c r="C8292" s="13"/>
    </row>
    <row r="8293" spans="3:3" x14ac:dyDescent="0.2">
      <c r="C8293" s="13"/>
    </row>
    <row r="8294" spans="3:3" x14ac:dyDescent="0.2">
      <c r="C8294" s="13"/>
    </row>
    <row r="8295" spans="3:3" x14ac:dyDescent="0.2">
      <c r="C8295" s="13"/>
    </row>
    <row r="8296" spans="3:3" x14ac:dyDescent="0.2">
      <c r="C8296" s="13"/>
    </row>
    <row r="8297" spans="3:3" x14ac:dyDescent="0.2">
      <c r="C8297" s="13"/>
    </row>
    <row r="8298" spans="3:3" x14ac:dyDescent="0.2">
      <c r="C8298" s="13"/>
    </row>
    <row r="8299" spans="3:3" x14ac:dyDescent="0.2">
      <c r="C8299" s="13"/>
    </row>
    <row r="8300" spans="3:3" x14ac:dyDescent="0.2">
      <c r="C8300" s="13"/>
    </row>
    <row r="8301" spans="3:3" x14ac:dyDescent="0.2">
      <c r="C8301" s="13"/>
    </row>
    <row r="8302" spans="3:3" x14ac:dyDescent="0.2">
      <c r="C8302" s="13"/>
    </row>
    <row r="8303" spans="3:3" x14ac:dyDescent="0.2">
      <c r="C8303" s="13"/>
    </row>
    <row r="8304" spans="3:3" x14ac:dyDescent="0.2">
      <c r="C8304" s="13"/>
    </row>
    <row r="8305" spans="3:3" x14ac:dyDescent="0.2">
      <c r="C8305" s="13"/>
    </row>
    <row r="8306" spans="3:3" x14ac:dyDescent="0.2">
      <c r="C8306" s="13"/>
    </row>
    <row r="8307" spans="3:3" x14ac:dyDescent="0.2">
      <c r="C8307" s="13"/>
    </row>
    <row r="8308" spans="3:3" x14ac:dyDescent="0.2">
      <c r="C8308" s="13"/>
    </row>
    <row r="8309" spans="3:3" x14ac:dyDescent="0.2">
      <c r="C8309" s="13"/>
    </row>
    <row r="8310" spans="3:3" x14ac:dyDescent="0.2">
      <c r="C8310" s="13"/>
    </row>
    <row r="8311" spans="3:3" x14ac:dyDescent="0.2">
      <c r="C8311" s="13"/>
    </row>
    <row r="8312" spans="3:3" x14ac:dyDescent="0.2">
      <c r="C8312" s="13"/>
    </row>
    <row r="8313" spans="3:3" x14ac:dyDescent="0.2">
      <c r="C8313" s="13"/>
    </row>
    <row r="8314" spans="3:3" x14ac:dyDescent="0.2">
      <c r="C8314" s="13"/>
    </row>
    <row r="8315" spans="3:3" x14ac:dyDescent="0.2">
      <c r="C8315" s="13"/>
    </row>
    <row r="8316" spans="3:3" x14ac:dyDescent="0.2">
      <c r="C8316" s="13"/>
    </row>
    <row r="8317" spans="3:3" x14ac:dyDescent="0.2">
      <c r="C8317" s="13"/>
    </row>
    <row r="8318" spans="3:3" x14ac:dyDescent="0.2">
      <c r="C8318" s="13"/>
    </row>
    <row r="8319" spans="3:3" x14ac:dyDescent="0.2">
      <c r="C8319" s="13"/>
    </row>
    <row r="8320" spans="3:3" x14ac:dyDescent="0.2">
      <c r="C8320" s="13"/>
    </row>
    <row r="8321" spans="3:3" x14ac:dyDescent="0.2">
      <c r="C8321" s="13"/>
    </row>
    <row r="8322" spans="3:3" x14ac:dyDescent="0.2">
      <c r="C8322" s="13"/>
    </row>
    <row r="8323" spans="3:3" x14ac:dyDescent="0.2">
      <c r="C8323" s="13"/>
    </row>
    <row r="8324" spans="3:3" x14ac:dyDescent="0.2">
      <c r="C8324" s="13"/>
    </row>
    <row r="8325" spans="3:3" x14ac:dyDescent="0.2">
      <c r="C8325" s="13"/>
    </row>
    <row r="8326" spans="3:3" x14ac:dyDescent="0.2">
      <c r="C8326" s="13"/>
    </row>
    <row r="8327" spans="3:3" x14ac:dyDescent="0.2">
      <c r="C8327" s="13"/>
    </row>
    <row r="8328" spans="3:3" x14ac:dyDescent="0.2">
      <c r="C8328" s="13"/>
    </row>
    <row r="8329" spans="3:3" x14ac:dyDescent="0.2">
      <c r="C8329" s="13"/>
    </row>
    <row r="8330" spans="3:3" x14ac:dyDescent="0.2">
      <c r="C8330" s="13"/>
    </row>
    <row r="8331" spans="3:3" x14ac:dyDescent="0.2">
      <c r="C8331" s="13"/>
    </row>
    <row r="8332" spans="3:3" x14ac:dyDescent="0.2">
      <c r="C8332" s="13"/>
    </row>
    <row r="8333" spans="3:3" x14ac:dyDescent="0.2">
      <c r="C8333" s="13"/>
    </row>
    <row r="8334" spans="3:3" x14ac:dyDescent="0.2">
      <c r="C8334" s="13"/>
    </row>
    <row r="8335" spans="3:3" x14ac:dyDescent="0.2">
      <c r="C8335" s="13"/>
    </row>
    <row r="8336" spans="3:3" x14ac:dyDescent="0.2">
      <c r="C8336" s="13"/>
    </row>
    <row r="8337" spans="3:3" x14ac:dyDescent="0.2">
      <c r="C8337" s="13"/>
    </row>
    <row r="8338" spans="3:3" x14ac:dyDescent="0.2">
      <c r="C8338" s="13"/>
    </row>
    <row r="8339" spans="3:3" x14ac:dyDescent="0.2">
      <c r="C8339" s="13"/>
    </row>
    <row r="8340" spans="3:3" x14ac:dyDescent="0.2">
      <c r="C8340" s="13"/>
    </row>
    <row r="8341" spans="3:3" x14ac:dyDescent="0.2">
      <c r="C8341" s="13"/>
    </row>
    <row r="8342" spans="3:3" x14ac:dyDescent="0.2">
      <c r="C8342" s="13"/>
    </row>
    <row r="8343" spans="3:3" x14ac:dyDescent="0.2">
      <c r="C8343" s="13"/>
    </row>
    <row r="8344" spans="3:3" x14ac:dyDescent="0.2">
      <c r="C8344" s="13"/>
    </row>
    <row r="8345" spans="3:3" x14ac:dyDescent="0.2">
      <c r="C8345" s="13"/>
    </row>
    <row r="8346" spans="3:3" x14ac:dyDescent="0.2">
      <c r="C8346" s="13"/>
    </row>
    <row r="8347" spans="3:3" x14ac:dyDescent="0.2">
      <c r="C8347" s="13"/>
    </row>
    <row r="8348" spans="3:3" x14ac:dyDescent="0.2">
      <c r="C8348" s="13"/>
    </row>
    <row r="8349" spans="3:3" x14ac:dyDescent="0.2">
      <c r="C8349" s="13"/>
    </row>
    <row r="8350" spans="3:3" x14ac:dyDescent="0.2">
      <c r="C8350" s="13"/>
    </row>
    <row r="8351" spans="3:3" x14ac:dyDescent="0.2">
      <c r="C8351" s="13"/>
    </row>
    <row r="8352" spans="3:3" x14ac:dyDescent="0.2">
      <c r="C8352" s="13"/>
    </row>
    <row r="8353" spans="3:3" x14ac:dyDescent="0.2">
      <c r="C8353" s="13"/>
    </row>
    <row r="8354" spans="3:3" x14ac:dyDescent="0.2">
      <c r="C8354" s="13"/>
    </row>
    <row r="8355" spans="3:3" x14ac:dyDescent="0.2">
      <c r="C8355" s="13"/>
    </row>
    <row r="8356" spans="3:3" x14ac:dyDescent="0.2">
      <c r="C8356" s="13"/>
    </row>
    <row r="8357" spans="3:3" x14ac:dyDescent="0.2">
      <c r="C8357" s="13"/>
    </row>
    <row r="8358" spans="3:3" x14ac:dyDescent="0.2">
      <c r="C8358" s="13"/>
    </row>
    <row r="8359" spans="3:3" x14ac:dyDescent="0.2">
      <c r="C8359" s="13"/>
    </row>
    <row r="8360" spans="3:3" x14ac:dyDescent="0.2">
      <c r="C8360" s="13"/>
    </row>
    <row r="8361" spans="3:3" x14ac:dyDescent="0.2">
      <c r="C8361" s="13"/>
    </row>
    <row r="8362" spans="3:3" x14ac:dyDescent="0.2">
      <c r="C8362" s="13"/>
    </row>
    <row r="8363" spans="3:3" x14ac:dyDescent="0.2">
      <c r="C8363" s="13"/>
    </row>
    <row r="8364" spans="3:3" x14ac:dyDescent="0.2">
      <c r="C8364" s="13"/>
    </row>
    <row r="8365" spans="3:3" x14ac:dyDescent="0.2">
      <c r="C8365" s="13"/>
    </row>
    <row r="8366" spans="3:3" x14ac:dyDescent="0.2">
      <c r="C8366" s="13"/>
    </row>
    <row r="8367" spans="3:3" x14ac:dyDescent="0.2">
      <c r="C8367" s="13"/>
    </row>
    <row r="8368" spans="3:3" x14ac:dyDescent="0.2">
      <c r="C8368" s="13"/>
    </row>
    <row r="8369" spans="3:3" x14ac:dyDescent="0.2">
      <c r="C8369" s="13"/>
    </row>
    <row r="8370" spans="3:3" x14ac:dyDescent="0.2">
      <c r="C8370" s="13"/>
    </row>
    <row r="8371" spans="3:3" x14ac:dyDescent="0.2">
      <c r="C8371" s="13"/>
    </row>
    <row r="8372" spans="3:3" x14ac:dyDescent="0.2">
      <c r="C8372" s="13"/>
    </row>
    <row r="8373" spans="3:3" x14ac:dyDescent="0.2">
      <c r="C8373" s="13"/>
    </row>
    <row r="8374" spans="3:3" x14ac:dyDescent="0.2">
      <c r="C8374" s="13"/>
    </row>
    <row r="8375" spans="3:3" x14ac:dyDescent="0.2">
      <c r="C8375" s="13"/>
    </row>
    <row r="8376" spans="3:3" x14ac:dyDescent="0.2">
      <c r="C8376" s="13"/>
    </row>
    <row r="8377" spans="3:3" x14ac:dyDescent="0.2">
      <c r="C8377" s="13"/>
    </row>
    <row r="8378" spans="3:3" x14ac:dyDescent="0.2">
      <c r="C8378" s="13"/>
    </row>
    <row r="8379" spans="3:3" x14ac:dyDescent="0.2">
      <c r="C8379" s="13"/>
    </row>
    <row r="8380" spans="3:3" x14ac:dyDescent="0.2">
      <c r="C8380" s="13"/>
    </row>
    <row r="8381" spans="3:3" x14ac:dyDescent="0.2">
      <c r="C8381" s="13"/>
    </row>
    <row r="8382" spans="3:3" x14ac:dyDescent="0.2">
      <c r="C8382" s="13"/>
    </row>
    <row r="8383" spans="3:3" x14ac:dyDescent="0.2">
      <c r="C8383" s="13"/>
    </row>
    <row r="8384" spans="3:3" x14ac:dyDescent="0.2">
      <c r="C8384" s="13"/>
    </row>
    <row r="8385" spans="3:3" x14ac:dyDescent="0.2">
      <c r="C8385" s="13"/>
    </row>
    <row r="8386" spans="3:3" x14ac:dyDescent="0.2">
      <c r="C8386" s="13"/>
    </row>
    <row r="8387" spans="3:3" x14ac:dyDescent="0.2">
      <c r="C8387" s="13"/>
    </row>
    <row r="8388" spans="3:3" x14ac:dyDescent="0.2">
      <c r="C8388" s="13"/>
    </row>
    <row r="8389" spans="3:3" x14ac:dyDescent="0.2">
      <c r="C8389" s="13"/>
    </row>
    <row r="8390" spans="3:3" x14ac:dyDescent="0.2">
      <c r="C8390" s="13"/>
    </row>
    <row r="8391" spans="3:3" x14ac:dyDescent="0.2">
      <c r="C8391" s="13"/>
    </row>
    <row r="8392" spans="3:3" x14ac:dyDescent="0.2">
      <c r="C8392" s="13"/>
    </row>
    <row r="8393" spans="3:3" x14ac:dyDescent="0.2">
      <c r="C8393" s="13"/>
    </row>
    <row r="8394" spans="3:3" x14ac:dyDescent="0.2">
      <c r="C8394" s="13"/>
    </row>
    <row r="8395" spans="3:3" x14ac:dyDescent="0.2">
      <c r="C8395" s="13"/>
    </row>
    <row r="8396" spans="3:3" x14ac:dyDescent="0.2">
      <c r="C8396" s="13"/>
    </row>
    <row r="8397" spans="3:3" x14ac:dyDescent="0.2">
      <c r="C8397" s="13"/>
    </row>
    <row r="8398" spans="3:3" x14ac:dyDescent="0.2">
      <c r="C8398" s="13"/>
    </row>
    <row r="8399" spans="3:3" x14ac:dyDescent="0.2">
      <c r="C8399" s="13"/>
    </row>
    <row r="8400" spans="3:3" x14ac:dyDescent="0.2">
      <c r="C8400" s="13"/>
    </row>
    <row r="8401" spans="3:3" x14ac:dyDescent="0.2">
      <c r="C8401" s="13"/>
    </row>
    <row r="8402" spans="3:3" x14ac:dyDescent="0.2">
      <c r="C8402" s="13"/>
    </row>
    <row r="8403" spans="3:3" x14ac:dyDescent="0.2">
      <c r="C8403" s="13"/>
    </row>
    <row r="8404" spans="3:3" x14ac:dyDescent="0.2">
      <c r="C8404" s="13"/>
    </row>
    <row r="8405" spans="3:3" x14ac:dyDescent="0.2">
      <c r="C8405" s="13"/>
    </row>
    <row r="8406" spans="3:3" x14ac:dyDescent="0.2">
      <c r="C8406" s="13"/>
    </row>
    <row r="8407" spans="3:3" x14ac:dyDescent="0.2">
      <c r="C8407" s="13"/>
    </row>
    <row r="8408" spans="3:3" x14ac:dyDescent="0.2">
      <c r="C8408" s="13"/>
    </row>
    <row r="8409" spans="3:3" x14ac:dyDescent="0.2">
      <c r="C8409" s="13"/>
    </row>
    <row r="8410" spans="3:3" x14ac:dyDescent="0.2">
      <c r="C8410" s="13"/>
    </row>
    <row r="8411" spans="3:3" x14ac:dyDescent="0.2">
      <c r="C8411" s="13"/>
    </row>
    <row r="8412" spans="3:3" x14ac:dyDescent="0.2">
      <c r="C8412" s="13"/>
    </row>
    <row r="8413" spans="3:3" x14ac:dyDescent="0.2">
      <c r="C8413" s="13"/>
    </row>
    <row r="8414" spans="3:3" x14ac:dyDescent="0.2">
      <c r="C8414" s="13"/>
    </row>
    <row r="8415" spans="3:3" x14ac:dyDescent="0.2">
      <c r="C8415" s="13"/>
    </row>
    <row r="8416" spans="3:3" x14ac:dyDescent="0.2">
      <c r="C8416" s="13"/>
    </row>
    <row r="8417" spans="3:3" x14ac:dyDescent="0.2">
      <c r="C8417" s="13"/>
    </row>
    <row r="8418" spans="3:3" x14ac:dyDescent="0.2">
      <c r="C8418" s="13"/>
    </row>
    <row r="8419" spans="3:3" x14ac:dyDescent="0.2">
      <c r="C8419" s="13"/>
    </row>
    <row r="8420" spans="3:3" x14ac:dyDescent="0.2">
      <c r="C8420" s="13"/>
    </row>
    <row r="8421" spans="3:3" x14ac:dyDescent="0.2">
      <c r="C8421" s="13"/>
    </row>
    <row r="8422" spans="3:3" x14ac:dyDescent="0.2">
      <c r="C8422" s="13"/>
    </row>
    <row r="8423" spans="3:3" x14ac:dyDescent="0.2">
      <c r="C8423" s="13"/>
    </row>
    <row r="8424" spans="3:3" x14ac:dyDescent="0.2">
      <c r="C8424" s="13"/>
    </row>
    <row r="8425" spans="3:3" x14ac:dyDescent="0.2">
      <c r="C8425" s="13"/>
    </row>
    <row r="8426" spans="3:3" x14ac:dyDescent="0.2">
      <c r="C8426" s="13"/>
    </row>
    <row r="8427" spans="3:3" x14ac:dyDescent="0.2">
      <c r="C8427" s="13"/>
    </row>
    <row r="8428" spans="3:3" x14ac:dyDescent="0.2">
      <c r="C8428" s="13"/>
    </row>
    <row r="8429" spans="3:3" x14ac:dyDescent="0.2">
      <c r="C8429" s="13"/>
    </row>
    <row r="8430" spans="3:3" x14ac:dyDescent="0.2">
      <c r="C8430" s="13"/>
    </row>
    <row r="8431" spans="3:3" x14ac:dyDescent="0.2">
      <c r="C8431" s="13"/>
    </row>
    <row r="8432" spans="3:3" x14ac:dyDescent="0.2">
      <c r="C8432" s="13"/>
    </row>
    <row r="8433" spans="3:3" x14ac:dyDescent="0.2">
      <c r="C8433" s="13"/>
    </row>
    <row r="8434" spans="3:3" x14ac:dyDescent="0.2">
      <c r="C8434" s="13"/>
    </row>
    <row r="8435" spans="3:3" x14ac:dyDescent="0.2">
      <c r="C8435" s="13"/>
    </row>
    <row r="8436" spans="3:3" x14ac:dyDescent="0.2">
      <c r="C8436" s="13"/>
    </row>
    <row r="8437" spans="3:3" x14ac:dyDescent="0.2">
      <c r="C8437" s="13"/>
    </row>
    <row r="8438" spans="3:3" x14ac:dyDescent="0.2">
      <c r="C8438" s="13"/>
    </row>
    <row r="8439" spans="3:3" x14ac:dyDescent="0.2">
      <c r="C8439" s="13"/>
    </row>
    <row r="8440" spans="3:3" x14ac:dyDescent="0.2">
      <c r="C8440" s="13"/>
    </row>
    <row r="8441" spans="3:3" x14ac:dyDescent="0.2">
      <c r="C8441" s="13"/>
    </row>
    <row r="8442" spans="3:3" x14ac:dyDescent="0.2">
      <c r="C8442" s="13"/>
    </row>
    <row r="8443" spans="3:3" x14ac:dyDescent="0.2">
      <c r="C8443" s="13"/>
    </row>
    <row r="8444" spans="3:3" x14ac:dyDescent="0.2">
      <c r="C8444" s="13"/>
    </row>
    <row r="8445" spans="3:3" x14ac:dyDescent="0.2">
      <c r="C8445" s="13"/>
    </row>
    <row r="8446" spans="3:3" x14ac:dyDescent="0.2">
      <c r="C8446" s="13"/>
    </row>
    <row r="8447" spans="3:3" x14ac:dyDescent="0.2">
      <c r="C8447" s="13"/>
    </row>
    <row r="8448" spans="3:3" x14ac:dyDescent="0.2">
      <c r="C8448" s="13"/>
    </row>
    <row r="8449" spans="3:3" x14ac:dyDescent="0.2">
      <c r="C8449" s="13"/>
    </row>
    <row r="8450" spans="3:3" x14ac:dyDescent="0.2">
      <c r="C8450" s="13"/>
    </row>
    <row r="8451" spans="3:3" x14ac:dyDescent="0.2">
      <c r="C8451" s="13"/>
    </row>
    <row r="8452" spans="3:3" x14ac:dyDescent="0.2">
      <c r="C8452" s="13"/>
    </row>
    <row r="8453" spans="3:3" x14ac:dyDescent="0.2">
      <c r="C8453" s="13"/>
    </row>
    <row r="8454" spans="3:3" x14ac:dyDescent="0.2">
      <c r="C8454" s="13"/>
    </row>
    <row r="8455" spans="3:3" x14ac:dyDescent="0.2">
      <c r="C8455" s="13"/>
    </row>
    <row r="8456" spans="3:3" x14ac:dyDescent="0.2">
      <c r="C8456" s="13"/>
    </row>
    <row r="8457" spans="3:3" x14ac:dyDescent="0.2">
      <c r="C8457" s="13"/>
    </row>
    <row r="8458" spans="3:3" x14ac:dyDescent="0.2">
      <c r="C8458" s="13"/>
    </row>
    <row r="8459" spans="3:3" x14ac:dyDescent="0.2">
      <c r="C8459" s="13"/>
    </row>
    <row r="8460" spans="3:3" x14ac:dyDescent="0.2">
      <c r="C8460" s="13"/>
    </row>
    <row r="8461" spans="3:3" x14ac:dyDescent="0.2">
      <c r="C8461" s="13"/>
    </row>
    <row r="8462" spans="3:3" x14ac:dyDescent="0.2">
      <c r="C8462" s="13"/>
    </row>
    <row r="8463" spans="3:3" x14ac:dyDescent="0.2">
      <c r="C8463" s="13"/>
    </row>
    <row r="8464" spans="3:3" x14ac:dyDescent="0.2">
      <c r="C8464" s="13"/>
    </row>
    <row r="8465" spans="3:3" x14ac:dyDescent="0.2">
      <c r="C8465" s="13"/>
    </row>
    <row r="8466" spans="3:3" x14ac:dyDescent="0.2">
      <c r="C8466" s="13"/>
    </row>
    <row r="8467" spans="3:3" x14ac:dyDescent="0.2">
      <c r="C8467" s="13"/>
    </row>
    <row r="8468" spans="3:3" x14ac:dyDescent="0.2">
      <c r="C8468" s="13"/>
    </row>
    <row r="8469" spans="3:3" x14ac:dyDescent="0.2">
      <c r="C8469" s="13"/>
    </row>
    <row r="8470" spans="3:3" x14ac:dyDescent="0.2">
      <c r="C8470" s="13"/>
    </row>
    <row r="8471" spans="3:3" x14ac:dyDescent="0.2">
      <c r="C8471" s="13"/>
    </row>
    <row r="8472" spans="3:3" x14ac:dyDescent="0.2">
      <c r="C8472" s="13"/>
    </row>
    <row r="8473" spans="3:3" x14ac:dyDescent="0.2">
      <c r="C8473" s="13"/>
    </row>
    <row r="8474" spans="3:3" x14ac:dyDescent="0.2">
      <c r="C8474" s="13"/>
    </row>
    <row r="8475" spans="3:3" x14ac:dyDescent="0.2">
      <c r="C8475" s="13"/>
    </row>
    <row r="8476" spans="3:3" x14ac:dyDescent="0.2">
      <c r="C8476" s="13"/>
    </row>
    <row r="8477" spans="3:3" x14ac:dyDescent="0.2">
      <c r="C8477" s="13"/>
    </row>
    <row r="8478" spans="3:3" x14ac:dyDescent="0.2">
      <c r="C8478" s="13"/>
    </row>
    <row r="8479" spans="3:3" x14ac:dyDescent="0.2">
      <c r="C8479" s="13"/>
    </row>
    <row r="8480" spans="3:3" x14ac:dyDescent="0.2">
      <c r="C8480" s="13"/>
    </row>
    <row r="8481" spans="3:3" x14ac:dyDescent="0.2">
      <c r="C8481" s="13"/>
    </row>
    <row r="8482" spans="3:3" x14ac:dyDescent="0.2">
      <c r="C8482" s="13"/>
    </row>
    <row r="8483" spans="3:3" x14ac:dyDescent="0.2">
      <c r="C8483" s="13"/>
    </row>
    <row r="8484" spans="3:3" x14ac:dyDescent="0.2">
      <c r="C8484" s="13"/>
    </row>
    <row r="8485" spans="3:3" x14ac:dyDescent="0.2">
      <c r="C8485" s="13"/>
    </row>
    <row r="8486" spans="3:3" x14ac:dyDescent="0.2">
      <c r="C8486" s="13"/>
    </row>
    <row r="8487" spans="3:3" x14ac:dyDescent="0.2">
      <c r="C8487" s="13"/>
    </row>
    <row r="8488" spans="3:3" x14ac:dyDescent="0.2">
      <c r="C8488" s="13"/>
    </row>
    <row r="8489" spans="3:3" x14ac:dyDescent="0.2">
      <c r="C8489" s="13"/>
    </row>
    <row r="8490" spans="3:3" x14ac:dyDescent="0.2">
      <c r="C8490" s="13"/>
    </row>
    <row r="8491" spans="3:3" x14ac:dyDescent="0.2">
      <c r="C8491" s="13"/>
    </row>
    <row r="8492" spans="3:3" x14ac:dyDescent="0.2">
      <c r="C8492" s="13"/>
    </row>
    <row r="8493" spans="3:3" x14ac:dyDescent="0.2">
      <c r="C8493" s="13"/>
    </row>
    <row r="8494" spans="3:3" x14ac:dyDescent="0.2">
      <c r="C8494" s="13"/>
    </row>
    <row r="8495" spans="3:3" x14ac:dyDescent="0.2">
      <c r="C8495" s="13"/>
    </row>
    <row r="8496" spans="3:3" x14ac:dyDescent="0.2">
      <c r="C8496" s="13"/>
    </row>
    <row r="8497" spans="3:3" x14ac:dyDescent="0.2">
      <c r="C8497" s="13"/>
    </row>
    <row r="8498" spans="3:3" x14ac:dyDescent="0.2">
      <c r="C8498" s="13"/>
    </row>
    <row r="8499" spans="3:3" x14ac:dyDescent="0.2">
      <c r="C8499" s="13"/>
    </row>
    <row r="8500" spans="3:3" x14ac:dyDescent="0.2">
      <c r="C8500" s="13"/>
    </row>
    <row r="8501" spans="3:3" x14ac:dyDescent="0.2">
      <c r="C8501" s="13"/>
    </row>
    <row r="8502" spans="3:3" x14ac:dyDescent="0.2">
      <c r="C8502" s="13"/>
    </row>
    <row r="8503" spans="3:3" x14ac:dyDescent="0.2">
      <c r="C8503" s="13"/>
    </row>
    <row r="8504" spans="3:3" x14ac:dyDescent="0.2">
      <c r="C8504" s="13"/>
    </row>
    <row r="8505" spans="3:3" x14ac:dyDescent="0.2">
      <c r="C8505" s="13"/>
    </row>
    <row r="8506" spans="3:3" x14ac:dyDescent="0.2">
      <c r="C8506" s="13"/>
    </row>
    <row r="8507" spans="3:3" x14ac:dyDescent="0.2">
      <c r="C8507" s="13"/>
    </row>
    <row r="8508" spans="3:3" x14ac:dyDescent="0.2">
      <c r="C8508" s="13"/>
    </row>
    <row r="8509" spans="3:3" x14ac:dyDescent="0.2">
      <c r="C8509" s="13"/>
    </row>
    <row r="8510" spans="3:3" x14ac:dyDescent="0.2">
      <c r="C8510" s="13"/>
    </row>
    <row r="8511" spans="3:3" x14ac:dyDescent="0.2">
      <c r="C8511" s="13"/>
    </row>
    <row r="8512" spans="3:3" x14ac:dyDescent="0.2">
      <c r="C8512" s="13"/>
    </row>
    <row r="8513" spans="3:3" x14ac:dyDescent="0.2">
      <c r="C8513" s="13"/>
    </row>
    <row r="8514" spans="3:3" x14ac:dyDescent="0.2">
      <c r="C8514" s="13"/>
    </row>
    <row r="8515" spans="3:3" x14ac:dyDescent="0.2">
      <c r="C8515" s="13"/>
    </row>
    <row r="8516" spans="3:3" x14ac:dyDescent="0.2">
      <c r="C8516" s="13"/>
    </row>
    <row r="8517" spans="3:3" x14ac:dyDescent="0.2">
      <c r="C8517" s="13"/>
    </row>
    <row r="8518" spans="3:3" x14ac:dyDescent="0.2">
      <c r="C8518" s="13"/>
    </row>
    <row r="8519" spans="3:3" x14ac:dyDescent="0.2">
      <c r="C8519" s="13"/>
    </row>
    <row r="8520" spans="3:3" x14ac:dyDescent="0.2">
      <c r="C8520" s="13"/>
    </row>
    <row r="8521" spans="3:3" x14ac:dyDescent="0.2">
      <c r="C8521" s="13"/>
    </row>
    <row r="8522" spans="3:3" x14ac:dyDescent="0.2">
      <c r="C8522" s="13"/>
    </row>
    <row r="8523" spans="3:3" x14ac:dyDescent="0.2">
      <c r="C8523" s="13"/>
    </row>
    <row r="8524" spans="3:3" x14ac:dyDescent="0.2">
      <c r="C8524" s="13"/>
    </row>
    <row r="8525" spans="3:3" x14ac:dyDescent="0.2">
      <c r="C8525" s="13"/>
    </row>
    <row r="8526" spans="3:3" x14ac:dyDescent="0.2">
      <c r="C8526" s="13"/>
    </row>
    <row r="8527" spans="3:3" x14ac:dyDescent="0.2">
      <c r="C8527" s="13"/>
    </row>
    <row r="8528" spans="3:3" x14ac:dyDescent="0.2">
      <c r="C8528" s="13"/>
    </row>
    <row r="8529" spans="3:3" x14ac:dyDescent="0.2">
      <c r="C8529" s="13"/>
    </row>
    <row r="8530" spans="3:3" x14ac:dyDescent="0.2">
      <c r="C8530" s="13"/>
    </row>
    <row r="8531" spans="3:3" x14ac:dyDescent="0.2">
      <c r="C8531" s="13"/>
    </row>
    <row r="8532" spans="3:3" x14ac:dyDescent="0.2">
      <c r="C8532" s="13"/>
    </row>
    <row r="8533" spans="3:3" x14ac:dyDescent="0.2">
      <c r="C8533" s="13"/>
    </row>
    <row r="8534" spans="3:3" x14ac:dyDescent="0.2">
      <c r="C8534" s="13"/>
    </row>
    <row r="8535" spans="3:3" x14ac:dyDescent="0.2">
      <c r="C8535" s="13"/>
    </row>
    <row r="8536" spans="3:3" x14ac:dyDescent="0.2">
      <c r="C8536" s="13"/>
    </row>
    <row r="8537" spans="3:3" x14ac:dyDescent="0.2">
      <c r="C8537" s="13"/>
    </row>
    <row r="8538" spans="3:3" x14ac:dyDescent="0.2">
      <c r="C8538" s="13"/>
    </row>
    <row r="8539" spans="3:3" x14ac:dyDescent="0.2">
      <c r="C8539" s="13"/>
    </row>
    <row r="8540" spans="3:3" x14ac:dyDescent="0.2">
      <c r="C8540" s="13"/>
    </row>
    <row r="8541" spans="3:3" x14ac:dyDescent="0.2">
      <c r="C8541" s="13"/>
    </row>
    <row r="8542" spans="3:3" x14ac:dyDescent="0.2">
      <c r="C8542" s="13"/>
    </row>
    <row r="8543" spans="3:3" x14ac:dyDescent="0.2">
      <c r="C8543" s="13"/>
    </row>
    <row r="8544" spans="3:3" x14ac:dyDescent="0.2">
      <c r="C8544" s="13"/>
    </row>
    <row r="8545" spans="3:3" x14ac:dyDescent="0.2">
      <c r="C8545" s="13"/>
    </row>
    <row r="8546" spans="3:3" x14ac:dyDescent="0.2">
      <c r="C8546" s="13"/>
    </row>
    <row r="8547" spans="3:3" x14ac:dyDescent="0.2">
      <c r="C8547" s="13"/>
    </row>
    <row r="8548" spans="3:3" x14ac:dyDescent="0.2">
      <c r="C8548" s="13"/>
    </row>
    <row r="8549" spans="3:3" x14ac:dyDescent="0.2">
      <c r="C8549" s="13"/>
    </row>
    <row r="8550" spans="3:3" x14ac:dyDescent="0.2">
      <c r="C8550" s="13"/>
    </row>
    <row r="8551" spans="3:3" x14ac:dyDescent="0.2">
      <c r="C8551" s="13"/>
    </row>
    <row r="8552" spans="3:3" x14ac:dyDescent="0.2">
      <c r="C8552" s="13"/>
    </row>
    <row r="8553" spans="3:3" x14ac:dyDescent="0.2">
      <c r="C8553" s="13"/>
    </row>
    <row r="8554" spans="3:3" x14ac:dyDescent="0.2">
      <c r="C8554" s="13"/>
    </row>
    <row r="8555" spans="3:3" x14ac:dyDescent="0.2">
      <c r="C8555" s="13"/>
    </row>
    <row r="8556" spans="3:3" x14ac:dyDescent="0.2">
      <c r="C8556" s="13"/>
    </row>
    <row r="8557" spans="3:3" x14ac:dyDescent="0.2">
      <c r="C8557" s="13"/>
    </row>
    <row r="8558" spans="3:3" x14ac:dyDescent="0.2">
      <c r="C8558" s="13"/>
    </row>
    <row r="8559" spans="3:3" x14ac:dyDescent="0.2">
      <c r="C8559" s="13"/>
    </row>
    <row r="8560" spans="3:3" x14ac:dyDescent="0.2">
      <c r="C8560" s="13"/>
    </row>
    <row r="8561" spans="3:3" x14ac:dyDescent="0.2">
      <c r="C8561" s="13"/>
    </row>
    <row r="8562" spans="3:3" x14ac:dyDescent="0.2">
      <c r="C8562" s="13"/>
    </row>
    <row r="8563" spans="3:3" x14ac:dyDescent="0.2">
      <c r="C8563" s="13"/>
    </row>
    <row r="8564" spans="3:3" x14ac:dyDescent="0.2">
      <c r="C8564" s="13"/>
    </row>
    <row r="8565" spans="3:3" x14ac:dyDescent="0.2">
      <c r="C8565" s="13"/>
    </row>
    <row r="8566" spans="3:3" x14ac:dyDescent="0.2">
      <c r="C8566" s="13"/>
    </row>
    <row r="8567" spans="3:3" x14ac:dyDescent="0.2">
      <c r="C8567" s="13"/>
    </row>
    <row r="8568" spans="3:3" x14ac:dyDescent="0.2">
      <c r="C8568" s="13"/>
    </row>
    <row r="8569" spans="3:3" x14ac:dyDescent="0.2">
      <c r="C8569" s="13"/>
    </row>
    <row r="8570" spans="3:3" x14ac:dyDescent="0.2">
      <c r="C8570" s="13"/>
    </row>
    <row r="8571" spans="3:3" x14ac:dyDescent="0.2">
      <c r="C8571" s="13"/>
    </row>
    <row r="8572" spans="3:3" x14ac:dyDescent="0.2">
      <c r="C8572" s="13"/>
    </row>
    <row r="8573" spans="3:3" x14ac:dyDescent="0.2">
      <c r="C8573" s="13"/>
    </row>
    <row r="8574" spans="3:3" x14ac:dyDescent="0.2">
      <c r="C8574" s="13"/>
    </row>
    <row r="8575" spans="3:3" x14ac:dyDescent="0.2">
      <c r="C8575" s="13"/>
    </row>
    <row r="8576" spans="3:3" x14ac:dyDescent="0.2">
      <c r="C8576" s="13"/>
    </row>
    <row r="8577" spans="3:3" x14ac:dyDescent="0.2">
      <c r="C8577" s="13"/>
    </row>
    <row r="8578" spans="3:3" x14ac:dyDescent="0.2">
      <c r="C8578" s="13"/>
    </row>
    <row r="8579" spans="3:3" x14ac:dyDescent="0.2">
      <c r="C8579" s="13"/>
    </row>
    <row r="8580" spans="3:3" x14ac:dyDescent="0.2">
      <c r="C8580" s="13"/>
    </row>
    <row r="8581" spans="3:3" x14ac:dyDescent="0.2">
      <c r="C8581" s="13"/>
    </row>
    <row r="8582" spans="3:3" x14ac:dyDescent="0.2">
      <c r="C8582" s="13"/>
    </row>
    <row r="8583" spans="3:3" x14ac:dyDescent="0.2">
      <c r="C8583" s="13"/>
    </row>
    <row r="8584" spans="3:3" x14ac:dyDescent="0.2">
      <c r="C8584" s="13"/>
    </row>
    <row r="8585" spans="3:3" x14ac:dyDescent="0.2">
      <c r="C8585" s="13"/>
    </row>
    <row r="8586" spans="3:3" x14ac:dyDescent="0.2">
      <c r="C8586" s="13"/>
    </row>
    <row r="8587" spans="3:3" x14ac:dyDescent="0.2">
      <c r="C8587" s="13"/>
    </row>
    <row r="8588" spans="3:3" x14ac:dyDescent="0.2">
      <c r="C8588" s="13"/>
    </row>
    <row r="8589" spans="3:3" x14ac:dyDescent="0.2">
      <c r="C8589" s="13"/>
    </row>
    <row r="8590" spans="3:3" x14ac:dyDescent="0.2">
      <c r="C8590" s="13"/>
    </row>
    <row r="8591" spans="3:3" x14ac:dyDescent="0.2">
      <c r="C8591" s="13"/>
    </row>
    <row r="8592" spans="3:3" x14ac:dyDescent="0.2">
      <c r="C8592" s="13"/>
    </row>
    <row r="8593" spans="3:3" x14ac:dyDescent="0.2">
      <c r="C8593" s="13"/>
    </row>
    <row r="8594" spans="3:3" x14ac:dyDescent="0.2">
      <c r="C8594" s="13"/>
    </row>
    <row r="8595" spans="3:3" x14ac:dyDescent="0.2">
      <c r="C8595" s="13"/>
    </row>
    <row r="8596" spans="3:3" x14ac:dyDescent="0.2">
      <c r="C8596" s="13"/>
    </row>
    <row r="8597" spans="3:3" x14ac:dyDescent="0.2">
      <c r="C8597" s="13"/>
    </row>
    <row r="8598" spans="3:3" x14ac:dyDescent="0.2">
      <c r="C8598" s="13"/>
    </row>
    <row r="8599" spans="3:3" x14ac:dyDescent="0.2">
      <c r="C8599" s="13"/>
    </row>
    <row r="8600" spans="3:3" x14ac:dyDescent="0.2">
      <c r="C8600" s="13"/>
    </row>
    <row r="8601" spans="3:3" x14ac:dyDescent="0.2">
      <c r="C8601" s="13"/>
    </row>
    <row r="8602" spans="3:3" x14ac:dyDescent="0.2">
      <c r="C8602" s="13"/>
    </row>
    <row r="8603" spans="3:3" x14ac:dyDescent="0.2">
      <c r="C8603" s="13"/>
    </row>
    <row r="8604" spans="3:3" x14ac:dyDescent="0.2">
      <c r="C8604" s="13"/>
    </row>
    <row r="8605" spans="3:3" x14ac:dyDescent="0.2">
      <c r="C8605" s="13"/>
    </row>
    <row r="8606" spans="3:3" x14ac:dyDescent="0.2">
      <c r="C8606" s="13"/>
    </row>
    <row r="8607" spans="3:3" x14ac:dyDescent="0.2">
      <c r="C8607" s="13"/>
    </row>
    <row r="8608" spans="3:3" x14ac:dyDescent="0.2">
      <c r="C8608" s="13"/>
    </row>
    <row r="8609" spans="3:3" x14ac:dyDescent="0.2">
      <c r="C8609" s="13"/>
    </row>
    <row r="8610" spans="3:3" x14ac:dyDescent="0.2">
      <c r="C8610" s="13"/>
    </row>
    <row r="8611" spans="3:3" x14ac:dyDescent="0.2">
      <c r="C8611" s="13"/>
    </row>
    <row r="8612" spans="3:3" x14ac:dyDescent="0.2">
      <c r="C8612" s="13"/>
    </row>
    <row r="8613" spans="3:3" x14ac:dyDescent="0.2">
      <c r="C8613" s="13"/>
    </row>
    <row r="8614" spans="3:3" x14ac:dyDescent="0.2">
      <c r="C8614" s="13"/>
    </row>
    <row r="8615" spans="3:3" x14ac:dyDescent="0.2">
      <c r="C8615" s="13"/>
    </row>
    <row r="8616" spans="3:3" x14ac:dyDescent="0.2">
      <c r="C8616" s="13"/>
    </row>
    <row r="8617" spans="3:3" x14ac:dyDescent="0.2">
      <c r="C8617" s="13"/>
    </row>
    <row r="8618" spans="3:3" x14ac:dyDescent="0.2">
      <c r="C8618" s="13"/>
    </row>
    <row r="8619" spans="3:3" x14ac:dyDescent="0.2">
      <c r="C8619" s="13"/>
    </row>
    <row r="8620" spans="3:3" x14ac:dyDescent="0.2">
      <c r="C8620" s="13"/>
    </row>
    <row r="8621" spans="3:3" x14ac:dyDescent="0.2">
      <c r="C8621" s="13"/>
    </row>
    <row r="8622" spans="3:3" x14ac:dyDescent="0.2">
      <c r="C8622" s="13"/>
    </row>
    <row r="8623" spans="3:3" x14ac:dyDescent="0.2">
      <c r="C8623" s="13"/>
    </row>
    <row r="8624" spans="3:3" x14ac:dyDescent="0.2">
      <c r="C8624" s="13"/>
    </row>
    <row r="8625" spans="3:3" x14ac:dyDescent="0.2">
      <c r="C8625" s="13"/>
    </row>
    <row r="8626" spans="3:3" x14ac:dyDescent="0.2">
      <c r="C8626" s="13"/>
    </row>
    <row r="8627" spans="3:3" x14ac:dyDescent="0.2">
      <c r="C8627" s="13"/>
    </row>
    <row r="8628" spans="3:3" x14ac:dyDescent="0.2">
      <c r="C8628" s="13"/>
    </row>
    <row r="8629" spans="3:3" x14ac:dyDescent="0.2">
      <c r="C8629" s="13"/>
    </row>
    <row r="8630" spans="3:3" x14ac:dyDescent="0.2">
      <c r="C8630" s="13"/>
    </row>
    <row r="8631" spans="3:3" x14ac:dyDescent="0.2">
      <c r="C8631" s="13"/>
    </row>
    <row r="8632" spans="3:3" x14ac:dyDescent="0.2">
      <c r="C8632" s="13"/>
    </row>
    <row r="8633" spans="3:3" x14ac:dyDescent="0.2">
      <c r="C8633" s="13"/>
    </row>
    <row r="8634" spans="3:3" x14ac:dyDescent="0.2">
      <c r="C8634" s="13"/>
    </row>
    <row r="8635" spans="3:3" x14ac:dyDescent="0.2">
      <c r="C8635" s="13"/>
    </row>
    <row r="8636" spans="3:3" x14ac:dyDescent="0.2">
      <c r="C8636" s="13"/>
    </row>
    <row r="8637" spans="3:3" x14ac:dyDescent="0.2">
      <c r="C8637" s="13"/>
    </row>
    <row r="8638" spans="3:3" x14ac:dyDescent="0.2">
      <c r="C8638" s="13"/>
    </row>
    <row r="8639" spans="3:3" x14ac:dyDescent="0.2">
      <c r="C8639" s="13"/>
    </row>
    <row r="8640" spans="3:3" x14ac:dyDescent="0.2">
      <c r="C8640" s="13"/>
    </row>
    <row r="8641" spans="3:3" x14ac:dyDescent="0.2">
      <c r="C8641" s="13"/>
    </row>
    <row r="8642" spans="3:3" x14ac:dyDescent="0.2">
      <c r="C8642" s="13"/>
    </row>
    <row r="8643" spans="3:3" x14ac:dyDescent="0.2">
      <c r="C8643" s="13"/>
    </row>
    <row r="8644" spans="3:3" x14ac:dyDescent="0.2">
      <c r="C8644" s="13"/>
    </row>
    <row r="8645" spans="3:3" x14ac:dyDescent="0.2">
      <c r="C8645" s="13"/>
    </row>
    <row r="8646" spans="3:3" x14ac:dyDescent="0.2">
      <c r="C8646" s="13"/>
    </row>
    <row r="8647" spans="3:3" x14ac:dyDescent="0.2">
      <c r="C8647" s="13"/>
    </row>
    <row r="8648" spans="3:3" x14ac:dyDescent="0.2">
      <c r="C8648" s="13"/>
    </row>
    <row r="8649" spans="3:3" x14ac:dyDescent="0.2">
      <c r="C8649" s="13"/>
    </row>
    <row r="8650" spans="3:3" x14ac:dyDescent="0.2">
      <c r="C8650" s="13"/>
    </row>
    <row r="8651" spans="3:3" x14ac:dyDescent="0.2">
      <c r="C8651" s="13"/>
    </row>
    <row r="8652" spans="3:3" x14ac:dyDescent="0.2">
      <c r="C8652" s="13"/>
    </row>
    <row r="8653" spans="3:3" x14ac:dyDescent="0.2">
      <c r="C8653" s="13"/>
    </row>
    <row r="8654" spans="3:3" x14ac:dyDescent="0.2">
      <c r="C8654" s="13"/>
    </row>
    <row r="8655" spans="3:3" x14ac:dyDescent="0.2">
      <c r="C8655" s="13"/>
    </row>
    <row r="8656" spans="3:3" x14ac:dyDescent="0.2">
      <c r="C8656" s="13"/>
    </row>
    <row r="8657" spans="3:3" x14ac:dyDescent="0.2">
      <c r="C8657" s="13"/>
    </row>
    <row r="8658" spans="3:3" x14ac:dyDescent="0.2">
      <c r="C8658" s="13"/>
    </row>
    <row r="8659" spans="3:3" x14ac:dyDescent="0.2">
      <c r="C8659" s="13"/>
    </row>
    <row r="8660" spans="3:3" x14ac:dyDescent="0.2">
      <c r="C8660" s="13"/>
    </row>
    <row r="8661" spans="3:3" x14ac:dyDescent="0.2">
      <c r="C8661" s="13"/>
    </row>
    <row r="8662" spans="3:3" x14ac:dyDescent="0.2">
      <c r="C8662" s="13"/>
    </row>
    <row r="8663" spans="3:3" x14ac:dyDescent="0.2">
      <c r="C8663" s="13"/>
    </row>
    <row r="8664" spans="3:3" x14ac:dyDescent="0.2">
      <c r="C8664" s="13"/>
    </row>
    <row r="8665" spans="3:3" x14ac:dyDescent="0.2">
      <c r="C8665" s="13"/>
    </row>
    <row r="8666" spans="3:3" x14ac:dyDescent="0.2">
      <c r="C8666" s="13"/>
    </row>
    <row r="8667" spans="3:3" x14ac:dyDescent="0.2">
      <c r="C8667" s="13"/>
    </row>
    <row r="8668" spans="3:3" x14ac:dyDescent="0.2">
      <c r="C8668" s="13"/>
    </row>
    <row r="8669" spans="3:3" x14ac:dyDescent="0.2">
      <c r="C8669" s="13"/>
    </row>
    <row r="8670" spans="3:3" x14ac:dyDescent="0.2">
      <c r="C8670" s="13"/>
    </row>
    <row r="8671" spans="3:3" x14ac:dyDescent="0.2">
      <c r="C8671" s="13"/>
    </row>
    <row r="8672" spans="3:3" x14ac:dyDescent="0.2">
      <c r="C8672" s="13"/>
    </row>
    <row r="8673" spans="3:3" x14ac:dyDescent="0.2">
      <c r="C8673" s="13"/>
    </row>
    <row r="8674" spans="3:3" x14ac:dyDescent="0.2">
      <c r="C8674" s="13"/>
    </row>
    <row r="8675" spans="3:3" x14ac:dyDescent="0.2">
      <c r="C8675" s="13"/>
    </row>
    <row r="8676" spans="3:3" x14ac:dyDescent="0.2">
      <c r="C8676" s="13"/>
    </row>
    <row r="8677" spans="3:3" x14ac:dyDescent="0.2">
      <c r="C8677" s="13"/>
    </row>
    <row r="8678" spans="3:3" x14ac:dyDescent="0.2">
      <c r="C8678" s="13"/>
    </row>
    <row r="8679" spans="3:3" x14ac:dyDescent="0.2">
      <c r="C8679" s="13"/>
    </row>
    <row r="8680" spans="3:3" x14ac:dyDescent="0.2">
      <c r="C8680" s="13"/>
    </row>
    <row r="8681" spans="3:3" x14ac:dyDescent="0.2">
      <c r="C8681" s="13"/>
    </row>
    <row r="8682" spans="3:3" x14ac:dyDescent="0.2">
      <c r="C8682" s="13"/>
    </row>
    <row r="8683" spans="3:3" x14ac:dyDescent="0.2">
      <c r="C8683" s="13"/>
    </row>
    <row r="8684" spans="3:3" x14ac:dyDescent="0.2">
      <c r="C8684" s="13"/>
    </row>
    <row r="8685" spans="3:3" x14ac:dyDescent="0.2">
      <c r="C8685" s="13"/>
    </row>
    <row r="8686" spans="3:3" x14ac:dyDescent="0.2">
      <c r="C8686" s="13"/>
    </row>
    <row r="8687" spans="3:3" x14ac:dyDescent="0.2">
      <c r="C8687" s="13"/>
    </row>
    <row r="8688" spans="3:3" x14ac:dyDescent="0.2">
      <c r="C8688" s="13"/>
    </row>
    <row r="8689" spans="3:3" x14ac:dyDescent="0.2">
      <c r="C8689" s="13"/>
    </row>
    <row r="8690" spans="3:3" x14ac:dyDescent="0.2">
      <c r="C8690" s="13"/>
    </row>
    <row r="8691" spans="3:3" x14ac:dyDescent="0.2">
      <c r="C8691" s="13"/>
    </row>
    <row r="8692" spans="3:3" x14ac:dyDescent="0.2">
      <c r="C8692" s="13"/>
    </row>
    <row r="8693" spans="3:3" x14ac:dyDescent="0.2">
      <c r="C8693" s="13"/>
    </row>
    <row r="8694" spans="3:3" x14ac:dyDescent="0.2">
      <c r="C8694" s="13"/>
    </row>
    <row r="8695" spans="3:3" x14ac:dyDescent="0.2">
      <c r="C8695" s="13"/>
    </row>
    <row r="8696" spans="3:3" x14ac:dyDescent="0.2">
      <c r="C8696" s="13"/>
    </row>
    <row r="8697" spans="3:3" x14ac:dyDescent="0.2">
      <c r="C8697" s="13"/>
    </row>
    <row r="8698" spans="3:3" x14ac:dyDescent="0.2">
      <c r="C8698" s="13"/>
    </row>
    <row r="8699" spans="3:3" x14ac:dyDescent="0.2">
      <c r="C8699" s="13"/>
    </row>
    <row r="8700" spans="3:3" x14ac:dyDescent="0.2">
      <c r="C8700" s="13"/>
    </row>
    <row r="8701" spans="3:3" x14ac:dyDescent="0.2">
      <c r="C8701" s="13"/>
    </row>
    <row r="8702" spans="3:3" x14ac:dyDescent="0.2">
      <c r="C8702" s="13"/>
    </row>
    <row r="8703" spans="3:3" x14ac:dyDescent="0.2">
      <c r="C8703" s="13"/>
    </row>
    <row r="8704" spans="3:3" x14ac:dyDescent="0.2">
      <c r="C8704" s="13"/>
    </row>
    <row r="8705" spans="3:3" x14ac:dyDescent="0.2">
      <c r="C8705" s="13"/>
    </row>
    <row r="8706" spans="3:3" x14ac:dyDescent="0.2">
      <c r="C8706" s="13"/>
    </row>
    <row r="8707" spans="3:3" x14ac:dyDescent="0.2">
      <c r="C8707" s="13"/>
    </row>
    <row r="8708" spans="3:3" x14ac:dyDescent="0.2">
      <c r="C8708" s="13"/>
    </row>
    <row r="8709" spans="3:3" x14ac:dyDescent="0.2">
      <c r="C8709" s="13"/>
    </row>
    <row r="8710" spans="3:3" x14ac:dyDescent="0.2">
      <c r="C8710" s="13"/>
    </row>
    <row r="8711" spans="3:3" x14ac:dyDescent="0.2">
      <c r="C8711" s="13"/>
    </row>
    <row r="8712" spans="3:3" x14ac:dyDescent="0.2">
      <c r="C8712" s="13"/>
    </row>
    <row r="8713" spans="3:3" x14ac:dyDescent="0.2">
      <c r="C8713" s="13"/>
    </row>
    <row r="8714" spans="3:3" x14ac:dyDescent="0.2">
      <c r="C8714" s="13"/>
    </row>
    <row r="8715" spans="3:3" x14ac:dyDescent="0.2">
      <c r="C8715" s="13"/>
    </row>
    <row r="8716" spans="3:3" x14ac:dyDescent="0.2">
      <c r="C8716" s="13"/>
    </row>
    <row r="8717" spans="3:3" x14ac:dyDescent="0.2">
      <c r="C8717" s="13"/>
    </row>
    <row r="8718" spans="3:3" x14ac:dyDescent="0.2">
      <c r="C8718" s="13"/>
    </row>
    <row r="8719" spans="3:3" x14ac:dyDescent="0.2">
      <c r="C8719" s="13"/>
    </row>
    <row r="8720" spans="3:3" x14ac:dyDescent="0.2">
      <c r="C8720" s="13"/>
    </row>
    <row r="8721" spans="3:3" x14ac:dyDescent="0.2">
      <c r="C8721" s="13"/>
    </row>
    <row r="8722" spans="3:3" x14ac:dyDescent="0.2">
      <c r="C8722" s="13"/>
    </row>
    <row r="8723" spans="3:3" x14ac:dyDescent="0.2">
      <c r="C8723" s="13"/>
    </row>
    <row r="8724" spans="3:3" x14ac:dyDescent="0.2">
      <c r="C8724" s="13"/>
    </row>
    <row r="8725" spans="3:3" x14ac:dyDescent="0.2">
      <c r="C8725" s="13"/>
    </row>
    <row r="8726" spans="3:3" x14ac:dyDescent="0.2">
      <c r="C8726" s="13"/>
    </row>
    <row r="8727" spans="3:3" x14ac:dyDescent="0.2">
      <c r="C8727" s="13"/>
    </row>
    <row r="8728" spans="3:3" x14ac:dyDescent="0.2">
      <c r="C8728" s="13"/>
    </row>
    <row r="8729" spans="3:3" x14ac:dyDescent="0.2">
      <c r="C8729" s="13"/>
    </row>
    <row r="8730" spans="3:3" x14ac:dyDescent="0.2">
      <c r="C8730" s="13"/>
    </row>
    <row r="8731" spans="3:3" x14ac:dyDescent="0.2">
      <c r="C8731" s="13"/>
    </row>
    <row r="8732" spans="3:3" x14ac:dyDescent="0.2">
      <c r="C8732" s="13"/>
    </row>
    <row r="8733" spans="3:3" x14ac:dyDescent="0.2">
      <c r="C8733" s="13"/>
    </row>
    <row r="8734" spans="3:3" x14ac:dyDescent="0.2">
      <c r="C8734" s="13"/>
    </row>
    <row r="8735" spans="3:3" x14ac:dyDescent="0.2">
      <c r="C8735" s="13"/>
    </row>
    <row r="8736" spans="3:3" x14ac:dyDescent="0.2">
      <c r="C8736" s="13"/>
    </row>
    <row r="8737" spans="3:3" x14ac:dyDescent="0.2">
      <c r="C8737" s="13"/>
    </row>
    <row r="8738" spans="3:3" x14ac:dyDescent="0.2">
      <c r="C8738" s="13"/>
    </row>
    <row r="8739" spans="3:3" x14ac:dyDescent="0.2">
      <c r="C8739" s="13"/>
    </row>
    <row r="8740" spans="3:3" x14ac:dyDescent="0.2">
      <c r="C8740" s="13"/>
    </row>
    <row r="8741" spans="3:3" x14ac:dyDescent="0.2">
      <c r="C8741" s="13"/>
    </row>
    <row r="8742" spans="3:3" x14ac:dyDescent="0.2">
      <c r="C8742" s="13"/>
    </row>
    <row r="8743" spans="3:3" x14ac:dyDescent="0.2">
      <c r="C8743" s="13"/>
    </row>
    <row r="8744" spans="3:3" x14ac:dyDescent="0.2">
      <c r="C8744" s="13"/>
    </row>
    <row r="8745" spans="3:3" x14ac:dyDescent="0.2">
      <c r="C8745" s="13"/>
    </row>
    <row r="8746" spans="3:3" x14ac:dyDescent="0.2">
      <c r="C8746" s="13"/>
    </row>
    <row r="8747" spans="3:3" x14ac:dyDescent="0.2">
      <c r="C8747" s="13"/>
    </row>
    <row r="8748" spans="3:3" x14ac:dyDescent="0.2">
      <c r="C8748" s="13"/>
    </row>
    <row r="8749" spans="3:3" x14ac:dyDescent="0.2">
      <c r="C8749" s="13"/>
    </row>
    <row r="8750" spans="3:3" x14ac:dyDescent="0.2">
      <c r="C8750" s="13"/>
    </row>
    <row r="8751" spans="3:3" x14ac:dyDescent="0.2">
      <c r="C8751" s="13"/>
    </row>
    <row r="8752" spans="3:3" x14ac:dyDescent="0.2">
      <c r="C8752" s="13"/>
    </row>
    <row r="8753" spans="3:3" x14ac:dyDescent="0.2">
      <c r="C8753" s="13"/>
    </row>
    <row r="8754" spans="3:3" x14ac:dyDescent="0.2">
      <c r="C8754" s="13"/>
    </row>
    <row r="8755" spans="3:3" x14ac:dyDescent="0.2">
      <c r="C8755" s="13"/>
    </row>
    <row r="8756" spans="3:3" x14ac:dyDescent="0.2">
      <c r="C8756" s="13"/>
    </row>
    <row r="8757" spans="3:3" x14ac:dyDescent="0.2">
      <c r="C8757" s="13"/>
    </row>
    <row r="8758" spans="3:3" x14ac:dyDescent="0.2">
      <c r="C8758" s="13"/>
    </row>
    <row r="8759" spans="3:3" x14ac:dyDescent="0.2">
      <c r="C8759" s="13"/>
    </row>
    <row r="8760" spans="3:3" x14ac:dyDescent="0.2">
      <c r="C8760" s="13"/>
    </row>
    <row r="8761" spans="3:3" x14ac:dyDescent="0.2">
      <c r="C8761" s="13"/>
    </row>
    <row r="8762" spans="3:3" x14ac:dyDescent="0.2">
      <c r="C8762" s="13"/>
    </row>
    <row r="8763" spans="3:3" x14ac:dyDescent="0.2">
      <c r="C8763" s="13"/>
    </row>
    <row r="8764" spans="3:3" x14ac:dyDescent="0.2">
      <c r="C8764" s="13"/>
    </row>
    <row r="8765" spans="3:3" x14ac:dyDescent="0.2">
      <c r="C8765" s="13"/>
    </row>
    <row r="8766" spans="3:3" x14ac:dyDescent="0.2">
      <c r="C8766" s="13"/>
    </row>
    <row r="8767" spans="3:3" x14ac:dyDescent="0.2">
      <c r="C8767" s="13"/>
    </row>
    <row r="8768" spans="3:3" x14ac:dyDescent="0.2">
      <c r="C8768" s="13"/>
    </row>
    <row r="8769" spans="3:3" x14ac:dyDescent="0.2">
      <c r="C8769" s="13"/>
    </row>
    <row r="8770" spans="3:3" x14ac:dyDescent="0.2">
      <c r="C8770" s="13"/>
    </row>
    <row r="8771" spans="3:3" x14ac:dyDescent="0.2">
      <c r="C8771" s="13"/>
    </row>
    <row r="8772" spans="3:3" x14ac:dyDescent="0.2">
      <c r="C8772" s="13"/>
    </row>
    <row r="8773" spans="3:3" x14ac:dyDescent="0.2">
      <c r="C8773" s="13"/>
    </row>
    <row r="8774" spans="3:3" x14ac:dyDescent="0.2">
      <c r="C8774" s="13"/>
    </row>
    <row r="8775" spans="3:3" x14ac:dyDescent="0.2">
      <c r="C8775" s="13"/>
    </row>
    <row r="8776" spans="3:3" x14ac:dyDescent="0.2">
      <c r="C8776" s="13"/>
    </row>
    <row r="8777" spans="3:3" x14ac:dyDescent="0.2">
      <c r="C8777" s="13"/>
    </row>
    <row r="8778" spans="3:3" x14ac:dyDescent="0.2">
      <c r="C8778" s="13"/>
    </row>
    <row r="8779" spans="3:3" x14ac:dyDescent="0.2">
      <c r="C8779" s="13"/>
    </row>
    <row r="8780" spans="3:3" x14ac:dyDescent="0.2">
      <c r="C8780" s="13"/>
    </row>
    <row r="8781" spans="3:3" x14ac:dyDescent="0.2">
      <c r="C8781" s="13"/>
    </row>
    <row r="8782" spans="3:3" x14ac:dyDescent="0.2">
      <c r="C8782" s="13"/>
    </row>
    <row r="8783" spans="3:3" x14ac:dyDescent="0.2">
      <c r="C8783" s="13"/>
    </row>
    <row r="8784" spans="3:3" x14ac:dyDescent="0.2">
      <c r="C8784" s="13"/>
    </row>
    <row r="8785" spans="3:3" x14ac:dyDescent="0.2">
      <c r="C8785" s="13"/>
    </row>
    <row r="8786" spans="3:3" x14ac:dyDescent="0.2">
      <c r="C8786" s="13"/>
    </row>
    <row r="8787" spans="3:3" x14ac:dyDescent="0.2">
      <c r="C8787" s="13"/>
    </row>
    <row r="8788" spans="3:3" x14ac:dyDescent="0.2">
      <c r="C8788" s="13"/>
    </row>
    <row r="8789" spans="3:3" x14ac:dyDescent="0.2">
      <c r="C8789" s="13"/>
    </row>
    <row r="8790" spans="3:3" x14ac:dyDescent="0.2">
      <c r="C8790" s="13"/>
    </row>
    <row r="8791" spans="3:3" x14ac:dyDescent="0.2">
      <c r="C8791" s="13"/>
    </row>
    <row r="8792" spans="3:3" x14ac:dyDescent="0.2">
      <c r="C8792" s="13"/>
    </row>
    <row r="8793" spans="3:3" x14ac:dyDescent="0.2">
      <c r="C8793" s="13"/>
    </row>
    <row r="8794" spans="3:3" x14ac:dyDescent="0.2">
      <c r="C8794" s="13"/>
    </row>
    <row r="8795" spans="3:3" x14ac:dyDescent="0.2">
      <c r="C8795" s="13"/>
    </row>
    <row r="8796" spans="3:3" x14ac:dyDescent="0.2">
      <c r="C8796" s="13"/>
    </row>
    <row r="8797" spans="3:3" x14ac:dyDescent="0.2">
      <c r="C8797" s="13"/>
    </row>
    <row r="8798" spans="3:3" x14ac:dyDescent="0.2">
      <c r="C8798" s="13"/>
    </row>
    <row r="8799" spans="3:3" x14ac:dyDescent="0.2">
      <c r="C8799" s="13"/>
    </row>
    <row r="8800" spans="3:3" x14ac:dyDescent="0.2">
      <c r="C8800" s="13"/>
    </row>
    <row r="8801" spans="3:3" x14ac:dyDescent="0.2">
      <c r="C8801" s="13"/>
    </row>
    <row r="8802" spans="3:3" x14ac:dyDescent="0.2">
      <c r="C8802" s="13"/>
    </row>
    <row r="8803" spans="3:3" x14ac:dyDescent="0.2">
      <c r="C8803" s="13"/>
    </row>
    <row r="8804" spans="3:3" x14ac:dyDescent="0.2">
      <c r="C8804" s="13"/>
    </row>
    <row r="8805" spans="3:3" x14ac:dyDescent="0.2">
      <c r="C8805" s="13"/>
    </row>
    <row r="8806" spans="3:3" x14ac:dyDescent="0.2">
      <c r="C8806" s="13"/>
    </row>
    <row r="8807" spans="3:3" x14ac:dyDescent="0.2">
      <c r="C8807" s="13"/>
    </row>
    <row r="8808" spans="3:3" x14ac:dyDescent="0.2">
      <c r="C8808" s="13"/>
    </row>
    <row r="8809" spans="3:3" x14ac:dyDescent="0.2">
      <c r="C8809" s="13"/>
    </row>
    <row r="8810" spans="3:3" x14ac:dyDescent="0.2">
      <c r="C8810" s="13"/>
    </row>
    <row r="8811" spans="3:3" x14ac:dyDescent="0.2">
      <c r="C8811" s="13"/>
    </row>
    <row r="8812" spans="3:3" x14ac:dyDescent="0.2">
      <c r="C8812" s="13"/>
    </row>
    <row r="8813" spans="3:3" x14ac:dyDescent="0.2">
      <c r="C8813" s="13"/>
    </row>
    <row r="8814" spans="3:3" x14ac:dyDescent="0.2">
      <c r="C8814" s="13"/>
    </row>
    <row r="8815" spans="3:3" x14ac:dyDescent="0.2">
      <c r="C8815" s="13"/>
    </row>
    <row r="8816" spans="3:3" x14ac:dyDescent="0.2">
      <c r="C8816" s="13"/>
    </row>
    <row r="8817" spans="3:3" x14ac:dyDescent="0.2">
      <c r="C8817" s="13"/>
    </row>
    <row r="8818" spans="3:3" x14ac:dyDescent="0.2">
      <c r="C8818" s="13"/>
    </row>
    <row r="8819" spans="3:3" x14ac:dyDescent="0.2">
      <c r="C8819" s="13"/>
    </row>
    <row r="8820" spans="3:3" x14ac:dyDescent="0.2">
      <c r="C8820" s="13"/>
    </row>
    <row r="8821" spans="3:3" x14ac:dyDescent="0.2">
      <c r="C8821" s="13"/>
    </row>
    <row r="8822" spans="3:3" x14ac:dyDescent="0.2">
      <c r="C8822" s="13"/>
    </row>
    <row r="8823" spans="3:3" x14ac:dyDescent="0.2">
      <c r="C8823" s="13"/>
    </row>
    <row r="8824" spans="3:3" x14ac:dyDescent="0.2">
      <c r="C8824" s="13"/>
    </row>
    <row r="8825" spans="3:3" x14ac:dyDescent="0.2">
      <c r="C8825" s="13"/>
    </row>
    <row r="8826" spans="3:3" x14ac:dyDescent="0.2">
      <c r="C8826" s="13"/>
    </row>
    <row r="8827" spans="3:3" x14ac:dyDescent="0.2">
      <c r="C8827" s="13"/>
    </row>
    <row r="8828" spans="3:3" x14ac:dyDescent="0.2">
      <c r="C8828" s="13"/>
    </row>
    <row r="8829" spans="3:3" x14ac:dyDescent="0.2">
      <c r="C8829" s="13"/>
    </row>
    <row r="8830" spans="3:3" x14ac:dyDescent="0.2">
      <c r="C8830" s="13"/>
    </row>
    <row r="8831" spans="3:3" x14ac:dyDescent="0.2">
      <c r="C8831" s="13"/>
    </row>
    <row r="8832" spans="3:3" x14ac:dyDescent="0.2">
      <c r="C8832" s="13"/>
    </row>
    <row r="8833" spans="3:3" x14ac:dyDescent="0.2">
      <c r="C8833" s="13"/>
    </row>
    <row r="8834" spans="3:3" x14ac:dyDescent="0.2">
      <c r="C8834" s="13"/>
    </row>
    <row r="8835" spans="3:3" x14ac:dyDescent="0.2">
      <c r="C8835" s="13"/>
    </row>
    <row r="8836" spans="3:3" x14ac:dyDescent="0.2">
      <c r="C8836" s="13"/>
    </row>
    <row r="8837" spans="3:3" x14ac:dyDescent="0.2">
      <c r="C8837" s="13"/>
    </row>
    <row r="8838" spans="3:3" x14ac:dyDescent="0.2">
      <c r="C8838" s="13"/>
    </row>
    <row r="8839" spans="3:3" x14ac:dyDescent="0.2">
      <c r="C8839" s="13"/>
    </row>
    <row r="8840" spans="3:3" x14ac:dyDescent="0.2">
      <c r="C8840" s="13"/>
    </row>
    <row r="8841" spans="3:3" x14ac:dyDescent="0.2">
      <c r="C8841" s="13"/>
    </row>
    <row r="8842" spans="3:3" x14ac:dyDescent="0.2">
      <c r="C8842" s="13"/>
    </row>
    <row r="8843" spans="3:3" x14ac:dyDescent="0.2">
      <c r="C8843" s="13"/>
    </row>
    <row r="8844" spans="3:3" x14ac:dyDescent="0.2">
      <c r="C8844" s="13"/>
    </row>
    <row r="8845" spans="3:3" x14ac:dyDescent="0.2">
      <c r="C8845" s="13"/>
    </row>
    <row r="8846" spans="3:3" x14ac:dyDescent="0.2">
      <c r="C8846" s="13"/>
    </row>
    <row r="8847" spans="3:3" x14ac:dyDescent="0.2">
      <c r="C8847" s="13"/>
    </row>
    <row r="8848" spans="3:3" x14ac:dyDescent="0.2">
      <c r="C8848" s="13"/>
    </row>
    <row r="8849" spans="3:3" x14ac:dyDescent="0.2">
      <c r="C8849" s="13"/>
    </row>
    <row r="8850" spans="3:3" x14ac:dyDescent="0.2">
      <c r="C8850" s="13"/>
    </row>
    <row r="8851" spans="3:3" x14ac:dyDescent="0.2">
      <c r="C8851" s="13"/>
    </row>
    <row r="8852" spans="3:3" x14ac:dyDescent="0.2">
      <c r="C8852" s="13"/>
    </row>
    <row r="8853" spans="3:3" x14ac:dyDescent="0.2">
      <c r="C8853" s="13"/>
    </row>
    <row r="8854" spans="3:3" x14ac:dyDescent="0.2">
      <c r="C8854" s="13"/>
    </row>
    <row r="8855" spans="3:3" x14ac:dyDescent="0.2">
      <c r="C8855" s="13"/>
    </row>
    <row r="8856" spans="3:3" x14ac:dyDescent="0.2">
      <c r="C8856" s="13"/>
    </row>
    <row r="8857" spans="3:3" x14ac:dyDescent="0.2">
      <c r="C8857" s="13"/>
    </row>
    <row r="8858" spans="3:3" x14ac:dyDescent="0.2">
      <c r="C8858" s="13"/>
    </row>
    <row r="8859" spans="3:3" x14ac:dyDescent="0.2">
      <c r="C8859" s="13"/>
    </row>
    <row r="8860" spans="3:3" x14ac:dyDescent="0.2">
      <c r="C8860" s="13"/>
    </row>
    <row r="8861" spans="3:3" x14ac:dyDescent="0.2">
      <c r="C8861" s="13"/>
    </row>
    <row r="8862" spans="3:3" x14ac:dyDescent="0.2">
      <c r="C8862" s="13"/>
    </row>
    <row r="8863" spans="3:3" x14ac:dyDescent="0.2">
      <c r="C8863" s="13"/>
    </row>
    <row r="8864" spans="3:3" x14ac:dyDescent="0.2">
      <c r="C8864" s="13"/>
    </row>
    <row r="8865" spans="3:3" x14ac:dyDescent="0.2">
      <c r="C8865" s="13"/>
    </row>
    <row r="8866" spans="3:3" x14ac:dyDescent="0.2">
      <c r="C8866" s="13"/>
    </row>
    <row r="8867" spans="3:3" x14ac:dyDescent="0.2">
      <c r="C8867" s="13"/>
    </row>
    <row r="8868" spans="3:3" x14ac:dyDescent="0.2">
      <c r="C8868" s="13"/>
    </row>
    <row r="8869" spans="3:3" x14ac:dyDescent="0.2">
      <c r="C8869" s="13"/>
    </row>
    <row r="8870" spans="3:3" x14ac:dyDescent="0.2">
      <c r="C8870" s="13"/>
    </row>
    <row r="8871" spans="3:3" x14ac:dyDescent="0.2">
      <c r="C8871" s="13"/>
    </row>
    <row r="8872" spans="3:3" x14ac:dyDescent="0.2">
      <c r="C8872" s="13"/>
    </row>
    <row r="8873" spans="3:3" x14ac:dyDescent="0.2">
      <c r="C8873" s="13"/>
    </row>
    <row r="8874" spans="3:3" x14ac:dyDescent="0.2">
      <c r="C8874" s="13"/>
    </row>
    <row r="8875" spans="3:3" x14ac:dyDescent="0.2">
      <c r="C8875" s="13"/>
    </row>
    <row r="8876" spans="3:3" x14ac:dyDescent="0.2">
      <c r="C8876" s="13"/>
    </row>
    <row r="8877" spans="3:3" x14ac:dyDescent="0.2">
      <c r="C8877" s="13"/>
    </row>
    <row r="8878" spans="3:3" x14ac:dyDescent="0.2">
      <c r="C8878" s="13"/>
    </row>
    <row r="8879" spans="3:3" x14ac:dyDescent="0.2">
      <c r="C8879" s="13"/>
    </row>
    <row r="8880" spans="3:3" x14ac:dyDescent="0.2">
      <c r="C8880" s="13"/>
    </row>
    <row r="8881" spans="3:3" x14ac:dyDescent="0.2">
      <c r="C8881" s="13"/>
    </row>
    <row r="8882" spans="3:3" x14ac:dyDescent="0.2">
      <c r="C8882" s="13"/>
    </row>
    <row r="8883" spans="3:3" x14ac:dyDescent="0.2">
      <c r="C8883" s="13"/>
    </row>
    <row r="8884" spans="3:3" x14ac:dyDescent="0.2">
      <c r="C8884" s="13"/>
    </row>
    <row r="8885" spans="3:3" x14ac:dyDescent="0.2">
      <c r="C8885" s="13"/>
    </row>
    <row r="8886" spans="3:3" x14ac:dyDescent="0.2">
      <c r="C8886" s="13"/>
    </row>
    <row r="8887" spans="3:3" x14ac:dyDescent="0.2">
      <c r="C8887" s="13"/>
    </row>
    <row r="8888" spans="3:3" x14ac:dyDescent="0.2">
      <c r="C8888" s="13"/>
    </row>
    <row r="8889" spans="3:3" x14ac:dyDescent="0.2">
      <c r="C8889" s="13"/>
    </row>
    <row r="8890" spans="3:3" x14ac:dyDescent="0.2">
      <c r="C8890" s="13"/>
    </row>
    <row r="8891" spans="3:3" x14ac:dyDescent="0.2">
      <c r="C8891" s="13"/>
    </row>
    <row r="8892" spans="3:3" x14ac:dyDescent="0.2">
      <c r="C8892" s="13"/>
    </row>
    <row r="8893" spans="3:3" x14ac:dyDescent="0.2">
      <c r="C8893" s="13"/>
    </row>
    <row r="8894" spans="3:3" x14ac:dyDescent="0.2">
      <c r="C8894" s="13"/>
    </row>
    <row r="8895" spans="3:3" x14ac:dyDescent="0.2">
      <c r="C8895" s="13"/>
    </row>
    <row r="8896" spans="3:3" x14ac:dyDescent="0.2">
      <c r="C8896" s="13"/>
    </row>
    <row r="8897" spans="3:3" x14ac:dyDescent="0.2">
      <c r="C8897" s="13"/>
    </row>
    <row r="8898" spans="3:3" x14ac:dyDescent="0.2">
      <c r="C8898" s="13"/>
    </row>
    <row r="8899" spans="3:3" x14ac:dyDescent="0.2">
      <c r="C8899" s="13"/>
    </row>
    <row r="8900" spans="3:3" x14ac:dyDescent="0.2">
      <c r="C8900" s="13"/>
    </row>
    <row r="8901" spans="3:3" x14ac:dyDescent="0.2">
      <c r="C8901" s="13"/>
    </row>
    <row r="8902" spans="3:3" x14ac:dyDescent="0.2">
      <c r="C8902" s="13"/>
    </row>
    <row r="8903" spans="3:3" x14ac:dyDescent="0.2">
      <c r="C8903" s="13"/>
    </row>
    <row r="8904" spans="3:3" x14ac:dyDescent="0.2">
      <c r="C8904" s="13"/>
    </row>
    <row r="8905" spans="3:3" x14ac:dyDescent="0.2">
      <c r="C8905" s="13"/>
    </row>
    <row r="8906" spans="3:3" x14ac:dyDescent="0.2">
      <c r="C8906" s="13"/>
    </row>
    <row r="8907" spans="3:3" x14ac:dyDescent="0.2">
      <c r="C8907" s="13"/>
    </row>
    <row r="8908" spans="3:3" x14ac:dyDescent="0.2">
      <c r="C8908" s="13"/>
    </row>
    <row r="8909" spans="3:3" x14ac:dyDescent="0.2">
      <c r="C8909" s="13"/>
    </row>
    <row r="8910" spans="3:3" x14ac:dyDescent="0.2">
      <c r="C8910" s="13"/>
    </row>
    <row r="8911" spans="3:3" x14ac:dyDescent="0.2">
      <c r="C8911" s="13"/>
    </row>
    <row r="8912" spans="3:3" x14ac:dyDescent="0.2">
      <c r="C8912" s="13"/>
    </row>
    <row r="8913" spans="3:3" x14ac:dyDescent="0.2">
      <c r="C8913" s="13"/>
    </row>
    <row r="8914" spans="3:3" x14ac:dyDescent="0.2">
      <c r="C8914" s="13"/>
    </row>
    <row r="8915" spans="3:3" x14ac:dyDescent="0.2">
      <c r="C8915" s="13"/>
    </row>
    <row r="8916" spans="3:3" x14ac:dyDescent="0.2">
      <c r="C8916" s="13"/>
    </row>
    <row r="8917" spans="3:3" x14ac:dyDescent="0.2">
      <c r="C8917" s="13"/>
    </row>
    <row r="8918" spans="3:3" x14ac:dyDescent="0.2">
      <c r="C8918" s="13"/>
    </row>
    <row r="8919" spans="3:3" x14ac:dyDescent="0.2">
      <c r="C8919" s="13"/>
    </row>
    <row r="8920" spans="3:3" x14ac:dyDescent="0.2">
      <c r="C8920" s="13"/>
    </row>
    <row r="8921" spans="3:3" x14ac:dyDescent="0.2">
      <c r="C8921" s="13"/>
    </row>
    <row r="8922" spans="3:3" x14ac:dyDescent="0.2">
      <c r="C8922" s="13"/>
    </row>
    <row r="8923" spans="3:3" x14ac:dyDescent="0.2">
      <c r="C8923" s="13"/>
    </row>
    <row r="8924" spans="3:3" x14ac:dyDescent="0.2">
      <c r="C8924" s="13"/>
    </row>
    <row r="8925" spans="3:3" x14ac:dyDescent="0.2">
      <c r="C8925" s="13"/>
    </row>
    <row r="8926" spans="3:3" x14ac:dyDescent="0.2">
      <c r="C8926" s="13"/>
    </row>
    <row r="8927" spans="3:3" x14ac:dyDescent="0.2">
      <c r="C8927" s="13"/>
    </row>
    <row r="8928" spans="3:3" x14ac:dyDescent="0.2">
      <c r="C8928" s="13"/>
    </row>
    <row r="8929" spans="3:3" x14ac:dyDescent="0.2">
      <c r="C8929" s="13"/>
    </row>
    <row r="8930" spans="3:3" x14ac:dyDescent="0.2">
      <c r="C8930" s="13"/>
    </row>
    <row r="8931" spans="3:3" x14ac:dyDescent="0.2">
      <c r="C8931" s="13"/>
    </row>
    <row r="8932" spans="3:3" x14ac:dyDescent="0.2">
      <c r="C8932" s="13"/>
    </row>
    <row r="8933" spans="3:3" x14ac:dyDescent="0.2">
      <c r="C8933" s="13"/>
    </row>
    <row r="8934" spans="3:3" x14ac:dyDescent="0.2">
      <c r="C8934" s="13"/>
    </row>
    <row r="8935" spans="3:3" x14ac:dyDescent="0.2">
      <c r="C8935" s="13"/>
    </row>
    <row r="8936" spans="3:3" x14ac:dyDescent="0.2">
      <c r="C8936" s="13"/>
    </row>
    <row r="8937" spans="3:3" x14ac:dyDescent="0.2">
      <c r="C8937" s="13"/>
    </row>
    <row r="8938" spans="3:3" x14ac:dyDescent="0.2">
      <c r="C8938" s="13"/>
    </row>
    <row r="8939" spans="3:3" x14ac:dyDescent="0.2">
      <c r="C8939" s="13"/>
    </row>
    <row r="8940" spans="3:3" x14ac:dyDescent="0.2">
      <c r="C8940" s="13"/>
    </row>
    <row r="8941" spans="3:3" x14ac:dyDescent="0.2">
      <c r="C8941" s="13"/>
    </row>
    <row r="8942" spans="3:3" x14ac:dyDescent="0.2">
      <c r="C8942" s="13"/>
    </row>
    <row r="8943" spans="3:3" x14ac:dyDescent="0.2">
      <c r="C8943" s="13"/>
    </row>
    <row r="8944" spans="3:3" x14ac:dyDescent="0.2">
      <c r="C8944" s="13"/>
    </row>
    <row r="8945" spans="3:3" x14ac:dyDescent="0.2">
      <c r="C8945" s="13"/>
    </row>
    <row r="8946" spans="3:3" x14ac:dyDescent="0.2">
      <c r="C8946" s="13"/>
    </row>
    <row r="8947" spans="3:3" x14ac:dyDescent="0.2">
      <c r="C8947" s="13"/>
    </row>
    <row r="8948" spans="3:3" x14ac:dyDescent="0.2">
      <c r="C8948" s="13"/>
    </row>
    <row r="8949" spans="3:3" x14ac:dyDescent="0.2">
      <c r="C8949" s="13"/>
    </row>
    <row r="8950" spans="3:3" x14ac:dyDescent="0.2">
      <c r="C8950" s="13"/>
    </row>
    <row r="8951" spans="3:3" x14ac:dyDescent="0.2">
      <c r="C8951" s="13"/>
    </row>
    <row r="8952" spans="3:3" x14ac:dyDescent="0.2">
      <c r="C8952" s="13"/>
    </row>
    <row r="8953" spans="3:3" x14ac:dyDescent="0.2">
      <c r="C8953" s="13"/>
    </row>
    <row r="8954" spans="3:3" x14ac:dyDescent="0.2">
      <c r="C8954" s="13"/>
    </row>
    <row r="8955" spans="3:3" x14ac:dyDescent="0.2">
      <c r="C8955" s="13"/>
    </row>
    <row r="8956" spans="3:3" x14ac:dyDescent="0.2">
      <c r="C8956" s="13"/>
    </row>
    <row r="8957" spans="3:3" x14ac:dyDescent="0.2">
      <c r="C8957" s="13"/>
    </row>
    <row r="8958" spans="3:3" x14ac:dyDescent="0.2">
      <c r="C8958" s="13"/>
    </row>
    <row r="8959" spans="3:3" x14ac:dyDescent="0.2">
      <c r="C8959" s="13"/>
    </row>
    <row r="8960" spans="3:3" x14ac:dyDescent="0.2">
      <c r="C8960" s="13"/>
    </row>
    <row r="8961" spans="3:3" x14ac:dyDescent="0.2">
      <c r="C8961" s="13"/>
    </row>
    <row r="8962" spans="3:3" x14ac:dyDescent="0.2">
      <c r="C8962" s="13"/>
    </row>
    <row r="8963" spans="3:3" x14ac:dyDescent="0.2">
      <c r="C8963" s="13"/>
    </row>
    <row r="8964" spans="3:3" x14ac:dyDescent="0.2">
      <c r="C8964" s="13"/>
    </row>
    <row r="8965" spans="3:3" x14ac:dyDescent="0.2">
      <c r="C8965" s="13"/>
    </row>
    <row r="8966" spans="3:3" x14ac:dyDescent="0.2">
      <c r="C8966" s="13"/>
    </row>
    <row r="8967" spans="3:3" x14ac:dyDescent="0.2">
      <c r="C8967" s="13"/>
    </row>
    <row r="8968" spans="3:3" x14ac:dyDescent="0.2">
      <c r="C8968" s="13"/>
    </row>
    <row r="8969" spans="3:3" x14ac:dyDescent="0.2">
      <c r="C8969" s="13"/>
    </row>
    <row r="8970" spans="3:3" x14ac:dyDescent="0.2">
      <c r="C8970" s="13"/>
    </row>
    <row r="8971" spans="3:3" x14ac:dyDescent="0.2">
      <c r="C8971" s="13"/>
    </row>
    <row r="8972" spans="3:3" x14ac:dyDescent="0.2">
      <c r="C8972" s="13"/>
    </row>
    <row r="8973" spans="3:3" x14ac:dyDescent="0.2">
      <c r="C8973" s="13"/>
    </row>
    <row r="8974" spans="3:3" x14ac:dyDescent="0.2">
      <c r="C8974" s="13"/>
    </row>
    <row r="8975" spans="3:3" x14ac:dyDescent="0.2">
      <c r="C8975" s="13"/>
    </row>
    <row r="8976" spans="3:3" x14ac:dyDescent="0.2">
      <c r="C8976" s="13"/>
    </row>
    <row r="8977" spans="3:3" x14ac:dyDescent="0.2">
      <c r="C8977" s="13"/>
    </row>
    <row r="8978" spans="3:3" x14ac:dyDescent="0.2">
      <c r="C8978" s="13"/>
    </row>
    <row r="8979" spans="3:3" x14ac:dyDescent="0.2">
      <c r="C8979" s="13"/>
    </row>
    <row r="8980" spans="3:3" x14ac:dyDescent="0.2">
      <c r="C8980" s="13"/>
    </row>
    <row r="8981" spans="3:3" x14ac:dyDescent="0.2">
      <c r="C8981" s="13"/>
    </row>
    <row r="8982" spans="3:3" x14ac:dyDescent="0.2">
      <c r="C8982" s="13"/>
    </row>
    <row r="8983" spans="3:3" x14ac:dyDescent="0.2">
      <c r="C8983" s="13"/>
    </row>
    <row r="8984" spans="3:3" x14ac:dyDescent="0.2">
      <c r="C8984" s="13"/>
    </row>
    <row r="8985" spans="3:3" x14ac:dyDescent="0.2">
      <c r="C8985" s="13"/>
    </row>
    <row r="8986" spans="3:3" x14ac:dyDescent="0.2">
      <c r="C8986" s="13"/>
    </row>
    <row r="8987" spans="3:3" x14ac:dyDescent="0.2">
      <c r="C8987" s="13"/>
    </row>
    <row r="8988" spans="3:3" x14ac:dyDescent="0.2">
      <c r="C8988" s="13"/>
    </row>
    <row r="8989" spans="3:3" x14ac:dyDescent="0.2">
      <c r="C8989" s="13"/>
    </row>
    <row r="8990" spans="3:3" x14ac:dyDescent="0.2">
      <c r="C8990" s="13"/>
    </row>
    <row r="8991" spans="3:3" x14ac:dyDescent="0.2">
      <c r="C8991" s="13"/>
    </row>
    <row r="8992" spans="3:3" x14ac:dyDescent="0.2">
      <c r="C8992" s="13"/>
    </row>
    <row r="8993" spans="3:3" x14ac:dyDescent="0.2">
      <c r="C8993" s="13"/>
    </row>
    <row r="8994" spans="3:3" x14ac:dyDescent="0.2">
      <c r="C8994" s="13"/>
    </row>
    <row r="8995" spans="3:3" x14ac:dyDescent="0.2">
      <c r="C8995" s="13"/>
    </row>
    <row r="8996" spans="3:3" x14ac:dyDescent="0.2">
      <c r="C8996" s="13"/>
    </row>
    <row r="8997" spans="3:3" x14ac:dyDescent="0.2">
      <c r="C8997" s="13"/>
    </row>
    <row r="8998" spans="3:3" x14ac:dyDescent="0.2">
      <c r="C8998" s="13"/>
    </row>
    <row r="8999" spans="3:3" x14ac:dyDescent="0.2">
      <c r="C8999" s="13"/>
    </row>
    <row r="9000" spans="3:3" x14ac:dyDescent="0.2">
      <c r="C9000" s="13"/>
    </row>
    <row r="9001" spans="3:3" x14ac:dyDescent="0.2">
      <c r="C9001" s="13"/>
    </row>
    <row r="9002" spans="3:3" x14ac:dyDescent="0.2">
      <c r="C9002" s="13"/>
    </row>
    <row r="9003" spans="3:3" x14ac:dyDescent="0.2">
      <c r="C9003" s="13"/>
    </row>
    <row r="9004" spans="3:3" x14ac:dyDescent="0.2">
      <c r="C9004" s="13"/>
    </row>
    <row r="9005" spans="3:3" x14ac:dyDescent="0.2">
      <c r="C9005" s="13"/>
    </row>
    <row r="9006" spans="3:3" x14ac:dyDescent="0.2">
      <c r="C9006" s="13"/>
    </row>
    <row r="9007" spans="3:3" x14ac:dyDescent="0.2">
      <c r="C9007" s="13"/>
    </row>
    <row r="9008" spans="3:3" x14ac:dyDescent="0.2">
      <c r="C9008" s="13"/>
    </row>
    <row r="9009" spans="3:3" x14ac:dyDescent="0.2">
      <c r="C9009" s="13"/>
    </row>
    <row r="9010" spans="3:3" x14ac:dyDescent="0.2">
      <c r="C9010" s="13"/>
    </row>
    <row r="9011" spans="3:3" x14ac:dyDescent="0.2">
      <c r="C9011" s="13"/>
    </row>
    <row r="9012" spans="3:3" x14ac:dyDescent="0.2">
      <c r="C9012" s="13"/>
    </row>
    <row r="9013" spans="3:3" x14ac:dyDescent="0.2">
      <c r="C9013" s="13"/>
    </row>
    <row r="9014" spans="3:3" x14ac:dyDescent="0.2">
      <c r="C9014" s="13"/>
    </row>
    <row r="9015" spans="3:3" x14ac:dyDescent="0.2">
      <c r="C9015" s="13"/>
    </row>
    <row r="9016" spans="3:3" x14ac:dyDescent="0.2">
      <c r="C9016" s="13"/>
    </row>
    <row r="9017" spans="3:3" x14ac:dyDescent="0.2">
      <c r="C9017" s="13"/>
    </row>
    <row r="9018" spans="3:3" x14ac:dyDescent="0.2">
      <c r="C9018" s="13"/>
    </row>
    <row r="9019" spans="3:3" x14ac:dyDescent="0.2">
      <c r="C9019" s="13"/>
    </row>
    <row r="9020" spans="3:3" x14ac:dyDescent="0.2">
      <c r="C9020" s="13"/>
    </row>
    <row r="9021" spans="3:3" x14ac:dyDescent="0.2">
      <c r="C9021" s="13"/>
    </row>
    <row r="9022" spans="3:3" x14ac:dyDescent="0.2">
      <c r="C9022" s="13"/>
    </row>
    <row r="9023" spans="3:3" x14ac:dyDescent="0.2">
      <c r="C9023" s="13"/>
    </row>
    <row r="9024" spans="3:3" x14ac:dyDescent="0.2">
      <c r="C9024" s="13"/>
    </row>
    <row r="9025" spans="3:3" x14ac:dyDescent="0.2">
      <c r="C9025" s="13"/>
    </row>
    <row r="9026" spans="3:3" x14ac:dyDescent="0.2">
      <c r="C9026" s="13"/>
    </row>
    <row r="9027" spans="3:3" x14ac:dyDescent="0.2">
      <c r="C9027" s="13"/>
    </row>
    <row r="9028" spans="3:3" x14ac:dyDescent="0.2">
      <c r="C9028" s="13"/>
    </row>
    <row r="9029" spans="3:3" x14ac:dyDescent="0.2">
      <c r="C9029" s="13"/>
    </row>
    <row r="9030" spans="3:3" x14ac:dyDescent="0.2">
      <c r="C9030" s="13"/>
    </row>
    <row r="9031" spans="3:3" x14ac:dyDescent="0.2">
      <c r="C9031" s="13"/>
    </row>
    <row r="9032" spans="3:3" x14ac:dyDescent="0.2">
      <c r="C9032" s="13"/>
    </row>
    <row r="9033" spans="3:3" x14ac:dyDescent="0.2">
      <c r="C9033" s="13"/>
    </row>
    <row r="9034" spans="3:3" x14ac:dyDescent="0.2">
      <c r="C9034" s="13"/>
    </row>
    <row r="9035" spans="3:3" x14ac:dyDescent="0.2">
      <c r="C9035" s="13"/>
    </row>
    <row r="9036" spans="3:3" x14ac:dyDescent="0.2">
      <c r="C9036" s="13"/>
    </row>
    <row r="9037" spans="3:3" x14ac:dyDescent="0.2">
      <c r="C9037" s="13"/>
    </row>
    <row r="9038" spans="3:3" x14ac:dyDescent="0.2">
      <c r="C9038" s="13"/>
    </row>
    <row r="9039" spans="3:3" x14ac:dyDescent="0.2">
      <c r="C9039" s="13"/>
    </row>
    <row r="9040" spans="3:3" x14ac:dyDescent="0.2">
      <c r="C9040" s="13"/>
    </row>
    <row r="9041" spans="3:3" x14ac:dyDescent="0.2">
      <c r="C9041" s="13"/>
    </row>
    <row r="9042" spans="3:3" x14ac:dyDescent="0.2">
      <c r="C9042" s="13"/>
    </row>
    <row r="9043" spans="3:3" x14ac:dyDescent="0.2">
      <c r="C9043" s="13"/>
    </row>
    <row r="9044" spans="3:3" x14ac:dyDescent="0.2">
      <c r="C9044" s="13"/>
    </row>
    <row r="9045" spans="3:3" x14ac:dyDescent="0.2">
      <c r="C9045" s="13"/>
    </row>
    <row r="9046" spans="3:3" x14ac:dyDescent="0.2">
      <c r="C9046" s="13"/>
    </row>
    <row r="9047" spans="3:3" x14ac:dyDescent="0.2">
      <c r="C9047" s="13"/>
    </row>
    <row r="9048" spans="3:3" x14ac:dyDescent="0.2">
      <c r="C9048" s="13"/>
    </row>
    <row r="9049" spans="3:3" x14ac:dyDescent="0.2">
      <c r="C9049" s="13"/>
    </row>
    <row r="9050" spans="3:3" x14ac:dyDescent="0.2">
      <c r="C9050" s="13"/>
    </row>
    <row r="9051" spans="3:3" x14ac:dyDescent="0.2">
      <c r="C9051" s="13"/>
    </row>
    <row r="9052" spans="3:3" x14ac:dyDescent="0.2">
      <c r="C9052" s="13"/>
    </row>
    <row r="9053" spans="3:3" x14ac:dyDescent="0.2">
      <c r="C9053" s="13"/>
    </row>
    <row r="9054" spans="3:3" x14ac:dyDescent="0.2">
      <c r="C9054" s="13"/>
    </row>
    <row r="9055" spans="3:3" x14ac:dyDescent="0.2">
      <c r="C9055" s="13"/>
    </row>
    <row r="9056" spans="3:3" x14ac:dyDescent="0.2">
      <c r="C9056" s="13"/>
    </row>
    <row r="9057" spans="3:3" x14ac:dyDescent="0.2">
      <c r="C9057" s="13"/>
    </row>
    <row r="9058" spans="3:3" x14ac:dyDescent="0.2">
      <c r="C9058" s="13"/>
    </row>
    <row r="9059" spans="3:3" x14ac:dyDescent="0.2">
      <c r="C9059" s="13"/>
    </row>
    <row r="9060" spans="3:3" x14ac:dyDescent="0.2">
      <c r="C9060" s="13"/>
    </row>
    <row r="9061" spans="3:3" x14ac:dyDescent="0.2">
      <c r="C9061" s="13"/>
    </row>
    <row r="9062" spans="3:3" x14ac:dyDescent="0.2">
      <c r="C9062" s="13"/>
    </row>
    <row r="9063" spans="3:3" x14ac:dyDescent="0.2">
      <c r="C9063" s="13"/>
    </row>
    <row r="9064" spans="3:3" x14ac:dyDescent="0.2">
      <c r="C9064" s="13"/>
    </row>
    <row r="9065" spans="3:3" x14ac:dyDescent="0.2">
      <c r="C9065" s="13"/>
    </row>
    <row r="9066" spans="3:3" x14ac:dyDescent="0.2">
      <c r="C9066" s="13"/>
    </row>
    <row r="9067" spans="3:3" x14ac:dyDescent="0.2">
      <c r="C9067" s="13"/>
    </row>
    <row r="9068" spans="3:3" x14ac:dyDescent="0.2">
      <c r="C9068" s="13"/>
    </row>
    <row r="9069" spans="3:3" x14ac:dyDescent="0.2">
      <c r="C9069" s="13"/>
    </row>
    <row r="9070" spans="3:3" x14ac:dyDescent="0.2">
      <c r="C9070" s="13"/>
    </row>
    <row r="9071" spans="3:3" x14ac:dyDescent="0.2">
      <c r="C9071" s="13"/>
    </row>
    <row r="9072" spans="3:3" x14ac:dyDescent="0.2">
      <c r="C9072" s="13"/>
    </row>
    <row r="9073" spans="3:3" x14ac:dyDescent="0.2">
      <c r="C9073" s="13"/>
    </row>
    <row r="9074" spans="3:3" x14ac:dyDescent="0.2">
      <c r="C9074" s="13"/>
    </row>
    <row r="9075" spans="3:3" x14ac:dyDescent="0.2">
      <c r="C9075" s="13"/>
    </row>
    <row r="9076" spans="3:3" x14ac:dyDescent="0.2">
      <c r="C9076" s="13"/>
    </row>
    <row r="9077" spans="3:3" x14ac:dyDescent="0.2">
      <c r="C9077" s="13"/>
    </row>
    <row r="9078" spans="3:3" x14ac:dyDescent="0.2">
      <c r="C9078" s="13"/>
    </row>
    <row r="9079" spans="3:3" x14ac:dyDescent="0.2">
      <c r="C9079" s="13"/>
    </row>
    <row r="9080" spans="3:3" x14ac:dyDescent="0.2">
      <c r="C9080" s="13"/>
    </row>
    <row r="9081" spans="3:3" x14ac:dyDescent="0.2">
      <c r="C9081" s="13"/>
    </row>
    <row r="9082" spans="3:3" x14ac:dyDescent="0.2">
      <c r="C9082" s="13"/>
    </row>
    <row r="9083" spans="3:3" x14ac:dyDescent="0.2">
      <c r="C9083" s="13"/>
    </row>
    <row r="9084" spans="3:3" x14ac:dyDescent="0.2">
      <c r="C9084" s="13"/>
    </row>
    <row r="9085" spans="3:3" x14ac:dyDescent="0.2">
      <c r="C9085" s="13"/>
    </row>
    <row r="9086" spans="3:3" x14ac:dyDescent="0.2">
      <c r="C9086" s="13"/>
    </row>
    <row r="9087" spans="3:3" x14ac:dyDescent="0.2">
      <c r="C9087" s="13"/>
    </row>
    <row r="9088" spans="3:3" x14ac:dyDescent="0.2">
      <c r="C9088" s="13"/>
    </row>
    <row r="9089" spans="3:3" x14ac:dyDescent="0.2">
      <c r="C9089" s="13"/>
    </row>
    <row r="9090" spans="3:3" x14ac:dyDescent="0.2">
      <c r="C9090" s="13"/>
    </row>
    <row r="9091" spans="3:3" x14ac:dyDescent="0.2">
      <c r="C9091" s="13"/>
    </row>
    <row r="9092" spans="3:3" x14ac:dyDescent="0.2">
      <c r="C9092" s="13"/>
    </row>
    <row r="9093" spans="3:3" x14ac:dyDescent="0.2">
      <c r="C9093" s="13"/>
    </row>
    <row r="9094" spans="3:3" x14ac:dyDescent="0.2">
      <c r="C9094" s="13"/>
    </row>
    <row r="9095" spans="3:3" x14ac:dyDescent="0.2">
      <c r="C9095" s="13"/>
    </row>
    <row r="9096" spans="3:3" x14ac:dyDescent="0.2">
      <c r="C9096" s="13"/>
    </row>
    <row r="9097" spans="3:3" x14ac:dyDescent="0.2">
      <c r="C9097" s="13"/>
    </row>
    <row r="9098" spans="3:3" x14ac:dyDescent="0.2">
      <c r="C9098" s="13"/>
    </row>
    <row r="9099" spans="3:3" x14ac:dyDescent="0.2">
      <c r="C9099" s="13"/>
    </row>
    <row r="9100" spans="3:3" x14ac:dyDescent="0.2">
      <c r="C9100" s="13"/>
    </row>
    <row r="9101" spans="3:3" x14ac:dyDescent="0.2">
      <c r="C9101" s="13"/>
    </row>
    <row r="9102" spans="3:3" x14ac:dyDescent="0.2">
      <c r="C9102" s="13"/>
    </row>
    <row r="9103" spans="3:3" x14ac:dyDescent="0.2">
      <c r="C9103" s="13"/>
    </row>
    <row r="9104" spans="3:3" x14ac:dyDescent="0.2">
      <c r="C9104" s="13"/>
    </row>
    <row r="9105" spans="3:3" x14ac:dyDescent="0.2">
      <c r="C9105" s="13"/>
    </row>
    <row r="9106" spans="3:3" x14ac:dyDescent="0.2">
      <c r="C9106" s="13"/>
    </row>
    <row r="9107" spans="3:3" x14ac:dyDescent="0.2">
      <c r="C9107" s="13"/>
    </row>
    <row r="9108" spans="3:3" x14ac:dyDescent="0.2">
      <c r="C9108" s="13"/>
    </row>
    <row r="9109" spans="3:3" x14ac:dyDescent="0.2">
      <c r="C9109" s="13"/>
    </row>
    <row r="9110" spans="3:3" x14ac:dyDescent="0.2">
      <c r="C9110" s="13"/>
    </row>
    <row r="9111" spans="3:3" x14ac:dyDescent="0.2">
      <c r="C9111" s="13"/>
    </row>
    <row r="9112" spans="3:3" x14ac:dyDescent="0.2">
      <c r="C9112" s="13"/>
    </row>
    <row r="9113" spans="3:3" x14ac:dyDescent="0.2">
      <c r="C9113" s="13"/>
    </row>
    <row r="9114" spans="3:3" x14ac:dyDescent="0.2">
      <c r="C9114" s="13"/>
    </row>
    <row r="9115" spans="3:3" x14ac:dyDescent="0.2">
      <c r="C9115" s="13"/>
    </row>
    <row r="9116" spans="3:3" x14ac:dyDescent="0.2">
      <c r="C9116" s="13"/>
    </row>
    <row r="9117" spans="3:3" x14ac:dyDescent="0.2">
      <c r="C9117" s="13"/>
    </row>
    <row r="9118" spans="3:3" x14ac:dyDescent="0.2">
      <c r="C9118" s="13"/>
    </row>
    <row r="9119" spans="3:3" x14ac:dyDescent="0.2">
      <c r="C9119" s="13"/>
    </row>
    <row r="9120" spans="3:3" x14ac:dyDescent="0.2">
      <c r="C9120" s="13"/>
    </row>
    <row r="9121" spans="3:3" x14ac:dyDescent="0.2">
      <c r="C9121" s="13"/>
    </row>
    <row r="9122" spans="3:3" x14ac:dyDescent="0.2">
      <c r="C9122" s="13"/>
    </row>
    <row r="9123" spans="3:3" x14ac:dyDescent="0.2">
      <c r="C9123" s="13"/>
    </row>
    <row r="9124" spans="3:3" x14ac:dyDescent="0.2">
      <c r="C9124" s="13"/>
    </row>
    <row r="9125" spans="3:3" x14ac:dyDescent="0.2">
      <c r="C9125" s="13"/>
    </row>
    <row r="9126" spans="3:3" x14ac:dyDescent="0.2">
      <c r="C9126" s="13"/>
    </row>
    <row r="9127" spans="3:3" x14ac:dyDescent="0.2">
      <c r="C9127" s="13"/>
    </row>
    <row r="9128" spans="3:3" x14ac:dyDescent="0.2">
      <c r="C9128" s="13"/>
    </row>
    <row r="9129" spans="3:3" x14ac:dyDescent="0.2">
      <c r="C9129" s="13"/>
    </row>
    <row r="9130" spans="3:3" x14ac:dyDescent="0.2">
      <c r="C9130" s="13"/>
    </row>
    <row r="9131" spans="3:3" x14ac:dyDescent="0.2">
      <c r="C9131" s="13"/>
    </row>
    <row r="9132" spans="3:3" x14ac:dyDescent="0.2">
      <c r="C9132" s="13"/>
    </row>
    <row r="9133" spans="3:3" x14ac:dyDescent="0.2">
      <c r="C9133" s="13"/>
    </row>
    <row r="9134" spans="3:3" x14ac:dyDescent="0.2">
      <c r="C9134" s="13"/>
    </row>
    <row r="9135" spans="3:3" x14ac:dyDescent="0.2">
      <c r="C9135" s="13"/>
    </row>
    <row r="9136" spans="3:3" x14ac:dyDescent="0.2">
      <c r="C9136" s="13"/>
    </row>
    <row r="9137" spans="3:3" x14ac:dyDescent="0.2">
      <c r="C9137" s="13"/>
    </row>
    <row r="9138" spans="3:3" x14ac:dyDescent="0.2">
      <c r="C9138" s="13"/>
    </row>
    <row r="9139" spans="3:3" x14ac:dyDescent="0.2">
      <c r="C9139" s="13"/>
    </row>
    <row r="9140" spans="3:3" x14ac:dyDescent="0.2">
      <c r="C9140" s="13"/>
    </row>
    <row r="9141" spans="3:3" x14ac:dyDescent="0.2">
      <c r="C9141" s="13"/>
    </row>
    <row r="9142" spans="3:3" x14ac:dyDescent="0.2">
      <c r="C9142" s="13"/>
    </row>
    <row r="9143" spans="3:3" x14ac:dyDescent="0.2">
      <c r="C9143" s="13"/>
    </row>
    <row r="9144" spans="3:3" x14ac:dyDescent="0.2">
      <c r="C9144" s="13"/>
    </row>
    <row r="9145" spans="3:3" x14ac:dyDescent="0.2">
      <c r="C9145" s="13"/>
    </row>
    <row r="9146" spans="3:3" x14ac:dyDescent="0.2">
      <c r="C9146" s="13"/>
    </row>
    <row r="9147" spans="3:3" x14ac:dyDescent="0.2">
      <c r="C9147" s="13"/>
    </row>
    <row r="9148" spans="3:3" x14ac:dyDescent="0.2">
      <c r="C9148" s="13"/>
    </row>
    <row r="9149" spans="3:3" x14ac:dyDescent="0.2">
      <c r="C9149" s="13"/>
    </row>
    <row r="9150" spans="3:3" x14ac:dyDescent="0.2">
      <c r="C9150" s="13"/>
    </row>
    <row r="9151" spans="3:3" x14ac:dyDescent="0.2">
      <c r="C9151" s="13"/>
    </row>
    <row r="9152" spans="3:3" x14ac:dyDescent="0.2">
      <c r="C9152" s="13"/>
    </row>
    <row r="9153" spans="3:3" x14ac:dyDescent="0.2">
      <c r="C9153" s="13"/>
    </row>
    <row r="9154" spans="3:3" x14ac:dyDescent="0.2">
      <c r="C9154" s="13"/>
    </row>
    <row r="9155" spans="3:3" x14ac:dyDescent="0.2">
      <c r="C9155" s="13"/>
    </row>
    <row r="9156" spans="3:3" x14ac:dyDescent="0.2">
      <c r="C9156" s="13"/>
    </row>
    <row r="9157" spans="3:3" x14ac:dyDescent="0.2">
      <c r="C9157" s="13"/>
    </row>
    <row r="9158" spans="3:3" x14ac:dyDescent="0.2">
      <c r="C9158" s="13"/>
    </row>
    <row r="9159" spans="3:3" x14ac:dyDescent="0.2">
      <c r="C9159" s="13"/>
    </row>
    <row r="9160" spans="3:3" x14ac:dyDescent="0.2">
      <c r="C9160" s="13"/>
    </row>
    <row r="9161" spans="3:3" x14ac:dyDescent="0.2">
      <c r="C9161" s="13"/>
    </row>
    <row r="9162" spans="3:3" x14ac:dyDescent="0.2">
      <c r="C9162" s="13"/>
    </row>
    <row r="9163" spans="3:3" x14ac:dyDescent="0.2">
      <c r="C9163" s="13"/>
    </row>
    <row r="9164" spans="3:3" x14ac:dyDescent="0.2">
      <c r="C9164" s="13"/>
    </row>
    <row r="9165" spans="3:3" x14ac:dyDescent="0.2">
      <c r="C9165" s="13"/>
    </row>
    <row r="9166" spans="3:3" x14ac:dyDescent="0.2">
      <c r="C9166" s="13"/>
    </row>
    <row r="9167" spans="3:3" x14ac:dyDescent="0.2">
      <c r="C9167" s="13"/>
    </row>
    <row r="9168" spans="3:3" x14ac:dyDescent="0.2">
      <c r="C9168" s="13"/>
    </row>
    <row r="9169" spans="3:3" x14ac:dyDescent="0.2">
      <c r="C9169" s="13"/>
    </row>
    <row r="9170" spans="3:3" x14ac:dyDescent="0.2">
      <c r="C9170" s="13"/>
    </row>
    <row r="9171" spans="3:3" x14ac:dyDescent="0.2">
      <c r="C9171" s="13"/>
    </row>
    <row r="9172" spans="3:3" x14ac:dyDescent="0.2">
      <c r="C9172" s="13"/>
    </row>
    <row r="9173" spans="3:3" x14ac:dyDescent="0.2">
      <c r="C9173" s="13"/>
    </row>
    <row r="9174" spans="3:3" x14ac:dyDescent="0.2">
      <c r="C9174" s="13"/>
    </row>
    <row r="9175" spans="3:3" x14ac:dyDescent="0.2">
      <c r="C9175" s="13"/>
    </row>
    <row r="9176" spans="3:3" x14ac:dyDescent="0.2">
      <c r="C9176" s="13"/>
    </row>
    <row r="9177" spans="3:3" x14ac:dyDescent="0.2">
      <c r="C9177" s="13"/>
    </row>
    <row r="9178" spans="3:3" x14ac:dyDescent="0.2">
      <c r="C9178" s="13"/>
    </row>
    <row r="9179" spans="3:3" x14ac:dyDescent="0.2">
      <c r="C9179" s="13"/>
    </row>
    <row r="9180" spans="3:3" x14ac:dyDescent="0.2">
      <c r="C9180" s="13"/>
    </row>
    <row r="9181" spans="3:3" x14ac:dyDescent="0.2">
      <c r="C9181" s="13"/>
    </row>
    <row r="9182" spans="3:3" x14ac:dyDescent="0.2">
      <c r="C9182" s="13"/>
    </row>
    <row r="9183" spans="3:3" x14ac:dyDescent="0.2">
      <c r="C9183" s="13"/>
    </row>
    <row r="9184" spans="3:3" x14ac:dyDescent="0.2">
      <c r="C9184" s="13"/>
    </row>
    <row r="9185" spans="3:3" x14ac:dyDescent="0.2">
      <c r="C9185" s="13"/>
    </row>
    <row r="9186" spans="3:3" x14ac:dyDescent="0.2">
      <c r="C9186" s="13"/>
    </row>
    <row r="9187" spans="3:3" x14ac:dyDescent="0.2">
      <c r="C9187" s="13"/>
    </row>
    <row r="9188" spans="3:3" x14ac:dyDescent="0.2">
      <c r="C9188" s="13"/>
    </row>
    <row r="9189" spans="3:3" x14ac:dyDescent="0.2">
      <c r="C9189" s="13"/>
    </row>
    <row r="9190" spans="3:3" x14ac:dyDescent="0.2">
      <c r="C9190" s="13"/>
    </row>
    <row r="9191" spans="3:3" x14ac:dyDescent="0.2">
      <c r="C9191" s="13"/>
    </row>
    <row r="9192" spans="3:3" x14ac:dyDescent="0.2">
      <c r="C9192" s="13"/>
    </row>
    <row r="9193" spans="3:3" x14ac:dyDescent="0.2">
      <c r="C9193" s="13"/>
    </row>
    <row r="9194" spans="3:3" x14ac:dyDescent="0.2">
      <c r="C9194" s="13"/>
    </row>
    <row r="9195" spans="3:3" x14ac:dyDescent="0.2">
      <c r="C9195" s="13"/>
    </row>
    <row r="9196" spans="3:3" x14ac:dyDescent="0.2">
      <c r="C9196" s="13"/>
    </row>
    <row r="9197" spans="3:3" x14ac:dyDescent="0.2">
      <c r="C9197" s="13"/>
    </row>
    <row r="9198" spans="3:3" x14ac:dyDescent="0.2">
      <c r="C9198" s="13"/>
    </row>
    <row r="9199" spans="3:3" x14ac:dyDescent="0.2">
      <c r="C9199" s="13"/>
    </row>
    <row r="9200" spans="3:3" x14ac:dyDescent="0.2">
      <c r="C9200" s="13"/>
    </row>
    <row r="9201" spans="3:3" x14ac:dyDescent="0.2">
      <c r="C9201" s="13"/>
    </row>
    <row r="9202" spans="3:3" x14ac:dyDescent="0.2">
      <c r="C9202" s="13"/>
    </row>
    <row r="9203" spans="3:3" x14ac:dyDescent="0.2">
      <c r="C9203" s="13"/>
    </row>
    <row r="9204" spans="3:3" x14ac:dyDescent="0.2">
      <c r="C9204" s="13"/>
    </row>
    <row r="9205" spans="3:3" x14ac:dyDescent="0.2">
      <c r="C9205" s="13"/>
    </row>
    <row r="9206" spans="3:3" x14ac:dyDescent="0.2">
      <c r="C9206" s="13"/>
    </row>
    <row r="9207" spans="3:3" x14ac:dyDescent="0.2">
      <c r="C9207" s="13"/>
    </row>
    <row r="9208" spans="3:3" x14ac:dyDescent="0.2">
      <c r="C9208" s="13"/>
    </row>
    <row r="9209" spans="3:3" x14ac:dyDescent="0.2">
      <c r="C9209" s="13"/>
    </row>
    <row r="9210" spans="3:3" x14ac:dyDescent="0.2">
      <c r="C9210" s="13"/>
    </row>
    <row r="9211" spans="3:3" x14ac:dyDescent="0.2">
      <c r="C9211" s="13"/>
    </row>
    <row r="9212" spans="3:3" x14ac:dyDescent="0.2">
      <c r="C9212" s="13"/>
    </row>
    <row r="9213" spans="3:3" x14ac:dyDescent="0.2">
      <c r="C9213" s="13"/>
    </row>
    <row r="9214" spans="3:3" x14ac:dyDescent="0.2">
      <c r="C9214" s="13"/>
    </row>
    <row r="9215" spans="3:3" x14ac:dyDescent="0.2">
      <c r="C9215" s="13"/>
    </row>
    <row r="9216" spans="3:3" x14ac:dyDescent="0.2">
      <c r="C9216" s="13"/>
    </row>
    <row r="9217" spans="3:3" x14ac:dyDescent="0.2">
      <c r="C9217" s="13"/>
    </row>
    <row r="9218" spans="3:3" x14ac:dyDescent="0.2">
      <c r="C9218" s="13"/>
    </row>
    <row r="9219" spans="3:3" x14ac:dyDescent="0.2">
      <c r="C9219" s="13"/>
    </row>
    <row r="9220" spans="3:3" x14ac:dyDescent="0.2">
      <c r="C9220" s="13"/>
    </row>
    <row r="9221" spans="3:3" x14ac:dyDescent="0.2">
      <c r="C9221" s="13"/>
    </row>
    <row r="9222" spans="3:3" x14ac:dyDescent="0.2">
      <c r="C9222" s="13"/>
    </row>
    <row r="9223" spans="3:3" x14ac:dyDescent="0.2">
      <c r="C9223" s="13"/>
    </row>
    <row r="9224" spans="3:3" x14ac:dyDescent="0.2">
      <c r="C9224" s="13"/>
    </row>
    <row r="9225" spans="3:3" x14ac:dyDescent="0.2">
      <c r="C9225" s="13"/>
    </row>
    <row r="9226" spans="3:3" x14ac:dyDescent="0.2">
      <c r="C9226" s="13"/>
    </row>
    <row r="9227" spans="3:3" x14ac:dyDescent="0.2">
      <c r="C9227" s="13"/>
    </row>
    <row r="9228" spans="3:3" x14ac:dyDescent="0.2">
      <c r="C9228" s="13"/>
    </row>
    <row r="9229" spans="3:3" x14ac:dyDescent="0.2">
      <c r="C9229" s="13"/>
    </row>
    <row r="9230" spans="3:3" x14ac:dyDescent="0.2">
      <c r="C9230" s="13"/>
    </row>
    <row r="9231" spans="3:3" x14ac:dyDescent="0.2">
      <c r="C9231" s="13"/>
    </row>
    <row r="9232" spans="3:3" x14ac:dyDescent="0.2">
      <c r="C9232" s="13"/>
    </row>
    <row r="9233" spans="3:3" x14ac:dyDescent="0.2">
      <c r="C9233" s="13"/>
    </row>
    <row r="9234" spans="3:3" x14ac:dyDescent="0.2">
      <c r="C9234" s="13"/>
    </row>
    <row r="9235" spans="3:3" x14ac:dyDescent="0.2">
      <c r="C9235" s="13"/>
    </row>
    <row r="9236" spans="3:3" x14ac:dyDescent="0.2">
      <c r="C9236" s="13"/>
    </row>
    <row r="9237" spans="3:3" x14ac:dyDescent="0.2">
      <c r="C9237" s="13"/>
    </row>
    <row r="9238" spans="3:3" x14ac:dyDescent="0.2">
      <c r="C9238" s="13"/>
    </row>
    <row r="9239" spans="3:3" x14ac:dyDescent="0.2">
      <c r="C9239" s="13"/>
    </row>
    <row r="9240" spans="3:3" x14ac:dyDescent="0.2">
      <c r="C9240" s="13"/>
    </row>
    <row r="9241" spans="3:3" x14ac:dyDescent="0.2">
      <c r="C9241" s="13"/>
    </row>
    <row r="9242" spans="3:3" x14ac:dyDescent="0.2">
      <c r="C9242" s="13"/>
    </row>
    <row r="9243" spans="3:3" x14ac:dyDescent="0.2">
      <c r="C9243" s="13"/>
    </row>
    <row r="9244" spans="3:3" x14ac:dyDescent="0.2">
      <c r="C9244" s="13"/>
    </row>
    <row r="9245" spans="3:3" x14ac:dyDescent="0.2">
      <c r="C9245" s="13"/>
    </row>
    <row r="9246" spans="3:3" x14ac:dyDescent="0.2">
      <c r="C9246" s="13"/>
    </row>
    <row r="9247" spans="3:3" x14ac:dyDescent="0.2">
      <c r="C9247" s="13"/>
    </row>
    <row r="9248" spans="3:3" x14ac:dyDescent="0.2">
      <c r="C9248" s="13"/>
    </row>
    <row r="9249" spans="3:3" x14ac:dyDescent="0.2">
      <c r="C9249" s="13"/>
    </row>
    <row r="9250" spans="3:3" x14ac:dyDescent="0.2">
      <c r="C9250" s="13"/>
    </row>
    <row r="9251" spans="3:3" x14ac:dyDescent="0.2">
      <c r="C9251" s="13"/>
    </row>
    <row r="9252" spans="3:3" x14ac:dyDescent="0.2">
      <c r="C9252" s="13"/>
    </row>
    <row r="9253" spans="3:3" x14ac:dyDescent="0.2">
      <c r="C9253" s="13"/>
    </row>
    <row r="9254" spans="3:3" x14ac:dyDescent="0.2">
      <c r="C9254" s="13"/>
    </row>
    <row r="9255" spans="3:3" x14ac:dyDescent="0.2">
      <c r="C9255" s="13"/>
    </row>
    <row r="9256" spans="3:3" x14ac:dyDescent="0.2">
      <c r="C9256" s="13"/>
    </row>
    <row r="9257" spans="3:3" x14ac:dyDescent="0.2">
      <c r="C9257" s="13"/>
    </row>
    <row r="9258" spans="3:3" x14ac:dyDescent="0.2">
      <c r="C9258" s="13"/>
    </row>
    <row r="9259" spans="3:3" x14ac:dyDescent="0.2">
      <c r="C9259" s="13"/>
    </row>
    <row r="9260" spans="3:3" x14ac:dyDescent="0.2">
      <c r="C9260" s="13"/>
    </row>
    <row r="9261" spans="3:3" x14ac:dyDescent="0.2">
      <c r="C9261" s="13"/>
    </row>
    <row r="9262" spans="3:3" x14ac:dyDescent="0.2">
      <c r="C9262" s="13"/>
    </row>
    <row r="9263" spans="3:3" x14ac:dyDescent="0.2">
      <c r="C9263" s="13"/>
    </row>
    <row r="9264" spans="3:3" x14ac:dyDescent="0.2">
      <c r="C9264" s="13"/>
    </row>
    <row r="9265" spans="3:3" x14ac:dyDescent="0.2">
      <c r="C9265" s="13"/>
    </row>
    <row r="9266" spans="3:3" x14ac:dyDescent="0.2">
      <c r="C9266" s="13"/>
    </row>
    <row r="9267" spans="3:3" x14ac:dyDescent="0.2">
      <c r="C9267" s="13"/>
    </row>
    <row r="9268" spans="3:3" x14ac:dyDescent="0.2">
      <c r="C9268" s="13"/>
    </row>
    <row r="9269" spans="3:3" x14ac:dyDescent="0.2">
      <c r="C9269" s="13"/>
    </row>
    <row r="9270" spans="3:3" x14ac:dyDescent="0.2">
      <c r="C9270" s="13"/>
    </row>
    <row r="9271" spans="3:3" x14ac:dyDescent="0.2">
      <c r="C9271" s="13"/>
    </row>
    <row r="9272" spans="3:3" x14ac:dyDescent="0.2">
      <c r="C9272" s="13"/>
    </row>
    <row r="9273" spans="3:3" x14ac:dyDescent="0.2">
      <c r="C9273" s="13"/>
    </row>
    <row r="9274" spans="3:3" x14ac:dyDescent="0.2">
      <c r="C9274" s="13"/>
    </row>
    <row r="9275" spans="3:3" x14ac:dyDescent="0.2">
      <c r="C9275" s="13"/>
    </row>
    <row r="9276" spans="3:3" x14ac:dyDescent="0.2">
      <c r="C9276" s="13"/>
    </row>
    <row r="9277" spans="3:3" x14ac:dyDescent="0.2">
      <c r="C9277" s="13"/>
    </row>
    <row r="9278" spans="3:3" x14ac:dyDescent="0.2">
      <c r="C9278" s="13"/>
    </row>
    <row r="9279" spans="3:3" x14ac:dyDescent="0.2">
      <c r="C9279" s="13"/>
    </row>
    <row r="9280" spans="3:3" x14ac:dyDescent="0.2">
      <c r="C9280" s="13"/>
    </row>
    <row r="9281" spans="3:3" x14ac:dyDescent="0.2">
      <c r="C9281" s="13"/>
    </row>
    <row r="9282" spans="3:3" x14ac:dyDescent="0.2">
      <c r="C9282" s="13"/>
    </row>
    <row r="9283" spans="3:3" x14ac:dyDescent="0.2">
      <c r="C9283" s="13"/>
    </row>
    <row r="9284" spans="3:3" x14ac:dyDescent="0.2">
      <c r="C9284" s="13"/>
    </row>
    <row r="9285" spans="3:3" x14ac:dyDescent="0.2">
      <c r="C9285" s="13"/>
    </row>
    <row r="9286" spans="3:3" x14ac:dyDescent="0.2">
      <c r="C9286" s="13"/>
    </row>
    <row r="9287" spans="3:3" x14ac:dyDescent="0.2">
      <c r="C9287" s="13"/>
    </row>
    <row r="9288" spans="3:3" x14ac:dyDescent="0.2">
      <c r="C9288" s="13"/>
    </row>
    <row r="9289" spans="3:3" x14ac:dyDescent="0.2">
      <c r="C9289" s="13"/>
    </row>
    <row r="9290" spans="3:3" x14ac:dyDescent="0.2">
      <c r="C9290" s="13"/>
    </row>
    <row r="9291" spans="3:3" x14ac:dyDescent="0.2">
      <c r="C9291" s="13"/>
    </row>
    <row r="9292" spans="3:3" x14ac:dyDescent="0.2">
      <c r="C9292" s="13"/>
    </row>
    <row r="9293" spans="3:3" x14ac:dyDescent="0.2">
      <c r="C9293" s="13"/>
    </row>
    <row r="9294" spans="3:3" x14ac:dyDescent="0.2">
      <c r="C9294" s="13"/>
    </row>
    <row r="9295" spans="3:3" x14ac:dyDescent="0.2">
      <c r="C9295" s="13"/>
    </row>
    <row r="9296" spans="3:3" x14ac:dyDescent="0.2">
      <c r="C9296" s="13"/>
    </row>
    <row r="9297" spans="3:3" x14ac:dyDescent="0.2">
      <c r="C9297" s="13"/>
    </row>
    <row r="9298" spans="3:3" x14ac:dyDescent="0.2">
      <c r="C9298" s="13"/>
    </row>
    <row r="9299" spans="3:3" x14ac:dyDescent="0.2">
      <c r="C9299" s="13"/>
    </row>
    <row r="9300" spans="3:3" x14ac:dyDescent="0.2">
      <c r="C9300" s="13"/>
    </row>
    <row r="9301" spans="3:3" x14ac:dyDescent="0.2">
      <c r="C9301" s="13"/>
    </row>
    <row r="9302" spans="3:3" x14ac:dyDescent="0.2">
      <c r="C9302" s="13"/>
    </row>
    <row r="9303" spans="3:3" x14ac:dyDescent="0.2">
      <c r="C9303" s="13"/>
    </row>
    <row r="9304" spans="3:3" x14ac:dyDescent="0.2">
      <c r="C9304" s="13"/>
    </row>
    <row r="9305" spans="3:3" x14ac:dyDescent="0.2">
      <c r="C9305" s="13"/>
    </row>
    <row r="9306" spans="3:3" x14ac:dyDescent="0.2">
      <c r="C9306" s="13"/>
    </row>
    <row r="9307" spans="3:3" x14ac:dyDescent="0.2">
      <c r="C9307" s="13"/>
    </row>
    <row r="9308" spans="3:3" x14ac:dyDescent="0.2">
      <c r="C9308" s="13"/>
    </row>
    <row r="9309" spans="3:3" x14ac:dyDescent="0.2">
      <c r="C9309" s="13"/>
    </row>
    <row r="9310" spans="3:3" x14ac:dyDescent="0.2">
      <c r="C9310" s="13"/>
    </row>
    <row r="9311" spans="3:3" x14ac:dyDescent="0.2">
      <c r="C9311" s="13"/>
    </row>
    <row r="9312" spans="3:3" x14ac:dyDescent="0.2">
      <c r="C9312" s="13"/>
    </row>
    <row r="9313" spans="3:3" x14ac:dyDescent="0.2">
      <c r="C9313" s="13"/>
    </row>
    <row r="9314" spans="3:3" x14ac:dyDescent="0.2">
      <c r="C9314" s="13"/>
    </row>
    <row r="9315" spans="3:3" x14ac:dyDescent="0.2">
      <c r="C9315" s="13"/>
    </row>
    <row r="9316" spans="3:3" x14ac:dyDescent="0.2">
      <c r="C9316" s="13"/>
    </row>
    <row r="9317" spans="3:3" x14ac:dyDescent="0.2">
      <c r="C9317" s="13"/>
    </row>
    <row r="9318" spans="3:3" x14ac:dyDescent="0.2">
      <c r="C9318" s="13"/>
    </row>
    <row r="9319" spans="3:3" x14ac:dyDescent="0.2">
      <c r="C9319" s="13"/>
    </row>
    <row r="9320" spans="3:3" x14ac:dyDescent="0.2">
      <c r="C9320" s="13"/>
    </row>
    <row r="9321" spans="3:3" x14ac:dyDescent="0.2">
      <c r="C9321" s="13"/>
    </row>
    <row r="9322" spans="3:3" x14ac:dyDescent="0.2">
      <c r="C9322" s="13"/>
    </row>
    <row r="9323" spans="3:3" x14ac:dyDescent="0.2">
      <c r="C9323" s="13"/>
    </row>
    <row r="9324" spans="3:3" x14ac:dyDescent="0.2">
      <c r="C9324" s="13"/>
    </row>
    <row r="9325" spans="3:3" x14ac:dyDescent="0.2">
      <c r="C9325" s="13"/>
    </row>
    <row r="9326" spans="3:3" x14ac:dyDescent="0.2">
      <c r="C9326" s="13"/>
    </row>
    <row r="9327" spans="3:3" x14ac:dyDescent="0.2">
      <c r="C9327" s="13"/>
    </row>
    <row r="9328" spans="3:3" x14ac:dyDescent="0.2">
      <c r="C9328" s="13"/>
    </row>
    <row r="9329" spans="3:3" x14ac:dyDescent="0.2">
      <c r="C9329" s="13"/>
    </row>
    <row r="9330" spans="3:3" x14ac:dyDescent="0.2">
      <c r="C9330" s="13"/>
    </row>
    <row r="9331" spans="3:3" x14ac:dyDescent="0.2">
      <c r="C9331" s="13"/>
    </row>
    <row r="9332" spans="3:3" x14ac:dyDescent="0.2">
      <c r="C9332" s="13"/>
    </row>
    <row r="9333" spans="3:3" x14ac:dyDescent="0.2">
      <c r="C9333" s="13"/>
    </row>
    <row r="9334" spans="3:3" x14ac:dyDescent="0.2">
      <c r="C9334" s="13"/>
    </row>
    <row r="9335" spans="3:3" x14ac:dyDescent="0.2">
      <c r="C9335" s="13"/>
    </row>
    <row r="9336" spans="3:3" x14ac:dyDescent="0.2">
      <c r="C9336" s="13"/>
    </row>
    <row r="9337" spans="3:3" x14ac:dyDescent="0.2">
      <c r="C9337" s="13"/>
    </row>
    <row r="9338" spans="3:3" x14ac:dyDescent="0.2">
      <c r="C9338" s="13"/>
    </row>
    <row r="9339" spans="3:3" x14ac:dyDescent="0.2">
      <c r="C9339" s="13"/>
    </row>
    <row r="9340" spans="3:3" x14ac:dyDescent="0.2">
      <c r="C9340" s="13"/>
    </row>
    <row r="9341" spans="3:3" x14ac:dyDescent="0.2">
      <c r="C9341" s="13"/>
    </row>
    <row r="9342" spans="3:3" x14ac:dyDescent="0.2">
      <c r="C9342" s="13"/>
    </row>
    <row r="9343" spans="3:3" x14ac:dyDescent="0.2">
      <c r="C9343" s="13"/>
    </row>
    <row r="9344" spans="3:3" x14ac:dyDescent="0.2">
      <c r="C9344" s="13"/>
    </row>
    <row r="9345" spans="3:3" x14ac:dyDescent="0.2">
      <c r="C9345" s="13"/>
    </row>
    <row r="9346" spans="3:3" x14ac:dyDescent="0.2">
      <c r="C9346" s="13"/>
    </row>
    <row r="9347" spans="3:3" x14ac:dyDescent="0.2">
      <c r="C9347" s="13"/>
    </row>
    <row r="9348" spans="3:3" x14ac:dyDescent="0.2">
      <c r="C9348" s="13"/>
    </row>
    <row r="9349" spans="3:3" x14ac:dyDescent="0.2">
      <c r="C9349" s="13"/>
    </row>
    <row r="9350" spans="3:3" x14ac:dyDescent="0.2">
      <c r="C9350" s="13"/>
    </row>
    <row r="9351" spans="3:3" x14ac:dyDescent="0.2">
      <c r="C9351" s="13"/>
    </row>
    <row r="9352" spans="3:3" x14ac:dyDescent="0.2">
      <c r="C9352" s="13"/>
    </row>
    <row r="9353" spans="3:3" x14ac:dyDescent="0.2">
      <c r="C9353" s="13"/>
    </row>
    <row r="9354" spans="3:3" x14ac:dyDescent="0.2">
      <c r="C9354" s="13"/>
    </row>
    <row r="9355" spans="3:3" x14ac:dyDescent="0.2">
      <c r="C9355" s="13"/>
    </row>
    <row r="9356" spans="3:3" x14ac:dyDescent="0.2">
      <c r="C9356" s="13"/>
    </row>
    <row r="9357" spans="3:3" x14ac:dyDescent="0.2">
      <c r="C9357" s="13"/>
    </row>
    <row r="9358" spans="3:3" x14ac:dyDescent="0.2">
      <c r="C9358" s="13"/>
    </row>
    <row r="9359" spans="3:3" x14ac:dyDescent="0.2">
      <c r="C9359" s="13"/>
    </row>
    <row r="9360" spans="3:3" x14ac:dyDescent="0.2">
      <c r="C9360" s="13"/>
    </row>
    <row r="9361" spans="3:3" x14ac:dyDescent="0.2">
      <c r="C9361" s="13"/>
    </row>
    <row r="9362" spans="3:3" x14ac:dyDescent="0.2">
      <c r="C9362" s="13"/>
    </row>
    <row r="9363" spans="3:3" x14ac:dyDescent="0.2">
      <c r="C9363" s="13"/>
    </row>
    <row r="9364" spans="3:3" x14ac:dyDescent="0.2">
      <c r="C9364" s="13"/>
    </row>
    <row r="9365" spans="3:3" x14ac:dyDescent="0.2">
      <c r="C9365" s="13"/>
    </row>
    <row r="9366" spans="3:3" x14ac:dyDescent="0.2">
      <c r="C9366" s="13"/>
    </row>
    <row r="9367" spans="3:3" x14ac:dyDescent="0.2">
      <c r="C9367" s="13"/>
    </row>
    <row r="9368" spans="3:3" x14ac:dyDescent="0.2">
      <c r="C9368" s="13"/>
    </row>
    <row r="9369" spans="3:3" x14ac:dyDescent="0.2">
      <c r="C9369" s="13"/>
    </row>
    <row r="9370" spans="3:3" x14ac:dyDescent="0.2">
      <c r="C9370" s="13"/>
    </row>
    <row r="9371" spans="3:3" x14ac:dyDescent="0.2">
      <c r="C9371" s="13"/>
    </row>
    <row r="9372" spans="3:3" x14ac:dyDescent="0.2">
      <c r="C9372" s="13"/>
    </row>
    <row r="9373" spans="3:3" x14ac:dyDescent="0.2">
      <c r="C9373" s="13"/>
    </row>
    <row r="9374" spans="3:3" x14ac:dyDescent="0.2">
      <c r="C9374" s="13"/>
    </row>
    <row r="9375" spans="3:3" x14ac:dyDescent="0.2">
      <c r="C9375" s="13"/>
    </row>
    <row r="9376" spans="3:3" x14ac:dyDescent="0.2">
      <c r="C9376" s="13"/>
    </row>
    <row r="9377" spans="3:3" x14ac:dyDescent="0.2">
      <c r="C9377" s="13"/>
    </row>
    <row r="9378" spans="3:3" x14ac:dyDescent="0.2">
      <c r="C9378" s="13"/>
    </row>
    <row r="9379" spans="3:3" x14ac:dyDescent="0.2">
      <c r="C9379" s="13"/>
    </row>
    <row r="9380" spans="3:3" x14ac:dyDescent="0.2">
      <c r="C9380" s="13"/>
    </row>
    <row r="9381" spans="3:3" x14ac:dyDescent="0.2">
      <c r="C9381" s="13"/>
    </row>
    <row r="9382" spans="3:3" x14ac:dyDescent="0.2">
      <c r="C9382" s="13"/>
    </row>
    <row r="9383" spans="3:3" x14ac:dyDescent="0.2">
      <c r="C9383" s="13"/>
    </row>
    <row r="9384" spans="3:3" x14ac:dyDescent="0.2">
      <c r="C9384" s="13"/>
    </row>
    <row r="9385" spans="3:3" x14ac:dyDescent="0.2">
      <c r="C9385" s="13"/>
    </row>
    <row r="9386" spans="3:3" x14ac:dyDescent="0.2">
      <c r="C9386" s="13"/>
    </row>
    <row r="9387" spans="3:3" x14ac:dyDescent="0.2">
      <c r="C9387" s="13"/>
    </row>
    <row r="9388" spans="3:3" x14ac:dyDescent="0.2">
      <c r="C9388" s="13"/>
    </row>
    <row r="9389" spans="3:3" x14ac:dyDescent="0.2">
      <c r="C9389" s="13"/>
    </row>
    <row r="9390" spans="3:3" x14ac:dyDescent="0.2">
      <c r="C9390" s="13"/>
    </row>
    <row r="9391" spans="3:3" x14ac:dyDescent="0.2">
      <c r="C9391" s="13"/>
    </row>
    <row r="9392" spans="3:3" x14ac:dyDescent="0.2">
      <c r="C9392" s="13"/>
    </row>
    <row r="9393" spans="3:3" x14ac:dyDescent="0.2">
      <c r="C9393" s="13"/>
    </row>
    <row r="9394" spans="3:3" x14ac:dyDescent="0.2">
      <c r="C9394" s="13"/>
    </row>
    <row r="9395" spans="3:3" x14ac:dyDescent="0.2">
      <c r="C9395" s="13"/>
    </row>
    <row r="9396" spans="3:3" x14ac:dyDescent="0.2">
      <c r="C9396" s="13"/>
    </row>
    <row r="9397" spans="3:3" x14ac:dyDescent="0.2">
      <c r="C9397" s="13"/>
    </row>
    <row r="9398" spans="3:3" x14ac:dyDescent="0.2">
      <c r="C9398" s="13"/>
    </row>
    <row r="9399" spans="3:3" x14ac:dyDescent="0.2">
      <c r="C9399" s="13"/>
    </row>
    <row r="9400" spans="3:3" x14ac:dyDescent="0.2">
      <c r="C9400" s="13"/>
    </row>
    <row r="9401" spans="3:3" x14ac:dyDescent="0.2">
      <c r="C9401" s="13"/>
    </row>
    <row r="9402" spans="3:3" x14ac:dyDescent="0.2">
      <c r="C9402" s="13"/>
    </row>
    <row r="9403" spans="3:3" x14ac:dyDescent="0.2">
      <c r="C9403" s="13"/>
    </row>
    <row r="9404" spans="3:3" x14ac:dyDescent="0.2">
      <c r="C9404" s="13"/>
    </row>
    <row r="9405" spans="3:3" x14ac:dyDescent="0.2">
      <c r="C9405" s="13"/>
    </row>
    <row r="9406" spans="3:3" x14ac:dyDescent="0.2">
      <c r="C9406" s="13"/>
    </row>
    <row r="9407" spans="3:3" x14ac:dyDescent="0.2">
      <c r="C9407" s="13"/>
    </row>
    <row r="9408" spans="3:3" x14ac:dyDescent="0.2">
      <c r="C9408" s="13"/>
    </row>
    <row r="9409" spans="3:3" x14ac:dyDescent="0.2">
      <c r="C9409" s="13"/>
    </row>
    <row r="9410" spans="3:3" x14ac:dyDescent="0.2">
      <c r="C9410" s="13"/>
    </row>
    <row r="9411" spans="3:3" x14ac:dyDescent="0.2">
      <c r="C9411" s="13"/>
    </row>
    <row r="9412" spans="3:3" x14ac:dyDescent="0.2">
      <c r="C9412" s="13"/>
    </row>
    <row r="9413" spans="3:3" x14ac:dyDescent="0.2">
      <c r="C9413" s="13"/>
    </row>
    <row r="9414" spans="3:3" x14ac:dyDescent="0.2">
      <c r="C9414" s="13"/>
    </row>
    <row r="9415" spans="3:3" x14ac:dyDescent="0.2">
      <c r="C9415" s="13"/>
    </row>
    <row r="9416" spans="3:3" x14ac:dyDescent="0.2">
      <c r="C9416" s="13"/>
    </row>
    <row r="9417" spans="3:3" x14ac:dyDescent="0.2">
      <c r="C9417" s="13"/>
    </row>
    <row r="9418" spans="3:3" x14ac:dyDescent="0.2">
      <c r="C9418" s="13"/>
    </row>
    <row r="9419" spans="3:3" x14ac:dyDescent="0.2">
      <c r="C9419" s="13"/>
    </row>
    <row r="9420" spans="3:3" x14ac:dyDescent="0.2">
      <c r="C9420" s="13"/>
    </row>
    <row r="9421" spans="3:3" x14ac:dyDescent="0.2">
      <c r="C9421" s="13"/>
    </row>
    <row r="9422" spans="3:3" x14ac:dyDescent="0.2">
      <c r="C9422" s="13"/>
    </row>
    <row r="9423" spans="3:3" x14ac:dyDescent="0.2">
      <c r="C9423" s="13"/>
    </row>
    <row r="9424" spans="3:3" x14ac:dyDescent="0.2">
      <c r="C9424" s="13"/>
    </row>
    <row r="9425" spans="3:3" x14ac:dyDescent="0.2">
      <c r="C9425" s="13"/>
    </row>
    <row r="9426" spans="3:3" x14ac:dyDescent="0.2">
      <c r="C9426" s="13"/>
    </row>
    <row r="9427" spans="3:3" x14ac:dyDescent="0.2">
      <c r="C9427" s="13"/>
    </row>
    <row r="9428" spans="3:3" x14ac:dyDescent="0.2">
      <c r="C9428" s="13"/>
    </row>
    <row r="9429" spans="3:3" x14ac:dyDescent="0.2">
      <c r="C9429" s="13"/>
    </row>
    <row r="9430" spans="3:3" x14ac:dyDescent="0.2">
      <c r="C9430" s="13"/>
    </row>
    <row r="9431" spans="3:3" x14ac:dyDescent="0.2">
      <c r="C9431" s="13"/>
    </row>
    <row r="9432" spans="3:3" x14ac:dyDescent="0.2">
      <c r="C9432" s="13"/>
    </row>
    <row r="9433" spans="3:3" x14ac:dyDescent="0.2">
      <c r="C9433" s="13"/>
    </row>
    <row r="9434" spans="3:3" x14ac:dyDescent="0.2">
      <c r="C9434" s="13"/>
    </row>
    <row r="9435" spans="3:3" x14ac:dyDescent="0.2">
      <c r="C9435" s="13"/>
    </row>
    <row r="9436" spans="3:3" x14ac:dyDescent="0.2">
      <c r="C9436" s="13"/>
    </row>
    <row r="9437" spans="3:3" x14ac:dyDescent="0.2">
      <c r="C9437" s="13"/>
    </row>
    <row r="9438" spans="3:3" x14ac:dyDescent="0.2">
      <c r="C9438" s="13"/>
    </row>
    <row r="9439" spans="3:3" x14ac:dyDescent="0.2">
      <c r="C9439" s="13"/>
    </row>
    <row r="9440" spans="3:3" x14ac:dyDescent="0.2">
      <c r="C9440" s="13"/>
    </row>
    <row r="9441" spans="3:3" x14ac:dyDescent="0.2">
      <c r="C9441" s="13"/>
    </row>
    <row r="9442" spans="3:3" x14ac:dyDescent="0.2">
      <c r="C9442" s="13"/>
    </row>
    <row r="9443" spans="3:3" x14ac:dyDescent="0.2">
      <c r="C9443" s="13"/>
    </row>
    <row r="9444" spans="3:3" x14ac:dyDescent="0.2">
      <c r="C9444" s="13"/>
    </row>
    <row r="9445" spans="3:3" x14ac:dyDescent="0.2">
      <c r="C9445" s="13"/>
    </row>
    <row r="9446" spans="3:3" x14ac:dyDescent="0.2">
      <c r="C9446" s="13"/>
    </row>
    <row r="9447" spans="3:3" x14ac:dyDescent="0.2">
      <c r="C9447" s="13"/>
    </row>
    <row r="9448" spans="3:3" x14ac:dyDescent="0.2">
      <c r="C9448" s="13"/>
    </row>
    <row r="9449" spans="3:3" x14ac:dyDescent="0.2">
      <c r="C9449" s="13"/>
    </row>
    <row r="9450" spans="3:3" x14ac:dyDescent="0.2">
      <c r="C9450" s="13"/>
    </row>
    <row r="9451" spans="3:3" x14ac:dyDescent="0.2">
      <c r="C9451" s="13"/>
    </row>
    <row r="9452" spans="3:3" x14ac:dyDescent="0.2">
      <c r="C9452" s="13"/>
    </row>
    <row r="9453" spans="3:3" x14ac:dyDescent="0.2">
      <c r="C9453" s="13"/>
    </row>
    <row r="9454" spans="3:3" x14ac:dyDescent="0.2">
      <c r="C9454" s="13"/>
    </row>
    <row r="9455" spans="3:3" x14ac:dyDescent="0.2">
      <c r="C9455" s="13"/>
    </row>
    <row r="9456" spans="3:3" x14ac:dyDescent="0.2">
      <c r="C9456" s="13"/>
    </row>
    <row r="9457" spans="3:3" x14ac:dyDescent="0.2">
      <c r="C9457" s="13"/>
    </row>
    <row r="9458" spans="3:3" x14ac:dyDescent="0.2">
      <c r="C9458" s="13"/>
    </row>
    <row r="9459" spans="3:3" x14ac:dyDescent="0.2">
      <c r="C9459" s="13"/>
    </row>
    <row r="9460" spans="3:3" x14ac:dyDescent="0.2">
      <c r="C9460" s="13"/>
    </row>
    <row r="9461" spans="3:3" x14ac:dyDescent="0.2">
      <c r="C9461" s="13"/>
    </row>
    <row r="9462" spans="3:3" x14ac:dyDescent="0.2">
      <c r="C9462" s="13"/>
    </row>
    <row r="9463" spans="3:3" x14ac:dyDescent="0.2">
      <c r="C9463" s="13"/>
    </row>
    <row r="9464" spans="3:3" x14ac:dyDescent="0.2">
      <c r="C9464" s="13"/>
    </row>
    <row r="9465" spans="3:3" x14ac:dyDescent="0.2">
      <c r="C9465" s="13"/>
    </row>
    <row r="9466" spans="3:3" x14ac:dyDescent="0.2">
      <c r="C9466" s="13"/>
    </row>
    <row r="9467" spans="3:3" x14ac:dyDescent="0.2">
      <c r="C9467" s="13"/>
    </row>
    <row r="9468" spans="3:3" x14ac:dyDescent="0.2">
      <c r="C9468" s="13"/>
    </row>
    <row r="9469" spans="3:3" x14ac:dyDescent="0.2">
      <c r="C9469" s="13"/>
    </row>
    <row r="9470" spans="3:3" x14ac:dyDescent="0.2">
      <c r="C9470" s="13"/>
    </row>
    <row r="9471" spans="3:3" x14ac:dyDescent="0.2">
      <c r="C9471" s="13"/>
    </row>
    <row r="9472" spans="3:3" x14ac:dyDescent="0.2">
      <c r="C9472" s="13"/>
    </row>
    <row r="9473" spans="3:3" x14ac:dyDescent="0.2">
      <c r="C9473" s="13"/>
    </row>
    <row r="9474" spans="3:3" x14ac:dyDescent="0.2">
      <c r="C9474" s="13"/>
    </row>
    <row r="9475" spans="3:3" x14ac:dyDescent="0.2">
      <c r="C9475" s="13"/>
    </row>
    <row r="9476" spans="3:3" x14ac:dyDescent="0.2">
      <c r="C9476" s="13"/>
    </row>
    <row r="9477" spans="3:3" x14ac:dyDescent="0.2">
      <c r="C9477" s="13"/>
    </row>
    <row r="9478" spans="3:3" x14ac:dyDescent="0.2">
      <c r="C9478" s="13"/>
    </row>
    <row r="9479" spans="3:3" x14ac:dyDescent="0.2">
      <c r="C9479" s="13"/>
    </row>
    <row r="9480" spans="3:3" x14ac:dyDescent="0.2">
      <c r="C9480" s="13"/>
    </row>
    <row r="9481" spans="3:3" x14ac:dyDescent="0.2">
      <c r="C9481" s="13"/>
    </row>
    <row r="9482" spans="3:3" x14ac:dyDescent="0.2">
      <c r="C9482" s="13"/>
    </row>
    <row r="9483" spans="3:3" x14ac:dyDescent="0.2">
      <c r="C9483" s="13"/>
    </row>
    <row r="9484" spans="3:3" x14ac:dyDescent="0.2">
      <c r="C9484" s="13"/>
    </row>
    <row r="9485" spans="3:3" x14ac:dyDescent="0.2">
      <c r="C9485" s="13"/>
    </row>
    <row r="9486" spans="3:3" x14ac:dyDescent="0.2">
      <c r="C9486" s="13"/>
    </row>
    <row r="9487" spans="3:3" x14ac:dyDescent="0.2">
      <c r="C9487" s="13"/>
    </row>
    <row r="9488" spans="3:3" x14ac:dyDescent="0.2">
      <c r="C9488" s="13"/>
    </row>
    <row r="9489" spans="3:3" x14ac:dyDescent="0.2">
      <c r="C9489" s="13"/>
    </row>
    <row r="9490" spans="3:3" x14ac:dyDescent="0.2">
      <c r="C9490" s="13"/>
    </row>
    <row r="9491" spans="3:3" x14ac:dyDescent="0.2">
      <c r="C9491" s="13"/>
    </row>
    <row r="9492" spans="3:3" x14ac:dyDescent="0.2">
      <c r="C9492" s="13"/>
    </row>
    <row r="9493" spans="3:3" x14ac:dyDescent="0.2">
      <c r="C9493" s="13"/>
    </row>
    <row r="9494" spans="3:3" x14ac:dyDescent="0.2">
      <c r="C9494" s="13"/>
    </row>
    <row r="9495" spans="3:3" x14ac:dyDescent="0.2">
      <c r="C9495" s="13"/>
    </row>
    <row r="9496" spans="3:3" x14ac:dyDescent="0.2">
      <c r="C9496" s="13"/>
    </row>
    <row r="9497" spans="3:3" x14ac:dyDescent="0.2">
      <c r="C9497" s="13"/>
    </row>
    <row r="9498" spans="3:3" x14ac:dyDescent="0.2">
      <c r="C9498" s="13"/>
    </row>
    <row r="9499" spans="3:3" x14ac:dyDescent="0.2">
      <c r="C9499" s="13"/>
    </row>
    <row r="9500" spans="3:3" x14ac:dyDescent="0.2">
      <c r="C9500" s="13"/>
    </row>
    <row r="9501" spans="3:3" x14ac:dyDescent="0.2">
      <c r="C9501" s="13"/>
    </row>
    <row r="9502" spans="3:3" x14ac:dyDescent="0.2">
      <c r="C9502" s="13"/>
    </row>
    <row r="9503" spans="3:3" x14ac:dyDescent="0.2">
      <c r="C9503" s="13"/>
    </row>
    <row r="9504" spans="3:3" x14ac:dyDescent="0.2">
      <c r="C9504" s="13"/>
    </row>
    <row r="9505" spans="3:3" x14ac:dyDescent="0.2">
      <c r="C9505" s="13"/>
    </row>
    <row r="9506" spans="3:3" x14ac:dyDescent="0.2">
      <c r="C9506" s="13"/>
    </row>
    <row r="9507" spans="3:3" x14ac:dyDescent="0.2">
      <c r="C9507" s="13"/>
    </row>
    <row r="9508" spans="3:3" x14ac:dyDescent="0.2">
      <c r="C9508" s="13"/>
    </row>
    <row r="9509" spans="3:3" x14ac:dyDescent="0.2">
      <c r="C9509" s="13"/>
    </row>
    <row r="9510" spans="3:3" x14ac:dyDescent="0.2">
      <c r="C9510" s="13"/>
    </row>
    <row r="9511" spans="3:3" x14ac:dyDescent="0.2">
      <c r="C9511" s="13"/>
    </row>
    <row r="9512" spans="3:3" x14ac:dyDescent="0.2">
      <c r="C9512" s="13"/>
    </row>
    <row r="9513" spans="3:3" x14ac:dyDescent="0.2">
      <c r="C9513" s="13"/>
    </row>
    <row r="9514" spans="3:3" x14ac:dyDescent="0.2">
      <c r="C9514" s="13"/>
    </row>
    <row r="9515" spans="3:3" x14ac:dyDescent="0.2">
      <c r="C9515" s="13"/>
    </row>
    <row r="9516" spans="3:3" x14ac:dyDescent="0.2">
      <c r="C9516" s="13"/>
    </row>
    <row r="9517" spans="3:3" x14ac:dyDescent="0.2">
      <c r="C9517" s="13"/>
    </row>
    <row r="9518" spans="3:3" x14ac:dyDescent="0.2">
      <c r="C9518" s="13"/>
    </row>
    <row r="9519" spans="3:3" x14ac:dyDescent="0.2">
      <c r="C9519" s="13"/>
    </row>
    <row r="9520" spans="3:3" x14ac:dyDescent="0.2">
      <c r="C9520" s="13"/>
    </row>
    <row r="9521" spans="3:3" x14ac:dyDescent="0.2">
      <c r="C9521" s="13"/>
    </row>
    <row r="9522" spans="3:3" x14ac:dyDescent="0.2">
      <c r="C9522" s="13"/>
    </row>
    <row r="9523" spans="3:3" x14ac:dyDescent="0.2">
      <c r="C9523" s="13"/>
    </row>
    <row r="9524" spans="3:3" x14ac:dyDescent="0.2">
      <c r="C9524" s="13"/>
    </row>
    <row r="9525" spans="3:3" x14ac:dyDescent="0.2">
      <c r="C9525" s="13"/>
    </row>
    <row r="9526" spans="3:3" x14ac:dyDescent="0.2">
      <c r="C9526" s="13"/>
    </row>
    <row r="9527" spans="3:3" x14ac:dyDescent="0.2">
      <c r="C9527" s="13"/>
    </row>
    <row r="9528" spans="3:3" x14ac:dyDescent="0.2">
      <c r="C9528" s="13"/>
    </row>
    <row r="9529" spans="3:3" x14ac:dyDescent="0.2">
      <c r="C9529" s="13"/>
    </row>
    <row r="9530" spans="3:3" x14ac:dyDescent="0.2">
      <c r="C9530" s="13"/>
    </row>
    <row r="9531" spans="3:3" x14ac:dyDescent="0.2">
      <c r="C9531" s="13"/>
    </row>
    <row r="9532" spans="3:3" x14ac:dyDescent="0.2">
      <c r="C9532" s="13"/>
    </row>
    <row r="9533" spans="3:3" x14ac:dyDescent="0.2">
      <c r="C9533" s="13"/>
    </row>
    <row r="9534" spans="3:3" x14ac:dyDescent="0.2">
      <c r="C9534" s="13"/>
    </row>
    <row r="9535" spans="3:3" x14ac:dyDescent="0.2">
      <c r="C9535" s="13"/>
    </row>
    <row r="9536" spans="3:3" x14ac:dyDescent="0.2">
      <c r="C9536" s="13"/>
    </row>
    <row r="9537" spans="3:3" x14ac:dyDescent="0.2">
      <c r="C9537" s="13"/>
    </row>
    <row r="9538" spans="3:3" x14ac:dyDescent="0.2">
      <c r="C9538" s="13"/>
    </row>
    <row r="9539" spans="3:3" x14ac:dyDescent="0.2">
      <c r="C9539" s="13"/>
    </row>
    <row r="9540" spans="3:3" x14ac:dyDescent="0.2">
      <c r="C9540" s="13"/>
    </row>
    <row r="9541" spans="3:3" x14ac:dyDescent="0.2">
      <c r="C9541" s="13"/>
    </row>
    <row r="9542" spans="3:3" x14ac:dyDescent="0.2">
      <c r="C9542" s="13"/>
    </row>
    <row r="9543" spans="3:3" x14ac:dyDescent="0.2">
      <c r="C9543" s="13"/>
    </row>
    <row r="9544" spans="3:3" x14ac:dyDescent="0.2">
      <c r="C9544" s="13"/>
    </row>
    <row r="9545" spans="3:3" x14ac:dyDescent="0.2">
      <c r="C9545" s="13"/>
    </row>
    <row r="9546" spans="3:3" x14ac:dyDescent="0.2">
      <c r="C9546" s="13"/>
    </row>
    <row r="9547" spans="3:3" x14ac:dyDescent="0.2">
      <c r="C9547" s="13"/>
    </row>
    <row r="9548" spans="3:3" x14ac:dyDescent="0.2">
      <c r="C9548" s="13"/>
    </row>
    <row r="9549" spans="3:3" x14ac:dyDescent="0.2">
      <c r="C9549" s="13"/>
    </row>
    <row r="9550" spans="3:3" x14ac:dyDescent="0.2">
      <c r="C9550" s="13"/>
    </row>
    <row r="9551" spans="3:3" x14ac:dyDescent="0.2">
      <c r="C9551" s="13"/>
    </row>
    <row r="9552" spans="3:3" x14ac:dyDescent="0.2">
      <c r="C9552" s="13"/>
    </row>
    <row r="9553" spans="3:3" x14ac:dyDescent="0.2">
      <c r="C9553" s="13"/>
    </row>
    <row r="9554" spans="3:3" x14ac:dyDescent="0.2">
      <c r="C9554" s="13"/>
    </row>
    <row r="9555" spans="3:3" x14ac:dyDescent="0.2">
      <c r="C9555" s="13"/>
    </row>
    <row r="9556" spans="3:3" x14ac:dyDescent="0.2">
      <c r="C9556" s="13"/>
    </row>
    <row r="9557" spans="3:3" x14ac:dyDescent="0.2">
      <c r="C9557" s="13"/>
    </row>
    <row r="9558" spans="3:3" x14ac:dyDescent="0.2">
      <c r="C9558" s="13"/>
    </row>
    <row r="9559" spans="3:3" x14ac:dyDescent="0.2">
      <c r="C9559" s="13"/>
    </row>
    <row r="9560" spans="3:3" x14ac:dyDescent="0.2">
      <c r="C9560" s="13"/>
    </row>
    <row r="9561" spans="3:3" x14ac:dyDescent="0.2">
      <c r="C9561" s="13"/>
    </row>
    <row r="9562" spans="3:3" x14ac:dyDescent="0.2">
      <c r="C9562" s="13"/>
    </row>
    <row r="9563" spans="3:3" x14ac:dyDescent="0.2">
      <c r="C9563" s="13"/>
    </row>
    <row r="9564" spans="3:3" x14ac:dyDescent="0.2">
      <c r="C9564" s="13"/>
    </row>
    <row r="9565" spans="3:3" x14ac:dyDescent="0.2">
      <c r="C9565" s="13"/>
    </row>
    <row r="9566" spans="3:3" x14ac:dyDescent="0.2">
      <c r="C9566" s="13"/>
    </row>
    <row r="9567" spans="3:3" x14ac:dyDescent="0.2">
      <c r="C9567" s="13"/>
    </row>
    <row r="9568" spans="3:3" x14ac:dyDescent="0.2">
      <c r="C9568" s="13"/>
    </row>
    <row r="9569" spans="3:3" x14ac:dyDescent="0.2">
      <c r="C9569" s="13"/>
    </row>
    <row r="9570" spans="3:3" x14ac:dyDescent="0.2">
      <c r="C9570" s="13"/>
    </row>
    <row r="9571" spans="3:3" x14ac:dyDescent="0.2">
      <c r="C9571" s="13"/>
    </row>
    <row r="9572" spans="3:3" x14ac:dyDescent="0.2">
      <c r="C9572" s="13"/>
    </row>
    <row r="9573" spans="3:3" x14ac:dyDescent="0.2">
      <c r="C9573" s="13"/>
    </row>
    <row r="9574" spans="3:3" x14ac:dyDescent="0.2">
      <c r="C9574" s="13"/>
    </row>
    <row r="9575" spans="3:3" x14ac:dyDescent="0.2">
      <c r="C9575" s="13"/>
    </row>
    <row r="9576" spans="3:3" x14ac:dyDescent="0.2">
      <c r="C9576" s="13"/>
    </row>
    <row r="9577" spans="3:3" x14ac:dyDescent="0.2">
      <c r="C9577" s="13"/>
    </row>
    <row r="9578" spans="3:3" x14ac:dyDescent="0.2">
      <c r="C9578" s="13"/>
    </row>
    <row r="9579" spans="3:3" x14ac:dyDescent="0.2">
      <c r="C9579" s="13"/>
    </row>
    <row r="9580" spans="3:3" x14ac:dyDescent="0.2">
      <c r="C9580" s="13"/>
    </row>
    <row r="9581" spans="3:3" x14ac:dyDescent="0.2">
      <c r="C9581" s="13"/>
    </row>
    <row r="9582" spans="3:3" x14ac:dyDescent="0.2">
      <c r="C9582" s="13"/>
    </row>
    <row r="9583" spans="3:3" x14ac:dyDescent="0.2">
      <c r="C9583" s="13"/>
    </row>
    <row r="9584" spans="3:3" x14ac:dyDescent="0.2">
      <c r="C9584" s="13"/>
    </row>
    <row r="9585" spans="3:3" x14ac:dyDescent="0.2">
      <c r="C9585" s="13"/>
    </row>
    <row r="9586" spans="3:3" x14ac:dyDescent="0.2">
      <c r="C9586" s="13"/>
    </row>
    <row r="9587" spans="3:3" x14ac:dyDescent="0.2">
      <c r="C9587" s="13"/>
    </row>
    <row r="9588" spans="3:3" x14ac:dyDescent="0.2">
      <c r="C9588" s="13"/>
    </row>
    <row r="9589" spans="3:3" x14ac:dyDescent="0.2">
      <c r="C9589" s="13"/>
    </row>
    <row r="9590" spans="3:3" x14ac:dyDescent="0.2">
      <c r="C9590" s="13"/>
    </row>
    <row r="9591" spans="3:3" x14ac:dyDescent="0.2">
      <c r="C9591" s="13"/>
    </row>
    <row r="9592" spans="3:3" x14ac:dyDescent="0.2">
      <c r="C9592" s="13"/>
    </row>
    <row r="9593" spans="3:3" x14ac:dyDescent="0.2">
      <c r="C9593" s="13"/>
    </row>
    <row r="9594" spans="3:3" x14ac:dyDescent="0.2">
      <c r="C9594" s="13"/>
    </row>
    <row r="9595" spans="3:3" x14ac:dyDescent="0.2">
      <c r="C9595" s="13"/>
    </row>
    <row r="9596" spans="3:3" x14ac:dyDescent="0.2">
      <c r="C9596" s="13"/>
    </row>
    <row r="9597" spans="3:3" x14ac:dyDescent="0.2">
      <c r="C9597" s="13"/>
    </row>
    <row r="9598" spans="3:3" x14ac:dyDescent="0.2">
      <c r="C9598" s="13"/>
    </row>
    <row r="9599" spans="3:3" x14ac:dyDescent="0.2">
      <c r="C9599" s="13"/>
    </row>
    <row r="9600" spans="3:3" x14ac:dyDescent="0.2">
      <c r="C9600" s="13"/>
    </row>
    <row r="9601" spans="3:3" x14ac:dyDescent="0.2">
      <c r="C9601" s="13"/>
    </row>
    <row r="9602" spans="3:3" x14ac:dyDescent="0.2">
      <c r="C9602" s="13"/>
    </row>
    <row r="9603" spans="3:3" x14ac:dyDescent="0.2">
      <c r="C9603" s="13"/>
    </row>
    <row r="9604" spans="3:3" x14ac:dyDescent="0.2">
      <c r="C9604" s="13"/>
    </row>
    <row r="9605" spans="3:3" x14ac:dyDescent="0.2">
      <c r="C9605" s="13"/>
    </row>
    <row r="9606" spans="3:3" x14ac:dyDescent="0.2">
      <c r="C9606" s="13"/>
    </row>
    <row r="9607" spans="3:3" x14ac:dyDescent="0.2">
      <c r="C9607" s="13"/>
    </row>
    <row r="9608" spans="3:3" x14ac:dyDescent="0.2">
      <c r="C9608" s="13"/>
    </row>
    <row r="9609" spans="3:3" x14ac:dyDescent="0.2">
      <c r="C9609" s="13"/>
    </row>
    <row r="9610" spans="3:3" x14ac:dyDescent="0.2">
      <c r="C9610" s="13"/>
    </row>
    <row r="9611" spans="3:3" x14ac:dyDescent="0.2">
      <c r="C9611" s="13"/>
    </row>
    <row r="9612" spans="3:3" x14ac:dyDescent="0.2">
      <c r="C9612" s="13"/>
    </row>
    <row r="9613" spans="3:3" x14ac:dyDescent="0.2">
      <c r="C9613" s="13"/>
    </row>
    <row r="9614" spans="3:3" x14ac:dyDescent="0.2">
      <c r="C9614" s="13"/>
    </row>
    <row r="9615" spans="3:3" x14ac:dyDescent="0.2">
      <c r="C9615" s="13"/>
    </row>
    <row r="9616" spans="3:3" x14ac:dyDescent="0.2">
      <c r="C9616" s="13"/>
    </row>
    <row r="9617" spans="3:3" x14ac:dyDescent="0.2">
      <c r="C9617" s="13"/>
    </row>
    <row r="9618" spans="3:3" x14ac:dyDescent="0.2">
      <c r="C9618" s="13"/>
    </row>
    <row r="9619" spans="3:3" x14ac:dyDescent="0.2">
      <c r="C9619" s="13"/>
    </row>
    <row r="9620" spans="3:3" x14ac:dyDescent="0.2">
      <c r="C9620" s="13"/>
    </row>
    <row r="9621" spans="3:3" x14ac:dyDescent="0.2">
      <c r="C9621" s="13"/>
    </row>
    <row r="9622" spans="3:3" x14ac:dyDescent="0.2">
      <c r="C9622" s="13"/>
    </row>
    <row r="9623" spans="3:3" x14ac:dyDescent="0.2">
      <c r="C9623" s="13"/>
    </row>
    <row r="9624" spans="3:3" x14ac:dyDescent="0.2">
      <c r="C9624" s="13"/>
    </row>
    <row r="9625" spans="3:3" x14ac:dyDescent="0.2">
      <c r="C9625" s="13"/>
    </row>
    <row r="9626" spans="3:3" x14ac:dyDescent="0.2">
      <c r="C9626" s="13"/>
    </row>
    <row r="9627" spans="3:3" x14ac:dyDescent="0.2">
      <c r="C9627" s="13"/>
    </row>
    <row r="9628" spans="3:3" x14ac:dyDescent="0.2">
      <c r="C9628" s="13"/>
    </row>
    <row r="9629" spans="3:3" x14ac:dyDescent="0.2">
      <c r="C9629" s="13"/>
    </row>
    <row r="9630" spans="3:3" x14ac:dyDescent="0.2">
      <c r="C9630" s="13"/>
    </row>
    <row r="9631" spans="3:3" x14ac:dyDescent="0.2">
      <c r="C9631" s="13"/>
    </row>
    <row r="9632" spans="3:3" x14ac:dyDescent="0.2">
      <c r="C9632" s="13"/>
    </row>
    <row r="9633" spans="3:3" x14ac:dyDescent="0.2">
      <c r="C9633" s="13"/>
    </row>
    <row r="9634" spans="3:3" x14ac:dyDescent="0.2">
      <c r="C9634" s="13"/>
    </row>
    <row r="9635" spans="3:3" x14ac:dyDescent="0.2">
      <c r="C9635" s="13"/>
    </row>
    <row r="9636" spans="3:3" x14ac:dyDescent="0.2">
      <c r="C9636" s="13"/>
    </row>
    <row r="9637" spans="3:3" x14ac:dyDescent="0.2">
      <c r="C9637" s="13"/>
    </row>
    <row r="9638" spans="3:3" x14ac:dyDescent="0.2">
      <c r="C9638" s="13"/>
    </row>
    <row r="9639" spans="3:3" x14ac:dyDescent="0.2">
      <c r="C9639" s="13"/>
    </row>
    <row r="9640" spans="3:3" x14ac:dyDescent="0.2">
      <c r="C9640" s="13"/>
    </row>
    <row r="9641" spans="3:3" x14ac:dyDescent="0.2">
      <c r="C9641" s="13"/>
    </row>
    <row r="9642" spans="3:3" x14ac:dyDescent="0.2">
      <c r="C9642" s="13"/>
    </row>
    <row r="9643" spans="3:3" x14ac:dyDescent="0.2">
      <c r="C9643" s="13"/>
    </row>
    <row r="9644" spans="3:3" x14ac:dyDescent="0.2">
      <c r="C9644" s="13"/>
    </row>
    <row r="9645" spans="3:3" x14ac:dyDescent="0.2">
      <c r="C9645" s="13"/>
    </row>
    <row r="9646" spans="3:3" x14ac:dyDescent="0.2">
      <c r="C9646" s="13"/>
    </row>
    <row r="9647" spans="3:3" x14ac:dyDescent="0.2">
      <c r="C9647" s="13"/>
    </row>
    <row r="9648" spans="3:3" x14ac:dyDescent="0.2">
      <c r="C9648" s="13"/>
    </row>
    <row r="9649" spans="3:3" x14ac:dyDescent="0.2">
      <c r="C9649" s="13"/>
    </row>
    <row r="9650" spans="3:3" x14ac:dyDescent="0.2">
      <c r="C9650" s="13"/>
    </row>
    <row r="9651" spans="3:3" x14ac:dyDescent="0.2">
      <c r="C9651" s="13"/>
    </row>
    <row r="9652" spans="3:3" x14ac:dyDescent="0.2">
      <c r="C9652" s="13"/>
    </row>
    <row r="9653" spans="3:3" x14ac:dyDescent="0.2">
      <c r="C9653" s="13"/>
    </row>
    <row r="9654" spans="3:3" x14ac:dyDescent="0.2">
      <c r="C9654" s="13"/>
    </row>
    <row r="9655" spans="3:3" x14ac:dyDescent="0.2">
      <c r="C9655" s="13"/>
    </row>
    <row r="9656" spans="3:3" x14ac:dyDescent="0.2">
      <c r="C9656" s="13"/>
    </row>
    <row r="9657" spans="3:3" x14ac:dyDescent="0.2">
      <c r="C9657" s="13"/>
    </row>
    <row r="9658" spans="3:3" x14ac:dyDescent="0.2">
      <c r="C9658" s="13"/>
    </row>
    <row r="9659" spans="3:3" x14ac:dyDescent="0.2">
      <c r="C9659" s="13"/>
    </row>
    <row r="9660" spans="3:3" x14ac:dyDescent="0.2">
      <c r="C9660" s="13"/>
    </row>
    <row r="9661" spans="3:3" x14ac:dyDescent="0.2">
      <c r="C9661" s="13"/>
    </row>
    <row r="9662" spans="3:3" x14ac:dyDescent="0.2">
      <c r="C9662" s="13"/>
    </row>
    <row r="9663" spans="3:3" x14ac:dyDescent="0.2">
      <c r="C9663" s="13"/>
    </row>
    <row r="9664" spans="3:3" x14ac:dyDescent="0.2">
      <c r="C9664" s="13"/>
    </row>
    <row r="9665" spans="3:3" x14ac:dyDescent="0.2">
      <c r="C9665" s="13"/>
    </row>
    <row r="9666" spans="3:3" x14ac:dyDescent="0.2">
      <c r="C9666" s="13"/>
    </row>
    <row r="9667" spans="3:3" x14ac:dyDescent="0.2">
      <c r="C9667" s="13"/>
    </row>
    <row r="9668" spans="3:3" x14ac:dyDescent="0.2">
      <c r="C9668" s="13"/>
    </row>
    <row r="9669" spans="3:3" x14ac:dyDescent="0.2">
      <c r="C9669" s="13"/>
    </row>
    <row r="9670" spans="3:3" x14ac:dyDescent="0.2">
      <c r="C9670" s="13"/>
    </row>
    <row r="9671" spans="3:3" x14ac:dyDescent="0.2">
      <c r="C9671" s="13"/>
    </row>
    <row r="9672" spans="3:3" x14ac:dyDescent="0.2">
      <c r="C9672" s="13"/>
    </row>
    <row r="9673" spans="3:3" x14ac:dyDescent="0.2">
      <c r="C9673" s="13"/>
    </row>
    <row r="9674" spans="3:3" x14ac:dyDescent="0.2">
      <c r="C9674" s="13"/>
    </row>
    <row r="9675" spans="3:3" x14ac:dyDescent="0.2">
      <c r="C9675" s="13"/>
    </row>
    <row r="9676" spans="3:3" x14ac:dyDescent="0.2">
      <c r="C9676" s="13"/>
    </row>
    <row r="9677" spans="3:3" x14ac:dyDescent="0.2">
      <c r="C9677" s="13"/>
    </row>
    <row r="9678" spans="3:3" x14ac:dyDescent="0.2">
      <c r="C9678" s="13"/>
    </row>
    <row r="9679" spans="3:3" x14ac:dyDescent="0.2">
      <c r="C9679" s="13"/>
    </row>
    <row r="9680" spans="3:3" x14ac:dyDescent="0.2">
      <c r="C9680" s="13"/>
    </row>
    <row r="9681" spans="3:3" x14ac:dyDescent="0.2">
      <c r="C9681" s="13"/>
    </row>
    <row r="9682" spans="3:3" x14ac:dyDescent="0.2">
      <c r="C9682" s="13"/>
    </row>
    <row r="9683" spans="3:3" x14ac:dyDescent="0.2">
      <c r="C9683" s="13"/>
    </row>
    <row r="9684" spans="3:3" x14ac:dyDescent="0.2">
      <c r="C9684" s="13"/>
    </row>
    <row r="9685" spans="3:3" x14ac:dyDescent="0.2">
      <c r="C9685" s="13"/>
    </row>
    <row r="9686" spans="3:3" x14ac:dyDescent="0.2">
      <c r="C9686" s="13"/>
    </row>
    <row r="9687" spans="3:3" x14ac:dyDescent="0.2">
      <c r="C9687" s="13"/>
    </row>
    <row r="9688" spans="3:3" x14ac:dyDescent="0.2">
      <c r="C9688" s="13"/>
    </row>
    <row r="9689" spans="3:3" x14ac:dyDescent="0.2">
      <c r="C9689" s="13"/>
    </row>
    <row r="9690" spans="3:3" x14ac:dyDescent="0.2">
      <c r="C9690" s="13"/>
    </row>
    <row r="9691" spans="3:3" x14ac:dyDescent="0.2">
      <c r="C9691" s="13"/>
    </row>
    <row r="9692" spans="3:3" x14ac:dyDescent="0.2">
      <c r="C9692" s="13"/>
    </row>
    <row r="9693" spans="3:3" x14ac:dyDescent="0.2">
      <c r="C9693" s="13"/>
    </row>
    <row r="9694" spans="3:3" x14ac:dyDescent="0.2">
      <c r="C9694" s="13"/>
    </row>
    <row r="9695" spans="3:3" x14ac:dyDescent="0.2">
      <c r="C9695" s="13"/>
    </row>
    <row r="9696" spans="3:3" x14ac:dyDescent="0.2">
      <c r="C9696" s="13"/>
    </row>
    <row r="9697" spans="3:3" x14ac:dyDescent="0.2">
      <c r="C9697" s="13"/>
    </row>
    <row r="9698" spans="3:3" x14ac:dyDescent="0.2">
      <c r="C9698" s="13"/>
    </row>
    <row r="9699" spans="3:3" x14ac:dyDescent="0.2">
      <c r="C9699" s="13"/>
    </row>
    <row r="9700" spans="3:3" x14ac:dyDescent="0.2">
      <c r="C9700" s="13"/>
    </row>
    <row r="9701" spans="3:3" x14ac:dyDescent="0.2">
      <c r="C9701" s="13"/>
    </row>
    <row r="9702" spans="3:3" x14ac:dyDescent="0.2">
      <c r="C9702" s="13"/>
    </row>
    <row r="9703" spans="3:3" x14ac:dyDescent="0.2">
      <c r="C9703" s="13"/>
    </row>
    <row r="9704" spans="3:3" x14ac:dyDescent="0.2">
      <c r="C9704" s="13"/>
    </row>
    <row r="9705" spans="3:3" x14ac:dyDescent="0.2">
      <c r="C9705" s="13"/>
    </row>
    <row r="9706" spans="3:3" x14ac:dyDescent="0.2">
      <c r="C9706" s="13"/>
    </row>
    <row r="9707" spans="3:3" x14ac:dyDescent="0.2">
      <c r="C9707" s="13"/>
    </row>
    <row r="9708" spans="3:3" x14ac:dyDescent="0.2">
      <c r="C9708" s="13"/>
    </row>
    <row r="9709" spans="3:3" x14ac:dyDescent="0.2">
      <c r="C9709" s="13"/>
    </row>
    <row r="9710" spans="3:3" x14ac:dyDescent="0.2">
      <c r="C9710" s="13"/>
    </row>
    <row r="9711" spans="3:3" x14ac:dyDescent="0.2">
      <c r="C9711" s="13"/>
    </row>
    <row r="9712" spans="3:3" x14ac:dyDescent="0.2">
      <c r="C9712" s="13"/>
    </row>
    <row r="9713" spans="3:3" x14ac:dyDescent="0.2">
      <c r="C9713" s="13"/>
    </row>
    <row r="9714" spans="3:3" x14ac:dyDescent="0.2">
      <c r="C9714" s="13"/>
    </row>
    <row r="9715" spans="3:3" x14ac:dyDescent="0.2">
      <c r="C9715" s="13"/>
    </row>
    <row r="9716" spans="3:3" x14ac:dyDescent="0.2">
      <c r="C9716" s="13"/>
    </row>
    <row r="9717" spans="3:3" x14ac:dyDescent="0.2">
      <c r="C9717" s="13"/>
    </row>
    <row r="9718" spans="3:3" x14ac:dyDescent="0.2">
      <c r="C9718" s="13"/>
    </row>
    <row r="9719" spans="3:3" x14ac:dyDescent="0.2">
      <c r="C9719" s="13"/>
    </row>
    <row r="9720" spans="3:3" x14ac:dyDescent="0.2">
      <c r="C9720" s="13"/>
    </row>
    <row r="9721" spans="3:3" x14ac:dyDescent="0.2">
      <c r="C9721" s="13"/>
    </row>
    <row r="9722" spans="3:3" x14ac:dyDescent="0.2">
      <c r="C9722" s="13"/>
    </row>
    <row r="9723" spans="3:3" x14ac:dyDescent="0.2">
      <c r="C9723" s="13"/>
    </row>
    <row r="9724" spans="3:3" x14ac:dyDescent="0.2">
      <c r="C9724" s="13"/>
    </row>
    <row r="9725" spans="3:3" x14ac:dyDescent="0.2">
      <c r="C9725" s="13"/>
    </row>
    <row r="9726" spans="3:3" x14ac:dyDescent="0.2">
      <c r="C9726" s="13"/>
    </row>
    <row r="9727" spans="3:3" x14ac:dyDescent="0.2">
      <c r="C9727" s="13"/>
    </row>
    <row r="9728" spans="3:3" x14ac:dyDescent="0.2">
      <c r="C9728" s="13"/>
    </row>
    <row r="9729" spans="3:3" x14ac:dyDescent="0.2">
      <c r="C9729" s="13"/>
    </row>
    <row r="9730" spans="3:3" x14ac:dyDescent="0.2">
      <c r="C9730" s="13"/>
    </row>
    <row r="9731" spans="3:3" x14ac:dyDescent="0.2">
      <c r="C9731" s="13"/>
    </row>
    <row r="9732" spans="3:3" x14ac:dyDescent="0.2">
      <c r="C9732" s="13"/>
    </row>
    <row r="9733" spans="3:3" x14ac:dyDescent="0.2">
      <c r="C9733" s="13"/>
    </row>
    <row r="9734" spans="3:3" x14ac:dyDescent="0.2">
      <c r="C9734" s="13"/>
    </row>
    <row r="9735" spans="3:3" x14ac:dyDescent="0.2">
      <c r="C9735" s="13"/>
    </row>
    <row r="9736" spans="3:3" x14ac:dyDescent="0.2">
      <c r="C9736" s="13"/>
    </row>
    <row r="9737" spans="3:3" x14ac:dyDescent="0.2">
      <c r="C9737" s="13"/>
    </row>
    <row r="9738" spans="3:3" x14ac:dyDescent="0.2">
      <c r="C9738" s="13"/>
    </row>
    <row r="9739" spans="3:3" x14ac:dyDescent="0.2">
      <c r="C9739" s="13"/>
    </row>
    <row r="9740" spans="3:3" x14ac:dyDescent="0.2">
      <c r="C9740" s="13"/>
    </row>
    <row r="9741" spans="3:3" x14ac:dyDescent="0.2">
      <c r="C9741" s="13"/>
    </row>
    <row r="9742" spans="3:3" x14ac:dyDescent="0.2">
      <c r="C9742" s="13"/>
    </row>
    <row r="9743" spans="3:3" x14ac:dyDescent="0.2">
      <c r="C9743" s="13"/>
    </row>
    <row r="9744" spans="3:3" x14ac:dyDescent="0.2">
      <c r="C9744" s="13"/>
    </row>
    <row r="9745" spans="3:3" x14ac:dyDescent="0.2">
      <c r="C9745" s="13"/>
    </row>
    <row r="9746" spans="3:3" x14ac:dyDescent="0.2">
      <c r="C9746" s="13"/>
    </row>
    <row r="9747" spans="3:3" x14ac:dyDescent="0.2">
      <c r="C9747" s="13"/>
    </row>
    <row r="9748" spans="3:3" x14ac:dyDescent="0.2">
      <c r="C9748" s="13"/>
    </row>
    <row r="9749" spans="3:3" x14ac:dyDescent="0.2">
      <c r="C9749" s="13"/>
    </row>
    <row r="9750" spans="3:3" x14ac:dyDescent="0.2">
      <c r="C9750" s="13"/>
    </row>
    <row r="9751" spans="3:3" x14ac:dyDescent="0.2">
      <c r="C9751" s="13"/>
    </row>
    <row r="9752" spans="3:3" x14ac:dyDescent="0.2">
      <c r="C9752" s="13"/>
    </row>
    <row r="9753" spans="3:3" x14ac:dyDescent="0.2">
      <c r="C9753" s="13"/>
    </row>
    <row r="9754" spans="3:3" x14ac:dyDescent="0.2">
      <c r="C9754" s="13"/>
    </row>
    <row r="9755" spans="3:3" x14ac:dyDescent="0.2">
      <c r="C9755" s="13"/>
    </row>
    <row r="9756" spans="3:3" x14ac:dyDescent="0.2">
      <c r="C9756" s="13"/>
    </row>
    <row r="9757" spans="3:3" x14ac:dyDescent="0.2">
      <c r="C9757" s="13"/>
    </row>
    <row r="9758" spans="3:3" x14ac:dyDescent="0.2">
      <c r="C9758" s="13"/>
    </row>
    <row r="9759" spans="3:3" x14ac:dyDescent="0.2">
      <c r="C9759" s="13"/>
    </row>
    <row r="9760" spans="3:3" x14ac:dyDescent="0.2">
      <c r="C9760" s="13"/>
    </row>
    <row r="9761" spans="3:3" x14ac:dyDescent="0.2">
      <c r="C9761" s="13"/>
    </row>
    <row r="9762" spans="3:3" x14ac:dyDescent="0.2">
      <c r="C9762" s="13"/>
    </row>
    <row r="9763" spans="3:3" x14ac:dyDescent="0.2">
      <c r="C9763" s="13"/>
    </row>
    <row r="9764" spans="3:3" x14ac:dyDescent="0.2">
      <c r="C9764" s="13"/>
    </row>
    <row r="9765" spans="3:3" x14ac:dyDescent="0.2">
      <c r="C9765" s="13"/>
    </row>
    <row r="9766" spans="3:3" x14ac:dyDescent="0.2">
      <c r="C9766" s="13"/>
    </row>
    <row r="9767" spans="3:3" x14ac:dyDescent="0.2">
      <c r="C9767" s="13"/>
    </row>
    <row r="9768" spans="3:3" x14ac:dyDescent="0.2">
      <c r="C9768" s="13"/>
    </row>
    <row r="9769" spans="3:3" x14ac:dyDescent="0.2">
      <c r="C9769" s="13"/>
    </row>
    <row r="9770" spans="3:3" x14ac:dyDescent="0.2">
      <c r="C9770" s="13"/>
    </row>
    <row r="9771" spans="3:3" x14ac:dyDescent="0.2">
      <c r="C9771" s="13"/>
    </row>
    <row r="9772" spans="3:3" x14ac:dyDescent="0.2">
      <c r="C9772" s="13"/>
    </row>
    <row r="9773" spans="3:3" x14ac:dyDescent="0.2">
      <c r="C9773" s="13"/>
    </row>
    <row r="9774" spans="3:3" x14ac:dyDescent="0.2">
      <c r="C9774" s="13"/>
    </row>
    <row r="9775" spans="3:3" x14ac:dyDescent="0.2">
      <c r="C9775" s="13"/>
    </row>
    <row r="9776" spans="3:3" x14ac:dyDescent="0.2">
      <c r="C9776" s="13"/>
    </row>
    <row r="9777" spans="3:3" x14ac:dyDescent="0.2">
      <c r="C9777" s="13"/>
    </row>
    <row r="9778" spans="3:3" x14ac:dyDescent="0.2">
      <c r="C9778" s="13"/>
    </row>
    <row r="9779" spans="3:3" x14ac:dyDescent="0.2">
      <c r="C9779" s="13"/>
    </row>
    <row r="9780" spans="3:3" x14ac:dyDescent="0.2">
      <c r="C9780" s="13"/>
    </row>
    <row r="9781" spans="3:3" x14ac:dyDescent="0.2">
      <c r="C9781" s="13"/>
    </row>
    <row r="9782" spans="3:3" x14ac:dyDescent="0.2">
      <c r="C9782" s="13"/>
    </row>
    <row r="9783" spans="3:3" x14ac:dyDescent="0.2">
      <c r="C9783" s="13"/>
    </row>
    <row r="9784" spans="3:3" x14ac:dyDescent="0.2">
      <c r="C9784" s="13"/>
    </row>
    <row r="9785" spans="3:3" x14ac:dyDescent="0.2">
      <c r="C9785" s="13"/>
    </row>
    <row r="9786" spans="3:3" x14ac:dyDescent="0.2">
      <c r="C9786" s="13"/>
    </row>
    <row r="9787" spans="3:3" x14ac:dyDescent="0.2">
      <c r="C9787" s="13"/>
    </row>
    <row r="9788" spans="3:3" x14ac:dyDescent="0.2">
      <c r="C9788" s="13"/>
    </row>
    <row r="9789" spans="3:3" x14ac:dyDescent="0.2">
      <c r="C9789" s="13"/>
    </row>
    <row r="9790" spans="3:3" x14ac:dyDescent="0.2">
      <c r="C9790" s="13"/>
    </row>
    <row r="9791" spans="3:3" x14ac:dyDescent="0.2">
      <c r="C9791" s="13"/>
    </row>
    <row r="9792" spans="3:3" x14ac:dyDescent="0.2">
      <c r="C9792" s="13"/>
    </row>
    <row r="9793" spans="3:3" x14ac:dyDescent="0.2">
      <c r="C9793" s="13"/>
    </row>
    <row r="9794" spans="3:3" x14ac:dyDescent="0.2">
      <c r="C9794" s="13"/>
    </row>
    <row r="9795" spans="3:3" x14ac:dyDescent="0.2">
      <c r="C9795" s="13"/>
    </row>
    <row r="9796" spans="3:3" x14ac:dyDescent="0.2">
      <c r="C9796" s="13"/>
    </row>
    <row r="9797" spans="3:3" x14ac:dyDescent="0.2">
      <c r="C9797" s="13"/>
    </row>
    <row r="9798" spans="3:3" x14ac:dyDescent="0.2">
      <c r="C9798" s="13"/>
    </row>
    <row r="9799" spans="3:3" x14ac:dyDescent="0.2">
      <c r="C9799" s="13"/>
    </row>
    <row r="9800" spans="3:3" x14ac:dyDescent="0.2">
      <c r="C9800" s="13"/>
    </row>
    <row r="9801" spans="3:3" x14ac:dyDescent="0.2">
      <c r="C9801" s="13"/>
    </row>
    <row r="9802" spans="3:3" x14ac:dyDescent="0.2">
      <c r="C9802" s="13"/>
    </row>
    <row r="9803" spans="3:3" x14ac:dyDescent="0.2">
      <c r="C9803" s="13"/>
    </row>
    <row r="9804" spans="3:3" x14ac:dyDescent="0.2">
      <c r="C9804" s="13"/>
    </row>
    <row r="9805" spans="3:3" x14ac:dyDescent="0.2">
      <c r="C9805" s="13"/>
    </row>
    <row r="9806" spans="3:3" x14ac:dyDescent="0.2">
      <c r="C9806" s="13"/>
    </row>
    <row r="9807" spans="3:3" x14ac:dyDescent="0.2">
      <c r="C9807" s="13"/>
    </row>
    <row r="9808" spans="3:3" x14ac:dyDescent="0.2">
      <c r="C9808" s="13"/>
    </row>
    <row r="9809" spans="3:3" x14ac:dyDescent="0.2">
      <c r="C9809" s="13"/>
    </row>
    <row r="9810" spans="3:3" x14ac:dyDescent="0.2">
      <c r="C9810" s="13"/>
    </row>
    <row r="9811" spans="3:3" x14ac:dyDescent="0.2">
      <c r="C9811" s="13"/>
    </row>
    <row r="9812" spans="3:3" x14ac:dyDescent="0.2">
      <c r="C9812" s="13"/>
    </row>
    <row r="9813" spans="3:3" x14ac:dyDescent="0.2">
      <c r="C9813" s="13"/>
    </row>
    <row r="9814" spans="3:3" x14ac:dyDescent="0.2">
      <c r="C9814" s="13"/>
    </row>
    <row r="9815" spans="3:3" x14ac:dyDescent="0.2">
      <c r="C9815" s="13"/>
    </row>
    <row r="9816" spans="3:3" x14ac:dyDescent="0.2">
      <c r="C9816" s="13"/>
    </row>
    <row r="9817" spans="3:3" x14ac:dyDescent="0.2">
      <c r="C9817" s="13"/>
    </row>
    <row r="9818" spans="3:3" x14ac:dyDescent="0.2">
      <c r="C9818" s="13"/>
    </row>
    <row r="9819" spans="3:3" x14ac:dyDescent="0.2">
      <c r="C9819" s="13"/>
    </row>
    <row r="9820" spans="3:3" x14ac:dyDescent="0.2">
      <c r="C9820" s="13"/>
    </row>
    <row r="9821" spans="3:3" x14ac:dyDescent="0.2">
      <c r="C9821" s="13"/>
    </row>
    <row r="9822" spans="3:3" x14ac:dyDescent="0.2">
      <c r="C9822" s="13"/>
    </row>
    <row r="9823" spans="3:3" x14ac:dyDescent="0.2">
      <c r="C9823" s="13"/>
    </row>
    <row r="9824" spans="3:3" x14ac:dyDescent="0.2">
      <c r="C9824" s="13"/>
    </row>
    <row r="9825" spans="3:3" x14ac:dyDescent="0.2">
      <c r="C9825" s="13"/>
    </row>
    <row r="9826" spans="3:3" x14ac:dyDescent="0.2">
      <c r="C9826" s="13"/>
    </row>
    <row r="9827" spans="3:3" x14ac:dyDescent="0.2">
      <c r="C9827" s="13"/>
    </row>
    <row r="9828" spans="3:3" x14ac:dyDescent="0.2">
      <c r="C9828" s="13"/>
    </row>
    <row r="9829" spans="3:3" x14ac:dyDescent="0.2">
      <c r="C9829" s="13"/>
    </row>
    <row r="9830" spans="3:3" x14ac:dyDescent="0.2">
      <c r="C9830" s="13"/>
    </row>
    <row r="9831" spans="3:3" x14ac:dyDescent="0.2">
      <c r="C9831" s="13"/>
    </row>
    <row r="9832" spans="3:3" x14ac:dyDescent="0.2">
      <c r="C9832" s="13"/>
    </row>
    <row r="9833" spans="3:3" x14ac:dyDescent="0.2">
      <c r="C9833" s="13"/>
    </row>
    <row r="9834" spans="3:3" x14ac:dyDescent="0.2">
      <c r="C9834" s="13"/>
    </row>
    <row r="9835" spans="3:3" x14ac:dyDescent="0.2">
      <c r="C9835" s="13"/>
    </row>
    <row r="9836" spans="3:3" x14ac:dyDescent="0.2">
      <c r="C9836" s="13"/>
    </row>
    <row r="9837" spans="3:3" x14ac:dyDescent="0.2">
      <c r="C9837" s="13"/>
    </row>
    <row r="9838" spans="3:3" x14ac:dyDescent="0.2">
      <c r="C9838" s="13"/>
    </row>
    <row r="9839" spans="3:3" x14ac:dyDescent="0.2">
      <c r="C9839" s="13"/>
    </row>
    <row r="9840" spans="3:3" x14ac:dyDescent="0.2">
      <c r="C9840" s="13"/>
    </row>
    <row r="9841" spans="3:3" x14ac:dyDescent="0.2">
      <c r="C9841" s="13"/>
    </row>
    <row r="9842" spans="3:3" x14ac:dyDescent="0.2">
      <c r="C9842" s="13"/>
    </row>
    <row r="9843" spans="3:3" x14ac:dyDescent="0.2">
      <c r="C9843" s="13"/>
    </row>
    <row r="9844" spans="3:3" x14ac:dyDescent="0.2">
      <c r="C9844" s="13"/>
    </row>
    <row r="9845" spans="3:3" x14ac:dyDescent="0.2">
      <c r="C9845" s="13"/>
    </row>
    <row r="9846" spans="3:3" x14ac:dyDescent="0.2">
      <c r="C9846" s="13"/>
    </row>
    <row r="9847" spans="3:3" x14ac:dyDescent="0.2">
      <c r="C9847" s="13"/>
    </row>
    <row r="9848" spans="3:3" x14ac:dyDescent="0.2">
      <c r="C9848" s="13"/>
    </row>
    <row r="9849" spans="3:3" x14ac:dyDescent="0.2">
      <c r="C9849" s="13"/>
    </row>
    <row r="9850" spans="3:3" x14ac:dyDescent="0.2">
      <c r="C9850" s="13"/>
    </row>
    <row r="9851" spans="3:3" x14ac:dyDescent="0.2">
      <c r="C9851" s="13"/>
    </row>
    <row r="9852" spans="3:3" x14ac:dyDescent="0.2">
      <c r="C9852" s="13"/>
    </row>
    <row r="9853" spans="3:3" x14ac:dyDescent="0.2">
      <c r="C9853" s="13"/>
    </row>
    <row r="9854" spans="3:3" x14ac:dyDescent="0.2">
      <c r="C9854" s="13"/>
    </row>
    <row r="9855" spans="3:3" x14ac:dyDescent="0.2">
      <c r="C9855" s="13"/>
    </row>
    <row r="9856" spans="3:3" x14ac:dyDescent="0.2">
      <c r="C9856" s="13"/>
    </row>
    <row r="9857" spans="3:3" x14ac:dyDescent="0.2">
      <c r="C9857" s="13"/>
    </row>
    <row r="9858" spans="3:3" x14ac:dyDescent="0.2">
      <c r="C9858" s="13"/>
    </row>
    <row r="9859" spans="3:3" x14ac:dyDescent="0.2">
      <c r="C9859" s="13"/>
    </row>
    <row r="9860" spans="3:3" x14ac:dyDescent="0.2">
      <c r="C9860" s="13"/>
    </row>
    <row r="9861" spans="3:3" x14ac:dyDescent="0.2">
      <c r="C9861" s="13"/>
    </row>
    <row r="9862" spans="3:3" x14ac:dyDescent="0.2">
      <c r="C9862" s="13"/>
    </row>
    <row r="9863" spans="3:3" x14ac:dyDescent="0.2">
      <c r="C9863" s="13"/>
    </row>
    <row r="9864" spans="3:3" x14ac:dyDescent="0.2">
      <c r="C9864" s="13"/>
    </row>
    <row r="9865" spans="3:3" x14ac:dyDescent="0.2">
      <c r="C9865" s="13"/>
    </row>
    <row r="9866" spans="3:3" x14ac:dyDescent="0.2">
      <c r="C9866" s="13"/>
    </row>
    <row r="9867" spans="3:3" x14ac:dyDescent="0.2">
      <c r="C9867" s="13"/>
    </row>
    <row r="9868" spans="3:3" x14ac:dyDescent="0.2">
      <c r="C9868" s="13"/>
    </row>
    <row r="9869" spans="3:3" x14ac:dyDescent="0.2">
      <c r="C9869" s="13"/>
    </row>
    <row r="9870" spans="3:3" x14ac:dyDescent="0.2">
      <c r="C9870" s="13"/>
    </row>
    <row r="9871" spans="3:3" x14ac:dyDescent="0.2">
      <c r="C9871" s="13"/>
    </row>
    <row r="9872" spans="3:3" x14ac:dyDescent="0.2">
      <c r="C9872" s="13"/>
    </row>
    <row r="9873" spans="3:3" x14ac:dyDescent="0.2">
      <c r="C9873" s="13"/>
    </row>
    <row r="9874" spans="3:3" x14ac:dyDescent="0.2">
      <c r="C9874" s="13"/>
    </row>
    <row r="9875" spans="3:3" x14ac:dyDescent="0.2">
      <c r="C9875" s="13"/>
    </row>
    <row r="9876" spans="3:3" x14ac:dyDescent="0.2">
      <c r="C9876" s="13"/>
    </row>
    <row r="9877" spans="3:3" x14ac:dyDescent="0.2">
      <c r="C9877" s="13"/>
    </row>
    <row r="9878" spans="3:3" x14ac:dyDescent="0.2">
      <c r="C9878" s="13"/>
    </row>
    <row r="9879" spans="3:3" x14ac:dyDescent="0.2">
      <c r="C9879" s="13"/>
    </row>
    <row r="9880" spans="3:3" x14ac:dyDescent="0.2">
      <c r="C9880" s="13"/>
    </row>
    <row r="9881" spans="3:3" x14ac:dyDescent="0.2">
      <c r="C9881" s="13"/>
    </row>
    <row r="9882" spans="3:3" x14ac:dyDescent="0.2">
      <c r="C9882" s="13"/>
    </row>
    <row r="9883" spans="3:3" x14ac:dyDescent="0.2">
      <c r="C9883" s="13"/>
    </row>
    <row r="9884" spans="3:3" x14ac:dyDescent="0.2">
      <c r="C9884" s="13"/>
    </row>
    <row r="9885" spans="3:3" x14ac:dyDescent="0.2">
      <c r="C9885" s="13"/>
    </row>
    <row r="9886" spans="3:3" x14ac:dyDescent="0.2">
      <c r="C9886" s="13"/>
    </row>
    <row r="9887" spans="3:3" x14ac:dyDescent="0.2">
      <c r="C9887" s="13"/>
    </row>
    <row r="9888" spans="3:3" x14ac:dyDescent="0.2">
      <c r="C9888" s="13"/>
    </row>
    <row r="9889" spans="3:3" x14ac:dyDescent="0.2">
      <c r="C9889" s="13"/>
    </row>
    <row r="9890" spans="3:3" x14ac:dyDescent="0.2">
      <c r="C9890" s="13"/>
    </row>
    <row r="9891" spans="3:3" x14ac:dyDescent="0.2">
      <c r="C9891" s="13"/>
    </row>
    <row r="9892" spans="3:3" x14ac:dyDescent="0.2">
      <c r="C9892" s="13"/>
    </row>
    <row r="9893" spans="3:3" x14ac:dyDescent="0.2">
      <c r="C9893" s="13"/>
    </row>
    <row r="9894" spans="3:3" x14ac:dyDescent="0.2">
      <c r="C9894" s="13"/>
    </row>
    <row r="9895" spans="3:3" x14ac:dyDescent="0.2">
      <c r="C9895" s="13"/>
    </row>
    <row r="9896" spans="3:3" x14ac:dyDescent="0.2">
      <c r="C9896" s="13"/>
    </row>
    <row r="9897" spans="3:3" x14ac:dyDescent="0.2">
      <c r="C9897" s="13"/>
    </row>
    <row r="9898" spans="3:3" x14ac:dyDescent="0.2">
      <c r="C9898" s="13"/>
    </row>
    <row r="9899" spans="3:3" x14ac:dyDescent="0.2">
      <c r="C9899" s="13"/>
    </row>
    <row r="9900" spans="3:3" x14ac:dyDescent="0.2">
      <c r="C9900" s="13"/>
    </row>
    <row r="9901" spans="3:3" x14ac:dyDescent="0.2">
      <c r="C9901" s="13"/>
    </row>
    <row r="9902" spans="3:3" x14ac:dyDescent="0.2">
      <c r="C9902" s="13"/>
    </row>
    <row r="9903" spans="3:3" x14ac:dyDescent="0.2">
      <c r="C9903" s="13"/>
    </row>
    <row r="9904" spans="3:3" x14ac:dyDescent="0.2">
      <c r="C9904" s="13"/>
    </row>
    <row r="9905" spans="3:3" x14ac:dyDescent="0.2">
      <c r="C9905" s="13"/>
    </row>
    <row r="9906" spans="3:3" x14ac:dyDescent="0.2">
      <c r="C9906" s="13"/>
    </row>
    <row r="9907" spans="3:3" x14ac:dyDescent="0.2">
      <c r="C9907" s="13"/>
    </row>
    <row r="9908" spans="3:3" x14ac:dyDescent="0.2">
      <c r="C9908" s="13"/>
    </row>
    <row r="9909" spans="3:3" x14ac:dyDescent="0.2">
      <c r="C9909" s="13"/>
    </row>
    <row r="9910" spans="3:3" x14ac:dyDescent="0.2">
      <c r="C9910" s="13"/>
    </row>
    <row r="9911" spans="3:3" x14ac:dyDescent="0.2">
      <c r="C9911" s="13"/>
    </row>
    <row r="9912" spans="3:3" x14ac:dyDescent="0.2">
      <c r="C9912" s="13"/>
    </row>
    <row r="9913" spans="3:3" x14ac:dyDescent="0.2">
      <c r="C9913" s="13"/>
    </row>
    <row r="9914" spans="3:3" x14ac:dyDescent="0.2">
      <c r="C9914" s="13"/>
    </row>
    <row r="9915" spans="3:3" x14ac:dyDescent="0.2">
      <c r="C9915" s="13"/>
    </row>
    <row r="9916" spans="3:3" x14ac:dyDescent="0.2">
      <c r="C9916" s="13"/>
    </row>
    <row r="9917" spans="3:3" x14ac:dyDescent="0.2">
      <c r="C9917" s="13"/>
    </row>
    <row r="9918" spans="3:3" x14ac:dyDescent="0.2">
      <c r="C9918" s="13"/>
    </row>
    <row r="9919" spans="3:3" x14ac:dyDescent="0.2">
      <c r="C9919" s="13"/>
    </row>
    <row r="9920" spans="3:3" x14ac:dyDescent="0.2">
      <c r="C9920" s="13"/>
    </row>
    <row r="9921" spans="3:3" x14ac:dyDescent="0.2">
      <c r="C9921" s="13"/>
    </row>
    <row r="9922" spans="3:3" x14ac:dyDescent="0.2">
      <c r="C9922" s="13"/>
    </row>
    <row r="9923" spans="3:3" x14ac:dyDescent="0.2">
      <c r="C9923" s="13"/>
    </row>
    <row r="9924" spans="3:3" x14ac:dyDescent="0.2">
      <c r="C9924" s="13"/>
    </row>
    <row r="9925" spans="3:3" x14ac:dyDescent="0.2">
      <c r="C9925" s="13"/>
    </row>
    <row r="9926" spans="3:3" x14ac:dyDescent="0.2">
      <c r="C9926" s="13"/>
    </row>
    <row r="9927" spans="3:3" x14ac:dyDescent="0.2">
      <c r="C9927" s="13"/>
    </row>
    <row r="9928" spans="3:3" x14ac:dyDescent="0.2">
      <c r="C9928" s="13"/>
    </row>
    <row r="9929" spans="3:3" x14ac:dyDescent="0.2">
      <c r="C9929" s="13"/>
    </row>
    <row r="9930" spans="3:3" x14ac:dyDescent="0.2">
      <c r="C9930" s="13"/>
    </row>
    <row r="9931" spans="3:3" x14ac:dyDescent="0.2">
      <c r="C9931" s="13"/>
    </row>
    <row r="9932" spans="3:3" x14ac:dyDescent="0.2">
      <c r="C9932" s="13"/>
    </row>
    <row r="9933" spans="3:3" x14ac:dyDescent="0.2">
      <c r="C9933" s="13"/>
    </row>
    <row r="9934" spans="3:3" x14ac:dyDescent="0.2">
      <c r="C9934" s="13"/>
    </row>
    <row r="9935" spans="3:3" x14ac:dyDescent="0.2">
      <c r="C9935" s="13"/>
    </row>
    <row r="9936" spans="3:3" x14ac:dyDescent="0.2">
      <c r="C9936" s="13"/>
    </row>
    <row r="9937" spans="3:3" x14ac:dyDescent="0.2">
      <c r="C9937" s="13"/>
    </row>
    <row r="9938" spans="3:3" x14ac:dyDescent="0.2">
      <c r="C9938" s="13"/>
    </row>
    <row r="9939" spans="3:3" x14ac:dyDescent="0.2">
      <c r="C9939" s="13"/>
    </row>
    <row r="9940" spans="3:3" x14ac:dyDescent="0.2">
      <c r="C9940" s="13"/>
    </row>
    <row r="9941" spans="3:3" x14ac:dyDescent="0.2">
      <c r="C9941" s="13"/>
    </row>
    <row r="9942" spans="3:3" x14ac:dyDescent="0.2">
      <c r="C9942" s="13"/>
    </row>
    <row r="9943" spans="3:3" x14ac:dyDescent="0.2">
      <c r="C9943" s="13"/>
    </row>
    <row r="9944" spans="3:3" x14ac:dyDescent="0.2">
      <c r="C9944" s="13"/>
    </row>
    <row r="9945" spans="3:3" x14ac:dyDescent="0.2">
      <c r="C9945" s="13"/>
    </row>
    <row r="9946" spans="3:3" x14ac:dyDescent="0.2">
      <c r="C9946" s="13"/>
    </row>
    <row r="9947" spans="3:3" x14ac:dyDescent="0.2">
      <c r="C9947" s="13"/>
    </row>
    <row r="9948" spans="3:3" x14ac:dyDescent="0.2">
      <c r="C9948" s="13"/>
    </row>
    <row r="9949" spans="3:3" x14ac:dyDescent="0.2">
      <c r="C9949" s="13"/>
    </row>
    <row r="9950" spans="3:3" x14ac:dyDescent="0.2">
      <c r="C9950" s="13"/>
    </row>
    <row r="9951" spans="3:3" x14ac:dyDescent="0.2">
      <c r="C9951" s="13"/>
    </row>
    <row r="9952" spans="3:3" x14ac:dyDescent="0.2">
      <c r="C9952" s="13"/>
    </row>
    <row r="9953" spans="3:3" x14ac:dyDescent="0.2">
      <c r="C9953" s="13"/>
    </row>
    <row r="9954" spans="3:3" x14ac:dyDescent="0.2">
      <c r="C9954" s="13"/>
    </row>
    <row r="9955" spans="3:3" x14ac:dyDescent="0.2">
      <c r="C9955" s="13"/>
    </row>
    <row r="9956" spans="3:3" x14ac:dyDescent="0.2">
      <c r="C9956" s="13"/>
    </row>
    <row r="9957" spans="3:3" x14ac:dyDescent="0.2">
      <c r="C9957" s="13"/>
    </row>
    <row r="9958" spans="3:3" x14ac:dyDescent="0.2">
      <c r="C9958" s="13"/>
    </row>
    <row r="9959" spans="3:3" x14ac:dyDescent="0.2">
      <c r="C9959" s="13"/>
    </row>
    <row r="9960" spans="3:3" x14ac:dyDescent="0.2">
      <c r="C9960" s="13"/>
    </row>
    <row r="9961" spans="3:3" x14ac:dyDescent="0.2">
      <c r="C9961" s="13"/>
    </row>
    <row r="9962" spans="3:3" x14ac:dyDescent="0.2">
      <c r="C9962" s="13"/>
    </row>
    <row r="9963" spans="3:3" x14ac:dyDescent="0.2">
      <c r="C9963" s="13"/>
    </row>
    <row r="9964" spans="3:3" x14ac:dyDescent="0.2">
      <c r="C9964" s="13"/>
    </row>
    <row r="9965" spans="3:3" x14ac:dyDescent="0.2">
      <c r="C9965" s="13"/>
    </row>
    <row r="9966" spans="3:3" x14ac:dyDescent="0.2">
      <c r="C9966" s="13"/>
    </row>
    <row r="9967" spans="3:3" x14ac:dyDescent="0.2">
      <c r="C9967" s="13"/>
    </row>
    <row r="9968" spans="3:3" x14ac:dyDescent="0.2">
      <c r="C9968" s="13"/>
    </row>
    <row r="9969" spans="3:3" x14ac:dyDescent="0.2">
      <c r="C9969" s="13"/>
    </row>
    <row r="9970" spans="3:3" x14ac:dyDescent="0.2">
      <c r="C9970" s="13"/>
    </row>
    <row r="9971" spans="3:3" x14ac:dyDescent="0.2">
      <c r="C9971" s="13"/>
    </row>
    <row r="9972" spans="3:3" x14ac:dyDescent="0.2">
      <c r="C9972" s="13"/>
    </row>
    <row r="9973" spans="3:3" x14ac:dyDescent="0.2">
      <c r="C9973" s="13"/>
    </row>
    <row r="9974" spans="3:3" x14ac:dyDescent="0.2">
      <c r="C9974" s="13"/>
    </row>
    <row r="9975" spans="3:3" x14ac:dyDescent="0.2">
      <c r="C9975" s="13"/>
    </row>
    <row r="9976" spans="3:3" x14ac:dyDescent="0.2">
      <c r="C9976" s="13"/>
    </row>
    <row r="9977" spans="3:3" x14ac:dyDescent="0.2">
      <c r="C9977" s="13"/>
    </row>
    <row r="9978" spans="3:3" x14ac:dyDescent="0.2">
      <c r="C9978" s="13"/>
    </row>
    <row r="9979" spans="3:3" x14ac:dyDescent="0.2">
      <c r="C9979" s="13"/>
    </row>
    <row r="9980" spans="3:3" x14ac:dyDescent="0.2">
      <c r="C9980" s="13"/>
    </row>
    <row r="9981" spans="3:3" x14ac:dyDescent="0.2">
      <c r="C9981" s="13"/>
    </row>
    <row r="9982" spans="3:3" x14ac:dyDescent="0.2">
      <c r="C9982" s="13"/>
    </row>
    <row r="9983" spans="3:3" x14ac:dyDescent="0.2">
      <c r="C9983" s="13"/>
    </row>
    <row r="9984" spans="3:3" x14ac:dyDescent="0.2">
      <c r="C9984" s="13"/>
    </row>
    <row r="9985" spans="3:3" x14ac:dyDescent="0.2">
      <c r="C9985" s="13"/>
    </row>
    <row r="9986" spans="3:3" x14ac:dyDescent="0.2">
      <c r="C9986" s="13"/>
    </row>
    <row r="9987" spans="3:3" x14ac:dyDescent="0.2">
      <c r="C9987" s="13"/>
    </row>
    <row r="9988" spans="3:3" x14ac:dyDescent="0.2">
      <c r="C9988" s="13"/>
    </row>
    <row r="9989" spans="3:3" x14ac:dyDescent="0.2">
      <c r="C9989" s="13"/>
    </row>
    <row r="9990" spans="3:3" x14ac:dyDescent="0.2">
      <c r="C9990" s="13"/>
    </row>
    <row r="9991" spans="3:3" x14ac:dyDescent="0.2">
      <c r="C9991" s="13"/>
    </row>
    <row r="9992" spans="3:3" x14ac:dyDescent="0.2">
      <c r="C9992" s="13"/>
    </row>
    <row r="9993" spans="3:3" x14ac:dyDescent="0.2">
      <c r="C9993" s="13"/>
    </row>
    <row r="9994" spans="3:3" x14ac:dyDescent="0.2">
      <c r="C9994" s="13"/>
    </row>
    <row r="9995" spans="3:3" x14ac:dyDescent="0.2">
      <c r="C9995" s="13"/>
    </row>
    <row r="9996" spans="3:3" x14ac:dyDescent="0.2">
      <c r="C9996" s="13"/>
    </row>
    <row r="9997" spans="3:3" x14ac:dyDescent="0.2">
      <c r="C9997" s="13"/>
    </row>
    <row r="9998" spans="3:3" x14ac:dyDescent="0.2">
      <c r="C9998" s="13"/>
    </row>
    <row r="9999" spans="3:3" x14ac:dyDescent="0.2">
      <c r="C9999" s="13"/>
    </row>
    <row r="10000" spans="3:3" x14ac:dyDescent="0.2">
      <c r="C10000" s="13"/>
    </row>
    <row r="10001" spans="3:3" x14ac:dyDescent="0.2">
      <c r="C10001" s="13"/>
    </row>
    <row r="10002" spans="3:3" x14ac:dyDescent="0.2">
      <c r="C10002" s="13"/>
    </row>
    <row r="10003" spans="3:3" x14ac:dyDescent="0.2">
      <c r="C10003" s="13"/>
    </row>
    <row r="10004" spans="3:3" x14ac:dyDescent="0.2">
      <c r="C10004" s="13"/>
    </row>
    <row r="10005" spans="3:3" x14ac:dyDescent="0.2">
      <c r="C10005" s="13"/>
    </row>
    <row r="10006" spans="3:3" x14ac:dyDescent="0.2">
      <c r="C10006" s="13"/>
    </row>
    <row r="10007" spans="3:3" x14ac:dyDescent="0.2">
      <c r="C10007" s="13"/>
    </row>
    <row r="10008" spans="3:3" x14ac:dyDescent="0.2">
      <c r="C10008" s="13"/>
    </row>
    <row r="10009" spans="3:3" x14ac:dyDescent="0.2">
      <c r="C10009" s="13"/>
    </row>
    <row r="10010" spans="3:3" x14ac:dyDescent="0.2">
      <c r="C10010" s="13"/>
    </row>
    <row r="10011" spans="3:3" x14ac:dyDescent="0.2">
      <c r="C10011" s="13"/>
    </row>
    <row r="10012" spans="3:3" x14ac:dyDescent="0.2">
      <c r="C10012" s="13"/>
    </row>
    <row r="10013" spans="3:3" x14ac:dyDescent="0.2">
      <c r="C10013" s="13"/>
    </row>
    <row r="10014" spans="3:3" x14ac:dyDescent="0.2">
      <c r="C10014" s="13"/>
    </row>
    <row r="10015" spans="3:3" x14ac:dyDescent="0.2">
      <c r="C10015" s="13"/>
    </row>
    <row r="10016" spans="3:3" x14ac:dyDescent="0.2">
      <c r="C10016" s="13"/>
    </row>
    <row r="10017" spans="3:3" x14ac:dyDescent="0.2">
      <c r="C10017" s="13"/>
    </row>
    <row r="10018" spans="3:3" x14ac:dyDescent="0.2">
      <c r="C10018" s="13"/>
    </row>
    <row r="10019" spans="3:3" x14ac:dyDescent="0.2">
      <c r="C10019" s="13"/>
    </row>
    <row r="10020" spans="3:3" x14ac:dyDescent="0.2">
      <c r="C10020" s="13"/>
    </row>
    <row r="10021" spans="3:3" x14ac:dyDescent="0.2">
      <c r="C10021" s="13"/>
    </row>
    <row r="10022" spans="3:3" x14ac:dyDescent="0.2">
      <c r="C10022" s="13"/>
    </row>
    <row r="10023" spans="3:3" x14ac:dyDescent="0.2">
      <c r="C10023" s="13"/>
    </row>
    <row r="10024" spans="3:3" x14ac:dyDescent="0.2">
      <c r="C10024" s="13"/>
    </row>
    <row r="10025" spans="3:3" x14ac:dyDescent="0.2">
      <c r="C10025" s="13"/>
    </row>
    <row r="10026" spans="3:3" x14ac:dyDescent="0.2">
      <c r="C10026" s="13"/>
    </row>
    <row r="10027" spans="3:3" x14ac:dyDescent="0.2">
      <c r="C10027" s="13"/>
    </row>
    <row r="10028" spans="3:3" x14ac:dyDescent="0.2">
      <c r="C10028" s="13"/>
    </row>
    <row r="10029" spans="3:3" x14ac:dyDescent="0.2">
      <c r="C10029" s="13"/>
    </row>
    <row r="10030" spans="3:3" x14ac:dyDescent="0.2">
      <c r="C10030" s="13"/>
    </row>
    <row r="10031" spans="3:3" x14ac:dyDescent="0.2">
      <c r="C10031" s="13"/>
    </row>
    <row r="10032" spans="3:3" x14ac:dyDescent="0.2">
      <c r="C10032" s="13"/>
    </row>
    <row r="10033" spans="3:3" x14ac:dyDescent="0.2">
      <c r="C10033" s="13"/>
    </row>
    <row r="10034" spans="3:3" x14ac:dyDescent="0.2">
      <c r="C10034" s="13"/>
    </row>
    <row r="10035" spans="3:3" x14ac:dyDescent="0.2">
      <c r="C10035" s="13"/>
    </row>
    <row r="10036" spans="3:3" x14ac:dyDescent="0.2">
      <c r="C10036" s="13"/>
    </row>
    <row r="10037" spans="3:3" x14ac:dyDescent="0.2">
      <c r="C10037" s="13"/>
    </row>
    <row r="10038" spans="3:3" x14ac:dyDescent="0.2">
      <c r="C10038" s="13"/>
    </row>
    <row r="10039" spans="3:3" x14ac:dyDescent="0.2">
      <c r="C10039" s="13"/>
    </row>
    <row r="10040" spans="3:3" x14ac:dyDescent="0.2">
      <c r="C10040" s="13"/>
    </row>
    <row r="10041" spans="3:3" x14ac:dyDescent="0.2">
      <c r="C10041" s="13"/>
    </row>
    <row r="10042" spans="3:3" x14ac:dyDescent="0.2">
      <c r="C10042" s="13"/>
    </row>
    <row r="10043" spans="3:3" x14ac:dyDescent="0.2">
      <c r="C10043" s="13"/>
    </row>
    <row r="10044" spans="3:3" x14ac:dyDescent="0.2">
      <c r="C10044" s="13"/>
    </row>
    <row r="10045" spans="3:3" x14ac:dyDescent="0.2">
      <c r="C10045" s="13"/>
    </row>
    <row r="10046" spans="3:3" x14ac:dyDescent="0.2">
      <c r="C10046" s="13"/>
    </row>
    <row r="10047" spans="3:3" x14ac:dyDescent="0.2">
      <c r="C10047" s="13"/>
    </row>
    <row r="10048" spans="3:3" x14ac:dyDescent="0.2">
      <c r="C10048" s="13"/>
    </row>
    <row r="10049" spans="3:3" x14ac:dyDescent="0.2">
      <c r="C10049" s="13"/>
    </row>
    <row r="10050" spans="3:3" x14ac:dyDescent="0.2">
      <c r="C10050" s="13"/>
    </row>
    <row r="10051" spans="3:3" x14ac:dyDescent="0.2">
      <c r="C10051" s="13"/>
    </row>
    <row r="10052" spans="3:3" x14ac:dyDescent="0.2">
      <c r="C10052" s="13"/>
    </row>
    <row r="10053" spans="3:3" x14ac:dyDescent="0.2">
      <c r="C10053" s="13"/>
    </row>
    <row r="10054" spans="3:3" x14ac:dyDescent="0.2">
      <c r="C10054" s="13"/>
    </row>
    <row r="10055" spans="3:3" x14ac:dyDescent="0.2">
      <c r="C10055" s="13"/>
    </row>
    <row r="10056" spans="3:3" x14ac:dyDescent="0.2">
      <c r="C10056" s="13"/>
    </row>
    <row r="10057" spans="3:3" x14ac:dyDescent="0.2">
      <c r="C10057" s="13"/>
    </row>
    <row r="10058" spans="3:3" x14ac:dyDescent="0.2">
      <c r="C10058" s="13"/>
    </row>
    <row r="10059" spans="3:3" x14ac:dyDescent="0.2">
      <c r="C10059" s="13"/>
    </row>
    <row r="10060" spans="3:3" x14ac:dyDescent="0.2">
      <c r="C10060" s="13"/>
    </row>
    <row r="10061" spans="3:3" x14ac:dyDescent="0.2">
      <c r="C10061" s="13"/>
    </row>
    <row r="10062" spans="3:3" x14ac:dyDescent="0.2">
      <c r="C10062" s="13"/>
    </row>
    <row r="10063" spans="3:3" x14ac:dyDescent="0.2">
      <c r="C10063" s="13"/>
    </row>
    <row r="10064" spans="3:3" x14ac:dyDescent="0.2">
      <c r="C10064" s="13"/>
    </row>
    <row r="10065" spans="3:3" x14ac:dyDescent="0.2">
      <c r="C10065" s="13"/>
    </row>
    <row r="10066" spans="3:3" x14ac:dyDescent="0.2">
      <c r="C10066" s="13"/>
    </row>
    <row r="10067" spans="3:3" x14ac:dyDescent="0.2">
      <c r="C10067" s="13"/>
    </row>
    <row r="10068" spans="3:3" x14ac:dyDescent="0.2">
      <c r="C10068" s="13"/>
    </row>
    <row r="10069" spans="3:3" x14ac:dyDescent="0.2">
      <c r="C10069" s="13"/>
    </row>
    <row r="10070" spans="3:3" x14ac:dyDescent="0.2">
      <c r="C10070" s="13"/>
    </row>
    <row r="10071" spans="3:3" x14ac:dyDescent="0.2">
      <c r="C10071" s="13"/>
    </row>
    <row r="10072" spans="3:3" x14ac:dyDescent="0.2">
      <c r="C10072" s="13"/>
    </row>
    <row r="10073" spans="3:3" x14ac:dyDescent="0.2">
      <c r="C10073" s="13"/>
    </row>
    <row r="10074" spans="3:3" x14ac:dyDescent="0.2">
      <c r="C10074" s="13"/>
    </row>
    <row r="10075" spans="3:3" x14ac:dyDescent="0.2">
      <c r="C10075" s="13"/>
    </row>
    <row r="10076" spans="3:3" x14ac:dyDescent="0.2">
      <c r="C10076" s="13"/>
    </row>
    <row r="10077" spans="3:3" x14ac:dyDescent="0.2">
      <c r="C10077" s="13"/>
    </row>
    <row r="10078" spans="3:3" x14ac:dyDescent="0.2">
      <c r="C10078" s="13"/>
    </row>
    <row r="10079" spans="3:3" x14ac:dyDescent="0.2">
      <c r="C10079" s="13"/>
    </row>
    <row r="10080" spans="3:3" x14ac:dyDescent="0.2">
      <c r="C10080" s="13"/>
    </row>
    <row r="10081" spans="3:3" x14ac:dyDescent="0.2">
      <c r="C10081" s="13"/>
    </row>
    <row r="10082" spans="3:3" x14ac:dyDescent="0.2">
      <c r="C10082" s="13"/>
    </row>
    <row r="10083" spans="3:3" x14ac:dyDescent="0.2">
      <c r="C10083" s="13"/>
    </row>
    <row r="10084" spans="3:3" x14ac:dyDescent="0.2">
      <c r="C10084" s="13"/>
    </row>
    <row r="10085" spans="3:3" x14ac:dyDescent="0.2">
      <c r="C10085" s="13"/>
    </row>
    <row r="10086" spans="3:3" x14ac:dyDescent="0.2">
      <c r="C10086" s="13"/>
    </row>
    <row r="10087" spans="3:3" x14ac:dyDescent="0.2">
      <c r="C10087" s="13"/>
    </row>
    <row r="10088" spans="3:3" x14ac:dyDescent="0.2">
      <c r="C10088" s="13"/>
    </row>
    <row r="10089" spans="3:3" x14ac:dyDescent="0.2">
      <c r="C10089" s="13"/>
    </row>
    <row r="10090" spans="3:3" x14ac:dyDescent="0.2">
      <c r="C10090" s="13"/>
    </row>
    <row r="10091" spans="3:3" x14ac:dyDescent="0.2">
      <c r="C10091" s="13"/>
    </row>
    <row r="10092" spans="3:3" x14ac:dyDescent="0.2">
      <c r="C10092" s="13"/>
    </row>
    <row r="10093" spans="3:3" x14ac:dyDescent="0.2">
      <c r="C10093" s="13"/>
    </row>
    <row r="10094" spans="3:3" x14ac:dyDescent="0.2">
      <c r="C10094" s="13"/>
    </row>
    <row r="10095" spans="3:3" x14ac:dyDescent="0.2">
      <c r="C10095" s="13"/>
    </row>
    <row r="10096" spans="3:3" x14ac:dyDescent="0.2">
      <c r="C10096" s="13"/>
    </row>
    <row r="10097" spans="3:3" x14ac:dyDescent="0.2">
      <c r="C10097" s="13"/>
    </row>
    <row r="10098" spans="3:3" x14ac:dyDescent="0.2">
      <c r="C10098" s="13"/>
    </row>
    <row r="10099" spans="3:3" x14ac:dyDescent="0.2">
      <c r="C10099" s="13"/>
    </row>
    <row r="10100" spans="3:3" x14ac:dyDescent="0.2">
      <c r="C10100" s="13"/>
    </row>
    <row r="10101" spans="3:3" x14ac:dyDescent="0.2">
      <c r="C10101" s="13"/>
    </row>
    <row r="10102" spans="3:3" x14ac:dyDescent="0.2">
      <c r="C10102" s="13"/>
    </row>
    <row r="10103" spans="3:3" x14ac:dyDescent="0.2">
      <c r="C10103" s="13"/>
    </row>
    <row r="10104" spans="3:3" x14ac:dyDescent="0.2">
      <c r="C10104" s="13"/>
    </row>
    <row r="10105" spans="3:3" x14ac:dyDescent="0.2">
      <c r="C10105" s="13"/>
    </row>
    <row r="10106" spans="3:3" x14ac:dyDescent="0.2">
      <c r="C10106" s="13"/>
    </row>
    <row r="10107" spans="3:3" x14ac:dyDescent="0.2">
      <c r="C10107" s="13"/>
    </row>
    <row r="10108" spans="3:3" x14ac:dyDescent="0.2">
      <c r="C10108" s="13"/>
    </row>
    <row r="10109" spans="3:3" x14ac:dyDescent="0.2">
      <c r="C10109" s="13"/>
    </row>
    <row r="10110" spans="3:3" x14ac:dyDescent="0.2">
      <c r="C10110" s="13"/>
    </row>
    <row r="10111" spans="3:3" x14ac:dyDescent="0.2">
      <c r="C10111" s="13"/>
    </row>
    <row r="10112" spans="3:3" x14ac:dyDescent="0.2">
      <c r="C10112" s="13"/>
    </row>
    <row r="10113" spans="3:3" x14ac:dyDescent="0.2">
      <c r="C10113" s="13"/>
    </row>
    <row r="10114" spans="3:3" x14ac:dyDescent="0.2">
      <c r="C10114" s="13"/>
    </row>
    <row r="10115" spans="3:3" x14ac:dyDescent="0.2">
      <c r="C10115" s="13"/>
    </row>
    <row r="10116" spans="3:3" x14ac:dyDescent="0.2">
      <c r="C10116" s="13"/>
    </row>
    <row r="10117" spans="3:3" x14ac:dyDescent="0.2">
      <c r="C10117" s="13"/>
    </row>
    <row r="10118" spans="3:3" x14ac:dyDescent="0.2">
      <c r="C10118" s="13"/>
    </row>
    <row r="10119" spans="3:3" x14ac:dyDescent="0.2">
      <c r="C10119" s="13"/>
    </row>
    <row r="10120" spans="3:3" x14ac:dyDescent="0.2">
      <c r="C10120" s="13"/>
    </row>
    <row r="10121" spans="3:3" x14ac:dyDescent="0.2">
      <c r="C10121" s="13"/>
    </row>
    <row r="10122" spans="3:3" x14ac:dyDescent="0.2">
      <c r="C10122" s="13"/>
    </row>
    <row r="10123" spans="3:3" x14ac:dyDescent="0.2">
      <c r="C10123" s="13"/>
    </row>
    <row r="10124" spans="3:3" x14ac:dyDescent="0.2">
      <c r="C10124" s="13"/>
    </row>
    <row r="10125" spans="3:3" x14ac:dyDescent="0.2">
      <c r="C10125" s="13"/>
    </row>
    <row r="10126" spans="3:3" x14ac:dyDescent="0.2">
      <c r="C10126" s="13"/>
    </row>
    <row r="10127" spans="3:3" x14ac:dyDescent="0.2">
      <c r="C10127" s="13"/>
    </row>
    <row r="10128" spans="3:3" x14ac:dyDescent="0.2">
      <c r="C10128" s="13"/>
    </row>
    <row r="10129" spans="3:3" x14ac:dyDescent="0.2">
      <c r="C10129" s="13"/>
    </row>
    <row r="10130" spans="3:3" x14ac:dyDescent="0.2">
      <c r="C10130" s="13"/>
    </row>
    <row r="10131" spans="3:3" x14ac:dyDescent="0.2">
      <c r="C10131" s="13"/>
    </row>
    <row r="10132" spans="3:3" x14ac:dyDescent="0.2">
      <c r="C10132" s="13"/>
    </row>
    <row r="10133" spans="3:3" x14ac:dyDescent="0.2">
      <c r="C10133" s="13"/>
    </row>
    <row r="10134" spans="3:3" x14ac:dyDescent="0.2">
      <c r="C10134" s="13"/>
    </row>
    <row r="10135" spans="3:3" x14ac:dyDescent="0.2">
      <c r="C10135" s="13"/>
    </row>
    <row r="10136" spans="3:3" x14ac:dyDescent="0.2">
      <c r="C10136" s="13"/>
    </row>
    <row r="10137" spans="3:3" x14ac:dyDescent="0.2">
      <c r="C10137" s="13"/>
    </row>
    <row r="10138" spans="3:3" x14ac:dyDescent="0.2">
      <c r="C10138" s="13"/>
    </row>
    <row r="10139" spans="3:3" x14ac:dyDescent="0.2">
      <c r="C10139" s="13"/>
    </row>
    <row r="10140" spans="3:3" x14ac:dyDescent="0.2">
      <c r="C10140" s="13"/>
    </row>
    <row r="10141" spans="3:3" x14ac:dyDescent="0.2">
      <c r="C10141" s="13"/>
    </row>
    <row r="10142" spans="3:3" x14ac:dyDescent="0.2">
      <c r="C10142" s="13"/>
    </row>
    <row r="10143" spans="3:3" x14ac:dyDescent="0.2">
      <c r="C10143" s="13"/>
    </row>
    <row r="10144" spans="3:3" x14ac:dyDescent="0.2">
      <c r="C10144" s="13"/>
    </row>
    <row r="10145" spans="3:3" x14ac:dyDescent="0.2">
      <c r="C10145" s="13"/>
    </row>
    <row r="10146" spans="3:3" x14ac:dyDescent="0.2">
      <c r="C10146" s="13"/>
    </row>
    <row r="10147" spans="3:3" x14ac:dyDescent="0.2">
      <c r="C10147" s="13"/>
    </row>
    <row r="10148" spans="3:3" x14ac:dyDescent="0.2">
      <c r="C10148" s="13"/>
    </row>
    <row r="10149" spans="3:3" x14ac:dyDescent="0.2">
      <c r="C10149" s="13"/>
    </row>
    <row r="10150" spans="3:3" x14ac:dyDescent="0.2">
      <c r="C10150" s="13"/>
    </row>
    <row r="10151" spans="3:3" x14ac:dyDescent="0.2">
      <c r="C10151" s="13"/>
    </row>
    <row r="10152" spans="3:3" x14ac:dyDescent="0.2">
      <c r="C10152" s="13"/>
    </row>
    <row r="10153" spans="3:3" x14ac:dyDescent="0.2">
      <c r="C10153" s="13"/>
    </row>
    <row r="10154" spans="3:3" x14ac:dyDescent="0.2">
      <c r="C10154" s="13"/>
    </row>
    <row r="10155" spans="3:3" x14ac:dyDescent="0.2">
      <c r="C10155" s="13"/>
    </row>
    <row r="10156" spans="3:3" x14ac:dyDescent="0.2">
      <c r="C10156" s="13"/>
    </row>
    <row r="10157" spans="3:3" x14ac:dyDescent="0.2">
      <c r="C10157" s="13"/>
    </row>
    <row r="10158" spans="3:3" x14ac:dyDescent="0.2">
      <c r="C10158" s="13"/>
    </row>
    <row r="10159" spans="3:3" x14ac:dyDescent="0.2">
      <c r="C10159" s="13"/>
    </row>
    <row r="10160" spans="3:3" x14ac:dyDescent="0.2">
      <c r="C10160" s="13"/>
    </row>
    <row r="10161" spans="3:3" x14ac:dyDescent="0.2">
      <c r="C10161" s="13"/>
    </row>
    <row r="10162" spans="3:3" x14ac:dyDescent="0.2">
      <c r="C10162" s="13"/>
    </row>
    <row r="10163" spans="3:3" x14ac:dyDescent="0.2">
      <c r="C10163" s="13"/>
    </row>
    <row r="10164" spans="3:3" x14ac:dyDescent="0.2">
      <c r="C10164" s="13"/>
    </row>
    <row r="10165" spans="3:3" x14ac:dyDescent="0.2">
      <c r="C10165" s="13"/>
    </row>
    <row r="10166" spans="3:3" x14ac:dyDescent="0.2">
      <c r="C10166" s="13"/>
    </row>
    <row r="10167" spans="3:3" x14ac:dyDescent="0.2">
      <c r="C10167" s="13"/>
    </row>
    <row r="10168" spans="3:3" x14ac:dyDescent="0.2">
      <c r="C10168" s="13"/>
    </row>
    <row r="10169" spans="3:3" x14ac:dyDescent="0.2">
      <c r="C10169" s="13"/>
    </row>
    <row r="10170" spans="3:3" x14ac:dyDescent="0.2">
      <c r="C10170" s="13"/>
    </row>
    <row r="10171" spans="3:3" x14ac:dyDescent="0.2">
      <c r="C10171" s="13"/>
    </row>
    <row r="10172" spans="3:3" x14ac:dyDescent="0.2">
      <c r="C10172" s="13"/>
    </row>
    <row r="10173" spans="3:3" x14ac:dyDescent="0.2">
      <c r="C10173" s="13"/>
    </row>
    <row r="10174" spans="3:3" x14ac:dyDescent="0.2">
      <c r="C10174" s="13"/>
    </row>
    <row r="10175" spans="3:3" x14ac:dyDescent="0.2">
      <c r="C10175" s="13"/>
    </row>
    <row r="10176" spans="3:3" x14ac:dyDescent="0.2">
      <c r="C10176" s="13"/>
    </row>
    <row r="10177" spans="3:3" x14ac:dyDescent="0.2">
      <c r="C10177" s="13"/>
    </row>
    <row r="10178" spans="3:3" x14ac:dyDescent="0.2">
      <c r="C10178" s="13"/>
    </row>
    <row r="10179" spans="3:3" x14ac:dyDescent="0.2">
      <c r="C10179" s="13"/>
    </row>
    <row r="10180" spans="3:3" x14ac:dyDescent="0.2">
      <c r="C10180" s="13"/>
    </row>
    <row r="10181" spans="3:3" x14ac:dyDescent="0.2">
      <c r="C10181" s="13"/>
    </row>
    <row r="10182" spans="3:3" x14ac:dyDescent="0.2">
      <c r="C10182" s="13"/>
    </row>
    <row r="10183" spans="3:3" x14ac:dyDescent="0.2">
      <c r="C10183" s="13"/>
    </row>
    <row r="10184" spans="3:3" x14ac:dyDescent="0.2">
      <c r="C10184" s="13"/>
    </row>
    <row r="10185" spans="3:3" x14ac:dyDescent="0.2">
      <c r="C10185" s="13"/>
    </row>
    <row r="10186" spans="3:3" x14ac:dyDescent="0.2">
      <c r="C10186" s="13"/>
    </row>
    <row r="10187" spans="3:3" x14ac:dyDescent="0.2">
      <c r="C10187" s="13"/>
    </row>
    <row r="10188" spans="3:3" x14ac:dyDescent="0.2">
      <c r="C10188" s="13"/>
    </row>
    <row r="10189" spans="3:3" x14ac:dyDescent="0.2">
      <c r="C10189" s="13"/>
    </row>
    <row r="10190" spans="3:3" x14ac:dyDescent="0.2">
      <c r="C10190" s="13"/>
    </row>
    <row r="10191" spans="3:3" x14ac:dyDescent="0.2">
      <c r="C10191" s="13"/>
    </row>
    <row r="10192" spans="3:3" x14ac:dyDescent="0.2">
      <c r="C10192" s="13"/>
    </row>
    <row r="10193" spans="3:3" x14ac:dyDescent="0.2">
      <c r="C10193" s="13"/>
    </row>
    <row r="10194" spans="3:3" x14ac:dyDescent="0.2">
      <c r="C10194" s="13"/>
    </row>
    <row r="10195" spans="3:3" x14ac:dyDescent="0.2">
      <c r="C10195" s="13"/>
    </row>
    <row r="10196" spans="3:3" x14ac:dyDescent="0.2">
      <c r="C10196" s="13"/>
    </row>
    <row r="10197" spans="3:3" x14ac:dyDescent="0.2">
      <c r="C10197" s="13"/>
    </row>
    <row r="10198" spans="3:3" x14ac:dyDescent="0.2">
      <c r="C10198" s="13"/>
    </row>
    <row r="10199" spans="3:3" x14ac:dyDescent="0.2">
      <c r="C10199" s="13"/>
    </row>
    <row r="10200" spans="3:3" x14ac:dyDescent="0.2">
      <c r="C10200" s="13"/>
    </row>
    <row r="10201" spans="3:3" x14ac:dyDescent="0.2">
      <c r="C10201" s="13"/>
    </row>
    <row r="10202" spans="3:3" x14ac:dyDescent="0.2">
      <c r="C10202" s="13"/>
    </row>
    <row r="10203" spans="3:3" x14ac:dyDescent="0.2">
      <c r="C10203" s="13"/>
    </row>
    <row r="10204" spans="3:3" x14ac:dyDescent="0.2">
      <c r="C10204" s="13"/>
    </row>
    <row r="10205" spans="3:3" x14ac:dyDescent="0.2">
      <c r="C10205" s="13"/>
    </row>
    <row r="10206" spans="3:3" x14ac:dyDescent="0.2">
      <c r="C10206" s="13"/>
    </row>
    <row r="10207" spans="3:3" x14ac:dyDescent="0.2">
      <c r="C10207" s="13"/>
    </row>
    <row r="10208" spans="3:3" x14ac:dyDescent="0.2">
      <c r="C10208" s="13"/>
    </row>
    <row r="10209" spans="3:3" x14ac:dyDescent="0.2">
      <c r="C10209" s="13"/>
    </row>
    <row r="10210" spans="3:3" x14ac:dyDescent="0.2">
      <c r="C10210" s="13"/>
    </row>
    <row r="10211" spans="3:3" x14ac:dyDescent="0.2">
      <c r="C10211" s="13"/>
    </row>
    <row r="10212" spans="3:3" x14ac:dyDescent="0.2">
      <c r="C10212" s="13"/>
    </row>
    <row r="10213" spans="3:3" x14ac:dyDescent="0.2">
      <c r="C10213" s="13"/>
    </row>
    <row r="10214" spans="3:3" x14ac:dyDescent="0.2">
      <c r="C10214" s="13"/>
    </row>
    <row r="10215" spans="3:3" x14ac:dyDescent="0.2">
      <c r="C10215" s="13"/>
    </row>
    <row r="10216" spans="3:3" x14ac:dyDescent="0.2">
      <c r="C10216" s="13"/>
    </row>
    <row r="10217" spans="3:3" x14ac:dyDescent="0.2">
      <c r="C10217" s="13"/>
    </row>
    <row r="10218" spans="3:3" x14ac:dyDescent="0.2">
      <c r="C10218" s="13"/>
    </row>
    <row r="10219" spans="3:3" x14ac:dyDescent="0.2">
      <c r="C10219" s="13"/>
    </row>
    <row r="10220" spans="3:3" x14ac:dyDescent="0.2">
      <c r="C10220" s="13"/>
    </row>
    <row r="10221" spans="3:3" x14ac:dyDescent="0.2">
      <c r="C10221" s="13"/>
    </row>
    <row r="10222" spans="3:3" x14ac:dyDescent="0.2">
      <c r="C10222" s="13"/>
    </row>
    <row r="10223" spans="3:3" x14ac:dyDescent="0.2">
      <c r="C10223" s="13"/>
    </row>
    <row r="10224" spans="3:3" x14ac:dyDescent="0.2">
      <c r="C10224" s="13"/>
    </row>
    <row r="10225" spans="3:3" x14ac:dyDescent="0.2">
      <c r="C10225" s="13"/>
    </row>
    <row r="10226" spans="3:3" x14ac:dyDescent="0.2">
      <c r="C10226" s="13"/>
    </row>
    <row r="10227" spans="3:3" x14ac:dyDescent="0.2">
      <c r="C10227" s="13"/>
    </row>
    <row r="10228" spans="3:3" x14ac:dyDescent="0.2">
      <c r="C10228" s="13"/>
    </row>
    <row r="10229" spans="3:3" x14ac:dyDescent="0.2">
      <c r="C10229" s="13"/>
    </row>
    <row r="10230" spans="3:3" x14ac:dyDescent="0.2">
      <c r="C10230" s="13"/>
    </row>
    <row r="10231" spans="3:3" x14ac:dyDescent="0.2">
      <c r="C10231" s="13"/>
    </row>
    <row r="10232" spans="3:3" x14ac:dyDescent="0.2">
      <c r="C10232" s="13"/>
    </row>
    <row r="10233" spans="3:3" x14ac:dyDescent="0.2">
      <c r="C10233" s="13"/>
    </row>
    <row r="10234" spans="3:3" x14ac:dyDescent="0.2">
      <c r="C10234" s="13"/>
    </row>
    <row r="10235" spans="3:3" x14ac:dyDescent="0.2">
      <c r="C10235" s="13"/>
    </row>
    <row r="10236" spans="3:3" x14ac:dyDescent="0.2">
      <c r="C10236" s="13"/>
    </row>
    <row r="10237" spans="3:3" x14ac:dyDescent="0.2">
      <c r="C10237" s="13"/>
    </row>
    <row r="10238" spans="3:3" x14ac:dyDescent="0.2">
      <c r="C10238" s="13"/>
    </row>
    <row r="10239" spans="3:3" x14ac:dyDescent="0.2">
      <c r="C10239" s="13"/>
    </row>
    <row r="10240" spans="3:3" x14ac:dyDescent="0.2">
      <c r="C10240" s="13"/>
    </row>
    <row r="10241" spans="3:3" x14ac:dyDescent="0.2">
      <c r="C10241" s="13"/>
    </row>
    <row r="10242" spans="3:3" x14ac:dyDescent="0.2">
      <c r="C10242" s="13"/>
    </row>
    <row r="10243" spans="3:3" x14ac:dyDescent="0.2">
      <c r="C10243" s="13"/>
    </row>
    <row r="10244" spans="3:3" x14ac:dyDescent="0.2">
      <c r="C10244" s="13"/>
    </row>
    <row r="10245" spans="3:3" x14ac:dyDescent="0.2">
      <c r="C10245" s="13"/>
    </row>
    <row r="10246" spans="3:3" x14ac:dyDescent="0.2">
      <c r="C10246" s="13"/>
    </row>
    <row r="10247" spans="3:3" x14ac:dyDescent="0.2">
      <c r="C10247" s="13"/>
    </row>
    <row r="10248" spans="3:3" x14ac:dyDescent="0.2">
      <c r="C10248" s="13"/>
    </row>
    <row r="10249" spans="3:3" x14ac:dyDescent="0.2">
      <c r="C10249" s="13"/>
    </row>
    <row r="10250" spans="3:3" x14ac:dyDescent="0.2">
      <c r="C10250" s="13"/>
    </row>
    <row r="10251" spans="3:3" x14ac:dyDescent="0.2">
      <c r="C10251" s="13"/>
    </row>
    <row r="10252" spans="3:3" x14ac:dyDescent="0.2">
      <c r="C10252" s="13"/>
    </row>
    <row r="10253" spans="3:3" x14ac:dyDescent="0.2">
      <c r="C10253" s="13"/>
    </row>
    <row r="10254" spans="3:3" x14ac:dyDescent="0.2">
      <c r="C10254" s="13"/>
    </row>
    <row r="10255" spans="3:3" x14ac:dyDescent="0.2">
      <c r="C10255" s="13"/>
    </row>
    <row r="10256" spans="3:3" x14ac:dyDescent="0.2">
      <c r="C10256" s="13"/>
    </row>
    <row r="10257" spans="3:3" x14ac:dyDescent="0.2">
      <c r="C10257" s="13"/>
    </row>
    <row r="10258" spans="3:3" x14ac:dyDescent="0.2">
      <c r="C10258" s="13"/>
    </row>
    <row r="10259" spans="3:3" x14ac:dyDescent="0.2">
      <c r="C10259" s="13"/>
    </row>
    <row r="10260" spans="3:3" x14ac:dyDescent="0.2">
      <c r="C10260" s="13"/>
    </row>
    <row r="10261" spans="3:3" x14ac:dyDescent="0.2">
      <c r="C10261" s="13"/>
    </row>
    <row r="10262" spans="3:3" x14ac:dyDescent="0.2">
      <c r="C10262" s="13"/>
    </row>
    <row r="10263" spans="3:3" x14ac:dyDescent="0.2">
      <c r="C10263" s="13"/>
    </row>
    <row r="10264" spans="3:3" x14ac:dyDescent="0.2">
      <c r="C10264" s="13"/>
    </row>
    <row r="10265" spans="3:3" x14ac:dyDescent="0.2">
      <c r="C10265" s="13"/>
    </row>
    <row r="10266" spans="3:3" x14ac:dyDescent="0.2">
      <c r="C10266" s="13"/>
    </row>
    <row r="10267" spans="3:3" x14ac:dyDescent="0.2">
      <c r="C10267" s="13"/>
    </row>
    <row r="10268" spans="3:3" x14ac:dyDescent="0.2">
      <c r="C10268" s="13"/>
    </row>
    <row r="10269" spans="3:3" x14ac:dyDescent="0.2">
      <c r="C10269" s="13"/>
    </row>
    <row r="10270" spans="3:3" x14ac:dyDescent="0.2">
      <c r="C10270" s="13"/>
    </row>
    <row r="10271" spans="3:3" x14ac:dyDescent="0.2">
      <c r="C10271" s="13"/>
    </row>
    <row r="10272" spans="3:3" x14ac:dyDescent="0.2">
      <c r="C10272" s="13"/>
    </row>
    <row r="10273" spans="3:3" x14ac:dyDescent="0.2">
      <c r="C10273" s="13"/>
    </row>
    <row r="10274" spans="3:3" x14ac:dyDescent="0.2">
      <c r="C10274" s="13"/>
    </row>
    <row r="10275" spans="3:3" x14ac:dyDescent="0.2">
      <c r="C10275" s="13"/>
    </row>
    <row r="10276" spans="3:3" x14ac:dyDescent="0.2">
      <c r="C10276" s="13"/>
    </row>
    <row r="10277" spans="3:3" x14ac:dyDescent="0.2">
      <c r="C10277" s="13"/>
    </row>
    <row r="10278" spans="3:3" x14ac:dyDescent="0.2">
      <c r="C10278" s="13"/>
    </row>
    <row r="10279" spans="3:3" x14ac:dyDescent="0.2">
      <c r="C10279" s="13"/>
    </row>
    <row r="10280" spans="3:3" x14ac:dyDescent="0.2">
      <c r="C10280" s="13"/>
    </row>
    <row r="10281" spans="3:3" x14ac:dyDescent="0.2">
      <c r="C10281" s="13"/>
    </row>
    <row r="10282" spans="3:3" x14ac:dyDescent="0.2">
      <c r="C10282" s="13"/>
    </row>
    <row r="10283" spans="3:3" x14ac:dyDescent="0.2">
      <c r="C10283" s="13"/>
    </row>
    <row r="10284" spans="3:3" x14ac:dyDescent="0.2">
      <c r="C10284" s="13"/>
    </row>
    <row r="10285" spans="3:3" x14ac:dyDescent="0.2">
      <c r="C10285" s="13"/>
    </row>
    <row r="10286" spans="3:3" x14ac:dyDescent="0.2">
      <c r="C10286" s="13"/>
    </row>
    <row r="10287" spans="3:3" x14ac:dyDescent="0.2">
      <c r="C10287" s="13"/>
    </row>
    <row r="10288" spans="3:3" x14ac:dyDescent="0.2">
      <c r="C10288" s="13"/>
    </row>
    <row r="10289" spans="3:3" x14ac:dyDescent="0.2">
      <c r="C10289" s="13"/>
    </row>
    <row r="10290" spans="3:3" x14ac:dyDescent="0.2">
      <c r="C10290" s="13"/>
    </row>
    <row r="10291" spans="3:3" x14ac:dyDescent="0.2">
      <c r="C10291" s="13"/>
    </row>
    <row r="10292" spans="3:3" x14ac:dyDescent="0.2">
      <c r="C10292" s="13"/>
    </row>
    <row r="10293" spans="3:3" x14ac:dyDescent="0.2">
      <c r="C10293" s="13"/>
    </row>
    <row r="10294" spans="3:3" x14ac:dyDescent="0.2">
      <c r="C10294" s="13"/>
    </row>
    <row r="10295" spans="3:3" x14ac:dyDescent="0.2">
      <c r="C10295" s="13"/>
    </row>
    <row r="10296" spans="3:3" x14ac:dyDescent="0.2">
      <c r="C10296" s="13"/>
    </row>
    <row r="10297" spans="3:3" x14ac:dyDescent="0.2">
      <c r="C10297" s="13"/>
    </row>
    <row r="10298" spans="3:3" x14ac:dyDescent="0.2">
      <c r="C10298" s="13"/>
    </row>
    <row r="10299" spans="3:3" x14ac:dyDescent="0.2">
      <c r="C10299" s="13"/>
    </row>
    <row r="10300" spans="3:3" x14ac:dyDescent="0.2">
      <c r="C10300" s="13"/>
    </row>
    <row r="10301" spans="3:3" x14ac:dyDescent="0.2">
      <c r="C10301" s="13"/>
    </row>
    <row r="10302" spans="3:3" x14ac:dyDescent="0.2">
      <c r="C10302" s="13"/>
    </row>
    <row r="10303" spans="3:3" x14ac:dyDescent="0.2">
      <c r="C10303" s="13"/>
    </row>
    <row r="10304" spans="3:3" x14ac:dyDescent="0.2">
      <c r="C10304" s="13"/>
    </row>
    <row r="10305" spans="3:3" x14ac:dyDescent="0.2">
      <c r="C10305" s="13"/>
    </row>
    <row r="10306" spans="3:3" x14ac:dyDescent="0.2">
      <c r="C10306" s="13"/>
    </row>
    <row r="10307" spans="3:3" x14ac:dyDescent="0.2">
      <c r="C10307" s="13"/>
    </row>
    <row r="10308" spans="3:3" x14ac:dyDescent="0.2">
      <c r="C10308" s="13"/>
    </row>
    <row r="10309" spans="3:3" x14ac:dyDescent="0.2">
      <c r="C10309" s="13"/>
    </row>
    <row r="10310" spans="3:3" x14ac:dyDescent="0.2">
      <c r="C10310" s="13"/>
    </row>
    <row r="10311" spans="3:3" x14ac:dyDescent="0.2">
      <c r="C10311" s="13"/>
    </row>
    <row r="10312" spans="3:3" x14ac:dyDescent="0.2">
      <c r="C10312" s="13"/>
    </row>
    <row r="10313" spans="3:3" x14ac:dyDescent="0.2">
      <c r="C10313" s="13"/>
    </row>
    <row r="10314" spans="3:3" x14ac:dyDescent="0.2">
      <c r="C10314" s="13"/>
    </row>
    <row r="10315" spans="3:3" x14ac:dyDescent="0.2">
      <c r="C10315" s="13"/>
    </row>
    <row r="10316" spans="3:3" x14ac:dyDescent="0.2">
      <c r="C10316" s="13"/>
    </row>
    <row r="10317" spans="3:3" x14ac:dyDescent="0.2">
      <c r="C10317" s="13"/>
    </row>
    <row r="10318" spans="3:3" x14ac:dyDescent="0.2">
      <c r="C10318" s="13"/>
    </row>
    <row r="10319" spans="3:3" x14ac:dyDescent="0.2">
      <c r="C10319" s="13"/>
    </row>
    <row r="10320" spans="3:3" x14ac:dyDescent="0.2">
      <c r="C10320" s="13"/>
    </row>
    <row r="10321" spans="3:3" x14ac:dyDescent="0.2">
      <c r="C10321" s="13"/>
    </row>
    <row r="10322" spans="3:3" x14ac:dyDescent="0.2">
      <c r="C10322" s="13"/>
    </row>
    <row r="10323" spans="3:3" x14ac:dyDescent="0.2">
      <c r="C10323" s="13"/>
    </row>
    <row r="10324" spans="3:3" x14ac:dyDescent="0.2">
      <c r="C10324" s="13"/>
    </row>
    <row r="10325" spans="3:3" x14ac:dyDescent="0.2">
      <c r="C10325" s="13"/>
    </row>
    <row r="10326" spans="3:3" x14ac:dyDescent="0.2">
      <c r="C10326" s="13"/>
    </row>
    <row r="10327" spans="3:3" x14ac:dyDescent="0.2">
      <c r="C10327" s="13"/>
    </row>
    <row r="10328" spans="3:3" x14ac:dyDescent="0.2">
      <c r="C10328" s="13"/>
    </row>
    <row r="10329" spans="3:3" x14ac:dyDescent="0.2">
      <c r="C10329" s="13"/>
    </row>
    <row r="10330" spans="3:3" x14ac:dyDescent="0.2">
      <c r="C10330" s="13"/>
    </row>
    <row r="10331" spans="3:3" x14ac:dyDescent="0.2">
      <c r="C10331" s="13"/>
    </row>
    <row r="10332" spans="3:3" x14ac:dyDescent="0.2">
      <c r="C10332" s="13"/>
    </row>
    <row r="10333" spans="3:3" x14ac:dyDescent="0.2">
      <c r="C10333" s="13"/>
    </row>
    <row r="10334" spans="3:3" x14ac:dyDescent="0.2">
      <c r="C10334" s="13"/>
    </row>
    <row r="10335" spans="3:3" x14ac:dyDescent="0.2">
      <c r="C10335" s="13"/>
    </row>
    <row r="10336" spans="3:3" x14ac:dyDescent="0.2">
      <c r="C10336" s="13"/>
    </row>
    <row r="10337" spans="3:3" x14ac:dyDescent="0.2">
      <c r="C10337" s="13"/>
    </row>
    <row r="10338" spans="3:3" x14ac:dyDescent="0.2">
      <c r="C10338" s="13"/>
    </row>
    <row r="10339" spans="3:3" x14ac:dyDescent="0.2">
      <c r="C10339" s="13"/>
    </row>
    <row r="10340" spans="3:3" x14ac:dyDescent="0.2">
      <c r="C10340" s="13"/>
    </row>
    <row r="10341" spans="3:3" x14ac:dyDescent="0.2">
      <c r="C10341" s="13"/>
    </row>
    <row r="10342" spans="3:3" x14ac:dyDescent="0.2">
      <c r="C10342" s="13"/>
    </row>
    <row r="10343" spans="3:3" x14ac:dyDescent="0.2">
      <c r="C10343" s="13"/>
    </row>
    <row r="10344" spans="3:3" x14ac:dyDescent="0.2">
      <c r="C10344" s="13"/>
    </row>
    <row r="10345" spans="3:3" x14ac:dyDescent="0.2">
      <c r="C10345" s="13"/>
    </row>
    <row r="10346" spans="3:3" x14ac:dyDescent="0.2">
      <c r="C10346" s="13"/>
    </row>
    <row r="10347" spans="3:3" x14ac:dyDescent="0.2">
      <c r="C10347" s="13"/>
    </row>
    <row r="10348" spans="3:3" x14ac:dyDescent="0.2">
      <c r="C10348" s="13"/>
    </row>
    <row r="10349" spans="3:3" x14ac:dyDescent="0.2">
      <c r="C10349" s="13"/>
    </row>
    <row r="10350" spans="3:3" x14ac:dyDescent="0.2">
      <c r="C10350" s="13"/>
    </row>
    <row r="10351" spans="3:3" x14ac:dyDescent="0.2">
      <c r="C10351" s="13"/>
    </row>
    <row r="10352" spans="3:3" x14ac:dyDescent="0.2">
      <c r="C10352" s="13"/>
    </row>
    <row r="10353" spans="3:3" x14ac:dyDescent="0.2">
      <c r="C10353" s="13"/>
    </row>
    <row r="10354" spans="3:3" x14ac:dyDescent="0.2">
      <c r="C10354" s="13"/>
    </row>
    <row r="10355" spans="3:3" x14ac:dyDescent="0.2">
      <c r="C10355" s="13"/>
    </row>
    <row r="10356" spans="3:3" x14ac:dyDescent="0.2">
      <c r="C10356" s="13"/>
    </row>
    <row r="10357" spans="3:3" x14ac:dyDescent="0.2">
      <c r="C10357" s="13"/>
    </row>
    <row r="10358" spans="3:3" x14ac:dyDescent="0.2">
      <c r="C10358" s="13"/>
    </row>
    <row r="10359" spans="3:3" x14ac:dyDescent="0.2">
      <c r="C10359" s="13"/>
    </row>
    <row r="10360" spans="3:3" x14ac:dyDescent="0.2">
      <c r="C10360" s="13"/>
    </row>
    <row r="10361" spans="3:3" x14ac:dyDescent="0.2">
      <c r="C10361" s="13"/>
    </row>
    <row r="10362" spans="3:3" x14ac:dyDescent="0.2">
      <c r="C10362" s="13"/>
    </row>
    <row r="10363" spans="3:3" x14ac:dyDescent="0.2">
      <c r="C10363" s="13"/>
    </row>
    <row r="10364" spans="3:3" x14ac:dyDescent="0.2">
      <c r="C10364" s="13"/>
    </row>
    <row r="10365" spans="3:3" x14ac:dyDescent="0.2">
      <c r="C10365" s="13"/>
    </row>
    <row r="10366" spans="3:3" x14ac:dyDescent="0.2">
      <c r="C10366" s="13"/>
    </row>
    <row r="10367" spans="3:3" x14ac:dyDescent="0.2">
      <c r="C10367" s="13"/>
    </row>
    <row r="10368" spans="3:3" x14ac:dyDescent="0.2">
      <c r="C10368" s="13"/>
    </row>
    <row r="10369" spans="3:3" x14ac:dyDescent="0.2">
      <c r="C10369" s="13"/>
    </row>
    <row r="10370" spans="3:3" x14ac:dyDescent="0.2">
      <c r="C10370" s="13"/>
    </row>
    <row r="10371" spans="3:3" x14ac:dyDescent="0.2">
      <c r="C10371" s="13"/>
    </row>
    <row r="10372" spans="3:3" x14ac:dyDescent="0.2">
      <c r="C10372" s="13"/>
    </row>
    <row r="10373" spans="3:3" x14ac:dyDescent="0.2">
      <c r="C10373" s="13"/>
    </row>
    <row r="10374" spans="3:3" x14ac:dyDescent="0.2">
      <c r="C10374" s="13"/>
    </row>
    <row r="10375" spans="3:3" x14ac:dyDescent="0.2">
      <c r="C10375" s="13"/>
    </row>
    <row r="10376" spans="3:3" x14ac:dyDescent="0.2">
      <c r="C10376" s="13"/>
    </row>
    <row r="10377" spans="3:3" x14ac:dyDescent="0.2">
      <c r="C10377" s="13"/>
    </row>
    <row r="10378" spans="3:3" x14ac:dyDescent="0.2">
      <c r="C10378" s="13"/>
    </row>
    <row r="10379" spans="3:3" x14ac:dyDescent="0.2">
      <c r="C10379" s="13"/>
    </row>
    <row r="10380" spans="3:3" x14ac:dyDescent="0.2">
      <c r="C10380" s="13"/>
    </row>
    <row r="10381" spans="3:3" x14ac:dyDescent="0.2">
      <c r="C10381" s="13"/>
    </row>
    <row r="10382" spans="3:3" x14ac:dyDescent="0.2">
      <c r="C10382" s="13"/>
    </row>
    <row r="10383" spans="3:3" x14ac:dyDescent="0.2">
      <c r="C10383" s="13"/>
    </row>
    <row r="10384" spans="3:3" x14ac:dyDescent="0.2">
      <c r="C10384" s="13"/>
    </row>
    <row r="10385" spans="3:3" x14ac:dyDescent="0.2">
      <c r="C10385" s="13"/>
    </row>
    <row r="10386" spans="3:3" x14ac:dyDescent="0.2">
      <c r="C10386" s="13"/>
    </row>
    <row r="10387" spans="3:3" x14ac:dyDescent="0.2">
      <c r="C10387" s="13"/>
    </row>
    <row r="10388" spans="3:3" x14ac:dyDescent="0.2">
      <c r="C10388" s="13"/>
    </row>
    <row r="10389" spans="3:3" x14ac:dyDescent="0.2">
      <c r="C10389" s="13"/>
    </row>
    <row r="10390" spans="3:3" x14ac:dyDescent="0.2">
      <c r="C10390" s="13"/>
    </row>
    <row r="10391" spans="3:3" x14ac:dyDescent="0.2">
      <c r="C10391" s="13"/>
    </row>
    <row r="10392" spans="3:3" x14ac:dyDescent="0.2">
      <c r="C10392" s="13"/>
    </row>
    <row r="10393" spans="3:3" x14ac:dyDescent="0.2">
      <c r="C10393" s="13"/>
    </row>
    <row r="10394" spans="3:3" x14ac:dyDescent="0.2">
      <c r="C10394" s="13"/>
    </row>
    <row r="10395" spans="3:3" x14ac:dyDescent="0.2">
      <c r="C10395" s="13"/>
    </row>
    <row r="10396" spans="3:3" x14ac:dyDescent="0.2">
      <c r="C10396" s="13"/>
    </row>
    <row r="10397" spans="3:3" x14ac:dyDescent="0.2">
      <c r="C10397" s="13"/>
    </row>
    <row r="10398" spans="3:3" x14ac:dyDescent="0.2">
      <c r="C10398" s="13"/>
    </row>
    <row r="10399" spans="3:3" x14ac:dyDescent="0.2">
      <c r="C10399" s="13"/>
    </row>
    <row r="10400" spans="3:3" x14ac:dyDescent="0.2">
      <c r="C10400" s="13"/>
    </row>
    <row r="10401" spans="3:3" x14ac:dyDescent="0.2">
      <c r="C10401" s="13"/>
    </row>
    <row r="10402" spans="3:3" x14ac:dyDescent="0.2">
      <c r="C10402" s="13"/>
    </row>
    <row r="10403" spans="3:3" x14ac:dyDescent="0.2">
      <c r="C10403" s="13"/>
    </row>
    <row r="10404" spans="3:3" x14ac:dyDescent="0.2">
      <c r="C10404" s="13"/>
    </row>
    <row r="10405" spans="3:3" x14ac:dyDescent="0.2">
      <c r="C10405" s="13"/>
    </row>
    <row r="10406" spans="3:3" x14ac:dyDescent="0.2">
      <c r="C10406" s="13"/>
    </row>
    <row r="10407" spans="3:3" x14ac:dyDescent="0.2">
      <c r="C10407" s="13"/>
    </row>
    <row r="10408" spans="3:3" x14ac:dyDescent="0.2">
      <c r="C10408" s="13"/>
    </row>
    <row r="10409" spans="3:3" x14ac:dyDescent="0.2">
      <c r="C10409" s="13"/>
    </row>
    <row r="10410" spans="3:3" x14ac:dyDescent="0.2">
      <c r="C10410" s="13"/>
    </row>
    <row r="10411" spans="3:3" x14ac:dyDescent="0.2">
      <c r="C10411" s="13"/>
    </row>
    <row r="10412" spans="3:3" x14ac:dyDescent="0.2">
      <c r="C10412" s="13"/>
    </row>
    <row r="10413" spans="3:3" x14ac:dyDescent="0.2">
      <c r="C10413" s="13"/>
    </row>
    <row r="10414" spans="3:3" x14ac:dyDescent="0.2">
      <c r="C10414" s="13"/>
    </row>
    <row r="10415" spans="3:3" x14ac:dyDescent="0.2">
      <c r="C10415" s="13"/>
    </row>
    <row r="10416" spans="3:3" x14ac:dyDescent="0.2">
      <c r="C10416" s="13"/>
    </row>
    <row r="10417" spans="3:3" x14ac:dyDescent="0.2">
      <c r="C10417" s="13"/>
    </row>
    <row r="10418" spans="3:3" x14ac:dyDescent="0.2">
      <c r="C10418" s="13"/>
    </row>
    <row r="10419" spans="3:3" x14ac:dyDescent="0.2">
      <c r="C10419" s="13"/>
    </row>
    <row r="10420" spans="3:3" x14ac:dyDescent="0.2">
      <c r="C10420" s="13"/>
    </row>
    <row r="10421" spans="3:3" x14ac:dyDescent="0.2">
      <c r="C10421" s="13"/>
    </row>
    <row r="10422" spans="3:3" x14ac:dyDescent="0.2">
      <c r="C10422" s="13"/>
    </row>
    <row r="10423" spans="3:3" x14ac:dyDescent="0.2">
      <c r="C10423" s="13"/>
    </row>
    <row r="10424" spans="3:3" x14ac:dyDescent="0.2">
      <c r="C10424" s="13"/>
    </row>
    <row r="10425" spans="3:3" x14ac:dyDescent="0.2">
      <c r="C10425" s="13"/>
    </row>
    <row r="10426" spans="3:3" x14ac:dyDescent="0.2">
      <c r="C10426" s="13"/>
    </row>
    <row r="10427" spans="3:3" x14ac:dyDescent="0.2">
      <c r="C10427" s="13"/>
    </row>
    <row r="10428" spans="3:3" x14ac:dyDescent="0.2">
      <c r="C10428" s="13"/>
    </row>
    <row r="10429" spans="3:3" x14ac:dyDescent="0.2">
      <c r="C10429" s="13"/>
    </row>
    <row r="10430" spans="3:3" x14ac:dyDescent="0.2">
      <c r="C10430" s="13"/>
    </row>
    <row r="10431" spans="3:3" x14ac:dyDescent="0.2">
      <c r="C10431" s="13"/>
    </row>
    <row r="10432" spans="3:3" x14ac:dyDescent="0.2">
      <c r="C10432" s="13"/>
    </row>
    <row r="10433" spans="3:3" x14ac:dyDescent="0.2">
      <c r="C10433" s="13"/>
    </row>
    <row r="10434" spans="3:3" x14ac:dyDescent="0.2">
      <c r="C10434" s="13"/>
    </row>
    <row r="10435" spans="3:3" x14ac:dyDescent="0.2">
      <c r="C10435" s="13"/>
    </row>
    <row r="10436" spans="3:3" x14ac:dyDescent="0.2">
      <c r="C10436" s="13"/>
    </row>
    <row r="10437" spans="3:3" x14ac:dyDescent="0.2">
      <c r="C10437" s="13"/>
    </row>
    <row r="10438" spans="3:3" x14ac:dyDescent="0.2">
      <c r="C10438" s="13"/>
    </row>
    <row r="10439" spans="3:3" x14ac:dyDescent="0.2">
      <c r="C10439" s="13"/>
    </row>
    <row r="10440" spans="3:3" x14ac:dyDescent="0.2">
      <c r="C10440" s="13"/>
    </row>
    <row r="10441" spans="3:3" x14ac:dyDescent="0.2">
      <c r="C10441" s="13"/>
    </row>
    <row r="10442" spans="3:3" x14ac:dyDescent="0.2">
      <c r="C10442" s="13"/>
    </row>
    <row r="10443" spans="3:3" x14ac:dyDescent="0.2">
      <c r="C10443" s="13"/>
    </row>
    <row r="10444" spans="3:3" x14ac:dyDescent="0.2">
      <c r="C10444" s="13"/>
    </row>
    <row r="10445" spans="3:3" x14ac:dyDescent="0.2">
      <c r="C10445" s="13"/>
    </row>
    <row r="10446" spans="3:3" x14ac:dyDescent="0.2">
      <c r="C10446" s="13"/>
    </row>
    <row r="10447" spans="3:3" x14ac:dyDescent="0.2">
      <c r="C10447" s="13"/>
    </row>
    <row r="10448" spans="3:3" x14ac:dyDescent="0.2">
      <c r="C10448" s="13"/>
    </row>
    <row r="10449" spans="3:3" x14ac:dyDescent="0.2">
      <c r="C10449" s="13"/>
    </row>
    <row r="10450" spans="3:3" x14ac:dyDescent="0.2">
      <c r="C10450" s="13"/>
    </row>
    <row r="10451" spans="3:3" x14ac:dyDescent="0.2">
      <c r="C10451" s="13"/>
    </row>
    <row r="10452" spans="3:3" x14ac:dyDescent="0.2">
      <c r="C10452" s="13"/>
    </row>
    <row r="10453" spans="3:3" x14ac:dyDescent="0.2">
      <c r="C10453" s="13"/>
    </row>
    <row r="10454" spans="3:3" x14ac:dyDescent="0.2">
      <c r="C10454" s="13"/>
    </row>
    <row r="10455" spans="3:3" x14ac:dyDescent="0.2">
      <c r="C10455" s="13"/>
    </row>
    <row r="10456" spans="3:3" x14ac:dyDescent="0.2">
      <c r="C10456" s="13"/>
    </row>
    <row r="10457" spans="3:3" x14ac:dyDescent="0.2">
      <c r="C10457" s="13"/>
    </row>
    <row r="10458" spans="3:3" x14ac:dyDescent="0.2">
      <c r="C10458" s="13"/>
    </row>
    <row r="10459" spans="3:3" x14ac:dyDescent="0.2">
      <c r="C10459" s="13"/>
    </row>
    <row r="10460" spans="3:3" x14ac:dyDescent="0.2">
      <c r="C10460" s="13"/>
    </row>
    <row r="10461" spans="3:3" x14ac:dyDescent="0.2">
      <c r="C10461" s="13"/>
    </row>
    <row r="10462" spans="3:3" x14ac:dyDescent="0.2">
      <c r="C10462" s="13"/>
    </row>
    <row r="10463" spans="3:3" x14ac:dyDescent="0.2">
      <c r="C10463" s="13"/>
    </row>
    <row r="10464" spans="3:3" x14ac:dyDescent="0.2">
      <c r="C10464" s="13"/>
    </row>
    <row r="10465" spans="3:3" x14ac:dyDescent="0.2">
      <c r="C10465" s="13"/>
    </row>
    <row r="10466" spans="3:3" x14ac:dyDescent="0.2">
      <c r="C10466" s="13"/>
    </row>
    <row r="10467" spans="3:3" x14ac:dyDescent="0.2">
      <c r="C10467" s="13"/>
    </row>
    <row r="10468" spans="3:3" x14ac:dyDescent="0.2">
      <c r="C10468" s="13"/>
    </row>
    <row r="10469" spans="3:3" x14ac:dyDescent="0.2">
      <c r="C10469" s="13"/>
    </row>
    <row r="10470" spans="3:3" x14ac:dyDescent="0.2">
      <c r="C10470" s="13"/>
    </row>
    <row r="10471" spans="3:3" x14ac:dyDescent="0.2">
      <c r="C10471" s="13"/>
    </row>
    <row r="10472" spans="3:3" x14ac:dyDescent="0.2">
      <c r="C10472" s="13"/>
    </row>
    <row r="10473" spans="3:3" x14ac:dyDescent="0.2">
      <c r="C10473" s="13"/>
    </row>
    <row r="10474" spans="3:3" x14ac:dyDescent="0.2">
      <c r="C10474" s="13"/>
    </row>
    <row r="10475" spans="3:3" x14ac:dyDescent="0.2">
      <c r="C10475" s="13"/>
    </row>
    <row r="10476" spans="3:3" x14ac:dyDescent="0.2">
      <c r="C10476" s="13"/>
    </row>
    <row r="10477" spans="3:3" x14ac:dyDescent="0.2">
      <c r="C10477" s="13"/>
    </row>
    <row r="10478" spans="3:3" x14ac:dyDescent="0.2">
      <c r="C10478" s="13"/>
    </row>
    <row r="10479" spans="3:3" x14ac:dyDescent="0.2">
      <c r="C10479" s="13"/>
    </row>
    <row r="10480" spans="3:3" x14ac:dyDescent="0.2">
      <c r="C10480" s="13"/>
    </row>
    <row r="10481" spans="3:3" x14ac:dyDescent="0.2">
      <c r="C10481" s="13"/>
    </row>
    <row r="10482" spans="3:3" x14ac:dyDescent="0.2">
      <c r="C10482" s="13"/>
    </row>
    <row r="10483" spans="3:3" x14ac:dyDescent="0.2">
      <c r="C10483" s="13"/>
    </row>
    <row r="10484" spans="3:3" x14ac:dyDescent="0.2">
      <c r="C10484" s="13"/>
    </row>
    <row r="10485" spans="3:3" x14ac:dyDescent="0.2">
      <c r="C10485" s="13"/>
    </row>
    <row r="10486" spans="3:3" x14ac:dyDescent="0.2">
      <c r="C10486" s="13"/>
    </row>
    <row r="10487" spans="3:3" x14ac:dyDescent="0.2">
      <c r="C10487" s="13"/>
    </row>
    <row r="10488" spans="3:3" x14ac:dyDescent="0.2">
      <c r="C10488" s="13"/>
    </row>
    <row r="10489" spans="3:3" x14ac:dyDescent="0.2">
      <c r="C10489" s="13"/>
    </row>
    <row r="10490" spans="3:3" x14ac:dyDescent="0.2">
      <c r="C10490" s="13"/>
    </row>
    <row r="10491" spans="3:3" x14ac:dyDescent="0.2">
      <c r="C10491" s="13"/>
    </row>
    <row r="10492" spans="3:3" x14ac:dyDescent="0.2">
      <c r="C10492" s="13"/>
    </row>
    <row r="10493" spans="3:3" x14ac:dyDescent="0.2">
      <c r="C10493" s="13"/>
    </row>
    <row r="10494" spans="3:3" x14ac:dyDescent="0.2">
      <c r="C10494" s="13"/>
    </row>
    <row r="10495" spans="3:3" x14ac:dyDescent="0.2">
      <c r="C10495" s="13"/>
    </row>
    <row r="10496" spans="3:3" x14ac:dyDescent="0.2">
      <c r="C10496" s="13"/>
    </row>
    <row r="10497" spans="3:3" x14ac:dyDescent="0.2">
      <c r="C10497" s="13"/>
    </row>
    <row r="10498" spans="3:3" x14ac:dyDescent="0.2">
      <c r="C10498" s="13"/>
    </row>
    <row r="10499" spans="3:3" x14ac:dyDescent="0.2">
      <c r="C10499" s="13"/>
    </row>
    <row r="10500" spans="3:3" x14ac:dyDescent="0.2">
      <c r="C10500" s="13"/>
    </row>
    <row r="10501" spans="3:3" x14ac:dyDescent="0.2">
      <c r="C10501" s="13"/>
    </row>
    <row r="10502" spans="3:3" x14ac:dyDescent="0.2">
      <c r="C10502" s="13"/>
    </row>
    <row r="10503" spans="3:3" x14ac:dyDescent="0.2">
      <c r="C10503" s="13"/>
    </row>
    <row r="10504" spans="3:3" x14ac:dyDescent="0.2">
      <c r="C10504" s="13"/>
    </row>
    <row r="10505" spans="3:3" x14ac:dyDescent="0.2">
      <c r="C10505" s="13"/>
    </row>
    <row r="10506" spans="3:3" x14ac:dyDescent="0.2">
      <c r="C10506" s="13"/>
    </row>
    <row r="10507" spans="3:3" x14ac:dyDescent="0.2">
      <c r="C10507" s="13"/>
    </row>
    <row r="10508" spans="3:3" x14ac:dyDescent="0.2">
      <c r="C10508" s="13"/>
    </row>
    <row r="10509" spans="3:3" x14ac:dyDescent="0.2">
      <c r="C10509" s="13"/>
    </row>
    <row r="10510" spans="3:3" x14ac:dyDescent="0.2">
      <c r="C10510" s="13"/>
    </row>
    <row r="10511" spans="3:3" x14ac:dyDescent="0.2">
      <c r="C10511" s="13"/>
    </row>
    <row r="10512" spans="3:3" x14ac:dyDescent="0.2">
      <c r="C10512" s="13"/>
    </row>
    <row r="10513" spans="3:3" x14ac:dyDescent="0.2">
      <c r="C10513" s="13"/>
    </row>
    <row r="10514" spans="3:3" x14ac:dyDescent="0.2">
      <c r="C10514" s="13"/>
    </row>
    <row r="10515" spans="3:3" x14ac:dyDescent="0.2">
      <c r="C10515" s="13"/>
    </row>
    <row r="10516" spans="3:3" x14ac:dyDescent="0.2">
      <c r="C10516" s="13"/>
    </row>
    <row r="10517" spans="3:3" x14ac:dyDescent="0.2">
      <c r="C10517" s="13"/>
    </row>
    <row r="10518" spans="3:3" x14ac:dyDescent="0.2">
      <c r="C10518" s="13"/>
    </row>
    <row r="10519" spans="3:3" x14ac:dyDescent="0.2">
      <c r="C10519" s="13"/>
    </row>
    <row r="10520" spans="3:3" x14ac:dyDescent="0.2">
      <c r="C10520" s="13"/>
    </row>
    <row r="10521" spans="3:3" x14ac:dyDescent="0.2">
      <c r="C10521" s="13"/>
    </row>
    <row r="10522" spans="3:3" x14ac:dyDescent="0.2">
      <c r="C10522" s="13"/>
    </row>
    <row r="10523" spans="3:3" x14ac:dyDescent="0.2">
      <c r="C10523" s="13"/>
    </row>
    <row r="10524" spans="3:3" x14ac:dyDescent="0.2">
      <c r="C10524" s="13"/>
    </row>
    <row r="10525" spans="3:3" x14ac:dyDescent="0.2">
      <c r="C10525" s="13"/>
    </row>
    <row r="10526" spans="3:3" x14ac:dyDescent="0.2">
      <c r="C10526" s="13"/>
    </row>
    <row r="10527" spans="3:3" x14ac:dyDescent="0.2">
      <c r="C10527" s="13"/>
    </row>
    <row r="10528" spans="3:3" x14ac:dyDescent="0.2">
      <c r="C10528" s="13"/>
    </row>
    <row r="10529" spans="3:3" x14ac:dyDescent="0.2">
      <c r="C10529" s="13"/>
    </row>
    <row r="10530" spans="3:3" x14ac:dyDescent="0.2">
      <c r="C10530" s="13"/>
    </row>
    <row r="10531" spans="3:3" x14ac:dyDescent="0.2">
      <c r="C10531" s="13"/>
    </row>
    <row r="10532" spans="3:3" x14ac:dyDescent="0.2">
      <c r="C10532" s="13"/>
    </row>
    <row r="10533" spans="3:3" x14ac:dyDescent="0.2">
      <c r="C10533" s="13"/>
    </row>
    <row r="10534" spans="3:3" x14ac:dyDescent="0.2">
      <c r="C10534" s="13"/>
    </row>
    <row r="10535" spans="3:3" x14ac:dyDescent="0.2">
      <c r="C10535" s="13"/>
    </row>
    <row r="10536" spans="3:3" x14ac:dyDescent="0.2">
      <c r="C10536" s="13"/>
    </row>
    <row r="10537" spans="3:3" x14ac:dyDescent="0.2">
      <c r="C10537" s="13"/>
    </row>
    <row r="10538" spans="3:3" x14ac:dyDescent="0.2">
      <c r="C10538" s="13"/>
    </row>
    <row r="10539" spans="3:3" x14ac:dyDescent="0.2">
      <c r="C10539" s="13"/>
    </row>
    <row r="10540" spans="3:3" x14ac:dyDescent="0.2">
      <c r="C10540" s="13"/>
    </row>
    <row r="10541" spans="3:3" x14ac:dyDescent="0.2">
      <c r="C10541" s="13"/>
    </row>
    <row r="10542" spans="3:3" x14ac:dyDescent="0.2">
      <c r="C10542" s="13"/>
    </row>
    <row r="10543" spans="3:3" x14ac:dyDescent="0.2">
      <c r="C10543" s="13"/>
    </row>
    <row r="10544" spans="3:3" x14ac:dyDescent="0.2">
      <c r="C10544" s="13"/>
    </row>
    <row r="10545" spans="3:3" x14ac:dyDescent="0.2">
      <c r="C10545" s="13"/>
    </row>
    <row r="10546" spans="3:3" x14ac:dyDescent="0.2">
      <c r="C10546" s="13"/>
    </row>
    <row r="10547" spans="3:3" x14ac:dyDescent="0.2">
      <c r="C10547" s="13"/>
    </row>
    <row r="10548" spans="3:3" x14ac:dyDescent="0.2">
      <c r="C10548" s="13"/>
    </row>
    <row r="10549" spans="3:3" x14ac:dyDescent="0.2">
      <c r="C10549" s="13"/>
    </row>
    <row r="10550" spans="3:3" x14ac:dyDescent="0.2">
      <c r="C10550" s="13"/>
    </row>
    <row r="10551" spans="3:3" x14ac:dyDescent="0.2">
      <c r="C10551" s="13"/>
    </row>
    <row r="10552" spans="3:3" x14ac:dyDescent="0.2">
      <c r="C10552" s="13"/>
    </row>
    <row r="10553" spans="3:3" x14ac:dyDescent="0.2">
      <c r="C10553" s="13"/>
    </row>
    <row r="10554" spans="3:3" x14ac:dyDescent="0.2">
      <c r="C10554" s="13"/>
    </row>
    <row r="10555" spans="3:3" x14ac:dyDescent="0.2">
      <c r="C10555" s="13"/>
    </row>
    <row r="10556" spans="3:3" x14ac:dyDescent="0.2">
      <c r="C10556" s="13"/>
    </row>
    <row r="10557" spans="3:3" x14ac:dyDescent="0.2">
      <c r="C10557" s="13"/>
    </row>
    <row r="10558" spans="3:3" x14ac:dyDescent="0.2">
      <c r="C10558" s="13"/>
    </row>
    <row r="10559" spans="3:3" x14ac:dyDescent="0.2">
      <c r="C10559" s="13"/>
    </row>
    <row r="10560" spans="3:3" x14ac:dyDescent="0.2">
      <c r="C10560" s="13"/>
    </row>
    <row r="10561" spans="3:3" x14ac:dyDescent="0.2">
      <c r="C10561" s="13"/>
    </row>
    <row r="10562" spans="3:3" x14ac:dyDescent="0.2">
      <c r="C10562" s="13"/>
    </row>
    <row r="10563" spans="3:3" x14ac:dyDescent="0.2">
      <c r="C10563" s="13"/>
    </row>
    <row r="10564" spans="3:3" x14ac:dyDescent="0.2">
      <c r="C10564" s="13"/>
    </row>
    <row r="10565" spans="3:3" x14ac:dyDescent="0.2">
      <c r="C10565" s="13"/>
    </row>
    <row r="10566" spans="3:3" x14ac:dyDescent="0.2">
      <c r="C10566" s="13"/>
    </row>
    <row r="10567" spans="3:3" x14ac:dyDescent="0.2">
      <c r="C10567" s="13"/>
    </row>
    <row r="10568" spans="3:3" x14ac:dyDescent="0.2">
      <c r="C10568" s="13"/>
    </row>
    <row r="10569" spans="3:3" x14ac:dyDescent="0.2">
      <c r="C10569" s="13"/>
    </row>
    <row r="10570" spans="3:3" x14ac:dyDescent="0.2">
      <c r="C10570" s="13"/>
    </row>
    <row r="10571" spans="3:3" x14ac:dyDescent="0.2">
      <c r="C10571" s="13"/>
    </row>
    <row r="10572" spans="3:3" x14ac:dyDescent="0.2">
      <c r="C10572" s="13"/>
    </row>
    <row r="10573" spans="3:3" x14ac:dyDescent="0.2">
      <c r="C10573" s="13"/>
    </row>
    <row r="10574" spans="3:3" x14ac:dyDescent="0.2">
      <c r="C10574" s="13"/>
    </row>
    <row r="10575" spans="3:3" x14ac:dyDescent="0.2">
      <c r="C10575" s="13"/>
    </row>
    <row r="10576" spans="3:3" x14ac:dyDescent="0.2">
      <c r="C10576" s="13"/>
    </row>
    <row r="10577" spans="3:3" x14ac:dyDescent="0.2">
      <c r="C10577" s="13"/>
    </row>
    <row r="10578" spans="3:3" x14ac:dyDescent="0.2">
      <c r="C10578" s="13"/>
    </row>
    <row r="10579" spans="3:3" x14ac:dyDescent="0.2">
      <c r="C10579" s="13"/>
    </row>
    <row r="10580" spans="3:3" x14ac:dyDescent="0.2">
      <c r="C10580" s="13"/>
    </row>
    <row r="10581" spans="3:3" x14ac:dyDescent="0.2">
      <c r="C10581" s="13"/>
    </row>
    <row r="10582" spans="3:3" x14ac:dyDescent="0.2">
      <c r="C10582" s="13"/>
    </row>
    <row r="10583" spans="3:3" x14ac:dyDescent="0.2">
      <c r="C10583" s="13"/>
    </row>
    <row r="10584" spans="3:3" x14ac:dyDescent="0.2">
      <c r="C10584" s="13"/>
    </row>
    <row r="10585" spans="3:3" x14ac:dyDescent="0.2">
      <c r="C10585" s="13"/>
    </row>
    <row r="10586" spans="3:3" x14ac:dyDescent="0.2">
      <c r="C10586" s="13"/>
    </row>
    <row r="10587" spans="3:3" x14ac:dyDescent="0.2">
      <c r="C10587" s="13"/>
    </row>
    <row r="10588" spans="3:3" x14ac:dyDescent="0.2">
      <c r="C10588" s="13"/>
    </row>
    <row r="10589" spans="3:3" x14ac:dyDescent="0.2">
      <c r="C10589" s="13"/>
    </row>
    <row r="10590" spans="3:3" x14ac:dyDescent="0.2">
      <c r="C10590" s="13"/>
    </row>
    <row r="10591" spans="3:3" x14ac:dyDescent="0.2">
      <c r="C10591" s="13"/>
    </row>
    <row r="10592" spans="3:3" x14ac:dyDescent="0.2">
      <c r="C10592" s="13"/>
    </row>
    <row r="10593" spans="3:3" x14ac:dyDescent="0.2">
      <c r="C10593" s="13"/>
    </row>
    <row r="10594" spans="3:3" x14ac:dyDescent="0.2">
      <c r="C10594" s="13"/>
    </row>
    <row r="10595" spans="3:3" x14ac:dyDescent="0.2">
      <c r="C10595" s="13"/>
    </row>
    <row r="10596" spans="3:3" x14ac:dyDescent="0.2">
      <c r="C10596" s="13"/>
    </row>
    <row r="10597" spans="3:3" x14ac:dyDescent="0.2">
      <c r="C10597" s="13"/>
    </row>
    <row r="10598" spans="3:3" x14ac:dyDescent="0.2">
      <c r="C10598" s="13"/>
    </row>
    <row r="10599" spans="3:3" x14ac:dyDescent="0.2">
      <c r="C10599" s="13"/>
    </row>
    <row r="10600" spans="3:3" x14ac:dyDescent="0.2">
      <c r="C10600" s="13"/>
    </row>
    <row r="10601" spans="3:3" x14ac:dyDescent="0.2">
      <c r="C10601" s="13"/>
    </row>
    <row r="10602" spans="3:3" x14ac:dyDescent="0.2">
      <c r="C10602" s="13"/>
    </row>
    <row r="10603" spans="3:3" x14ac:dyDescent="0.2">
      <c r="C10603" s="13"/>
    </row>
    <row r="10604" spans="3:3" x14ac:dyDescent="0.2">
      <c r="C10604" s="13"/>
    </row>
    <row r="10605" spans="3:3" x14ac:dyDescent="0.2">
      <c r="C10605" s="13"/>
    </row>
    <row r="10606" spans="3:3" x14ac:dyDescent="0.2">
      <c r="C10606" s="13"/>
    </row>
    <row r="10607" spans="3:3" x14ac:dyDescent="0.2">
      <c r="C10607" s="13"/>
    </row>
    <row r="10608" spans="3:3" x14ac:dyDescent="0.2">
      <c r="C10608" s="13"/>
    </row>
    <row r="10609" spans="3:3" x14ac:dyDescent="0.2">
      <c r="C10609" s="13"/>
    </row>
    <row r="10610" spans="3:3" x14ac:dyDescent="0.2">
      <c r="C10610" s="13"/>
    </row>
    <row r="10611" spans="3:3" x14ac:dyDescent="0.2">
      <c r="C10611" s="13"/>
    </row>
    <row r="10612" spans="3:3" x14ac:dyDescent="0.2">
      <c r="C10612" s="13"/>
    </row>
    <row r="10613" spans="3:3" x14ac:dyDescent="0.2">
      <c r="C10613" s="13"/>
    </row>
    <row r="10614" spans="3:3" x14ac:dyDescent="0.2">
      <c r="C10614" s="13"/>
    </row>
    <row r="10615" spans="3:3" x14ac:dyDescent="0.2">
      <c r="C10615" s="13"/>
    </row>
    <row r="10616" spans="3:3" x14ac:dyDescent="0.2">
      <c r="C10616" s="13"/>
    </row>
    <row r="10617" spans="3:3" x14ac:dyDescent="0.2">
      <c r="C10617" s="13"/>
    </row>
    <row r="10618" spans="3:3" x14ac:dyDescent="0.2">
      <c r="C10618" s="13"/>
    </row>
    <row r="10619" spans="3:3" x14ac:dyDescent="0.2">
      <c r="C10619" s="13"/>
    </row>
    <row r="10620" spans="3:3" x14ac:dyDescent="0.2">
      <c r="C10620" s="13"/>
    </row>
    <row r="10621" spans="3:3" x14ac:dyDescent="0.2">
      <c r="C10621" s="13"/>
    </row>
    <row r="10622" spans="3:3" x14ac:dyDescent="0.2">
      <c r="C10622" s="13"/>
    </row>
    <row r="10623" spans="3:3" x14ac:dyDescent="0.2">
      <c r="C10623" s="13"/>
    </row>
    <row r="10624" spans="3:3" x14ac:dyDescent="0.2">
      <c r="C10624" s="13"/>
    </row>
    <row r="10625" spans="3:3" x14ac:dyDescent="0.2">
      <c r="C10625" s="13"/>
    </row>
    <row r="10626" spans="3:3" x14ac:dyDescent="0.2">
      <c r="C10626" s="13"/>
    </row>
    <row r="10627" spans="3:3" x14ac:dyDescent="0.2">
      <c r="C10627" s="13"/>
    </row>
    <row r="10628" spans="3:3" x14ac:dyDescent="0.2">
      <c r="C10628" s="13"/>
    </row>
    <row r="10629" spans="3:3" x14ac:dyDescent="0.2">
      <c r="C10629" s="13"/>
    </row>
    <row r="10630" spans="3:3" x14ac:dyDescent="0.2">
      <c r="C10630" s="13"/>
    </row>
    <row r="10631" spans="3:3" x14ac:dyDescent="0.2">
      <c r="C10631" s="13"/>
    </row>
    <row r="10632" spans="3:3" x14ac:dyDescent="0.2">
      <c r="C10632" s="13"/>
    </row>
    <row r="10633" spans="3:3" x14ac:dyDescent="0.2">
      <c r="C10633" s="13"/>
    </row>
    <row r="10634" spans="3:3" x14ac:dyDescent="0.2">
      <c r="C10634" s="13"/>
    </row>
    <row r="10635" spans="3:3" x14ac:dyDescent="0.2">
      <c r="C10635" s="13"/>
    </row>
    <row r="10636" spans="3:3" x14ac:dyDescent="0.2">
      <c r="C10636" s="13"/>
    </row>
    <row r="10637" spans="3:3" x14ac:dyDescent="0.2">
      <c r="C10637" s="13"/>
    </row>
    <row r="10638" spans="3:3" x14ac:dyDescent="0.2">
      <c r="C10638" s="13"/>
    </row>
    <row r="10639" spans="3:3" x14ac:dyDescent="0.2">
      <c r="C10639" s="13"/>
    </row>
    <row r="10640" spans="3:3" x14ac:dyDescent="0.2">
      <c r="C10640" s="13"/>
    </row>
    <row r="10641" spans="3:3" x14ac:dyDescent="0.2">
      <c r="C10641" s="13"/>
    </row>
    <row r="10642" spans="3:3" x14ac:dyDescent="0.2">
      <c r="C10642" s="13"/>
    </row>
    <row r="10643" spans="3:3" x14ac:dyDescent="0.2">
      <c r="C10643" s="13"/>
    </row>
    <row r="10644" spans="3:3" x14ac:dyDescent="0.2">
      <c r="C10644" s="13"/>
    </row>
    <row r="10645" spans="3:3" x14ac:dyDescent="0.2">
      <c r="C10645" s="13"/>
    </row>
    <row r="10646" spans="3:3" x14ac:dyDescent="0.2">
      <c r="C10646" s="13"/>
    </row>
    <row r="10647" spans="3:3" x14ac:dyDescent="0.2">
      <c r="C10647" s="13"/>
    </row>
    <row r="10648" spans="3:3" x14ac:dyDescent="0.2">
      <c r="C10648" s="13"/>
    </row>
    <row r="10649" spans="3:3" x14ac:dyDescent="0.2">
      <c r="C10649" s="13"/>
    </row>
    <row r="10650" spans="3:3" x14ac:dyDescent="0.2">
      <c r="C10650" s="13"/>
    </row>
    <row r="10651" spans="3:3" x14ac:dyDescent="0.2">
      <c r="C10651" s="13"/>
    </row>
    <row r="10652" spans="3:3" x14ac:dyDescent="0.2">
      <c r="C10652" s="13"/>
    </row>
    <row r="10653" spans="3:3" x14ac:dyDescent="0.2">
      <c r="C10653" s="13"/>
    </row>
    <row r="10654" spans="3:3" x14ac:dyDescent="0.2">
      <c r="C10654" s="13"/>
    </row>
    <row r="10655" spans="3:3" x14ac:dyDescent="0.2">
      <c r="C10655" s="13"/>
    </row>
    <row r="10656" spans="3:3" x14ac:dyDescent="0.2">
      <c r="C10656" s="13"/>
    </row>
    <row r="10657" spans="3:3" x14ac:dyDescent="0.2">
      <c r="C10657" s="13"/>
    </row>
    <row r="10658" spans="3:3" x14ac:dyDescent="0.2">
      <c r="C10658" s="13"/>
    </row>
    <row r="10659" spans="3:3" x14ac:dyDescent="0.2">
      <c r="C10659" s="13"/>
    </row>
    <row r="10660" spans="3:3" x14ac:dyDescent="0.2">
      <c r="C10660" s="13"/>
    </row>
    <row r="10661" spans="3:3" x14ac:dyDescent="0.2">
      <c r="C10661" s="13"/>
    </row>
    <row r="10662" spans="3:3" x14ac:dyDescent="0.2">
      <c r="C10662" s="13"/>
    </row>
    <row r="10663" spans="3:3" x14ac:dyDescent="0.2">
      <c r="C10663" s="13"/>
    </row>
    <row r="10664" spans="3:3" x14ac:dyDescent="0.2">
      <c r="C10664" s="13"/>
    </row>
    <row r="10665" spans="3:3" x14ac:dyDescent="0.2">
      <c r="C10665" s="13"/>
    </row>
    <row r="10666" spans="3:3" x14ac:dyDescent="0.2">
      <c r="C10666" s="13"/>
    </row>
    <row r="10667" spans="3:3" x14ac:dyDescent="0.2">
      <c r="C10667" s="13"/>
    </row>
    <row r="10668" spans="3:3" x14ac:dyDescent="0.2">
      <c r="C10668" s="13"/>
    </row>
    <row r="10669" spans="3:3" x14ac:dyDescent="0.2">
      <c r="C10669" s="13"/>
    </row>
    <row r="10670" spans="3:3" x14ac:dyDescent="0.2">
      <c r="C10670" s="13"/>
    </row>
    <row r="10671" spans="3:3" x14ac:dyDescent="0.2">
      <c r="C10671" s="13"/>
    </row>
    <row r="10672" spans="3:3" x14ac:dyDescent="0.2">
      <c r="C10672" s="13"/>
    </row>
    <row r="10673" spans="3:3" x14ac:dyDescent="0.2">
      <c r="C10673" s="13"/>
    </row>
    <row r="10674" spans="3:3" x14ac:dyDescent="0.2">
      <c r="C10674" s="13"/>
    </row>
    <row r="10675" spans="3:3" x14ac:dyDescent="0.2">
      <c r="C10675" s="13"/>
    </row>
    <row r="10676" spans="3:3" x14ac:dyDescent="0.2">
      <c r="C10676" s="13"/>
    </row>
    <row r="10677" spans="3:3" x14ac:dyDescent="0.2">
      <c r="C10677" s="13"/>
    </row>
    <row r="10678" spans="3:3" x14ac:dyDescent="0.2">
      <c r="C10678" s="13"/>
    </row>
    <row r="10679" spans="3:3" x14ac:dyDescent="0.2">
      <c r="C10679" s="13"/>
    </row>
    <row r="10680" spans="3:3" x14ac:dyDescent="0.2">
      <c r="C10680" s="13"/>
    </row>
    <row r="10681" spans="3:3" x14ac:dyDescent="0.2">
      <c r="C10681" s="13"/>
    </row>
    <row r="10682" spans="3:3" x14ac:dyDescent="0.2">
      <c r="C10682" s="13"/>
    </row>
    <row r="10683" spans="3:3" x14ac:dyDescent="0.2">
      <c r="C10683" s="13"/>
    </row>
    <row r="10684" spans="3:3" x14ac:dyDescent="0.2">
      <c r="C10684" s="13"/>
    </row>
    <row r="10685" spans="3:3" x14ac:dyDescent="0.2">
      <c r="C10685" s="13"/>
    </row>
    <row r="10686" spans="3:3" x14ac:dyDescent="0.2">
      <c r="C10686" s="13"/>
    </row>
    <row r="10687" spans="3:3" x14ac:dyDescent="0.2">
      <c r="C10687" s="13"/>
    </row>
    <row r="10688" spans="3:3" x14ac:dyDescent="0.2">
      <c r="C10688" s="13"/>
    </row>
    <row r="10689" spans="3:3" x14ac:dyDescent="0.2">
      <c r="C10689" s="13"/>
    </row>
    <row r="10690" spans="3:3" x14ac:dyDescent="0.2">
      <c r="C10690" s="13"/>
    </row>
    <row r="10691" spans="3:3" x14ac:dyDescent="0.2">
      <c r="C10691" s="13"/>
    </row>
    <row r="10692" spans="3:3" x14ac:dyDescent="0.2">
      <c r="C10692" s="13"/>
    </row>
    <row r="10693" spans="3:3" x14ac:dyDescent="0.2">
      <c r="C10693" s="13"/>
    </row>
    <row r="10694" spans="3:3" x14ac:dyDescent="0.2">
      <c r="C10694" s="13"/>
    </row>
    <row r="10695" spans="3:3" x14ac:dyDescent="0.2">
      <c r="C10695" s="13"/>
    </row>
    <row r="10696" spans="3:3" x14ac:dyDescent="0.2">
      <c r="C10696" s="13"/>
    </row>
    <row r="10697" spans="3:3" x14ac:dyDescent="0.2">
      <c r="C10697" s="13"/>
    </row>
    <row r="10698" spans="3:3" x14ac:dyDescent="0.2">
      <c r="C10698" s="13"/>
    </row>
    <row r="10699" spans="3:3" x14ac:dyDescent="0.2">
      <c r="C10699" s="13"/>
    </row>
    <row r="10700" spans="3:3" x14ac:dyDescent="0.2">
      <c r="C10700" s="13"/>
    </row>
    <row r="10701" spans="3:3" x14ac:dyDescent="0.2">
      <c r="C10701" s="13"/>
    </row>
    <row r="10702" spans="3:3" x14ac:dyDescent="0.2">
      <c r="C10702" s="13"/>
    </row>
    <row r="10703" spans="3:3" x14ac:dyDescent="0.2">
      <c r="C10703" s="13"/>
    </row>
    <row r="10704" spans="3:3" x14ac:dyDescent="0.2">
      <c r="C10704" s="13"/>
    </row>
    <row r="10705" spans="3:3" x14ac:dyDescent="0.2">
      <c r="C10705" s="13"/>
    </row>
    <row r="10706" spans="3:3" x14ac:dyDescent="0.2">
      <c r="C10706" s="13"/>
    </row>
    <row r="10707" spans="3:3" x14ac:dyDescent="0.2">
      <c r="C10707" s="13"/>
    </row>
    <row r="10708" spans="3:3" x14ac:dyDescent="0.2">
      <c r="C10708" s="13"/>
    </row>
    <row r="10709" spans="3:3" x14ac:dyDescent="0.2">
      <c r="C10709" s="13"/>
    </row>
    <row r="10710" spans="3:3" x14ac:dyDescent="0.2">
      <c r="C10710" s="13"/>
    </row>
    <row r="10711" spans="3:3" x14ac:dyDescent="0.2">
      <c r="C10711" s="13"/>
    </row>
    <row r="10712" spans="3:3" x14ac:dyDescent="0.2">
      <c r="C10712" s="13"/>
    </row>
    <row r="10713" spans="3:3" x14ac:dyDescent="0.2">
      <c r="C10713" s="13"/>
    </row>
    <row r="10714" spans="3:3" x14ac:dyDescent="0.2">
      <c r="C10714" s="13"/>
    </row>
    <row r="10715" spans="3:3" x14ac:dyDescent="0.2">
      <c r="C10715" s="13"/>
    </row>
    <row r="10716" spans="3:3" x14ac:dyDescent="0.2">
      <c r="C10716" s="13"/>
    </row>
    <row r="10717" spans="3:3" x14ac:dyDescent="0.2">
      <c r="C10717" s="13"/>
    </row>
    <row r="10718" spans="3:3" x14ac:dyDescent="0.2">
      <c r="C10718" s="13"/>
    </row>
    <row r="10719" spans="3:3" x14ac:dyDescent="0.2">
      <c r="C10719" s="13"/>
    </row>
    <row r="10720" spans="3:3" x14ac:dyDescent="0.2">
      <c r="C10720" s="13"/>
    </row>
    <row r="10721" spans="3:3" x14ac:dyDescent="0.2">
      <c r="C10721" s="13"/>
    </row>
    <row r="10722" spans="3:3" x14ac:dyDescent="0.2">
      <c r="C10722" s="13"/>
    </row>
    <row r="10723" spans="3:3" x14ac:dyDescent="0.2">
      <c r="C10723" s="13"/>
    </row>
    <row r="10724" spans="3:3" x14ac:dyDescent="0.2">
      <c r="C10724" s="13"/>
    </row>
    <row r="10725" spans="3:3" x14ac:dyDescent="0.2">
      <c r="C10725" s="13"/>
    </row>
    <row r="10726" spans="3:3" x14ac:dyDescent="0.2">
      <c r="C10726" s="13"/>
    </row>
    <row r="10727" spans="3:3" x14ac:dyDescent="0.2">
      <c r="C10727" s="13"/>
    </row>
    <row r="10728" spans="3:3" x14ac:dyDescent="0.2">
      <c r="C10728" s="13"/>
    </row>
    <row r="10729" spans="3:3" x14ac:dyDescent="0.2">
      <c r="C10729" s="13"/>
    </row>
    <row r="10730" spans="3:3" x14ac:dyDescent="0.2">
      <c r="C10730" s="13"/>
    </row>
    <row r="10731" spans="3:3" x14ac:dyDescent="0.2">
      <c r="C10731" s="13"/>
    </row>
    <row r="10732" spans="3:3" x14ac:dyDescent="0.2">
      <c r="C10732" s="13"/>
    </row>
    <row r="10733" spans="3:3" x14ac:dyDescent="0.2">
      <c r="C10733" s="13"/>
    </row>
    <row r="10734" spans="3:3" x14ac:dyDescent="0.2">
      <c r="C10734" s="13"/>
    </row>
    <row r="10735" spans="3:3" x14ac:dyDescent="0.2">
      <c r="C10735" s="13"/>
    </row>
    <row r="10736" spans="3:3" x14ac:dyDescent="0.2">
      <c r="C10736" s="13"/>
    </row>
    <row r="10737" spans="3:3" x14ac:dyDescent="0.2">
      <c r="C10737" s="13"/>
    </row>
    <row r="10738" spans="3:3" x14ac:dyDescent="0.2">
      <c r="C10738" s="13"/>
    </row>
    <row r="10739" spans="3:3" x14ac:dyDescent="0.2">
      <c r="C10739" s="13"/>
    </row>
    <row r="10740" spans="3:3" x14ac:dyDescent="0.2">
      <c r="C10740" s="13"/>
    </row>
    <row r="10741" spans="3:3" x14ac:dyDescent="0.2">
      <c r="C10741" s="13"/>
    </row>
    <row r="10742" spans="3:3" x14ac:dyDescent="0.2">
      <c r="C10742" s="13"/>
    </row>
    <row r="10743" spans="3:3" x14ac:dyDescent="0.2">
      <c r="C10743" s="13"/>
    </row>
    <row r="10744" spans="3:3" x14ac:dyDescent="0.2">
      <c r="C10744" s="13"/>
    </row>
    <row r="10745" spans="3:3" x14ac:dyDescent="0.2">
      <c r="C10745" s="13"/>
    </row>
    <row r="10746" spans="3:3" x14ac:dyDescent="0.2">
      <c r="C10746" s="13"/>
    </row>
    <row r="10747" spans="3:3" x14ac:dyDescent="0.2">
      <c r="C10747" s="13"/>
    </row>
    <row r="10748" spans="3:3" x14ac:dyDescent="0.2">
      <c r="C10748" s="13"/>
    </row>
    <row r="10749" spans="3:3" x14ac:dyDescent="0.2">
      <c r="C10749" s="13"/>
    </row>
    <row r="10750" spans="3:3" x14ac:dyDescent="0.2">
      <c r="C10750" s="13"/>
    </row>
    <row r="10751" spans="3:3" x14ac:dyDescent="0.2">
      <c r="C10751" s="13"/>
    </row>
    <row r="10752" spans="3:3" x14ac:dyDescent="0.2">
      <c r="C10752" s="13"/>
    </row>
    <row r="10753" spans="3:3" x14ac:dyDescent="0.2">
      <c r="C10753" s="13"/>
    </row>
    <row r="10754" spans="3:3" x14ac:dyDescent="0.2">
      <c r="C10754" s="13"/>
    </row>
    <row r="10755" spans="3:3" x14ac:dyDescent="0.2">
      <c r="C10755" s="13"/>
    </row>
    <row r="10756" spans="3:3" x14ac:dyDescent="0.2">
      <c r="C10756" s="13"/>
    </row>
    <row r="10757" spans="3:3" x14ac:dyDescent="0.2">
      <c r="C10757" s="13"/>
    </row>
    <row r="10758" spans="3:3" x14ac:dyDescent="0.2">
      <c r="C10758" s="13"/>
    </row>
    <row r="10759" spans="3:3" x14ac:dyDescent="0.2">
      <c r="C10759" s="13"/>
    </row>
    <row r="10760" spans="3:3" x14ac:dyDescent="0.2">
      <c r="C10760" s="13"/>
    </row>
    <row r="10761" spans="3:3" x14ac:dyDescent="0.2">
      <c r="C10761" s="13"/>
    </row>
    <row r="10762" spans="3:3" x14ac:dyDescent="0.2">
      <c r="C10762" s="13"/>
    </row>
    <row r="10763" spans="3:3" x14ac:dyDescent="0.2">
      <c r="C10763" s="13"/>
    </row>
    <row r="10764" spans="3:3" x14ac:dyDescent="0.2">
      <c r="C10764" s="13"/>
    </row>
    <row r="10765" spans="3:3" x14ac:dyDescent="0.2">
      <c r="C10765" s="13"/>
    </row>
    <row r="10766" spans="3:3" x14ac:dyDescent="0.2">
      <c r="C10766" s="13"/>
    </row>
    <row r="10767" spans="3:3" x14ac:dyDescent="0.2">
      <c r="C10767" s="13"/>
    </row>
    <row r="10768" spans="3:3" x14ac:dyDescent="0.2">
      <c r="C10768" s="13"/>
    </row>
    <row r="10769" spans="3:3" x14ac:dyDescent="0.2">
      <c r="C10769" s="13"/>
    </row>
    <row r="10770" spans="3:3" x14ac:dyDescent="0.2">
      <c r="C10770" s="13"/>
    </row>
    <row r="10771" spans="3:3" x14ac:dyDescent="0.2">
      <c r="C10771" s="13"/>
    </row>
    <row r="10772" spans="3:3" x14ac:dyDescent="0.2">
      <c r="C10772" s="13"/>
    </row>
    <row r="10773" spans="3:3" x14ac:dyDescent="0.2">
      <c r="C10773" s="13"/>
    </row>
    <row r="10774" spans="3:3" x14ac:dyDescent="0.2">
      <c r="C10774" s="13"/>
    </row>
    <row r="10775" spans="3:3" x14ac:dyDescent="0.2">
      <c r="C10775" s="13"/>
    </row>
    <row r="10776" spans="3:3" x14ac:dyDescent="0.2">
      <c r="C10776" s="13"/>
    </row>
    <row r="10777" spans="3:3" x14ac:dyDescent="0.2">
      <c r="C10777" s="13"/>
    </row>
    <row r="10778" spans="3:3" x14ac:dyDescent="0.2">
      <c r="C10778" s="13"/>
    </row>
    <row r="10779" spans="3:3" x14ac:dyDescent="0.2">
      <c r="C10779" s="13"/>
    </row>
    <row r="10780" spans="3:3" x14ac:dyDescent="0.2">
      <c r="C10780" s="13"/>
    </row>
    <row r="10781" spans="3:3" x14ac:dyDescent="0.2">
      <c r="C10781" s="13"/>
    </row>
    <row r="10782" spans="3:3" x14ac:dyDescent="0.2">
      <c r="C10782" s="13"/>
    </row>
    <row r="10783" spans="3:3" x14ac:dyDescent="0.2">
      <c r="C10783" s="13"/>
    </row>
    <row r="10784" spans="3:3" x14ac:dyDescent="0.2">
      <c r="C10784" s="13"/>
    </row>
    <row r="10785" spans="3:3" x14ac:dyDescent="0.2">
      <c r="C10785" s="13"/>
    </row>
    <row r="10786" spans="3:3" x14ac:dyDescent="0.2">
      <c r="C10786" s="13"/>
    </row>
    <row r="10787" spans="3:3" x14ac:dyDescent="0.2">
      <c r="C10787" s="13"/>
    </row>
    <row r="10788" spans="3:3" x14ac:dyDescent="0.2">
      <c r="C10788" s="13"/>
    </row>
    <row r="10789" spans="3:3" x14ac:dyDescent="0.2">
      <c r="C10789" s="13"/>
    </row>
    <row r="10790" spans="3:3" x14ac:dyDescent="0.2">
      <c r="C10790" s="13"/>
    </row>
    <row r="10791" spans="3:3" x14ac:dyDescent="0.2">
      <c r="C10791" s="13"/>
    </row>
    <row r="10792" spans="3:3" x14ac:dyDescent="0.2">
      <c r="C10792" s="13"/>
    </row>
    <row r="10793" spans="3:3" x14ac:dyDescent="0.2">
      <c r="C10793" s="13"/>
    </row>
    <row r="10794" spans="3:3" x14ac:dyDescent="0.2">
      <c r="C10794" s="13"/>
    </row>
    <row r="10795" spans="3:3" x14ac:dyDescent="0.2">
      <c r="C10795" s="13"/>
    </row>
    <row r="10796" spans="3:3" x14ac:dyDescent="0.2">
      <c r="C10796" s="13"/>
    </row>
    <row r="10797" spans="3:3" x14ac:dyDescent="0.2">
      <c r="C10797" s="13"/>
    </row>
    <row r="10798" spans="3:3" x14ac:dyDescent="0.2">
      <c r="C10798" s="13"/>
    </row>
    <row r="10799" spans="3:3" x14ac:dyDescent="0.2">
      <c r="C10799" s="13"/>
    </row>
    <row r="10800" spans="3:3" x14ac:dyDescent="0.2">
      <c r="C10800" s="13"/>
    </row>
    <row r="10801" spans="3:3" x14ac:dyDescent="0.2">
      <c r="C10801" s="13"/>
    </row>
    <row r="10802" spans="3:3" x14ac:dyDescent="0.2">
      <c r="C10802" s="13"/>
    </row>
    <row r="10803" spans="3:3" x14ac:dyDescent="0.2">
      <c r="C10803" s="13"/>
    </row>
    <row r="10804" spans="3:3" x14ac:dyDescent="0.2">
      <c r="C10804" s="13"/>
    </row>
    <row r="10805" spans="3:3" x14ac:dyDescent="0.2">
      <c r="C10805" s="13"/>
    </row>
    <row r="10806" spans="3:3" x14ac:dyDescent="0.2">
      <c r="C10806" s="13"/>
    </row>
    <row r="10807" spans="3:3" x14ac:dyDescent="0.2">
      <c r="C10807" s="13"/>
    </row>
    <row r="10808" spans="3:3" x14ac:dyDescent="0.2">
      <c r="C10808" s="13"/>
    </row>
    <row r="10809" spans="3:3" x14ac:dyDescent="0.2">
      <c r="C10809" s="13"/>
    </row>
    <row r="10810" spans="3:3" x14ac:dyDescent="0.2">
      <c r="C10810" s="13"/>
    </row>
    <row r="10811" spans="3:3" x14ac:dyDescent="0.2">
      <c r="C10811" s="13"/>
    </row>
    <row r="10812" spans="3:3" x14ac:dyDescent="0.2">
      <c r="C10812" s="13"/>
    </row>
    <row r="10813" spans="3:3" x14ac:dyDescent="0.2">
      <c r="C10813" s="13"/>
    </row>
    <row r="10814" spans="3:3" x14ac:dyDescent="0.2">
      <c r="C10814" s="13"/>
    </row>
    <row r="10815" spans="3:3" x14ac:dyDescent="0.2">
      <c r="C10815" s="13"/>
    </row>
    <row r="10816" spans="3:3" x14ac:dyDescent="0.2">
      <c r="C10816" s="13"/>
    </row>
    <row r="10817" spans="3:3" x14ac:dyDescent="0.2">
      <c r="C10817" s="13"/>
    </row>
    <row r="10818" spans="3:3" x14ac:dyDescent="0.2">
      <c r="C10818" s="13"/>
    </row>
    <row r="10819" spans="3:3" x14ac:dyDescent="0.2">
      <c r="C10819" s="13"/>
    </row>
    <row r="10820" spans="3:3" x14ac:dyDescent="0.2">
      <c r="C10820" s="13"/>
    </row>
    <row r="10821" spans="3:3" x14ac:dyDescent="0.2">
      <c r="C10821" s="13"/>
    </row>
    <row r="10822" spans="3:3" x14ac:dyDescent="0.2">
      <c r="C10822" s="13"/>
    </row>
    <row r="10823" spans="3:3" x14ac:dyDescent="0.2">
      <c r="C10823" s="13"/>
    </row>
    <row r="10824" spans="3:3" x14ac:dyDescent="0.2">
      <c r="C10824" s="13"/>
    </row>
    <row r="10825" spans="3:3" x14ac:dyDescent="0.2">
      <c r="C10825" s="13"/>
    </row>
    <row r="10826" spans="3:3" x14ac:dyDescent="0.2">
      <c r="C10826" s="13"/>
    </row>
    <row r="10827" spans="3:3" x14ac:dyDescent="0.2">
      <c r="C10827" s="13"/>
    </row>
    <row r="10828" spans="3:3" x14ac:dyDescent="0.2">
      <c r="C10828" s="13"/>
    </row>
    <row r="10829" spans="3:3" x14ac:dyDescent="0.2">
      <c r="C10829" s="13"/>
    </row>
    <row r="10830" spans="3:3" x14ac:dyDescent="0.2">
      <c r="C10830" s="13"/>
    </row>
    <row r="10831" spans="3:3" x14ac:dyDescent="0.2">
      <c r="C10831" s="13"/>
    </row>
    <row r="10832" spans="3:3" x14ac:dyDescent="0.2">
      <c r="C10832" s="13"/>
    </row>
    <row r="10833" spans="3:3" x14ac:dyDescent="0.2">
      <c r="C10833" s="13"/>
    </row>
    <row r="10834" spans="3:3" x14ac:dyDescent="0.2">
      <c r="C10834" s="13"/>
    </row>
    <row r="10835" spans="3:3" x14ac:dyDescent="0.2">
      <c r="C10835" s="13"/>
    </row>
    <row r="10836" spans="3:3" x14ac:dyDescent="0.2">
      <c r="C10836" s="13"/>
    </row>
    <row r="10837" spans="3:3" x14ac:dyDescent="0.2">
      <c r="C10837" s="13"/>
    </row>
    <row r="10838" spans="3:3" x14ac:dyDescent="0.2">
      <c r="C10838" s="13"/>
    </row>
    <row r="10839" spans="3:3" x14ac:dyDescent="0.2">
      <c r="C10839" s="13"/>
    </row>
    <row r="10840" spans="3:3" x14ac:dyDescent="0.2">
      <c r="C10840" s="13"/>
    </row>
    <row r="10841" spans="3:3" x14ac:dyDescent="0.2">
      <c r="C10841" s="13"/>
    </row>
    <row r="10842" spans="3:3" x14ac:dyDescent="0.2">
      <c r="C10842" s="13"/>
    </row>
    <row r="10843" spans="3:3" x14ac:dyDescent="0.2">
      <c r="C10843" s="13"/>
    </row>
    <row r="10844" spans="3:3" x14ac:dyDescent="0.2">
      <c r="C10844" s="13"/>
    </row>
    <row r="10845" spans="3:3" x14ac:dyDescent="0.2">
      <c r="C10845" s="13"/>
    </row>
    <row r="10846" spans="3:3" x14ac:dyDescent="0.2">
      <c r="C10846" s="13"/>
    </row>
    <row r="10847" spans="3:3" x14ac:dyDescent="0.2">
      <c r="C10847" s="13"/>
    </row>
    <row r="10848" spans="3:3" x14ac:dyDescent="0.2">
      <c r="C10848" s="13"/>
    </row>
    <row r="10849" spans="3:3" x14ac:dyDescent="0.2">
      <c r="C10849" s="13"/>
    </row>
    <row r="10850" spans="3:3" x14ac:dyDescent="0.2">
      <c r="C10850" s="13"/>
    </row>
    <row r="10851" spans="3:3" x14ac:dyDescent="0.2">
      <c r="C10851" s="13"/>
    </row>
    <row r="10852" spans="3:3" x14ac:dyDescent="0.2">
      <c r="C10852" s="13"/>
    </row>
    <row r="10853" spans="3:3" x14ac:dyDescent="0.2">
      <c r="C10853" s="13"/>
    </row>
    <row r="10854" spans="3:3" x14ac:dyDescent="0.2">
      <c r="C10854" s="13"/>
    </row>
    <row r="10855" spans="3:3" x14ac:dyDescent="0.2">
      <c r="C10855" s="13"/>
    </row>
    <row r="10856" spans="3:3" x14ac:dyDescent="0.2">
      <c r="C10856" s="13"/>
    </row>
    <row r="10857" spans="3:3" x14ac:dyDescent="0.2">
      <c r="C10857" s="13"/>
    </row>
    <row r="10858" spans="3:3" x14ac:dyDescent="0.2">
      <c r="C10858" s="13"/>
    </row>
    <row r="10859" spans="3:3" x14ac:dyDescent="0.2">
      <c r="C10859" s="13"/>
    </row>
    <row r="10860" spans="3:3" x14ac:dyDescent="0.2">
      <c r="C10860" s="13"/>
    </row>
    <row r="10861" spans="3:3" x14ac:dyDescent="0.2">
      <c r="C10861" s="13"/>
    </row>
    <row r="10862" spans="3:3" x14ac:dyDescent="0.2">
      <c r="C10862" s="13"/>
    </row>
    <row r="10863" spans="3:3" x14ac:dyDescent="0.2">
      <c r="C10863" s="13"/>
    </row>
    <row r="10864" spans="3:3" x14ac:dyDescent="0.2">
      <c r="C10864" s="13"/>
    </row>
    <row r="10865" spans="3:3" x14ac:dyDescent="0.2">
      <c r="C10865" s="13"/>
    </row>
    <row r="10866" spans="3:3" x14ac:dyDescent="0.2">
      <c r="C10866" s="13"/>
    </row>
    <row r="10867" spans="3:3" x14ac:dyDescent="0.2">
      <c r="C10867" s="13"/>
    </row>
    <row r="10868" spans="3:3" x14ac:dyDescent="0.2">
      <c r="C10868" s="13"/>
    </row>
    <row r="10869" spans="3:3" x14ac:dyDescent="0.2">
      <c r="C10869" s="13"/>
    </row>
    <row r="10870" spans="3:3" x14ac:dyDescent="0.2">
      <c r="C10870" s="13"/>
    </row>
    <row r="10871" spans="3:3" x14ac:dyDescent="0.2">
      <c r="C10871" s="13"/>
    </row>
    <row r="10872" spans="3:3" x14ac:dyDescent="0.2">
      <c r="C10872" s="13"/>
    </row>
    <row r="10873" spans="3:3" x14ac:dyDescent="0.2">
      <c r="C10873" s="13"/>
    </row>
    <row r="10874" spans="3:3" x14ac:dyDescent="0.2">
      <c r="C10874" s="13"/>
    </row>
    <row r="10875" spans="3:3" x14ac:dyDescent="0.2">
      <c r="C10875" s="13"/>
    </row>
    <row r="10876" spans="3:3" x14ac:dyDescent="0.2">
      <c r="C10876" s="13"/>
    </row>
    <row r="10877" spans="3:3" x14ac:dyDescent="0.2">
      <c r="C10877" s="13"/>
    </row>
    <row r="10878" spans="3:3" x14ac:dyDescent="0.2">
      <c r="C10878" s="13"/>
    </row>
    <row r="10879" spans="3:3" x14ac:dyDescent="0.2">
      <c r="C10879" s="13"/>
    </row>
    <row r="10880" spans="3:3" x14ac:dyDescent="0.2">
      <c r="C10880" s="13"/>
    </row>
    <row r="10881" spans="3:3" x14ac:dyDescent="0.2">
      <c r="C10881" s="13"/>
    </row>
    <row r="10882" spans="3:3" x14ac:dyDescent="0.2">
      <c r="C10882" s="13"/>
    </row>
    <row r="10883" spans="3:3" x14ac:dyDescent="0.2">
      <c r="C10883" s="13"/>
    </row>
    <row r="10884" spans="3:3" x14ac:dyDescent="0.2">
      <c r="C10884" s="13"/>
    </row>
    <row r="10885" spans="3:3" x14ac:dyDescent="0.2">
      <c r="C10885" s="13"/>
    </row>
    <row r="10886" spans="3:3" x14ac:dyDescent="0.2">
      <c r="C10886" s="13"/>
    </row>
    <row r="10887" spans="3:3" x14ac:dyDescent="0.2">
      <c r="C10887" s="13"/>
    </row>
    <row r="10888" spans="3:3" x14ac:dyDescent="0.2">
      <c r="C10888" s="13"/>
    </row>
    <row r="10889" spans="3:3" x14ac:dyDescent="0.2">
      <c r="C10889" s="13"/>
    </row>
    <row r="10890" spans="3:3" x14ac:dyDescent="0.2">
      <c r="C10890" s="13"/>
    </row>
    <row r="10891" spans="3:3" x14ac:dyDescent="0.2">
      <c r="C10891" s="13"/>
    </row>
    <row r="10892" spans="3:3" x14ac:dyDescent="0.2">
      <c r="C10892" s="13"/>
    </row>
    <row r="10893" spans="3:3" x14ac:dyDescent="0.2">
      <c r="C10893" s="13"/>
    </row>
    <row r="10894" spans="3:3" x14ac:dyDescent="0.2">
      <c r="C10894" s="13"/>
    </row>
    <row r="10895" spans="3:3" x14ac:dyDescent="0.2">
      <c r="C10895" s="13"/>
    </row>
    <row r="10896" spans="3:3" x14ac:dyDescent="0.2">
      <c r="C10896" s="13"/>
    </row>
    <row r="10897" spans="3:3" x14ac:dyDescent="0.2">
      <c r="C10897" s="13"/>
    </row>
    <row r="10898" spans="3:3" x14ac:dyDescent="0.2">
      <c r="C10898" s="13"/>
    </row>
    <row r="10899" spans="3:3" x14ac:dyDescent="0.2">
      <c r="C10899" s="13"/>
    </row>
    <row r="10900" spans="3:3" x14ac:dyDescent="0.2">
      <c r="C10900" s="13"/>
    </row>
    <row r="10901" spans="3:3" x14ac:dyDescent="0.2">
      <c r="C10901" s="13"/>
    </row>
    <row r="10902" spans="3:3" x14ac:dyDescent="0.2">
      <c r="C10902" s="13"/>
    </row>
    <row r="10903" spans="3:3" x14ac:dyDescent="0.2">
      <c r="C10903" s="13"/>
    </row>
    <row r="10904" spans="3:3" x14ac:dyDescent="0.2">
      <c r="C10904" s="13"/>
    </row>
    <row r="10905" spans="3:3" x14ac:dyDescent="0.2">
      <c r="C10905" s="13"/>
    </row>
    <row r="10906" spans="3:3" x14ac:dyDescent="0.2">
      <c r="C10906" s="13"/>
    </row>
    <row r="10907" spans="3:3" x14ac:dyDescent="0.2">
      <c r="C10907" s="13"/>
    </row>
    <row r="10908" spans="3:3" x14ac:dyDescent="0.2">
      <c r="C10908" s="13"/>
    </row>
    <row r="10909" spans="3:3" x14ac:dyDescent="0.2">
      <c r="C10909" s="13"/>
    </row>
    <row r="10910" spans="3:3" x14ac:dyDescent="0.2">
      <c r="C10910" s="13"/>
    </row>
    <row r="10911" spans="3:3" x14ac:dyDescent="0.2">
      <c r="C10911" s="13"/>
    </row>
    <row r="10912" spans="3:3" x14ac:dyDescent="0.2">
      <c r="C10912" s="13"/>
    </row>
    <row r="10913" spans="3:3" x14ac:dyDescent="0.2">
      <c r="C10913" s="13"/>
    </row>
    <row r="10914" spans="3:3" x14ac:dyDescent="0.2">
      <c r="C10914" s="13"/>
    </row>
    <row r="10915" spans="3:3" x14ac:dyDescent="0.2">
      <c r="C10915" s="13"/>
    </row>
    <row r="10916" spans="3:3" x14ac:dyDescent="0.2">
      <c r="C10916" s="13"/>
    </row>
    <row r="10917" spans="3:3" x14ac:dyDescent="0.2">
      <c r="C10917" s="13"/>
    </row>
    <row r="10918" spans="3:3" x14ac:dyDescent="0.2">
      <c r="C10918" s="13"/>
    </row>
    <row r="10919" spans="3:3" x14ac:dyDescent="0.2">
      <c r="C10919" s="13"/>
    </row>
    <row r="10920" spans="3:3" x14ac:dyDescent="0.2">
      <c r="C10920" s="13"/>
    </row>
    <row r="10921" spans="3:3" x14ac:dyDescent="0.2">
      <c r="C10921" s="13"/>
    </row>
    <row r="10922" spans="3:3" x14ac:dyDescent="0.2">
      <c r="C10922" s="13"/>
    </row>
    <row r="10923" spans="3:3" x14ac:dyDescent="0.2">
      <c r="C10923" s="13"/>
    </row>
    <row r="10924" spans="3:3" x14ac:dyDescent="0.2">
      <c r="C10924" s="13"/>
    </row>
    <row r="10925" spans="3:3" x14ac:dyDescent="0.2">
      <c r="C10925" s="13"/>
    </row>
    <row r="10926" spans="3:3" x14ac:dyDescent="0.2">
      <c r="C10926" s="13"/>
    </row>
    <row r="10927" spans="3:3" x14ac:dyDescent="0.2">
      <c r="C10927" s="13"/>
    </row>
    <row r="10928" spans="3:3" x14ac:dyDescent="0.2">
      <c r="C10928" s="13"/>
    </row>
    <row r="10929" spans="3:3" x14ac:dyDescent="0.2">
      <c r="C10929" s="13"/>
    </row>
    <row r="10930" spans="3:3" x14ac:dyDescent="0.2">
      <c r="C10930" s="13"/>
    </row>
    <row r="10931" spans="3:3" x14ac:dyDescent="0.2">
      <c r="C10931" s="13"/>
    </row>
    <row r="10932" spans="3:3" x14ac:dyDescent="0.2">
      <c r="C10932" s="13"/>
    </row>
    <row r="10933" spans="3:3" x14ac:dyDescent="0.2">
      <c r="C10933" s="13"/>
    </row>
    <row r="10934" spans="3:3" x14ac:dyDescent="0.2">
      <c r="C10934" s="13"/>
    </row>
    <row r="10935" spans="3:3" x14ac:dyDescent="0.2">
      <c r="C10935" s="13"/>
    </row>
    <row r="10936" spans="3:3" x14ac:dyDescent="0.2">
      <c r="C10936" s="13"/>
    </row>
    <row r="10937" spans="3:3" x14ac:dyDescent="0.2">
      <c r="C10937" s="13"/>
    </row>
    <row r="10938" spans="3:3" x14ac:dyDescent="0.2">
      <c r="C10938" s="13"/>
    </row>
    <row r="10939" spans="3:3" x14ac:dyDescent="0.2">
      <c r="C10939" s="13"/>
    </row>
    <row r="10940" spans="3:3" x14ac:dyDescent="0.2">
      <c r="C10940" s="13"/>
    </row>
    <row r="10941" spans="3:3" x14ac:dyDescent="0.2">
      <c r="C10941" s="13"/>
    </row>
    <row r="10942" spans="3:3" x14ac:dyDescent="0.2">
      <c r="C10942" s="13"/>
    </row>
    <row r="10943" spans="3:3" x14ac:dyDescent="0.2">
      <c r="C10943" s="13"/>
    </row>
    <row r="10944" spans="3:3" x14ac:dyDescent="0.2">
      <c r="C10944" s="13"/>
    </row>
    <row r="10945" spans="3:3" x14ac:dyDescent="0.2">
      <c r="C10945" s="13"/>
    </row>
    <row r="10946" spans="3:3" x14ac:dyDescent="0.2">
      <c r="C10946" s="13"/>
    </row>
    <row r="10947" spans="3:3" x14ac:dyDescent="0.2">
      <c r="C10947" s="13"/>
    </row>
    <row r="10948" spans="3:3" x14ac:dyDescent="0.2">
      <c r="C10948" s="13"/>
    </row>
    <row r="10949" spans="3:3" x14ac:dyDescent="0.2">
      <c r="C10949" s="13"/>
    </row>
    <row r="10950" spans="3:3" x14ac:dyDescent="0.2">
      <c r="C10950" s="13"/>
    </row>
    <row r="10951" spans="3:3" x14ac:dyDescent="0.2">
      <c r="C10951" s="13"/>
    </row>
    <row r="10952" spans="3:3" x14ac:dyDescent="0.2">
      <c r="C10952" s="13"/>
    </row>
    <row r="10953" spans="3:3" x14ac:dyDescent="0.2">
      <c r="C10953" s="13"/>
    </row>
    <row r="10954" spans="3:3" x14ac:dyDescent="0.2">
      <c r="C10954" s="13"/>
    </row>
    <row r="10955" spans="3:3" x14ac:dyDescent="0.2">
      <c r="C10955" s="13"/>
    </row>
    <row r="10956" spans="3:3" x14ac:dyDescent="0.2">
      <c r="C10956" s="13"/>
    </row>
    <row r="10957" spans="3:3" x14ac:dyDescent="0.2">
      <c r="C10957" s="13"/>
    </row>
    <row r="10958" spans="3:3" x14ac:dyDescent="0.2">
      <c r="C10958" s="13"/>
    </row>
    <row r="10959" spans="3:3" x14ac:dyDescent="0.2">
      <c r="C10959" s="13"/>
    </row>
    <row r="10960" spans="3:3" x14ac:dyDescent="0.2">
      <c r="C10960" s="13"/>
    </row>
    <row r="10961" spans="3:3" x14ac:dyDescent="0.2">
      <c r="C10961" s="13"/>
    </row>
    <row r="10962" spans="3:3" x14ac:dyDescent="0.2">
      <c r="C10962" s="13"/>
    </row>
    <row r="10963" spans="3:3" x14ac:dyDescent="0.2">
      <c r="C10963" s="13"/>
    </row>
    <row r="10964" spans="3:3" x14ac:dyDescent="0.2">
      <c r="C10964" s="13"/>
    </row>
    <row r="10965" spans="3:3" x14ac:dyDescent="0.2">
      <c r="C10965" s="13"/>
    </row>
    <row r="10966" spans="3:3" x14ac:dyDescent="0.2">
      <c r="C10966" s="13"/>
    </row>
    <row r="10967" spans="3:3" x14ac:dyDescent="0.2">
      <c r="C10967" s="13"/>
    </row>
    <row r="10968" spans="3:3" x14ac:dyDescent="0.2">
      <c r="C10968" s="13"/>
    </row>
    <row r="10969" spans="3:3" x14ac:dyDescent="0.2">
      <c r="C10969" s="13"/>
    </row>
    <row r="10970" spans="3:3" x14ac:dyDescent="0.2">
      <c r="C10970" s="13"/>
    </row>
    <row r="10971" spans="3:3" x14ac:dyDescent="0.2">
      <c r="C10971" s="13"/>
    </row>
    <row r="10972" spans="3:3" x14ac:dyDescent="0.2">
      <c r="C10972" s="13"/>
    </row>
    <row r="10973" spans="3:3" x14ac:dyDescent="0.2">
      <c r="C10973" s="13"/>
    </row>
    <row r="10974" spans="3:3" x14ac:dyDescent="0.2">
      <c r="C10974" s="13"/>
    </row>
    <row r="10975" spans="3:3" x14ac:dyDescent="0.2">
      <c r="C10975" s="13"/>
    </row>
    <row r="10976" spans="3:3" x14ac:dyDescent="0.2">
      <c r="C10976" s="13"/>
    </row>
    <row r="10977" spans="3:3" x14ac:dyDescent="0.2">
      <c r="C10977" s="13"/>
    </row>
    <row r="10978" spans="3:3" x14ac:dyDescent="0.2">
      <c r="C10978" s="13"/>
    </row>
    <row r="10979" spans="3:3" x14ac:dyDescent="0.2">
      <c r="C10979" s="13"/>
    </row>
    <row r="10980" spans="3:3" x14ac:dyDescent="0.2">
      <c r="C10980" s="13"/>
    </row>
    <row r="10981" spans="3:3" x14ac:dyDescent="0.2">
      <c r="C10981" s="13"/>
    </row>
    <row r="10982" spans="3:3" x14ac:dyDescent="0.2">
      <c r="C10982" s="13"/>
    </row>
    <row r="10983" spans="3:3" x14ac:dyDescent="0.2">
      <c r="C10983" s="13"/>
    </row>
    <row r="10984" spans="3:3" x14ac:dyDescent="0.2">
      <c r="C10984" s="13"/>
    </row>
    <row r="10985" spans="3:3" x14ac:dyDescent="0.2">
      <c r="C10985" s="13"/>
    </row>
    <row r="10986" spans="3:3" x14ac:dyDescent="0.2">
      <c r="C10986" s="13"/>
    </row>
    <row r="10987" spans="3:3" x14ac:dyDescent="0.2">
      <c r="C10987" s="13"/>
    </row>
    <row r="10988" spans="3:3" x14ac:dyDescent="0.2">
      <c r="C10988" s="13"/>
    </row>
    <row r="10989" spans="3:3" x14ac:dyDescent="0.2">
      <c r="C10989" s="13"/>
    </row>
    <row r="10990" spans="3:3" x14ac:dyDescent="0.2">
      <c r="C10990" s="13"/>
    </row>
    <row r="10991" spans="3:3" x14ac:dyDescent="0.2">
      <c r="C10991" s="13"/>
    </row>
    <row r="10992" spans="3:3" x14ac:dyDescent="0.2">
      <c r="C10992" s="13"/>
    </row>
    <row r="10993" spans="3:3" x14ac:dyDescent="0.2">
      <c r="C10993" s="13"/>
    </row>
    <row r="10994" spans="3:3" x14ac:dyDescent="0.2">
      <c r="C10994" s="13"/>
    </row>
    <row r="10995" spans="3:3" x14ac:dyDescent="0.2">
      <c r="C10995" s="13"/>
    </row>
    <row r="10996" spans="3:3" x14ac:dyDescent="0.2">
      <c r="C10996" s="13"/>
    </row>
    <row r="10997" spans="3:3" x14ac:dyDescent="0.2">
      <c r="C10997" s="13"/>
    </row>
    <row r="10998" spans="3:3" x14ac:dyDescent="0.2">
      <c r="C10998" s="13"/>
    </row>
    <row r="10999" spans="3:3" x14ac:dyDescent="0.2">
      <c r="C10999" s="13"/>
    </row>
    <row r="11000" spans="3:3" x14ac:dyDescent="0.2">
      <c r="C11000" s="13"/>
    </row>
    <row r="11001" spans="3:3" x14ac:dyDescent="0.2">
      <c r="C11001" s="13"/>
    </row>
    <row r="11002" spans="3:3" x14ac:dyDescent="0.2">
      <c r="C11002" s="13"/>
    </row>
    <row r="11003" spans="3:3" x14ac:dyDescent="0.2">
      <c r="C11003" s="13"/>
    </row>
    <row r="11004" spans="3:3" x14ac:dyDescent="0.2">
      <c r="C11004" s="13"/>
    </row>
    <row r="11005" spans="3:3" x14ac:dyDescent="0.2">
      <c r="C11005" s="13"/>
    </row>
    <row r="11006" spans="3:3" x14ac:dyDescent="0.2">
      <c r="C11006" s="13"/>
    </row>
    <row r="11007" spans="3:3" x14ac:dyDescent="0.2">
      <c r="C11007" s="13"/>
    </row>
    <row r="11008" spans="3:3" x14ac:dyDescent="0.2">
      <c r="C11008" s="13"/>
    </row>
    <row r="11009" spans="3:3" x14ac:dyDescent="0.2">
      <c r="C11009" s="13"/>
    </row>
    <row r="11010" spans="3:3" x14ac:dyDescent="0.2">
      <c r="C11010" s="13"/>
    </row>
    <row r="11011" spans="3:3" x14ac:dyDescent="0.2">
      <c r="C11011" s="13"/>
    </row>
    <row r="11012" spans="3:3" x14ac:dyDescent="0.2">
      <c r="C11012" s="13"/>
    </row>
    <row r="11013" spans="3:3" x14ac:dyDescent="0.2">
      <c r="C11013" s="13"/>
    </row>
    <row r="11014" spans="3:3" x14ac:dyDescent="0.2">
      <c r="C11014" s="13"/>
    </row>
    <row r="11015" spans="3:3" x14ac:dyDescent="0.2">
      <c r="C11015" s="13"/>
    </row>
    <row r="11016" spans="3:3" x14ac:dyDescent="0.2">
      <c r="C11016" s="13"/>
    </row>
    <row r="11017" spans="3:3" x14ac:dyDescent="0.2">
      <c r="C11017" s="13"/>
    </row>
    <row r="11018" spans="3:3" x14ac:dyDescent="0.2">
      <c r="C11018" s="13"/>
    </row>
    <row r="11019" spans="3:3" x14ac:dyDescent="0.2">
      <c r="C11019" s="13"/>
    </row>
    <row r="11020" spans="3:3" x14ac:dyDescent="0.2">
      <c r="C11020" s="13"/>
    </row>
    <row r="11021" spans="3:3" x14ac:dyDescent="0.2">
      <c r="C11021" s="13"/>
    </row>
    <row r="11022" spans="3:3" x14ac:dyDescent="0.2">
      <c r="C11022" s="13"/>
    </row>
    <row r="11023" spans="3:3" x14ac:dyDescent="0.2">
      <c r="C11023" s="13"/>
    </row>
    <row r="11024" spans="3:3" x14ac:dyDescent="0.2">
      <c r="C11024" s="13"/>
    </row>
    <row r="11025" spans="3:3" x14ac:dyDescent="0.2">
      <c r="C11025" s="13"/>
    </row>
    <row r="11026" spans="3:3" x14ac:dyDescent="0.2">
      <c r="C11026" s="13"/>
    </row>
    <row r="11027" spans="3:3" x14ac:dyDescent="0.2">
      <c r="C11027" s="13"/>
    </row>
    <row r="11028" spans="3:3" x14ac:dyDescent="0.2">
      <c r="C11028" s="13"/>
    </row>
    <row r="11029" spans="3:3" x14ac:dyDescent="0.2">
      <c r="C11029" s="13"/>
    </row>
    <row r="11030" spans="3:3" x14ac:dyDescent="0.2">
      <c r="C11030" s="13"/>
    </row>
    <row r="11031" spans="3:3" x14ac:dyDescent="0.2">
      <c r="C11031" s="13"/>
    </row>
    <row r="11032" spans="3:3" x14ac:dyDescent="0.2">
      <c r="C11032" s="13"/>
    </row>
    <row r="11033" spans="3:3" x14ac:dyDescent="0.2">
      <c r="C11033" s="13"/>
    </row>
    <row r="11034" spans="3:3" x14ac:dyDescent="0.2">
      <c r="C11034" s="13"/>
    </row>
    <row r="11035" spans="3:3" x14ac:dyDescent="0.2">
      <c r="C11035" s="13"/>
    </row>
    <row r="11036" spans="3:3" x14ac:dyDescent="0.2">
      <c r="C11036" s="13"/>
    </row>
    <row r="11037" spans="3:3" x14ac:dyDescent="0.2">
      <c r="C11037" s="13"/>
    </row>
    <row r="11038" spans="3:3" x14ac:dyDescent="0.2">
      <c r="C11038" s="13"/>
    </row>
    <row r="11039" spans="3:3" x14ac:dyDescent="0.2">
      <c r="C11039" s="13"/>
    </row>
    <row r="11040" spans="3:3" x14ac:dyDescent="0.2">
      <c r="C11040" s="13"/>
    </row>
    <row r="11041" spans="3:3" x14ac:dyDescent="0.2">
      <c r="C11041" s="13"/>
    </row>
    <row r="11042" spans="3:3" x14ac:dyDescent="0.2">
      <c r="C11042" s="13"/>
    </row>
    <row r="11043" spans="3:3" x14ac:dyDescent="0.2">
      <c r="C11043" s="13"/>
    </row>
    <row r="11044" spans="3:3" x14ac:dyDescent="0.2">
      <c r="C11044" s="13"/>
    </row>
    <row r="11045" spans="3:3" x14ac:dyDescent="0.2">
      <c r="C11045" s="13"/>
    </row>
    <row r="11046" spans="3:3" x14ac:dyDescent="0.2">
      <c r="C11046" s="13"/>
    </row>
    <row r="11047" spans="3:3" x14ac:dyDescent="0.2">
      <c r="C11047" s="13"/>
    </row>
    <row r="11048" spans="3:3" x14ac:dyDescent="0.2">
      <c r="C11048" s="13"/>
    </row>
    <row r="11049" spans="3:3" x14ac:dyDescent="0.2">
      <c r="C11049" s="13"/>
    </row>
    <row r="11050" spans="3:3" x14ac:dyDescent="0.2">
      <c r="C11050" s="13"/>
    </row>
    <row r="11051" spans="3:3" x14ac:dyDescent="0.2">
      <c r="C11051" s="13"/>
    </row>
    <row r="11052" spans="3:3" x14ac:dyDescent="0.2">
      <c r="C11052" s="13"/>
    </row>
    <row r="11053" spans="3:3" x14ac:dyDescent="0.2">
      <c r="C11053" s="13"/>
    </row>
    <row r="11054" spans="3:3" x14ac:dyDescent="0.2">
      <c r="C11054" s="13"/>
    </row>
    <row r="11055" spans="3:3" x14ac:dyDescent="0.2">
      <c r="C11055" s="13"/>
    </row>
    <row r="11056" spans="3:3" x14ac:dyDescent="0.2">
      <c r="C11056" s="13"/>
    </row>
    <row r="11057" spans="3:3" x14ac:dyDescent="0.2">
      <c r="C11057" s="13"/>
    </row>
    <row r="11058" spans="3:3" x14ac:dyDescent="0.2">
      <c r="C11058" s="13"/>
    </row>
    <row r="11059" spans="3:3" x14ac:dyDescent="0.2">
      <c r="C11059" s="13"/>
    </row>
    <row r="11060" spans="3:3" x14ac:dyDescent="0.2">
      <c r="C11060" s="13"/>
    </row>
    <row r="11061" spans="3:3" x14ac:dyDescent="0.2">
      <c r="C11061" s="13"/>
    </row>
    <row r="11062" spans="3:3" x14ac:dyDescent="0.2">
      <c r="C11062" s="13"/>
    </row>
    <row r="11063" spans="3:3" x14ac:dyDescent="0.2">
      <c r="C11063" s="13"/>
    </row>
    <row r="11064" spans="3:3" x14ac:dyDescent="0.2">
      <c r="C11064" s="13"/>
    </row>
    <row r="11065" spans="3:3" x14ac:dyDescent="0.2">
      <c r="C11065" s="13"/>
    </row>
    <row r="11066" spans="3:3" x14ac:dyDescent="0.2">
      <c r="C11066" s="13"/>
    </row>
    <row r="11067" spans="3:3" x14ac:dyDescent="0.2">
      <c r="C11067" s="13"/>
    </row>
    <row r="11068" spans="3:3" x14ac:dyDescent="0.2">
      <c r="C11068" s="13"/>
    </row>
    <row r="11069" spans="3:3" x14ac:dyDescent="0.2">
      <c r="C11069" s="13"/>
    </row>
    <row r="11070" spans="3:3" x14ac:dyDescent="0.2">
      <c r="C11070" s="13"/>
    </row>
    <row r="11071" spans="3:3" x14ac:dyDescent="0.2">
      <c r="C11071" s="13"/>
    </row>
    <row r="11072" spans="3:3" x14ac:dyDescent="0.2">
      <c r="C11072" s="13"/>
    </row>
    <row r="11073" spans="3:3" x14ac:dyDescent="0.2">
      <c r="C11073" s="13"/>
    </row>
    <row r="11074" spans="3:3" x14ac:dyDescent="0.2">
      <c r="C11074" s="13"/>
    </row>
    <row r="11075" spans="3:3" x14ac:dyDescent="0.2">
      <c r="C11075" s="13"/>
    </row>
    <row r="11076" spans="3:3" x14ac:dyDescent="0.2">
      <c r="C11076" s="13"/>
    </row>
    <row r="11077" spans="3:3" x14ac:dyDescent="0.2">
      <c r="C11077" s="13"/>
    </row>
    <row r="11078" spans="3:3" x14ac:dyDescent="0.2">
      <c r="C11078" s="13"/>
    </row>
    <row r="11079" spans="3:3" x14ac:dyDescent="0.2">
      <c r="C11079" s="13"/>
    </row>
    <row r="11080" spans="3:3" x14ac:dyDescent="0.2">
      <c r="C11080" s="13"/>
    </row>
    <row r="11081" spans="3:3" x14ac:dyDescent="0.2">
      <c r="C11081" s="13"/>
    </row>
    <row r="11082" spans="3:3" x14ac:dyDescent="0.2">
      <c r="C11082" s="13"/>
    </row>
    <row r="11083" spans="3:3" x14ac:dyDescent="0.2">
      <c r="C11083" s="13"/>
    </row>
    <row r="11084" spans="3:3" x14ac:dyDescent="0.2">
      <c r="C11084" s="13"/>
    </row>
    <row r="11085" spans="3:3" x14ac:dyDescent="0.2">
      <c r="C11085" s="13"/>
    </row>
    <row r="11086" spans="3:3" x14ac:dyDescent="0.2">
      <c r="C11086" s="13"/>
    </row>
    <row r="11087" spans="3:3" x14ac:dyDescent="0.2">
      <c r="C11087" s="13"/>
    </row>
    <row r="11088" spans="3:3" x14ac:dyDescent="0.2">
      <c r="C11088" s="13"/>
    </row>
    <row r="11089" spans="3:3" x14ac:dyDescent="0.2">
      <c r="C11089" s="13"/>
    </row>
    <row r="11090" spans="3:3" x14ac:dyDescent="0.2">
      <c r="C11090" s="13"/>
    </row>
    <row r="11091" spans="3:3" x14ac:dyDescent="0.2">
      <c r="C11091" s="13"/>
    </row>
    <row r="11092" spans="3:3" x14ac:dyDescent="0.2">
      <c r="C11092" s="13"/>
    </row>
    <row r="11093" spans="3:3" x14ac:dyDescent="0.2">
      <c r="C11093" s="13"/>
    </row>
    <row r="11094" spans="3:3" x14ac:dyDescent="0.2">
      <c r="C11094" s="13"/>
    </row>
    <row r="11095" spans="3:3" x14ac:dyDescent="0.2">
      <c r="C11095" s="13"/>
    </row>
    <row r="11096" spans="3:3" x14ac:dyDescent="0.2">
      <c r="C11096" s="13"/>
    </row>
    <row r="11097" spans="3:3" x14ac:dyDescent="0.2">
      <c r="C11097" s="13"/>
    </row>
    <row r="11098" spans="3:3" x14ac:dyDescent="0.2">
      <c r="C11098" s="13"/>
    </row>
    <row r="11099" spans="3:3" x14ac:dyDescent="0.2">
      <c r="C11099" s="13"/>
    </row>
    <row r="11100" spans="3:3" x14ac:dyDescent="0.2">
      <c r="C11100" s="13"/>
    </row>
    <row r="11101" spans="3:3" x14ac:dyDescent="0.2">
      <c r="C11101" s="13"/>
    </row>
    <row r="11102" spans="3:3" x14ac:dyDescent="0.2">
      <c r="C11102" s="13"/>
    </row>
    <row r="11103" spans="3:3" x14ac:dyDescent="0.2">
      <c r="C11103" s="13"/>
    </row>
    <row r="11104" spans="3:3" x14ac:dyDescent="0.2">
      <c r="C11104" s="13"/>
    </row>
    <row r="11105" spans="3:3" x14ac:dyDescent="0.2">
      <c r="C11105" s="13"/>
    </row>
    <row r="11106" spans="3:3" x14ac:dyDescent="0.2">
      <c r="C11106" s="13"/>
    </row>
    <row r="11107" spans="3:3" x14ac:dyDescent="0.2">
      <c r="C11107" s="13"/>
    </row>
    <row r="11108" spans="3:3" x14ac:dyDescent="0.2">
      <c r="C11108" s="13"/>
    </row>
    <row r="11109" spans="3:3" x14ac:dyDescent="0.2">
      <c r="C11109" s="13"/>
    </row>
    <row r="11110" spans="3:3" x14ac:dyDescent="0.2">
      <c r="C11110" s="13"/>
    </row>
    <row r="11111" spans="3:3" x14ac:dyDescent="0.2">
      <c r="C11111" s="13"/>
    </row>
    <row r="11112" spans="3:3" x14ac:dyDescent="0.2">
      <c r="C11112" s="13"/>
    </row>
    <row r="11113" spans="3:3" x14ac:dyDescent="0.2">
      <c r="C11113" s="13"/>
    </row>
    <row r="11114" spans="3:3" x14ac:dyDescent="0.2">
      <c r="C11114" s="13"/>
    </row>
    <row r="11115" spans="3:3" x14ac:dyDescent="0.2">
      <c r="C11115" s="13"/>
    </row>
    <row r="11116" spans="3:3" x14ac:dyDescent="0.2">
      <c r="C11116" s="13"/>
    </row>
    <row r="11117" spans="3:3" x14ac:dyDescent="0.2">
      <c r="C11117" s="13"/>
    </row>
    <row r="11118" spans="3:3" x14ac:dyDescent="0.2">
      <c r="C11118" s="13"/>
    </row>
    <row r="11119" spans="3:3" x14ac:dyDescent="0.2">
      <c r="C11119" s="13"/>
    </row>
    <row r="11120" spans="3:3" x14ac:dyDescent="0.2">
      <c r="C11120" s="13"/>
    </row>
    <row r="11121" spans="3:3" x14ac:dyDescent="0.2">
      <c r="C11121" s="13"/>
    </row>
    <row r="11122" spans="3:3" x14ac:dyDescent="0.2">
      <c r="C11122" s="13"/>
    </row>
    <row r="11123" spans="3:3" x14ac:dyDescent="0.2">
      <c r="C11123" s="13"/>
    </row>
    <row r="11124" spans="3:3" x14ac:dyDescent="0.2">
      <c r="C11124" s="13"/>
    </row>
    <row r="11125" spans="3:3" x14ac:dyDescent="0.2">
      <c r="C11125" s="13"/>
    </row>
    <row r="11126" spans="3:3" x14ac:dyDescent="0.2">
      <c r="C11126" s="13"/>
    </row>
    <row r="11127" spans="3:3" x14ac:dyDescent="0.2">
      <c r="C11127" s="13"/>
    </row>
    <row r="11128" spans="3:3" x14ac:dyDescent="0.2">
      <c r="C11128" s="13"/>
    </row>
    <row r="11129" spans="3:3" x14ac:dyDescent="0.2">
      <c r="C11129" s="13"/>
    </row>
    <row r="11130" spans="3:3" x14ac:dyDescent="0.2">
      <c r="C11130" s="13"/>
    </row>
    <row r="11131" spans="3:3" x14ac:dyDescent="0.2">
      <c r="C11131" s="13"/>
    </row>
    <row r="11132" spans="3:3" x14ac:dyDescent="0.2">
      <c r="C11132" s="13"/>
    </row>
    <row r="11133" spans="3:3" x14ac:dyDescent="0.2">
      <c r="C11133" s="13"/>
    </row>
    <row r="11134" spans="3:3" x14ac:dyDescent="0.2">
      <c r="C11134" s="13"/>
    </row>
    <row r="11135" spans="3:3" x14ac:dyDescent="0.2">
      <c r="C11135" s="13"/>
    </row>
    <row r="11136" spans="3:3" x14ac:dyDescent="0.2">
      <c r="C11136" s="13"/>
    </row>
    <row r="11137" spans="3:3" x14ac:dyDescent="0.2">
      <c r="C11137" s="13"/>
    </row>
    <row r="11138" spans="3:3" x14ac:dyDescent="0.2">
      <c r="C11138" s="13"/>
    </row>
    <row r="11139" spans="3:3" x14ac:dyDescent="0.2">
      <c r="C11139" s="13"/>
    </row>
    <row r="11140" spans="3:3" x14ac:dyDescent="0.2">
      <c r="C11140" s="13"/>
    </row>
    <row r="11141" spans="3:3" x14ac:dyDescent="0.2">
      <c r="C11141" s="13"/>
    </row>
    <row r="11142" spans="3:3" x14ac:dyDescent="0.2">
      <c r="C11142" s="13"/>
    </row>
    <row r="11143" spans="3:3" x14ac:dyDescent="0.2">
      <c r="C11143" s="13"/>
    </row>
    <row r="11144" spans="3:3" x14ac:dyDescent="0.2">
      <c r="C11144" s="13"/>
    </row>
    <row r="11145" spans="3:3" x14ac:dyDescent="0.2">
      <c r="C11145" s="13"/>
    </row>
    <row r="11146" spans="3:3" x14ac:dyDescent="0.2">
      <c r="C11146" s="13"/>
    </row>
    <row r="11147" spans="3:3" x14ac:dyDescent="0.2">
      <c r="C11147" s="13"/>
    </row>
    <row r="11148" spans="3:3" x14ac:dyDescent="0.2">
      <c r="C11148" s="13"/>
    </row>
    <row r="11149" spans="3:3" x14ac:dyDescent="0.2">
      <c r="C11149" s="13"/>
    </row>
    <row r="11150" spans="3:3" x14ac:dyDescent="0.2">
      <c r="C11150" s="13"/>
    </row>
    <row r="11151" spans="3:3" x14ac:dyDescent="0.2">
      <c r="C11151" s="13"/>
    </row>
    <row r="11152" spans="3:3" x14ac:dyDescent="0.2">
      <c r="C11152" s="13"/>
    </row>
    <row r="11153" spans="3:3" x14ac:dyDescent="0.2">
      <c r="C11153" s="13"/>
    </row>
    <row r="11154" spans="3:3" x14ac:dyDescent="0.2">
      <c r="C11154" s="13"/>
    </row>
    <row r="11155" spans="3:3" x14ac:dyDescent="0.2">
      <c r="C11155" s="13"/>
    </row>
    <row r="11156" spans="3:3" x14ac:dyDescent="0.2">
      <c r="C11156" s="13"/>
    </row>
    <row r="11157" spans="3:3" x14ac:dyDescent="0.2">
      <c r="C11157" s="13"/>
    </row>
    <row r="11158" spans="3:3" x14ac:dyDescent="0.2">
      <c r="C11158" s="13"/>
    </row>
    <row r="11159" spans="3:3" x14ac:dyDescent="0.2">
      <c r="C11159" s="13"/>
    </row>
    <row r="11160" spans="3:3" x14ac:dyDescent="0.2">
      <c r="C11160" s="13"/>
    </row>
    <row r="11161" spans="3:3" x14ac:dyDescent="0.2">
      <c r="C11161" s="13"/>
    </row>
    <row r="11162" spans="3:3" x14ac:dyDescent="0.2">
      <c r="C11162" s="13"/>
    </row>
    <row r="11163" spans="3:3" x14ac:dyDescent="0.2">
      <c r="C11163" s="13"/>
    </row>
    <row r="11164" spans="3:3" x14ac:dyDescent="0.2">
      <c r="C11164" s="13"/>
    </row>
    <row r="11165" spans="3:3" x14ac:dyDescent="0.2">
      <c r="C11165" s="13"/>
    </row>
    <row r="11166" spans="3:3" x14ac:dyDescent="0.2">
      <c r="C11166" s="13"/>
    </row>
    <row r="11167" spans="3:3" x14ac:dyDescent="0.2">
      <c r="C11167" s="13"/>
    </row>
    <row r="11168" spans="3:3" x14ac:dyDescent="0.2">
      <c r="C11168" s="13"/>
    </row>
    <row r="11169" spans="3:3" x14ac:dyDescent="0.2">
      <c r="C11169" s="13"/>
    </row>
    <row r="11170" spans="3:3" x14ac:dyDescent="0.2">
      <c r="C11170" s="13"/>
    </row>
    <row r="11171" spans="3:3" x14ac:dyDescent="0.2">
      <c r="C11171" s="13"/>
    </row>
    <row r="11172" spans="3:3" x14ac:dyDescent="0.2">
      <c r="C11172" s="13"/>
    </row>
    <row r="11173" spans="3:3" x14ac:dyDescent="0.2">
      <c r="C11173" s="13"/>
    </row>
    <row r="11174" spans="3:3" x14ac:dyDescent="0.2">
      <c r="C11174" s="13"/>
    </row>
    <row r="11175" spans="3:3" x14ac:dyDescent="0.2">
      <c r="C11175" s="13"/>
    </row>
    <row r="11176" spans="3:3" x14ac:dyDescent="0.2">
      <c r="C11176" s="13"/>
    </row>
    <row r="11177" spans="3:3" x14ac:dyDescent="0.2">
      <c r="C11177" s="13"/>
    </row>
    <row r="11178" spans="3:3" x14ac:dyDescent="0.2">
      <c r="C11178" s="13"/>
    </row>
    <row r="11179" spans="3:3" x14ac:dyDescent="0.2">
      <c r="C11179" s="13"/>
    </row>
    <row r="11180" spans="3:3" x14ac:dyDescent="0.2">
      <c r="C11180" s="13"/>
    </row>
    <row r="11181" spans="3:3" x14ac:dyDescent="0.2">
      <c r="C11181" s="13"/>
    </row>
    <row r="11182" spans="3:3" x14ac:dyDescent="0.2">
      <c r="C11182" s="13"/>
    </row>
    <row r="11183" spans="3:3" x14ac:dyDescent="0.2">
      <c r="C11183" s="13"/>
    </row>
    <row r="11184" spans="3:3" x14ac:dyDescent="0.2">
      <c r="C11184" s="13"/>
    </row>
    <row r="11185" spans="3:3" x14ac:dyDescent="0.2">
      <c r="C11185" s="13"/>
    </row>
    <row r="11186" spans="3:3" x14ac:dyDescent="0.2">
      <c r="C11186" s="13"/>
    </row>
    <row r="11187" spans="3:3" x14ac:dyDescent="0.2">
      <c r="C11187" s="13"/>
    </row>
    <row r="11188" spans="3:3" x14ac:dyDescent="0.2">
      <c r="C11188" s="13"/>
    </row>
    <row r="11189" spans="3:3" x14ac:dyDescent="0.2">
      <c r="C11189" s="13"/>
    </row>
    <row r="11190" spans="3:3" x14ac:dyDescent="0.2">
      <c r="C11190" s="13"/>
    </row>
    <row r="11191" spans="3:3" x14ac:dyDescent="0.2">
      <c r="C11191" s="13"/>
    </row>
    <row r="11192" spans="3:3" x14ac:dyDescent="0.2">
      <c r="C11192" s="13"/>
    </row>
    <row r="11193" spans="3:3" x14ac:dyDescent="0.2">
      <c r="C11193" s="13"/>
    </row>
    <row r="11194" spans="3:3" x14ac:dyDescent="0.2">
      <c r="C11194" s="13"/>
    </row>
    <row r="11195" spans="3:3" x14ac:dyDescent="0.2">
      <c r="C11195" s="13"/>
    </row>
    <row r="11196" spans="3:3" x14ac:dyDescent="0.2">
      <c r="C11196" s="13"/>
    </row>
    <row r="11197" spans="3:3" x14ac:dyDescent="0.2">
      <c r="C11197" s="13"/>
    </row>
    <row r="11198" spans="3:3" x14ac:dyDescent="0.2">
      <c r="C11198" s="13"/>
    </row>
    <row r="11199" spans="3:3" x14ac:dyDescent="0.2">
      <c r="C11199" s="13"/>
    </row>
    <row r="11200" spans="3:3" x14ac:dyDescent="0.2">
      <c r="C11200" s="13"/>
    </row>
    <row r="11201" spans="3:3" x14ac:dyDescent="0.2">
      <c r="C11201" s="13"/>
    </row>
    <row r="11202" spans="3:3" x14ac:dyDescent="0.2">
      <c r="C11202" s="13"/>
    </row>
    <row r="11203" spans="3:3" x14ac:dyDescent="0.2">
      <c r="C11203" s="13"/>
    </row>
    <row r="11204" spans="3:3" x14ac:dyDescent="0.2">
      <c r="C11204" s="13"/>
    </row>
    <row r="11205" spans="3:3" x14ac:dyDescent="0.2">
      <c r="C11205" s="13"/>
    </row>
    <row r="11206" spans="3:3" x14ac:dyDescent="0.2">
      <c r="C11206" s="13"/>
    </row>
    <row r="11207" spans="3:3" x14ac:dyDescent="0.2">
      <c r="C11207" s="13"/>
    </row>
    <row r="11208" spans="3:3" x14ac:dyDescent="0.2">
      <c r="C11208" s="13"/>
    </row>
    <row r="11209" spans="3:3" x14ac:dyDescent="0.2">
      <c r="C11209" s="13"/>
    </row>
    <row r="11210" spans="3:3" x14ac:dyDescent="0.2">
      <c r="C11210" s="13"/>
    </row>
    <row r="11211" spans="3:3" x14ac:dyDescent="0.2">
      <c r="C11211" s="13"/>
    </row>
    <row r="11212" spans="3:3" x14ac:dyDescent="0.2">
      <c r="C11212" s="13"/>
    </row>
    <row r="11213" spans="3:3" x14ac:dyDescent="0.2">
      <c r="C11213" s="13"/>
    </row>
    <row r="11214" spans="3:3" x14ac:dyDescent="0.2">
      <c r="C11214" s="13"/>
    </row>
    <row r="11215" spans="3:3" x14ac:dyDescent="0.2">
      <c r="C11215" s="13"/>
    </row>
    <row r="11216" spans="3:3" x14ac:dyDescent="0.2">
      <c r="C11216" s="13"/>
    </row>
    <row r="11217" spans="3:3" x14ac:dyDescent="0.2">
      <c r="C11217" s="13"/>
    </row>
    <row r="11218" spans="3:3" x14ac:dyDescent="0.2">
      <c r="C11218" s="13"/>
    </row>
    <row r="11219" spans="3:3" x14ac:dyDescent="0.2">
      <c r="C11219" s="13"/>
    </row>
    <row r="11220" spans="3:3" x14ac:dyDescent="0.2">
      <c r="C11220" s="13"/>
    </row>
    <row r="11221" spans="3:3" x14ac:dyDescent="0.2">
      <c r="C11221" s="13"/>
    </row>
    <row r="11222" spans="3:3" x14ac:dyDescent="0.2">
      <c r="C11222" s="13"/>
    </row>
    <row r="11223" spans="3:3" x14ac:dyDescent="0.2">
      <c r="C11223" s="13"/>
    </row>
    <row r="11224" spans="3:3" x14ac:dyDescent="0.2">
      <c r="C11224" s="13"/>
    </row>
    <row r="11225" spans="3:3" x14ac:dyDescent="0.2">
      <c r="C11225" s="13"/>
    </row>
    <row r="11226" spans="3:3" x14ac:dyDescent="0.2">
      <c r="C11226" s="13"/>
    </row>
    <row r="11227" spans="3:3" x14ac:dyDescent="0.2">
      <c r="C11227" s="13"/>
    </row>
    <row r="11228" spans="3:3" x14ac:dyDescent="0.2">
      <c r="C11228" s="13"/>
    </row>
    <row r="11229" spans="3:3" x14ac:dyDescent="0.2">
      <c r="C11229" s="13"/>
    </row>
    <row r="11230" spans="3:3" x14ac:dyDescent="0.2">
      <c r="C11230" s="13"/>
    </row>
    <row r="11231" spans="3:3" x14ac:dyDescent="0.2">
      <c r="C11231" s="13"/>
    </row>
    <row r="11232" spans="3:3" x14ac:dyDescent="0.2">
      <c r="C11232" s="13"/>
    </row>
    <row r="11233" spans="3:3" x14ac:dyDescent="0.2">
      <c r="C11233" s="13"/>
    </row>
    <row r="11234" spans="3:3" x14ac:dyDescent="0.2">
      <c r="C11234" s="13"/>
    </row>
    <row r="11235" spans="3:3" x14ac:dyDescent="0.2">
      <c r="C11235" s="13"/>
    </row>
    <row r="11236" spans="3:3" x14ac:dyDescent="0.2">
      <c r="C11236" s="13"/>
    </row>
    <row r="11237" spans="3:3" x14ac:dyDescent="0.2">
      <c r="C11237" s="13"/>
    </row>
    <row r="11238" spans="3:3" x14ac:dyDescent="0.2">
      <c r="C11238" s="13"/>
    </row>
    <row r="11239" spans="3:3" x14ac:dyDescent="0.2">
      <c r="C11239" s="13"/>
    </row>
    <row r="11240" spans="3:3" x14ac:dyDescent="0.2">
      <c r="C11240" s="13"/>
    </row>
    <row r="11241" spans="3:3" x14ac:dyDescent="0.2">
      <c r="C11241" s="13"/>
    </row>
    <row r="11242" spans="3:3" x14ac:dyDescent="0.2">
      <c r="C11242" s="13"/>
    </row>
    <row r="11243" spans="3:3" x14ac:dyDescent="0.2">
      <c r="C11243" s="13"/>
    </row>
    <row r="11244" spans="3:3" x14ac:dyDescent="0.2">
      <c r="C11244" s="13"/>
    </row>
    <row r="11245" spans="3:3" x14ac:dyDescent="0.2">
      <c r="C11245" s="13"/>
    </row>
    <row r="11246" spans="3:3" x14ac:dyDescent="0.2">
      <c r="C11246" s="13"/>
    </row>
    <row r="11247" spans="3:3" x14ac:dyDescent="0.2">
      <c r="C11247" s="13"/>
    </row>
    <row r="11248" spans="3:3" x14ac:dyDescent="0.2">
      <c r="C11248" s="13"/>
    </row>
    <row r="11249" spans="3:3" x14ac:dyDescent="0.2">
      <c r="C11249" s="13"/>
    </row>
    <row r="11250" spans="3:3" x14ac:dyDescent="0.2">
      <c r="C11250" s="13"/>
    </row>
    <row r="11251" spans="3:3" x14ac:dyDescent="0.2">
      <c r="C11251" s="13"/>
    </row>
    <row r="11252" spans="3:3" x14ac:dyDescent="0.2">
      <c r="C11252" s="13"/>
    </row>
    <row r="11253" spans="3:3" x14ac:dyDescent="0.2">
      <c r="C11253" s="13"/>
    </row>
    <row r="11254" spans="3:3" x14ac:dyDescent="0.2">
      <c r="C11254" s="13"/>
    </row>
    <row r="11255" spans="3:3" x14ac:dyDescent="0.2">
      <c r="C11255" s="13"/>
    </row>
    <row r="11256" spans="3:3" x14ac:dyDescent="0.2">
      <c r="C11256" s="13"/>
    </row>
    <row r="11257" spans="3:3" x14ac:dyDescent="0.2">
      <c r="C11257" s="13"/>
    </row>
    <row r="11258" spans="3:3" x14ac:dyDescent="0.2">
      <c r="C11258" s="13"/>
    </row>
    <row r="11259" spans="3:3" x14ac:dyDescent="0.2">
      <c r="C11259" s="13"/>
    </row>
    <row r="11260" spans="3:3" x14ac:dyDescent="0.2">
      <c r="C11260" s="13"/>
    </row>
    <row r="11261" spans="3:3" x14ac:dyDescent="0.2">
      <c r="C11261" s="13"/>
    </row>
    <row r="11262" spans="3:3" x14ac:dyDescent="0.2">
      <c r="C11262" s="13"/>
    </row>
    <row r="11263" spans="3:3" x14ac:dyDescent="0.2">
      <c r="C11263" s="13"/>
    </row>
    <row r="11264" spans="3:3" x14ac:dyDescent="0.2">
      <c r="C11264" s="13"/>
    </row>
    <row r="11265" spans="3:3" x14ac:dyDescent="0.2">
      <c r="C11265" s="13"/>
    </row>
    <row r="11266" spans="3:3" x14ac:dyDescent="0.2">
      <c r="C11266" s="13"/>
    </row>
    <row r="11267" spans="3:3" x14ac:dyDescent="0.2">
      <c r="C11267" s="13"/>
    </row>
    <row r="11268" spans="3:3" x14ac:dyDescent="0.2">
      <c r="C11268" s="13"/>
    </row>
    <row r="11269" spans="3:3" x14ac:dyDescent="0.2">
      <c r="C11269" s="13"/>
    </row>
    <row r="11270" spans="3:3" x14ac:dyDescent="0.2">
      <c r="C11270" s="13"/>
    </row>
    <row r="11271" spans="3:3" x14ac:dyDescent="0.2">
      <c r="C11271" s="13"/>
    </row>
    <row r="11272" spans="3:3" x14ac:dyDescent="0.2">
      <c r="C11272" s="13"/>
    </row>
    <row r="11273" spans="3:3" x14ac:dyDescent="0.2">
      <c r="C11273" s="13"/>
    </row>
    <row r="11274" spans="3:3" x14ac:dyDescent="0.2">
      <c r="C11274" s="13"/>
    </row>
    <row r="11275" spans="3:3" x14ac:dyDescent="0.2">
      <c r="C11275" s="13"/>
    </row>
    <row r="11276" spans="3:3" x14ac:dyDescent="0.2">
      <c r="C11276" s="13"/>
    </row>
    <row r="11277" spans="3:3" x14ac:dyDescent="0.2">
      <c r="C11277" s="13"/>
    </row>
    <row r="11278" spans="3:3" x14ac:dyDescent="0.2">
      <c r="C11278" s="13"/>
    </row>
    <row r="11279" spans="3:3" x14ac:dyDescent="0.2">
      <c r="C11279" s="13"/>
    </row>
    <row r="11280" spans="3:3" x14ac:dyDescent="0.2">
      <c r="C11280" s="13"/>
    </row>
    <row r="11281" spans="3:3" x14ac:dyDescent="0.2">
      <c r="C11281" s="13"/>
    </row>
    <row r="11282" spans="3:3" x14ac:dyDescent="0.2">
      <c r="C11282" s="13"/>
    </row>
    <row r="11283" spans="3:3" x14ac:dyDescent="0.2">
      <c r="C11283" s="13"/>
    </row>
    <row r="11284" spans="3:3" x14ac:dyDescent="0.2">
      <c r="C11284" s="13"/>
    </row>
    <row r="11285" spans="3:3" x14ac:dyDescent="0.2">
      <c r="C11285" s="13"/>
    </row>
    <row r="11286" spans="3:3" x14ac:dyDescent="0.2">
      <c r="C11286" s="13"/>
    </row>
    <row r="11287" spans="3:3" x14ac:dyDescent="0.2">
      <c r="C11287" s="13"/>
    </row>
    <row r="11288" spans="3:3" x14ac:dyDescent="0.2">
      <c r="C11288" s="13"/>
    </row>
    <row r="11289" spans="3:3" x14ac:dyDescent="0.2">
      <c r="C11289" s="13"/>
    </row>
    <row r="11290" spans="3:3" x14ac:dyDescent="0.2">
      <c r="C11290" s="13"/>
    </row>
    <row r="11291" spans="3:3" x14ac:dyDescent="0.2">
      <c r="C11291" s="13"/>
    </row>
    <row r="11292" spans="3:3" x14ac:dyDescent="0.2">
      <c r="C11292" s="13"/>
    </row>
    <row r="11293" spans="3:3" x14ac:dyDescent="0.2">
      <c r="C11293" s="13"/>
    </row>
    <row r="11294" spans="3:3" x14ac:dyDescent="0.2">
      <c r="C11294" s="13"/>
    </row>
    <row r="11295" spans="3:3" x14ac:dyDescent="0.2">
      <c r="C11295" s="13"/>
    </row>
    <row r="11296" spans="3:3" x14ac:dyDescent="0.2">
      <c r="C11296" s="13"/>
    </row>
    <row r="11297" spans="3:3" x14ac:dyDescent="0.2">
      <c r="C11297" s="13"/>
    </row>
    <row r="11298" spans="3:3" x14ac:dyDescent="0.2">
      <c r="C11298" s="13"/>
    </row>
    <row r="11299" spans="3:3" x14ac:dyDescent="0.2">
      <c r="C11299" s="13"/>
    </row>
    <row r="11300" spans="3:3" x14ac:dyDescent="0.2">
      <c r="C11300" s="13"/>
    </row>
    <row r="11301" spans="3:3" x14ac:dyDescent="0.2">
      <c r="C11301" s="13"/>
    </row>
    <row r="11302" spans="3:3" x14ac:dyDescent="0.2">
      <c r="C11302" s="13"/>
    </row>
    <row r="11303" spans="3:3" x14ac:dyDescent="0.2">
      <c r="C11303" s="13"/>
    </row>
    <row r="11304" spans="3:3" x14ac:dyDescent="0.2">
      <c r="C11304" s="13"/>
    </row>
    <row r="11305" spans="3:3" x14ac:dyDescent="0.2">
      <c r="C11305" s="13"/>
    </row>
    <row r="11306" spans="3:3" x14ac:dyDescent="0.2">
      <c r="C11306" s="13"/>
    </row>
    <row r="11307" spans="3:3" x14ac:dyDescent="0.2">
      <c r="C11307" s="13"/>
    </row>
    <row r="11308" spans="3:3" x14ac:dyDescent="0.2">
      <c r="C11308" s="13"/>
    </row>
    <row r="11309" spans="3:3" x14ac:dyDescent="0.2">
      <c r="C11309" s="13"/>
    </row>
    <row r="11310" spans="3:3" x14ac:dyDescent="0.2">
      <c r="C11310" s="13"/>
    </row>
    <row r="11311" spans="3:3" x14ac:dyDescent="0.2">
      <c r="C11311" s="13"/>
    </row>
    <row r="11312" spans="3:3" x14ac:dyDescent="0.2">
      <c r="C11312" s="13"/>
    </row>
    <row r="11313" spans="3:3" x14ac:dyDescent="0.2">
      <c r="C11313" s="13"/>
    </row>
    <row r="11314" spans="3:3" x14ac:dyDescent="0.2">
      <c r="C11314" s="13"/>
    </row>
    <row r="11315" spans="3:3" x14ac:dyDescent="0.2">
      <c r="C11315" s="13"/>
    </row>
    <row r="11316" spans="3:3" x14ac:dyDescent="0.2">
      <c r="C11316" s="13"/>
    </row>
    <row r="11317" spans="3:3" x14ac:dyDescent="0.2">
      <c r="C11317" s="13"/>
    </row>
    <row r="11318" spans="3:3" x14ac:dyDescent="0.2">
      <c r="C11318" s="13"/>
    </row>
    <row r="11319" spans="3:3" x14ac:dyDescent="0.2">
      <c r="C11319" s="13"/>
    </row>
    <row r="11320" spans="3:3" x14ac:dyDescent="0.2">
      <c r="C11320" s="13"/>
    </row>
    <row r="11321" spans="3:3" x14ac:dyDescent="0.2">
      <c r="C11321" s="13"/>
    </row>
    <row r="11322" spans="3:3" x14ac:dyDescent="0.2">
      <c r="C11322" s="13"/>
    </row>
    <row r="11323" spans="3:3" x14ac:dyDescent="0.2">
      <c r="C11323" s="13"/>
    </row>
    <row r="11324" spans="3:3" x14ac:dyDescent="0.2">
      <c r="C11324" s="13"/>
    </row>
    <row r="11325" spans="3:3" x14ac:dyDescent="0.2">
      <c r="C11325" s="13"/>
    </row>
    <row r="11326" spans="3:3" x14ac:dyDescent="0.2">
      <c r="C11326" s="13"/>
    </row>
    <row r="11327" spans="3:3" x14ac:dyDescent="0.2">
      <c r="C11327" s="13"/>
    </row>
    <row r="11328" spans="3:3" x14ac:dyDescent="0.2">
      <c r="C11328" s="13"/>
    </row>
    <row r="11329" spans="3:3" x14ac:dyDescent="0.2">
      <c r="C11329" s="13"/>
    </row>
    <row r="11330" spans="3:3" x14ac:dyDescent="0.2">
      <c r="C11330" s="13"/>
    </row>
    <row r="11331" spans="3:3" x14ac:dyDescent="0.2">
      <c r="C11331" s="13"/>
    </row>
    <row r="11332" spans="3:3" x14ac:dyDescent="0.2">
      <c r="C11332" s="13"/>
    </row>
    <row r="11333" spans="3:3" x14ac:dyDescent="0.2">
      <c r="C11333" s="13"/>
    </row>
    <row r="11334" spans="3:3" x14ac:dyDescent="0.2">
      <c r="C11334" s="13"/>
    </row>
    <row r="11335" spans="3:3" x14ac:dyDescent="0.2">
      <c r="C11335" s="13"/>
    </row>
    <row r="11336" spans="3:3" x14ac:dyDescent="0.2">
      <c r="C11336" s="13"/>
    </row>
    <row r="11337" spans="3:3" x14ac:dyDescent="0.2">
      <c r="C11337" s="13"/>
    </row>
    <row r="11338" spans="3:3" x14ac:dyDescent="0.2">
      <c r="C11338" s="13"/>
    </row>
    <row r="11339" spans="3:3" x14ac:dyDescent="0.2">
      <c r="C11339" s="13"/>
    </row>
    <row r="11340" spans="3:3" x14ac:dyDescent="0.2">
      <c r="C11340" s="13"/>
    </row>
    <row r="11341" spans="3:3" x14ac:dyDescent="0.2">
      <c r="C11341" s="13"/>
    </row>
    <row r="11342" spans="3:3" x14ac:dyDescent="0.2">
      <c r="C11342" s="13"/>
    </row>
    <row r="11343" spans="3:3" x14ac:dyDescent="0.2">
      <c r="C11343" s="13"/>
    </row>
    <row r="11344" spans="3:3" x14ac:dyDescent="0.2">
      <c r="C11344" s="13"/>
    </row>
    <row r="11345" spans="3:3" x14ac:dyDescent="0.2">
      <c r="C11345" s="13"/>
    </row>
    <row r="11346" spans="3:3" x14ac:dyDescent="0.2">
      <c r="C11346" s="13"/>
    </row>
    <row r="11347" spans="3:3" x14ac:dyDescent="0.2">
      <c r="C11347" s="13"/>
    </row>
    <row r="11348" spans="3:3" x14ac:dyDescent="0.2">
      <c r="C11348" s="13"/>
    </row>
    <row r="11349" spans="3:3" x14ac:dyDescent="0.2">
      <c r="C11349" s="13"/>
    </row>
    <row r="11350" spans="3:3" x14ac:dyDescent="0.2">
      <c r="C11350" s="13"/>
    </row>
    <row r="11351" spans="3:3" x14ac:dyDescent="0.2">
      <c r="C11351" s="13"/>
    </row>
    <row r="11352" spans="3:3" x14ac:dyDescent="0.2">
      <c r="C11352" s="13"/>
    </row>
    <row r="11353" spans="3:3" x14ac:dyDescent="0.2">
      <c r="C11353" s="13"/>
    </row>
    <row r="11354" spans="3:3" x14ac:dyDescent="0.2">
      <c r="C11354" s="13"/>
    </row>
    <row r="11355" spans="3:3" x14ac:dyDescent="0.2">
      <c r="C11355" s="13"/>
    </row>
    <row r="11356" spans="3:3" x14ac:dyDescent="0.2">
      <c r="C11356" s="13"/>
    </row>
    <row r="11357" spans="3:3" x14ac:dyDescent="0.2">
      <c r="C11357" s="13"/>
    </row>
    <row r="11358" spans="3:3" x14ac:dyDescent="0.2">
      <c r="C11358" s="13"/>
    </row>
    <row r="11359" spans="3:3" x14ac:dyDescent="0.2">
      <c r="C11359" s="13"/>
    </row>
    <row r="11360" spans="3:3" x14ac:dyDescent="0.2">
      <c r="C11360" s="13"/>
    </row>
    <row r="11361" spans="3:3" x14ac:dyDescent="0.2">
      <c r="C11361" s="13"/>
    </row>
    <row r="11362" spans="3:3" x14ac:dyDescent="0.2">
      <c r="C11362" s="13"/>
    </row>
    <row r="11363" spans="3:3" x14ac:dyDescent="0.2">
      <c r="C11363" s="13"/>
    </row>
    <row r="11364" spans="3:3" x14ac:dyDescent="0.2">
      <c r="C11364" s="13"/>
    </row>
    <row r="11365" spans="3:3" x14ac:dyDescent="0.2">
      <c r="C11365" s="13"/>
    </row>
    <row r="11366" spans="3:3" x14ac:dyDescent="0.2">
      <c r="C11366" s="13"/>
    </row>
    <row r="11367" spans="3:3" x14ac:dyDescent="0.2">
      <c r="C11367" s="13"/>
    </row>
    <row r="11368" spans="3:3" x14ac:dyDescent="0.2">
      <c r="C11368" s="13"/>
    </row>
    <row r="11369" spans="3:3" x14ac:dyDescent="0.2">
      <c r="C11369" s="13"/>
    </row>
    <row r="11370" spans="3:3" x14ac:dyDescent="0.2">
      <c r="C11370" s="13"/>
    </row>
    <row r="11371" spans="3:3" x14ac:dyDescent="0.2">
      <c r="C11371" s="13"/>
    </row>
    <row r="11372" spans="3:3" x14ac:dyDescent="0.2">
      <c r="C11372" s="13"/>
    </row>
    <row r="11373" spans="3:3" x14ac:dyDescent="0.2">
      <c r="C11373" s="13"/>
    </row>
    <row r="11374" spans="3:3" x14ac:dyDescent="0.2">
      <c r="C11374" s="13"/>
    </row>
    <row r="11375" spans="3:3" x14ac:dyDescent="0.2">
      <c r="C11375" s="13"/>
    </row>
    <row r="11376" spans="3:3" x14ac:dyDescent="0.2">
      <c r="C11376" s="13"/>
    </row>
    <row r="11377" spans="3:3" x14ac:dyDescent="0.2">
      <c r="C11377" s="13"/>
    </row>
    <row r="11378" spans="3:3" x14ac:dyDescent="0.2">
      <c r="C11378" s="13"/>
    </row>
    <row r="11379" spans="3:3" x14ac:dyDescent="0.2">
      <c r="C11379" s="13"/>
    </row>
    <row r="11380" spans="3:3" x14ac:dyDescent="0.2">
      <c r="C11380" s="13"/>
    </row>
    <row r="11381" spans="3:3" x14ac:dyDescent="0.2">
      <c r="C11381" s="13"/>
    </row>
    <row r="11382" spans="3:3" x14ac:dyDescent="0.2">
      <c r="C11382" s="13"/>
    </row>
    <row r="11383" spans="3:3" x14ac:dyDescent="0.2">
      <c r="C11383" s="13"/>
    </row>
    <row r="11384" spans="3:3" x14ac:dyDescent="0.2">
      <c r="C11384" s="13"/>
    </row>
    <row r="11385" spans="3:3" x14ac:dyDescent="0.2">
      <c r="C11385" s="13"/>
    </row>
    <row r="11386" spans="3:3" x14ac:dyDescent="0.2">
      <c r="C11386" s="13"/>
    </row>
    <row r="11387" spans="3:3" x14ac:dyDescent="0.2">
      <c r="C11387" s="13"/>
    </row>
    <row r="11388" spans="3:3" x14ac:dyDescent="0.2">
      <c r="C11388" s="13"/>
    </row>
    <row r="11389" spans="3:3" x14ac:dyDescent="0.2">
      <c r="C11389" s="13"/>
    </row>
    <row r="11390" spans="3:3" x14ac:dyDescent="0.2">
      <c r="C11390" s="13"/>
    </row>
    <row r="11391" spans="3:3" x14ac:dyDescent="0.2">
      <c r="C11391" s="13"/>
    </row>
    <row r="11392" spans="3:3" x14ac:dyDescent="0.2">
      <c r="C11392" s="13"/>
    </row>
    <row r="11393" spans="3:3" x14ac:dyDescent="0.2">
      <c r="C11393" s="13"/>
    </row>
    <row r="11394" spans="3:3" x14ac:dyDescent="0.2">
      <c r="C11394" s="13"/>
    </row>
    <row r="11395" spans="3:3" x14ac:dyDescent="0.2">
      <c r="C11395" s="13"/>
    </row>
    <row r="11396" spans="3:3" x14ac:dyDescent="0.2">
      <c r="C11396" s="13"/>
    </row>
    <row r="11397" spans="3:3" x14ac:dyDescent="0.2">
      <c r="C11397" s="13"/>
    </row>
    <row r="11398" spans="3:3" x14ac:dyDescent="0.2">
      <c r="C11398" s="13"/>
    </row>
    <row r="11399" spans="3:3" x14ac:dyDescent="0.2">
      <c r="C11399" s="13"/>
    </row>
    <row r="11400" spans="3:3" x14ac:dyDescent="0.2">
      <c r="C11400" s="13"/>
    </row>
    <row r="11401" spans="3:3" x14ac:dyDescent="0.2">
      <c r="C11401" s="13"/>
    </row>
    <row r="11402" spans="3:3" x14ac:dyDescent="0.2">
      <c r="C11402" s="13"/>
    </row>
    <row r="11403" spans="3:3" x14ac:dyDescent="0.2">
      <c r="C11403" s="13"/>
    </row>
    <row r="11404" spans="3:3" x14ac:dyDescent="0.2">
      <c r="C11404" s="13"/>
    </row>
    <row r="11405" spans="3:3" x14ac:dyDescent="0.2">
      <c r="C11405" s="13"/>
    </row>
    <row r="11406" spans="3:3" x14ac:dyDescent="0.2">
      <c r="C11406" s="13"/>
    </row>
    <row r="11407" spans="3:3" x14ac:dyDescent="0.2">
      <c r="C11407" s="13"/>
    </row>
    <row r="11408" spans="3:3" x14ac:dyDescent="0.2">
      <c r="C11408" s="13"/>
    </row>
    <row r="11409" spans="3:3" x14ac:dyDescent="0.2">
      <c r="C11409" s="13"/>
    </row>
    <row r="11410" spans="3:3" x14ac:dyDescent="0.2">
      <c r="C11410" s="13"/>
    </row>
    <row r="11411" spans="3:3" x14ac:dyDescent="0.2">
      <c r="C11411" s="13"/>
    </row>
    <row r="11412" spans="3:3" x14ac:dyDescent="0.2">
      <c r="C11412" s="13"/>
    </row>
    <row r="11413" spans="3:3" x14ac:dyDescent="0.2">
      <c r="C11413" s="13"/>
    </row>
    <row r="11414" spans="3:3" x14ac:dyDescent="0.2">
      <c r="C11414" s="13"/>
    </row>
    <row r="11415" spans="3:3" x14ac:dyDescent="0.2">
      <c r="C11415" s="13"/>
    </row>
    <row r="11416" spans="3:3" x14ac:dyDescent="0.2">
      <c r="C11416" s="13"/>
    </row>
    <row r="11417" spans="3:3" x14ac:dyDescent="0.2">
      <c r="C11417" s="13"/>
    </row>
    <row r="11418" spans="3:3" x14ac:dyDescent="0.2">
      <c r="C11418" s="13"/>
    </row>
    <row r="11419" spans="3:3" x14ac:dyDescent="0.2">
      <c r="C11419" s="13"/>
    </row>
    <row r="11420" spans="3:3" x14ac:dyDescent="0.2">
      <c r="C11420" s="13"/>
    </row>
    <row r="11421" spans="3:3" x14ac:dyDescent="0.2">
      <c r="C11421" s="13"/>
    </row>
    <row r="11422" spans="3:3" x14ac:dyDescent="0.2">
      <c r="C11422" s="13"/>
    </row>
    <row r="11423" spans="3:3" x14ac:dyDescent="0.2">
      <c r="C11423" s="13"/>
    </row>
    <row r="11424" spans="3:3" x14ac:dyDescent="0.2">
      <c r="C11424" s="13"/>
    </row>
    <row r="11425" spans="3:3" x14ac:dyDescent="0.2">
      <c r="C11425" s="13"/>
    </row>
    <row r="11426" spans="3:3" x14ac:dyDescent="0.2">
      <c r="C11426" s="13"/>
    </row>
    <row r="11427" spans="3:3" x14ac:dyDescent="0.2">
      <c r="C11427" s="13"/>
    </row>
    <row r="11428" spans="3:3" x14ac:dyDescent="0.2">
      <c r="C11428" s="13"/>
    </row>
    <row r="11429" spans="3:3" x14ac:dyDescent="0.2">
      <c r="C11429" s="13"/>
    </row>
    <row r="11430" spans="3:3" x14ac:dyDescent="0.2">
      <c r="C11430" s="13"/>
    </row>
    <row r="11431" spans="3:3" x14ac:dyDescent="0.2">
      <c r="C11431" s="13"/>
    </row>
    <row r="11432" spans="3:3" x14ac:dyDescent="0.2">
      <c r="C11432" s="13"/>
    </row>
    <row r="11433" spans="3:3" x14ac:dyDescent="0.2">
      <c r="C11433" s="13"/>
    </row>
    <row r="11434" spans="3:3" x14ac:dyDescent="0.2">
      <c r="C11434" s="13"/>
    </row>
    <row r="11435" spans="3:3" x14ac:dyDescent="0.2">
      <c r="C11435" s="13"/>
    </row>
    <row r="11436" spans="3:3" x14ac:dyDescent="0.2">
      <c r="C11436" s="13"/>
    </row>
    <row r="11437" spans="3:3" x14ac:dyDescent="0.2">
      <c r="C11437" s="13"/>
    </row>
    <row r="11438" spans="3:3" x14ac:dyDescent="0.2">
      <c r="C11438" s="13"/>
    </row>
    <row r="11439" spans="3:3" x14ac:dyDescent="0.2">
      <c r="C11439" s="13"/>
    </row>
    <row r="11440" spans="3:3" x14ac:dyDescent="0.2">
      <c r="C11440" s="13"/>
    </row>
    <row r="11441" spans="3:3" x14ac:dyDescent="0.2">
      <c r="C11441" s="13"/>
    </row>
    <row r="11442" spans="3:3" x14ac:dyDescent="0.2">
      <c r="C11442" s="13"/>
    </row>
    <row r="11443" spans="3:3" x14ac:dyDescent="0.2">
      <c r="C11443" s="13"/>
    </row>
    <row r="11444" spans="3:3" x14ac:dyDescent="0.2">
      <c r="C11444" s="13"/>
    </row>
    <row r="11445" spans="3:3" x14ac:dyDescent="0.2">
      <c r="C11445" s="13"/>
    </row>
    <row r="11446" spans="3:3" x14ac:dyDescent="0.2">
      <c r="C11446" s="13"/>
    </row>
    <row r="11447" spans="3:3" x14ac:dyDescent="0.2">
      <c r="C11447" s="13"/>
    </row>
    <row r="11448" spans="3:3" x14ac:dyDescent="0.2">
      <c r="C11448" s="13"/>
    </row>
    <row r="11449" spans="3:3" x14ac:dyDescent="0.2">
      <c r="C11449" s="13"/>
    </row>
    <row r="11450" spans="3:3" x14ac:dyDescent="0.2">
      <c r="C11450" s="13"/>
    </row>
    <row r="11451" spans="3:3" x14ac:dyDescent="0.2">
      <c r="C11451" s="13"/>
    </row>
    <row r="11452" spans="3:3" x14ac:dyDescent="0.2">
      <c r="C11452" s="13"/>
    </row>
    <row r="11453" spans="3:3" x14ac:dyDescent="0.2">
      <c r="C11453" s="13"/>
    </row>
    <row r="11454" spans="3:3" x14ac:dyDescent="0.2">
      <c r="C11454" s="13"/>
    </row>
    <row r="11455" spans="3:3" x14ac:dyDescent="0.2">
      <c r="C11455" s="13"/>
    </row>
    <row r="11456" spans="3:3" x14ac:dyDescent="0.2">
      <c r="C11456" s="13"/>
    </row>
    <row r="11457" spans="3:3" x14ac:dyDescent="0.2">
      <c r="C11457" s="13"/>
    </row>
    <row r="11458" spans="3:3" x14ac:dyDescent="0.2">
      <c r="C11458" s="13"/>
    </row>
    <row r="11459" spans="3:3" x14ac:dyDescent="0.2">
      <c r="C11459" s="13"/>
    </row>
    <row r="11460" spans="3:3" x14ac:dyDescent="0.2">
      <c r="C11460" s="13"/>
    </row>
    <row r="11461" spans="3:3" x14ac:dyDescent="0.2">
      <c r="C11461" s="13"/>
    </row>
    <row r="11462" spans="3:3" x14ac:dyDescent="0.2">
      <c r="C11462" s="13"/>
    </row>
    <row r="11463" spans="3:3" x14ac:dyDescent="0.2">
      <c r="C11463" s="13"/>
    </row>
    <row r="11464" spans="3:3" x14ac:dyDescent="0.2">
      <c r="C11464" s="13"/>
    </row>
    <row r="11465" spans="3:3" x14ac:dyDescent="0.2">
      <c r="C11465" s="13"/>
    </row>
    <row r="11466" spans="3:3" x14ac:dyDescent="0.2">
      <c r="C11466" s="13"/>
    </row>
    <row r="11467" spans="3:3" x14ac:dyDescent="0.2">
      <c r="C11467" s="13"/>
    </row>
    <row r="11468" spans="3:3" x14ac:dyDescent="0.2">
      <c r="C11468" s="13"/>
    </row>
    <row r="11469" spans="3:3" x14ac:dyDescent="0.2">
      <c r="C11469" s="13"/>
    </row>
    <row r="11470" spans="3:3" x14ac:dyDescent="0.2">
      <c r="C11470" s="13"/>
    </row>
    <row r="11471" spans="3:3" x14ac:dyDescent="0.2">
      <c r="C11471" s="13"/>
    </row>
    <row r="11472" spans="3:3" x14ac:dyDescent="0.2">
      <c r="C11472" s="13"/>
    </row>
    <row r="11473" spans="3:3" x14ac:dyDescent="0.2">
      <c r="C11473" s="13"/>
    </row>
    <row r="11474" spans="3:3" x14ac:dyDescent="0.2">
      <c r="C11474" s="13"/>
    </row>
    <row r="11475" spans="3:3" x14ac:dyDescent="0.2">
      <c r="C11475" s="13"/>
    </row>
    <row r="11476" spans="3:3" x14ac:dyDescent="0.2">
      <c r="C11476" s="13"/>
    </row>
    <row r="11477" spans="3:3" x14ac:dyDescent="0.2">
      <c r="C11477" s="13"/>
    </row>
    <row r="11478" spans="3:3" x14ac:dyDescent="0.2">
      <c r="C11478" s="13"/>
    </row>
    <row r="11479" spans="3:3" x14ac:dyDescent="0.2">
      <c r="C11479" s="13"/>
    </row>
    <row r="11480" spans="3:3" x14ac:dyDescent="0.2">
      <c r="C11480" s="13"/>
    </row>
    <row r="11481" spans="3:3" x14ac:dyDescent="0.2">
      <c r="C11481" s="13"/>
    </row>
    <row r="11482" spans="3:3" x14ac:dyDescent="0.2">
      <c r="C11482" s="13"/>
    </row>
    <row r="11483" spans="3:3" x14ac:dyDescent="0.2">
      <c r="C11483" s="13"/>
    </row>
    <row r="11484" spans="3:3" x14ac:dyDescent="0.2">
      <c r="C11484" s="13"/>
    </row>
    <row r="11485" spans="3:3" x14ac:dyDescent="0.2">
      <c r="C11485" s="13"/>
    </row>
    <row r="11486" spans="3:3" x14ac:dyDescent="0.2">
      <c r="C11486" s="13"/>
    </row>
    <row r="11487" spans="3:3" x14ac:dyDescent="0.2">
      <c r="C11487" s="13"/>
    </row>
    <row r="11488" spans="3:3" x14ac:dyDescent="0.2">
      <c r="C11488" s="13"/>
    </row>
    <row r="11489" spans="3:3" x14ac:dyDescent="0.2">
      <c r="C11489" s="13"/>
    </row>
    <row r="11490" spans="3:3" x14ac:dyDescent="0.2">
      <c r="C11490" s="13"/>
    </row>
    <row r="11491" spans="3:3" x14ac:dyDescent="0.2">
      <c r="C11491" s="13"/>
    </row>
    <row r="11492" spans="3:3" x14ac:dyDescent="0.2">
      <c r="C11492" s="13"/>
    </row>
    <row r="11493" spans="3:3" x14ac:dyDescent="0.2">
      <c r="C11493" s="13"/>
    </row>
    <row r="11494" spans="3:3" x14ac:dyDescent="0.2">
      <c r="C11494" s="13"/>
    </row>
    <row r="11495" spans="3:3" x14ac:dyDescent="0.2">
      <c r="C11495" s="13"/>
    </row>
    <row r="11496" spans="3:3" x14ac:dyDescent="0.2">
      <c r="C11496" s="13"/>
    </row>
    <row r="11497" spans="3:3" x14ac:dyDescent="0.2">
      <c r="C11497" s="13"/>
    </row>
    <row r="11498" spans="3:3" x14ac:dyDescent="0.2">
      <c r="C11498" s="13"/>
    </row>
    <row r="11499" spans="3:3" x14ac:dyDescent="0.2">
      <c r="C11499" s="13"/>
    </row>
    <row r="11500" spans="3:3" x14ac:dyDescent="0.2">
      <c r="C11500" s="13"/>
    </row>
    <row r="11501" spans="3:3" x14ac:dyDescent="0.2">
      <c r="C11501" s="13"/>
    </row>
    <row r="11502" spans="3:3" x14ac:dyDescent="0.2">
      <c r="C11502" s="13"/>
    </row>
    <row r="11503" spans="3:3" x14ac:dyDescent="0.2">
      <c r="C11503" s="13"/>
    </row>
    <row r="11504" spans="3:3" x14ac:dyDescent="0.2">
      <c r="C11504" s="13"/>
    </row>
    <row r="11505" spans="3:3" x14ac:dyDescent="0.2">
      <c r="C11505" s="13"/>
    </row>
    <row r="11506" spans="3:3" x14ac:dyDescent="0.2">
      <c r="C11506" s="13"/>
    </row>
    <row r="11507" spans="3:3" x14ac:dyDescent="0.2">
      <c r="C11507" s="13"/>
    </row>
    <row r="11508" spans="3:3" x14ac:dyDescent="0.2">
      <c r="C11508" s="13"/>
    </row>
    <row r="11509" spans="3:3" x14ac:dyDescent="0.2">
      <c r="C11509" s="13"/>
    </row>
    <row r="11510" spans="3:3" x14ac:dyDescent="0.2">
      <c r="C11510" s="13"/>
    </row>
    <row r="11511" spans="3:3" x14ac:dyDescent="0.2">
      <c r="C11511" s="13"/>
    </row>
    <row r="11512" spans="3:3" x14ac:dyDescent="0.2">
      <c r="C11512" s="13"/>
    </row>
    <row r="11513" spans="3:3" x14ac:dyDescent="0.2">
      <c r="C11513" s="13"/>
    </row>
    <row r="11514" spans="3:3" x14ac:dyDescent="0.2">
      <c r="C11514" s="13"/>
    </row>
    <row r="11515" spans="3:3" x14ac:dyDescent="0.2">
      <c r="C11515" s="13"/>
    </row>
    <row r="11516" spans="3:3" x14ac:dyDescent="0.2">
      <c r="C11516" s="13"/>
    </row>
    <row r="11517" spans="3:3" x14ac:dyDescent="0.2">
      <c r="C11517" s="13"/>
    </row>
    <row r="11518" spans="3:3" x14ac:dyDescent="0.2">
      <c r="C11518" s="13"/>
    </row>
    <row r="11519" spans="3:3" x14ac:dyDescent="0.2">
      <c r="C11519" s="13"/>
    </row>
    <row r="11520" spans="3:3" x14ac:dyDescent="0.2">
      <c r="C11520" s="13"/>
    </row>
    <row r="11521" spans="3:3" x14ac:dyDescent="0.2">
      <c r="C11521" s="13"/>
    </row>
    <row r="11522" spans="3:3" x14ac:dyDescent="0.2">
      <c r="C11522" s="13"/>
    </row>
    <row r="11523" spans="3:3" x14ac:dyDescent="0.2">
      <c r="C11523" s="13"/>
    </row>
    <row r="11524" spans="3:3" x14ac:dyDescent="0.2">
      <c r="C11524" s="13"/>
    </row>
    <row r="11525" spans="3:3" x14ac:dyDescent="0.2">
      <c r="C11525" s="13"/>
    </row>
    <row r="11526" spans="3:3" x14ac:dyDescent="0.2">
      <c r="C11526" s="13"/>
    </row>
    <row r="11527" spans="3:3" x14ac:dyDescent="0.2">
      <c r="C11527" s="13"/>
    </row>
    <row r="11528" spans="3:3" x14ac:dyDescent="0.2">
      <c r="C11528" s="13"/>
    </row>
    <row r="11529" spans="3:3" x14ac:dyDescent="0.2">
      <c r="C11529" s="13"/>
    </row>
    <row r="11530" spans="3:3" x14ac:dyDescent="0.2">
      <c r="C11530" s="13"/>
    </row>
    <row r="11531" spans="3:3" x14ac:dyDescent="0.2">
      <c r="C11531" s="13"/>
    </row>
    <row r="11532" spans="3:3" x14ac:dyDescent="0.2">
      <c r="C11532" s="13"/>
    </row>
    <row r="11533" spans="3:3" x14ac:dyDescent="0.2">
      <c r="C11533" s="13"/>
    </row>
    <row r="11534" spans="3:3" x14ac:dyDescent="0.2">
      <c r="C11534" s="13"/>
    </row>
    <row r="11535" spans="3:3" x14ac:dyDescent="0.2">
      <c r="C11535" s="13"/>
    </row>
    <row r="11536" spans="3:3" x14ac:dyDescent="0.2">
      <c r="C11536" s="13"/>
    </row>
    <row r="11537" spans="3:3" x14ac:dyDescent="0.2">
      <c r="C11537" s="13"/>
    </row>
    <row r="11538" spans="3:3" x14ac:dyDescent="0.2">
      <c r="C11538" s="13"/>
    </row>
    <row r="11539" spans="3:3" x14ac:dyDescent="0.2">
      <c r="C11539" s="13"/>
    </row>
    <row r="11540" spans="3:3" x14ac:dyDescent="0.2">
      <c r="C11540" s="13"/>
    </row>
    <row r="11541" spans="3:3" x14ac:dyDescent="0.2">
      <c r="C11541" s="13"/>
    </row>
    <row r="11542" spans="3:3" x14ac:dyDescent="0.2">
      <c r="C11542" s="13"/>
    </row>
    <row r="11543" spans="3:3" x14ac:dyDescent="0.2">
      <c r="C11543" s="13"/>
    </row>
    <row r="11544" spans="3:3" x14ac:dyDescent="0.2">
      <c r="C11544" s="13"/>
    </row>
    <row r="11545" spans="3:3" x14ac:dyDescent="0.2">
      <c r="C11545" s="13"/>
    </row>
    <row r="11546" spans="3:3" x14ac:dyDescent="0.2">
      <c r="C11546" s="13"/>
    </row>
    <row r="11547" spans="3:3" x14ac:dyDescent="0.2">
      <c r="C11547" s="13"/>
    </row>
    <row r="11548" spans="3:3" x14ac:dyDescent="0.2">
      <c r="C11548" s="13"/>
    </row>
    <row r="11549" spans="3:3" x14ac:dyDescent="0.2">
      <c r="C11549" s="13"/>
    </row>
    <row r="11550" spans="3:3" x14ac:dyDescent="0.2">
      <c r="C11550" s="13"/>
    </row>
    <row r="11551" spans="3:3" x14ac:dyDescent="0.2">
      <c r="C11551" s="13"/>
    </row>
    <row r="11552" spans="3:3" x14ac:dyDescent="0.2">
      <c r="C11552" s="13"/>
    </row>
    <row r="11553" spans="3:3" x14ac:dyDescent="0.2">
      <c r="C11553" s="13"/>
    </row>
    <row r="11554" spans="3:3" x14ac:dyDescent="0.2">
      <c r="C11554" s="13"/>
    </row>
    <row r="11555" spans="3:3" x14ac:dyDescent="0.2">
      <c r="C11555" s="13"/>
    </row>
    <row r="11556" spans="3:3" x14ac:dyDescent="0.2">
      <c r="C11556" s="13"/>
    </row>
    <row r="11557" spans="3:3" x14ac:dyDescent="0.2">
      <c r="C11557" s="13"/>
    </row>
    <row r="11558" spans="3:3" x14ac:dyDescent="0.2">
      <c r="C11558" s="13"/>
    </row>
    <row r="11559" spans="3:3" x14ac:dyDescent="0.2">
      <c r="C11559" s="13"/>
    </row>
    <row r="11560" spans="3:3" x14ac:dyDescent="0.2">
      <c r="C11560" s="13"/>
    </row>
    <row r="11561" spans="3:3" x14ac:dyDescent="0.2">
      <c r="C11561" s="13"/>
    </row>
    <row r="11562" spans="3:3" x14ac:dyDescent="0.2">
      <c r="C11562" s="13"/>
    </row>
    <row r="11563" spans="3:3" x14ac:dyDescent="0.2">
      <c r="C11563" s="13"/>
    </row>
    <row r="11564" spans="3:3" x14ac:dyDescent="0.2">
      <c r="C11564" s="13"/>
    </row>
    <row r="11565" spans="3:3" x14ac:dyDescent="0.2">
      <c r="C11565" s="13"/>
    </row>
    <row r="11566" spans="3:3" x14ac:dyDescent="0.2">
      <c r="C11566" s="13"/>
    </row>
    <row r="11567" spans="3:3" x14ac:dyDescent="0.2">
      <c r="C11567" s="13"/>
    </row>
    <row r="11568" spans="3:3" x14ac:dyDescent="0.2">
      <c r="C11568" s="13"/>
    </row>
    <row r="11569" spans="3:3" x14ac:dyDescent="0.2">
      <c r="C11569" s="13"/>
    </row>
    <row r="11570" spans="3:3" x14ac:dyDescent="0.2">
      <c r="C11570" s="13"/>
    </row>
    <row r="11571" spans="3:3" x14ac:dyDescent="0.2">
      <c r="C11571" s="13"/>
    </row>
    <row r="11572" spans="3:3" x14ac:dyDescent="0.2">
      <c r="C11572" s="13"/>
    </row>
    <row r="11573" spans="3:3" x14ac:dyDescent="0.2">
      <c r="C11573" s="13"/>
    </row>
    <row r="11574" spans="3:3" x14ac:dyDescent="0.2">
      <c r="C11574" s="13"/>
    </row>
    <row r="11575" spans="3:3" x14ac:dyDescent="0.2">
      <c r="C11575" s="13"/>
    </row>
    <row r="11576" spans="3:3" x14ac:dyDescent="0.2">
      <c r="C11576" s="13"/>
    </row>
    <row r="11577" spans="3:3" x14ac:dyDescent="0.2">
      <c r="C11577" s="13"/>
    </row>
    <row r="11578" spans="3:3" x14ac:dyDescent="0.2">
      <c r="C11578" s="13"/>
    </row>
    <row r="11579" spans="3:3" x14ac:dyDescent="0.2">
      <c r="C11579" s="13"/>
    </row>
    <row r="11580" spans="3:3" x14ac:dyDescent="0.2">
      <c r="C11580" s="13"/>
    </row>
    <row r="11581" spans="3:3" x14ac:dyDescent="0.2">
      <c r="C11581" s="13"/>
    </row>
    <row r="11582" spans="3:3" x14ac:dyDescent="0.2">
      <c r="C11582" s="13"/>
    </row>
    <row r="11583" spans="3:3" x14ac:dyDescent="0.2">
      <c r="C11583" s="13"/>
    </row>
    <row r="11584" spans="3:3" x14ac:dyDescent="0.2">
      <c r="C11584" s="13"/>
    </row>
    <row r="11585" spans="3:3" x14ac:dyDescent="0.2">
      <c r="C11585" s="13"/>
    </row>
    <row r="11586" spans="3:3" x14ac:dyDescent="0.2">
      <c r="C11586" s="13"/>
    </row>
    <row r="11587" spans="3:3" x14ac:dyDescent="0.2">
      <c r="C11587" s="13"/>
    </row>
    <row r="11588" spans="3:3" x14ac:dyDescent="0.2">
      <c r="C11588" s="13"/>
    </row>
    <row r="11589" spans="3:3" x14ac:dyDescent="0.2">
      <c r="C11589" s="13"/>
    </row>
    <row r="11590" spans="3:3" x14ac:dyDescent="0.2">
      <c r="C11590" s="13"/>
    </row>
    <row r="11591" spans="3:3" x14ac:dyDescent="0.2">
      <c r="C11591" s="13"/>
    </row>
    <row r="11592" spans="3:3" x14ac:dyDescent="0.2">
      <c r="C11592" s="13"/>
    </row>
    <row r="11593" spans="3:3" x14ac:dyDescent="0.2">
      <c r="C11593" s="13"/>
    </row>
    <row r="11594" spans="3:3" x14ac:dyDescent="0.2">
      <c r="C11594" s="13"/>
    </row>
    <row r="11595" spans="3:3" x14ac:dyDescent="0.2">
      <c r="C11595" s="13"/>
    </row>
    <row r="11596" spans="3:3" x14ac:dyDescent="0.2">
      <c r="C11596" s="13"/>
    </row>
    <row r="11597" spans="3:3" x14ac:dyDescent="0.2">
      <c r="C11597" s="13"/>
    </row>
    <row r="11598" spans="3:3" x14ac:dyDescent="0.2">
      <c r="C11598" s="13"/>
    </row>
    <row r="11599" spans="3:3" x14ac:dyDescent="0.2">
      <c r="C11599" s="13"/>
    </row>
    <row r="11600" spans="3:3" x14ac:dyDescent="0.2">
      <c r="C11600" s="13"/>
    </row>
    <row r="11601" spans="3:3" x14ac:dyDescent="0.2">
      <c r="C11601" s="13"/>
    </row>
    <row r="11602" spans="3:3" x14ac:dyDescent="0.2">
      <c r="C11602" s="13"/>
    </row>
    <row r="11603" spans="3:3" x14ac:dyDescent="0.2">
      <c r="C11603" s="13"/>
    </row>
    <row r="11604" spans="3:3" x14ac:dyDescent="0.2">
      <c r="C11604" s="13"/>
    </row>
    <row r="11605" spans="3:3" x14ac:dyDescent="0.2">
      <c r="C11605" s="13"/>
    </row>
    <row r="11606" spans="3:3" x14ac:dyDescent="0.2">
      <c r="C11606" s="13"/>
    </row>
    <row r="11607" spans="3:3" x14ac:dyDescent="0.2">
      <c r="C11607" s="13"/>
    </row>
    <row r="11608" spans="3:3" x14ac:dyDescent="0.2">
      <c r="C11608" s="13"/>
    </row>
    <row r="11609" spans="3:3" x14ac:dyDescent="0.2">
      <c r="C11609" s="13"/>
    </row>
    <row r="11610" spans="3:3" x14ac:dyDescent="0.2">
      <c r="C11610" s="13"/>
    </row>
    <row r="11611" spans="3:3" x14ac:dyDescent="0.2">
      <c r="C11611" s="13"/>
    </row>
    <row r="11612" spans="3:3" x14ac:dyDescent="0.2">
      <c r="C11612" s="13"/>
    </row>
    <row r="11613" spans="3:3" x14ac:dyDescent="0.2">
      <c r="C11613" s="13"/>
    </row>
    <row r="11614" spans="3:3" x14ac:dyDescent="0.2">
      <c r="C11614" s="13"/>
    </row>
    <row r="11615" spans="3:3" x14ac:dyDescent="0.2">
      <c r="C11615" s="13"/>
    </row>
    <row r="11616" spans="3:3" x14ac:dyDescent="0.2">
      <c r="C11616" s="13"/>
    </row>
    <row r="11617" spans="3:3" x14ac:dyDescent="0.2">
      <c r="C11617" s="13"/>
    </row>
    <row r="11618" spans="3:3" x14ac:dyDescent="0.2">
      <c r="C11618" s="13"/>
    </row>
    <row r="11619" spans="3:3" x14ac:dyDescent="0.2">
      <c r="C11619" s="13"/>
    </row>
    <row r="11620" spans="3:3" x14ac:dyDescent="0.2">
      <c r="C11620" s="13"/>
    </row>
    <row r="11621" spans="3:3" x14ac:dyDescent="0.2">
      <c r="C11621" s="13"/>
    </row>
    <row r="11622" spans="3:3" x14ac:dyDescent="0.2">
      <c r="C11622" s="13"/>
    </row>
    <row r="11623" spans="3:3" x14ac:dyDescent="0.2">
      <c r="C11623" s="13"/>
    </row>
    <row r="11624" spans="3:3" x14ac:dyDescent="0.2">
      <c r="C11624" s="13"/>
    </row>
    <row r="11625" spans="3:3" x14ac:dyDescent="0.2">
      <c r="C11625" s="13"/>
    </row>
    <row r="11626" spans="3:3" x14ac:dyDescent="0.2">
      <c r="C11626" s="13"/>
    </row>
    <row r="11627" spans="3:3" x14ac:dyDescent="0.2">
      <c r="C11627" s="13"/>
    </row>
    <row r="11628" spans="3:3" x14ac:dyDescent="0.2">
      <c r="C11628" s="13"/>
    </row>
    <row r="11629" spans="3:3" x14ac:dyDescent="0.2">
      <c r="C11629" s="13"/>
    </row>
    <row r="11630" spans="3:3" x14ac:dyDescent="0.2">
      <c r="C11630" s="13"/>
    </row>
    <row r="11631" spans="3:3" x14ac:dyDescent="0.2">
      <c r="C11631" s="13"/>
    </row>
    <row r="11632" spans="3:3" x14ac:dyDescent="0.2">
      <c r="C11632" s="13"/>
    </row>
    <row r="11633" spans="3:3" x14ac:dyDescent="0.2">
      <c r="C11633" s="13"/>
    </row>
    <row r="11634" spans="3:3" x14ac:dyDescent="0.2">
      <c r="C11634" s="13"/>
    </row>
    <row r="11635" spans="3:3" x14ac:dyDescent="0.2">
      <c r="C11635" s="13"/>
    </row>
    <row r="11636" spans="3:3" x14ac:dyDescent="0.2">
      <c r="C11636" s="13"/>
    </row>
    <row r="11637" spans="3:3" x14ac:dyDescent="0.2">
      <c r="C11637" s="13"/>
    </row>
    <row r="11638" spans="3:3" x14ac:dyDescent="0.2">
      <c r="C11638" s="13"/>
    </row>
    <row r="11639" spans="3:3" x14ac:dyDescent="0.2">
      <c r="C11639" s="13"/>
    </row>
    <row r="11640" spans="3:3" x14ac:dyDescent="0.2">
      <c r="C11640" s="13"/>
    </row>
    <row r="11641" spans="3:3" x14ac:dyDescent="0.2">
      <c r="C11641" s="13"/>
    </row>
    <row r="11642" spans="3:3" x14ac:dyDescent="0.2">
      <c r="C11642" s="13"/>
    </row>
    <row r="11643" spans="3:3" x14ac:dyDescent="0.2">
      <c r="C11643" s="13"/>
    </row>
    <row r="11644" spans="3:3" x14ac:dyDescent="0.2">
      <c r="C11644" s="13"/>
    </row>
    <row r="11645" spans="3:3" x14ac:dyDescent="0.2">
      <c r="C11645" s="13"/>
    </row>
    <row r="11646" spans="3:3" x14ac:dyDescent="0.2">
      <c r="C11646" s="13"/>
    </row>
    <row r="11647" spans="3:3" x14ac:dyDescent="0.2">
      <c r="C11647" s="13"/>
    </row>
    <row r="11648" spans="3:3" x14ac:dyDescent="0.2">
      <c r="C11648" s="13"/>
    </row>
    <row r="11649" spans="3:3" x14ac:dyDescent="0.2">
      <c r="C11649" s="13"/>
    </row>
    <row r="11650" spans="3:3" x14ac:dyDescent="0.2">
      <c r="C11650" s="13"/>
    </row>
    <row r="11651" spans="3:3" x14ac:dyDescent="0.2">
      <c r="C11651" s="13"/>
    </row>
    <row r="11652" spans="3:3" x14ac:dyDescent="0.2">
      <c r="C11652" s="13"/>
    </row>
    <row r="11653" spans="3:3" x14ac:dyDescent="0.2">
      <c r="C11653" s="13"/>
    </row>
    <row r="11654" spans="3:3" x14ac:dyDescent="0.2">
      <c r="C11654" s="13"/>
    </row>
    <row r="11655" spans="3:3" x14ac:dyDescent="0.2">
      <c r="C11655" s="13"/>
    </row>
    <row r="11656" spans="3:3" x14ac:dyDescent="0.2">
      <c r="C11656" s="13"/>
    </row>
    <row r="11657" spans="3:3" x14ac:dyDescent="0.2">
      <c r="C11657" s="13"/>
    </row>
    <row r="11658" spans="3:3" x14ac:dyDescent="0.2">
      <c r="C11658" s="13"/>
    </row>
    <row r="11659" spans="3:3" x14ac:dyDescent="0.2">
      <c r="C11659" s="13"/>
    </row>
    <row r="11660" spans="3:3" x14ac:dyDescent="0.2">
      <c r="C11660" s="13"/>
    </row>
    <row r="11661" spans="3:3" x14ac:dyDescent="0.2">
      <c r="C11661" s="13"/>
    </row>
    <row r="11662" spans="3:3" x14ac:dyDescent="0.2">
      <c r="C11662" s="13"/>
    </row>
    <row r="11663" spans="3:3" x14ac:dyDescent="0.2">
      <c r="C11663" s="13"/>
    </row>
    <row r="11664" spans="3:3" x14ac:dyDescent="0.2">
      <c r="C11664" s="13"/>
    </row>
    <row r="11665" spans="3:3" x14ac:dyDescent="0.2">
      <c r="C11665" s="13"/>
    </row>
    <row r="11666" spans="3:3" x14ac:dyDescent="0.2">
      <c r="C11666" s="13"/>
    </row>
    <row r="11667" spans="3:3" x14ac:dyDescent="0.2">
      <c r="C11667" s="13"/>
    </row>
    <row r="11668" spans="3:3" x14ac:dyDescent="0.2">
      <c r="C11668" s="13"/>
    </row>
    <row r="11669" spans="3:3" x14ac:dyDescent="0.2">
      <c r="C11669" s="13"/>
    </row>
    <row r="11670" spans="3:3" x14ac:dyDescent="0.2">
      <c r="C11670" s="13"/>
    </row>
    <row r="11671" spans="3:3" x14ac:dyDescent="0.2">
      <c r="C11671" s="13"/>
    </row>
    <row r="11672" spans="3:3" x14ac:dyDescent="0.2">
      <c r="C11672" s="13"/>
    </row>
    <row r="11673" spans="3:3" x14ac:dyDescent="0.2">
      <c r="C11673" s="13"/>
    </row>
    <row r="11674" spans="3:3" x14ac:dyDescent="0.2">
      <c r="C11674" s="13"/>
    </row>
    <row r="11675" spans="3:3" x14ac:dyDescent="0.2">
      <c r="C11675" s="13"/>
    </row>
    <row r="11676" spans="3:3" x14ac:dyDescent="0.2">
      <c r="C11676" s="13"/>
    </row>
    <row r="11677" spans="3:3" x14ac:dyDescent="0.2">
      <c r="C11677" s="13"/>
    </row>
    <row r="11678" spans="3:3" x14ac:dyDescent="0.2">
      <c r="C11678" s="13"/>
    </row>
    <row r="11679" spans="3:3" x14ac:dyDescent="0.2">
      <c r="C11679" s="13"/>
    </row>
    <row r="11680" spans="3:3" x14ac:dyDescent="0.2">
      <c r="C11680" s="13"/>
    </row>
    <row r="11681" spans="3:3" x14ac:dyDescent="0.2">
      <c r="C11681" s="13"/>
    </row>
    <row r="11682" spans="3:3" x14ac:dyDescent="0.2">
      <c r="C11682" s="13"/>
    </row>
    <row r="11683" spans="3:3" x14ac:dyDescent="0.2">
      <c r="C11683" s="13"/>
    </row>
    <row r="11684" spans="3:3" x14ac:dyDescent="0.2">
      <c r="C11684" s="13"/>
    </row>
    <row r="11685" spans="3:3" x14ac:dyDescent="0.2">
      <c r="C11685" s="13"/>
    </row>
    <row r="11686" spans="3:3" x14ac:dyDescent="0.2">
      <c r="C11686" s="13"/>
    </row>
    <row r="11687" spans="3:3" x14ac:dyDescent="0.2">
      <c r="C11687" s="13"/>
    </row>
    <row r="11688" spans="3:3" x14ac:dyDescent="0.2">
      <c r="C11688" s="13"/>
    </row>
    <row r="11689" spans="3:3" x14ac:dyDescent="0.2">
      <c r="C11689" s="13"/>
    </row>
    <row r="11690" spans="3:3" x14ac:dyDescent="0.2">
      <c r="C11690" s="13"/>
    </row>
    <row r="11691" spans="3:3" x14ac:dyDescent="0.2">
      <c r="C11691" s="13"/>
    </row>
    <row r="11692" spans="3:3" x14ac:dyDescent="0.2">
      <c r="C11692" s="13"/>
    </row>
    <row r="11693" spans="3:3" x14ac:dyDescent="0.2">
      <c r="C11693" s="13"/>
    </row>
    <row r="11694" spans="3:3" x14ac:dyDescent="0.2">
      <c r="C11694" s="13"/>
    </row>
    <row r="11695" spans="3:3" x14ac:dyDescent="0.2">
      <c r="C11695" s="13"/>
    </row>
    <row r="11696" spans="3:3" x14ac:dyDescent="0.2">
      <c r="C11696" s="13"/>
    </row>
    <row r="11697" spans="3:3" x14ac:dyDescent="0.2">
      <c r="C11697" s="13"/>
    </row>
    <row r="11698" spans="3:3" x14ac:dyDescent="0.2">
      <c r="C11698" s="13"/>
    </row>
    <row r="11699" spans="3:3" x14ac:dyDescent="0.2">
      <c r="C11699" s="13"/>
    </row>
    <row r="11700" spans="3:3" x14ac:dyDescent="0.2">
      <c r="C11700" s="13"/>
    </row>
    <row r="11701" spans="3:3" x14ac:dyDescent="0.2">
      <c r="C11701" s="13"/>
    </row>
    <row r="11702" spans="3:3" x14ac:dyDescent="0.2">
      <c r="C11702" s="13"/>
    </row>
    <row r="11703" spans="3:3" x14ac:dyDescent="0.2">
      <c r="C11703" s="13"/>
    </row>
    <row r="11704" spans="3:3" x14ac:dyDescent="0.2">
      <c r="C11704" s="13"/>
    </row>
    <row r="11705" spans="3:3" x14ac:dyDescent="0.2">
      <c r="C11705" s="13"/>
    </row>
    <row r="11706" spans="3:3" x14ac:dyDescent="0.2">
      <c r="C11706" s="13"/>
    </row>
    <row r="11707" spans="3:3" x14ac:dyDescent="0.2">
      <c r="C11707" s="13"/>
    </row>
    <row r="11708" spans="3:3" x14ac:dyDescent="0.2">
      <c r="C11708" s="13"/>
    </row>
    <row r="11709" spans="3:3" x14ac:dyDescent="0.2">
      <c r="C11709" s="13"/>
    </row>
    <row r="11710" spans="3:3" x14ac:dyDescent="0.2">
      <c r="C11710" s="13"/>
    </row>
    <row r="11711" spans="3:3" x14ac:dyDescent="0.2">
      <c r="C11711" s="13"/>
    </row>
    <row r="11712" spans="3:3" x14ac:dyDescent="0.2">
      <c r="C11712" s="13"/>
    </row>
    <row r="11713" spans="3:3" x14ac:dyDescent="0.2">
      <c r="C11713" s="13"/>
    </row>
    <row r="11714" spans="3:3" x14ac:dyDescent="0.2">
      <c r="C11714" s="13"/>
    </row>
    <row r="11715" spans="3:3" x14ac:dyDescent="0.2">
      <c r="C11715" s="13"/>
    </row>
    <row r="11716" spans="3:3" x14ac:dyDescent="0.2">
      <c r="C11716" s="13"/>
    </row>
    <row r="11717" spans="3:3" x14ac:dyDescent="0.2">
      <c r="C11717" s="13"/>
    </row>
    <row r="11718" spans="3:3" x14ac:dyDescent="0.2">
      <c r="C11718" s="13"/>
    </row>
    <row r="11719" spans="3:3" x14ac:dyDescent="0.2">
      <c r="C11719" s="13"/>
    </row>
    <row r="11720" spans="3:3" x14ac:dyDescent="0.2">
      <c r="C11720" s="13"/>
    </row>
    <row r="11721" spans="3:3" x14ac:dyDescent="0.2">
      <c r="C11721" s="13"/>
    </row>
    <row r="11722" spans="3:3" x14ac:dyDescent="0.2">
      <c r="C11722" s="13"/>
    </row>
    <row r="11723" spans="3:3" x14ac:dyDescent="0.2">
      <c r="C11723" s="13"/>
    </row>
    <row r="11724" spans="3:3" x14ac:dyDescent="0.2">
      <c r="C11724" s="13"/>
    </row>
    <row r="11725" spans="3:3" x14ac:dyDescent="0.2">
      <c r="C11725" s="13"/>
    </row>
    <row r="11726" spans="3:3" x14ac:dyDescent="0.2">
      <c r="C11726" s="13"/>
    </row>
    <row r="11727" spans="3:3" x14ac:dyDescent="0.2">
      <c r="C11727" s="13"/>
    </row>
    <row r="11728" spans="3:3" x14ac:dyDescent="0.2">
      <c r="C11728" s="13"/>
    </row>
    <row r="11729" spans="3:3" x14ac:dyDescent="0.2">
      <c r="C11729" s="13"/>
    </row>
    <row r="11730" spans="3:3" x14ac:dyDescent="0.2">
      <c r="C11730" s="13"/>
    </row>
    <row r="11731" spans="3:3" x14ac:dyDescent="0.2">
      <c r="C11731" s="13"/>
    </row>
    <row r="11732" spans="3:3" x14ac:dyDescent="0.2">
      <c r="C11732" s="13"/>
    </row>
    <row r="11733" spans="3:3" x14ac:dyDescent="0.2">
      <c r="C11733" s="13"/>
    </row>
    <row r="11734" spans="3:3" x14ac:dyDescent="0.2">
      <c r="C11734" s="13"/>
    </row>
    <row r="11735" spans="3:3" x14ac:dyDescent="0.2">
      <c r="C11735" s="13"/>
    </row>
    <row r="11736" spans="3:3" x14ac:dyDescent="0.2">
      <c r="C11736" s="13"/>
    </row>
    <row r="11737" spans="3:3" x14ac:dyDescent="0.2">
      <c r="C11737" s="13"/>
    </row>
    <row r="11738" spans="3:3" x14ac:dyDescent="0.2">
      <c r="C11738" s="13"/>
    </row>
    <row r="11739" spans="3:3" x14ac:dyDescent="0.2">
      <c r="C11739" s="13"/>
    </row>
    <row r="11740" spans="3:3" x14ac:dyDescent="0.2">
      <c r="C11740" s="13"/>
    </row>
    <row r="11741" spans="3:3" x14ac:dyDescent="0.2">
      <c r="C11741" s="13"/>
    </row>
    <row r="11742" spans="3:3" x14ac:dyDescent="0.2">
      <c r="C11742" s="13"/>
    </row>
    <row r="11743" spans="3:3" x14ac:dyDescent="0.2">
      <c r="C11743" s="13"/>
    </row>
    <row r="11744" spans="3:3" x14ac:dyDescent="0.2">
      <c r="C11744" s="13"/>
    </row>
    <row r="11745" spans="3:3" x14ac:dyDescent="0.2">
      <c r="C11745" s="13"/>
    </row>
    <row r="11746" spans="3:3" x14ac:dyDescent="0.2">
      <c r="C11746" s="13"/>
    </row>
    <row r="11747" spans="3:3" x14ac:dyDescent="0.2">
      <c r="C11747" s="13"/>
    </row>
    <row r="11748" spans="3:3" x14ac:dyDescent="0.2">
      <c r="C11748" s="13"/>
    </row>
    <row r="11749" spans="3:3" x14ac:dyDescent="0.2">
      <c r="C11749" s="13"/>
    </row>
    <row r="11750" spans="3:3" x14ac:dyDescent="0.2">
      <c r="C11750" s="13"/>
    </row>
    <row r="11751" spans="3:3" x14ac:dyDescent="0.2">
      <c r="C11751" s="13"/>
    </row>
    <row r="11752" spans="3:3" x14ac:dyDescent="0.2">
      <c r="C11752" s="13"/>
    </row>
    <row r="11753" spans="3:3" x14ac:dyDescent="0.2">
      <c r="C11753" s="13"/>
    </row>
    <row r="11754" spans="3:3" x14ac:dyDescent="0.2">
      <c r="C11754" s="13"/>
    </row>
    <row r="11755" spans="3:3" x14ac:dyDescent="0.2">
      <c r="C11755" s="13"/>
    </row>
    <row r="11756" spans="3:3" x14ac:dyDescent="0.2">
      <c r="C11756" s="13"/>
    </row>
    <row r="11757" spans="3:3" x14ac:dyDescent="0.2">
      <c r="C11757" s="13"/>
    </row>
    <row r="11758" spans="3:3" x14ac:dyDescent="0.2">
      <c r="C11758" s="13"/>
    </row>
    <row r="11759" spans="3:3" x14ac:dyDescent="0.2">
      <c r="C11759" s="13"/>
    </row>
    <row r="11760" spans="3:3" x14ac:dyDescent="0.2">
      <c r="C11760" s="13"/>
    </row>
    <row r="11761" spans="3:3" x14ac:dyDescent="0.2">
      <c r="C11761" s="13"/>
    </row>
    <row r="11762" spans="3:3" x14ac:dyDescent="0.2">
      <c r="C11762" s="13"/>
    </row>
    <row r="11763" spans="3:3" x14ac:dyDescent="0.2">
      <c r="C11763" s="13"/>
    </row>
    <row r="11764" spans="3:3" x14ac:dyDescent="0.2">
      <c r="C11764" s="13"/>
    </row>
    <row r="11765" spans="3:3" x14ac:dyDescent="0.2">
      <c r="C11765" s="13"/>
    </row>
    <row r="11766" spans="3:3" x14ac:dyDescent="0.2">
      <c r="C11766" s="13"/>
    </row>
    <row r="11767" spans="3:3" x14ac:dyDescent="0.2">
      <c r="C11767" s="13"/>
    </row>
    <row r="11768" spans="3:3" x14ac:dyDescent="0.2">
      <c r="C11768" s="13"/>
    </row>
    <row r="11769" spans="3:3" x14ac:dyDescent="0.2">
      <c r="C11769" s="13"/>
    </row>
    <row r="11770" spans="3:3" x14ac:dyDescent="0.2">
      <c r="C11770" s="13"/>
    </row>
    <row r="11771" spans="3:3" x14ac:dyDescent="0.2">
      <c r="C11771" s="13"/>
    </row>
    <row r="11772" spans="3:3" x14ac:dyDescent="0.2">
      <c r="C11772" s="13"/>
    </row>
    <row r="11773" spans="3:3" x14ac:dyDescent="0.2">
      <c r="C11773" s="13"/>
    </row>
    <row r="11774" spans="3:3" x14ac:dyDescent="0.2">
      <c r="C11774" s="13"/>
    </row>
    <row r="11775" spans="3:3" x14ac:dyDescent="0.2">
      <c r="C11775" s="13"/>
    </row>
    <row r="11776" spans="3:3" x14ac:dyDescent="0.2">
      <c r="C11776" s="13"/>
    </row>
    <row r="11777" spans="3:3" x14ac:dyDescent="0.2">
      <c r="C11777" s="13"/>
    </row>
    <row r="11778" spans="3:3" x14ac:dyDescent="0.2">
      <c r="C11778" s="13"/>
    </row>
    <row r="11779" spans="3:3" x14ac:dyDescent="0.2">
      <c r="C11779" s="13"/>
    </row>
    <row r="11780" spans="3:3" x14ac:dyDescent="0.2">
      <c r="C11780" s="13"/>
    </row>
    <row r="11781" spans="3:3" x14ac:dyDescent="0.2">
      <c r="C11781" s="13"/>
    </row>
    <row r="11782" spans="3:3" x14ac:dyDescent="0.2">
      <c r="C11782" s="13"/>
    </row>
    <row r="11783" spans="3:3" x14ac:dyDescent="0.2">
      <c r="C11783" s="13"/>
    </row>
    <row r="11784" spans="3:3" x14ac:dyDescent="0.2">
      <c r="C11784" s="13"/>
    </row>
    <row r="11785" spans="3:3" x14ac:dyDescent="0.2">
      <c r="C11785" s="13"/>
    </row>
    <row r="11786" spans="3:3" x14ac:dyDescent="0.2">
      <c r="C11786" s="13"/>
    </row>
    <row r="11787" spans="3:3" x14ac:dyDescent="0.2">
      <c r="C11787" s="13"/>
    </row>
    <row r="11788" spans="3:3" x14ac:dyDescent="0.2">
      <c r="C11788" s="13"/>
    </row>
    <row r="11789" spans="3:3" x14ac:dyDescent="0.2">
      <c r="C11789" s="13"/>
    </row>
    <row r="11790" spans="3:3" x14ac:dyDescent="0.2">
      <c r="C11790" s="13"/>
    </row>
    <row r="11791" spans="3:3" x14ac:dyDescent="0.2">
      <c r="C11791" s="13"/>
    </row>
    <row r="11792" spans="3:3" x14ac:dyDescent="0.2">
      <c r="C11792" s="13"/>
    </row>
    <row r="11793" spans="3:3" x14ac:dyDescent="0.2">
      <c r="C11793" s="13"/>
    </row>
    <row r="11794" spans="3:3" x14ac:dyDescent="0.2">
      <c r="C11794" s="13"/>
    </row>
    <row r="11795" spans="3:3" x14ac:dyDescent="0.2">
      <c r="C11795" s="13"/>
    </row>
    <row r="11796" spans="3:3" x14ac:dyDescent="0.2">
      <c r="C11796" s="13"/>
    </row>
    <row r="11797" spans="3:3" x14ac:dyDescent="0.2">
      <c r="C11797" s="13"/>
    </row>
    <row r="11798" spans="3:3" x14ac:dyDescent="0.2">
      <c r="C11798" s="13"/>
    </row>
    <row r="11799" spans="3:3" x14ac:dyDescent="0.2">
      <c r="C11799" s="13"/>
    </row>
    <row r="11800" spans="3:3" x14ac:dyDescent="0.2">
      <c r="C11800" s="13"/>
    </row>
    <row r="11801" spans="3:3" x14ac:dyDescent="0.2">
      <c r="C11801" s="13"/>
    </row>
    <row r="11802" spans="3:3" x14ac:dyDescent="0.2">
      <c r="C11802" s="13"/>
    </row>
    <row r="11803" spans="3:3" x14ac:dyDescent="0.2">
      <c r="C11803" s="13"/>
    </row>
    <row r="11804" spans="3:3" x14ac:dyDescent="0.2">
      <c r="C11804" s="13"/>
    </row>
    <row r="11805" spans="3:3" x14ac:dyDescent="0.2">
      <c r="C11805" s="13"/>
    </row>
    <row r="11806" spans="3:3" x14ac:dyDescent="0.2">
      <c r="C11806" s="13"/>
    </row>
    <row r="11807" spans="3:3" x14ac:dyDescent="0.2">
      <c r="C11807" s="13"/>
    </row>
    <row r="11808" spans="3:3" x14ac:dyDescent="0.2">
      <c r="C11808" s="13"/>
    </row>
    <row r="11809" spans="3:3" x14ac:dyDescent="0.2">
      <c r="C11809" s="13"/>
    </row>
    <row r="11810" spans="3:3" x14ac:dyDescent="0.2">
      <c r="C11810" s="13"/>
    </row>
    <row r="11811" spans="3:3" x14ac:dyDescent="0.2">
      <c r="C11811" s="13"/>
    </row>
    <row r="11812" spans="3:3" x14ac:dyDescent="0.2">
      <c r="C11812" s="13"/>
    </row>
    <row r="11813" spans="3:3" x14ac:dyDescent="0.2">
      <c r="C11813" s="13"/>
    </row>
    <row r="11814" spans="3:3" x14ac:dyDescent="0.2">
      <c r="C11814" s="13"/>
    </row>
    <row r="11815" spans="3:3" x14ac:dyDescent="0.2">
      <c r="C11815" s="13"/>
    </row>
    <row r="11816" spans="3:3" x14ac:dyDescent="0.2">
      <c r="C11816" s="13"/>
    </row>
    <row r="11817" spans="3:3" x14ac:dyDescent="0.2">
      <c r="C11817" s="13"/>
    </row>
    <row r="11818" spans="3:3" x14ac:dyDescent="0.2">
      <c r="C11818" s="13"/>
    </row>
    <row r="11819" spans="3:3" x14ac:dyDescent="0.2">
      <c r="C11819" s="13"/>
    </row>
    <row r="11820" spans="3:3" x14ac:dyDescent="0.2">
      <c r="C11820" s="13"/>
    </row>
    <row r="11821" spans="3:3" x14ac:dyDescent="0.2">
      <c r="C11821" s="13"/>
    </row>
    <row r="11822" spans="3:3" x14ac:dyDescent="0.2">
      <c r="C11822" s="13"/>
    </row>
    <row r="11823" spans="3:3" x14ac:dyDescent="0.2">
      <c r="C11823" s="13"/>
    </row>
    <row r="11824" spans="3:3" x14ac:dyDescent="0.2">
      <c r="C11824" s="13"/>
    </row>
    <row r="11825" spans="3:3" x14ac:dyDescent="0.2">
      <c r="C11825" s="13"/>
    </row>
    <row r="11826" spans="3:3" x14ac:dyDescent="0.2">
      <c r="C11826" s="13"/>
    </row>
    <row r="11827" spans="3:3" x14ac:dyDescent="0.2">
      <c r="C11827" s="13"/>
    </row>
    <row r="11828" spans="3:3" x14ac:dyDescent="0.2">
      <c r="C11828" s="13"/>
    </row>
    <row r="11829" spans="3:3" x14ac:dyDescent="0.2">
      <c r="C11829" s="13"/>
    </row>
    <row r="11830" spans="3:3" x14ac:dyDescent="0.2">
      <c r="C11830" s="13"/>
    </row>
    <row r="11831" spans="3:3" x14ac:dyDescent="0.2">
      <c r="C11831" s="13"/>
    </row>
    <row r="11832" spans="3:3" x14ac:dyDescent="0.2">
      <c r="C11832" s="13"/>
    </row>
    <row r="11833" spans="3:3" x14ac:dyDescent="0.2">
      <c r="C11833" s="13"/>
    </row>
    <row r="11834" spans="3:3" x14ac:dyDescent="0.2">
      <c r="C11834" s="13"/>
    </row>
    <row r="11835" spans="3:3" x14ac:dyDescent="0.2">
      <c r="C11835" s="13"/>
    </row>
    <row r="11836" spans="3:3" x14ac:dyDescent="0.2">
      <c r="C11836" s="13"/>
    </row>
    <row r="11837" spans="3:3" x14ac:dyDescent="0.2">
      <c r="C11837" s="13"/>
    </row>
    <row r="11838" spans="3:3" x14ac:dyDescent="0.2">
      <c r="C11838" s="13"/>
    </row>
    <row r="11839" spans="3:3" x14ac:dyDescent="0.2">
      <c r="C11839" s="13"/>
    </row>
    <row r="11840" spans="3:3" x14ac:dyDescent="0.2">
      <c r="C11840" s="13"/>
    </row>
    <row r="11841" spans="3:3" x14ac:dyDescent="0.2">
      <c r="C11841" s="13"/>
    </row>
    <row r="11842" spans="3:3" x14ac:dyDescent="0.2">
      <c r="C11842" s="13"/>
    </row>
    <row r="11843" spans="3:3" x14ac:dyDescent="0.2">
      <c r="C11843" s="13"/>
    </row>
    <row r="11844" spans="3:3" x14ac:dyDescent="0.2">
      <c r="C11844" s="13"/>
    </row>
    <row r="11845" spans="3:3" x14ac:dyDescent="0.2">
      <c r="C11845" s="13"/>
    </row>
    <row r="11846" spans="3:3" x14ac:dyDescent="0.2">
      <c r="C11846" s="13"/>
    </row>
    <row r="11847" spans="3:3" x14ac:dyDescent="0.2">
      <c r="C11847" s="13"/>
    </row>
    <row r="11848" spans="3:3" x14ac:dyDescent="0.2">
      <c r="C11848" s="13"/>
    </row>
    <row r="11849" spans="3:3" x14ac:dyDescent="0.2">
      <c r="C11849" s="13"/>
    </row>
    <row r="11850" spans="3:3" x14ac:dyDescent="0.2">
      <c r="C11850" s="13"/>
    </row>
    <row r="11851" spans="3:3" x14ac:dyDescent="0.2">
      <c r="C11851" s="13"/>
    </row>
    <row r="11852" spans="3:3" x14ac:dyDescent="0.2">
      <c r="C11852" s="13"/>
    </row>
    <row r="11853" spans="3:3" x14ac:dyDescent="0.2">
      <c r="C11853" s="13"/>
    </row>
    <row r="11854" spans="3:3" x14ac:dyDescent="0.2">
      <c r="C11854" s="13"/>
    </row>
    <row r="11855" spans="3:3" x14ac:dyDescent="0.2">
      <c r="C11855" s="13"/>
    </row>
    <row r="11856" spans="3:3" x14ac:dyDescent="0.2">
      <c r="C11856" s="13"/>
    </row>
    <row r="11857" spans="3:3" x14ac:dyDescent="0.2">
      <c r="C11857" s="13"/>
    </row>
    <row r="11858" spans="3:3" x14ac:dyDescent="0.2">
      <c r="C11858" s="13"/>
    </row>
    <row r="11859" spans="3:3" x14ac:dyDescent="0.2">
      <c r="C11859" s="13"/>
    </row>
    <row r="11860" spans="3:3" x14ac:dyDescent="0.2">
      <c r="C11860" s="13"/>
    </row>
    <row r="11861" spans="3:3" x14ac:dyDescent="0.2">
      <c r="C11861" s="13"/>
    </row>
    <row r="11862" spans="3:3" x14ac:dyDescent="0.2">
      <c r="C11862" s="13"/>
    </row>
    <row r="11863" spans="3:3" x14ac:dyDescent="0.2">
      <c r="C11863" s="13"/>
    </row>
    <row r="11864" spans="3:3" x14ac:dyDescent="0.2">
      <c r="C11864" s="13"/>
    </row>
    <row r="11865" spans="3:3" x14ac:dyDescent="0.2">
      <c r="C11865" s="13"/>
    </row>
    <row r="11866" spans="3:3" x14ac:dyDescent="0.2">
      <c r="C11866" s="13"/>
    </row>
    <row r="11867" spans="3:3" x14ac:dyDescent="0.2">
      <c r="C11867" s="13"/>
    </row>
    <row r="11868" spans="3:3" x14ac:dyDescent="0.2">
      <c r="C11868" s="13"/>
    </row>
    <row r="11869" spans="3:3" x14ac:dyDescent="0.2">
      <c r="C11869" s="13"/>
    </row>
    <row r="11870" spans="3:3" x14ac:dyDescent="0.2">
      <c r="C11870" s="13"/>
    </row>
    <row r="11871" spans="3:3" x14ac:dyDescent="0.2">
      <c r="C11871" s="13"/>
    </row>
    <row r="11872" spans="3:3" x14ac:dyDescent="0.2">
      <c r="C11872" s="13"/>
    </row>
    <row r="11873" spans="3:3" x14ac:dyDescent="0.2">
      <c r="C11873" s="13"/>
    </row>
    <row r="11874" spans="3:3" x14ac:dyDescent="0.2">
      <c r="C11874" s="13"/>
    </row>
    <row r="11875" spans="3:3" x14ac:dyDescent="0.2">
      <c r="C11875" s="13"/>
    </row>
    <row r="11876" spans="3:3" x14ac:dyDescent="0.2">
      <c r="C11876" s="13"/>
    </row>
    <row r="11877" spans="3:3" x14ac:dyDescent="0.2">
      <c r="C11877" s="13"/>
    </row>
    <row r="11878" spans="3:3" x14ac:dyDescent="0.2">
      <c r="C11878" s="13"/>
    </row>
    <row r="11879" spans="3:3" x14ac:dyDescent="0.2">
      <c r="C11879" s="13"/>
    </row>
    <row r="11880" spans="3:3" x14ac:dyDescent="0.2">
      <c r="C11880" s="13"/>
    </row>
    <row r="11881" spans="3:3" x14ac:dyDescent="0.2">
      <c r="C11881" s="13"/>
    </row>
    <row r="11882" spans="3:3" x14ac:dyDescent="0.2">
      <c r="C11882" s="13"/>
    </row>
    <row r="11883" spans="3:3" x14ac:dyDescent="0.2">
      <c r="C11883" s="13"/>
    </row>
    <row r="11884" spans="3:3" x14ac:dyDescent="0.2">
      <c r="C11884" s="13"/>
    </row>
    <row r="11885" spans="3:3" x14ac:dyDescent="0.2">
      <c r="C11885" s="13"/>
    </row>
    <row r="11886" spans="3:3" x14ac:dyDescent="0.2">
      <c r="C11886" s="13"/>
    </row>
    <row r="11887" spans="3:3" x14ac:dyDescent="0.2">
      <c r="C11887" s="13"/>
    </row>
    <row r="11888" spans="3:3" x14ac:dyDescent="0.2">
      <c r="C11888" s="13"/>
    </row>
    <row r="11889" spans="3:3" x14ac:dyDescent="0.2">
      <c r="C11889" s="13"/>
    </row>
    <row r="11890" spans="3:3" x14ac:dyDescent="0.2">
      <c r="C11890" s="13"/>
    </row>
    <row r="11891" spans="3:3" x14ac:dyDescent="0.2">
      <c r="C11891" s="13"/>
    </row>
    <row r="11892" spans="3:3" x14ac:dyDescent="0.2">
      <c r="C11892" s="13"/>
    </row>
    <row r="11893" spans="3:3" x14ac:dyDescent="0.2">
      <c r="C11893" s="13"/>
    </row>
    <row r="11894" spans="3:3" x14ac:dyDescent="0.2">
      <c r="C11894" s="13"/>
    </row>
    <row r="11895" spans="3:3" x14ac:dyDescent="0.2">
      <c r="C11895" s="13"/>
    </row>
    <row r="11896" spans="3:3" x14ac:dyDescent="0.2">
      <c r="C11896" s="13"/>
    </row>
    <row r="11897" spans="3:3" x14ac:dyDescent="0.2">
      <c r="C11897" s="13"/>
    </row>
    <row r="11898" spans="3:3" x14ac:dyDescent="0.2">
      <c r="C11898" s="13"/>
    </row>
    <row r="11899" spans="3:3" x14ac:dyDescent="0.2">
      <c r="C11899" s="13"/>
    </row>
    <row r="11900" spans="3:3" x14ac:dyDescent="0.2">
      <c r="C11900" s="13"/>
    </row>
    <row r="11901" spans="3:3" x14ac:dyDescent="0.2">
      <c r="C11901" s="13"/>
    </row>
    <row r="11902" spans="3:3" x14ac:dyDescent="0.2">
      <c r="C11902" s="13"/>
    </row>
    <row r="11903" spans="3:3" x14ac:dyDescent="0.2">
      <c r="C11903" s="13"/>
    </row>
    <row r="11904" spans="3:3" x14ac:dyDescent="0.2">
      <c r="C11904" s="13"/>
    </row>
    <row r="11905" spans="3:3" x14ac:dyDescent="0.2">
      <c r="C11905" s="13"/>
    </row>
    <row r="11906" spans="3:3" x14ac:dyDescent="0.2">
      <c r="C11906" s="13"/>
    </row>
    <row r="11907" spans="3:3" x14ac:dyDescent="0.2">
      <c r="C11907" s="13"/>
    </row>
    <row r="11908" spans="3:3" x14ac:dyDescent="0.2">
      <c r="C11908" s="13"/>
    </row>
    <row r="11909" spans="3:3" x14ac:dyDescent="0.2">
      <c r="C11909" s="13"/>
    </row>
    <row r="11910" spans="3:3" x14ac:dyDescent="0.2">
      <c r="C11910" s="13"/>
    </row>
    <row r="11911" spans="3:3" x14ac:dyDescent="0.2">
      <c r="C11911" s="13"/>
    </row>
    <row r="11912" spans="3:3" x14ac:dyDescent="0.2">
      <c r="C11912" s="13"/>
    </row>
    <row r="11913" spans="3:3" x14ac:dyDescent="0.2">
      <c r="C11913" s="13"/>
    </row>
    <row r="11914" spans="3:3" x14ac:dyDescent="0.2">
      <c r="C11914" s="13"/>
    </row>
    <row r="11915" spans="3:3" x14ac:dyDescent="0.2">
      <c r="C11915" s="13"/>
    </row>
    <row r="11916" spans="3:3" x14ac:dyDescent="0.2">
      <c r="C11916" s="13"/>
    </row>
    <row r="11917" spans="3:3" x14ac:dyDescent="0.2">
      <c r="C11917" s="13"/>
    </row>
    <row r="11918" spans="3:3" x14ac:dyDescent="0.2">
      <c r="C11918" s="13"/>
    </row>
    <row r="11919" spans="3:3" x14ac:dyDescent="0.2">
      <c r="C11919" s="13"/>
    </row>
    <row r="11920" spans="3:3" x14ac:dyDescent="0.2">
      <c r="C11920" s="13"/>
    </row>
    <row r="11921" spans="3:3" x14ac:dyDescent="0.2">
      <c r="C11921" s="13"/>
    </row>
    <row r="11922" spans="3:3" x14ac:dyDescent="0.2">
      <c r="C11922" s="13"/>
    </row>
    <row r="11923" spans="3:3" x14ac:dyDescent="0.2">
      <c r="C11923" s="13"/>
    </row>
    <row r="11924" spans="3:3" x14ac:dyDescent="0.2">
      <c r="C11924" s="13"/>
    </row>
    <row r="11925" spans="3:3" x14ac:dyDescent="0.2">
      <c r="C11925" s="13"/>
    </row>
    <row r="11926" spans="3:3" x14ac:dyDescent="0.2">
      <c r="C11926" s="13"/>
    </row>
    <row r="11927" spans="3:3" x14ac:dyDescent="0.2">
      <c r="C11927" s="13"/>
    </row>
    <row r="11928" spans="3:3" x14ac:dyDescent="0.2">
      <c r="C11928" s="13"/>
    </row>
    <row r="11929" spans="3:3" x14ac:dyDescent="0.2">
      <c r="C11929" s="13"/>
    </row>
    <row r="11930" spans="3:3" x14ac:dyDescent="0.2">
      <c r="C11930" s="13"/>
    </row>
    <row r="11931" spans="3:3" x14ac:dyDescent="0.2">
      <c r="C11931" s="13"/>
    </row>
    <row r="11932" spans="3:3" x14ac:dyDescent="0.2">
      <c r="C11932" s="13"/>
    </row>
    <row r="11933" spans="3:3" x14ac:dyDescent="0.2">
      <c r="C11933" s="13"/>
    </row>
    <row r="11934" spans="3:3" x14ac:dyDescent="0.2">
      <c r="C11934" s="13"/>
    </row>
    <row r="11935" spans="3:3" x14ac:dyDescent="0.2">
      <c r="C11935" s="13"/>
    </row>
    <row r="11936" spans="3:3" x14ac:dyDescent="0.2">
      <c r="C11936" s="13"/>
    </row>
    <row r="11937" spans="3:3" x14ac:dyDescent="0.2">
      <c r="C11937" s="13"/>
    </row>
    <row r="11938" spans="3:3" x14ac:dyDescent="0.2">
      <c r="C11938" s="13"/>
    </row>
    <row r="11939" spans="3:3" x14ac:dyDescent="0.2">
      <c r="C11939" s="13"/>
    </row>
    <row r="11940" spans="3:3" x14ac:dyDescent="0.2">
      <c r="C11940" s="13"/>
    </row>
    <row r="11941" spans="3:3" x14ac:dyDescent="0.2">
      <c r="C11941" s="13"/>
    </row>
    <row r="11942" spans="3:3" x14ac:dyDescent="0.2">
      <c r="C11942" s="13"/>
    </row>
    <row r="11943" spans="3:3" x14ac:dyDescent="0.2">
      <c r="C11943" s="13"/>
    </row>
    <row r="11944" spans="3:3" x14ac:dyDescent="0.2">
      <c r="C11944" s="13"/>
    </row>
    <row r="11945" spans="3:3" x14ac:dyDescent="0.2">
      <c r="C11945" s="13"/>
    </row>
    <row r="11946" spans="3:3" x14ac:dyDescent="0.2">
      <c r="C11946" s="13"/>
    </row>
    <row r="11947" spans="3:3" x14ac:dyDescent="0.2">
      <c r="C11947" s="13"/>
    </row>
    <row r="11948" spans="3:3" x14ac:dyDescent="0.2">
      <c r="C11948" s="13"/>
    </row>
    <row r="11949" spans="3:3" x14ac:dyDescent="0.2">
      <c r="C11949" s="13"/>
    </row>
    <row r="11950" spans="3:3" x14ac:dyDescent="0.2">
      <c r="C11950" s="13"/>
    </row>
    <row r="11951" spans="3:3" x14ac:dyDescent="0.2">
      <c r="C11951" s="13"/>
    </row>
    <row r="11952" spans="3:3" x14ac:dyDescent="0.2">
      <c r="C11952" s="13"/>
    </row>
    <row r="11953" spans="3:3" x14ac:dyDescent="0.2">
      <c r="C11953" s="13"/>
    </row>
    <row r="11954" spans="3:3" x14ac:dyDescent="0.2">
      <c r="C11954" s="13"/>
    </row>
    <row r="11955" spans="3:3" x14ac:dyDescent="0.2">
      <c r="C11955" s="13"/>
    </row>
    <row r="11956" spans="3:3" x14ac:dyDescent="0.2">
      <c r="C11956" s="13"/>
    </row>
    <row r="11957" spans="3:3" x14ac:dyDescent="0.2">
      <c r="C11957" s="13"/>
    </row>
    <row r="11958" spans="3:3" x14ac:dyDescent="0.2">
      <c r="C11958" s="13"/>
    </row>
    <row r="11959" spans="3:3" x14ac:dyDescent="0.2">
      <c r="C11959" s="13"/>
    </row>
    <row r="11960" spans="3:3" x14ac:dyDescent="0.2">
      <c r="C11960" s="13"/>
    </row>
    <row r="11961" spans="3:3" x14ac:dyDescent="0.2">
      <c r="C11961" s="13"/>
    </row>
    <row r="11962" spans="3:3" x14ac:dyDescent="0.2">
      <c r="C11962" s="13"/>
    </row>
    <row r="11963" spans="3:3" x14ac:dyDescent="0.2">
      <c r="C11963" s="13"/>
    </row>
    <row r="11964" spans="3:3" x14ac:dyDescent="0.2">
      <c r="C11964" s="13"/>
    </row>
    <row r="11965" spans="3:3" x14ac:dyDescent="0.2">
      <c r="C11965" s="13"/>
    </row>
    <row r="11966" spans="3:3" x14ac:dyDescent="0.2">
      <c r="C11966" s="13"/>
    </row>
    <row r="11967" spans="3:3" x14ac:dyDescent="0.2">
      <c r="C11967" s="13"/>
    </row>
    <row r="11968" spans="3:3" x14ac:dyDescent="0.2">
      <c r="C11968" s="13"/>
    </row>
    <row r="11969" spans="3:3" x14ac:dyDescent="0.2">
      <c r="C11969" s="13"/>
    </row>
    <row r="11970" spans="3:3" x14ac:dyDescent="0.2">
      <c r="C11970" s="13"/>
    </row>
    <row r="11971" spans="3:3" x14ac:dyDescent="0.2">
      <c r="C11971" s="13"/>
    </row>
    <row r="11972" spans="3:3" x14ac:dyDescent="0.2">
      <c r="C11972" s="13"/>
    </row>
    <row r="11973" spans="3:3" x14ac:dyDescent="0.2">
      <c r="C11973" s="13"/>
    </row>
    <row r="11974" spans="3:3" x14ac:dyDescent="0.2">
      <c r="C11974" s="13"/>
    </row>
    <row r="11975" spans="3:3" x14ac:dyDescent="0.2">
      <c r="C11975" s="13"/>
    </row>
    <row r="11976" spans="3:3" x14ac:dyDescent="0.2">
      <c r="C11976" s="13"/>
    </row>
    <row r="11977" spans="3:3" x14ac:dyDescent="0.2">
      <c r="C11977" s="13"/>
    </row>
    <row r="11978" spans="3:3" x14ac:dyDescent="0.2">
      <c r="C11978" s="13"/>
    </row>
    <row r="11979" spans="3:3" x14ac:dyDescent="0.2">
      <c r="C11979" s="13"/>
    </row>
    <row r="11980" spans="3:3" x14ac:dyDescent="0.2">
      <c r="C11980" s="13"/>
    </row>
    <row r="11981" spans="3:3" x14ac:dyDescent="0.2">
      <c r="C11981" s="13"/>
    </row>
    <row r="11982" spans="3:3" x14ac:dyDescent="0.2">
      <c r="C11982" s="13"/>
    </row>
    <row r="11983" spans="3:3" x14ac:dyDescent="0.2">
      <c r="C11983" s="13"/>
    </row>
    <row r="11984" spans="3:3" x14ac:dyDescent="0.2">
      <c r="C11984" s="13"/>
    </row>
    <row r="11985" spans="3:3" x14ac:dyDescent="0.2">
      <c r="C11985" s="13"/>
    </row>
    <row r="11986" spans="3:3" x14ac:dyDescent="0.2">
      <c r="C11986" s="13"/>
    </row>
    <row r="11987" spans="3:3" x14ac:dyDescent="0.2">
      <c r="C11987" s="13"/>
    </row>
    <row r="11988" spans="3:3" x14ac:dyDescent="0.2">
      <c r="C11988" s="13"/>
    </row>
    <row r="11989" spans="3:3" x14ac:dyDescent="0.2">
      <c r="C11989" s="13"/>
    </row>
    <row r="11990" spans="3:3" x14ac:dyDescent="0.2">
      <c r="C11990" s="13"/>
    </row>
    <row r="11991" spans="3:3" x14ac:dyDescent="0.2">
      <c r="C11991" s="13"/>
    </row>
    <row r="11992" spans="3:3" x14ac:dyDescent="0.2">
      <c r="C11992" s="13"/>
    </row>
    <row r="11993" spans="3:3" x14ac:dyDescent="0.2">
      <c r="C11993" s="13"/>
    </row>
    <row r="11994" spans="3:3" x14ac:dyDescent="0.2">
      <c r="C11994" s="13"/>
    </row>
    <row r="11995" spans="3:3" x14ac:dyDescent="0.2">
      <c r="C11995" s="13"/>
    </row>
    <row r="11996" spans="3:3" x14ac:dyDescent="0.2">
      <c r="C11996" s="13"/>
    </row>
    <row r="11997" spans="3:3" x14ac:dyDescent="0.2">
      <c r="C11997" s="13"/>
    </row>
    <row r="11998" spans="3:3" x14ac:dyDescent="0.2">
      <c r="C11998" s="13"/>
    </row>
    <row r="11999" spans="3:3" x14ac:dyDescent="0.2">
      <c r="C11999" s="13"/>
    </row>
    <row r="12000" spans="3:3" x14ac:dyDescent="0.2">
      <c r="C12000" s="13"/>
    </row>
    <row r="12001" spans="3:3" x14ac:dyDescent="0.2">
      <c r="C12001" s="13"/>
    </row>
    <row r="12002" spans="3:3" x14ac:dyDescent="0.2">
      <c r="C12002" s="13"/>
    </row>
    <row r="12003" spans="3:3" x14ac:dyDescent="0.2">
      <c r="C12003" s="13"/>
    </row>
    <row r="12004" spans="3:3" x14ac:dyDescent="0.2">
      <c r="C12004" s="13"/>
    </row>
    <row r="12005" spans="3:3" x14ac:dyDescent="0.2">
      <c r="C12005" s="13"/>
    </row>
    <row r="12006" spans="3:3" x14ac:dyDescent="0.2">
      <c r="C12006" s="13"/>
    </row>
    <row r="12007" spans="3:3" x14ac:dyDescent="0.2">
      <c r="C12007" s="13"/>
    </row>
    <row r="12008" spans="3:3" x14ac:dyDescent="0.2">
      <c r="C12008" s="13"/>
    </row>
    <row r="12009" spans="3:3" x14ac:dyDescent="0.2">
      <c r="C12009" s="13"/>
    </row>
    <row r="12010" spans="3:3" x14ac:dyDescent="0.2">
      <c r="C12010" s="13"/>
    </row>
    <row r="12011" spans="3:3" x14ac:dyDescent="0.2">
      <c r="C12011" s="13"/>
    </row>
    <row r="12012" spans="3:3" x14ac:dyDescent="0.2">
      <c r="C12012" s="13"/>
    </row>
    <row r="12013" spans="3:3" x14ac:dyDescent="0.2">
      <c r="C12013" s="13"/>
    </row>
    <row r="12014" spans="3:3" x14ac:dyDescent="0.2">
      <c r="C12014" s="13"/>
    </row>
    <row r="12015" spans="3:3" x14ac:dyDescent="0.2">
      <c r="C12015" s="13"/>
    </row>
    <row r="12016" spans="3:3" x14ac:dyDescent="0.2">
      <c r="C12016" s="13"/>
    </row>
    <row r="12017" spans="3:3" x14ac:dyDescent="0.2">
      <c r="C12017" s="13"/>
    </row>
    <row r="12018" spans="3:3" x14ac:dyDescent="0.2">
      <c r="C12018" s="13"/>
    </row>
    <row r="12019" spans="3:3" x14ac:dyDescent="0.2">
      <c r="C12019" s="13"/>
    </row>
    <row r="12020" spans="3:3" x14ac:dyDescent="0.2">
      <c r="C12020" s="13"/>
    </row>
    <row r="12021" spans="3:3" x14ac:dyDescent="0.2">
      <c r="C12021" s="13"/>
    </row>
    <row r="12022" spans="3:3" x14ac:dyDescent="0.2">
      <c r="C12022" s="13"/>
    </row>
    <row r="12023" spans="3:3" x14ac:dyDescent="0.2">
      <c r="C12023" s="13"/>
    </row>
    <row r="12024" spans="3:3" x14ac:dyDescent="0.2">
      <c r="C12024" s="13"/>
    </row>
    <row r="12025" spans="3:3" x14ac:dyDescent="0.2">
      <c r="C12025" s="13"/>
    </row>
    <row r="12026" spans="3:3" x14ac:dyDescent="0.2">
      <c r="C12026" s="13"/>
    </row>
    <row r="12027" spans="3:3" x14ac:dyDescent="0.2">
      <c r="C12027" s="13"/>
    </row>
    <row r="12028" spans="3:3" x14ac:dyDescent="0.2">
      <c r="C12028" s="13"/>
    </row>
    <row r="12029" spans="3:3" x14ac:dyDescent="0.2">
      <c r="C12029" s="13"/>
    </row>
    <row r="12030" spans="3:3" x14ac:dyDescent="0.2">
      <c r="C12030" s="13"/>
    </row>
    <row r="12031" spans="3:3" x14ac:dyDescent="0.2">
      <c r="C12031" s="13"/>
    </row>
    <row r="12032" spans="3:3" x14ac:dyDescent="0.2">
      <c r="C12032" s="13"/>
    </row>
    <row r="12033" spans="3:3" x14ac:dyDescent="0.2">
      <c r="C12033" s="13"/>
    </row>
    <row r="12034" spans="3:3" x14ac:dyDescent="0.2">
      <c r="C12034" s="13"/>
    </row>
    <row r="12035" spans="3:3" x14ac:dyDescent="0.2">
      <c r="C12035" s="13"/>
    </row>
    <row r="12036" spans="3:3" x14ac:dyDescent="0.2">
      <c r="C12036" s="13"/>
    </row>
    <row r="12037" spans="3:3" x14ac:dyDescent="0.2">
      <c r="C12037" s="13"/>
    </row>
    <row r="12038" spans="3:3" x14ac:dyDescent="0.2">
      <c r="C12038" s="13"/>
    </row>
    <row r="12039" spans="3:3" x14ac:dyDescent="0.2">
      <c r="C12039" s="13"/>
    </row>
    <row r="12040" spans="3:3" x14ac:dyDescent="0.2">
      <c r="C12040" s="13"/>
    </row>
    <row r="12041" spans="3:3" x14ac:dyDescent="0.2">
      <c r="C12041" s="13"/>
    </row>
    <row r="12042" spans="3:3" x14ac:dyDescent="0.2">
      <c r="C12042" s="13"/>
    </row>
    <row r="12043" spans="3:3" x14ac:dyDescent="0.2">
      <c r="C12043" s="13"/>
    </row>
    <row r="12044" spans="3:3" x14ac:dyDescent="0.2">
      <c r="C12044" s="13"/>
    </row>
    <row r="12045" spans="3:3" x14ac:dyDescent="0.2">
      <c r="C12045" s="13"/>
    </row>
    <row r="12046" spans="3:3" x14ac:dyDescent="0.2">
      <c r="C12046" s="13"/>
    </row>
    <row r="12047" spans="3:3" x14ac:dyDescent="0.2">
      <c r="C12047" s="13"/>
    </row>
    <row r="12048" spans="3:3" x14ac:dyDescent="0.2">
      <c r="C12048" s="13"/>
    </row>
    <row r="12049" spans="3:3" x14ac:dyDescent="0.2">
      <c r="C12049" s="13"/>
    </row>
    <row r="12050" spans="3:3" x14ac:dyDescent="0.2">
      <c r="C12050" s="13"/>
    </row>
    <row r="12051" spans="3:3" x14ac:dyDescent="0.2">
      <c r="C12051" s="13"/>
    </row>
    <row r="12052" spans="3:3" x14ac:dyDescent="0.2">
      <c r="C12052" s="13"/>
    </row>
    <row r="12053" spans="3:3" x14ac:dyDescent="0.2">
      <c r="C12053" s="13"/>
    </row>
    <row r="12054" spans="3:3" x14ac:dyDescent="0.2">
      <c r="C12054" s="13"/>
    </row>
    <row r="12055" spans="3:3" x14ac:dyDescent="0.2">
      <c r="C12055" s="13"/>
    </row>
    <row r="12056" spans="3:3" x14ac:dyDescent="0.2">
      <c r="C12056" s="13"/>
    </row>
    <row r="12057" spans="3:3" x14ac:dyDescent="0.2">
      <c r="C12057" s="13"/>
    </row>
    <row r="12058" spans="3:3" x14ac:dyDescent="0.2">
      <c r="C12058" s="13"/>
    </row>
    <row r="12059" spans="3:3" x14ac:dyDescent="0.2">
      <c r="C12059" s="13"/>
    </row>
    <row r="12060" spans="3:3" x14ac:dyDescent="0.2">
      <c r="C12060" s="13"/>
    </row>
    <row r="12061" spans="3:3" x14ac:dyDescent="0.2">
      <c r="C12061" s="13"/>
    </row>
    <row r="12062" spans="3:3" x14ac:dyDescent="0.2">
      <c r="C12062" s="13"/>
    </row>
    <row r="12063" spans="3:3" x14ac:dyDescent="0.2">
      <c r="C12063" s="13"/>
    </row>
    <row r="12064" spans="3:3" x14ac:dyDescent="0.2">
      <c r="C12064" s="13"/>
    </row>
    <row r="12065" spans="3:3" x14ac:dyDescent="0.2">
      <c r="C12065" s="13"/>
    </row>
    <row r="12066" spans="3:3" x14ac:dyDescent="0.2">
      <c r="C12066" s="13"/>
    </row>
    <row r="12067" spans="3:3" x14ac:dyDescent="0.2">
      <c r="C12067" s="13"/>
    </row>
    <row r="12068" spans="3:3" x14ac:dyDescent="0.2">
      <c r="C12068" s="13"/>
    </row>
    <row r="12069" spans="3:3" x14ac:dyDescent="0.2">
      <c r="C12069" s="13"/>
    </row>
    <row r="12070" spans="3:3" x14ac:dyDescent="0.2">
      <c r="C12070" s="13"/>
    </row>
    <row r="12071" spans="3:3" x14ac:dyDescent="0.2">
      <c r="C12071" s="13"/>
    </row>
    <row r="12072" spans="3:3" x14ac:dyDescent="0.2">
      <c r="C12072" s="13"/>
    </row>
    <row r="12073" spans="3:3" x14ac:dyDescent="0.2">
      <c r="C12073" s="13"/>
    </row>
    <row r="12074" spans="3:3" x14ac:dyDescent="0.2">
      <c r="C12074" s="13"/>
    </row>
    <row r="12075" spans="3:3" x14ac:dyDescent="0.2">
      <c r="C12075" s="13"/>
    </row>
    <row r="12076" spans="3:3" x14ac:dyDescent="0.2">
      <c r="C12076" s="13"/>
    </row>
    <row r="12077" spans="3:3" x14ac:dyDescent="0.2">
      <c r="C12077" s="13"/>
    </row>
    <row r="12078" spans="3:3" x14ac:dyDescent="0.2">
      <c r="C12078" s="13"/>
    </row>
    <row r="12079" spans="3:3" x14ac:dyDescent="0.2">
      <c r="C12079" s="13"/>
    </row>
    <row r="12080" spans="3:3" x14ac:dyDescent="0.2">
      <c r="C12080" s="13"/>
    </row>
    <row r="12081" spans="3:3" x14ac:dyDescent="0.2">
      <c r="C12081" s="13"/>
    </row>
    <row r="12082" spans="3:3" x14ac:dyDescent="0.2">
      <c r="C12082" s="13"/>
    </row>
    <row r="12083" spans="3:3" x14ac:dyDescent="0.2">
      <c r="C12083" s="13"/>
    </row>
    <row r="12084" spans="3:3" x14ac:dyDescent="0.2">
      <c r="C12084" s="13"/>
    </row>
    <row r="12085" spans="3:3" x14ac:dyDescent="0.2">
      <c r="C12085" s="13"/>
    </row>
    <row r="12086" spans="3:3" x14ac:dyDescent="0.2">
      <c r="C12086" s="13"/>
    </row>
    <row r="12087" spans="3:3" x14ac:dyDescent="0.2">
      <c r="C12087" s="13"/>
    </row>
    <row r="12088" spans="3:3" x14ac:dyDescent="0.2">
      <c r="C12088" s="13"/>
    </row>
    <row r="12089" spans="3:3" x14ac:dyDescent="0.2">
      <c r="C12089" s="13"/>
    </row>
    <row r="12090" spans="3:3" x14ac:dyDescent="0.2">
      <c r="C12090" s="13"/>
    </row>
    <row r="12091" spans="3:3" x14ac:dyDescent="0.2">
      <c r="C12091" s="13"/>
    </row>
    <row r="12092" spans="3:3" x14ac:dyDescent="0.2">
      <c r="C12092" s="13"/>
    </row>
    <row r="12093" spans="3:3" x14ac:dyDescent="0.2">
      <c r="C12093" s="13"/>
    </row>
    <row r="12094" spans="3:3" x14ac:dyDescent="0.2">
      <c r="C12094" s="13"/>
    </row>
    <row r="12095" spans="3:3" x14ac:dyDescent="0.2">
      <c r="C12095" s="13"/>
    </row>
    <row r="12096" spans="3:3" x14ac:dyDescent="0.2">
      <c r="C12096" s="13"/>
    </row>
    <row r="12097" spans="3:3" x14ac:dyDescent="0.2">
      <c r="C12097" s="13"/>
    </row>
    <row r="12098" spans="3:3" x14ac:dyDescent="0.2">
      <c r="C12098" s="13"/>
    </row>
    <row r="12099" spans="3:3" x14ac:dyDescent="0.2">
      <c r="C12099" s="13"/>
    </row>
    <row r="12100" spans="3:3" x14ac:dyDescent="0.2">
      <c r="C12100" s="13"/>
    </row>
    <row r="12101" spans="3:3" x14ac:dyDescent="0.2">
      <c r="C12101" s="13"/>
    </row>
    <row r="12102" spans="3:3" x14ac:dyDescent="0.2">
      <c r="C12102" s="13"/>
    </row>
    <row r="12103" spans="3:3" x14ac:dyDescent="0.2">
      <c r="C12103" s="13"/>
    </row>
    <row r="12104" spans="3:3" x14ac:dyDescent="0.2">
      <c r="C12104" s="13"/>
    </row>
    <row r="12105" spans="3:3" x14ac:dyDescent="0.2">
      <c r="C12105" s="13"/>
    </row>
    <row r="12106" spans="3:3" x14ac:dyDescent="0.2">
      <c r="C12106" s="13"/>
    </row>
    <row r="12107" spans="3:3" x14ac:dyDescent="0.2">
      <c r="C12107" s="13"/>
    </row>
    <row r="12108" spans="3:3" x14ac:dyDescent="0.2">
      <c r="C12108" s="13"/>
    </row>
    <row r="12109" spans="3:3" x14ac:dyDescent="0.2">
      <c r="C12109" s="13"/>
    </row>
    <row r="12110" spans="3:3" x14ac:dyDescent="0.2">
      <c r="C12110" s="13"/>
    </row>
    <row r="12111" spans="3:3" x14ac:dyDescent="0.2">
      <c r="C12111" s="13"/>
    </row>
    <row r="12112" spans="3:3" x14ac:dyDescent="0.2">
      <c r="C12112" s="13"/>
    </row>
    <row r="12113" spans="3:3" x14ac:dyDescent="0.2">
      <c r="C12113" s="13"/>
    </row>
    <row r="12114" spans="3:3" x14ac:dyDescent="0.2">
      <c r="C12114" s="13"/>
    </row>
    <row r="12115" spans="3:3" x14ac:dyDescent="0.2">
      <c r="C12115" s="13"/>
    </row>
    <row r="12116" spans="3:3" x14ac:dyDescent="0.2">
      <c r="C12116" s="13"/>
    </row>
    <row r="12117" spans="3:3" x14ac:dyDescent="0.2">
      <c r="C12117" s="13"/>
    </row>
    <row r="12118" spans="3:3" x14ac:dyDescent="0.2">
      <c r="C12118" s="13"/>
    </row>
    <row r="12119" spans="3:3" x14ac:dyDescent="0.2">
      <c r="C12119" s="13"/>
    </row>
    <row r="12120" spans="3:3" x14ac:dyDescent="0.2">
      <c r="C12120" s="13"/>
    </row>
    <row r="12121" spans="3:3" x14ac:dyDescent="0.2">
      <c r="C12121" s="13"/>
    </row>
    <row r="12122" spans="3:3" x14ac:dyDescent="0.2">
      <c r="C12122" s="13"/>
    </row>
    <row r="12123" spans="3:3" x14ac:dyDescent="0.2">
      <c r="C12123" s="13"/>
    </row>
    <row r="12124" spans="3:3" x14ac:dyDescent="0.2">
      <c r="C12124" s="13"/>
    </row>
    <row r="12125" spans="3:3" x14ac:dyDescent="0.2">
      <c r="C12125" s="13"/>
    </row>
    <row r="12126" spans="3:3" x14ac:dyDescent="0.2">
      <c r="C12126" s="13"/>
    </row>
    <row r="12127" spans="3:3" x14ac:dyDescent="0.2">
      <c r="C12127" s="13"/>
    </row>
    <row r="12128" spans="3:3" x14ac:dyDescent="0.2">
      <c r="C12128" s="13"/>
    </row>
    <row r="12129" spans="3:3" x14ac:dyDescent="0.2">
      <c r="C12129" s="13"/>
    </row>
    <row r="12130" spans="3:3" x14ac:dyDescent="0.2">
      <c r="C12130" s="13"/>
    </row>
    <row r="12131" spans="3:3" x14ac:dyDescent="0.2">
      <c r="C12131" s="13"/>
    </row>
    <row r="12132" spans="3:3" x14ac:dyDescent="0.2">
      <c r="C12132" s="13"/>
    </row>
    <row r="12133" spans="3:3" x14ac:dyDescent="0.2">
      <c r="C12133" s="13"/>
    </row>
    <row r="12134" spans="3:3" x14ac:dyDescent="0.2">
      <c r="C12134" s="13"/>
    </row>
    <row r="12135" spans="3:3" x14ac:dyDescent="0.2">
      <c r="C12135" s="13"/>
    </row>
    <row r="12136" spans="3:3" x14ac:dyDescent="0.2">
      <c r="C12136" s="13"/>
    </row>
    <row r="12137" spans="3:3" x14ac:dyDescent="0.2">
      <c r="C12137" s="13"/>
    </row>
    <row r="12138" spans="3:3" x14ac:dyDescent="0.2">
      <c r="C12138" s="13"/>
    </row>
    <row r="12139" spans="3:3" x14ac:dyDescent="0.2">
      <c r="C12139" s="13"/>
    </row>
    <row r="12140" spans="3:3" x14ac:dyDescent="0.2">
      <c r="C12140" s="13"/>
    </row>
    <row r="12141" spans="3:3" x14ac:dyDescent="0.2">
      <c r="C12141" s="13"/>
    </row>
    <row r="12142" spans="3:3" x14ac:dyDescent="0.2">
      <c r="C12142" s="13"/>
    </row>
    <row r="12143" spans="3:3" x14ac:dyDescent="0.2">
      <c r="C12143" s="13"/>
    </row>
    <row r="12144" spans="3:3" x14ac:dyDescent="0.2">
      <c r="C12144" s="13"/>
    </row>
    <row r="12145" spans="3:3" x14ac:dyDescent="0.2">
      <c r="C12145" s="13"/>
    </row>
    <row r="12146" spans="3:3" x14ac:dyDescent="0.2">
      <c r="C12146" s="13"/>
    </row>
    <row r="12147" spans="3:3" x14ac:dyDescent="0.2">
      <c r="C12147" s="13"/>
    </row>
    <row r="12148" spans="3:3" x14ac:dyDescent="0.2">
      <c r="C12148" s="13"/>
    </row>
    <row r="12149" spans="3:3" x14ac:dyDescent="0.2">
      <c r="C12149" s="13"/>
    </row>
    <row r="12150" spans="3:3" x14ac:dyDescent="0.2">
      <c r="C12150" s="13"/>
    </row>
    <row r="12151" spans="3:3" x14ac:dyDescent="0.2">
      <c r="C12151" s="13"/>
    </row>
    <row r="12152" spans="3:3" x14ac:dyDescent="0.2">
      <c r="C12152" s="13"/>
    </row>
    <row r="12153" spans="3:3" x14ac:dyDescent="0.2">
      <c r="C12153" s="13"/>
    </row>
    <row r="12154" spans="3:3" x14ac:dyDescent="0.2">
      <c r="C12154" s="13"/>
    </row>
    <row r="12155" spans="3:3" x14ac:dyDescent="0.2">
      <c r="C12155" s="13"/>
    </row>
    <row r="12156" spans="3:3" x14ac:dyDescent="0.2">
      <c r="C12156" s="13"/>
    </row>
    <row r="12157" spans="3:3" x14ac:dyDescent="0.2">
      <c r="C12157" s="13"/>
    </row>
    <row r="12158" spans="3:3" x14ac:dyDescent="0.2">
      <c r="C12158" s="13"/>
    </row>
    <row r="12159" spans="3:3" x14ac:dyDescent="0.2">
      <c r="C12159" s="13"/>
    </row>
    <row r="12160" spans="3:3" x14ac:dyDescent="0.2">
      <c r="C12160" s="13"/>
    </row>
    <row r="12161" spans="3:3" x14ac:dyDescent="0.2">
      <c r="C12161" s="13"/>
    </row>
    <row r="12162" spans="3:3" x14ac:dyDescent="0.2">
      <c r="C12162" s="13"/>
    </row>
    <row r="12163" spans="3:3" x14ac:dyDescent="0.2">
      <c r="C12163" s="13"/>
    </row>
    <row r="12164" spans="3:3" x14ac:dyDescent="0.2">
      <c r="C12164" s="13"/>
    </row>
    <row r="12165" spans="3:3" x14ac:dyDescent="0.2">
      <c r="C12165" s="13"/>
    </row>
    <row r="12166" spans="3:3" x14ac:dyDescent="0.2">
      <c r="C12166" s="13"/>
    </row>
    <row r="12167" spans="3:3" x14ac:dyDescent="0.2">
      <c r="C12167" s="13"/>
    </row>
    <row r="12168" spans="3:3" x14ac:dyDescent="0.2">
      <c r="C12168" s="13"/>
    </row>
    <row r="12169" spans="3:3" x14ac:dyDescent="0.2">
      <c r="C12169" s="13"/>
    </row>
    <row r="12170" spans="3:3" x14ac:dyDescent="0.2">
      <c r="C12170" s="13"/>
    </row>
    <row r="12171" spans="3:3" x14ac:dyDescent="0.2">
      <c r="C12171" s="13"/>
    </row>
    <row r="12172" spans="3:3" x14ac:dyDescent="0.2">
      <c r="C12172" s="13"/>
    </row>
    <row r="12173" spans="3:3" x14ac:dyDescent="0.2">
      <c r="C12173" s="13"/>
    </row>
    <row r="12174" spans="3:3" x14ac:dyDescent="0.2">
      <c r="C12174" s="13"/>
    </row>
    <row r="12175" spans="3:3" x14ac:dyDescent="0.2">
      <c r="C12175" s="13"/>
    </row>
    <row r="12176" spans="3:3" x14ac:dyDescent="0.2">
      <c r="C12176" s="13"/>
    </row>
    <row r="12177" spans="3:3" x14ac:dyDescent="0.2">
      <c r="C12177" s="13"/>
    </row>
    <row r="12178" spans="3:3" x14ac:dyDescent="0.2">
      <c r="C12178" s="13"/>
    </row>
    <row r="12179" spans="3:3" x14ac:dyDescent="0.2">
      <c r="C12179" s="13"/>
    </row>
    <row r="12180" spans="3:3" x14ac:dyDescent="0.2">
      <c r="C12180" s="13"/>
    </row>
    <row r="12181" spans="3:3" x14ac:dyDescent="0.2">
      <c r="C12181" s="13"/>
    </row>
    <row r="12182" spans="3:3" x14ac:dyDescent="0.2">
      <c r="C12182" s="13"/>
    </row>
    <row r="12183" spans="3:3" x14ac:dyDescent="0.2">
      <c r="C12183" s="13"/>
    </row>
    <row r="12184" spans="3:3" x14ac:dyDescent="0.2">
      <c r="C12184" s="13"/>
    </row>
    <row r="12185" spans="3:3" x14ac:dyDescent="0.2">
      <c r="C12185" s="13"/>
    </row>
    <row r="12186" spans="3:3" x14ac:dyDescent="0.2">
      <c r="C12186" s="13"/>
    </row>
    <row r="12187" spans="3:3" x14ac:dyDescent="0.2">
      <c r="C12187" s="13"/>
    </row>
    <row r="12188" spans="3:3" x14ac:dyDescent="0.2">
      <c r="C12188" s="13"/>
    </row>
    <row r="12189" spans="3:3" x14ac:dyDescent="0.2">
      <c r="C12189" s="13"/>
    </row>
    <row r="12190" spans="3:3" x14ac:dyDescent="0.2">
      <c r="C12190" s="13"/>
    </row>
    <row r="12191" spans="3:3" x14ac:dyDescent="0.2">
      <c r="C12191" s="13"/>
    </row>
    <row r="12192" spans="3:3" x14ac:dyDescent="0.2">
      <c r="C12192" s="13"/>
    </row>
    <row r="12193" spans="3:3" x14ac:dyDescent="0.2">
      <c r="C12193" s="13"/>
    </row>
    <row r="12194" spans="3:3" x14ac:dyDescent="0.2">
      <c r="C12194" s="13"/>
    </row>
    <row r="12195" spans="3:3" x14ac:dyDescent="0.2">
      <c r="C12195" s="13"/>
    </row>
    <row r="12196" spans="3:3" x14ac:dyDescent="0.2">
      <c r="C12196" s="13"/>
    </row>
    <row r="12197" spans="3:3" x14ac:dyDescent="0.2">
      <c r="C12197" s="13"/>
    </row>
    <row r="12198" spans="3:3" x14ac:dyDescent="0.2">
      <c r="C12198" s="13"/>
    </row>
    <row r="12199" spans="3:3" x14ac:dyDescent="0.2">
      <c r="C12199" s="13"/>
    </row>
    <row r="12200" spans="3:3" x14ac:dyDescent="0.2">
      <c r="C12200" s="13"/>
    </row>
    <row r="12201" spans="3:3" x14ac:dyDescent="0.2">
      <c r="C12201" s="13"/>
    </row>
    <row r="12202" spans="3:3" x14ac:dyDescent="0.2">
      <c r="C12202" s="13"/>
    </row>
    <row r="12203" spans="3:3" x14ac:dyDescent="0.2">
      <c r="C12203" s="13"/>
    </row>
    <row r="12204" spans="3:3" x14ac:dyDescent="0.2">
      <c r="C12204" s="13"/>
    </row>
    <row r="12205" spans="3:3" x14ac:dyDescent="0.2">
      <c r="C12205" s="13"/>
    </row>
    <row r="12206" spans="3:3" x14ac:dyDescent="0.2">
      <c r="C12206" s="13"/>
    </row>
    <row r="12207" spans="3:3" x14ac:dyDescent="0.2">
      <c r="C12207" s="13"/>
    </row>
    <row r="12208" spans="3:3" x14ac:dyDescent="0.2">
      <c r="C12208" s="13"/>
    </row>
    <row r="12209" spans="3:3" x14ac:dyDescent="0.2">
      <c r="C12209" s="13"/>
    </row>
    <row r="12210" spans="3:3" x14ac:dyDescent="0.2">
      <c r="C12210" s="13"/>
    </row>
    <row r="12211" spans="3:3" x14ac:dyDescent="0.2">
      <c r="C12211" s="13"/>
    </row>
    <row r="12212" spans="3:3" x14ac:dyDescent="0.2">
      <c r="C12212" s="13"/>
    </row>
    <row r="12213" spans="3:3" x14ac:dyDescent="0.2">
      <c r="C12213" s="13"/>
    </row>
    <row r="12214" spans="3:3" x14ac:dyDescent="0.2">
      <c r="C12214" s="13"/>
    </row>
    <row r="12215" spans="3:3" x14ac:dyDescent="0.2">
      <c r="C12215" s="13"/>
    </row>
    <row r="12216" spans="3:3" x14ac:dyDescent="0.2">
      <c r="C12216" s="13"/>
    </row>
    <row r="12217" spans="3:3" x14ac:dyDescent="0.2">
      <c r="C12217" s="13"/>
    </row>
    <row r="12218" spans="3:3" x14ac:dyDescent="0.2">
      <c r="C12218" s="13"/>
    </row>
    <row r="12219" spans="3:3" x14ac:dyDescent="0.2">
      <c r="C12219" s="13"/>
    </row>
    <row r="12220" spans="3:3" x14ac:dyDescent="0.2">
      <c r="C12220" s="13"/>
    </row>
    <row r="12221" spans="3:3" x14ac:dyDescent="0.2">
      <c r="C12221" s="13"/>
    </row>
    <row r="12222" spans="3:3" x14ac:dyDescent="0.2">
      <c r="C12222" s="13"/>
    </row>
    <row r="12223" spans="3:3" x14ac:dyDescent="0.2">
      <c r="C12223" s="13"/>
    </row>
    <row r="12224" spans="3:3" x14ac:dyDescent="0.2">
      <c r="C12224" s="13"/>
    </row>
    <row r="12225" spans="3:3" x14ac:dyDescent="0.2">
      <c r="C12225" s="13"/>
    </row>
    <row r="12226" spans="3:3" x14ac:dyDescent="0.2">
      <c r="C12226" s="13"/>
    </row>
    <row r="12227" spans="3:3" x14ac:dyDescent="0.2">
      <c r="C12227" s="13"/>
    </row>
    <row r="12228" spans="3:3" x14ac:dyDescent="0.2">
      <c r="C12228" s="13"/>
    </row>
    <row r="12229" spans="3:3" x14ac:dyDescent="0.2">
      <c r="C12229" s="13"/>
    </row>
    <row r="12230" spans="3:3" x14ac:dyDescent="0.2">
      <c r="C12230" s="13"/>
    </row>
    <row r="12231" spans="3:3" x14ac:dyDescent="0.2">
      <c r="C12231" s="13"/>
    </row>
    <row r="12232" spans="3:3" x14ac:dyDescent="0.2">
      <c r="C12232" s="13"/>
    </row>
    <row r="12233" spans="3:3" x14ac:dyDescent="0.2">
      <c r="C12233" s="13"/>
    </row>
    <row r="12234" spans="3:3" x14ac:dyDescent="0.2">
      <c r="C12234" s="13"/>
    </row>
    <row r="12235" spans="3:3" x14ac:dyDescent="0.2">
      <c r="C12235" s="13"/>
    </row>
    <row r="12236" spans="3:3" x14ac:dyDescent="0.2">
      <c r="C12236" s="13"/>
    </row>
    <row r="12237" spans="3:3" x14ac:dyDescent="0.2">
      <c r="C12237" s="13"/>
    </row>
    <row r="12238" spans="3:3" x14ac:dyDescent="0.2">
      <c r="C12238" s="13"/>
    </row>
    <row r="12239" spans="3:3" x14ac:dyDescent="0.2">
      <c r="C12239" s="13"/>
    </row>
    <row r="12240" spans="3:3" x14ac:dyDescent="0.2">
      <c r="C12240" s="13"/>
    </row>
    <row r="12241" spans="3:3" x14ac:dyDescent="0.2">
      <c r="C12241" s="13"/>
    </row>
    <row r="12242" spans="3:3" x14ac:dyDescent="0.2">
      <c r="C12242" s="13"/>
    </row>
    <row r="12243" spans="3:3" x14ac:dyDescent="0.2">
      <c r="C12243" s="13"/>
    </row>
    <row r="12244" spans="3:3" x14ac:dyDescent="0.2">
      <c r="C12244" s="13"/>
    </row>
    <row r="12245" spans="3:3" x14ac:dyDescent="0.2">
      <c r="C12245" s="13"/>
    </row>
    <row r="12246" spans="3:3" x14ac:dyDescent="0.2">
      <c r="C12246" s="13"/>
    </row>
    <row r="12247" spans="3:3" x14ac:dyDescent="0.2">
      <c r="C12247" s="13"/>
    </row>
    <row r="12248" spans="3:3" x14ac:dyDescent="0.2">
      <c r="C12248" s="13"/>
    </row>
    <row r="12249" spans="3:3" x14ac:dyDescent="0.2">
      <c r="C12249" s="13"/>
    </row>
    <row r="12250" spans="3:3" x14ac:dyDescent="0.2">
      <c r="C12250" s="13"/>
    </row>
    <row r="12251" spans="3:3" x14ac:dyDescent="0.2">
      <c r="C12251" s="13"/>
    </row>
    <row r="12252" spans="3:3" x14ac:dyDescent="0.2">
      <c r="C12252" s="13"/>
    </row>
    <row r="12253" spans="3:3" x14ac:dyDescent="0.2">
      <c r="C12253" s="13"/>
    </row>
    <row r="12254" spans="3:3" x14ac:dyDescent="0.2">
      <c r="C12254" s="13"/>
    </row>
    <row r="12255" spans="3:3" x14ac:dyDescent="0.2">
      <c r="C12255" s="13"/>
    </row>
    <row r="12256" spans="3:3" x14ac:dyDescent="0.2">
      <c r="C12256" s="13"/>
    </row>
    <row r="12257" spans="3:3" x14ac:dyDescent="0.2">
      <c r="C12257" s="13"/>
    </row>
    <row r="12258" spans="3:3" x14ac:dyDescent="0.2">
      <c r="C12258" s="13"/>
    </row>
    <row r="12259" spans="3:3" x14ac:dyDescent="0.2">
      <c r="C12259" s="13"/>
    </row>
    <row r="12260" spans="3:3" x14ac:dyDescent="0.2">
      <c r="C12260" s="13"/>
    </row>
    <row r="12261" spans="3:3" x14ac:dyDescent="0.2">
      <c r="C12261" s="13"/>
    </row>
    <row r="12262" spans="3:3" x14ac:dyDescent="0.2">
      <c r="C12262" s="13"/>
    </row>
    <row r="12263" spans="3:3" x14ac:dyDescent="0.2">
      <c r="C12263" s="13"/>
    </row>
    <row r="12264" spans="3:3" x14ac:dyDescent="0.2">
      <c r="C12264" s="13"/>
    </row>
    <row r="12265" spans="3:3" x14ac:dyDescent="0.2">
      <c r="C12265" s="13"/>
    </row>
    <row r="12266" spans="3:3" x14ac:dyDescent="0.2">
      <c r="C12266" s="13"/>
    </row>
    <row r="12267" spans="3:3" x14ac:dyDescent="0.2">
      <c r="C12267" s="13"/>
    </row>
    <row r="12268" spans="3:3" x14ac:dyDescent="0.2">
      <c r="C12268" s="13"/>
    </row>
    <row r="12269" spans="3:3" x14ac:dyDescent="0.2">
      <c r="C12269" s="13"/>
    </row>
    <row r="12270" spans="3:3" x14ac:dyDescent="0.2">
      <c r="C12270" s="13"/>
    </row>
    <row r="12271" spans="3:3" x14ac:dyDescent="0.2">
      <c r="C12271" s="13"/>
    </row>
    <row r="12272" spans="3:3" x14ac:dyDescent="0.2">
      <c r="C12272" s="13"/>
    </row>
    <row r="12273" spans="3:3" x14ac:dyDescent="0.2">
      <c r="C12273" s="13"/>
    </row>
    <row r="12274" spans="3:3" x14ac:dyDescent="0.2">
      <c r="C12274" s="13"/>
    </row>
    <row r="12275" spans="3:3" x14ac:dyDescent="0.2">
      <c r="C12275" s="13"/>
    </row>
    <row r="12276" spans="3:3" x14ac:dyDescent="0.2">
      <c r="C12276" s="13"/>
    </row>
    <row r="12277" spans="3:3" x14ac:dyDescent="0.2">
      <c r="C12277" s="13"/>
    </row>
    <row r="12278" spans="3:3" x14ac:dyDescent="0.2">
      <c r="C12278" s="13"/>
    </row>
    <row r="12279" spans="3:3" x14ac:dyDescent="0.2">
      <c r="C12279" s="13"/>
    </row>
    <row r="12280" spans="3:3" x14ac:dyDescent="0.2">
      <c r="C12280" s="13"/>
    </row>
    <row r="12281" spans="3:3" x14ac:dyDescent="0.2">
      <c r="C12281" s="13"/>
    </row>
    <row r="12282" spans="3:3" x14ac:dyDescent="0.2">
      <c r="C12282" s="13"/>
    </row>
    <row r="12283" spans="3:3" x14ac:dyDescent="0.2">
      <c r="C12283" s="13"/>
    </row>
    <row r="12284" spans="3:3" x14ac:dyDescent="0.2">
      <c r="C12284" s="13"/>
    </row>
    <row r="12285" spans="3:3" x14ac:dyDescent="0.2">
      <c r="C12285" s="13"/>
    </row>
    <row r="12286" spans="3:3" x14ac:dyDescent="0.2">
      <c r="C12286" s="13"/>
    </row>
    <row r="12287" spans="3:3" x14ac:dyDescent="0.2">
      <c r="C12287" s="13"/>
    </row>
    <row r="12288" spans="3:3" x14ac:dyDescent="0.2">
      <c r="C12288" s="13"/>
    </row>
    <row r="12289" spans="3:3" x14ac:dyDescent="0.2">
      <c r="C12289" s="13"/>
    </row>
    <row r="12290" spans="3:3" x14ac:dyDescent="0.2">
      <c r="C12290" s="13"/>
    </row>
    <row r="12291" spans="3:3" x14ac:dyDescent="0.2">
      <c r="C12291" s="13"/>
    </row>
    <row r="12292" spans="3:3" x14ac:dyDescent="0.2">
      <c r="C12292" s="13"/>
    </row>
    <row r="12293" spans="3:3" x14ac:dyDescent="0.2">
      <c r="C12293" s="13"/>
    </row>
    <row r="12294" spans="3:3" x14ac:dyDescent="0.2">
      <c r="C12294" s="13"/>
    </row>
    <row r="12295" spans="3:3" x14ac:dyDescent="0.2">
      <c r="C12295" s="13"/>
    </row>
    <row r="12296" spans="3:3" x14ac:dyDescent="0.2">
      <c r="C12296" s="13"/>
    </row>
    <row r="12297" spans="3:3" x14ac:dyDescent="0.2">
      <c r="C12297" s="13"/>
    </row>
    <row r="12298" spans="3:3" x14ac:dyDescent="0.2">
      <c r="C12298" s="13"/>
    </row>
    <row r="12299" spans="3:3" x14ac:dyDescent="0.2">
      <c r="C12299" s="13"/>
    </row>
    <row r="12300" spans="3:3" x14ac:dyDescent="0.2">
      <c r="C12300" s="13"/>
    </row>
    <row r="12301" spans="3:3" x14ac:dyDescent="0.2">
      <c r="C12301" s="13"/>
    </row>
    <row r="12302" spans="3:3" x14ac:dyDescent="0.2">
      <c r="C12302" s="13"/>
    </row>
    <row r="12303" spans="3:3" x14ac:dyDescent="0.2">
      <c r="C12303" s="13"/>
    </row>
    <row r="12304" spans="3:3" x14ac:dyDescent="0.2">
      <c r="C12304" s="13"/>
    </row>
    <row r="12305" spans="3:3" x14ac:dyDescent="0.2">
      <c r="C12305" s="13"/>
    </row>
    <row r="12306" spans="3:3" x14ac:dyDescent="0.2">
      <c r="C12306" s="13"/>
    </row>
    <row r="12307" spans="3:3" x14ac:dyDescent="0.2">
      <c r="C12307" s="13"/>
    </row>
    <row r="12308" spans="3:3" x14ac:dyDescent="0.2">
      <c r="C12308" s="13"/>
    </row>
    <row r="12309" spans="3:3" x14ac:dyDescent="0.2">
      <c r="C12309" s="13"/>
    </row>
    <row r="12310" spans="3:3" x14ac:dyDescent="0.2">
      <c r="C12310" s="13"/>
    </row>
    <row r="12311" spans="3:3" x14ac:dyDescent="0.2">
      <c r="C12311" s="13"/>
    </row>
    <row r="12312" spans="3:3" x14ac:dyDescent="0.2">
      <c r="C12312" s="13"/>
    </row>
    <row r="12313" spans="3:3" x14ac:dyDescent="0.2">
      <c r="C12313" s="13"/>
    </row>
    <row r="12314" spans="3:3" x14ac:dyDescent="0.2">
      <c r="C12314" s="13"/>
    </row>
    <row r="12315" spans="3:3" x14ac:dyDescent="0.2">
      <c r="C12315" s="13"/>
    </row>
    <row r="12316" spans="3:3" x14ac:dyDescent="0.2">
      <c r="C12316" s="13"/>
    </row>
    <row r="12317" spans="3:3" x14ac:dyDescent="0.2">
      <c r="C12317" s="13"/>
    </row>
    <row r="12318" spans="3:3" x14ac:dyDescent="0.2">
      <c r="C12318" s="13"/>
    </row>
    <row r="12319" spans="3:3" x14ac:dyDescent="0.2">
      <c r="C12319" s="13"/>
    </row>
    <row r="12320" spans="3:3" x14ac:dyDescent="0.2">
      <c r="C12320" s="13"/>
    </row>
    <row r="12321" spans="3:3" x14ac:dyDescent="0.2">
      <c r="C12321" s="13"/>
    </row>
    <row r="12322" spans="3:3" x14ac:dyDescent="0.2">
      <c r="C12322" s="13"/>
    </row>
    <row r="12323" spans="3:3" x14ac:dyDescent="0.2">
      <c r="C12323" s="13"/>
    </row>
    <row r="12324" spans="3:3" x14ac:dyDescent="0.2">
      <c r="C12324" s="13"/>
    </row>
    <row r="12325" spans="3:3" x14ac:dyDescent="0.2">
      <c r="C12325" s="13"/>
    </row>
    <row r="12326" spans="3:3" x14ac:dyDescent="0.2">
      <c r="C12326" s="13"/>
    </row>
    <row r="12327" spans="3:3" x14ac:dyDescent="0.2">
      <c r="C12327" s="13"/>
    </row>
    <row r="12328" spans="3:3" x14ac:dyDescent="0.2">
      <c r="C12328" s="13"/>
    </row>
    <row r="12329" spans="3:3" x14ac:dyDescent="0.2">
      <c r="C12329" s="13"/>
    </row>
    <row r="12330" spans="3:3" x14ac:dyDescent="0.2">
      <c r="C12330" s="13"/>
    </row>
    <row r="12331" spans="3:3" x14ac:dyDescent="0.2">
      <c r="C12331" s="13"/>
    </row>
    <row r="12332" spans="3:3" x14ac:dyDescent="0.2">
      <c r="C12332" s="13"/>
    </row>
    <row r="12333" spans="3:3" x14ac:dyDescent="0.2">
      <c r="C12333" s="13"/>
    </row>
    <row r="12334" spans="3:3" x14ac:dyDescent="0.2">
      <c r="C12334" s="13"/>
    </row>
    <row r="12335" spans="3:3" x14ac:dyDescent="0.2">
      <c r="C12335" s="13"/>
    </row>
    <row r="12336" spans="3:3" x14ac:dyDescent="0.2">
      <c r="C12336" s="13"/>
    </row>
    <row r="12337" spans="3:3" x14ac:dyDescent="0.2">
      <c r="C12337" s="13"/>
    </row>
    <row r="12338" spans="3:3" x14ac:dyDescent="0.2">
      <c r="C12338" s="13"/>
    </row>
    <row r="12339" spans="3:3" x14ac:dyDescent="0.2">
      <c r="C12339" s="13"/>
    </row>
    <row r="12340" spans="3:3" x14ac:dyDescent="0.2">
      <c r="C12340" s="13"/>
    </row>
    <row r="12341" spans="3:3" x14ac:dyDescent="0.2">
      <c r="C12341" s="13"/>
    </row>
    <row r="12342" spans="3:3" x14ac:dyDescent="0.2">
      <c r="C12342" s="13"/>
    </row>
    <row r="12343" spans="3:3" x14ac:dyDescent="0.2">
      <c r="C12343" s="13"/>
    </row>
    <row r="12344" spans="3:3" x14ac:dyDescent="0.2">
      <c r="C12344" s="13"/>
    </row>
    <row r="12345" spans="3:3" x14ac:dyDescent="0.2">
      <c r="C12345" s="13"/>
    </row>
    <row r="12346" spans="3:3" x14ac:dyDescent="0.2">
      <c r="C12346" s="13"/>
    </row>
    <row r="12347" spans="3:3" x14ac:dyDescent="0.2">
      <c r="C12347" s="13"/>
    </row>
    <row r="12348" spans="3:3" x14ac:dyDescent="0.2">
      <c r="C12348" s="13"/>
    </row>
    <row r="12349" spans="3:3" x14ac:dyDescent="0.2">
      <c r="C12349" s="13"/>
    </row>
    <row r="12350" spans="3:3" x14ac:dyDescent="0.2">
      <c r="C12350" s="13"/>
    </row>
    <row r="12351" spans="3:3" x14ac:dyDescent="0.2">
      <c r="C12351" s="13"/>
    </row>
    <row r="12352" spans="3:3" x14ac:dyDescent="0.2">
      <c r="C12352" s="13"/>
    </row>
    <row r="12353" spans="3:3" x14ac:dyDescent="0.2">
      <c r="C12353" s="13"/>
    </row>
    <row r="12354" spans="3:3" x14ac:dyDescent="0.2">
      <c r="C12354" s="13"/>
    </row>
    <row r="12355" spans="3:3" x14ac:dyDescent="0.2">
      <c r="C12355" s="13"/>
    </row>
    <row r="12356" spans="3:3" x14ac:dyDescent="0.2">
      <c r="C12356" s="13"/>
    </row>
    <row r="12357" spans="3:3" x14ac:dyDescent="0.2">
      <c r="C12357" s="13"/>
    </row>
    <row r="12358" spans="3:3" x14ac:dyDescent="0.2">
      <c r="C12358" s="13"/>
    </row>
    <row r="12359" spans="3:3" x14ac:dyDescent="0.2">
      <c r="C12359" s="13"/>
    </row>
    <row r="12360" spans="3:3" x14ac:dyDescent="0.2">
      <c r="C12360" s="13"/>
    </row>
    <row r="12361" spans="3:3" x14ac:dyDescent="0.2">
      <c r="C12361" s="13"/>
    </row>
    <row r="12362" spans="3:3" x14ac:dyDescent="0.2">
      <c r="C12362" s="13"/>
    </row>
    <row r="12363" spans="3:3" x14ac:dyDescent="0.2">
      <c r="C12363" s="13"/>
    </row>
    <row r="12364" spans="3:3" x14ac:dyDescent="0.2">
      <c r="C12364" s="13"/>
    </row>
    <row r="12365" spans="3:3" x14ac:dyDescent="0.2">
      <c r="C12365" s="13"/>
    </row>
    <row r="12366" spans="3:3" x14ac:dyDescent="0.2">
      <c r="C12366" s="13"/>
    </row>
    <row r="12367" spans="3:3" x14ac:dyDescent="0.2">
      <c r="C12367" s="13"/>
    </row>
    <row r="12368" spans="3:3" x14ac:dyDescent="0.2">
      <c r="C12368" s="13"/>
    </row>
    <row r="12369" spans="3:3" x14ac:dyDescent="0.2">
      <c r="C12369" s="13"/>
    </row>
    <row r="12370" spans="3:3" x14ac:dyDescent="0.2">
      <c r="C12370" s="13"/>
    </row>
    <row r="12371" spans="3:3" x14ac:dyDescent="0.2">
      <c r="C12371" s="13"/>
    </row>
    <row r="12372" spans="3:3" x14ac:dyDescent="0.2">
      <c r="C12372" s="13"/>
    </row>
    <row r="12373" spans="3:3" x14ac:dyDescent="0.2">
      <c r="C12373" s="13"/>
    </row>
    <row r="12374" spans="3:3" x14ac:dyDescent="0.2">
      <c r="C12374" s="13"/>
    </row>
    <row r="12375" spans="3:3" x14ac:dyDescent="0.2">
      <c r="C12375" s="13"/>
    </row>
    <row r="12376" spans="3:3" x14ac:dyDescent="0.2">
      <c r="C12376" s="13"/>
    </row>
    <row r="12377" spans="3:3" x14ac:dyDescent="0.2">
      <c r="C12377" s="13"/>
    </row>
    <row r="12378" spans="3:3" x14ac:dyDescent="0.2">
      <c r="C12378" s="13"/>
    </row>
    <row r="12379" spans="3:3" x14ac:dyDescent="0.2">
      <c r="C12379" s="13"/>
    </row>
    <row r="12380" spans="3:3" x14ac:dyDescent="0.2">
      <c r="C12380" s="13"/>
    </row>
    <row r="12381" spans="3:3" x14ac:dyDescent="0.2">
      <c r="C12381" s="13"/>
    </row>
    <row r="12382" spans="3:3" x14ac:dyDescent="0.2">
      <c r="C12382" s="13"/>
    </row>
    <row r="12383" spans="3:3" x14ac:dyDescent="0.2">
      <c r="C12383" s="13"/>
    </row>
    <row r="12384" spans="3:3" x14ac:dyDescent="0.2">
      <c r="C12384" s="13"/>
    </row>
    <row r="12385" spans="3:3" x14ac:dyDescent="0.2">
      <c r="C12385" s="13"/>
    </row>
    <row r="12386" spans="3:3" x14ac:dyDescent="0.2">
      <c r="C12386" s="13"/>
    </row>
    <row r="12387" spans="3:3" x14ac:dyDescent="0.2">
      <c r="C12387" s="13"/>
    </row>
    <row r="12388" spans="3:3" x14ac:dyDescent="0.2">
      <c r="C12388" s="13"/>
    </row>
    <row r="12389" spans="3:3" x14ac:dyDescent="0.2">
      <c r="C12389" s="13"/>
    </row>
    <row r="12390" spans="3:3" x14ac:dyDescent="0.2">
      <c r="C12390" s="13"/>
    </row>
    <row r="12391" spans="3:3" x14ac:dyDescent="0.2">
      <c r="C12391" s="13"/>
    </row>
    <row r="12392" spans="3:3" x14ac:dyDescent="0.2">
      <c r="C12392" s="13"/>
    </row>
    <row r="12393" spans="3:3" x14ac:dyDescent="0.2">
      <c r="C12393" s="13"/>
    </row>
    <row r="12394" spans="3:3" x14ac:dyDescent="0.2">
      <c r="C12394" s="13"/>
    </row>
    <row r="12395" spans="3:3" x14ac:dyDescent="0.2">
      <c r="C12395" s="13"/>
    </row>
    <row r="12396" spans="3:3" x14ac:dyDescent="0.2">
      <c r="C12396" s="13"/>
    </row>
    <row r="12397" spans="3:3" x14ac:dyDescent="0.2">
      <c r="C12397" s="13"/>
    </row>
    <row r="12398" spans="3:3" x14ac:dyDescent="0.2">
      <c r="C12398" s="13"/>
    </row>
    <row r="12399" spans="3:3" x14ac:dyDescent="0.2">
      <c r="C12399" s="13"/>
    </row>
    <row r="12400" spans="3:3" x14ac:dyDescent="0.2">
      <c r="C12400" s="13"/>
    </row>
    <row r="12401" spans="3:3" x14ac:dyDescent="0.2">
      <c r="C12401" s="13"/>
    </row>
    <row r="12402" spans="3:3" x14ac:dyDescent="0.2">
      <c r="C12402" s="13"/>
    </row>
    <row r="12403" spans="3:3" x14ac:dyDescent="0.2">
      <c r="C12403" s="13"/>
    </row>
    <row r="12404" spans="3:3" x14ac:dyDescent="0.2">
      <c r="C12404" s="13"/>
    </row>
    <row r="12405" spans="3:3" x14ac:dyDescent="0.2">
      <c r="C12405" s="13"/>
    </row>
    <row r="12406" spans="3:3" x14ac:dyDescent="0.2">
      <c r="C12406" s="13"/>
    </row>
    <row r="12407" spans="3:3" x14ac:dyDescent="0.2">
      <c r="C12407" s="13"/>
    </row>
    <row r="12408" spans="3:3" x14ac:dyDescent="0.2">
      <c r="C12408" s="13"/>
    </row>
    <row r="12409" spans="3:3" x14ac:dyDescent="0.2">
      <c r="C12409" s="13"/>
    </row>
    <row r="12410" spans="3:3" x14ac:dyDescent="0.2">
      <c r="C12410" s="13"/>
    </row>
    <row r="12411" spans="3:3" x14ac:dyDescent="0.2">
      <c r="C12411" s="13"/>
    </row>
    <row r="12412" spans="3:3" x14ac:dyDescent="0.2">
      <c r="C12412" s="13"/>
    </row>
    <row r="12413" spans="3:3" x14ac:dyDescent="0.2">
      <c r="C12413" s="13"/>
    </row>
    <row r="12414" spans="3:3" x14ac:dyDescent="0.2">
      <c r="C12414" s="13"/>
    </row>
    <row r="12415" spans="3:3" x14ac:dyDescent="0.2">
      <c r="C12415" s="13"/>
    </row>
    <row r="12416" spans="3:3" x14ac:dyDescent="0.2">
      <c r="C12416" s="13"/>
    </row>
    <row r="12417" spans="3:3" x14ac:dyDescent="0.2">
      <c r="C12417" s="13"/>
    </row>
    <row r="12418" spans="3:3" x14ac:dyDescent="0.2">
      <c r="C12418" s="13"/>
    </row>
    <row r="12419" spans="3:3" x14ac:dyDescent="0.2">
      <c r="C12419" s="13"/>
    </row>
    <row r="12420" spans="3:3" x14ac:dyDescent="0.2">
      <c r="C12420" s="13"/>
    </row>
    <row r="12421" spans="3:3" x14ac:dyDescent="0.2">
      <c r="C12421" s="13"/>
    </row>
    <row r="12422" spans="3:3" x14ac:dyDescent="0.2">
      <c r="C12422" s="13"/>
    </row>
    <row r="12423" spans="3:3" x14ac:dyDescent="0.2">
      <c r="C12423" s="13"/>
    </row>
    <row r="12424" spans="3:3" x14ac:dyDescent="0.2">
      <c r="C12424" s="13"/>
    </row>
    <row r="12425" spans="3:3" x14ac:dyDescent="0.2">
      <c r="C12425" s="13"/>
    </row>
    <row r="12426" spans="3:3" x14ac:dyDescent="0.2">
      <c r="C12426" s="13"/>
    </row>
    <row r="12427" spans="3:3" x14ac:dyDescent="0.2">
      <c r="C12427" s="13"/>
    </row>
    <row r="12428" spans="3:3" x14ac:dyDescent="0.2">
      <c r="C12428" s="13"/>
    </row>
    <row r="12429" spans="3:3" x14ac:dyDescent="0.2">
      <c r="C12429" s="13"/>
    </row>
    <row r="12430" spans="3:3" x14ac:dyDescent="0.2">
      <c r="C12430" s="13"/>
    </row>
    <row r="12431" spans="3:3" x14ac:dyDescent="0.2">
      <c r="C12431" s="13"/>
    </row>
    <row r="12432" spans="3:3" x14ac:dyDescent="0.2">
      <c r="C12432" s="13"/>
    </row>
    <row r="12433" spans="3:3" x14ac:dyDescent="0.2">
      <c r="C12433" s="13"/>
    </row>
    <row r="12434" spans="3:3" x14ac:dyDescent="0.2">
      <c r="C12434" s="13"/>
    </row>
    <row r="12435" spans="3:3" x14ac:dyDescent="0.2">
      <c r="C12435" s="13"/>
    </row>
    <row r="12436" spans="3:3" x14ac:dyDescent="0.2">
      <c r="C12436" s="13"/>
    </row>
    <row r="12437" spans="3:3" x14ac:dyDescent="0.2">
      <c r="C12437" s="13"/>
    </row>
    <row r="12438" spans="3:3" x14ac:dyDescent="0.2">
      <c r="C12438" s="13"/>
    </row>
    <row r="12439" spans="3:3" x14ac:dyDescent="0.2">
      <c r="C12439" s="13"/>
    </row>
    <row r="12440" spans="3:3" x14ac:dyDescent="0.2">
      <c r="C12440" s="13"/>
    </row>
    <row r="12441" spans="3:3" x14ac:dyDescent="0.2">
      <c r="C12441" s="13"/>
    </row>
    <row r="12442" spans="3:3" x14ac:dyDescent="0.2">
      <c r="C12442" s="13"/>
    </row>
    <row r="12443" spans="3:3" x14ac:dyDescent="0.2">
      <c r="C12443" s="13"/>
    </row>
    <row r="12444" spans="3:3" x14ac:dyDescent="0.2">
      <c r="C12444" s="13"/>
    </row>
    <row r="12445" spans="3:3" x14ac:dyDescent="0.2">
      <c r="C12445" s="13"/>
    </row>
    <row r="12446" spans="3:3" x14ac:dyDescent="0.2">
      <c r="C12446" s="13"/>
    </row>
    <row r="12447" spans="3:3" x14ac:dyDescent="0.2">
      <c r="C12447" s="13"/>
    </row>
    <row r="12448" spans="3:3" x14ac:dyDescent="0.2">
      <c r="C12448" s="13"/>
    </row>
    <row r="12449" spans="3:3" x14ac:dyDescent="0.2">
      <c r="C12449" s="13"/>
    </row>
    <row r="12450" spans="3:3" x14ac:dyDescent="0.2">
      <c r="C12450" s="13"/>
    </row>
    <row r="12451" spans="3:3" x14ac:dyDescent="0.2">
      <c r="C12451" s="13"/>
    </row>
    <row r="12452" spans="3:3" x14ac:dyDescent="0.2">
      <c r="C12452" s="13"/>
    </row>
    <row r="12453" spans="3:3" x14ac:dyDescent="0.2">
      <c r="C12453" s="13"/>
    </row>
    <row r="12454" spans="3:3" x14ac:dyDescent="0.2">
      <c r="C12454" s="13"/>
    </row>
    <row r="12455" spans="3:3" x14ac:dyDescent="0.2">
      <c r="C12455" s="13"/>
    </row>
    <row r="12456" spans="3:3" x14ac:dyDescent="0.2">
      <c r="C12456" s="13"/>
    </row>
    <row r="12457" spans="3:3" x14ac:dyDescent="0.2">
      <c r="C12457" s="13"/>
    </row>
    <row r="12458" spans="3:3" x14ac:dyDescent="0.2">
      <c r="C12458" s="13"/>
    </row>
    <row r="12459" spans="3:3" x14ac:dyDescent="0.2">
      <c r="C12459" s="13"/>
    </row>
    <row r="12460" spans="3:3" x14ac:dyDescent="0.2">
      <c r="C12460" s="13"/>
    </row>
    <row r="12461" spans="3:3" x14ac:dyDescent="0.2">
      <c r="C12461" s="13"/>
    </row>
    <row r="12462" spans="3:3" x14ac:dyDescent="0.2">
      <c r="C12462" s="13"/>
    </row>
    <row r="12463" spans="3:3" x14ac:dyDescent="0.2">
      <c r="C12463" s="13"/>
    </row>
    <row r="12464" spans="3:3" x14ac:dyDescent="0.2">
      <c r="C12464" s="13"/>
    </row>
    <row r="12465" spans="3:3" x14ac:dyDescent="0.2">
      <c r="C12465" s="13"/>
    </row>
    <row r="12466" spans="3:3" x14ac:dyDescent="0.2">
      <c r="C12466" s="13"/>
    </row>
    <row r="12467" spans="3:3" x14ac:dyDescent="0.2">
      <c r="C12467" s="13"/>
    </row>
    <row r="12468" spans="3:3" x14ac:dyDescent="0.2">
      <c r="C12468" s="13"/>
    </row>
    <row r="12469" spans="3:3" x14ac:dyDescent="0.2">
      <c r="C12469" s="13"/>
    </row>
    <row r="12470" spans="3:3" x14ac:dyDescent="0.2">
      <c r="C12470" s="13"/>
    </row>
    <row r="12471" spans="3:3" x14ac:dyDescent="0.2">
      <c r="C12471" s="13"/>
    </row>
    <row r="12472" spans="3:3" x14ac:dyDescent="0.2">
      <c r="C12472" s="13"/>
    </row>
    <row r="12473" spans="3:3" x14ac:dyDescent="0.2">
      <c r="C12473" s="13"/>
    </row>
    <row r="12474" spans="3:3" x14ac:dyDescent="0.2">
      <c r="C12474" s="13"/>
    </row>
    <row r="12475" spans="3:3" x14ac:dyDescent="0.2">
      <c r="C12475" s="13"/>
    </row>
    <row r="12476" spans="3:3" x14ac:dyDescent="0.2">
      <c r="C12476" s="13"/>
    </row>
    <row r="12477" spans="3:3" x14ac:dyDescent="0.2">
      <c r="C12477" s="13"/>
    </row>
    <row r="12478" spans="3:3" x14ac:dyDescent="0.2">
      <c r="C12478" s="13"/>
    </row>
    <row r="12479" spans="3:3" x14ac:dyDescent="0.2">
      <c r="C12479" s="13"/>
    </row>
    <row r="12480" spans="3:3" x14ac:dyDescent="0.2">
      <c r="C12480" s="13"/>
    </row>
    <row r="12481" spans="3:3" x14ac:dyDescent="0.2">
      <c r="C12481" s="13"/>
    </row>
    <row r="12482" spans="3:3" x14ac:dyDescent="0.2">
      <c r="C12482" s="13"/>
    </row>
    <row r="12483" spans="3:3" x14ac:dyDescent="0.2">
      <c r="C12483" s="13"/>
    </row>
    <row r="12484" spans="3:3" x14ac:dyDescent="0.2">
      <c r="C12484" s="13"/>
    </row>
    <row r="12485" spans="3:3" x14ac:dyDescent="0.2">
      <c r="C12485" s="13"/>
    </row>
    <row r="12486" spans="3:3" x14ac:dyDescent="0.2">
      <c r="C12486" s="13"/>
    </row>
    <row r="12487" spans="3:3" x14ac:dyDescent="0.2">
      <c r="C12487" s="13"/>
    </row>
    <row r="12488" spans="3:3" x14ac:dyDescent="0.2">
      <c r="C12488" s="13"/>
    </row>
    <row r="12489" spans="3:3" x14ac:dyDescent="0.2">
      <c r="C12489" s="13"/>
    </row>
    <row r="12490" spans="3:3" x14ac:dyDescent="0.2">
      <c r="C12490" s="13"/>
    </row>
    <row r="12491" spans="3:3" x14ac:dyDescent="0.2">
      <c r="C12491" s="13"/>
    </row>
    <row r="12492" spans="3:3" x14ac:dyDescent="0.2">
      <c r="C12492" s="13"/>
    </row>
    <row r="12493" spans="3:3" x14ac:dyDescent="0.2">
      <c r="C12493" s="13"/>
    </row>
    <row r="12494" spans="3:3" x14ac:dyDescent="0.2">
      <c r="C12494" s="13"/>
    </row>
    <row r="12495" spans="3:3" x14ac:dyDescent="0.2">
      <c r="C12495" s="13"/>
    </row>
    <row r="12496" spans="3:3" x14ac:dyDescent="0.2">
      <c r="C12496" s="13"/>
    </row>
    <row r="12497" spans="3:3" x14ac:dyDescent="0.2">
      <c r="C12497" s="13"/>
    </row>
    <row r="12498" spans="3:3" x14ac:dyDescent="0.2">
      <c r="C12498" s="13"/>
    </row>
    <row r="12499" spans="3:3" x14ac:dyDescent="0.2">
      <c r="C12499" s="13"/>
    </row>
    <row r="12500" spans="3:3" x14ac:dyDescent="0.2">
      <c r="C12500" s="13"/>
    </row>
    <row r="12501" spans="3:3" x14ac:dyDescent="0.2">
      <c r="C12501" s="13"/>
    </row>
    <row r="12502" spans="3:3" x14ac:dyDescent="0.2">
      <c r="C12502" s="13"/>
    </row>
    <row r="12503" spans="3:3" x14ac:dyDescent="0.2">
      <c r="C12503" s="13"/>
    </row>
    <row r="12504" spans="3:3" x14ac:dyDescent="0.2">
      <c r="C12504" s="13"/>
    </row>
    <row r="12505" spans="3:3" x14ac:dyDescent="0.2">
      <c r="C12505" s="13"/>
    </row>
    <row r="12506" spans="3:3" x14ac:dyDescent="0.2">
      <c r="C12506" s="13"/>
    </row>
    <row r="12507" spans="3:3" x14ac:dyDescent="0.2">
      <c r="C12507" s="13"/>
    </row>
    <row r="12508" spans="3:3" x14ac:dyDescent="0.2">
      <c r="C12508" s="13"/>
    </row>
    <row r="12509" spans="3:3" x14ac:dyDescent="0.2">
      <c r="C12509" s="13"/>
    </row>
    <row r="12510" spans="3:3" x14ac:dyDescent="0.2">
      <c r="C12510" s="13"/>
    </row>
    <row r="12511" spans="3:3" x14ac:dyDescent="0.2">
      <c r="C12511" s="13"/>
    </row>
    <row r="12512" spans="3:3" x14ac:dyDescent="0.2">
      <c r="C12512" s="13"/>
    </row>
    <row r="12513" spans="3:3" x14ac:dyDescent="0.2">
      <c r="C12513" s="13"/>
    </row>
    <row r="12514" spans="3:3" x14ac:dyDescent="0.2">
      <c r="C12514" s="13"/>
    </row>
    <row r="12515" spans="3:3" x14ac:dyDescent="0.2">
      <c r="C12515" s="13"/>
    </row>
    <row r="12516" spans="3:3" x14ac:dyDescent="0.2">
      <c r="C12516" s="13"/>
    </row>
    <row r="12517" spans="3:3" x14ac:dyDescent="0.2">
      <c r="C12517" s="13"/>
    </row>
    <row r="12518" spans="3:3" x14ac:dyDescent="0.2">
      <c r="C12518" s="13"/>
    </row>
    <row r="12519" spans="3:3" x14ac:dyDescent="0.2">
      <c r="C12519" s="13"/>
    </row>
    <row r="12520" spans="3:3" x14ac:dyDescent="0.2">
      <c r="C12520" s="13"/>
    </row>
    <row r="12521" spans="3:3" x14ac:dyDescent="0.2">
      <c r="C12521" s="13"/>
    </row>
    <row r="12522" spans="3:3" x14ac:dyDescent="0.2">
      <c r="C12522" s="13"/>
    </row>
    <row r="12523" spans="3:3" x14ac:dyDescent="0.2">
      <c r="C12523" s="13"/>
    </row>
    <row r="12524" spans="3:3" x14ac:dyDescent="0.2">
      <c r="C12524" s="13"/>
    </row>
    <row r="12525" spans="3:3" x14ac:dyDescent="0.2">
      <c r="C12525" s="13"/>
    </row>
    <row r="12526" spans="3:3" x14ac:dyDescent="0.2">
      <c r="C12526" s="13"/>
    </row>
    <row r="12527" spans="3:3" x14ac:dyDescent="0.2">
      <c r="C12527" s="13"/>
    </row>
    <row r="12528" spans="3:3" x14ac:dyDescent="0.2">
      <c r="C12528" s="13"/>
    </row>
    <row r="12529" spans="3:3" x14ac:dyDescent="0.2">
      <c r="C12529" s="13"/>
    </row>
    <row r="12530" spans="3:3" x14ac:dyDescent="0.2">
      <c r="C12530" s="13"/>
    </row>
    <row r="12531" spans="3:3" x14ac:dyDescent="0.2">
      <c r="C12531" s="13"/>
    </row>
    <row r="12532" spans="3:3" x14ac:dyDescent="0.2">
      <c r="C12532" s="13"/>
    </row>
    <row r="12533" spans="3:3" x14ac:dyDescent="0.2">
      <c r="C12533" s="13"/>
    </row>
    <row r="12534" spans="3:3" x14ac:dyDescent="0.2">
      <c r="C12534" s="13"/>
    </row>
    <row r="12535" spans="3:3" x14ac:dyDescent="0.2">
      <c r="C12535" s="13"/>
    </row>
    <row r="12536" spans="3:3" x14ac:dyDescent="0.2">
      <c r="C12536" s="13"/>
    </row>
    <row r="12537" spans="3:3" x14ac:dyDescent="0.2">
      <c r="C12537" s="13"/>
    </row>
    <row r="12538" spans="3:3" x14ac:dyDescent="0.2">
      <c r="C12538" s="13"/>
    </row>
    <row r="12539" spans="3:3" x14ac:dyDescent="0.2">
      <c r="C12539" s="13"/>
    </row>
    <row r="12540" spans="3:3" x14ac:dyDescent="0.2">
      <c r="C12540" s="13"/>
    </row>
    <row r="12541" spans="3:3" x14ac:dyDescent="0.2">
      <c r="C12541" s="13"/>
    </row>
    <row r="12542" spans="3:3" x14ac:dyDescent="0.2">
      <c r="C12542" s="13"/>
    </row>
    <row r="12543" spans="3:3" x14ac:dyDescent="0.2">
      <c r="C12543" s="13"/>
    </row>
    <row r="12544" spans="3:3" x14ac:dyDescent="0.2">
      <c r="C12544" s="13"/>
    </row>
    <row r="12545" spans="3:3" x14ac:dyDescent="0.2">
      <c r="C12545" s="13"/>
    </row>
    <row r="12546" spans="3:3" x14ac:dyDescent="0.2">
      <c r="C12546" s="13"/>
    </row>
    <row r="12547" spans="3:3" x14ac:dyDescent="0.2">
      <c r="C12547" s="13"/>
    </row>
    <row r="12548" spans="3:3" x14ac:dyDescent="0.2">
      <c r="C12548" s="13"/>
    </row>
    <row r="12549" spans="3:3" x14ac:dyDescent="0.2">
      <c r="C12549" s="13"/>
    </row>
    <row r="12550" spans="3:3" x14ac:dyDescent="0.2">
      <c r="C12550" s="13"/>
    </row>
    <row r="12551" spans="3:3" x14ac:dyDescent="0.2">
      <c r="C12551" s="13"/>
    </row>
    <row r="12552" spans="3:3" x14ac:dyDescent="0.2">
      <c r="C12552" s="13"/>
    </row>
    <row r="12553" spans="3:3" x14ac:dyDescent="0.2">
      <c r="C12553" s="13"/>
    </row>
    <row r="12554" spans="3:3" x14ac:dyDescent="0.2">
      <c r="C12554" s="13"/>
    </row>
    <row r="12555" spans="3:3" x14ac:dyDescent="0.2">
      <c r="C12555" s="13"/>
    </row>
    <row r="12556" spans="3:3" x14ac:dyDescent="0.2">
      <c r="C12556" s="13"/>
    </row>
    <row r="12557" spans="3:3" x14ac:dyDescent="0.2">
      <c r="C12557" s="13"/>
    </row>
    <row r="12558" spans="3:3" x14ac:dyDescent="0.2">
      <c r="C12558" s="13"/>
    </row>
    <row r="12559" spans="3:3" x14ac:dyDescent="0.2">
      <c r="C12559" s="13"/>
    </row>
    <row r="12560" spans="3:3" x14ac:dyDescent="0.2">
      <c r="C12560" s="13"/>
    </row>
    <row r="12561" spans="3:3" x14ac:dyDescent="0.2">
      <c r="C12561" s="13"/>
    </row>
    <row r="12562" spans="3:3" x14ac:dyDescent="0.2">
      <c r="C12562" s="13"/>
    </row>
    <row r="12563" spans="3:3" x14ac:dyDescent="0.2">
      <c r="C12563" s="13"/>
    </row>
    <row r="12564" spans="3:3" x14ac:dyDescent="0.2">
      <c r="C12564" s="13"/>
    </row>
    <row r="12565" spans="3:3" x14ac:dyDescent="0.2">
      <c r="C12565" s="13"/>
    </row>
    <row r="12566" spans="3:3" x14ac:dyDescent="0.2">
      <c r="C12566" s="13"/>
    </row>
    <row r="12567" spans="3:3" x14ac:dyDescent="0.2">
      <c r="C12567" s="13"/>
    </row>
    <row r="12568" spans="3:3" x14ac:dyDescent="0.2">
      <c r="C12568" s="13"/>
    </row>
    <row r="12569" spans="3:3" x14ac:dyDescent="0.2">
      <c r="C12569" s="13"/>
    </row>
    <row r="12570" spans="3:3" x14ac:dyDescent="0.2">
      <c r="C12570" s="13"/>
    </row>
    <row r="12571" spans="3:3" x14ac:dyDescent="0.2">
      <c r="C12571" s="13"/>
    </row>
    <row r="12572" spans="3:3" x14ac:dyDescent="0.2">
      <c r="C12572" s="13"/>
    </row>
    <row r="12573" spans="3:3" x14ac:dyDescent="0.2">
      <c r="C12573" s="13"/>
    </row>
    <row r="12574" spans="3:3" x14ac:dyDescent="0.2">
      <c r="C12574" s="13"/>
    </row>
    <row r="12575" spans="3:3" x14ac:dyDescent="0.2">
      <c r="C12575" s="13"/>
    </row>
    <row r="12576" spans="3:3" x14ac:dyDescent="0.2">
      <c r="C12576" s="13"/>
    </row>
    <row r="12577" spans="3:3" x14ac:dyDescent="0.2">
      <c r="C12577" s="13"/>
    </row>
    <row r="12578" spans="3:3" x14ac:dyDescent="0.2">
      <c r="C12578" s="13"/>
    </row>
    <row r="12579" spans="3:3" x14ac:dyDescent="0.2">
      <c r="C12579" s="13"/>
    </row>
    <row r="12580" spans="3:3" x14ac:dyDescent="0.2">
      <c r="C12580" s="13"/>
    </row>
    <row r="12581" spans="3:3" x14ac:dyDescent="0.2">
      <c r="C12581" s="13"/>
    </row>
    <row r="12582" spans="3:3" x14ac:dyDescent="0.2">
      <c r="C12582" s="13"/>
    </row>
    <row r="12583" spans="3:3" x14ac:dyDescent="0.2">
      <c r="C12583" s="13"/>
    </row>
    <row r="12584" spans="3:3" x14ac:dyDescent="0.2">
      <c r="C12584" s="13"/>
    </row>
    <row r="12585" spans="3:3" x14ac:dyDescent="0.2">
      <c r="C12585" s="13"/>
    </row>
    <row r="12586" spans="3:3" x14ac:dyDescent="0.2">
      <c r="C12586" s="13"/>
    </row>
    <row r="12587" spans="3:3" x14ac:dyDescent="0.2">
      <c r="C12587" s="13"/>
    </row>
    <row r="12588" spans="3:3" x14ac:dyDescent="0.2">
      <c r="C12588" s="13"/>
    </row>
    <row r="12589" spans="3:3" x14ac:dyDescent="0.2">
      <c r="C12589" s="13"/>
    </row>
    <row r="12590" spans="3:3" x14ac:dyDescent="0.2">
      <c r="C12590" s="13"/>
    </row>
    <row r="12591" spans="3:3" x14ac:dyDescent="0.2">
      <c r="C12591" s="13"/>
    </row>
    <row r="12592" spans="3:3" x14ac:dyDescent="0.2">
      <c r="C12592" s="13"/>
    </row>
    <row r="12593" spans="3:3" x14ac:dyDescent="0.2">
      <c r="C12593" s="13"/>
    </row>
    <row r="12594" spans="3:3" x14ac:dyDescent="0.2">
      <c r="C12594" s="13"/>
    </row>
    <row r="12595" spans="3:3" x14ac:dyDescent="0.2">
      <c r="C12595" s="13"/>
    </row>
    <row r="12596" spans="3:3" x14ac:dyDescent="0.2">
      <c r="C12596" s="13"/>
    </row>
    <row r="12597" spans="3:3" x14ac:dyDescent="0.2">
      <c r="C12597" s="13"/>
    </row>
    <row r="12598" spans="3:3" x14ac:dyDescent="0.2">
      <c r="C12598" s="13"/>
    </row>
    <row r="12599" spans="3:3" x14ac:dyDescent="0.2">
      <c r="C12599" s="13"/>
    </row>
    <row r="12600" spans="3:3" x14ac:dyDescent="0.2">
      <c r="C12600" s="13"/>
    </row>
    <row r="12601" spans="3:3" x14ac:dyDescent="0.2">
      <c r="C12601" s="13"/>
    </row>
    <row r="12602" spans="3:3" x14ac:dyDescent="0.2">
      <c r="C12602" s="13"/>
    </row>
    <row r="12603" spans="3:3" x14ac:dyDescent="0.2">
      <c r="C12603" s="13"/>
    </row>
    <row r="12604" spans="3:3" x14ac:dyDescent="0.2">
      <c r="C12604" s="13"/>
    </row>
    <row r="12605" spans="3:3" x14ac:dyDescent="0.2">
      <c r="C12605" s="13"/>
    </row>
    <row r="12606" spans="3:3" x14ac:dyDescent="0.2">
      <c r="C12606" s="13"/>
    </row>
    <row r="12607" spans="3:3" x14ac:dyDescent="0.2">
      <c r="C12607" s="13"/>
    </row>
    <row r="12608" spans="3:3" x14ac:dyDescent="0.2">
      <c r="C12608" s="13"/>
    </row>
    <row r="12609" spans="3:3" x14ac:dyDescent="0.2">
      <c r="C12609" s="13"/>
    </row>
    <row r="12610" spans="3:3" x14ac:dyDescent="0.2">
      <c r="C12610" s="13"/>
    </row>
    <row r="12611" spans="3:3" x14ac:dyDescent="0.2">
      <c r="C12611" s="13"/>
    </row>
    <row r="12612" spans="3:3" x14ac:dyDescent="0.2">
      <c r="C12612" s="13"/>
    </row>
    <row r="12613" spans="3:3" x14ac:dyDescent="0.2">
      <c r="C12613" s="13"/>
    </row>
    <row r="12614" spans="3:3" x14ac:dyDescent="0.2">
      <c r="C12614" s="13"/>
    </row>
    <row r="12615" spans="3:3" x14ac:dyDescent="0.2">
      <c r="C12615" s="13"/>
    </row>
    <row r="12616" spans="3:3" x14ac:dyDescent="0.2">
      <c r="C12616" s="13"/>
    </row>
    <row r="12617" spans="3:3" x14ac:dyDescent="0.2">
      <c r="C12617" s="13"/>
    </row>
    <row r="12618" spans="3:3" x14ac:dyDescent="0.2">
      <c r="C12618" s="13"/>
    </row>
    <row r="12619" spans="3:3" x14ac:dyDescent="0.2">
      <c r="C12619" s="13"/>
    </row>
    <row r="12620" spans="3:3" x14ac:dyDescent="0.2">
      <c r="C12620" s="13"/>
    </row>
    <row r="12621" spans="3:3" x14ac:dyDescent="0.2">
      <c r="C12621" s="13"/>
    </row>
    <row r="12622" spans="3:3" x14ac:dyDescent="0.2">
      <c r="C12622" s="13"/>
    </row>
    <row r="12623" spans="3:3" x14ac:dyDescent="0.2">
      <c r="C12623" s="13"/>
    </row>
    <row r="12624" spans="3:3" x14ac:dyDescent="0.2">
      <c r="C12624" s="13"/>
    </row>
    <row r="12625" spans="3:3" x14ac:dyDescent="0.2">
      <c r="C12625" s="13"/>
    </row>
    <row r="12626" spans="3:3" x14ac:dyDescent="0.2">
      <c r="C12626" s="13"/>
    </row>
    <row r="12627" spans="3:3" x14ac:dyDescent="0.2">
      <c r="C12627" s="13"/>
    </row>
    <row r="12628" spans="3:3" x14ac:dyDescent="0.2">
      <c r="C12628" s="13"/>
    </row>
    <row r="12629" spans="3:3" x14ac:dyDescent="0.2">
      <c r="C12629" s="13"/>
    </row>
    <row r="12630" spans="3:3" x14ac:dyDescent="0.2">
      <c r="C12630" s="13"/>
    </row>
    <row r="12631" spans="3:3" x14ac:dyDescent="0.2">
      <c r="C12631" s="13"/>
    </row>
    <row r="12632" spans="3:3" x14ac:dyDescent="0.2">
      <c r="C12632" s="13"/>
    </row>
    <row r="12633" spans="3:3" x14ac:dyDescent="0.2">
      <c r="C12633" s="13"/>
    </row>
    <row r="12634" spans="3:3" x14ac:dyDescent="0.2">
      <c r="C12634" s="13"/>
    </row>
    <row r="12635" spans="3:3" x14ac:dyDescent="0.2">
      <c r="C12635" s="13"/>
    </row>
    <row r="12636" spans="3:3" x14ac:dyDescent="0.2">
      <c r="C12636" s="13"/>
    </row>
    <row r="12637" spans="3:3" x14ac:dyDescent="0.2">
      <c r="C12637" s="13"/>
    </row>
    <row r="12638" spans="3:3" x14ac:dyDescent="0.2">
      <c r="C12638" s="13"/>
    </row>
    <row r="12639" spans="3:3" x14ac:dyDescent="0.2">
      <c r="C12639" s="13"/>
    </row>
    <row r="12640" spans="3:3" x14ac:dyDescent="0.2">
      <c r="C12640" s="13"/>
    </row>
    <row r="12641" spans="3:3" x14ac:dyDescent="0.2">
      <c r="C12641" s="13"/>
    </row>
    <row r="12642" spans="3:3" x14ac:dyDescent="0.2">
      <c r="C12642" s="13"/>
    </row>
    <row r="12643" spans="3:3" x14ac:dyDescent="0.2">
      <c r="C12643" s="13"/>
    </row>
    <row r="12644" spans="3:3" x14ac:dyDescent="0.2">
      <c r="C12644" s="13"/>
    </row>
    <row r="12645" spans="3:3" x14ac:dyDescent="0.2">
      <c r="C12645" s="13"/>
    </row>
    <row r="12646" spans="3:3" x14ac:dyDescent="0.2">
      <c r="C12646" s="13"/>
    </row>
    <row r="12647" spans="3:3" x14ac:dyDescent="0.2">
      <c r="C12647" s="13"/>
    </row>
    <row r="12648" spans="3:3" x14ac:dyDescent="0.2">
      <c r="C12648" s="13"/>
    </row>
    <row r="12649" spans="3:3" x14ac:dyDescent="0.2">
      <c r="C12649" s="13"/>
    </row>
    <row r="12650" spans="3:3" x14ac:dyDescent="0.2">
      <c r="C12650" s="13"/>
    </row>
    <row r="12651" spans="3:3" x14ac:dyDescent="0.2">
      <c r="C12651" s="13"/>
    </row>
    <row r="12652" spans="3:3" x14ac:dyDescent="0.2">
      <c r="C12652" s="13"/>
    </row>
    <row r="12653" spans="3:3" x14ac:dyDescent="0.2">
      <c r="C12653" s="13"/>
    </row>
    <row r="12654" spans="3:3" x14ac:dyDescent="0.2">
      <c r="C12654" s="13"/>
    </row>
    <row r="12655" spans="3:3" x14ac:dyDescent="0.2">
      <c r="C12655" s="13"/>
    </row>
    <row r="12656" spans="3:3" x14ac:dyDescent="0.2">
      <c r="C12656" s="13"/>
    </row>
    <row r="12657" spans="3:3" x14ac:dyDescent="0.2">
      <c r="C12657" s="13"/>
    </row>
    <row r="12658" spans="3:3" x14ac:dyDescent="0.2">
      <c r="C12658" s="13"/>
    </row>
    <row r="12659" spans="3:3" x14ac:dyDescent="0.2">
      <c r="C12659" s="13"/>
    </row>
    <row r="12660" spans="3:3" x14ac:dyDescent="0.2">
      <c r="C12660" s="13"/>
    </row>
    <row r="12661" spans="3:3" x14ac:dyDescent="0.2">
      <c r="C12661" s="13"/>
    </row>
    <row r="12662" spans="3:3" x14ac:dyDescent="0.2">
      <c r="C12662" s="13"/>
    </row>
    <row r="12663" spans="3:3" x14ac:dyDescent="0.2">
      <c r="C12663" s="13"/>
    </row>
    <row r="12664" spans="3:3" x14ac:dyDescent="0.2">
      <c r="C12664" s="13"/>
    </row>
    <row r="12665" spans="3:3" x14ac:dyDescent="0.2">
      <c r="C12665" s="13"/>
    </row>
    <row r="12666" spans="3:3" x14ac:dyDescent="0.2">
      <c r="C12666" s="13"/>
    </row>
    <row r="12667" spans="3:3" x14ac:dyDescent="0.2">
      <c r="C12667" s="13"/>
    </row>
    <row r="12668" spans="3:3" x14ac:dyDescent="0.2">
      <c r="C12668" s="13"/>
    </row>
    <row r="12669" spans="3:3" x14ac:dyDescent="0.2">
      <c r="C12669" s="13"/>
    </row>
    <row r="12670" spans="3:3" x14ac:dyDescent="0.2">
      <c r="C12670" s="13"/>
    </row>
    <row r="12671" spans="3:3" x14ac:dyDescent="0.2">
      <c r="C12671" s="13"/>
    </row>
    <row r="12672" spans="3:3" x14ac:dyDescent="0.2">
      <c r="C12672" s="13"/>
    </row>
    <row r="12673" spans="3:3" x14ac:dyDescent="0.2">
      <c r="C12673" s="13"/>
    </row>
    <row r="12674" spans="3:3" x14ac:dyDescent="0.2">
      <c r="C12674" s="13"/>
    </row>
    <row r="12675" spans="3:3" x14ac:dyDescent="0.2">
      <c r="C12675" s="13"/>
    </row>
    <row r="12676" spans="3:3" x14ac:dyDescent="0.2">
      <c r="C12676" s="13"/>
    </row>
    <row r="12677" spans="3:3" x14ac:dyDescent="0.2">
      <c r="C12677" s="13"/>
    </row>
    <row r="12678" spans="3:3" x14ac:dyDescent="0.2">
      <c r="C12678" s="13"/>
    </row>
    <row r="12679" spans="3:3" x14ac:dyDescent="0.2">
      <c r="C12679" s="13"/>
    </row>
    <row r="12680" spans="3:3" x14ac:dyDescent="0.2">
      <c r="C12680" s="13"/>
    </row>
    <row r="12681" spans="3:3" x14ac:dyDescent="0.2">
      <c r="C12681" s="13"/>
    </row>
    <row r="12682" spans="3:3" x14ac:dyDescent="0.2">
      <c r="C12682" s="13"/>
    </row>
    <row r="12683" spans="3:3" x14ac:dyDescent="0.2">
      <c r="C12683" s="13"/>
    </row>
    <row r="12684" spans="3:3" x14ac:dyDescent="0.2">
      <c r="C12684" s="13"/>
    </row>
    <row r="12685" spans="3:3" x14ac:dyDescent="0.2">
      <c r="C12685" s="13"/>
    </row>
    <row r="12686" spans="3:3" x14ac:dyDescent="0.2">
      <c r="C12686" s="13"/>
    </row>
    <row r="12687" spans="3:3" x14ac:dyDescent="0.2">
      <c r="C12687" s="13"/>
    </row>
    <row r="12688" spans="3:3" x14ac:dyDescent="0.2">
      <c r="C12688" s="13"/>
    </row>
    <row r="12689" spans="3:3" x14ac:dyDescent="0.2">
      <c r="C12689" s="13"/>
    </row>
    <row r="12690" spans="3:3" x14ac:dyDescent="0.2">
      <c r="C12690" s="13"/>
    </row>
    <row r="12691" spans="3:3" x14ac:dyDescent="0.2">
      <c r="C12691" s="13"/>
    </row>
    <row r="12692" spans="3:3" x14ac:dyDescent="0.2">
      <c r="C12692" s="13"/>
    </row>
    <row r="12693" spans="3:3" x14ac:dyDescent="0.2">
      <c r="C12693" s="13"/>
    </row>
    <row r="12694" spans="3:3" x14ac:dyDescent="0.2">
      <c r="C12694" s="13"/>
    </row>
    <row r="12695" spans="3:3" x14ac:dyDescent="0.2">
      <c r="C12695" s="13"/>
    </row>
    <row r="12696" spans="3:3" x14ac:dyDescent="0.2">
      <c r="C12696" s="13"/>
    </row>
    <row r="12697" spans="3:3" x14ac:dyDescent="0.2">
      <c r="C12697" s="13"/>
    </row>
    <row r="12698" spans="3:3" x14ac:dyDescent="0.2">
      <c r="C12698" s="13"/>
    </row>
    <row r="12699" spans="3:3" x14ac:dyDescent="0.2">
      <c r="C12699" s="13"/>
    </row>
    <row r="12700" spans="3:3" x14ac:dyDescent="0.2">
      <c r="C12700" s="13"/>
    </row>
    <row r="12701" spans="3:3" x14ac:dyDescent="0.2">
      <c r="C12701" s="13"/>
    </row>
    <row r="12702" spans="3:3" x14ac:dyDescent="0.2">
      <c r="C12702" s="13"/>
    </row>
    <row r="12703" spans="3:3" x14ac:dyDescent="0.2">
      <c r="C12703" s="13"/>
    </row>
    <row r="12704" spans="3:3" x14ac:dyDescent="0.2">
      <c r="C12704" s="13"/>
    </row>
    <row r="12705" spans="3:3" x14ac:dyDescent="0.2">
      <c r="C12705" s="13"/>
    </row>
    <row r="12706" spans="3:3" x14ac:dyDescent="0.2">
      <c r="C12706" s="13"/>
    </row>
    <row r="12707" spans="3:3" x14ac:dyDescent="0.2">
      <c r="C12707" s="13"/>
    </row>
    <row r="12708" spans="3:3" x14ac:dyDescent="0.2">
      <c r="C12708" s="13"/>
    </row>
    <row r="12709" spans="3:3" x14ac:dyDescent="0.2">
      <c r="C12709" s="13"/>
    </row>
    <row r="12710" spans="3:3" x14ac:dyDescent="0.2">
      <c r="C12710" s="13"/>
    </row>
    <row r="12711" spans="3:3" x14ac:dyDescent="0.2">
      <c r="C12711" s="13"/>
    </row>
    <row r="12712" spans="3:3" x14ac:dyDescent="0.2">
      <c r="C12712" s="13"/>
    </row>
    <row r="12713" spans="3:3" x14ac:dyDescent="0.2">
      <c r="C12713" s="13"/>
    </row>
    <row r="12714" spans="3:3" x14ac:dyDescent="0.2">
      <c r="C12714" s="13"/>
    </row>
    <row r="12715" spans="3:3" x14ac:dyDescent="0.2">
      <c r="C12715" s="13"/>
    </row>
    <row r="12716" spans="3:3" x14ac:dyDescent="0.2">
      <c r="C12716" s="13"/>
    </row>
    <row r="12717" spans="3:3" x14ac:dyDescent="0.2">
      <c r="C12717" s="13"/>
    </row>
    <row r="12718" spans="3:3" x14ac:dyDescent="0.2">
      <c r="C12718" s="13"/>
    </row>
    <row r="12719" spans="3:3" x14ac:dyDescent="0.2">
      <c r="C12719" s="13"/>
    </row>
    <row r="12720" spans="3:3" x14ac:dyDescent="0.2">
      <c r="C12720" s="13"/>
    </row>
    <row r="12721" spans="3:3" x14ac:dyDescent="0.2">
      <c r="C12721" s="13"/>
    </row>
    <row r="12722" spans="3:3" x14ac:dyDescent="0.2">
      <c r="C12722" s="13"/>
    </row>
    <row r="12723" spans="3:3" x14ac:dyDescent="0.2">
      <c r="C12723" s="13"/>
    </row>
    <row r="12724" spans="3:3" x14ac:dyDescent="0.2">
      <c r="C12724" s="13"/>
    </row>
    <row r="12725" spans="3:3" x14ac:dyDescent="0.2">
      <c r="C12725" s="13"/>
    </row>
    <row r="12726" spans="3:3" x14ac:dyDescent="0.2">
      <c r="C12726" s="13"/>
    </row>
    <row r="12727" spans="3:3" x14ac:dyDescent="0.2">
      <c r="C12727" s="13"/>
    </row>
    <row r="12728" spans="3:3" x14ac:dyDescent="0.2">
      <c r="C12728" s="13"/>
    </row>
    <row r="12729" spans="3:3" x14ac:dyDescent="0.2">
      <c r="C12729" s="13"/>
    </row>
    <row r="12730" spans="3:3" x14ac:dyDescent="0.2">
      <c r="C12730" s="13"/>
    </row>
    <row r="12731" spans="3:3" x14ac:dyDescent="0.2">
      <c r="C12731" s="13"/>
    </row>
    <row r="12732" spans="3:3" x14ac:dyDescent="0.2">
      <c r="C12732" s="13"/>
    </row>
    <row r="12733" spans="3:3" x14ac:dyDescent="0.2">
      <c r="C12733" s="13"/>
    </row>
    <row r="12734" spans="3:3" x14ac:dyDescent="0.2">
      <c r="C12734" s="13"/>
    </row>
    <row r="12735" spans="3:3" x14ac:dyDescent="0.2">
      <c r="C12735" s="13"/>
    </row>
    <row r="12736" spans="3:3" x14ac:dyDescent="0.2">
      <c r="C12736" s="13"/>
    </row>
    <row r="12737" spans="3:3" x14ac:dyDescent="0.2">
      <c r="C12737" s="13"/>
    </row>
    <row r="12738" spans="3:3" x14ac:dyDescent="0.2">
      <c r="C12738" s="13"/>
    </row>
    <row r="12739" spans="3:3" x14ac:dyDescent="0.2">
      <c r="C12739" s="13"/>
    </row>
    <row r="12740" spans="3:3" x14ac:dyDescent="0.2">
      <c r="C12740" s="13"/>
    </row>
    <row r="12741" spans="3:3" x14ac:dyDescent="0.2">
      <c r="C12741" s="13"/>
    </row>
    <row r="12742" spans="3:3" x14ac:dyDescent="0.2">
      <c r="C12742" s="13"/>
    </row>
    <row r="12743" spans="3:3" x14ac:dyDescent="0.2">
      <c r="C12743" s="13"/>
    </row>
    <row r="12744" spans="3:3" x14ac:dyDescent="0.2">
      <c r="C12744" s="13"/>
    </row>
    <row r="12745" spans="3:3" x14ac:dyDescent="0.2">
      <c r="C12745" s="13"/>
    </row>
    <row r="12746" spans="3:3" x14ac:dyDescent="0.2">
      <c r="C12746" s="13"/>
    </row>
    <row r="12747" spans="3:3" x14ac:dyDescent="0.2">
      <c r="C12747" s="13"/>
    </row>
    <row r="12748" spans="3:3" x14ac:dyDescent="0.2">
      <c r="C12748" s="13"/>
    </row>
    <row r="12749" spans="3:3" x14ac:dyDescent="0.2">
      <c r="C12749" s="13"/>
    </row>
    <row r="12750" spans="3:3" x14ac:dyDescent="0.2">
      <c r="C12750" s="13"/>
    </row>
    <row r="12751" spans="3:3" x14ac:dyDescent="0.2">
      <c r="C12751" s="13"/>
    </row>
    <row r="12752" spans="3:3" x14ac:dyDescent="0.2">
      <c r="C12752" s="13"/>
    </row>
    <row r="12753" spans="3:3" x14ac:dyDescent="0.2">
      <c r="C12753" s="13"/>
    </row>
    <row r="12754" spans="3:3" x14ac:dyDescent="0.2">
      <c r="C12754" s="13"/>
    </row>
    <row r="12755" spans="3:3" x14ac:dyDescent="0.2">
      <c r="C12755" s="13"/>
    </row>
    <row r="12756" spans="3:3" x14ac:dyDescent="0.2">
      <c r="C12756" s="13"/>
    </row>
    <row r="12757" spans="3:3" x14ac:dyDescent="0.2">
      <c r="C12757" s="13"/>
    </row>
    <row r="12758" spans="3:3" x14ac:dyDescent="0.2">
      <c r="C12758" s="13"/>
    </row>
    <row r="12759" spans="3:3" x14ac:dyDescent="0.2">
      <c r="C12759" s="13"/>
    </row>
    <row r="12760" spans="3:3" x14ac:dyDescent="0.2">
      <c r="C12760" s="13"/>
    </row>
    <row r="12761" spans="3:3" x14ac:dyDescent="0.2">
      <c r="C12761" s="13"/>
    </row>
    <row r="12762" spans="3:3" x14ac:dyDescent="0.2">
      <c r="C12762" s="13"/>
    </row>
    <row r="12763" spans="3:3" x14ac:dyDescent="0.2">
      <c r="C12763" s="13"/>
    </row>
    <row r="12764" spans="3:3" x14ac:dyDescent="0.2">
      <c r="C12764" s="13"/>
    </row>
    <row r="12765" spans="3:3" x14ac:dyDescent="0.2">
      <c r="C12765" s="13"/>
    </row>
    <row r="12766" spans="3:3" x14ac:dyDescent="0.2">
      <c r="C12766" s="13"/>
    </row>
    <row r="12767" spans="3:3" x14ac:dyDescent="0.2">
      <c r="C12767" s="13"/>
    </row>
    <row r="12768" spans="3:3" x14ac:dyDescent="0.2">
      <c r="C12768" s="13"/>
    </row>
    <row r="12769" spans="3:3" x14ac:dyDescent="0.2">
      <c r="C12769" s="13"/>
    </row>
    <row r="12770" spans="3:3" x14ac:dyDescent="0.2">
      <c r="C12770" s="13"/>
    </row>
    <row r="12771" spans="3:3" x14ac:dyDescent="0.2">
      <c r="C12771" s="13"/>
    </row>
    <row r="12772" spans="3:3" x14ac:dyDescent="0.2">
      <c r="C12772" s="13"/>
    </row>
    <row r="12773" spans="3:3" x14ac:dyDescent="0.2">
      <c r="C12773" s="13"/>
    </row>
    <row r="12774" spans="3:3" x14ac:dyDescent="0.2">
      <c r="C12774" s="13"/>
    </row>
    <row r="12775" spans="3:3" x14ac:dyDescent="0.2">
      <c r="C12775" s="13"/>
    </row>
    <row r="12776" spans="3:3" x14ac:dyDescent="0.2">
      <c r="C12776" s="13"/>
    </row>
    <row r="12777" spans="3:3" x14ac:dyDescent="0.2">
      <c r="C12777" s="13"/>
    </row>
    <row r="12778" spans="3:3" x14ac:dyDescent="0.2">
      <c r="C12778" s="13"/>
    </row>
    <row r="12779" spans="3:3" x14ac:dyDescent="0.2">
      <c r="C12779" s="13"/>
    </row>
    <row r="12780" spans="3:3" x14ac:dyDescent="0.2">
      <c r="C12780" s="13"/>
    </row>
    <row r="12781" spans="3:3" x14ac:dyDescent="0.2">
      <c r="C12781" s="13"/>
    </row>
    <row r="12782" spans="3:3" x14ac:dyDescent="0.2">
      <c r="C12782" s="13"/>
    </row>
    <row r="12783" spans="3:3" x14ac:dyDescent="0.2">
      <c r="C12783" s="13"/>
    </row>
    <row r="12784" spans="3:3" x14ac:dyDescent="0.2">
      <c r="C12784" s="13"/>
    </row>
    <row r="12785" spans="3:3" x14ac:dyDescent="0.2">
      <c r="C12785" s="13"/>
    </row>
    <row r="12786" spans="3:3" x14ac:dyDescent="0.2">
      <c r="C12786" s="13"/>
    </row>
    <row r="12787" spans="3:3" x14ac:dyDescent="0.2">
      <c r="C12787" s="13"/>
    </row>
    <row r="12788" spans="3:3" x14ac:dyDescent="0.2">
      <c r="C12788" s="13"/>
    </row>
    <row r="12789" spans="3:3" x14ac:dyDescent="0.2">
      <c r="C12789" s="13"/>
    </row>
    <row r="12790" spans="3:3" x14ac:dyDescent="0.2">
      <c r="C12790" s="13"/>
    </row>
    <row r="12791" spans="3:3" x14ac:dyDescent="0.2">
      <c r="C12791" s="13"/>
    </row>
    <row r="12792" spans="3:3" x14ac:dyDescent="0.2">
      <c r="C12792" s="13"/>
    </row>
    <row r="12793" spans="3:3" x14ac:dyDescent="0.2">
      <c r="C12793" s="13"/>
    </row>
    <row r="12794" spans="3:3" x14ac:dyDescent="0.2">
      <c r="C12794" s="13"/>
    </row>
    <row r="12795" spans="3:3" x14ac:dyDescent="0.2">
      <c r="C12795" s="13"/>
    </row>
    <row r="12796" spans="3:3" x14ac:dyDescent="0.2">
      <c r="C12796" s="13"/>
    </row>
    <row r="12797" spans="3:3" x14ac:dyDescent="0.2">
      <c r="C12797" s="13"/>
    </row>
    <row r="12798" spans="3:3" x14ac:dyDescent="0.2">
      <c r="C12798" s="13"/>
    </row>
    <row r="12799" spans="3:3" x14ac:dyDescent="0.2">
      <c r="C12799" s="13"/>
    </row>
    <row r="12800" spans="3:3" x14ac:dyDescent="0.2">
      <c r="C12800" s="13"/>
    </row>
    <row r="12801" spans="3:3" x14ac:dyDescent="0.2">
      <c r="C12801" s="13"/>
    </row>
    <row r="12802" spans="3:3" x14ac:dyDescent="0.2">
      <c r="C12802" s="13"/>
    </row>
    <row r="12803" spans="3:3" x14ac:dyDescent="0.2">
      <c r="C12803" s="13"/>
    </row>
    <row r="12804" spans="3:3" x14ac:dyDescent="0.2">
      <c r="C12804" s="13"/>
    </row>
    <row r="12805" spans="3:3" x14ac:dyDescent="0.2">
      <c r="C12805" s="13"/>
    </row>
    <row r="12806" spans="3:3" x14ac:dyDescent="0.2">
      <c r="C12806" s="13"/>
    </row>
    <row r="12807" spans="3:3" x14ac:dyDescent="0.2">
      <c r="C12807" s="13"/>
    </row>
    <row r="12808" spans="3:3" x14ac:dyDescent="0.2">
      <c r="C12808" s="13"/>
    </row>
    <row r="12809" spans="3:3" x14ac:dyDescent="0.2">
      <c r="C12809" s="13"/>
    </row>
    <row r="12810" spans="3:3" x14ac:dyDescent="0.2">
      <c r="C12810" s="13"/>
    </row>
    <row r="12811" spans="3:3" x14ac:dyDescent="0.2">
      <c r="C12811" s="13"/>
    </row>
    <row r="12812" spans="3:3" x14ac:dyDescent="0.2">
      <c r="C12812" s="13"/>
    </row>
    <row r="12813" spans="3:3" x14ac:dyDescent="0.2">
      <c r="C12813" s="13"/>
    </row>
    <row r="12814" spans="3:3" x14ac:dyDescent="0.2">
      <c r="C12814" s="13"/>
    </row>
    <row r="12815" spans="3:3" x14ac:dyDescent="0.2">
      <c r="C12815" s="13"/>
    </row>
    <row r="12816" spans="3:3" x14ac:dyDescent="0.2">
      <c r="C12816" s="13"/>
    </row>
    <row r="12817" spans="3:3" x14ac:dyDescent="0.2">
      <c r="C12817" s="13"/>
    </row>
    <row r="12818" spans="3:3" x14ac:dyDescent="0.2">
      <c r="C12818" s="13"/>
    </row>
    <row r="12819" spans="3:3" x14ac:dyDescent="0.2">
      <c r="C12819" s="13"/>
    </row>
    <row r="12820" spans="3:3" x14ac:dyDescent="0.2">
      <c r="C12820" s="13"/>
    </row>
    <row r="12821" spans="3:3" x14ac:dyDescent="0.2">
      <c r="C12821" s="13"/>
    </row>
    <row r="12822" spans="3:3" x14ac:dyDescent="0.2">
      <c r="C12822" s="13"/>
    </row>
    <row r="12823" spans="3:3" x14ac:dyDescent="0.2">
      <c r="C12823" s="13"/>
    </row>
    <row r="12824" spans="3:3" x14ac:dyDescent="0.2">
      <c r="C12824" s="13"/>
    </row>
    <row r="12825" spans="3:3" x14ac:dyDescent="0.2">
      <c r="C12825" s="13"/>
    </row>
    <row r="12826" spans="3:3" x14ac:dyDescent="0.2">
      <c r="C12826" s="13"/>
    </row>
    <row r="12827" spans="3:3" x14ac:dyDescent="0.2">
      <c r="C12827" s="13"/>
    </row>
    <row r="12828" spans="3:3" x14ac:dyDescent="0.2">
      <c r="C12828" s="13"/>
    </row>
    <row r="12829" spans="3:3" x14ac:dyDescent="0.2">
      <c r="C12829" s="13"/>
    </row>
    <row r="12830" spans="3:3" x14ac:dyDescent="0.2">
      <c r="C12830" s="13"/>
    </row>
    <row r="12831" spans="3:3" x14ac:dyDescent="0.2">
      <c r="C12831" s="13"/>
    </row>
    <row r="12832" spans="3:3" x14ac:dyDescent="0.2">
      <c r="C12832" s="13"/>
    </row>
    <row r="12833" spans="3:3" x14ac:dyDescent="0.2">
      <c r="C12833" s="13"/>
    </row>
    <row r="12834" spans="3:3" x14ac:dyDescent="0.2">
      <c r="C12834" s="13"/>
    </row>
    <row r="12835" spans="3:3" x14ac:dyDescent="0.2">
      <c r="C12835" s="13"/>
    </row>
    <row r="12836" spans="3:3" x14ac:dyDescent="0.2">
      <c r="C12836" s="13"/>
    </row>
    <row r="12837" spans="3:3" x14ac:dyDescent="0.2">
      <c r="C12837" s="13"/>
    </row>
    <row r="12838" spans="3:3" x14ac:dyDescent="0.2">
      <c r="C12838" s="13"/>
    </row>
    <row r="12839" spans="3:3" x14ac:dyDescent="0.2">
      <c r="C12839" s="13"/>
    </row>
    <row r="12840" spans="3:3" x14ac:dyDescent="0.2">
      <c r="C12840" s="13"/>
    </row>
    <row r="12841" spans="3:3" x14ac:dyDescent="0.2">
      <c r="C12841" s="13"/>
    </row>
    <row r="12842" spans="3:3" x14ac:dyDescent="0.2">
      <c r="C12842" s="13"/>
    </row>
    <row r="12843" spans="3:3" x14ac:dyDescent="0.2">
      <c r="C12843" s="13"/>
    </row>
    <row r="12844" spans="3:3" x14ac:dyDescent="0.2">
      <c r="C12844" s="13"/>
    </row>
    <row r="12845" spans="3:3" x14ac:dyDescent="0.2">
      <c r="C12845" s="13"/>
    </row>
    <row r="12846" spans="3:3" x14ac:dyDescent="0.2">
      <c r="C12846" s="13"/>
    </row>
    <row r="12847" spans="3:3" x14ac:dyDescent="0.2">
      <c r="C12847" s="13"/>
    </row>
    <row r="12848" spans="3:3" x14ac:dyDescent="0.2">
      <c r="C12848" s="13"/>
    </row>
    <row r="12849" spans="3:3" x14ac:dyDescent="0.2">
      <c r="C12849" s="13"/>
    </row>
    <row r="12850" spans="3:3" x14ac:dyDescent="0.2">
      <c r="C12850" s="13"/>
    </row>
    <row r="12851" spans="3:3" x14ac:dyDescent="0.2">
      <c r="C12851" s="13"/>
    </row>
    <row r="12852" spans="3:3" x14ac:dyDescent="0.2">
      <c r="C12852" s="13"/>
    </row>
    <row r="12853" spans="3:3" x14ac:dyDescent="0.2">
      <c r="C12853" s="13"/>
    </row>
    <row r="12854" spans="3:3" x14ac:dyDescent="0.2">
      <c r="C12854" s="13"/>
    </row>
    <row r="12855" spans="3:3" x14ac:dyDescent="0.2">
      <c r="C12855" s="13"/>
    </row>
    <row r="12856" spans="3:3" x14ac:dyDescent="0.2">
      <c r="C12856" s="13"/>
    </row>
    <row r="12857" spans="3:3" x14ac:dyDescent="0.2">
      <c r="C12857" s="13"/>
    </row>
    <row r="12858" spans="3:3" x14ac:dyDescent="0.2">
      <c r="C12858" s="13"/>
    </row>
    <row r="12859" spans="3:3" x14ac:dyDescent="0.2">
      <c r="C12859" s="13"/>
    </row>
    <row r="12860" spans="3:3" x14ac:dyDescent="0.2">
      <c r="C12860" s="13"/>
    </row>
    <row r="12861" spans="3:3" x14ac:dyDescent="0.2">
      <c r="C12861" s="13"/>
    </row>
    <row r="12862" spans="3:3" x14ac:dyDescent="0.2">
      <c r="C12862" s="13"/>
    </row>
    <row r="12863" spans="3:3" x14ac:dyDescent="0.2">
      <c r="C12863" s="13"/>
    </row>
    <row r="12864" spans="3:3" x14ac:dyDescent="0.2">
      <c r="C12864" s="13"/>
    </row>
    <row r="12865" spans="3:3" x14ac:dyDescent="0.2">
      <c r="C12865" s="13"/>
    </row>
    <row r="12866" spans="3:3" x14ac:dyDescent="0.2">
      <c r="C12866" s="13"/>
    </row>
    <row r="12867" spans="3:3" x14ac:dyDescent="0.2">
      <c r="C12867" s="13"/>
    </row>
    <row r="12868" spans="3:3" x14ac:dyDescent="0.2">
      <c r="C12868" s="13"/>
    </row>
    <row r="12869" spans="3:3" x14ac:dyDescent="0.2">
      <c r="C12869" s="13"/>
    </row>
    <row r="12870" spans="3:3" x14ac:dyDescent="0.2">
      <c r="C12870" s="13"/>
    </row>
    <row r="12871" spans="3:3" x14ac:dyDescent="0.2">
      <c r="C12871" s="13"/>
    </row>
    <row r="12872" spans="3:3" x14ac:dyDescent="0.2">
      <c r="C12872" s="13"/>
    </row>
    <row r="12873" spans="3:3" x14ac:dyDescent="0.2">
      <c r="C12873" s="13"/>
    </row>
    <row r="12874" spans="3:3" x14ac:dyDescent="0.2">
      <c r="C12874" s="13"/>
    </row>
    <row r="12875" spans="3:3" x14ac:dyDescent="0.2">
      <c r="C12875" s="13"/>
    </row>
    <row r="12876" spans="3:3" x14ac:dyDescent="0.2">
      <c r="C12876" s="13"/>
    </row>
    <row r="12877" spans="3:3" x14ac:dyDescent="0.2">
      <c r="C12877" s="13"/>
    </row>
    <row r="12878" spans="3:3" x14ac:dyDescent="0.2">
      <c r="C12878" s="13"/>
    </row>
    <row r="12879" spans="3:3" x14ac:dyDescent="0.2">
      <c r="C12879" s="13"/>
    </row>
    <row r="12880" spans="3:3" x14ac:dyDescent="0.2">
      <c r="C12880" s="13"/>
    </row>
    <row r="12881" spans="3:3" x14ac:dyDescent="0.2">
      <c r="C12881" s="13"/>
    </row>
    <row r="12882" spans="3:3" x14ac:dyDescent="0.2">
      <c r="C12882" s="13"/>
    </row>
    <row r="12883" spans="3:3" x14ac:dyDescent="0.2">
      <c r="C12883" s="13"/>
    </row>
    <row r="12884" spans="3:3" x14ac:dyDescent="0.2">
      <c r="C12884" s="13"/>
    </row>
    <row r="12885" spans="3:3" x14ac:dyDescent="0.2">
      <c r="C12885" s="13"/>
    </row>
    <row r="12886" spans="3:3" x14ac:dyDescent="0.2">
      <c r="C12886" s="13"/>
    </row>
    <row r="12887" spans="3:3" x14ac:dyDescent="0.2">
      <c r="C12887" s="13"/>
    </row>
    <row r="12888" spans="3:3" x14ac:dyDescent="0.2">
      <c r="C12888" s="13"/>
    </row>
    <row r="12889" spans="3:3" x14ac:dyDescent="0.2">
      <c r="C12889" s="13"/>
    </row>
    <row r="12890" spans="3:3" x14ac:dyDescent="0.2">
      <c r="C12890" s="13"/>
    </row>
    <row r="12891" spans="3:3" x14ac:dyDescent="0.2">
      <c r="C12891" s="13"/>
    </row>
    <row r="12892" spans="3:3" x14ac:dyDescent="0.2">
      <c r="C12892" s="13"/>
    </row>
    <row r="12893" spans="3:3" x14ac:dyDescent="0.2">
      <c r="C12893" s="13"/>
    </row>
    <row r="12894" spans="3:3" x14ac:dyDescent="0.2">
      <c r="C12894" s="13"/>
    </row>
    <row r="12895" spans="3:3" x14ac:dyDescent="0.2">
      <c r="C12895" s="13"/>
    </row>
    <row r="12896" spans="3:3" x14ac:dyDescent="0.2">
      <c r="C12896" s="13"/>
    </row>
    <row r="12897" spans="3:3" x14ac:dyDescent="0.2">
      <c r="C12897" s="13"/>
    </row>
    <row r="12898" spans="3:3" x14ac:dyDescent="0.2">
      <c r="C12898" s="13"/>
    </row>
    <row r="12899" spans="3:3" x14ac:dyDescent="0.2">
      <c r="C12899" s="13"/>
    </row>
    <row r="12900" spans="3:3" x14ac:dyDescent="0.2">
      <c r="C12900" s="13"/>
    </row>
    <row r="12901" spans="3:3" x14ac:dyDescent="0.2">
      <c r="C12901" s="13"/>
    </row>
    <row r="12902" spans="3:3" x14ac:dyDescent="0.2">
      <c r="C12902" s="13"/>
    </row>
    <row r="12903" spans="3:3" x14ac:dyDescent="0.2">
      <c r="C12903" s="13"/>
    </row>
    <row r="12904" spans="3:3" x14ac:dyDescent="0.2">
      <c r="C12904" s="13"/>
    </row>
    <row r="12905" spans="3:3" x14ac:dyDescent="0.2">
      <c r="C12905" s="13"/>
    </row>
    <row r="12906" spans="3:3" x14ac:dyDescent="0.2">
      <c r="C12906" s="13"/>
    </row>
    <row r="12907" spans="3:3" x14ac:dyDescent="0.2">
      <c r="C12907" s="13"/>
    </row>
    <row r="12908" spans="3:3" x14ac:dyDescent="0.2">
      <c r="C12908" s="13"/>
    </row>
    <row r="12909" spans="3:3" x14ac:dyDescent="0.2">
      <c r="C12909" s="13"/>
    </row>
    <row r="12910" spans="3:3" x14ac:dyDescent="0.2">
      <c r="C12910" s="13"/>
    </row>
    <row r="12911" spans="3:3" x14ac:dyDescent="0.2">
      <c r="C12911" s="13"/>
    </row>
    <row r="12912" spans="3:3" x14ac:dyDescent="0.2">
      <c r="C12912" s="13"/>
    </row>
    <row r="12913" spans="3:3" x14ac:dyDescent="0.2">
      <c r="C12913" s="13"/>
    </row>
    <row r="12914" spans="3:3" x14ac:dyDescent="0.2">
      <c r="C12914" s="13"/>
    </row>
    <row r="12915" spans="3:3" x14ac:dyDescent="0.2">
      <c r="C12915" s="13"/>
    </row>
    <row r="12916" spans="3:3" x14ac:dyDescent="0.2">
      <c r="C12916" s="13"/>
    </row>
    <row r="12917" spans="3:3" x14ac:dyDescent="0.2">
      <c r="C12917" s="13"/>
    </row>
    <row r="12918" spans="3:3" x14ac:dyDescent="0.2">
      <c r="C12918" s="13"/>
    </row>
    <row r="12919" spans="3:3" x14ac:dyDescent="0.2">
      <c r="C12919" s="13"/>
    </row>
    <row r="12920" spans="3:3" x14ac:dyDescent="0.2">
      <c r="C12920" s="13"/>
    </row>
    <row r="12921" spans="3:3" x14ac:dyDescent="0.2">
      <c r="C12921" s="13"/>
    </row>
    <row r="12922" spans="3:3" x14ac:dyDescent="0.2">
      <c r="C12922" s="13"/>
    </row>
    <row r="12923" spans="3:3" x14ac:dyDescent="0.2">
      <c r="C12923" s="13"/>
    </row>
    <row r="12924" spans="3:3" x14ac:dyDescent="0.2">
      <c r="C12924" s="13"/>
    </row>
    <row r="12925" spans="3:3" x14ac:dyDescent="0.2">
      <c r="C12925" s="13"/>
    </row>
    <row r="12926" spans="3:3" x14ac:dyDescent="0.2">
      <c r="C12926" s="13"/>
    </row>
    <row r="12927" spans="3:3" x14ac:dyDescent="0.2">
      <c r="C12927" s="13"/>
    </row>
    <row r="12928" spans="3:3" x14ac:dyDescent="0.2">
      <c r="C12928" s="13"/>
    </row>
    <row r="12929" spans="3:3" x14ac:dyDescent="0.2">
      <c r="C12929" s="13"/>
    </row>
    <row r="12930" spans="3:3" x14ac:dyDescent="0.2">
      <c r="C12930" s="13"/>
    </row>
    <row r="12931" spans="3:3" x14ac:dyDescent="0.2">
      <c r="C12931" s="13"/>
    </row>
    <row r="12932" spans="3:3" x14ac:dyDescent="0.2">
      <c r="C12932" s="13"/>
    </row>
    <row r="12933" spans="3:3" x14ac:dyDescent="0.2">
      <c r="C12933" s="13"/>
    </row>
    <row r="12934" spans="3:3" x14ac:dyDescent="0.2">
      <c r="C12934" s="13"/>
    </row>
    <row r="12935" spans="3:3" x14ac:dyDescent="0.2">
      <c r="C12935" s="13"/>
    </row>
    <row r="12936" spans="3:3" x14ac:dyDescent="0.2">
      <c r="C12936" s="13"/>
    </row>
    <row r="12937" spans="3:3" x14ac:dyDescent="0.2">
      <c r="C12937" s="13"/>
    </row>
    <row r="12938" spans="3:3" x14ac:dyDescent="0.2">
      <c r="C12938" s="13"/>
    </row>
    <row r="12939" spans="3:3" x14ac:dyDescent="0.2">
      <c r="C12939" s="13"/>
    </row>
    <row r="12940" spans="3:3" x14ac:dyDescent="0.2">
      <c r="C12940" s="13"/>
    </row>
    <row r="12941" spans="3:3" x14ac:dyDescent="0.2">
      <c r="C12941" s="13"/>
    </row>
    <row r="12942" spans="3:3" x14ac:dyDescent="0.2">
      <c r="C12942" s="13"/>
    </row>
    <row r="12943" spans="3:3" x14ac:dyDescent="0.2">
      <c r="C12943" s="13"/>
    </row>
    <row r="12944" spans="3:3" x14ac:dyDescent="0.2">
      <c r="C12944" s="13"/>
    </row>
    <row r="12945" spans="3:3" x14ac:dyDescent="0.2">
      <c r="C12945" s="13"/>
    </row>
    <row r="12946" spans="3:3" x14ac:dyDescent="0.2">
      <c r="C12946" s="13"/>
    </row>
    <row r="12947" spans="3:3" x14ac:dyDescent="0.2">
      <c r="C12947" s="13"/>
    </row>
    <row r="12948" spans="3:3" x14ac:dyDescent="0.2">
      <c r="C12948" s="13"/>
    </row>
    <row r="12949" spans="3:3" x14ac:dyDescent="0.2">
      <c r="C12949" s="13"/>
    </row>
    <row r="12950" spans="3:3" x14ac:dyDescent="0.2">
      <c r="C12950" s="13"/>
    </row>
    <row r="12951" spans="3:3" x14ac:dyDescent="0.2">
      <c r="C12951" s="13"/>
    </row>
    <row r="12952" spans="3:3" x14ac:dyDescent="0.2">
      <c r="C12952" s="13"/>
    </row>
    <row r="12953" spans="3:3" x14ac:dyDescent="0.2">
      <c r="C12953" s="13"/>
    </row>
    <row r="12954" spans="3:3" x14ac:dyDescent="0.2">
      <c r="C12954" s="13"/>
    </row>
    <row r="12955" spans="3:3" x14ac:dyDescent="0.2">
      <c r="C12955" s="13"/>
    </row>
    <row r="12956" spans="3:3" x14ac:dyDescent="0.2">
      <c r="C12956" s="13"/>
    </row>
    <row r="12957" spans="3:3" x14ac:dyDescent="0.2">
      <c r="C12957" s="13"/>
    </row>
    <row r="12958" spans="3:3" x14ac:dyDescent="0.2">
      <c r="C12958" s="13"/>
    </row>
    <row r="12959" spans="3:3" x14ac:dyDescent="0.2">
      <c r="C12959" s="13"/>
    </row>
    <row r="12960" spans="3:3" x14ac:dyDescent="0.2">
      <c r="C12960" s="13"/>
    </row>
    <row r="12961" spans="3:3" x14ac:dyDescent="0.2">
      <c r="C12961" s="13"/>
    </row>
    <row r="12962" spans="3:3" x14ac:dyDescent="0.2">
      <c r="C12962" s="13"/>
    </row>
    <row r="12963" spans="3:3" x14ac:dyDescent="0.2">
      <c r="C12963" s="13"/>
    </row>
    <row r="12964" spans="3:3" x14ac:dyDescent="0.2">
      <c r="C12964" s="13"/>
    </row>
    <row r="12965" spans="3:3" x14ac:dyDescent="0.2">
      <c r="C12965" s="13"/>
    </row>
    <row r="12966" spans="3:3" x14ac:dyDescent="0.2">
      <c r="C12966" s="13"/>
    </row>
    <row r="12967" spans="3:3" x14ac:dyDescent="0.2">
      <c r="C12967" s="13"/>
    </row>
    <row r="12968" spans="3:3" x14ac:dyDescent="0.2">
      <c r="C12968" s="13"/>
    </row>
    <row r="12969" spans="3:3" x14ac:dyDescent="0.2">
      <c r="C12969" s="13"/>
    </row>
    <row r="12970" spans="3:3" x14ac:dyDescent="0.2">
      <c r="C12970" s="13"/>
    </row>
    <row r="12971" spans="3:3" x14ac:dyDescent="0.2">
      <c r="C12971" s="13"/>
    </row>
    <row r="12972" spans="3:3" x14ac:dyDescent="0.2">
      <c r="C12972" s="13"/>
    </row>
    <row r="12973" spans="3:3" x14ac:dyDescent="0.2">
      <c r="C12973" s="13"/>
    </row>
    <row r="12974" spans="3:3" x14ac:dyDescent="0.2">
      <c r="C12974" s="13"/>
    </row>
    <row r="12975" spans="3:3" x14ac:dyDescent="0.2">
      <c r="C12975" s="13"/>
    </row>
    <row r="12976" spans="3:3" x14ac:dyDescent="0.2">
      <c r="C12976" s="13"/>
    </row>
    <row r="12977" spans="3:3" x14ac:dyDescent="0.2">
      <c r="C12977" s="13"/>
    </row>
    <row r="12978" spans="3:3" x14ac:dyDescent="0.2">
      <c r="C12978" s="13"/>
    </row>
    <row r="12979" spans="3:3" x14ac:dyDescent="0.2">
      <c r="C12979" s="13"/>
    </row>
    <row r="12980" spans="3:3" x14ac:dyDescent="0.2">
      <c r="C12980" s="13"/>
    </row>
    <row r="12981" spans="3:3" x14ac:dyDescent="0.2">
      <c r="C12981" s="13"/>
    </row>
    <row r="12982" spans="3:3" x14ac:dyDescent="0.2">
      <c r="C12982" s="13"/>
    </row>
    <row r="12983" spans="3:3" x14ac:dyDescent="0.2">
      <c r="C12983" s="13"/>
    </row>
    <row r="12984" spans="3:3" x14ac:dyDescent="0.2">
      <c r="C12984" s="13"/>
    </row>
    <row r="12985" spans="3:3" x14ac:dyDescent="0.2">
      <c r="C12985" s="13"/>
    </row>
    <row r="12986" spans="3:3" x14ac:dyDescent="0.2">
      <c r="C12986" s="13"/>
    </row>
    <row r="12987" spans="3:3" x14ac:dyDescent="0.2">
      <c r="C12987" s="13"/>
    </row>
    <row r="12988" spans="3:3" x14ac:dyDescent="0.2">
      <c r="C12988" s="13"/>
    </row>
    <row r="12989" spans="3:3" x14ac:dyDescent="0.2">
      <c r="C12989" s="13"/>
    </row>
    <row r="12990" spans="3:3" x14ac:dyDescent="0.2">
      <c r="C12990" s="13"/>
    </row>
    <row r="12991" spans="3:3" x14ac:dyDescent="0.2">
      <c r="C12991" s="13"/>
    </row>
    <row r="12992" spans="3:3" x14ac:dyDescent="0.2">
      <c r="C12992" s="13"/>
    </row>
    <row r="12993" spans="3:3" x14ac:dyDescent="0.2">
      <c r="C12993" s="13"/>
    </row>
    <row r="12994" spans="3:3" x14ac:dyDescent="0.2">
      <c r="C12994" s="13"/>
    </row>
    <row r="12995" spans="3:3" x14ac:dyDescent="0.2">
      <c r="C12995" s="13"/>
    </row>
    <row r="12996" spans="3:3" x14ac:dyDescent="0.2">
      <c r="C12996" s="13"/>
    </row>
    <row r="12997" spans="3:3" x14ac:dyDescent="0.2">
      <c r="C12997" s="13"/>
    </row>
    <row r="12998" spans="3:3" x14ac:dyDescent="0.2">
      <c r="C12998" s="13"/>
    </row>
    <row r="12999" spans="3:3" x14ac:dyDescent="0.2">
      <c r="C12999" s="13"/>
    </row>
    <row r="13000" spans="3:3" x14ac:dyDescent="0.2">
      <c r="C13000" s="13"/>
    </row>
    <row r="13001" spans="3:3" x14ac:dyDescent="0.2">
      <c r="C13001" s="13"/>
    </row>
    <row r="13002" spans="3:3" x14ac:dyDescent="0.2">
      <c r="C13002" s="13"/>
    </row>
    <row r="13003" spans="3:3" x14ac:dyDescent="0.2">
      <c r="C13003" s="13"/>
    </row>
    <row r="13004" spans="3:3" x14ac:dyDescent="0.2">
      <c r="C13004" s="13"/>
    </row>
    <row r="13005" spans="3:3" x14ac:dyDescent="0.2">
      <c r="C13005" s="13"/>
    </row>
    <row r="13006" spans="3:3" x14ac:dyDescent="0.2">
      <c r="C13006" s="13"/>
    </row>
    <row r="13007" spans="3:3" x14ac:dyDescent="0.2">
      <c r="C13007" s="13"/>
    </row>
    <row r="13008" spans="3:3" x14ac:dyDescent="0.2">
      <c r="C13008" s="13"/>
    </row>
    <row r="13009" spans="3:3" x14ac:dyDescent="0.2">
      <c r="C13009" s="13"/>
    </row>
    <row r="13010" spans="3:3" x14ac:dyDescent="0.2">
      <c r="C13010" s="13"/>
    </row>
    <row r="13011" spans="3:3" x14ac:dyDescent="0.2">
      <c r="C13011" s="13"/>
    </row>
    <row r="13012" spans="3:3" x14ac:dyDescent="0.2">
      <c r="C13012" s="13"/>
    </row>
    <row r="13013" spans="3:3" x14ac:dyDescent="0.2">
      <c r="C13013" s="13"/>
    </row>
    <row r="13014" spans="3:3" x14ac:dyDescent="0.2">
      <c r="C13014" s="13"/>
    </row>
    <row r="13015" spans="3:3" x14ac:dyDescent="0.2">
      <c r="C13015" s="13"/>
    </row>
    <row r="13016" spans="3:3" x14ac:dyDescent="0.2">
      <c r="C13016" s="13"/>
    </row>
    <row r="13017" spans="3:3" x14ac:dyDescent="0.2">
      <c r="C13017" s="13"/>
    </row>
    <row r="13018" spans="3:3" x14ac:dyDescent="0.2">
      <c r="C13018" s="13"/>
    </row>
    <row r="13019" spans="3:3" x14ac:dyDescent="0.2">
      <c r="C13019" s="13"/>
    </row>
    <row r="13020" spans="3:3" x14ac:dyDescent="0.2">
      <c r="C13020" s="13"/>
    </row>
    <row r="13021" spans="3:3" x14ac:dyDescent="0.2">
      <c r="C13021" s="13"/>
    </row>
    <row r="13022" spans="3:3" x14ac:dyDescent="0.2">
      <c r="C13022" s="13"/>
    </row>
    <row r="13023" spans="3:3" x14ac:dyDescent="0.2">
      <c r="C13023" s="13"/>
    </row>
    <row r="13024" spans="3:3" x14ac:dyDescent="0.2">
      <c r="C13024" s="13"/>
    </row>
    <row r="13025" spans="3:3" x14ac:dyDescent="0.2">
      <c r="C13025" s="13"/>
    </row>
    <row r="13026" spans="3:3" x14ac:dyDescent="0.2">
      <c r="C13026" s="13"/>
    </row>
    <row r="13027" spans="3:3" x14ac:dyDescent="0.2">
      <c r="C13027" s="13"/>
    </row>
    <row r="13028" spans="3:3" x14ac:dyDescent="0.2">
      <c r="C13028" s="13"/>
    </row>
    <row r="13029" spans="3:3" x14ac:dyDescent="0.2">
      <c r="C13029" s="13"/>
    </row>
    <row r="13030" spans="3:3" x14ac:dyDescent="0.2">
      <c r="C13030" s="13"/>
    </row>
    <row r="13031" spans="3:3" x14ac:dyDescent="0.2">
      <c r="C13031" s="13"/>
    </row>
    <row r="13032" spans="3:3" x14ac:dyDescent="0.2">
      <c r="C13032" s="13"/>
    </row>
    <row r="13033" spans="3:3" x14ac:dyDescent="0.2">
      <c r="C13033" s="13"/>
    </row>
    <row r="13034" spans="3:3" x14ac:dyDescent="0.2">
      <c r="C13034" s="13"/>
    </row>
    <row r="13035" spans="3:3" x14ac:dyDescent="0.2">
      <c r="C13035" s="13"/>
    </row>
    <row r="13036" spans="3:3" x14ac:dyDescent="0.2">
      <c r="C13036" s="13"/>
    </row>
    <row r="13037" spans="3:3" x14ac:dyDescent="0.2">
      <c r="C13037" s="13"/>
    </row>
    <row r="13038" spans="3:3" x14ac:dyDescent="0.2">
      <c r="C13038" s="13"/>
    </row>
    <row r="13039" spans="3:3" x14ac:dyDescent="0.2">
      <c r="C13039" s="13"/>
    </row>
    <row r="13040" spans="3:3" x14ac:dyDescent="0.2">
      <c r="C13040" s="13"/>
    </row>
    <row r="13041" spans="3:3" x14ac:dyDescent="0.2">
      <c r="C13041" s="13"/>
    </row>
    <row r="13042" spans="3:3" x14ac:dyDescent="0.2">
      <c r="C13042" s="13"/>
    </row>
    <row r="13043" spans="3:3" x14ac:dyDescent="0.2">
      <c r="C13043" s="13"/>
    </row>
    <row r="13044" spans="3:3" x14ac:dyDescent="0.2">
      <c r="C13044" s="13"/>
    </row>
    <row r="13045" spans="3:3" x14ac:dyDescent="0.2">
      <c r="C13045" s="13"/>
    </row>
    <row r="13046" spans="3:3" x14ac:dyDescent="0.2">
      <c r="C13046" s="13"/>
    </row>
    <row r="13047" spans="3:3" x14ac:dyDescent="0.2">
      <c r="C13047" s="13"/>
    </row>
    <row r="13048" spans="3:3" x14ac:dyDescent="0.2">
      <c r="C13048" s="13"/>
    </row>
    <row r="13049" spans="3:3" x14ac:dyDescent="0.2">
      <c r="C13049" s="13"/>
    </row>
    <row r="13050" spans="3:3" x14ac:dyDescent="0.2">
      <c r="C13050" s="13"/>
    </row>
    <row r="13051" spans="3:3" x14ac:dyDescent="0.2">
      <c r="C13051" s="13"/>
    </row>
    <row r="13052" spans="3:3" x14ac:dyDescent="0.2">
      <c r="C13052" s="13"/>
    </row>
    <row r="13053" spans="3:3" x14ac:dyDescent="0.2">
      <c r="C13053" s="13"/>
    </row>
    <row r="13054" spans="3:3" x14ac:dyDescent="0.2">
      <c r="C13054" s="13"/>
    </row>
    <row r="13055" spans="3:3" x14ac:dyDescent="0.2">
      <c r="C13055" s="13"/>
    </row>
    <row r="13056" spans="3:3" x14ac:dyDescent="0.2">
      <c r="C13056" s="13"/>
    </row>
    <row r="13057" spans="3:3" x14ac:dyDescent="0.2">
      <c r="C13057" s="13"/>
    </row>
    <row r="13058" spans="3:3" x14ac:dyDescent="0.2">
      <c r="C13058" s="13"/>
    </row>
    <row r="13059" spans="3:3" x14ac:dyDescent="0.2">
      <c r="C13059" s="13"/>
    </row>
    <row r="13060" spans="3:3" x14ac:dyDescent="0.2">
      <c r="C13060" s="13"/>
    </row>
    <row r="13061" spans="3:3" x14ac:dyDescent="0.2">
      <c r="C13061" s="13"/>
    </row>
    <row r="13062" spans="3:3" x14ac:dyDescent="0.2">
      <c r="C13062" s="13"/>
    </row>
    <row r="13063" spans="3:3" x14ac:dyDescent="0.2">
      <c r="C13063" s="13"/>
    </row>
    <row r="13064" spans="3:3" x14ac:dyDescent="0.2">
      <c r="C13064" s="13"/>
    </row>
    <row r="13065" spans="3:3" x14ac:dyDescent="0.2">
      <c r="C13065" s="13"/>
    </row>
    <row r="13066" spans="3:3" x14ac:dyDescent="0.2">
      <c r="C13066" s="13"/>
    </row>
    <row r="13067" spans="3:3" x14ac:dyDescent="0.2">
      <c r="C13067" s="13"/>
    </row>
    <row r="13068" spans="3:3" x14ac:dyDescent="0.2">
      <c r="C13068" s="13"/>
    </row>
    <row r="13069" spans="3:3" x14ac:dyDescent="0.2">
      <c r="C13069" s="13"/>
    </row>
    <row r="13070" spans="3:3" x14ac:dyDescent="0.2">
      <c r="C13070" s="13"/>
    </row>
    <row r="13071" spans="3:3" x14ac:dyDescent="0.2">
      <c r="C13071" s="13"/>
    </row>
    <row r="13072" spans="3:3" x14ac:dyDescent="0.2">
      <c r="C13072" s="13"/>
    </row>
    <row r="13073" spans="3:3" x14ac:dyDescent="0.2">
      <c r="C13073" s="13"/>
    </row>
    <row r="13074" spans="3:3" x14ac:dyDescent="0.2">
      <c r="C13074" s="13"/>
    </row>
    <row r="13075" spans="3:3" x14ac:dyDescent="0.2">
      <c r="C13075" s="13"/>
    </row>
    <row r="13076" spans="3:3" x14ac:dyDescent="0.2">
      <c r="C13076" s="13"/>
    </row>
    <row r="13077" spans="3:3" x14ac:dyDescent="0.2">
      <c r="C13077" s="13"/>
    </row>
    <row r="13078" spans="3:3" x14ac:dyDescent="0.2">
      <c r="C13078" s="13"/>
    </row>
    <row r="13079" spans="3:3" x14ac:dyDescent="0.2">
      <c r="C13079" s="13"/>
    </row>
    <row r="13080" spans="3:3" x14ac:dyDescent="0.2">
      <c r="C13080" s="13"/>
    </row>
    <row r="13081" spans="3:3" x14ac:dyDescent="0.2">
      <c r="C13081" s="13"/>
    </row>
    <row r="13082" spans="3:3" x14ac:dyDescent="0.2">
      <c r="C13082" s="13"/>
    </row>
    <row r="13083" spans="3:3" x14ac:dyDescent="0.2">
      <c r="C13083" s="13"/>
    </row>
    <row r="13084" spans="3:3" x14ac:dyDescent="0.2">
      <c r="C13084" s="13"/>
    </row>
    <row r="13085" spans="3:3" x14ac:dyDescent="0.2">
      <c r="C13085" s="13"/>
    </row>
    <row r="13086" spans="3:3" x14ac:dyDescent="0.2">
      <c r="C13086" s="13"/>
    </row>
    <row r="13087" spans="3:3" x14ac:dyDescent="0.2">
      <c r="C13087" s="13"/>
    </row>
    <row r="13088" spans="3:3" x14ac:dyDescent="0.2">
      <c r="C13088" s="13"/>
    </row>
    <row r="13089" spans="3:3" x14ac:dyDescent="0.2">
      <c r="C13089" s="13"/>
    </row>
    <row r="13090" spans="3:3" x14ac:dyDescent="0.2">
      <c r="C13090" s="13"/>
    </row>
    <row r="13091" spans="3:3" x14ac:dyDescent="0.2">
      <c r="C13091" s="13"/>
    </row>
    <row r="13092" spans="3:3" x14ac:dyDescent="0.2">
      <c r="C13092" s="13"/>
    </row>
    <row r="13093" spans="3:3" x14ac:dyDescent="0.2">
      <c r="C13093" s="13"/>
    </row>
    <row r="13094" spans="3:3" x14ac:dyDescent="0.2">
      <c r="C13094" s="13"/>
    </row>
    <row r="13095" spans="3:3" x14ac:dyDescent="0.2">
      <c r="C13095" s="13"/>
    </row>
    <row r="13096" spans="3:3" x14ac:dyDescent="0.2">
      <c r="C13096" s="13"/>
    </row>
    <row r="13097" spans="3:3" x14ac:dyDescent="0.2">
      <c r="C13097" s="13"/>
    </row>
    <row r="13098" spans="3:3" x14ac:dyDescent="0.2">
      <c r="C13098" s="13"/>
    </row>
    <row r="13099" spans="3:3" x14ac:dyDescent="0.2">
      <c r="C13099" s="13"/>
    </row>
    <row r="13100" spans="3:3" x14ac:dyDescent="0.2">
      <c r="C13100" s="13"/>
    </row>
    <row r="13101" spans="3:3" x14ac:dyDescent="0.2">
      <c r="C13101" s="13"/>
    </row>
    <row r="13102" spans="3:3" x14ac:dyDescent="0.2">
      <c r="C13102" s="13"/>
    </row>
    <row r="13103" spans="3:3" x14ac:dyDescent="0.2">
      <c r="C13103" s="13"/>
    </row>
    <row r="13104" spans="3:3" x14ac:dyDescent="0.2">
      <c r="C13104" s="13"/>
    </row>
    <row r="13105" spans="3:3" x14ac:dyDescent="0.2">
      <c r="C13105" s="13"/>
    </row>
    <row r="13106" spans="3:3" x14ac:dyDescent="0.2">
      <c r="C13106" s="13"/>
    </row>
    <row r="13107" spans="3:3" x14ac:dyDescent="0.2">
      <c r="C13107" s="13"/>
    </row>
    <row r="13108" spans="3:3" x14ac:dyDescent="0.2">
      <c r="C13108" s="13"/>
    </row>
    <row r="13109" spans="3:3" x14ac:dyDescent="0.2">
      <c r="C13109" s="13"/>
    </row>
    <row r="13110" spans="3:3" x14ac:dyDescent="0.2">
      <c r="C13110" s="13"/>
    </row>
    <row r="13111" spans="3:3" x14ac:dyDescent="0.2">
      <c r="C13111" s="13"/>
    </row>
    <row r="13112" spans="3:3" x14ac:dyDescent="0.2">
      <c r="C13112" s="13"/>
    </row>
    <row r="13113" spans="3:3" x14ac:dyDescent="0.2">
      <c r="C13113" s="13"/>
    </row>
    <row r="13114" spans="3:3" x14ac:dyDescent="0.2">
      <c r="C13114" s="13"/>
    </row>
    <row r="13115" spans="3:3" x14ac:dyDescent="0.2">
      <c r="C13115" s="13"/>
    </row>
    <row r="13116" spans="3:3" x14ac:dyDescent="0.2">
      <c r="C13116" s="13"/>
    </row>
    <row r="13117" spans="3:3" x14ac:dyDescent="0.2">
      <c r="C13117" s="13"/>
    </row>
    <row r="13118" spans="3:3" x14ac:dyDescent="0.2">
      <c r="C13118" s="13"/>
    </row>
    <row r="13119" spans="3:3" x14ac:dyDescent="0.2">
      <c r="C13119" s="13"/>
    </row>
    <row r="13120" spans="3:3" x14ac:dyDescent="0.2">
      <c r="C13120" s="13"/>
    </row>
    <row r="13121" spans="3:3" x14ac:dyDescent="0.2">
      <c r="C13121" s="13"/>
    </row>
    <row r="13122" spans="3:3" x14ac:dyDescent="0.2">
      <c r="C13122" s="13"/>
    </row>
    <row r="13123" spans="3:3" x14ac:dyDescent="0.2">
      <c r="C13123" s="13"/>
    </row>
    <row r="13124" spans="3:3" x14ac:dyDescent="0.2">
      <c r="C13124" s="13"/>
    </row>
    <row r="13125" spans="3:3" x14ac:dyDescent="0.2">
      <c r="C13125" s="13"/>
    </row>
    <row r="13126" spans="3:3" x14ac:dyDescent="0.2">
      <c r="C13126" s="13"/>
    </row>
    <row r="13127" spans="3:3" x14ac:dyDescent="0.2">
      <c r="C13127" s="13"/>
    </row>
    <row r="13128" spans="3:3" x14ac:dyDescent="0.2">
      <c r="C13128" s="13"/>
    </row>
    <row r="13129" spans="3:3" x14ac:dyDescent="0.2">
      <c r="C13129" s="13"/>
    </row>
    <row r="13130" spans="3:3" x14ac:dyDescent="0.2">
      <c r="C13130" s="13"/>
    </row>
    <row r="13131" spans="3:3" x14ac:dyDescent="0.2">
      <c r="C13131" s="13"/>
    </row>
    <row r="13132" spans="3:3" x14ac:dyDescent="0.2">
      <c r="C13132" s="13"/>
    </row>
    <row r="13133" spans="3:3" x14ac:dyDescent="0.2">
      <c r="C13133" s="13"/>
    </row>
    <row r="13134" spans="3:3" x14ac:dyDescent="0.2">
      <c r="C13134" s="13"/>
    </row>
    <row r="13135" spans="3:3" x14ac:dyDescent="0.2">
      <c r="C13135" s="13"/>
    </row>
    <row r="13136" spans="3:3" x14ac:dyDescent="0.2">
      <c r="C13136" s="13"/>
    </row>
    <row r="13137" spans="3:3" x14ac:dyDescent="0.2">
      <c r="C13137" s="13"/>
    </row>
    <row r="13138" spans="3:3" x14ac:dyDescent="0.2">
      <c r="C13138" s="13"/>
    </row>
    <row r="13139" spans="3:3" x14ac:dyDescent="0.2">
      <c r="C13139" s="13"/>
    </row>
    <row r="13140" spans="3:3" x14ac:dyDescent="0.2">
      <c r="C13140" s="13"/>
    </row>
    <row r="13141" spans="3:3" x14ac:dyDescent="0.2">
      <c r="C13141" s="13"/>
    </row>
    <row r="13142" spans="3:3" x14ac:dyDescent="0.2">
      <c r="C13142" s="13"/>
    </row>
    <row r="13143" spans="3:3" x14ac:dyDescent="0.2">
      <c r="C13143" s="13"/>
    </row>
    <row r="13144" spans="3:3" x14ac:dyDescent="0.2">
      <c r="C13144" s="13"/>
    </row>
    <row r="13145" spans="3:3" x14ac:dyDescent="0.2">
      <c r="C13145" s="13"/>
    </row>
    <row r="13146" spans="3:3" x14ac:dyDescent="0.2">
      <c r="C13146" s="13"/>
    </row>
    <row r="13147" spans="3:3" x14ac:dyDescent="0.2">
      <c r="C13147" s="13"/>
    </row>
    <row r="13148" spans="3:3" x14ac:dyDescent="0.2">
      <c r="C13148" s="13"/>
    </row>
    <row r="13149" spans="3:3" x14ac:dyDescent="0.2">
      <c r="C13149" s="13"/>
    </row>
    <row r="13150" spans="3:3" x14ac:dyDescent="0.2">
      <c r="C13150" s="13"/>
    </row>
    <row r="13151" spans="3:3" x14ac:dyDescent="0.2">
      <c r="C13151" s="13"/>
    </row>
    <row r="13152" spans="3:3" x14ac:dyDescent="0.2">
      <c r="C13152" s="13"/>
    </row>
    <row r="13153" spans="3:3" x14ac:dyDescent="0.2">
      <c r="C13153" s="13"/>
    </row>
    <row r="13154" spans="3:3" x14ac:dyDescent="0.2">
      <c r="C13154" s="13"/>
    </row>
    <row r="13155" spans="3:3" x14ac:dyDescent="0.2">
      <c r="C13155" s="13"/>
    </row>
    <row r="13156" spans="3:3" x14ac:dyDescent="0.2">
      <c r="C13156" s="13"/>
    </row>
    <row r="13157" spans="3:3" x14ac:dyDescent="0.2">
      <c r="C13157" s="13"/>
    </row>
    <row r="13158" spans="3:3" x14ac:dyDescent="0.2">
      <c r="C13158" s="13"/>
    </row>
    <row r="13159" spans="3:3" x14ac:dyDescent="0.2">
      <c r="C13159" s="13"/>
    </row>
    <row r="13160" spans="3:3" x14ac:dyDescent="0.2">
      <c r="C13160" s="13"/>
    </row>
    <row r="13161" spans="3:3" x14ac:dyDescent="0.2">
      <c r="C13161" s="13"/>
    </row>
    <row r="13162" spans="3:3" x14ac:dyDescent="0.2">
      <c r="C13162" s="13"/>
    </row>
    <row r="13163" spans="3:3" x14ac:dyDescent="0.2">
      <c r="C13163" s="13"/>
    </row>
    <row r="13164" spans="3:3" x14ac:dyDescent="0.2">
      <c r="C13164" s="13"/>
    </row>
    <row r="13165" spans="3:3" x14ac:dyDescent="0.2">
      <c r="C13165" s="13"/>
    </row>
    <row r="13166" spans="3:3" x14ac:dyDescent="0.2">
      <c r="C13166" s="13"/>
    </row>
    <row r="13167" spans="3:3" x14ac:dyDescent="0.2">
      <c r="C13167" s="13"/>
    </row>
    <row r="13168" spans="3:3" x14ac:dyDescent="0.2">
      <c r="C13168" s="13"/>
    </row>
    <row r="13169" spans="3:3" x14ac:dyDescent="0.2">
      <c r="C13169" s="13"/>
    </row>
    <row r="13170" spans="3:3" x14ac:dyDescent="0.2">
      <c r="C13170" s="13"/>
    </row>
    <row r="13171" spans="3:3" x14ac:dyDescent="0.2">
      <c r="C13171" s="13"/>
    </row>
    <row r="13172" spans="3:3" x14ac:dyDescent="0.2">
      <c r="C13172" s="13"/>
    </row>
    <row r="13173" spans="3:3" x14ac:dyDescent="0.2">
      <c r="C13173" s="13"/>
    </row>
    <row r="13174" spans="3:3" x14ac:dyDescent="0.2">
      <c r="C13174" s="13"/>
    </row>
    <row r="13175" spans="3:3" x14ac:dyDescent="0.2">
      <c r="C13175" s="13"/>
    </row>
    <row r="13176" spans="3:3" x14ac:dyDescent="0.2">
      <c r="C13176" s="13"/>
    </row>
    <row r="13177" spans="3:3" x14ac:dyDescent="0.2">
      <c r="C13177" s="13"/>
    </row>
    <row r="13178" spans="3:3" x14ac:dyDescent="0.2">
      <c r="C13178" s="13"/>
    </row>
    <row r="13179" spans="3:3" x14ac:dyDescent="0.2">
      <c r="C13179" s="13"/>
    </row>
    <row r="13180" spans="3:3" x14ac:dyDescent="0.2">
      <c r="C13180" s="13"/>
    </row>
    <row r="13181" spans="3:3" x14ac:dyDescent="0.2">
      <c r="C13181" s="13"/>
    </row>
    <row r="13182" spans="3:3" x14ac:dyDescent="0.2">
      <c r="C13182" s="13"/>
    </row>
    <row r="13183" spans="3:3" x14ac:dyDescent="0.2">
      <c r="C13183" s="13"/>
    </row>
    <row r="13184" spans="3:3" x14ac:dyDescent="0.2">
      <c r="C13184" s="13"/>
    </row>
    <row r="13185" spans="3:3" x14ac:dyDescent="0.2">
      <c r="C13185" s="13"/>
    </row>
    <row r="13186" spans="3:3" x14ac:dyDescent="0.2">
      <c r="C13186" s="13"/>
    </row>
    <row r="13187" spans="3:3" x14ac:dyDescent="0.2">
      <c r="C13187" s="13"/>
    </row>
    <row r="13188" spans="3:3" x14ac:dyDescent="0.2">
      <c r="C13188" s="13"/>
    </row>
    <row r="13189" spans="3:3" x14ac:dyDescent="0.2">
      <c r="C13189" s="13"/>
    </row>
    <row r="13190" spans="3:3" x14ac:dyDescent="0.2">
      <c r="C13190" s="13"/>
    </row>
    <row r="13191" spans="3:3" x14ac:dyDescent="0.2">
      <c r="C13191" s="13"/>
    </row>
    <row r="13192" spans="3:3" x14ac:dyDescent="0.2">
      <c r="C13192" s="13"/>
    </row>
    <row r="13193" spans="3:3" x14ac:dyDescent="0.2">
      <c r="C13193" s="13"/>
    </row>
    <row r="13194" spans="3:3" x14ac:dyDescent="0.2">
      <c r="C13194" s="13"/>
    </row>
    <row r="13195" spans="3:3" x14ac:dyDescent="0.2">
      <c r="C13195" s="13"/>
    </row>
    <row r="13196" spans="3:3" x14ac:dyDescent="0.2">
      <c r="C13196" s="13"/>
    </row>
    <row r="13197" spans="3:3" x14ac:dyDescent="0.2">
      <c r="C13197" s="13"/>
    </row>
    <row r="13198" spans="3:3" x14ac:dyDescent="0.2">
      <c r="C13198" s="13"/>
    </row>
    <row r="13199" spans="3:3" x14ac:dyDescent="0.2">
      <c r="C13199" s="13"/>
    </row>
    <row r="13200" spans="3:3" x14ac:dyDescent="0.2">
      <c r="C13200" s="13"/>
    </row>
    <row r="13201" spans="3:3" x14ac:dyDescent="0.2">
      <c r="C13201" s="13"/>
    </row>
    <row r="13202" spans="3:3" x14ac:dyDescent="0.2">
      <c r="C13202" s="13"/>
    </row>
    <row r="13203" spans="3:3" x14ac:dyDescent="0.2">
      <c r="C13203" s="13"/>
    </row>
    <row r="13204" spans="3:3" x14ac:dyDescent="0.2">
      <c r="C13204" s="13"/>
    </row>
    <row r="13205" spans="3:3" x14ac:dyDescent="0.2">
      <c r="C13205" s="13"/>
    </row>
    <row r="13206" spans="3:3" x14ac:dyDescent="0.2">
      <c r="C13206" s="13"/>
    </row>
    <row r="13207" spans="3:3" x14ac:dyDescent="0.2">
      <c r="C13207" s="13"/>
    </row>
    <row r="13208" spans="3:3" x14ac:dyDescent="0.2">
      <c r="C13208" s="13"/>
    </row>
    <row r="13209" spans="3:3" x14ac:dyDescent="0.2">
      <c r="C13209" s="13"/>
    </row>
    <row r="13210" spans="3:3" x14ac:dyDescent="0.2">
      <c r="C13210" s="13"/>
    </row>
    <row r="13211" spans="3:3" x14ac:dyDescent="0.2">
      <c r="C13211" s="13"/>
    </row>
    <row r="13212" spans="3:3" x14ac:dyDescent="0.2">
      <c r="C13212" s="13"/>
    </row>
    <row r="13213" spans="3:3" x14ac:dyDescent="0.2">
      <c r="C13213" s="13"/>
    </row>
    <row r="13214" spans="3:3" x14ac:dyDescent="0.2">
      <c r="C13214" s="13"/>
    </row>
    <row r="13215" spans="3:3" x14ac:dyDescent="0.2">
      <c r="C13215" s="13"/>
    </row>
    <row r="13216" spans="3:3" x14ac:dyDescent="0.2">
      <c r="C13216" s="13"/>
    </row>
    <row r="13217" spans="3:3" x14ac:dyDescent="0.2">
      <c r="C13217" s="13"/>
    </row>
    <row r="13218" spans="3:3" x14ac:dyDescent="0.2">
      <c r="C13218" s="13"/>
    </row>
    <row r="13219" spans="3:3" x14ac:dyDescent="0.2">
      <c r="C13219" s="13"/>
    </row>
    <row r="13220" spans="3:3" x14ac:dyDescent="0.2">
      <c r="C13220" s="13"/>
    </row>
    <row r="13221" spans="3:3" x14ac:dyDescent="0.2">
      <c r="C13221" s="13"/>
    </row>
    <row r="13222" spans="3:3" x14ac:dyDescent="0.2">
      <c r="C13222" s="13"/>
    </row>
    <row r="13223" spans="3:3" x14ac:dyDescent="0.2">
      <c r="C13223" s="13"/>
    </row>
    <row r="13224" spans="3:3" x14ac:dyDescent="0.2">
      <c r="C13224" s="13"/>
    </row>
    <row r="13225" spans="3:3" x14ac:dyDescent="0.2">
      <c r="C13225" s="13"/>
    </row>
    <row r="13226" spans="3:3" x14ac:dyDescent="0.2">
      <c r="C13226" s="13"/>
    </row>
    <row r="13227" spans="3:3" x14ac:dyDescent="0.2">
      <c r="C13227" s="13"/>
    </row>
    <row r="13228" spans="3:3" x14ac:dyDescent="0.2">
      <c r="C13228" s="13"/>
    </row>
    <row r="13229" spans="3:3" x14ac:dyDescent="0.2">
      <c r="C13229" s="13"/>
    </row>
    <row r="13230" spans="3:3" x14ac:dyDescent="0.2">
      <c r="C13230" s="13"/>
    </row>
    <row r="13231" spans="3:3" x14ac:dyDescent="0.2">
      <c r="C13231" s="13"/>
    </row>
    <row r="13232" spans="3:3" x14ac:dyDescent="0.2">
      <c r="C13232" s="13"/>
    </row>
    <row r="13233" spans="3:3" x14ac:dyDescent="0.2">
      <c r="C13233" s="13"/>
    </row>
    <row r="13234" spans="3:3" x14ac:dyDescent="0.2">
      <c r="C13234" s="13"/>
    </row>
    <row r="13235" spans="3:3" x14ac:dyDescent="0.2">
      <c r="C13235" s="13"/>
    </row>
    <row r="13236" spans="3:3" x14ac:dyDescent="0.2">
      <c r="C13236" s="13"/>
    </row>
    <row r="13237" spans="3:3" x14ac:dyDescent="0.2">
      <c r="C13237" s="13"/>
    </row>
    <row r="13238" spans="3:3" x14ac:dyDescent="0.2">
      <c r="C13238" s="13"/>
    </row>
    <row r="13239" spans="3:3" x14ac:dyDescent="0.2">
      <c r="C13239" s="13"/>
    </row>
    <row r="13240" spans="3:3" x14ac:dyDescent="0.2">
      <c r="C13240" s="13"/>
    </row>
    <row r="13241" spans="3:3" x14ac:dyDescent="0.2">
      <c r="C13241" s="13"/>
    </row>
    <row r="13242" spans="3:3" x14ac:dyDescent="0.2">
      <c r="C13242" s="13"/>
    </row>
    <row r="13243" spans="3:3" x14ac:dyDescent="0.2">
      <c r="C13243" s="13"/>
    </row>
    <row r="13244" spans="3:3" x14ac:dyDescent="0.2">
      <c r="C13244" s="13"/>
    </row>
    <row r="13245" spans="3:3" x14ac:dyDescent="0.2">
      <c r="C13245" s="13"/>
    </row>
    <row r="13246" spans="3:3" x14ac:dyDescent="0.2">
      <c r="C13246" s="13"/>
    </row>
    <row r="13247" spans="3:3" x14ac:dyDescent="0.2">
      <c r="C13247" s="13"/>
    </row>
    <row r="13248" spans="3:3" x14ac:dyDescent="0.2">
      <c r="C13248" s="13"/>
    </row>
    <row r="13249" spans="3:3" x14ac:dyDescent="0.2">
      <c r="C13249" s="13"/>
    </row>
    <row r="13250" spans="3:3" x14ac:dyDescent="0.2">
      <c r="C13250" s="13"/>
    </row>
    <row r="13251" spans="3:3" x14ac:dyDescent="0.2">
      <c r="C13251" s="13"/>
    </row>
    <row r="13252" spans="3:3" x14ac:dyDescent="0.2">
      <c r="C13252" s="13"/>
    </row>
    <row r="13253" spans="3:3" x14ac:dyDescent="0.2">
      <c r="C13253" s="13"/>
    </row>
    <row r="13254" spans="3:3" x14ac:dyDescent="0.2">
      <c r="C13254" s="13"/>
    </row>
    <row r="13255" spans="3:3" x14ac:dyDescent="0.2">
      <c r="C13255" s="13"/>
    </row>
    <row r="13256" spans="3:3" x14ac:dyDescent="0.2">
      <c r="C13256" s="13"/>
    </row>
    <row r="13257" spans="3:3" x14ac:dyDescent="0.2">
      <c r="C13257" s="13"/>
    </row>
    <row r="13258" spans="3:3" x14ac:dyDescent="0.2">
      <c r="C13258" s="13"/>
    </row>
    <row r="13259" spans="3:3" x14ac:dyDescent="0.2">
      <c r="C13259" s="13"/>
    </row>
    <row r="13260" spans="3:3" x14ac:dyDescent="0.2">
      <c r="C13260" s="13"/>
    </row>
    <row r="13261" spans="3:3" x14ac:dyDescent="0.2">
      <c r="C13261" s="13"/>
    </row>
    <row r="13262" spans="3:3" x14ac:dyDescent="0.2">
      <c r="C13262" s="13"/>
    </row>
    <row r="13263" spans="3:3" x14ac:dyDescent="0.2">
      <c r="C13263" s="13"/>
    </row>
    <row r="13264" spans="3:3" x14ac:dyDescent="0.2">
      <c r="C13264" s="13"/>
    </row>
    <row r="13265" spans="3:3" x14ac:dyDescent="0.2">
      <c r="C13265" s="13"/>
    </row>
    <row r="13266" spans="3:3" x14ac:dyDescent="0.2">
      <c r="C13266" s="13"/>
    </row>
    <row r="13267" spans="3:3" x14ac:dyDescent="0.2">
      <c r="C13267" s="13"/>
    </row>
    <row r="13268" spans="3:3" x14ac:dyDescent="0.2">
      <c r="C13268" s="13"/>
    </row>
    <row r="13269" spans="3:3" x14ac:dyDescent="0.2">
      <c r="C13269" s="13"/>
    </row>
    <row r="13270" spans="3:3" x14ac:dyDescent="0.2">
      <c r="C13270" s="13"/>
    </row>
    <row r="13271" spans="3:3" x14ac:dyDescent="0.2">
      <c r="C13271" s="13"/>
    </row>
    <row r="13272" spans="3:3" x14ac:dyDescent="0.2">
      <c r="C13272" s="13"/>
    </row>
    <row r="13273" spans="3:3" x14ac:dyDescent="0.2">
      <c r="C13273" s="13"/>
    </row>
    <row r="13274" spans="3:3" x14ac:dyDescent="0.2">
      <c r="C13274" s="13"/>
    </row>
    <row r="13275" spans="3:3" x14ac:dyDescent="0.2">
      <c r="C13275" s="13"/>
    </row>
    <row r="13276" spans="3:3" x14ac:dyDescent="0.2">
      <c r="C13276" s="13"/>
    </row>
    <row r="13277" spans="3:3" x14ac:dyDescent="0.2">
      <c r="C13277" s="13"/>
    </row>
    <row r="13278" spans="3:3" x14ac:dyDescent="0.2">
      <c r="C13278" s="13"/>
    </row>
    <row r="13279" spans="3:3" x14ac:dyDescent="0.2">
      <c r="C13279" s="13"/>
    </row>
    <row r="13280" spans="3:3" x14ac:dyDescent="0.2">
      <c r="C13280" s="13"/>
    </row>
    <row r="13281" spans="3:3" x14ac:dyDescent="0.2">
      <c r="C13281" s="13"/>
    </row>
    <row r="13282" spans="3:3" x14ac:dyDescent="0.2">
      <c r="C13282" s="13"/>
    </row>
    <row r="13283" spans="3:3" x14ac:dyDescent="0.2">
      <c r="C13283" s="13"/>
    </row>
    <row r="13284" spans="3:3" x14ac:dyDescent="0.2">
      <c r="C13284" s="13"/>
    </row>
    <row r="13285" spans="3:3" x14ac:dyDescent="0.2">
      <c r="C13285" s="13"/>
    </row>
    <row r="13286" spans="3:3" x14ac:dyDescent="0.2">
      <c r="C13286" s="13"/>
    </row>
    <row r="13287" spans="3:3" x14ac:dyDescent="0.2">
      <c r="C13287" s="13"/>
    </row>
    <row r="13288" spans="3:3" x14ac:dyDescent="0.2">
      <c r="C13288" s="13"/>
    </row>
    <row r="13289" spans="3:3" x14ac:dyDescent="0.2">
      <c r="C13289" s="13"/>
    </row>
    <row r="13290" spans="3:3" x14ac:dyDescent="0.2">
      <c r="C13290" s="13"/>
    </row>
    <row r="13291" spans="3:3" x14ac:dyDescent="0.2">
      <c r="C13291" s="13"/>
    </row>
    <row r="13292" spans="3:3" x14ac:dyDescent="0.2">
      <c r="C13292" s="13"/>
    </row>
    <row r="13293" spans="3:3" x14ac:dyDescent="0.2">
      <c r="C13293" s="13"/>
    </row>
    <row r="13294" spans="3:3" x14ac:dyDescent="0.2">
      <c r="C13294" s="13"/>
    </row>
    <row r="13295" spans="3:3" x14ac:dyDescent="0.2">
      <c r="C13295" s="13"/>
    </row>
    <row r="13296" spans="3:3" x14ac:dyDescent="0.2">
      <c r="C13296" s="13"/>
    </row>
    <row r="13297" spans="3:3" x14ac:dyDescent="0.2">
      <c r="C13297" s="13"/>
    </row>
    <row r="13298" spans="3:3" x14ac:dyDescent="0.2">
      <c r="C13298" s="13"/>
    </row>
    <row r="13299" spans="3:3" x14ac:dyDescent="0.2">
      <c r="C13299" s="13"/>
    </row>
    <row r="13300" spans="3:3" x14ac:dyDescent="0.2">
      <c r="C13300" s="13"/>
    </row>
    <row r="13301" spans="3:3" x14ac:dyDescent="0.2">
      <c r="C13301" s="13"/>
    </row>
    <row r="13302" spans="3:3" x14ac:dyDescent="0.2">
      <c r="C13302" s="13"/>
    </row>
    <row r="13303" spans="3:3" x14ac:dyDescent="0.2">
      <c r="C13303" s="13"/>
    </row>
    <row r="13304" spans="3:3" x14ac:dyDescent="0.2">
      <c r="C13304" s="13"/>
    </row>
    <row r="13305" spans="3:3" x14ac:dyDescent="0.2">
      <c r="C13305" s="13"/>
    </row>
    <row r="13306" spans="3:3" x14ac:dyDescent="0.2">
      <c r="C13306" s="13"/>
    </row>
    <row r="13307" spans="3:3" x14ac:dyDescent="0.2">
      <c r="C13307" s="13"/>
    </row>
    <row r="13308" spans="3:3" x14ac:dyDescent="0.2">
      <c r="C13308" s="13"/>
    </row>
    <row r="13309" spans="3:3" x14ac:dyDescent="0.2">
      <c r="C13309" s="13"/>
    </row>
    <row r="13310" spans="3:3" x14ac:dyDescent="0.2">
      <c r="C13310" s="13"/>
    </row>
    <row r="13311" spans="3:3" x14ac:dyDescent="0.2">
      <c r="C13311" s="13"/>
    </row>
    <row r="13312" spans="3:3" x14ac:dyDescent="0.2">
      <c r="C13312" s="13"/>
    </row>
    <row r="13313" spans="3:3" x14ac:dyDescent="0.2">
      <c r="C13313" s="13"/>
    </row>
    <row r="13314" spans="3:3" x14ac:dyDescent="0.2">
      <c r="C13314" s="13"/>
    </row>
    <row r="13315" spans="3:3" x14ac:dyDescent="0.2">
      <c r="C13315" s="13"/>
    </row>
    <row r="13316" spans="3:3" x14ac:dyDescent="0.2">
      <c r="C13316" s="13"/>
    </row>
    <row r="13317" spans="3:3" x14ac:dyDescent="0.2">
      <c r="C13317" s="13"/>
    </row>
    <row r="13318" spans="3:3" x14ac:dyDescent="0.2">
      <c r="C13318" s="13"/>
    </row>
    <row r="13319" spans="3:3" x14ac:dyDescent="0.2">
      <c r="C13319" s="13"/>
    </row>
    <row r="13320" spans="3:3" x14ac:dyDescent="0.2">
      <c r="C13320" s="13"/>
    </row>
    <row r="13321" spans="3:3" x14ac:dyDescent="0.2">
      <c r="C13321" s="13"/>
    </row>
    <row r="13322" spans="3:3" x14ac:dyDescent="0.2">
      <c r="C13322" s="13"/>
    </row>
    <row r="13323" spans="3:3" x14ac:dyDescent="0.2">
      <c r="C13323" s="13"/>
    </row>
    <row r="13324" spans="3:3" x14ac:dyDescent="0.2">
      <c r="C13324" s="13"/>
    </row>
    <row r="13325" spans="3:3" x14ac:dyDescent="0.2">
      <c r="C13325" s="13"/>
    </row>
    <row r="13326" spans="3:3" x14ac:dyDescent="0.2">
      <c r="C13326" s="13"/>
    </row>
    <row r="13327" spans="3:3" x14ac:dyDescent="0.2">
      <c r="C13327" s="13"/>
    </row>
    <row r="13328" spans="3:3" x14ac:dyDescent="0.2">
      <c r="C13328" s="13"/>
    </row>
    <row r="13329" spans="3:3" x14ac:dyDescent="0.2">
      <c r="C13329" s="13"/>
    </row>
    <row r="13330" spans="3:3" x14ac:dyDescent="0.2">
      <c r="C13330" s="13"/>
    </row>
    <row r="13331" spans="3:3" x14ac:dyDescent="0.2">
      <c r="C13331" s="13"/>
    </row>
    <row r="13332" spans="3:3" x14ac:dyDescent="0.2">
      <c r="C13332" s="13"/>
    </row>
    <row r="13333" spans="3:3" x14ac:dyDescent="0.2">
      <c r="C13333" s="13"/>
    </row>
    <row r="13334" spans="3:3" x14ac:dyDescent="0.2">
      <c r="C13334" s="13"/>
    </row>
    <row r="13335" spans="3:3" x14ac:dyDescent="0.2">
      <c r="C13335" s="13"/>
    </row>
    <row r="13336" spans="3:3" x14ac:dyDescent="0.2">
      <c r="C13336" s="13"/>
    </row>
    <row r="13337" spans="3:3" x14ac:dyDescent="0.2">
      <c r="C13337" s="13"/>
    </row>
    <row r="13338" spans="3:3" x14ac:dyDescent="0.2">
      <c r="C13338" s="13"/>
    </row>
    <row r="13339" spans="3:3" x14ac:dyDescent="0.2">
      <c r="C13339" s="13"/>
    </row>
    <row r="13340" spans="3:3" x14ac:dyDescent="0.2">
      <c r="C13340" s="13"/>
    </row>
    <row r="13341" spans="3:3" x14ac:dyDescent="0.2">
      <c r="C13341" s="13"/>
    </row>
    <row r="13342" spans="3:3" x14ac:dyDescent="0.2">
      <c r="C13342" s="13"/>
    </row>
    <row r="13343" spans="3:3" x14ac:dyDescent="0.2">
      <c r="C13343" s="13"/>
    </row>
    <row r="13344" spans="3:3" x14ac:dyDescent="0.2">
      <c r="C13344" s="13"/>
    </row>
    <row r="13345" spans="3:3" x14ac:dyDescent="0.2">
      <c r="C13345" s="13"/>
    </row>
    <row r="13346" spans="3:3" x14ac:dyDescent="0.2">
      <c r="C13346" s="13"/>
    </row>
    <row r="13347" spans="3:3" x14ac:dyDescent="0.2">
      <c r="C13347" s="13"/>
    </row>
    <row r="13348" spans="3:3" x14ac:dyDescent="0.2">
      <c r="C13348" s="13"/>
    </row>
    <row r="13349" spans="3:3" x14ac:dyDescent="0.2">
      <c r="C13349" s="13"/>
    </row>
    <row r="13350" spans="3:3" x14ac:dyDescent="0.2">
      <c r="C13350" s="13"/>
    </row>
    <row r="13351" spans="3:3" x14ac:dyDescent="0.2">
      <c r="C13351" s="13"/>
    </row>
    <row r="13352" spans="3:3" x14ac:dyDescent="0.2">
      <c r="C13352" s="13"/>
    </row>
    <row r="13353" spans="3:3" x14ac:dyDescent="0.2">
      <c r="C13353" s="13"/>
    </row>
    <row r="13354" spans="3:3" x14ac:dyDescent="0.2">
      <c r="C13354" s="13"/>
    </row>
    <row r="13355" spans="3:3" x14ac:dyDescent="0.2">
      <c r="C13355" s="13"/>
    </row>
    <row r="13356" spans="3:3" x14ac:dyDescent="0.2">
      <c r="C13356" s="13"/>
    </row>
    <row r="13357" spans="3:3" x14ac:dyDescent="0.2">
      <c r="C13357" s="13"/>
    </row>
    <row r="13358" spans="3:3" x14ac:dyDescent="0.2">
      <c r="C13358" s="13"/>
    </row>
    <row r="13359" spans="3:3" x14ac:dyDescent="0.2">
      <c r="C13359" s="13"/>
    </row>
    <row r="13360" spans="3:3" x14ac:dyDescent="0.2">
      <c r="C13360" s="13"/>
    </row>
    <row r="13361" spans="3:3" x14ac:dyDescent="0.2">
      <c r="C13361" s="13"/>
    </row>
    <row r="13362" spans="3:3" x14ac:dyDescent="0.2">
      <c r="C13362" s="13"/>
    </row>
    <row r="13363" spans="3:3" x14ac:dyDescent="0.2">
      <c r="C13363" s="13"/>
    </row>
    <row r="13364" spans="3:3" x14ac:dyDescent="0.2">
      <c r="C13364" s="13"/>
    </row>
    <row r="13365" spans="3:3" x14ac:dyDescent="0.2">
      <c r="C13365" s="13"/>
    </row>
    <row r="13366" spans="3:3" x14ac:dyDescent="0.2">
      <c r="C13366" s="13"/>
    </row>
    <row r="13367" spans="3:3" x14ac:dyDescent="0.2">
      <c r="C13367" s="13"/>
    </row>
    <row r="13368" spans="3:3" x14ac:dyDescent="0.2">
      <c r="C13368" s="13"/>
    </row>
    <row r="13369" spans="3:3" x14ac:dyDescent="0.2">
      <c r="C13369" s="13"/>
    </row>
    <row r="13370" spans="3:3" x14ac:dyDescent="0.2">
      <c r="C13370" s="13"/>
    </row>
    <row r="13371" spans="3:3" x14ac:dyDescent="0.2">
      <c r="C13371" s="13"/>
    </row>
    <row r="13372" spans="3:3" x14ac:dyDescent="0.2">
      <c r="C13372" s="13"/>
    </row>
    <row r="13373" spans="3:3" x14ac:dyDescent="0.2">
      <c r="C13373" s="13"/>
    </row>
    <row r="13374" spans="3:3" x14ac:dyDescent="0.2">
      <c r="C13374" s="13"/>
    </row>
    <row r="13375" spans="3:3" x14ac:dyDescent="0.2">
      <c r="C13375" s="13"/>
    </row>
    <row r="13376" spans="3:3" x14ac:dyDescent="0.2">
      <c r="C13376" s="13"/>
    </row>
    <row r="13377" spans="3:3" x14ac:dyDescent="0.2">
      <c r="C13377" s="13"/>
    </row>
    <row r="13378" spans="3:3" x14ac:dyDescent="0.2">
      <c r="C13378" s="13"/>
    </row>
    <row r="13379" spans="3:3" x14ac:dyDescent="0.2">
      <c r="C13379" s="13"/>
    </row>
    <row r="13380" spans="3:3" x14ac:dyDescent="0.2">
      <c r="C13380" s="13"/>
    </row>
    <row r="13381" spans="3:3" x14ac:dyDescent="0.2">
      <c r="C13381" s="13"/>
    </row>
    <row r="13382" spans="3:3" x14ac:dyDescent="0.2">
      <c r="C13382" s="13"/>
    </row>
    <row r="13383" spans="3:3" x14ac:dyDescent="0.2">
      <c r="C13383" s="13"/>
    </row>
    <row r="13384" spans="3:3" x14ac:dyDescent="0.2">
      <c r="C13384" s="13"/>
    </row>
    <row r="13385" spans="3:3" x14ac:dyDescent="0.2">
      <c r="C13385" s="13"/>
    </row>
    <row r="13386" spans="3:3" x14ac:dyDescent="0.2">
      <c r="C13386" s="13"/>
    </row>
    <row r="13387" spans="3:3" x14ac:dyDescent="0.2">
      <c r="C13387" s="13"/>
    </row>
    <row r="13388" spans="3:3" x14ac:dyDescent="0.2">
      <c r="C13388" s="13"/>
    </row>
    <row r="13389" spans="3:3" x14ac:dyDescent="0.2">
      <c r="C13389" s="13"/>
    </row>
    <row r="13390" spans="3:3" x14ac:dyDescent="0.2">
      <c r="C13390" s="13"/>
    </row>
    <row r="13391" spans="3:3" x14ac:dyDescent="0.2">
      <c r="C13391" s="13"/>
    </row>
    <row r="13392" spans="3:3" x14ac:dyDescent="0.2">
      <c r="C13392" s="13"/>
    </row>
    <row r="13393" spans="3:3" x14ac:dyDescent="0.2">
      <c r="C13393" s="13"/>
    </row>
    <row r="13394" spans="3:3" x14ac:dyDescent="0.2">
      <c r="C13394" s="13"/>
    </row>
    <row r="13395" spans="3:3" x14ac:dyDescent="0.2">
      <c r="C13395" s="13"/>
    </row>
    <row r="13396" spans="3:3" x14ac:dyDescent="0.2">
      <c r="C13396" s="13"/>
    </row>
    <row r="13397" spans="3:3" x14ac:dyDescent="0.2">
      <c r="C13397" s="13"/>
    </row>
    <row r="13398" spans="3:3" x14ac:dyDescent="0.2">
      <c r="C13398" s="13"/>
    </row>
    <row r="13399" spans="3:3" x14ac:dyDescent="0.2">
      <c r="C13399" s="13"/>
    </row>
    <row r="13400" spans="3:3" x14ac:dyDescent="0.2">
      <c r="C13400" s="13"/>
    </row>
    <row r="13401" spans="3:3" x14ac:dyDescent="0.2">
      <c r="C13401" s="13"/>
    </row>
    <row r="13402" spans="3:3" x14ac:dyDescent="0.2">
      <c r="C13402" s="13"/>
    </row>
    <row r="13403" spans="3:3" x14ac:dyDescent="0.2">
      <c r="C13403" s="13"/>
    </row>
    <row r="13404" spans="3:3" x14ac:dyDescent="0.2">
      <c r="C13404" s="13"/>
    </row>
    <row r="13405" spans="3:3" x14ac:dyDescent="0.2">
      <c r="C13405" s="13"/>
    </row>
    <row r="13406" spans="3:3" x14ac:dyDescent="0.2">
      <c r="C13406" s="13"/>
    </row>
    <row r="13407" spans="3:3" x14ac:dyDescent="0.2">
      <c r="C13407" s="13"/>
    </row>
    <row r="13408" spans="3:3" x14ac:dyDescent="0.2">
      <c r="C13408" s="13"/>
    </row>
    <row r="13409" spans="3:3" x14ac:dyDescent="0.2">
      <c r="C13409" s="13"/>
    </row>
    <row r="13410" spans="3:3" x14ac:dyDescent="0.2">
      <c r="C13410" s="13"/>
    </row>
    <row r="13411" spans="3:3" x14ac:dyDescent="0.2">
      <c r="C13411" s="13"/>
    </row>
    <row r="13412" spans="3:3" x14ac:dyDescent="0.2">
      <c r="C13412" s="13"/>
    </row>
    <row r="13413" spans="3:3" x14ac:dyDescent="0.2">
      <c r="C13413" s="13"/>
    </row>
    <row r="13414" spans="3:3" x14ac:dyDescent="0.2">
      <c r="C13414" s="13"/>
    </row>
    <row r="13415" spans="3:3" x14ac:dyDescent="0.2">
      <c r="C13415" s="13"/>
    </row>
    <row r="13416" spans="3:3" x14ac:dyDescent="0.2">
      <c r="C13416" s="13"/>
    </row>
    <row r="13417" spans="3:3" x14ac:dyDescent="0.2">
      <c r="C13417" s="13"/>
    </row>
    <row r="13418" spans="3:3" x14ac:dyDescent="0.2">
      <c r="C13418" s="13"/>
    </row>
    <row r="13419" spans="3:3" x14ac:dyDescent="0.2">
      <c r="C13419" s="13"/>
    </row>
    <row r="13420" spans="3:3" x14ac:dyDescent="0.2">
      <c r="C13420" s="13"/>
    </row>
    <row r="13421" spans="3:3" x14ac:dyDescent="0.2">
      <c r="C13421" s="13"/>
    </row>
    <row r="13422" spans="3:3" x14ac:dyDescent="0.2">
      <c r="C13422" s="13"/>
    </row>
    <row r="13423" spans="3:3" x14ac:dyDescent="0.2">
      <c r="C13423" s="13"/>
    </row>
    <row r="13424" spans="3:3" x14ac:dyDescent="0.2">
      <c r="C13424" s="13"/>
    </row>
    <row r="13425" spans="3:3" x14ac:dyDescent="0.2">
      <c r="C13425" s="13"/>
    </row>
    <row r="13426" spans="3:3" x14ac:dyDescent="0.2">
      <c r="C13426" s="13"/>
    </row>
    <row r="13427" spans="3:3" x14ac:dyDescent="0.2">
      <c r="C13427" s="13"/>
    </row>
    <row r="13428" spans="3:3" x14ac:dyDescent="0.2">
      <c r="C13428" s="13"/>
    </row>
    <row r="13429" spans="3:3" x14ac:dyDescent="0.2">
      <c r="C13429" s="13"/>
    </row>
    <row r="13430" spans="3:3" x14ac:dyDescent="0.2">
      <c r="C13430" s="13"/>
    </row>
    <row r="13431" spans="3:3" x14ac:dyDescent="0.2">
      <c r="C13431" s="13"/>
    </row>
    <row r="13432" spans="3:3" x14ac:dyDescent="0.2">
      <c r="C13432" s="13"/>
    </row>
    <row r="13433" spans="3:3" x14ac:dyDescent="0.2">
      <c r="C13433" s="13"/>
    </row>
    <row r="13434" spans="3:3" x14ac:dyDescent="0.2">
      <c r="C13434" s="13"/>
    </row>
    <row r="13435" spans="3:3" x14ac:dyDescent="0.2">
      <c r="C13435" s="13"/>
    </row>
    <row r="13436" spans="3:3" x14ac:dyDescent="0.2">
      <c r="C13436" s="13"/>
    </row>
    <row r="13437" spans="3:3" x14ac:dyDescent="0.2">
      <c r="C13437" s="13"/>
    </row>
    <row r="13438" spans="3:3" x14ac:dyDescent="0.2">
      <c r="C13438" s="13"/>
    </row>
    <row r="13439" spans="3:3" x14ac:dyDescent="0.2">
      <c r="C13439" s="13"/>
    </row>
    <row r="13440" spans="3:3" x14ac:dyDescent="0.2">
      <c r="C13440" s="13"/>
    </row>
    <row r="13441" spans="3:3" x14ac:dyDescent="0.2">
      <c r="C13441" s="13"/>
    </row>
    <row r="13442" spans="3:3" x14ac:dyDescent="0.2">
      <c r="C13442" s="13"/>
    </row>
    <row r="13443" spans="3:3" x14ac:dyDescent="0.2">
      <c r="C13443" s="13"/>
    </row>
    <row r="13444" spans="3:3" x14ac:dyDescent="0.2">
      <c r="C13444" s="13"/>
    </row>
    <row r="13445" spans="3:3" x14ac:dyDescent="0.2">
      <c r="C13445" s="13"/>
    </row>
    <row r="13446" spans="3:3" x14ac:dyDescent="0.2">
      <c r="C13446" s="13"/>
    </row>
    <row r="13447" spans="3:3" x14ac:dyDescent="0.2">
      <c r="C13447" s="13"/>
    </row>
    <row r="13448" spans="3:3" x14ac:dyDescent="0.2">
      <c r="C13448" s="13"/>
    </row>
    <row r="13449" spans="3:3" x14ac:dyDescent="0.2">
      <c r="C13449" s="13"/>
    </row>
    <row r="13450" spans="3:3" x14ac:dyDescent="0.2">
      <c r="C13450" s="13"/>
    </row>
    <row r="13451" spans="3:3" x14ac:dyDescent="0.2">
      <c r="C13451" s="13"/>
    </row>
    <row r="13452" spans="3:3" x14ac:dyDescent="0.2">
      <c r="C13452" s="13"/>
    </row>
    <row r="13453" spans="3:3" x14ac:dyDescent="0.2">
      <c r="C13453" s="13"/>
    </row>
    <row r="13454" spans="3:3" x14ac:dyDescent="0.2">
      <c r="C13454" s="13"/>
    </row>
    <row r="13455" spans="3:3" x14ac:dyDescent="0.2">
      <c r="C13455" s="13"/>
    </row>
    <row r="13456" spans="3:3" x14ac:dyDescent="0.2">
      <c r="C13456" s="13"/>
    </row>
    <row r="13457" spans="3:3" x14ac:dyDescent="0.2">
      <c r="C13457" s="13"/>
    </row>
    <row r="13458" spans="3:3" x14ac:dyDescent="0.2">
      <c r="C13458" s="13"/>
    </row>
    <row r="13459" spans="3:3" x14ac:dyDescent="0.2">
      <c r="C13459" s="13"/>
    </row>
    <row r="13460" spans="3:3" x14ac:dyDescent="0.2">
      <c r="C13460" s="13"/>
    </row>
    <row r="13461" spans="3:3" x14ac:dyDescent="0.2">
      <c r="C13461" s="13"/>
    </row>
    <row r="13462" spans="3:3" x14ac:dyDescent="0.2">
      <c r="C13462" s="13"/>
    </row>
    <row r="13463" spans="3:3" x14ac:dyDescent="0.2">
      <c r="C13463" s="13"/>
    </row>
    <row r="13464" spans="3:3" x14ac:dyDescent="0.2">
      <c r="C13464" s="13"/>
    </row>
    <row r="13465" spans="3:3" x14ac:dyDescent="0.2">
      <c r="C13465" s="13"/>
    </row>
    <row r="13466" spans="3:3" x14ac:dyDescent="0.2">
      <c r="C13466" s="13"/>
    </row>
    <row r="13467" spans="3:3" x14ac:dyDescent="0.2">
      <c r="C13467" s="13"/>
    </row>
    <row r="13468" spans="3:3" x14ac:dyDescent="0.2">
      <c r="C13468" s="13"/>
    </row>
    <row r="13469" spans="3:3" x14ac:dyDescent="0.2">
      <c r="C13469" s="13"/>
    </row>
    <row r="13470" spans="3:3" x14ac:dyDescent="0.2">
      <c r="C13470" s="13"/>
    </row>
    <row r="13471" spans="3:3" x14ac:dyDescent="0.2">
      <c r="C13471" s="13"/>
    </row>
    <row r="13472" spans="3:3" x14ac:dyDescent="0.2">
      <c r="C13472" s="13"/>
    </row>
    <row r="13473" spans="3:3" x14ac:dyDescent="0.2">
      <c r="C13473" s="13"/>
    </row>
    <row r="13474" spans="3:3" x14ac:dyDescent="0.2">
      <c r="C13474" s="13"/>
    </row>
    <row r="13475" spans="3:3" x14ac:dyDescent="0.2">
      <c r="C13475" s="13"/>
    </row>
    <row r="13476" spans="3:3" x14ac:dyDescent="0.2">
      <c r="C13476" s="13"/>
    </row>
    <row r="13477" spans="3:3" x14ac:dyDescent="0.2">
      <c r="C13477" s="13"/>
    </row>
    <row r="13478" spans="3:3" x14ac:dyDescent="0.2">
      <c r="C13478" s="13"/>
    </row>
    <row r="13479" spans="3:3" x14ac:dyDescent="0.2">
      <c r="C13479" s="13"/>
    </row>
    <row r="13480" spans="3:3" x14ac:dyDescent="0.2">
      <c r="C13480" s="13"/>
    </row>
    <row r="13481" spans="3:3" x14ac:dyDescent="0.2">
      <c r="C13481" s="13"/>
    </row>
    <row r="13482" spans="3:3" x14ac:dyDescent="0.2">
      <c r="C13482" s="13"/>
    </row>
    <row r="13483" spans="3:3" x14ac:dyDescent="0.2">
      <c r="C13483" s="13"/>
    </row>
    <row r="13484" spans="3:3" x14ac:dyDescent="0.2">
      <c r="C13484" s="13"/>
    </row>
    <row r="13485" spans="3:3" x14ac:dyDescent="0.2">
      <c r="C13485" s="13"/>
    </row>
    <row r="13486" spans="3:3" x14ac:dyDescent="0.2">
      <c r="C13486" s="13"/>
    </row>
    <row r="13487" spans="3:3" x14ac:dyDescent="0.2">
      <c r="C13487" s="13"/>
    </row>
    <row r="13488" spans="3:3" x14ac:dyDescent="0.2">
      <c r="C13488" s="13"/>
    </row>
    <row r="13489" spans="3:3" x14ac:dyDescent="0.2">
      <c r="C13489" s="13"/>
    </row>
    <row r="13490" spans="3:3" x14ac:dyDescent="0.2">
      <c r="C13490" s="13"/>
    </row>
    <row r="13491" spans="3:3" x14ac:dyDescent="0.2">
      <c r="C13491" s="13"/>
    </row>
    <row r="13492" spans="3:3" x14ac:dyDescent="0.2">
      <c r="C13492" s="13"/>
    </row>
    <row r="13493" spans="3:3" x14ac:dyDescent="0.2">
      <c r="C13493" s="13"/>
    </row>
    <row r="13494" spans="3:3" x14ac:dyDescent="0.2">
      <c r="C13494" s="13"/>
    </row>
    <row r="13495" spans="3:3" x14ac:dyDescent="0.2">
      <c r="C13495" s="13"/>
    </row>
    <row r="13496" spans="3:3" x14ac:dyDescent="0.2">
      <c r="C13496" s="13"/>
    </row>
    <row r="13497" spans="3:3" x14ac:dyDescent="0.2">
      <c r="C13497" s="13"/>
    </row>
    <row r="13498" spans="3:3" x14ac:dyDescent="0.2">
      <c r="C13498" s="13"/>
    </row>
    <row r="13499" spans="3:3" x14ac:dyDescent="0.2">
      <c r="C13499" s="13"/>
    </row>
    <row r="13500" spans="3:3" x14ac:dyDescent="0.2">
      <c r="C13500" s="13"/>
    </row>
    <row r="13501" spans="3:3" x14ac:dyDescent="0.2">
      <c r="C13501" s="13"/>
    </row>
    <row r="13502" spans="3:3" x14ac:dyDescent="0.2">
      <c r="C13502" s="13"/>
    </row>
    <row r="13503" spans="3:3" x14ac:dyDescent="0.2">
      <c r="C13503" s="13"/>
    </row>
    <row r="13504" spans="3:3" x14ac:dyDescent="0.2">
      <c r="C13504" s="13"/>
    </row>
    <row r="13505" spans="3:3" x14ac:dyDescent="0.2">
      <c r="C13505" s="13"/>
    </row>
    <row r="13506" spans="3:3" x14ac:dyDescent="0.2">
      <c r="C13506" s="13"/>
    </row>
    <row r="13507" spans="3:3" x14ac:dyDescent="0.2">
      <c r="C13507" s="13"/>
    </row>
    <row r="13508" spans="3:3" x14ac:dyDescent="0.2">
      <c r="C13508" s="13"/>
    </row>
    <row r="13509" spans="3:3" x14ac:dyDescent="0.2">
      <c r="C13509" s="13"/>
    </row>
    <row r="13510" spans="3:3" x14ac:dyDescent="0.2">
      <c r="C13510" s="13"/>
    </row>
    <row r="13511" spans="3:3" x14ac:dyDescent="0.2">
      <c r="C13511" s="13"/>
    </row>
    <row r="13512" spans="3:3" x14ac:dyDescent="0.2">
      <c r="C13512" s="13"/>
    </row>
    <row r="13513" spans="3:3" x14ac:dyDescent="0.2">
      <c r="C13513" s="13"/>
    </row>
    <row r="13514" spans="3:3" x14ac:dyDescent="0.2">
      <c r="C13514" s="13"/>
    </row>
    <row r="13515" spans="3:3" x14ac:dyDescent="0.2">
      <c r="C13515" s="13"/>
    </row>
    <row r="13516" spans="3:3" x14ac:dyDescent="0.2">
      <c r="C13516" s="13"/>
    </row>
    <row r="13517" spans="3:3" x14ac:dyDescent="0.2">
      <c r="C13517" s="13"/>
    </row>
    <row r="13518" spans="3:3" x14ac:dyDescent="0.2">
      <c r="C13518" s="13"/>
    </row>
    <row r="13519" spans="3:3" x14ac:dyDescent="0.2">
      <c r="C13519" s="13"/>
    </row>
    <row r="13520" spans="3:3" x14ac:dyDescent="0.2">
      <c r="C13520" s="13"/>
    </row>
    <row r="13521" spans="3:3" x14ac:dyDescent="0.2">
      <c r="C13521" s="13"/>
    </row>
    <row r="13522" spans="3:3" x14ac:dyDescent="0.2">
      <c r="C13522" s="13"/>
    </row>
    <row r="13523" spans="3:3" x14ac:dyDescent="0.2">
      <c r="C13523" s="13"/>
    </row>
    <row r="13524" spans="3:3" x14ac:dyDescent="0.2">
      <c r="C13524" s="13"/>
    </row>
    <row r="13525" spans="3:3" x14ac:dyDescent="0.2">
      <c r="C13525" s="13"/>
    </row>
    <row r="13526" spans="3:3" x14ac:dyDescent="0.2">
      <c r="C13526" s="13"/>
    </row>
    <row r="13527" spans="3:3" x14ac:dyDescent="0.2">
      <c r="C13527" s="13"/>
    </row>
    <row r="13528" spans="3:3" x14ac:dyDescent="0.2">
      <c r="C13528" s="13"/>
    </row>
    <row r="13529" spans="3:3" x14ac:dyDescent="0.2">
      <c r="C13529" s="13"/>
    </row>
    <row r="13530" spans="3:3" x14ac:dyDescent="0.2">
      <c r="C13530" s="13"/>
    </row>
    <row r="13531" spans="3:3" x14ac:dyDescent="0.2">
      <c r="C13531" s="13"/>
    </row>
    <row r="13532" spans="3:3" x14ac:dyDescent="0.2">
      <c r="C13532" s="13"/>
    </row>
    <row r="13533" spans="3:3" x14ac:dyDescent="0.2">
      <c r="C13533" s="13"/>
    </row>
    <row r="13534" spans="3:3" x14ac:dyDescent="0.2">
      <c r="C13534" s="13"/>
    </row>
    <row r="13535" spans="3:3" x14ac:dyDescent="0.2">
      <c r="C13535" s="13"/>
    </row>
    <row r="13536" spans="3:3" x14ac:dyDescent="0.2">
      <c r="C13536" s="13"/>
    </row>
    <row r="13537" spans="3:3" x14ac:dyDescent="0.2">
      <c r="C13537" s="13"/>
    </row>
    <row r="13538" spans="3:3" x14ac:dyDescent="0.2">
      <c r="C13538" s="13"/>
    </row>
    <row r="13539" spans="3:3" x14ac:dyDescent="0.2">
      <c r="C13539" s="13"/>
    </row>
    <row r="13540" spans="3:3" x14ac:dyDescent="0.2">
      <c r="C13540" s="13"/>
    </row>
    <row r="13541" spans="3:3" x14ac:dyDescent="0.2">
      <c r="C13541" s="13"/>
    </row>
    <row r="13542" spans="3:3" x14ac:dyDescent="0.2">
      <c r="C13542" s="13"/>
    </row>
    <row r="13543" spans="3:3" x14ac:dyDescent="0.2">
      <c r="C13543" s="13"/>
    </row>
    <row r="13544" spans="3:3" x14ac:dyDescent="0.2">
      <c r="C13544" s="13"/>
    </row>
    <row r="13545" spans="3:3" x14ac:dyDescent="0.2">
      <c r="C13545" s="13"/>
    </row>
    <row r="13546" spans="3:3" x14ac:dyDescent="0.2">
      <c r="C13546" s="13"/>
    </row>
    <row r="13547" spans="3:3" x14ac:dyDescent="0.2">
      <c r="C13547" s="13"/>
    </row>
    <row r="13548" spans="3:3" x14ac:dyDescent="0.2">
      <c r="C13548" s="13"/>
    </row>
    <row r="13549" spans="3:3" x14ac:dyDescent="0.2">
      <c r="C13549" s="13"/>
    </row>
    <row r="13550" spans="3:3" x14ac:dyDescent="0.2">
      <c r="C13550" s="13"/>
    </row>
    <row r="13551" spans="3:3" x14ac:dyDescent="0.2">
      <c r="C13551" s="13"/>
    </row>
    <row r="13552" spans="3:3" x14ac:dyDescent="0.2">
      <c r="C13552" s="13"/>
    </row>
    <row r="13553" spans="3:3" x14ac:dyDescent="0.2">
      <c r="C13553" s="13"/>
    </row>
    <row r="13554" spans="3:3" x14ac:dyDescent="0.2">
      <c r="C13554" s="13"/>
    </row>
    <row r="13555" spans="3:3" x14ac:dyDescent="0.2">
      <c r="C13555" s="13"/>
    </row>
    <row r="13556" spans="3:3" x14ac:dyDescent="0.2">
      <c r="C13556" s="13"/>
    </row>
    <row r="13557" spans="3:3" x14ac:dyDescent="0.2">
      <c r="C13557" s="13"/>
    </row>
    <row r="13558" spans="3:3" x14ac:dyDescent="0.2">
      <c r="C13558" s="13"/>
    </row>
    <row r="13559" spans="3:3" x14ac:dyDescent="0.2">
      <c r="C13559" s="13"/>
    </row>
    <row r="13560" spans="3:3" x14ac:dyDescent="0.2">
      <c r="C13560" s="13"/>
    </row>
    <row r="13561" spans="3:3" x14ac:dyDescent="0.2">
      <c r="C13561" s="13"/>
    </row>
    <row r="13562" spans="3:3" x14ac:dyDescent="0.2">
      <c r="C13562" s="13"/>
    </row>
    <row r="13563" spans="3:3" x14ac:dyDescent="0.2">
      <c r="C13563" s="13"/>
    </row>
    <row r="13564" spans="3:3" x14ac:dyDescent="0.2">
      <c r="C13564" s="13"/>
    </row>
    <row r="13565" spans="3:3" x14ac:dyDescent="0.2">
      <c r="C13565" s="13"/>
    </row>
    <row r="13566" spans="3:3" x14ac:dyDescent="0.2">
      <c r="C13566" s="13"/>
    </row>
    <row r="13567" spans="3:3" x14ac:dyDescent="0.2">
      <c r="C13567" s="13"/>
    </row>
    <row r="13568" spans="3:3" x14ac:dyDescent="0.2">
      <c r="C13568" s="13"/>
    </row>
    <row r="13569" spans="3:3" x14ac:dyDescent="0.2">
      <c r="C13569" s="13"/>
    </row>
    <row r="13570" spans="3:3" x14ac:dyDescent="0.2">
      <c r="C13570" s="13"/>
    </row>
    <row r="13571" spans="3:3" x14ac:dyDescent="0.2">
      <c r="C13571" s="13"/>
    </row>
    <row r="13572" spans="3:3" x14ac:dyDescent="0.2">
      <c r="C13572" s="13"/>
    </row>
    <row r="13573" spans="3:3" x14ac:dyDescent="0.2">
      <c r="C13573" s="13"/>
    </row>
    <row r="13574" spans="3:3" x14ac:dyDescent="0.2">
      <c r="C13574" s="13"/>
    </row>
    <row r="13575" spans="3:3" x14ac:dyDescent="0.2">
      <c r="C13575" s="13"/>
    </row>
    <row r="13576" spans="3:3" x14ac:dyDescent="0.2">
      <c r="C13576" s="13"/>
    </row>
    <row r="13577" spans="3:3" x14ac:dyDescent="0.2">
      <c r="C13577" s="13"/>
    </row>
    <row r="13578" spans="3:3" x14ac:dyDescent="0.2">
      <c r="C13578" s="13"/>
    </row>
    <row r="13579" spans="3:3" x14ac:dyDescent="0.2">
      <c r="C13579" s="13"/>
    </row>
    <row r="13580" spans="3:3" x14ac:dyDescent="0.2">
      <c r="C13580" s="13"/>
    </row>
    <row r="13581" spans="3:3" x14ac:dyDescent="0.2">
      <c r="C13581" s="13"/>
    </row>
    <row r="13582" spans="3:3" x14ac:dyDescent="0.2">
      <c r="C13582" s="13"/>
    </row>
    <row r="13583" spans="3:3" x14ac:dyDescent="0.2">
      <c r="C13583" s="13"/>
    </row>
    <row r="13584" spans="3:3" x14ac:dyDescent="0.2">
      <c r="C13584" s="13"/>
    </row>
    <row r="13585" spans="3:3" x14ac:dyDescent="0.2">
      <c r="C13585" s="13"/>
    </row>
    <row r="13586" spans="3:3" x14ac:dyDescent="0.2">
      <c r="C13586" s="13"/>
    </row>
    <row r="13587" spans="3:3" x14ac:dyDescent="0.2">
      <c r="C13587" s="13"/>
    </row>
    <row r="13588" spans="3:3" x14ac:dyDescent="0.2">
      <c r="C13588" s="13"/>
    </row>
    <row r="13589" spans="3:3" x14ac:dyDescent="0.2">
      <c r="C13589" s="13"/>
    </row>
    <row r="13590" spans="3:3" x14ac:dyDescent="0.2">
      <c r="C13590" s="13"/>
    </row>
    <row r="13591" spans="3:3" x14ac:dyDescent="0.2">
      <c r="C13591" s="13"/>
    </row>
    <row r="13592" spans="3:3" x14ac:dyDescent="0.2">
      <c r="C13592" s="13"/>
    </row>
    <row r="13593" spans="3:3" x14ac:dyDescent="0.2">
      <c r="C13593" s="13"/>
    </row>
    <row r="13594" spans="3:3" x14ac:dyDescent="0.2">
      <c r="C13594" s="13"/>
    </row>
    <row r="13595" spans="3:3" x14ac:dyDescent="0.2">
      <c r="C13595" s="13"/>
    </row>
    <row r="13596" spans="3:3" x14ac:dyDescent="0.2">
      <c r="C13596" s="13"/>
    </row>
    <row r="13597" spans="3:3" x14ac:dyDescent="0.2">
      <c r="C13597" s="13"/>
    </row>
    <row r="13598" spans="3:3" x14ac:dyDescent="0.2">
      <c r="C13598" s="13"/>
    </row>
    <row r="13599" spans="3:3" x14ac:dyDescent="0.2">
      <c r="C13599" s="13"/>
    </row>
    <row r="13600" spans="3:3" x14ac:dyDescent="0.2">
      <c r="C13600" s="13"/>
    </row>
    <row r="13601" spans="3:3" x14ac:dyDescent="0.2">
      <c r="C13601" s="13"/>
    </row>
    <row r="13602" spans="3:3" x14ac:dyDescent="0.2">
      <c r="C13602" s="13"/>
    </row>
    <row r="13603" spans="3:3" x14ac:dyDescent="0.2">
      <c r="C13603" s="13"/>
    </row>
    <row r="13604" spans="3:3" x14ac:dyDescent="0.2">
      <c r="C13604" s="13"/>
    </row>
    <row r="13605" spans="3:3" x14ac:dyDescent="0.2">
      <c r="C13605" s="13"/>
    </row>
    <row r="13606" spans="3:3" x14ac:dyDescent="0.2">
      <c r="C13606" s="13"/>
    </row>
    <row r="13607" spans="3:3" x14ac:dyDescent="0.2">
      <c r="C13607" s="13"/>
    </row>
    <row r="13608" spans="3:3" x14ac:dyDescent="0.2">
      <c r="C13608" s="13"/>
    </row>
    <row r="13609" spans="3:3" x14ac:dyDescent="0.2">
      <c r="C13609" s="13"/>
    </row>
    <row r="13610" spans="3:3" x14ac:dyDescent="0.2">
      <c r="C13610" s="13"/>
    </row>
    <row r="13611" spans="3:3" x14ac:dyDescent="0.2">
      <c r="C13611" s="13"/>
    </row>
    <row r="13612" spans="3:3" x14ac:dyDescent="0.2">
      <c r="C13612" s="13"/>
    </row>
    <row r="13613" spans="3:3" x14ac:dyDescent="0.2">
      <c r="C13613" s="13"/>
    </row>
    <row r="13614" spans="3:3" x14ac:dyDescent="0.2">
      <c r="C13614" s="13"/>
    </row>
    <row r="13615" spans="3:3" x14ac:dyDescent="0.2">
      <c r="C13615" s="13"/>
    </row>
    <row r="13616" spans="3:3" x14ac:dyDescent="0.2">
      <c r="C13616" s="13"/>
    </row>
    <row r="13617" spans="3:3" x14ac:dyDescent="0.2">
      <c r="C13617" s="13"/>
    </row>
    <row r="13618" spans="3:3" x14ac:dyDescent="0.2">
      <c r="C13618" s="13"/>
    </row>
    <row r="13619" spans="3:3" x14ac:dyDescent="0.2">
      <c r="C13619" s="13"/>
    </row>
    <row r="13620" spans="3:3" x14ac:dyDescent="0.2">
      <c r="C13620" s="13"/>
    </row>
    <row r="13621" spans="3:3" x14ac:dyDescent="0.2">
      <c r="C13621" s="13"/>
    </row>
    <row r="13622" spans="3:3" x14ac:dyDescent="0.2">
      <c r="C13622" s="13"/>
    </row>
    <row r="13623" spans="3:3" x14ac:dyDescent="0.2">
      <c r="C13623" s="13"/>
    </row>
    <row r="13624" spans="3:3" x14ac:dyDescent="0.2">
      <c r="C13624" s="13"/>
    </row>
    <row r="13625" spans="3:3" x14ac:dyDescent="0.2">
      <c r="C13625" s="13"/>
    </row>
    <row r="13626" spans="3:3" x14ac:dyDescent="0.2">
      <c r="C13626" s="13"/>
    </row>
    <row r="13627" spans="3:3" x14ac:dyDescent="0.2">
      <c r="C13627" s="13"/>
    </row>
    <row r="13628" spans="3:3" x14ac:dyDescent="0.2">
      <c r="C13628" s="13"/>
    </row>
    <row r="13629" spans="3:3" x14ac:dyDescent="0.2">
      <c r="C13629" s="13"/>
    </row>
    <row r="13630" spans="3:3" x14ac:dyDescent="0.2">
      <c r="C13630" s="13"/>
    </row>
    <row r="13631" spans="3:3" x14ac:dyDescent="0.2">
      <c r="C13631" s="13"/>
    </row>
    <row r="13632" spans="3:3" x14ac:dyDescent="0.2">
      <c r="C13632" s="13"/>
    </row>
    <row r="13633" spans="3:3" x14ac:dyDescent="0.2">
      <c r="C13633" s="13"/>
    </row>
    <row r="13634" spans="3:3" x14ac:dyDescent="0.2">
      <c r="C13634" s="13"/>
    </row>
    <row r="13635" spans="3:3" x14ac:dyDescent="0.2">
      <c r="C13635" s="13"/>
    </row>
    <row r="13636" spans="3:3" x14ac:dyDescent="0.2">
      <c r="C13636" s="13"/>
    </row>
    <row r="13637" spans="3:3" x14ac:dyDescent="0.2">
      <c r="C13637" s="13"/>
    </row>
    <row r="13638" spans="3:3" x14ac:dyDescent="0.2">
      <c r="C13638" s="13"/>
    </row>
    <row r="13639" spans="3:3" x14ac:dyDescent="0.2">
      <c r="C13639" s="13"/>
    </row>
    <row r="13640" spans="3:3" x14ac:dyDescent="0.2">
      <c r="C13640" s="13"/>
    </row>
    <row r="13641" spans="3:3" x14ac:dyDescent="0.2">
      <c r="C13641" s="13"/>
    </row>
    <row r="13642" spans="3:3" x14ac:dyDescent="0.2">
      <c r="C13642" s="13"/>
    </row>
    <row r="13643" spans="3:3" x14ac:dyDescent="0.2">
      <c r="C13643" s="13"/>
    </row>
    <row r="13644" spans="3:3" x14ac:dyDescent="0.2">
      <c r="C13644" s="13"/>
    </row>
    <row r="13645" spans="3:3" x14ac:dyDescent="0.2">
      <c r="C13645" s="13"/>
    </row>
    <row r="13646" spans="3:3" x14ac:dyDescent="0.2">
      <c r="C13646" s="13"/>
    </row>
    <row r="13647" spans="3:3" x14ac:dyDescent="0.2">
      <c r="C13647" s="13"/>
    </row>
    <row r="13648" spans="3:3" x14ac:dyDescent="0.2">
      <c r="C13648" s="13"/>
    </row>
    <row r="13649" spans="3:3" x14ac:dyDescent="0.2">
      <c r="C13649" s="13"/>
    </row>
    <row r="13650" spans="3:3" x14ac:dyDescent="0.2">
      <c r="C13650" s="13"/>
    </row>
    <row r="13651" spans="3:3" x14ac:dyDescent="0.2">
      <c r="C13651" s="13"/>
    </row>
    <row r="13652" spans="3:3" x14ac:dyDescent="0.2">
      <c r="C13652" s="13"/>
    </row>
    <row r="13653" spans="3:3" x14ac:dyDescent="0.2">
      <c r="C13653" s="13"/>
    </row>
    <row r="13654" spans="3:3" x14ac:dyDescent="0.2">
      <c r="C13654" s="13"/>
    </row>
    <row r="13655" spans="3:3" x14ac:dyDescent="0.2">
      <c r="C13655" s="13"/>
    </row>
    <row r="13656" spans="3:3" x14ac:dyDescent="0.2">
      <c r="C13656" s="13"/>
    </row>
    <row r="13657" spans="3:3" x14ac:dyDescent="0.2">
      <c r="C13657" s="13"/>
    </row>
    <row r="13658" spans="3:3" x14ac:dyDescent="0.2">
      <c r="C13658" s="13"/>
    </row>
    <row r="13659" spans="3:3" x14ac:dyDescent="0.2">
      <c r="C13659" s="13"/>
    </row>
    <row r="13660" spans="3:3" x14ac:dyDescent="0.2">
      <c r="C13660" s="13"/>
    </row>
    <row r="13661" spans="3:3" x14ac:dyDescent="0.2">
      <c r="C13661" s="13"/>
    </row>
    <row r="13662" spans="3:3" x14ac:dyDescent="0.2">
      <c r="C13662" s="13"/>
    </row>
    <row r="13663" spans="3:3" x14ac:dyDescent="0.2">
      <c r="C13663" s="13"/>
    </row>
    <row r="13664" spans="3:3" x14ac:dyDescent="0.2">
      <c r="C13664" s="13"/>
    </row>
    <row r="13665" spans="3:3" x14ac:dyDescent="0.2">
      <c r="C13665" s="13"/>
    </row>
    <row r="13666" spans="3:3" x14ac:dyDescent="0.2">
      <c r="C13666" s="13"/>
    </row>
    <row r="13667" spans="3:3" x14ac:dyDescent="0.2">
      <c r="C13667" s="13"/>
    </row>
    <row r="13668" spans="3:3" x14ac:dyDescent="0.2">
      <c r="C13668" s="13"/>
    </row>
    <row r="13669" spans="3:3" x14ac:dyDescent="0.2">
      <c r="C13669" s="13"/>
    </row>
    <row r="13670" spans="3:3" x14ac:dyDescent="0.2">
      <c r="C13670" s="13"/>
    </row>
    <row r="13671" spans="3:3" x14ac:dyDescent="0.2">
      <c r="C13671" s="13"/>
    </row>
    <row r="13672" spans="3:3" x14ac:dyDescent="0.2">
      <c r="C13672" s="13"/>
    </row>
    <row r="13673" spans="3:3" x14ac:dyDescent="0.2">
      <c r="C13673" s="13"/>
    </row>
    <row r="13674" spans="3:3" x14ac:dyDescent="0.2">
      <c r="C13674" s="13"/>
    </row>
    <row r="13675" spans="3:3" x14ac:dyDescent="0.2">
      <c r="C13675" s="13"/>
    </row>
    <row r="13676" spans="3:3" x14ac:dyDescent="0.2">
      <c r="C13676" s="13"/>
    </row>
    <row r="13677" spans="3:3" x14ac:dyDescent="0.2">
      <c r="C13677" s="13"/>
    </row>
    <row r="13678" spans="3:3" x14ac:dyDescent="0.2">
      <c r="C13678" s="13"/>
    </row>
    <row r="13679" spans="3:3" x14ac:dyDescent="0.2">
      <c r="C13679" s="13"/>
    </row>
    <row r="13680" spans="3:3" x14ac:dyDescent="0.2">
      <c r="C13680" s="13"/>
    </row>
    <row r="13681" spans="3:3" x14ac:dyDescent="0.2">
      <c r="C13681" s="13"/>
    </row>
    <row r="13682" spans="3:3" x14ac:dyDescent="0.2">
      <c r="C13682" s="13"/>
    </row>
    <row r="13683" spans="3:3" x14ac:dyDescent="0.2">
      <c r="C13683" s="13"/>
    </row>
    <row r="13684" spans="3:3" x14ac:dyDescent="0.2">
      <c r="C13684" s="13"/>
    </row>
    <row r="13685" spans="3:3" x14ac:dyDescent="0.2">
      <c r="C13685" s="13"/>
    </row>
    <row r="13686" spans="3:3" x14ac:dyDescent="0.2">
      <c r="C13686" s="13"/>
    </row>
    <row r="13687" spans="3:3" x14ac:dyDescent="0.2">
      <c r="C13687" s="13"/>
    </row>
    <row r="13688" spans="3:3" x14ac:dyDescent="0.2">
      <c r="C13688" s="13"/>
    </row>
    <row r="13689" spans="3:3" x14ac:dyDescent="0.2">
      <c r="C13689" s="13"/>
    </row>
    <row r="13690" spans="3:3" x14ac:dyDescent="0.2">
      <c r="C13690" s="13"/>
    </row>
    <row r="13691" spans="3:3" x14ac:dyDescent="0.2">
      <c r="C13691" s="13"/>
    </row>
    <row r="13692" spans="3:3" x14ac:dyDescent="0.2">
      <c r="C13692" s="13"/>
    </row>
    <row r="13693" spans="3:3" x14ac:dyDescent="0.2">
      <c r="C13693" s="13"/>
    </row>
    <row r="13694" spans="3:3" x14ac:dyDescent="0.2">
      <c r="C13694" s="13"/>
    </row>
    <row r="13695" spans="3:3" x14ac:dyDescent="0.2">
      <c r="C13695" s="13"/>
    </row>
    <row r="13696" spans="3:3" x14ac:dyDescent="0.2">
      <c r="C13696" s="13"/>
    </row>
    <row r="13697" spans="3:3" x14ac:dyDescent="0.2">
      <c r="C13697" s="13"/>
    </row>
    <row r="13698" spans="3:3" x14ac:dyDescent="0.2">
      <c r="C13698" s="13"/>
    </row>
    <row r="13699" spans="3:3" x14ac:dyDescent="0.2">
      <c r="C13699" s="13"/>
    </row>
    <row r="13700" spans="3:3" x14ac:dyDescent="0.2">
      <c r="C13700" s="13"/>
    </row>
    <row r="13701" spans="3:3" x14ac:dyDescent="0.2">
      <c r="C13701" s="13"/>
    </row>
    <row r="13702" spans="3:3" x14ac:dyDescent="0.2">
      <c r="C13702" s="13"/>
    </row>
    <row r="13703" spans="3:3" x14ac:dyDescent="0.2">
      <c r="C13703" s="13"/>
    </row>
    <row r="13704" spans="3:3" x14ac:dyDescent="0.2">
      <c r="C13704" s="13"/>
    </row>
    <row r="13705" spans="3:3" x14ac:dyDescent="0.2">
      <c r="C13705" s="13"/>
    </row>
    <row r="13706" spans="3:3" x14ac:dyDescent="0.2">
      <c r="C13706" s="13"/>
    </row>
    <row r="13707" spans="3:3" x14ac:dyDescent="0.2">
      <c r="C13707" s="13"/>
    </row>
    <row r="13708" spans="3:3" x14ac:dyDescent="0.2">
      <c r="C13708" s="13"/>
    </row>
    <row r="13709" spans="3:3" x14ac:dyDescent="0.2">
      <c r="C13709" s="13"/>
    </row>
    <row r="13710" spans="3:3" x14ac:dyDescent="0.2">
      <c r="C13710" s="13"/>
    </row>
    <row r="13711" spans="3:3" x14ac:dyDescent="0.2">
      <c r="C13711" s="13"/>
    </row>
    <row r="13712" spans="3:3" x14ac:dyDescent="0.2">
      <c r="C13712" s="13"/>
    </row>
    <row r="13713" spans="3:3" x14ac:dyDescent="0.2">
      <c r="C13713" s="13"/>
    </row>
    <row r="13714" spans="3:3" x14ac:dyDescent="0.2">
      <c r="C13714" s="13"/>
    </row>
    <row r="13715" spans="3:3" x14ac:dyDescent="0.2">
      <c r="C13715" s="13"/>
    </row>
    <row r="13716" spans="3:3" x14ac:dyDescent="0.2">
      <c r="C13716" s="13"/>
    </row>
    <row r="13717" spans="3:3" x14ac:dyDescent="0.2">
      <c r="C13717" s="13"/>
    </row>
    <row r="13718" spans="3:3" x14ac:dyDescent="0.2">
      <c r="C13718" s="13"/>
    </row>
    <row r="13719" spans="3:3" x14ac:dyDescent="0.2">
      <c r="C13719" s="13"/>
    </row>
    <row r="13720" spans="3:3" x14ac:dyDescent="0.2">
      <c r="C13720" s="13"/>
    </row>
    <row r="13721" spans="3:3" x14ac:dyDescent="0.2">
      <c r="C13721" s="13"/>
    </row>
    <row r="13722" spans="3:3" x14ac:dyDescent="0.2">
      <c r="C13722" s="13"/>
    </row>
    <row r="13723" spans="3:3" x14ac:dyDescent="0.2">
      <c r="C13723" s="13"/>
    </row>
    <row r="13724" spans="3:3" x14ac:dyDescent="0.2">
      <c r="C13724" s="13"/>
    </row>
    <row r="13725" spans="3:3" x14ac:dyDescent="0.2">
      <c r="C13725" s="13"/>
    </row>
    <row r="13726" spans="3:3" x14ac:dyDescent="0.2">
      <c r="C13726" s="13"/>
    </row>
    <row r="13727" spans="3:3" x14ac:dyDescent="0.2">
      <c r="C13727" s="13"/>
    </row>
    <row r="13728" spans="3:3" x14ac:dyDescent="0.2">
      <c r="C13728" s="13"/>
    </row>
    <row r="13729" spans="3:3" x14ac:dyDescent="0.2">
      <c r="C13729" s="13"/>
    </row>
    <row r="13730" spans="3:3" x14ac:dyDescent="0.2">
      <c r="C13730" s="13"/>
    </row>
    <row r="13731" spans="3:3" x14ac:dyDescent="0.2">
      <c r="C13731" s="13"/>
    </row>
    <row r="13732" spans="3:3" x14ac:dyDescent="0.2">
      <c r="C13732" s="13"/>
    </row>
    <row r="13733" spans="3:3" x14ac:dyDescent="0.2">
      <c r="C13733" s="13"/>
    </row>
    <row r="13734" spans="3:3" x14ac:dyDescent="0.2">
      <c r="C13734" s="13"/>
    </row>
    <row r="13735" spans="3:3" x14ac:dyDescent="0.2">
      <c r="C13735" s="13"/>
    </row>
    <row r="13736" spans="3:3" x14ac:dyDescent="0.2">
      <c r="C13736" s="13"/>
    </row>
    <row r="13737" spans="3:3" x14ac:dyDescent="0.2">
      <c r="C13737" s="13"/>
    </row>
    <row r="13738" spans="3:3" x14ac:dyDescent="0.2">
      <c r="C13738" s="13"/>
    </row>
    <row r="13739" spans="3:3" x14ac:dyDescent="0.2">
      <c r="C13739" s="13"/>
    </row>
    <row r="13740" spans="3:3" x14ac:dyDescent="0.2">
      <c r="C13740" s="13"/>
    </row>
    <row r="13741" spans="3:3" x14ac:dyDescent="0.2">
      <c r="C13741" s="13"/>
    </row>
    <row r="13742" spans="3:3" x14ac:dyDescent="0.2">
      <c r="C13742" s="13"/>
    </row>
    <row r="13743" spans="3:3" x14ac:dyDescent="0.2">
      <c r="C13743" s="13"/>
    </row>
    <row r="13744" spans="3:3" x14ac:dyDescent="0.2">
      <c r="C13744" s="13"/>
    </row>
    <row r="13745" spans="3:3" x14ac:dyDescent="0.2">
      <c r="C13745" s="13"/>
    </row>
    <row r="13746" spans="3:3" x14ac:dyDescent="0.2">
      <c r="C13746" s="13"/>
    </row>
    <row r="13747" spans="3:3" x14ac:dyDescent="0.2">
      <c r="C13747" s="13"/>
    </row>
    <row r="13748" spans="3:3" x14ac:dyDescent="0.2">
      <c r="C13748" s="13"/>
    </row>
    <row r="13749" spans="3:3" x14ac:dyDescent="0.2">
      <c r="C13749" s="13"/>
    </row>
    <row r="13750" spans="3:3" x14ac:dyDescent="0.2">
      <c r="C13750" s="13"/>
    </row>
    <row r="13751" spans="3:3" x14ac:dyDescent="0.2">
      <c r="C13751" s="13"/>
    </row>
    <row r="13752" spans="3:3" x14ac:dyDescent="0.2">
      <c r="C13752" s="13"/>
    </row>
    <row r="13753" spans="3:3" x14ac:dyDescent="0.2">
      <c r="C13753" s="13"/>
    </row>
    <row r="13754" spans="3:3" x14ac:dyDescent="0.2">
      <c r="C13754" s="13"/>
    </row>
    <row r="13755" spans="3:3" x14ac:dyDescent="0.2">
      <c r="C13755" s="13"/>
    </row>
    <row r="13756" spans="3:3" x14ac:dyDescent="0.2">
      <c r="C13756" s="13"/>
    </row>
    <row r="13757" spans="3:3" x14ac:dyDescent="0.2">
      <c r="C13757" s="13"/>
    </row>
    <row r="13758" spans="3:3" x14ac:dyDescent="0.2">
      <c r="C13758" s="13"/>
    </row>
    <row r="13759" spans="3:3" x14ac:dyDescent="0.2">
      <c r="C13759" s="13"/>
    </row>
    <row r="13760" spans="3:3" x14ac:dyDescent="0.2">
      <c r="C13760" s="13"/>
    </row>
    <row r="13761" spans="3:3" x14ac:dyDescent="0.2">
      <c r="C13761" s="13"/>
    </row>
    <row r="13762" spans="3:3" x14ac:dyDescent="0.2">
      <c r="C13762" s="13"/>
    </row>
    <row r="13763" spans="3:3" x14ac:dyDescent="0.2">
      <c r="C13763" s="13"/>
    </row>
    <row r="13764" spans="3:3" x14ac:dyDescent="0.2">
      <c r="C13764" s="13"/>
    </row>
    <row r="13765" spans="3:3" x14ac:dyDescent="0.2">
      <c r="C13765" s="13"/>
    </row>
    <row r="13766" spans="3:3" x14ac:dyDescent="0.2">
      <c r="C13766" s="13"/>
    </row>
    <row r="13767" spans="3:3" x14ac:dyDescent="0.2">
      <c r="C13767" s="13"/>
    </row>
    <row r="13768" spans="3:3" x14ac:dyDescent="0.2">
      <c r="C13768" s="13"/>
    </row>
    <row r="13769" spans="3:3" x14ac:dyDescent="0.2">
      <c r="C13769" s="13"/>
    </row>
    <row r="13770" spans="3:3" x14ac:dyDescent="0.2">
      <c r="C13770" s="13"/>
    </row>
    <row r="13771" spans="3:3" x14ac:dyDescent="0.2">
      <c r="C13771" s="13"/>
    </row>
    <row r="13772" spans="3:3" x14ac:dyDescent="0.2">
      <c r="C13772" s="13"/>
    </row>
    <row r="13773" spans="3:3" x14ac:dyDescent="0.2">
      <c r="C13773" s="13"/>
    </row>
    <row r="13774" spans="3:3" x14ac:dyDescent="0.2">
      <c r="C13774" s="13"/>
    </row>
    <row r="13775" spans="3:3" x14ac:dyDescent="0.2">
      <c r="C13775" s="13"/>
    </row>
    <row r="13776" spans="3:3" x14ac:dyDescent="0.2">
      <c r="C13776" s="13"/>
    </row>
    <row r="13777" spans="3:3" x14ac:dyDescent="0.2">
      <c r="C13777" s="13"/>
    </row>
    <row r="13778" spans="3:3" x14ac:dyDescent="0.2">
      <c r="C13778" s="13"/>
    </row>
    <row r="13779" spans="3:3" x14ac:dyDescent="0.2">
      <c r="C13779" s="13"/>
    </row>
    <row r="13780" spans="3:3" x14ac:dyDescent="0.2">
      <c r="C13780" s="13"/>
    </row>
    <row r="13781" spans="3:3" x14ac:dyDescent="0.2">
      <c r="C13781" s="13"/>
    </row>
    <row r="13782" spans="3:3" x14ac:dyDescent="0.2">
      <c r="C13782" s="13"/>
    </row>
    <row r="13783" spans="3:3" x14ac:dyDescent="0.2">
      <c r="C13783" s="13"/>
    </row>
    <row r="13784" spans="3:3" x14ac:dyDescent="0.2">
      <c r="C13784" s="13"/>
    </row>
    <row r="13785" spans="3:3" x14ac:dyDescent="0.2">
      <c r="C13785" s="13"/>
    </row>
    <row r="13786" spans="3:3" x14ac:dyDescent="0.2">
      <c r="C13786" s="13"/>
    </row>
    <row r="13787" spans="3:3" x14ac:dyDescent="0.2">
      <c r="C13787" s="13"/>
    </row>
    <row r="13788" spans="3:3" x14ac:dyDescent="0.2">
      <c r="C13788" s="13"/>
    </row>
    <row r="13789" spans="3:3" x14ac:dyDescent="0.2">
      <c r="C13789" s="13"/>
    </row>
    <row r="13790" spans="3:3" x14ac:dyDescent="0.2">
      <c r="C13790" s="13"/>
    </row>
    <row r="13791" spans="3:3" x14ac:dyDescent="0.2">
      <c r="C13791" s="13"/>
    </row>
    <row r="13792" spans="3:3" x14ac:dyDescent="0.2">
      <c r="C13792" s="13"/>
    </row>
    <row r="13793" spans="3:3" x14ac:dyDescent="0.2">
      <c r="C13793" s="13"/>
    </row>
    <row r="13794" spans="3:3" x14ac:dyDescent="0.2">
      <c r="C13794" s="13"/>
    </row>
    <row r="13795" spans="3:3" x14ac:dyDescent="0.2">
      <c r="C13795" s="13"/>
    </row>
    <row r="13796" spans="3:3" x14ac:dyDescent="0.2">
      <c r="C13796" s="13"/>
    </row>
    <row r="13797" spans="3:3" x14ac:dyDescent="0.2">
      <c r="C13797" s="13"/>
    </row>
    <row r="13798" spans="3:3" x14ac:dyDescent="0.2">
      <c r="C13798" s="13"/>
    </row>
    <row r="13799" spans="3:3" x14ac:dyDescent="0.2">
      <c r="C13799" s="13"/>
    </row>
    <row r="13800" spans="3:3" x14ac:dyDescent="0.2">
      <c r="C13800" s="13"/>
    </row>
    <row r="13801" spans="3:3" x14ac:dyDescent="0.2">
      <c r="C13801" s="13"/>
    </row>
    <row r="13802" spans="3:3" x14ac:dyDescent="0.2">
      <c r="C13802" s="13"/>
    </row>
    <row r="13803" spans="3:3" x14ac:dyDescent="0.2">
      <c r="C13803" s="13"/>
    </row>
    <row r="13804" spans="3:3" x14ac:dyDescent="0.2">
      <c r="C13804" s="13"/>
    </row>
    <row r="13805" spans="3:3" x14ac:dyDescent="0.2">
      <c r="C13805" s="13"/>
    </row>
    <row r="13806" spans="3:3" x14ac:dyDescent="0.2">
      <c r="C13806" s="13"/>
    </row>
    <row r="13807" spans="3:3" x14ac:dyDescent="0.2">
      <c r="C13807" s="13"/>
    </row>
    <row r="13808" spans="3:3" x14ac:dyDescent="0.2">
      <c r="C13808" s="13"/>
    </row>
    <row r="13809" spans="3:3" x14ac:dyDescent="0.2">
      <c r="C13809" s="13"/>
    </row>
    <row r="13810" spans="3:3" x14ac:dyDescent="0.2">
      <c r="C13810" s="13"/>
    </row>
    <row r="13811" spans="3:3" x14ac:dyDescent="0.2">
      <c r="C13811" s="13"/>
    </row>
    <row r="13812" spans="3:3" x14ac:dyDescent="0.2">
      <c r="C13812" s="13"/>
    </row>
    <row r="13813" spans="3:3" x14ac:dyDescent="0.2">
      <c r="C13813" s="13"/>
    </row>
    <row r="13814" spans="3:3" x14ac:dyDescent="0.2">
      <c r="C13814" s="13"/>
    </row>
    <row r="13815" spans="3:3" x14ac:dyDescent="0.2">
      <c r="C13815" s="13"/>
    </row>
    <row r="13816" spans="3:3" x14ac:dyDescent="0.2">
      <c r="C13816" s="13"/>
    </row>
    <row r="13817" spans="3:3" x14ac:dyDescent="0.2">
      <c r="C13817" s="13"/>
    </row>
    <row r="13818" spans="3:3" x14ac:dyDescent="0.2">
      <c r="C13818" s="13"/>
    </row>
    <row r="13819" spans="3:3" x14ac:dyDescent="0.2">
      <c r="C13819" s="13"/>
    </row>
    <row r="13820" spans="3:3" x14ac:dyDescent="0.2">
      <c r="C13820" s="13"/>
    </row>
    <row r="13821" spans="3:3" x14ac:dyDescent="0.2">
      <c r="C13821" s="13"/>
    </row>
    <row r="13822" spans="3:3" x14ac:dyDescent="0.2">
      <c r="C13822" s="13"/>
    </row>
    <row r="13823" spans="3:3" x14ac:dyDescent="0.2">
      <c r="C13823" s="13"/>
    </row>
    <row r="13824" spans="3:3" x14ac:dyDescent="0.2">
      <c r="C13824" s="13"/>
    </row>
    <row r="13825" spans="3:3" x14ac:dyDescent="0.2">
      <c r="C13825" s="13"/>
    </row>
    <row r="13826" spans="3:3" x14ac:dyDescent="0.2">
      <c r="C13826" s="13"/>
    </row>
    <row r="13827" spans="3:3" x14ac:dyDescent="0.2">
      <c r="C13827" s="13"/>
    </row>
    <row r="13828" spans="3:3" x14ac:dyDescent="0.2">
      <c r="C13828" s="13"/>
    </row>
    <row r="13829" spans="3:3" x14ac:dyDescent="0.2">
      <c r="C13829" s="13"/>
    </row>
    <row r="13830" spans="3:3" x14ac:dyDescent="0.2">
      <c r="C13830" s="13"/>
    </row>
    <row r="13831" spans="3:3" x14ac:dyDescent="0.2">
      <c r="C13831" s="13"/>
    </row>
    <row r="13832" spans="3:3" x14ac:dyDescent="0.2">
      <c r="C13832" s="13"/>
    </row>
    <row r="13833" spans="3:3" x14ac:dyDescent="0.2">
      <c r="C13833" s="13"/>
    </row>
    <row r="13834" spans="3:3" x14ac:dyDescent="0.2">
      <c r="C13834" s="13"/>
    </row>
    <row r="13835" spans="3:3" x14ac:dyDescent="0.2">
      <c r="C13835" s="13"/>
    </row>
    <row r="13836" spans="3:3" x14ac:dyDescent="0.2">
      <c r="C13836" s="13"/>
    </row>
    <row r="13837" spans="3:3" x14ac:dyDescent="0.2">
      <c r="C13837" s="13"/>
    </row>
    <row r="13838" spans="3:3" x14ac:dyDescent="0.2">
      <c r="C13838" s="13"/>
    </row>
    <row r="13839" spans="3:3" x14ac:dyDescent="0.2">
      <c r="C13839" s="13"/>
    </row>
    <row r="13840" spans="3:3" x14ac:dyDescent="0.2">
      <c r="C13840" s="13"/>
    </row>
    <row r="13841" spans="3:3" x14ac:dyDescent="0.2">
      <c r="C13841" s="13"/>
    </row>
    <row r="13842" spans="3:3" x14ac:dyDescent="0.2">
      <c r="C13842" s="13"/>
    </row>
    <row r="13843" spans="3:3" x14ac:dyDescent="0.2">
      <c r="C13843" s="13"/>
    </row>
    <row r="13844" spans="3:3" x14ac:dyDescent="0.2">
      <c r="C13844" s="13"/>
    </row>
    <row r="13845" spans="3:3" x14ac:dyDescent="0.2">
      <c r="C13845" s="13"/>
    </row>
    <row r="13846" spans="3:3" x14ac:dyDescent="0.2">
      <c r="C13846" s="13"/>
    </row>
    <row r="13847" spans="3:3" x14ac:dyDescent="0.2">
      <c r="C13847" s="13"/>
    </row>
    <row r="13848" spans="3:3" x14ac:dyDescent="0.2">
      <c r="C13848" s="13"/>
    </row>
    <row r="13849" spans="3:3" x14ac:dyDescent="0.2">
      <c r="C13849" s="13"/>
    </row>
    <row r="13850" spans="3:3" x14ac:dyDescent="0.2">
      <c r="C13850" s="13"/>
    </row>
    <row r="13851" spans="3:3" x14ac:dyDescent="0.2">
      <c r="C13851" s="13"/>
    </row>
    <row r="13852" spans="3:3" x14ac:dyDescent="0.2">
      <c r="C13852" s="13"/>
    </row>
    <row r="13853" spans="3:3" x14ac:dyDescent="0.2">
      <c r="C13853" s="13"/>
    </row>
    <row r="13854" spans="3:3" x14ac:dyDescent="0.2">
      <c r="C13854" s="13"/>
    </row>
    <row r="13855" spans="3:3" x14ac:dyDescent="0.2">
      <c r="C13855" s="13"/>
    </row>
    <row r="13856" spans="3:3" x14ac:dyDescent="0.2">
      <c r="C13856" s="13"/>
    </row>
    <row r="13857" spans="3:3" x14ac:dyDescent="0.2">
      <c r="C13857" s="13"/>
    </row>
    <row r="13858" spans="3:3" x14ac:dyDescent="0.2">
      <c r="C13858" s="13"/>
    </row>
    <row r="13859" spans="3:3" x14ac:dyDescent="0.2">
      <c r="C13859" s="13"/>
    </row>
    <row r="13860" spans="3:3" x14ac:dyDescent="0.2">
      <c r="C13860" s="13"/>
    </row>
    <row r="13861" spans="3:3" x14ac:dyDescent="0.2">
      <c r="C13861" s="13"/>
    </row>
    <row r="13862" spans="3:3" x14ac:dyDescent="0.2">
      <c r="C13862" s="13"/>
    </row>
    <row r="13863" spans="3:3" x14ac:dyDescent="0.2">
      <c r="C13863" s="13"/>
    </row>
    <row r="13864" spans="3:3" x14ac:dyDescent="0.2">
      <c r="C13864" s="13"/>
    </row>
    <row r="13865" spans="3:3" x14ac:dyDescent="0.2">
      <c r="C13865" s="13"/>
    </row>
    <row r="13866" spans="3:3" x14ac:dyDescent="0.2">
      <c r="C13866" s="13"/>
    </row>
    <row r="13867" spans="3:3" x14ac:dyDescent="0.2">
      <c r="C13867" s="13"/>
    </row>
    <row r="13868" spans="3:3" x14ac:dyDescent="0.2">
      <c r="C13868" s="13"/>
    </row>
    <row r="13869" spans="3:3" x14ac:dyDescent="0.2">
      <c r="C13869" s="13"/>
    </row>
    <row r="13870" spans="3:3" x14ac:dyDescent="0.2">
      <c r="C13870" s="13"/>
    </row>
    <row r="13871" spans="3:3" x14ac:dyDescent="0.2">
      <c r="C13871" s="13"/>
    </row>
    <row r="13872" spans="3:3" x14ac:dyDescent="0.2">
      <c r="C13872" s="13"/>
    </row>
    <row r="13873" spans="3:3" x14ac:dyDescent="0.2">
      <c r="C13873" s="13"/>
    </row>
    <row r="13874" spans="3:3" x14ac:dyDescent="0.2">
      <c r="C13874" s="13"/>
    </row>
    <row r="13875" spans="3:3" x14ac:dyDescent="0.2">
      <c r="C13875" s="13"/>
    </row>
    <row r="13876" spans="3:3" x14ac:dyDescent="0.2">
      <c r="C13876" s="13"/>
    </row>
    <row r="13877" spans="3:3" x14ac:dyDescent="0.2">
      <c r="C13877" s="13"/>
    </row>
    <row r="13878" spans="3:3" x14ac:dyDescent="0.2">
      <c r="C13878" s="13"/>
    </row>
    <row r="13879" spans="3:3" x14ac:dyDescent="0.2">
      <c r="C13879" s="13"/>
    </row>
    <row r="13880" spans="3:3" x14ac:dyDescent="0.2">
      <c r="C13880" s="13"/>
    </row>
    <row r="13881" spans="3:3" x14ac:dyDescent="0.2">
      <c r="C13881" s="13"/>
    </row>
    <row r="13882" spans="3:3" x14ac:dyDescent="0.2">
      <c r="C13882" s="13"/>
    </row>
    <row r="13883" spans="3:3" x14ac:dyDescent="0.2">
      <c r="C13883" s="13"/>
    </row>
    <row r="13884" spans="3:3" x14ac:dyDescent="0.2">
      <c r="C13884" s="13"/>
    </row>
    <row r="13885" spans="3:3" x14ac:dyDescent="0.2">
      <c r="C13885" s="13"/>
    </row>
    <row r="13886" spans="3:3" x14ac:dyDescent="0.2">
      <c r="C13886" s="13"/>
    </row>
    <row r="13887" spans="3:3" x14ac:dyDescent="0.2">
      <c r="C13887" s="13"/>
    </row>
    <row r="13888" spans="3:3" x14ac:dyDescent="0.2">
      <c r="C13888" s="13"/>
    </row>
    <row r="13889" spans="3:3" x14ac:dyDescent="0.2">
      <c r="C13889" s="13"/>
    </row>
    <row r="13890" spans="3:3" x14ac:dyDescent="0.2">
      <c r="C13890" s="13"/>
    </row>
    <row r="13891" spans="3:3" x14ac:dyDescent="0.2">
      <c r="C13891" s="13"/>
    </row>
    <row r="13892" spans="3:3" x14ac:dyDescent="0.2">
      <c r="C13892" s="13"/>
    </row>
    <row r="13893" spans="3:3" x14ac:dyDescent="0.2">
      <c r="C13893" s="13"/>
    </row>
    <row r="13894" spans="3:3" x14ac:dyDescent="0.2">
      <c r="C13894" s="13"/>
    </row>
    <row r="13895" spans="3:3" x14ac:dyDescent="0.2">
      <c r="C13895" s="13"/>
    </row>
    <row r="13896" spans="3:3" x14ac:dyDescent="0.2">
      <c r="C13896" s="13"/>
    </row>
    <row r="13897" spans="3:3" x14ac:dyDescent="0.2">
      <c r="C13897" s="13"/>
    </row>
    <row r="13898" spans="3:3" x14ac:dyDescent="0.2">
      <c r="C13898" s="13"/>
    </row>
    <row r="13899" spans="3:3" x14ac:dyDescent="0.2">
      <c r="C13899" s="13"/>
    </row>
    <row r="13900" spans="3:3" x14ac:dyDescent="0.2">
      <c r="C13900" s="13"/>
    </row>
    <row r="13901" spans="3:3" x14ac:dyDescent="0.2">
      <c r="C13901" s="13"/>
    </row>
    <row r="13902" spans="3:3" x14ac:dyDescent="0.2">
      <c r="C13902" s="13"/>
    </row>
    <row r="13903" spans="3:3" x14ac:dyDescent="0.2">
      <c r="C13903" s="13"/>
    </row>
    <row r="13904" spans="3:3" x14ac:dyDescent="0.2">
      <c r="C13904" s="13"/>
    </row>
    <row r="13905" spans="3:3" x14ac:dyDescent="0.2">
      <c r="C13905" s="13"/>
    </row>
    <row r="13906" spans="3:3" x14ac:dyDescent="0.2">
      <c r="C13906" s="13"/>
    </row>
    <row r="13907" spans="3:3" x14ac:dyDescent="0.2">
      <c r="C13907" s="13"/>
    </row>
    <row r="13908" spans="3:3" x14ac:dyDescent="0.2">
      <c r="C13908" s="13"/>
    </row>
    <row r="13909" spans="3:3" x14ac:dyDescent="0.2">
      <c r="C13909" s="13"/>
    </row>
    <row r="13910" spans="3:3" x14ac:dyDescent="0.2">
      <c r="C13910" s="13"/>
    </row>
    <row r="13911" spans="3:3" x14ac:dyDescent="0.2">
      <c r="C13911" s="13"/>
    </row>
    <row r="13912" spans="3:3" x14ac:dyDescent="0.2">
      <c r="C13912" s="13"/>
    </row>
    <row r="13913" spans="3:3" x14ac:dyDescent="0.2">
      <c r="C13913" s="13"/>
    </row>
    <row r="13914" spans="3:3" x14ac:dyDescent="0.2">
      <c r="C13914" s="13"/>
    </row>
    <row r="13915" spans="3:3" x14ac:dyDescent="0.2">
      <c r="C13915" s="13"/>
    </row>
    <row r="13916" spans="3:3" x14ac:dyDescent="0.2">
      <c r="C13916" s="13"/>
    </row>
    <row r="13917" spans="3:3" x14ac:dyDescent="0.2">
      <c r="C13917" s="13"/>
    </row>
    <row r="13918" spans="3:3" x14ac:dyDescent="0.2">
      <c r="C13918" s="13"/>
    </row>
    <row r="13919" spans="3:3" x14ac:dyDescent="0.2">
      <c r="C13919" s="13"/>
    </row>
    <row r="13920" spans="3:3" x14ac:dyDescent="0.2">
      <c r="C13920" s="13"/>
    </row>
    <row r="13921" spans="3:3" x14ac:dyDescent="0.2">
      <c r="C13921" s="13"/>
    </row>
    <row r="13922" spans="3:3" x14ac:dyDescent="0.2">
      <c r="C13922" s="13"/>
    </row>
    <row r="13923" spans="3:3" x14ac:dyDescent="0.2">
      <c r="C13923" s="13"/>
    </row>
    <row r="13924" spans="3:3" x14ac:dyDescent="0.2">
      <c r="C13924" s="13"/>
    </row>
    <row r="13925" spans="3:3" x14ac:dyDescent="0.2">
      <c r="C13925" s="13"/>
    </row>
    <row r="13926" spans="3:3" x14ac:dyDescent="0.2">
      <c r="C13926" s="13"/>
    </row>
    <row r="13927" spans="3:3" x14ac:dyDescent="0.2">
      <c r="C13927" s="13"/>
    </row>
    <row r="13928" spans="3:3" x14ac:dyDescent="0.2">
      <c r="C13928" s="13"/>
    </row>
    <row r="13929" spans="3:3" x14ac:dyDescent="0.2">
      <c r="C13929" s="13"/>
    </row>
    <row r="13930" spans="3:3" x14ac:dyDescent="0.2">
      <c r="C13930" s="13"/>
    </row>
    <row r="13931" spans="3:3" x14ac:dyDescent="0.2">
      <c r="C13931" s="13"/>
    </row>
    <row r="13932" spans="3:3" x14ac:dyDescent="0.2">
      <c r="C13932" s="13"/>
    </row>
    <row r="13933" spans="3:3" x14ac:dyDescent="0.2">
      <c r="C13933" s="13"/>
    </row>
    <row r="13934" spans="3:3" x14ac:dyDescent="0.2">
      <c r="C13934" s="13"/>
    </row>
    <row r="13935" spans="3:3" x14ac:dyDescent="0.2">
      <c r="C13935" s="13"/>
    </row>
    <row r="13936" spans="3:3" x14ac:dyDescent="0.2">
      <c r="C13936" s="13"/>
    </row>
    <row r="13937" spans="3:3" x14ac:dyDescent="0.2">
      <c r="C13937" s="13"/>
    </row>
    <row r="13938" spans="3:3" x14ac:dyDescent="0.2">
      <c r="C13938" s="13"/>
    </row>
    <row r="13939" spans="3:3" x14ac:dyDescent="0.2">
      <c r="C13939" s="13"/>
    </row>
    <row r="13940" spans="3:3" x14ac:dyDescent="0.2">
      <c r="C13940" s="13"/>
    </row>
    <row r="13941" spans="3:3" x14ac:dyDescent="0.2">
      <c r="C13941" s="13"/>
    </row>
    <row r="13942" spans="3:3" x14ac:dyDescent="0.2">
      <c r="C13942" s="13"/>
    </row>
    <row r="13943" spans="3:3" x14ac:dyDescent="0.2">
      <c r="C13943" s="13"/>
    </row>
    <row r="13944" spans="3:3" x14ac:dyDescent="0.2">
      <c r="C13944" s="13"/>
    </row>
    <row r="13945" spans="3:3" x14ac:dyDescent="0.2">
      <c r="C13945" s="13"/>
    </row>
    <row r="13946" spans="3:3" x14ac:dyDescent="0.2">
      <c r="C13946" s="13"/>
    </row>
    <row r="13947" spans="3:3" x14ac:dyDescent="0.2">
      <c r="C13947" s="13"/>
    </row>
    <row r="13948" spans="3:3" x14ac:dyDescent="0.2">
      <c r="C13948" s="13"/>
    </row>
    <row r="13949" spans="3:3" x14ac:dyDescent="0.2">
      <c r="C13949" s="13"/>
    </row>
    <row r="13950" spans="3:3" x14ac:dyDescent="0.2">
      <c r="C13950" s="13"/>
    </row>
    <row r="13951" spans="3:3" x14ac:dyDescent="0.2">
      <c r="C13951" s="13"/>
    </row>
    <row r="13952" spans="3:3" x14ac:dyDescent="0.2">
      <c r="C13952" s="13"/>
    </row>
    <row r="13953" spans="3:3" x14ac:dyDescent="0.2">
      <c r="C13953" s="13"/>
    </row>
    <row r="13954" spans="3:3" x14ac:dyDescent="0.2">
      <c r="C13954" s="13"/>
    </row>
    <row r="13955" spans="3:3" x14ac:dyDescent="0.2">
      <c r="C13955" s="13"/>
    </row>
    <row r="13956" spans="3:3" x14ac:dyDescent="0.2">
      <c r="C13956" s="13"/>
    </row>
    <row r="13957" spans="3:3" x14ac:dyDescent="0.2">
      <c r="C13957" s="13"/>
    </row>
    <row r="13958" spans="3:3" x14ac:dyDescent="0.2">
      <c r="C13958" s="13"/>
    </row>
    <row r="13959" spans="3:3" x14ac:dyDescent="0.2">
      <c r="C13959" s="13"/>
    </row>
    <row r="13960" spans="3:3" x14ac:dyDescent="0.2">
      <c r="C13960" s="13"/>
    </row>
    <row r="13961" spans="3:3" x14ac:dyDescent="0.2">
      <c r="C13961" s="13"/>
    </row>
    <row r="13962" spans="3:3" x14ac:dyDescent="0.2">
      <c r="C13962" s="13"/>
    </row>
    <row r="13963" spans="3:3" x14ac:dyDescent="0.2">
      <c r="C13963" s="13"/>
    </row>
    <row r="13964" spans="3:3" x14ac:dyDescent="0.2">
      <c r="C13964" s="13"/>
    </row>
    <row r="13965" spans="3:3" x14ac:dyDescent="0.2">
      <c r="C13965" s="13"/>
    </row>
    <row r="13966" spans="3:3" x14ac:dyDescent="0.2">
      <c r="C13966" s="13"/>
    </row>
    <row r="13967" spans="3:3" x14ac:dyDescent="0.2">
      <c r="C13967" s="13"/>
    </row>
    <row r="13968" spans="3:3" x14ac:dyDescent="0.2">
      <c r="C13968" s="13"/>
    </row>
    <row r="13969" spans="3:3" x14ac:dyDescent="0.2">
      <c r="C13969" s="13"/>
    </row>
    <row r="13970" spans="3:3" x14ac:dyDescent="0.2">
      <c r="C13970" s="13"/>
    </row>
    <row r="13971" spans="3:3" x14ac:dyDescent="0.2">
      <c r="C13971" s="13"/>
    </row>
    <row r="13972" spans="3:3" x14ac:dyDescent="0.2">
      <c r="C13972" s="13"/>
    </row>
    <row r="13973" spans="3:3" x14ac:dyDescent="0.2">
      <c r="C13973" s="13"/>
    </row>
    <row r="13974" spans="3:3" x14ac:dyDescent="0.2">
      <c r="C13974" s="13"/>
    </row>
    <row r="13975" spans="3:3" x14ac:dyDescent="0.2">
      <c r="C13975" s="13"/>
    </row>
    <row r="13976" spans="3:3" x14ac:dyDescent="0.2">
      <c r="C13976" s="13"/>
    </row>
    <row r="13977" spans="3:3" x14ac:dyDescent="0.2">
      <c r="C13977" s="13"/>
    </row>
    <row r="13978" spans="3:3" x14ac:dyDescent="0.2">
      <c r="C13978" s="13"/>
    </row>
    <row r="13979" spans="3:3" x14ac:dyDescent="0.2">
      <c r="C13979" s="13"/>
    </row>
    <row r="13980" spans="3:3" x14ac:dyDescent="0.2">
      <c r="C13980" s="13"/>
    </row>
    <row r="13981" spans="3:3" x14ac:dyDescent="0.2">
      <c r="C13981" s="13"/>
    </row>
    <row r="13982" spans="3:3" x14ac:dyDescent="0.2">
      <c r="C13982" s="13"/>
    </row>
    <row r="13983" spans="3:3" x14ac:dyDescent="0.2">
      <c r="C13983" s="13"/>
    </row>
    <row r="13984" spans="3:3" x14ac:dyDescent="0.2">
      <c r="C13984" s="13"/>
    </row>
    <row r="13985" spans="3:3" x14ac:dyDescent="0.2">
      <c r="C13985" s="13"/>
    </row>
    <row r="13986" spans="3:3" x14ac:dyDescent="0.2">
      <c r="C13986" s="13"/>
    </row>
    <row r="13987" spans="3:3" x14ac:dyDescent="0.2">
      <c r="C13987" s="13"/>
    </row>
    <row r="13988" spans="3:3" x14ac:dyDescent="0.2">
      <c r="C13988" s="13"/>
    </row>
    <row r="13989" spans="3:3" x14ac:dyDescent="0.2">
      <c r="C13989" s="13"/>
    </row>
    <row r="13990" spans="3:3" x14ac:dyDescent="0.2">
      <c r="C13990" s="13"/>
    </row>
    <row r="13991" spans="3:3" x14ac:dyDescent="0.2">
      <c r="C13991" s="13"/>
    </row>
    <row r="13992" spans="3:3" x14ac:dyDescent="0.2">
      <c r="C13992" s="13"/>
    </row>
    <row r="13993" spans="3:3" x14ac:dyDescent="0.2">
      <c r="C13993" s="13"/>
    </row>
    <row r="13994" spans="3:3" x14ac:dyDescent="0.2">
      <c r="C13994" s="13"/>
    </row>
    <row r="13995" spans="3:3" x14ac:dyDescent="0.2">
      <c r="C13995" s="13"/>
    </row>
    <row r="13996" spans="3:3" x14ac:dyDescent="0.2">
      <c r="C13996" s="13"/>
    </row>
    <row r="13997" spans="3:3" x14ac:dyDescent="0.2">
      <c r="C13997" s="13"/>
    </row>
    <row r="13998" spans="3:3" x14ac:dyDescent="0.2">
      <c r="C13998" s="13"/>
    </row>
    <row r="13999" spans="3:3" x14ac:dyDescent="0.2">
      <c r="C13999" s="13"/>
    </row>
    <row r="14000" spans="3:3" x14ac:dyDescent="0.2">
      <c r="C14000" s="13"/>
    </row>
    <row r="14001" spans="3:3" x14ac:dyDescent="0.2">
      <c r="C14001" s="13"/>
    </row>
    <row r="14002" spans="3:3" x14ac:dyDescent="0.2">
      <c r="C14002" s="13"/>
    </row>
    <row r="14003" spans="3:3" x14ac:dyDescent="0.2">
      <c r="C14003" s="13"/>
    </row>
    <row r="14004" spans="3:3" x14ac:dyDescent="0.2">
      <c r="C14004" s="13"/>
    </row>
    <row r="14005" spans="3:3" x14ac:dyDescent="0.2">
      <c r="C14005" s="13"/>
    </row>
    <row r="14006" spans="3:3" x14ac:dyDescent="0.2">
      <c r="C14006" s="13"/>
    </row>
    <row r="14007" spans="3:3" x14ac:dyDescent="0.2">
      <c r="C14007" s="13"/>
    </row>
    <row r="14008" spans="3:3" x14ac:dyDescent="0.2">
      <c r="C14008" s="13"/>
    </row>
    <row r="14009" spans="3:3" x14ac:dyDescent="0.2">
      <c r="C14009" s="13"/>
    </row>
    <row r="14010" spans="3:3" x14ac:dyDescent="0.2">
      <c r="C14010" s="13"/>
    </row>
    <row r="14011" spans="3:3" x14ac:dyDescent="0.2">
      <c r="C14011" s="13"/>
    </row>
    <row r="14012" spans="3:3" x14ac:dyDescent="0.2">
      <c r="C14012" s="13"/>
    </row>
    <row r="14013" spans="3:3" x14ac:dyDescent="0.2">
      <c r="C14013" s="13"/>
    </row>
    <row r="14014" spans="3:3" x14ac:dyDescent="0.2">
      <c r="C14014" s="13"/>
    </row>
    <row r="14015" spans="3:3" x14ac:dyDescent="0.2">
      <c r="C14015" s="13"/>
    </row>
    <row r="14016" spans="3:3" x14ac:dyDescent="0.2">
      <c r="C14016" s="13"/>
    </row>
    <row r="14017" spans="3:3" x14ac:dyDescent="0.2">
      <c r="C14017" s="13"/>
    </row>
    <row r="14018" spans="3:3" x14ac:dyDescent="0.2">
      <c r="C14018" s="13"/>
    </row>
    <row r="14019" spans="3:3" x14ac:dyDescent="0.2">
      <c r="C14019" s="13"/>
    </row>
    <row r="14020" spans="3:3" x14ac:dyDescent="0.2">
      <c r="C14020" s="13"/>
    </row>
    <row r="14021" spans="3:3" x14ac:dyDescent="0.2">
      <c r="C14021" s="13"/>
    </row>
    <row r="14022" spans="3:3" x14ac:dyDescent="0.2">
      <c r="C14022" s="13"/>
    </row>
    <row r="14023" spans="3:3" x14ac:dyDescent="0.2">
      <c r="C14023" s="13"/>
    </row>
    <row r="14024" spans="3:3" x14ac:dyDescent="0.2">
      <c r="C14024" s="13"/>
    </row>
    <row r="14025" spans="3:3" x14ac:dyDescent="0.2">
      <c r="C14025" s="13"/>
    </row>
    <row r="14026" spans="3:3" x14ac:dyDescent="0.2">
      <c r="C14026" s="13"/>
    </row>
    <row r="14027" spans="3:3" x14ac:dyDescent="0.2">
      <c r="C14027" s="13"/>
    </row>
    <row r="14028" spans="3:3" x14ac:dyDescent="0.2">
      <c r="C14028" s="13"/>
    </row>
    <row r="14029" spans="3:3" x14ac:dyDescent="0.2">
      <c r="C14029" s="13"/>
    </row>
    <row r="14030" spans="3:3" x14ac:dyDescent="0.2">
      <c r="C14030" s="13"/>
    </row>
    <row r="14031" spans="3:3" x14ac:dyDescent="0.2">
      <c r="C14031" s="13"/>
    </row>
    <row r="14032" spans="3:3" x14ac:dyDescent="0.2">
      <c r="C14032" s="13"/>
    </row>
    <row r="14033" spans="3:3" x14ac:dyDescent="0.2">
      <c r="C14033" s="13"/>
    </row>
    <row r="14034" spans="3:3" x14ac:dyDescent="0.2">
      <c r="C14034" s="13"/>
    </row>
    <row r="14035" spans="3:3" x14ac:dyDescent="0.2">
      <c r="C14035" s="13"/>
    </row>
    <row r="14036" spans="3:3" x14ac:dyDescent="0.2">
      <c r="C14036" s="13"/>
    </row>
    <row r="14037" spans="3:3" x14ac:dyDescent="0.2">
      <c r="C14037" s="13"/>
    </row>
    <row r="14038" spans="3:3" x14ac:dyDescent="0.2">
      <c r="C14038" s="13"/>
    </row>
    <row r="14039" spans="3:3" x14ac:dyDescent="0.2">
      <c r="C14039" s="13"/>
    </row>
    <row r="14040" spans="3:3" x14ac:dyDescent="0.2">
      <c r="C14040" s="13"/>
    </row>
    <row r="14041" spans="3:3" x14ac:dyDescent="0.2">
      <c r="C14041" s="13"/>
    </row>
    <row r="14042" spans="3:3" x14ac:dyDescent="0.2">
      <c r="C14042" s="13"/>
    </row>
    <row r="14043" spans="3:3" x14ac:dyDescent="0.2">
      <c r="C14043" s="13"/>
    </row>
    <row r="14044" spans="3:3" x14ac:dyDescent="0.2">
      <c r="C14044" s="13"/>
    </row>
    <row r="14045" spans="3:3" x14ac:dyDescent="0.2">
      <c r="C14045" s="13"/>
    </row>
    <row r="14046" spans="3:3" x14ac:dyDescent="0.2">
      <c r="C14046" s="13"/>
    </row>
    <row r="14047" spans="3:3" x14ac:dyDescent="0.2">
      <c r="C14047" s="13"/>
    </row>
    <row r="14048" spans="3:3" x14ac:dyDescent="0.2">
      <c r="C14048" s="13"/>
    </row>
    <row r="14049" spans="3:3" x14ac:dyDescent="0.2">
      <c r="C14049" s="13"/>
    </row>
    <row r="14050" spans="3:3" x14ac:dyDescent="0.2">
      <c r="C14050" s="13"/>
    </row>
    <row r="14051" spans="3:3" x14ac:dyDescent="0.2">
      <c r="C14051" s="13"/>
    </row>
    <row r="14052" spans="3:3" x14ac:dyDescent="0.2">
      <c r="C14052" s="13"/>
    </row>
    <row r="14053" spans="3:3" x14ac:dyDescent="0.2">
      <c r="C14053" s="13"/>
    </row>
    <row r="14054" spans="3:3" x14ac:dyDescent="0.2">
      <c r="C14054" s="13"/>
    </row>
    <row r="14055" spans="3:3" x14ac:dyDescent="0.2">
      <c r="C14055" s="13"/>
    </row>
    <row r="14056" spans="3:3" x14ac:dyDescent="0.2">
      <c r="C14056" s="13"/>
    </row>
    <row r="14057" spans="3:3" x14ac:dyDescent="0.2">
      <c r="C14057" s="13"/>
    </row>
    <row r="14058" spans="3:3" x14ac:dyDescent="0.2">
      <c r="C14058" s="13"/>
    </row>
    <row r="14059" spans="3:3" x14ac:dyDescent="0.2">
      <c r="C14059" s="13"/>
    </row>
    <row r="14060" spans="3:3" x14ac:dyDescent="0.2">
      <c r="C14060" s="13"/>
    </row>
    <row r="14061" spans="3:3" x14ac:dyDescent="0.2">
      <c r="C14061" s="13"/>
    </row>
    <row r="14062" spans="3:3" x14ac:dyDescent="0.2">
      <c r="C14062" s="13"/>
    </row>
    <row r="14063" spans="3:3" x14ac:dyDescent="0.2">
      <c r="C14063" s="13"/>
    </row>
    <row r="14064" spans="3:3" x14ac:dyDescent="0.2">
      <c r="C14064" s="13"/>
    </row>
    <row r="14065" spans="3:3" x14ac:dyDescent="0.2">
      <c r="C14065" s="13"/>
    </row>
    <row r="14066" spans="3:3" x14ac:dyDescent="0.2">
      <c r="C14066" s="13"/>
    </row>
    <row r="14067" spans="3:3" x14ac:dyDescent="0.2">
      <c r="C14067" s="13"/>
    </row>
    <row r="14068" spans="3:3" x14ac:dyDescent="0.2">
      <c r="C14068" s="13"/>
    </row>
    <row r="14069" spans="3:3" x14ac:dyDescent="0.2">
      <c r="C14069" s="13"/>
    </row>
    <row r="14070" spans="3:3" x14ac:dyDescent="0.2">
      <c r="C14070" s="13"/>
    </row>
    <row r="14071" spans="3:3" x14ac:dyDescent="0.2">
      <c r="C14071" s="13"/>
    </row>
    <row r="14072" spans="3:3" x14ac:dyDescent="0.2">
      <c r="C14072" s="13"/>
    </row>
    <row r="14073" spans="3:3" x14ac:dyDescent="0.2">
      <c r="C14073" s="13"/>
    </row>
    <row r="14074" spans="3:3" x14ac:dyDescent="0.2">
      <c r="C14074" s="13"/>
    </row>
    <row r="14075" spans="3:3" x14ac:dyDescent="0.2">
      <c r="C14075" s="13"/>
    </row>
    <row r="14076" spans="3:3" x14ac:dyDescent="0.2">
      <c r="C14076" s="13"/>
    </row>
    <row r="14077" spans="3:3" x14ac:dyDescent="0.2">
      <c r="C14077" s="13"/>
    </row>
    <row r="14078" spans="3:3" x14ac:dyDescent="0.2">
      <c r="C14078" s="13"/>
    </row>
    <row r="14079" spans="3:3" x14ac:dyDescent="0.2">
      <c r="C14079" s="13"/>
    </row>
    <row r="14080" spans="3:3" x14ac:dyDescent="0.2">
      <c r="C14080" s="13"/>
    </row>
    <row r="14081" spans="3:3" x14ac:dyDescent="0.2">
      <c r="C14081" s="13"/>
    </row>
    <row r="14082" spans="3:3" x14ac:dyDescent="0.2">
      <c r="C14082" s="13"/>
    </row>
    <row r="14083" spans="3:3" x14ac:dyDescent="0.2">
      <c r="C14083" s="13"/>
    </row>
    <row r="14084" spans="3:3" x14ac:dyDescent="0.2">
      <c r="C14084" s="13"/>
    </row>
    <row r="14085" spans="3:3" x14ac:dyDescent="0.2">
      <c r="C14085" s="13"/>
    </row>
    <row r="14086" spans="3:3" x14ac:dyDescent="0.2">
      <c r="C14086" s="13"/>
    </row>
    <row r="14087" spans="3:3" x14ac:dyDescent="0.2">
      <c r="C14087" s="13"/>
    </row>
    <row r="14088" spans="3:3" x14ac:dyDescent="0.2">
      <c r="C14088" s="13"/>
    </row>
    <row r="14089" spans="3:3" x14ac:dyDescent="0.2">
      <c r="C14089" s="13"/>
    </row>
    <row r="14090" spans="3:3" x14ac:dyDescent="0.2">
      <c r="C14090" s="13"/>
    </row>
    <row r="14091" spans="3:3" x14ac:dyDescent="0.2">
      <c r="C14091" s="13"/>
    </row>
    <row r="14092" spans="3:3" x14ac:dyDescent="0.2">
      <c r="C14092" s="13"/>
    </row>
    <row r="14093" spans="3:3" x14ac:dyDescent="0.2">
      <c r="C14093" s="13"/>
    </row>
    <row r="14094" spans="3:3" x14ac:dyDescent="0.2">
      <c r="C14094" s="13"/>
    </row>
    <row r="14095" spans="3:3" x14ac:dyDescent="0.2">
      <c r="C14095" s="13"/>
    </row>
    <row r="14096" spans="3:3" x14ac:dyDescent="0.2">
      <c r="C14096" s="13"/>
    </row>
    <row r="14097" spans="3:3" x14ac:dyDescent="0.2">
      <c r="C14097" s="13"/>
    </row>
    <row r="14098" spans="3:3" x14ac:dyDescent="0.2">
      <c r="C14098" s="13"/>
    </row>
    <row r="14099" spans="3:3" x14ac:dyDescent="0.2">
      <c r="C14099" s="13"/>
    </row>
    <row r="14100" spans="3:3" x14ac:dyDescent="0.2">
      <c r="C14100" s="13"/>
    </row>
    <row r="14101" spans="3:3" x14ac:dyDescent="0.2">
      <c r="C14101" s="13"/>
    </row>
    <row r="14102" spans="3:3" x14ac:dyDescent="0.2">
      <c r="C14102" s="13"/>
    </row>
    <row r="14103" spans="3:3" x14ac:dyDescent="0.2">
      <c r="C14103" s="13"/>
    </row>
    <row r="14104" spans="3:3" x14ac:dyDescent="0.2">
      <c r="C14104" s="13"/>
    </row>
    <row r="14105" spans="3:3" x14ac:dyDescent="0.2">
      <c r="C14105" s="13"/>
    </row>
    <row r="14106" spans="3:3" x14ac:dyDescent="0.2">
      <c r="C14106" s="13"/>
    </row>
    <row r="14107" spans="3:3" x14ac:dyDescent="0.2">
      <c r="C14107" s="13"/>
    </row>
    <row r="14108" spans="3:3" x14ac:dyDescent="0.2">
      <c r="C14108" s="13"/>
    </row>
    <row r="14109" spans="3:3" x14ac:dyDescent="0.2">
      <c r="C14109" s="13"/>
    </row>
    <row r="14110" spans="3:3" x14ac:dyDescent="0.2">
      <c r="C14110" s="13"/>
    </row>
    <row r="14111" spans="3:3" x14ac:dyDescent="0.2">
      <c r="C14111" s="13"/>
    </row>
    <row r="14112" spans="3:3" x14ac:dyDescent="0.2">
      <c r="C14112" s="13"/>
    </row>
    <row r="14113" spans="3:3" x14ac:dyDescent="0.2">
      <c r="C14113" s="13"/>
    </row>
    <row r="14114" spans="3:3" x14ac:dyDescent="0.2">
      <c r="C14114" s="13"/>
    </row>
    <row r="14115" spans="3:3" x14ac:dyDescent="0.2">
      <c r="C14115" s="13"/>
    </row>
    <row r="14116" spans="3:3" x14ac:dyDescent="0.2">
      <c r="C14116" s="13"/>
    </row>
    <row r="14117" spans="3:3" x14ac:dyDescent="0.2">
      <c r="C14117" s="13"/>
    </row>
    <row r="14118" spans="3:3" x14ac:dyDescent="0.2">
      <c r="C14118" s="13"/>
    </row>
    <row r="14119" spans="3:3" x14ac:dyDescent="0.2">
      <c r="C14119" s="13"/>
    </row>
    <row r="14120" spans="3:3" x14ac:dyDescent="0.2">
      <c r="C14120" s="13"/>
    </row>
    <row r="14121" spans="3:3" x14ac:dyDescent="0.2">
      <c r="C14121" s="13"/>
    </row>
    <row r="14122" spans="3:3" x14ac:dyDescent="0.2">
      <c r="C14122" s="13"/>
    </row>
    <row r="14123" spans="3:3" x14ac:dyDescent="0.2">
      <c r="C14123" s="13"/>
    </row>
    <row r="14124" spans="3:3" x14ac:dyDescent="0.2">
      <c r="C14124" s="13"/>
    </row>
    <row r="14125" spans="3:3" x14ac:dyDescent="0.2">
      <c r="C14125" s="13"/>
    </row>
    <row r="14126" spans="3:3" x14ac:dyDescent="0.2">
      <c r="C14126" s="13"/>
    </row>
    <row r="14127" spans="3:3" x14ac:dyDescent="0.2">
      <c r="C14127" s="13"/>
    </row>
    <row r="14128" spans="3:3" x14ac:dyDescent="0.2">
      <c r="C14128" s="13"/>
    </row>
    <row r="14129" spans="3:3" x14ac:dyDescent="0.2">
      <c r="C14129" s="13"/>
    </row>
    <row r="14130" spans="3:3" x14ac:dyDescent="0.2">
      <c r="C14130" s="13"/>
    </row>
    <row r="14131" spans="3:3" x14ac:dyDescent="0.2">
      <c r="C14131" s="13"/>
    </row>
    <row r="14132" spans="3:3" x14ac:dyDescent="0.2">
      <c r="C14132" s="13"/>
    </row>
    <row r="14133" spans="3:3" x14ac:dyDescent="0.2">
      <c r="C14133" s="13"/>
    </row>
    <row r="14134" spans="3:3" x14ac:dyDescent="0.2">
      <c r="C14134" s="13"/>
    </row>
    <row r="14135" spans="3:3" x14ac:dyDescent="0.2">
      <c r="C14135" s="13"/>
    </row>
    <row r="14136" spans="3:3" x14ac:dyDescent="0.2">
      <c r="C14136" s="13"/>
    </row>
    <row r="14137" spans="3:3" x14ac:dyDescent="0.2">
      <c r="C14137" s="13"/>
    </row>
    <row r="14138" spans="3:3" x14ac:dyDescent="0.2">
      <c r="C14138" s="13"/>
    </row>
    <row r="14139" spans="3:3" x14ac:dyDescent="0.2">
      <c r="C14139" s="13"/>
    </row>
    <row r="14140" spans="3:3" x14ac:dyDescent="0.2">
      <c r="C14140" s="13"/>
    </row>
    <row r="14141" spans="3:3" x14ac:dyDescent="0.2">
      <c r="C14141" s="13"/>
    </row>
    <row r="14142" spans="3:3" x14ac:dyDescent="0.2">
      <c r="C14142" s="13"/>
    </row>
    <row r="14143" spans="3:3" x14ac:dyDescent="0.2">
      <c r="C14143" s="13"/>
    </row>
    <row r="14144" spans="3:3" x14ac:dyDescent="0.2">
      <c r="C14144" s="13"/>
    </row>
    <row r="14145" spans="3:3" x14ac:dyDescent="0.2">
      <c r="C14145" s="13"/>
    </row>
    <row r="14146" spans="3:3" x14ac:dyDescent="0.2">
      <c r="C14146" s="13"/>
    </row>
    <row r="14147" spans="3:3" x14ac:dyDescent="0.2">
      <c r="C14147" s="13"/>
    </row>
    <row r="14148" spans="3:3" x14ac:dyDescent="0.2">
      <c r="C14148" s="13"/>
    </row>
    <row r="14149" spans="3:3" x14ac:dyDescent="0.2">
      <c r="C14149" s="13"/>
    </row>
    <row r="14150" spans="3:3" x14ac:dyDescent="0.2">
      <c r="C14150" s="13"/>
    </row>
    <row r="14151" spans="3:3" x14ac:dyDescent="0.2">
      <c r="C14151" s="13"/>
    </row>
    <row r="14152" spans="3:3" x14ac:dyDescent="0.2">
      <c r="C14152" s="13"/>
    </row>
    <row r="14153" spans="3:3" x14ac:dyDescent="0.2">
      <c r="C14153" s="13"/>
    </row>
    <row r="14154" spans="3:3" x14ac:dyDescent="0.2">
      <c r="C14154" s="13"/>
    </row>
    <row r="14155" spans="3:3" x14ac:dyDescent="0.2">
      <c r="C14155" s="13"/>
    </row>
    <row r="14156" spans="3:3" x14ac:dyDescent="0.2">
      <c r="C14156" s="13"/>
    </row>
    <row r="14157" spans="3:3" x14ac:dyDescent="0.2">
      <c r="C14157" s="13"/>
    </row>
    <row r="14158" spans="3:3" x14ac:dyDescent="0.2">
      <c r="C14158" s="13"/>
    </row>
    <row r="14159" spans="3:3" x14ac:dyDescent="0.2">
      <c r="C14159" s="13"/>
    </row>
    <row r="14160" spans="3:3" x14ac:dyDescent="0.2">
      <c r="C14160" s="13"/>
    </row>
    <row r="14161" spans="3:3" x14ac:dyDescent="0.2">
      <c r="C14161" s="13"/>
    </row>
    <row r="14162" spans="3:3" x14ac:dyDescent="0.2">
      <c r="C14162" s="13"/>
    </row>
    <row r="14163" spans="3:3" x14ac:dyDescent="0.2">
      <c r="C14163" s="13"/>
    </row>
    <row r="14164" spans="3:3" x14ac:dyDescent="0.2">
      <c r="C14164" s="13"/>
    </row>
    <row r="14165" spans="3:3" x14ac:dyDescent="0.2">
      <c r="C14165" s="13"/>
    </row>
    <row r="14166" spans="3:3" x14ac:dyDescent="0.2">
      <c r="C14166" s="13"/>
    </row>
    <row r="14167" spans="3:3" x14ac:dyDescent="0.2">
      <c r="C14167" s="13"/>
    </row>
    <row r="14168" spans="3:3" x14ac:dyDescent="0.2">
      <c r="C14168" s="13"/>
    </row>
    <row r="14169" spans="3:3" x14ac:dyDescent="0.2">
      <c r="C14169" s="13"/>
    </row>
    <row r="14170" spans="3:3" x14ac:dyDescent="0.2">
      <c r="C14170" s="13"/>
    </row>
    <row r="14171" spans="3:3" x14ac:dyDescent="0.2">
      <c r="C14171" s="13"/>
    </row>
    <row r="14172" spans="3:3" x14ac:dyDescent="0.2">
      <c r="C14172" s="13"/>
    </row>
    <row r="14173" spans="3:3" x14ac:dyDescent="0.2">
      <c r="C14173" s="13"/>
    </row>
    <row r="14174" spans="3:3" x14ac:dyDescent="0.2">
      <c r="C14174" s="13"/>
    </row>
    <row r="14175" spans="3:3" x14ac:dyDescent="0.2">
      <c r="C14175" s="13"/>
    </row>
    <row r="14176" spans="3:3" x14ac:dyDescent="0.2">
      <c r="C14176" s="13"/>
    </row>
    <row r="14177" spans="3:3" x14ac:dyDescent="0.2">
      <c r="C14177" s="13"/>
    </row>
    <row r="14178" spans="3:3" x14ac:dyDescent="0.2">
      <c r="C14178" s="13"/>
    </row>
    <row r="14179" spans="3:3" x14ac:dyDescent="0.2">
      <c r="C14179" s="13"/>
    </row>
    <row r="14180" spans="3:3" x14ac:dyDescent="0.2">
      <c r="C14180" s="13"/>
    </row>
    <row r="14181" spans="3:3" x14ac:dyDescent="0.2">
      <c r="C14181" s="13"/>
    </row>
    <row r="14182" spans="3:3" x14ac:dyDescent="0.2">
      <c r="C14182" s="13"/>
    </row>
    <row r="14183" spans="3:3" x14ac:dyDescent="0.2">
      <c r="C14183" s="13"/>
    </row>
    <row r="14184" spans="3:3" x14ac:dyDescent="0.2">
      <c r="C14184" s="13"/>
    </row>
    <row r="14185" spans="3:3" x14ac:dyDescent="0.2">
      <c r="C14185" s="13"/>
    </row>
    <row r="14186" spans="3:3" x14ac:dyDescent="0.2">
      <c r="C14186" s="13"/>
    </row>
    <row r="14187" spans="3:3" x14ac:dyDescent="0.2">
      <c r="C14187" s="13"/>
    </row>
    <row r="14188" spans="3:3" x14ac:dyDescent="0.2">
      <c r="C14188" s="13"/>
    </row>
    <row r="14189" spans="3:3" x14ac:dyDescent="0.2">
      <c r="C14189" s="13"/>
    </row>
    <row r="14190" spans="3:3" x14ac:dyDescent="0.2">
      <c r="C14190" s="13"/>
    </row>
    <row r="14191" spans="3:3" x14ac:dyDescent="0.2">
      <c r="C14191" s="13"/>
    </row>
    <row r="14192" spans="3:3" x14ac:dyDescent="0.2">
      <c r="C14192" s="13"/>
    </row>
    <row r="14193" spans="3:3" x14ac:dyDescent="0.2">
      <c r="C14193" s="13"/>
    </row>
    <row r="14194" spans="3:3" x14ac:dyDescent="0.2">
      <c r="C14194" s="13"/>
    </row>
    <row r="14195" spans="3:3" x14ac:dyDescent="0.2">
      <c r="C14195" s="13"/>
    </row>
    <row r="14196" spans="3:3" x14ac:dyDescent="0.2">
      <c r="C14196" s="13"/>
    </row>
    <row r="14197" spans="3:3" x14ac:dyDescent="0.2">
      <c r="C14197" s="13"/>
    </row>
    <row r="14198" spans="3:3" x14ac:dyDescent="0.2">
      <c r="C14198" s="13"/>
    </row>
    <row r="14199" spans="3:3" x14ac:dyDescent="0.2">
      <c r="C14199" s="13"/>
    </row>
    <row r="14200" spans="3:3" x14ac:dyDescent="0.2">
      <c r="C14200" s="13"/>
    </row>
    <row r="14201" spans="3:3" x14ac:dyDescent="0.2">
      <c r="C14201" s="13"/>
    </row>
    <row r="14202" spans="3:3" x14ac:dyDescent="0.2">
      <c r="C14202" s="13"/>
    </row>
    <row r="14203" spans="3:3" x14ac:dyDescent="0.2">
      <c r="C14203" s="13"/>
    </row>
    <row r="14204" spans="3:3" x14ac:dyDescent="0.2">
      <c r="C14204" s="13"/>
    </row>
    <row r="14205" spans="3:3" x14ac:dyDescent="0.2">
      <c r="C14205" s="13"/>
    </row>
    <row r="14206" spans="3:3" x14ac:dyDescent="0.2">
      <c r="C14206" s="13"/>
    </row>
    <row r="14207" spans="3:3" x14ac:dyDescent="0.2">
      <c r="C14207" s="13"/>
    </row>
    <row r="14208" spans="3:3" x14ac:dyDescent="0.2">
      <c r="C14208" s="13"/>
    </row>
    <row r="14209" spans="3:3" x14ac:dyDescent="0.2">
      <c r="C14209" s="13"/>
    </row>
    <row r="14210" spans="3:3" x14ac:dyDescent="0.2">
      <c r="C14210" s="13"/>
    </row>
    <row r="14211" spans="3:3" x14ac:dyDescent="0.2">
      <c r="C14211" s="13"/>
    </row>
    <row r="14212" spans="3:3" x14ac:dyDescent="0.2">
      <c r="C14212" s="13"/>
    </row>
    <row r="14213" spans="3:3" x14ac:dyDescent="0.2">
      <c r="C14213" s="13"/>
    </row>
    <row r="14214" spans="3:3" x14ac:dyDescent="0.2">
      <c r="C14214" s="13"/>
    </row>
    <row r="14215" spans="3:3" x14ac:dyDescent="0.2">
      <c r="C14215" s="13"/>
    </row>
    <row r="14216" spans="3:3" x14ac:dyDescent="0.2">
      <c r="C14216" s="13"/>
    </row>
    <row r="14217" spans="3:3" x14ac:dyDescent="0.2">
      <c r="C14217" s="13"/>
    </row>
    <row r="14218" spans="3:3" x14ac:dyDescent="0.2">
      <c r="C14218" s="13"/>
    </row>
    <row r="14219" spans="3:3" x14ac:dyDescent="0.2">
      <c r="C14219" s="13"/>
    </row>
    <row r="14220" spans="3:3" x14ac:dyDescent="0.2">
      <c r="C14220" s="13"/>
    </row>
    <row r="14221" spans="3:3" x14ac:dyDescent="0.2">
      <c r="C14221" s="13"/>
    </row>
    <row r="14222" spans="3:3" x14ac:dyDescent="0.2">
      <c r="C14222" s="13"/>
    </row>
    <row r="14223" spans="3:3" x14ac:dyDescent="0.2">
      <c r="C14223" s="13"/>
    </row>
    <row r="14224" spans="3:3" x14ac:dyDescent="0.2">
      <c r="C14224" s="13"/>
    </row>
    <row r="14225" spans="3:3" x14ac:dyDescent="0.2">
      <c r="C14225" s="13"/>
    </row>
    <row r="14226" spans="3:3" x14ac:dyDescent="0.2">
      <c r="C14226" s="13"/>
    </row>
    <row r="14227" spans="3:3" x14ac:dyDescent="0.2">
      <c r="C14227" s="13"/>
    </row>
    <row r="14228" spans="3:3" x14ac:dyDescent="0.2">
      <c r="C14228" s="13"/>
    </row>
    <row r="14229" spans="3:3" x14ac:dyDescent="0.2">
      <c r="C14229" s="13"/>
    </row>
    <row r="14230" spans="3:3" x14ac:dyDescent="0.2">
      <c r="C14230" s="13"/>
    </row>
    <row r="14231" spans="3:3" x14ac:dyDescent="0.2">
      <c r="C14231" s="13"/>
    </row>
    <row r="14232" spans="3:3" x14ac:dyDescent="0.2">
      <c r="C14232" s="13"/>
    </row>
    <row r="14233" spans="3:3" x14ac:dyDescent="0.2">
      <c r="C14233" s="13"/>
    </row>
    <row r="14234" spans="3:3" x14ac:dyDescent="0.2">
      <c r="C14234" s="13"/>
    </row>
    <row r="14235" spans="3:3" x14ac:dyDescent="0.2">
      <c r="C14235" s="13"/>
    </row>
    <row r="14236" spans="3:3" x14ac:dyDescent="0.2">
      <c r="C14236" s="13"/>
    </row>
    <row r="14237" spans="3:3" x14ac:dyDescent="0.2">
      <c r="C14237" s="13"/>
    </row>
    <row r="14238" spans="3:3" x14ac:dyDescent="0.2">
      <c r="C14238" s="13"/>
    </row>
    <row r="14239" spans="3:3" x14ac:dyDescent="0.2">
      <c r="C14239" s="13"/>
    </row>
    <row r="14240" spans="3:3" x14ac:dyDescent="0.2">
      <c r="C14240" s="13"/>
    </row>
    <row r="14241" spans="3:3" x14ac:dyDescent="0.2">
      <c r="C14241" s="13"/>
    </row>
    <row r="14242" spans="3:3" x14ac:dyDescent="0.2">
      <c r="C14242" s="13"/>
    </row>
    <row r="14243" spans="3:3" x14ac:dyDescent="0.2">
      <c r="C14243" s="13"/>
    </row>
    <row r="14244" spans="3:3" x14ac:dyDescent="0.2">
      <c r="C14244" s="13"/>
    </row>
    <row r="14245" spans="3:3" x14ac:dyDescent="0.2">
      <c r="C14245" s="13"/>
    </row>
    <row r="14246" spans="3:3" x14ac:dyDescent="0.2">
      <c r="C14246" s="13"/>
    </row>
    <row r="14247" spans="3:3" x14ac:dyDescent="0.2">
      <c r="C14247" s="13"/>
    </row>
    <row r="14248" spans="3:3" x14ac:dyDescent="0.2">
      <c r="C14248" s="13"/>
    </row>
    <row r="14249" spans="3:3" x14ac:dyDescent="0.2">
      <c r="C14249" s="13"/>
    </row>
    <row r="14250" spans="3:3" x14ac:dyDescent="0.2">
      <c r="C14250" s="13"/>
    </row>
    <row r="14251" spans="3:3" x14ac:dyDescent="0.2">
      <c r="C14251" s="13"/>
    </row>
    <row r="14252" spans="3:3" x14ac:dyDescent="0.2">
      <c r="C14252" s="13"/>
    </row>
    <row r="14253" spans="3:3" x14ac:dyDescent="0.2">
      <c r="C14253" s="13"/>
    </row>
    <row r="14254" spans="3:3" x14ac:dyDescent="0.2">
      <c r="C14254" s="13"/>
    </row>
    <row r="14255" spans="3:3" x14ac:dyDescent="0.2">
      <c r="C14255" s="13"/>
    </row>
    <row r="14256" spans="3:3" x14ac:dyDescent="0.2">
      <c r="C14256" s="13"/>
    </row>
    <row r="14257" spans="3:3" x14ac:dyDescent="0.2">
      <c r="C14257" s="13"/>
    </row>
    <row r="14258" spans="3:3" x14ac:dyDescent="0.2">
      <c r="C14258" s="13"/>
    </row>
    <row r="14259" spans="3:3" x14ac:dyDescent="0.2">
      <c r="C14259" s="13"/>
    </row>
    <row r="14260" spans="3:3" x14ac:dyDescent="0.2">
      <c r="C14260" s="13"/>
    </row>
    <row r="14261" spans="3:3" x14ac:dyDescent="0.2">
      <c r="C14261" s="13"/>
    </row>
    <row r="14262" spans="3:3" x14ac:dyDescent="0.2">
      <c r="C14262" s="13"/>
    </row>
    <row r="14263" spans="3:3" x14ac:dyDescent="0.2">
      <c r="C14263" s="13"/>
    </row>
    <row r="14264" spans="3:3" x14ac:dyDescent="0.2">
      <c r="C14264" s="13"/>
    </row>
    <row r="14265" spans="3:3" x14ac:dyDescent="0.2">
      <c r="C14265" s="13"/>
    </row>
    <row r="14266" spans="3:3" x14ac:dyDescent="0.2">
      <c r="C14266" s="13"/>
    </row>
    <row r="14267" spans="3:3" x14ac:dyDescent="0.2">
      <c r="C14267" s="13"/>
    </row>
    <row r="14268" spans="3:3" x14ac:dyDescent="0.2">
      <c r="C14268" s="13"/>
    </row>
    <row r="14269" spans="3:3" x14ac:dyDescent="0.2">
      <c r="C14269" s="13"/>
    </row>
    <row r="14270" spans="3:3" x14ac:dyDescent="0.2">
      <c r="C14270" s="13"/>
    </row>
    <row r="14271" spans="3:3" x14ac:dyDescent="0.2">
      <c r="C14271" s="13"/>
    </row>
    <row r="14272" spans="3:3" x14ac:dyDescent="0.2">
      <c r="C14272" s="13"/>
    </row>
    <row r="14273" spans="3:3" x14ac:dyDescent="0.2">
      <c r="C14273" s="13"/>
    </row>
    <row r="14274" spans="3:3" x14ac:dyDescent="0.2">
      <c r="C14274" s="13"/>
    </row>
    <row r="14275" spans="3:3" x14ac:dyDescent="0.2">
      <c r="C14275" s="13"/>
    </row>
    <row r="14276" spans="3:3" x14ac:dyDescent="0.2">
      <c r="C14276" s="13"/>
    </row>
    <row r="14277" spans="3:3" x14ac:dyDescent="0.2">
      <c r="C14277" s="13"/>
    </row>
    <row r="14278" spans="3:3" x14ac:dyDescent="0.2">
      <c r="C14278" s="13"/>
    </row>
    <row r="14279" spans="3:3" x14ac:dyDescent="0.2">
      <c r="C14279" s="13"/>
    </row>
    <row r="14280" spans="3:3" x14ac:dyDescent="0.2">
      <c r="C14280" s="13"/>
    </row>
    <row r="14281" spans="3:3" x14ac:dyDescent="0.2">
      <c r="C14281" s="13"/>
    </row>
    <row r="14282" spans="3:3" x14ac:dyDescent="0.2">
      <c r="C14282" s="13"/>
    </row>
    <row r="14283" spans="3:3" x14ac:dyDescent="0.2">
      <c r="C14283" s="13"/>
    </row>
    <row r="14284" spans="3:3" x14ac:dyDescent="0.2">
      <c r="C14284" s="13"/>
    </row>
    <row r="14285" spans="3:3" x14ac:dyDescent="0.2">
      <c r="C14285" s="13"/>
    </row>
    <row r="14286" spans="3:3" x14ac:dyDescent="0.2">
      <c r="C14286" s="13"/>
    </row>
    <row r="14287" spans="3:3" x14ac:dyDescent="0.2">
      <c r="C14287" s="13"/>
    </row>
    <row r="14288" spans="3:3" x14ac:dyDescent="0.2">
      <c r="C14288" s="13"/>
    </row>
    <row r="14289" spans="3:3" x14ac:dyDescent="0.2">
      <c r="C14289" s="13"/>
    </row>
    <row r="14290" spans="3:3" x14ac:dyDescent="0.2">
      <c r="C14290" s="13"/>
    </row>
    <row r="14291" spans="3:3" x14ac:dyDescent="0.2">
      <c r="C14291" s="13"/>
    </row>
    <row r="14292" spans="3:3" x14ac:dyDescent="0.2">
      <c r="C14292" s="13"/>
    </row>
    <row r="14293" spans="3:3" x14ac:dyDescent="0.2">
      <c r="C14293" s="13"/>
    </row>
    <row r="14294" spans="3:3" x14ac:dyDescent="0.2">
      <c r="C14294" s="13"/>
    </row>
    <row r="14295" spans="3:3" x14ac:dyDescent="0.2">
      <c r="C14295" s="13"/>
    </row>
    <row r="14296" spans="3:3" x14ac:dyDescent="0.2">
      <c r="C14296" s="13"/>
    </row>
    <row r="14297" spans="3:3" x14ac:dyDescent="0.2">
      <c r="C14297" s="13"/>
    </row>
    <row r="14298" spans="3:3" x14ac:dyDescent="0.2">
      <c r="C14298" s="13"/>
    </row>
    <row r="14299" spans="3:3" x14ac:dyDescent="0.2">
      <c r="C14299" s="13"/>
    </row>
    <row r="14300" spans="3:3" x14ac:dyDescent="0.2">
      <c r="C14300" s="13"/>
    </row>
    <row r="14301" spans="3:3" x14ac:dyDescent="0.2">
      <c r="C14301" s="13"/>
    </row>
    <row r="14302" spans="3:3" x14ac:dyDescent="0.2">
      <c r="C14302" s="13"/>
    </row>
    <row r="14303" spans="3:3" x14ac:dyDescent="0.2">
      <c r="C14303" s="13"/>
    </row>
    <row r="14304" spans="3:3" x14ac:dyDescent="0.2">
      <c r="C14304" s="13"/>
    </row>
    <row r="14305" spans="3:3" x14ac:dyDescent="0.2">
      <c r="C14305" s="13"/>
    </row>
    <row r="14306" spans="3:3" x14ac:dyDescent="0.2">
      <c r="C14306" s="13"/>
    </row>
    <row r="14307" spans="3:3" x14ac:dyDescent="0.2">
      <c r="C14307" s="13"/>
    </row>
    <row r="14308" spans="3:3" x14ac:dyDescent="0.2">
      <c r="C14308" s="13"/>
    </row>
    <row r="14309" spans="3:3" x14ac:dyDescent="0.2">
      <c r="C14309" s="13"/>
    </row>
    <row r="14310" spans="3:3" x14ac:dyDescent="0.2">
      <c r="C14310" s="13"/>
    </row>
    <row r="14311" spans="3:3" x14ac:dyDescent="0.2">
      <c r="C14311" s="13"/>
    </row>
    <row r="14312" spans="3:3" x14ac:dyDescent="0.2">
      <c r="C14312" s="13"/>
    </row>
    <row r="14313" spans="3:3" x14ac:dyDescent="0.2">
      <c r="C14313" s="13"/>
    </row>
    <row r="14314" spans="3:3" x14ac:dyDescent="0.2">
      <c r="C14314" s="13"/>
    </row>
    <row r="14315" spans="3:3" x14ac:dyDescent="0.2">
      <c r="C14315" s="13"/>
    </row>
    <row r="14316" spans="3:3" x14ac:dyDescent="0.2">
      <c r="C14316" s="13"/>
    </row>
    <row r="14317" spans="3:3" x14ac:dyDescent="0.2">
      <c r="C14317" s="13"/>
    </row>
    <row r="14318" spans="3:3" x14ac:dyDescent="0.2">
      <c r="C14318" s="13"/>
    </row>
    <row r="14319" spans="3:3" x14ac:dyDescent="0.2">
      <c r="C14319" s="13"/>
    </row>
    <row r="14320" spans="3:3" x14ac:dyDescent="0.2">
      <c r="C14320" s="13"/>
    </row>
    <row r="14321" spans="3:3" x14ac:dyDescent="0.2">
      <c r="C14321" s="13"/>
    </row>
    <row r="14322" spans="3:3" x14ac:dyDescent="0.2">
      <c r="C14322" s="13"/>
    </row>
    <row r="14323" spans="3:3" x14ac:dyDescent="0.2">
      <c r="C14323" s="13"/>
    </row>
    <row r="14324" spans="3:3" x14ac:dyDescent="0.2">
      <c r="C14324" s="13"/>
    </row>
    <row r="14325" spans="3:3" x14ac:dyDescent="0.2">
      <c r="C14325" s="13"/>
    </row>
    <row r="14326" spans="3:3" x14ac:dyDescent="0.2">
      <c r="C14326" s="13"/>
    </row>
    <row r="14327" spans="3:3" x14ac:dyDescent="0.2">
      <c r="C14327" s="13"/>
    </row>
    <row r="14328" spans="3:3" x14ac:dyDescent="0.2">
      <c r="C14328" s="13"/>
    </row>
    <row r="14329" spans="3:3" x14ac:dyDescent="0.2">
      <c r="C14329" s="13"/>
    </row>
    <row r="14330" spans="3:3" x14ac:dyDescent="0.2">
      <c r="C14330" s="13"/>
    </row>
    <row r="14331" spans="3:3" x14ac:dyDescent="0.2">
      <c r="C14331" s="13"/>
    </row>
    <row r="14332" spans="3:3" x14ac:dyDescent="0.2">
      <c r="C14332" s="13"/>
    </row>
    <row r="14333" spans="3:3" x14ac:dyDescent="0.2">
      <c r="C14333" s="13"/>
    </row>
    <row r="14334" spans="3:3" x14ac:dyDescent="0.2">
      <c r="C14334" s="13"/>
    </row>
    <row r="14335" spans="3:3" x14ac:dyDescent="0.2">
      <c r="C14335" s="13"/>
    </row>
    <row r="14336" spans="3:3" x14ac:dyDescent="0.2">
      <c r="C14336" s="13"/>
    </row>
    <row r="14337" spans="3:3" x14ac:dyDescent="0.2">
      <c r="C14337" s="13"/>
    </row>
    <row r="14338" spans="3:3" x14ac:dyDescent="0.2">
      <c r="C14338" s="13"/>
    </row>
    <row r="14339" spans="3:3" x14ac:dyDescent="0.2">
      <c r="C14339" s="13"/>
    </row>
    <row r="14340" spans="3:3" x14ac:dyDescent="0.2">
      <c r="C14340" s="13"/>
    </row>
    <row r="14341" spans="3:3" x14ac:dyDescent="0.2">
      <c r="C14341" s="13"/>
    </row>
    <row r="14342" spans="3:3" x14ac:dyDescent="0.2">
      <c r="C14342" s="13"/>
    </row>
    <row r="14343" spans="3:3" x14ac:dyDescent="0.2">
      <c r="C14343" s="13"/>
    </row>
    <row r="14344" spans="3:3" x14ac:dyDescent="0.2">
      <c r="C14344" s="13"/>
    </row>
    <row r="14345" spans="3:3" x14ac:dyDescent="0.2">
      <c r="C14345" s="13"/>
    </row>
    <row r="14346" spans="3:3" x14ac:dyDescent="0.2">
      <c r="C14346" s="13"/>
    </row>
    <row r="14347" spans="3:3" x14ac:dyDescent="0.2">
      <c r="C14347" s="13"/>
    </row>
    <row r="14348" spans="3:3" x14ac:dyDescent="0.2">
      <c r="C14348" s="13"/>
    </row>
    <row r="14349" spans="3:3" x14ac:dyDescent="0.2">
      <c r="C14349" s="13"/>
    </row>
    <row r="14350" spans="3:3" x14ac:dyDescent="0.2">
      <c r="C14350" s="13"/>
    </row>
    <row r="14351" spans="3:3" x14ac:dyDescent="0.2">
      <c r="C14351" s="13"/>
    </row>
    <row r="14352" spans="3:3" x14ac:dyDescent="0.2">
      <c r="C14352" s="13"/>
    </row>
    <row r="14353" spans="3:3" x14ac:dyDescent="0.2">
      <c r="C14353" s="13"/>
    </row>
    <row r="14354" spans="3:3" x14ac:dyDescent="0.2">
      <c r="C14354" s="13"/>
    </row>
    <row r="14355" spans="3:3" x14ac:dyDescent="0.2">
      <c r="C14355" s="13"/>
    </row>
    <row r="14356" spans="3:3" x14ac:dyDescent="0.2">
      <c r="C14356" s="13"/>
    </row>
    <row r="14357" spans="3:3" x14ac:dyDescent="0.2">
      <c r="C14357" s="13"/>
    </row>
    <row r="14358" spans="3:3" x14ac:dyDescent="0.2">
      <c r="C14358" s="13"/>
    </row>
    <row r="14359" spans="3:3" x14ac:dyDescent="0.2">
      <c r="C14359" s="13"/>
    </row>
    <row r="14360" spans="3:3" x14ac:dyDescent="0.2">
      <c r="C14360" s="13"/>
    </row>
    <row r="14361" spans="3:3" x14ac:dyDescent="0.2">
      <c r="C14361" s="13"/>
    </row>
    <row r="14362" spans="3:3" x14ac:dyDescent="0.2">
      <c r="C14362" s="13"/>
    </row>
    <row r="14363" spans="3:3" x14ac:dyDescent="0.2">
      <c r="C14363" s="13"/>
    </row>
    <row r="14364" spans="3:3" x14ac:dyDescent="0.2">
      <c r="C14364" s="13"/>
    </row>
    <row r="14365" spans="3:3" x14ac:dyDescent="0.2">
      <c r="C14365" s="13"/>
    </row>
    <row r="14366" spans="3:3" x14ac:dyDescent="0.2">
      <c r="C14366" s="13"/>
    </row>
    <row r="14367" spans="3:3" x14ac:dyDescent="0.2">
      <c r="C14367" s="13"/>
    </row>
    <row r="14368" spans="3:3" x14ac:dyDescent="0.2">
      <c r="C14368" s="13"/>
    </row>
    <row r="14369" spans="3:3" x14ac:dyDescent="0.2">
      <c r="C14369" s="13"/>
    </row>
    <row r="14370" spans="3:3" x14ac:dyDescent="0.2">
      <c r="C14370" s="13"/>
    </row>
    <row r="14371" spans="3:3" x14ac:dyDescent="0.2">
      <c r="C14371" s="13"/>
    </row>
    <row r="14372" spans="3:3" x14ac:dyDescent="0.2">
      <c r="C14372" s="13"/>
    </row>
    <row r="14373" spans="3:3" x14ac:dyDescent="0.2">
      <c r="C14373" s="13"/>
    </row>
    <row r="14374" spans="3:3" x14ac:dyDescent="0.2">
      <c r="C14374" s="13"/>
    </row>
    <row r="14375" spans="3:3" x14ac:dyDescent="0.2">
      <c r="C14375" s="13"/>
    </row>
    <row r="14376" spans="3:3" x14ac:dyDescent="0.2">
      <c r="C14376" s="13"/>
    </row>
    <row r="14377" spans="3:3" x14ac:dyDescent="0.2">
      <c r="C14377" s="13"/>
    </row>
    <row r="14378" spans="3:3" x14ac:dyDescent="0.2">
      <c r="C14378" s="13"/>
    </row>
    <row r="14379" spans="3:3" x14ac:dyDescent="0.2">
      <c r="C14379" s="13"/>
    </row>
    <row r="14380" spans="3:3" x14ac:dyDescent="0.2">
      <c r="C14380" s="13"/>
    </row>
    <row r="14381" spans="3:3" x14ac:dyDescent="0.2">
      <c r="C14381" s="13"/>
    </row>
    <row r="14382" spans="3:3" x14ac:dyDescent="0.2">
      <c r="C14382" s="13"/>
    </row>
    <row r="14383" spans="3:3" x14ac:dyDescent="0.2">
      <c r="C14383" s="13"/>
    </row>
    <row r="14384" spans="3:3" x14ac:dyDescent="0.2">
      <c r="C14384" s="13"/>
    </row>
    <row r="14385" spans="3:3" x14ac:dyDescent="0.2">
      <c r="C14385" s="13"/>
    </row>
    <row r="14386" spans="3:3" x14ac:dyDescent="0.2">
      <c r="C14386" s="13"/>
    </row>
    <row r="14387" spans="3:3" x14ac:dyDescent="0.2">
      <c r="C14387" s="13"/>
    </row>
    <row r="14388" spans="3:3" x14ac:dyDescent="0.2">
      <c r="C14388" s="13"/>
    </row>
    <row r="14389" spans="3:3" x14ac:dyDescent="0.2">
      <c r="C14389" s="13"/>
    </row>
    <row r="14390" spans="3:3" x14ac:dyDescent="0.2">
      <c r="C14390" s="13"/>
    </row>
    <row r="14391" spans="3:3" x14ac:dyDescent="0.2">
      <c r="C14391" s="13"/>
    </row>
    <row r="14392" spans="3:3" x14ac:dyDescent="0.2">
      <c r="C14392" s="13"/>
    </row>
    <row r="14393" spans="3:3" x14ac:dyDescent="0.2">
      <c r="C14393" s="13"/>
    </row>
    <row r="14394" spans="3:3" x14ac:dyDescent="0.2">
      <c r="C14394" s="13"/>
    </row>
    <row r="14395" spans="3:3" x14ac:dyDescent="0.2">
      <c r="C14395" s="13"/>
    </row>
    <row r="14396" spans="3:3" x14ac:dyDescent="0.2">
      <c r="C14396" s="13"/>
    </row>
    <row r="14397" spans="3:3" x14ac:dyDescent="0.2">
      <c r="C14397" s="13"/>
    </row>
    <row r="14398" spans="3:3" x14ac:dyDescent="0.2">
      <c r="C14398" s="13"/>
    </row>
    <row r="14399" spans="3:3" x14ac:dyDescent="0.2">
      <c r="C14399" s="13"/>
    </row>
    <row r="14400" spans="3:3" x14ac:dyDescent="0.2">
      <c r="C14400" s="13"/>
    </row>
    <row r="14401" spans="3:3" x14ac:dyDescent="0.2">
      <c r="C14401" s="13"/>
    </row>
    <row r="14402" spans="3:3" x14ac:dyDescent="0.2">
      <c r="C14402" s="13"/>
    </row>
    <row r="14403" spans="3:3" x14ac:dyDescent="0.2">
      <c r="C14403" s="13"/>
    </row>
    <row r="14404" spans="3:3" x14ac:dyDescent="0.2">
      <c r="C14404" s="13"/>
    </row>
    <row r="14405" spans="3:3" x14ac:dyDescent="0.2">
      <c r="C14405" s="13"/>
    </row>
    <row r="14406" spans="3:3" x14ac:dyDescent="0.2">
      <c r="C14406" s="13"/>
    </row>
    <row r="14407" spans="3:3" x14ac:dyDescent="0.2">
      <c r="C14407" s="13"/>
    </row>
    <row r="14408" spans="3:3" x14ac:dyDescent="0.2">
      <c r="C14408" s="13"/>
    </row>
    <row r="14409" spans="3:3" x14ac:dyDescent="0.2">
      <c r="C14409" s="13"/>
    </row>
    <row r="14410" spans="3:3" x14ac:dyDescent="0.2">
      <c r="C14410" s="13"/>
    </row>
    <row r="14411" spans="3:3" x14ac:dyDescent="0.2">
      <c r="C14411" s="13"/>
    </row>
    <row r="14412" spans="3:3" x14ac:dyDescent="0.2">
      <c r="C14412" s="13"/>
    </row>
    <row r="14413" spans="3:3" x14ac:dyDescent="0.2">
      <c r="C14413" s="13"/>
    </row>
    <row r="14414" spans="3:3" x14ac:dyDescent="0.2">
      <c r="C14414" s="13"/>
    </row>
    <row r="14415" spans="3:3" x14ac:dyDescent="0.2">
      <c r="C14415" s="13"/>
    </row>
    <row r="14416" spans="3:3" x14ac:dyDescent="0.2">
      <c r="C14416" s="13"/>
    </row>
    <row r="14417" spans="3:3" x14ac:dyDescent="0.2">
      <c r="C14417" s="13"/>
    </row>
    <row r="14418" spans="3:3" x14ac:dyDescent="0.2">
      <c r="C14418" s="13"/>
    </row>
    <row r="14419" spans="3:3" x14ac:dyDescent="0.2">
      <c r="C14419" s="13"/>
    </row>
    <row r="14420" spans="3:3" x14ac:dyDescent="0.2">
      <c r="C14420" s="13"/>
    </row>
    <row r="14421" spans="3:3" x14ac:dyDescent="0.2">
      <c r="C14421" s="13"/>
    </row>
    <row r="14422" spans="3:3" x14ac:dyDescent="0.2">
      <c r="C14422" s="13"/>
    </row>
    <row r="14423" spans="3:3" x14ac:dyDescent="0.2">
      <c r="C14423" s="13"/>
    </row>
    <row r="14424" spans="3:3" x14ac:dyDescent="0.2">
      <c r="C14424" s="13"/>
    </row>
    <row r="14425" spans="3:3" x14ac:dyDescent="0.2">
      <c r="C14425" s="13"/>
    </row>
    <row r="14426" spans="3:3" x14ac:dyDescent="0.2">
      <c r="C14426" s="13"/>
    </row>
    <row r="14427" spans="3:3" x14ac:dyDescent="0.2">
      <c r="C14427" s="13"/>
    </row>
    <row r="14428" spans="3:3" x14ac:dyDescent="0.2">
      <c r="C14428" s="13"/>
    </row>
    <row r="14429" spans="3:3" x14ac:dyDescent="0.2">
      <c r="C14429" s="13"/>
    </row>
    <row r="14430" spans="3:3" x14ac:dyDescent="0.2">
      <c r="C14430" s="13"/>
    </row>
    <row r="14431" spans="3:3" x14ac:dyDescent="0.2">
      <c r="C14431" s="13"/>
    </row>
    <row r="14432" spans="3:3" x14ac:dyDescent="0.2">
      <c r="C14432" s="13"/>
    </row>
    <row r="14433" spans="3:3" x14ac:dyDescent="0.2">
      <c r="C14433" s="13"/>
    </row>
    <row r="14434" spans="3:3" x14ac:dyDescent="0.2">
      <c r="C14434" s="13"/>
    </row>
    <row r="14435" spans="3:3" x14ac:dyDescent="0.2">
      <c r="C14435" s="13"/>
    </row>
    <row r="14436" spans="3:3" x14ac:dyDescent="0.2">
      <c r="C14436" s="13"/>
    </row>
    <row r="14437" spans="3:3" x14ac:dyDescent="0.2">
      <c r="C14437" s="13"/>
    </row>
    <row r="14438" spans="3:3" x14ac:dyDescent="0.2">
      <c r="C14438" s="13"/>
    </row>
    <row r="14439" spans="3:3" x14ac:dyDescent="0.2">
      <c r="C14439" s="13"/>
    </row>
    <row r="14440" spans="3:3" x14ac:dyDescent="0.2">
      <c r="C14440" s="13"/>
    </row>
    <row r="14441" spans="3:3" x14ac:dyDescent="0.2">
      <c r="C14441" s="13"/>
    </row>
    <row r="14442" spans="3:3" x14ac:dyDescent="0.2">
      <c r="C14442" s="13"/>
    </row>
    <row r="14443" spans="3:3" x14ac:dyDescent="0.2">
      <c r="C14443" s="13"/>
    </row>
    <row r="14444" spans="3:3" x14ac:dyDescent="0.2">
      <c r="C14444" s="13"/>
    </row>
    <row r="14445" spans="3:3" x14ac:dyDescent="0.2">
      <c r="C14445" s="13"/>
    </row>
    <row r="14446" spans="3:3" x14ac:dyDescent="0.2">
      <c r="C14446" s="13"/>
    </row>
    <row r="14447" spans="3:3" x14ac:dyDescent="0.2">
      <c r="C14447" s="13"/>
    </row>
    <row r="14448" spans="3:3" x14ac:dyDescent="0.2">
      <c r="C14448" s="13"/>
    </row>
    <row r="14449" spans="3:3" x14ac:dyDescent="0.2">
      <c r="C14449" s="13"/>
    </row>
    <row r="14450" spans="3:3" x14ac:dyDescent="0.2">
      <c r="C14450" s="13"/>
    </row>
    <row r="14451" spans="3:3" x14ac:dyDescent="0.2">
      <c r="C14451" s="13"/>
    </row>
    <row r="14452" spans="3:3" x14ac:dyDescent="0.2">
      <c r="C14452" s="13"/>
    </row>
    <row r="14453" spans="3:3" x14ac:dyDescent="0.2">
      <c r="C14453" s="13"/>
    </row>
    <row r="14454" spans="3:3" x14ac:dyDescent="0.2">
      <c r="C14454" s="13"/>
    </row>
    <row r="14455" spans="3:3" x14ac:dyDescent="0.2">
      <c r="C14455" s="13"/>
    </row>
    <row r="14456" spans="3:3" x14ac:dyDescent="0.2">
      <c r="C14456" s="13"/>
    </row>
    <row r="14457" spans="3:3" x14ac:dyDescent="0.2">
      <c r="C14457" s="13"/>
    </row>
    <row r="14458" spans="3:3" x14ac:dyDescent="0.2">
      <c r="C14458" s="13"/>
    </row>
    <row r="14459" spans="3:3" x14ac:dyDescent="0.2">
      <c r="C14459" s="13"/>
    </row>
    <row r="14460" spans="3:3" x14ac:dyDescent="0.2">
      <c r="C14460" s="13"/>
    </row>
    <row r="14461" spans="3:3" x14ac:dyDescent="0.2">
      <c r="C14461" s="13"/>
    </row>
    <row r="14462" spans="3:3" x14ac:dyDescent="0.2">
      <c r="C14462" s="13"/>
    </row>
    <row r="14463" spans="3:3" x14ac:dyDescent="0.2">
      <c r="C14463" s="13"/>
    </row>
    <row r="14464" spans="3:3" x14ac:dyDescent="0.2">
      <c r="C14464" s="13"/>
    </row>
    <row r="14465" spans="3:3" x14ac:dyDescent="0.2">
      <c r="C14465" s="13"/>
    </row>
    <row r="14466" spans="3:3" x14ac:dyDescent="0.2">
      <c r="C14466" s="13"/>
    </row>
    <row r="14467" spans="3:3" x14ac:dyDescent="0.2">
      <c r="C14467" s="13"/>
    </row>
    <row r="14468" spans="3:3" x14ac:dyDescent="0.2">
      <c r="C14468" s="13"/>
    </row>
    <row r="14469" spans="3:3" x14ac:dyDescent="0.2">
      <c r="C14469" s="13"/>
    </row>
    <row r="14470" spans="3:3" x14ac:dyDescent="0.2">
      <c r="C14470" s="13"/>
    </row>
    <row r="14471" spans="3:3" x14ac:dyDescent="0.2">
      <c r="C14471" s="13"/>
    </row>
    <row r="14472" spans="3:3" x14ac:dyDescent="0.2">
      <c r="C14472" s="13"/>
    </row>
    <row r="14473" spans="3:3" x14ac:dyDescent="0.2">
      <c r="C14473" s="13"/>
    </row>
    <row r="14474" spans="3:3" x14ac:dyDescent="0.2">
      <c r="C14474" s="13"/>
    </row>
    <row r="14475" spans="3:3" x14ac:dyDescent="0.2">
      <c r="C14475" s="13"/>
    </row>
    <row r="14476" spans="3:3" x14ac:dyDescent="0.2">
      <c r="C14476" s="13"/>
    </row>
    <row r="14477" spans="3:3" x14ac:dyDescent="0.2">
      <c r="C14477" s="13"/>
    </row>
    <row r="14478" spans="3:3" x14ac:dyDescent="0.2">
      <c r="C14478" s="13"/>
    </row>
    <row r="14479" spans="3:3" x14ac:dyDescent="0.2">
      <c r="C14479" s="13"/>
    </row>
    <row r="14480" spans="3:3" x14ac:dyDescent="0.2">
      <c r="C14480" s="13"/>
    </row>
    <row r="14481" spans="3:3" x14ac:dyDescent="0.2">
      <c r="C14481" s="13"/>
    </row>
    <row r="14482" spans="3:3" x14ac:dyDescent="0.2">
      <c r="C14482" s="13"/>
    </row>
    <row r="14483" spans="3:3" x14ac:dyDescent="0.2">
      <c r="C14483" s="13"/>
    </row>
    <row r="14484" spans="3:3" x14ac:dyDescent="0.2">
      <c r="C14484" s="13"/>
    </row>
    <row r="14485" spans="3:3" x14ac:dyDescent="0.2">
      <c r="C14485" s="13"/>
    </row>
    <row r="14486" spans="3:3" x14ac:dyDescent="0.2">
      <c r="C14486" s="13"/>
    </row>
    <row r="14487" spans="3:3" x14ac:dyDescent="0.2">
      <c r="C14487" s="13"/>
    </row>
    <row r="14488" spans="3:3" x14ac:dyDescent="0.2">
      <c r="C14488" s="13"/>
    </row>
    <row r="14489" spans="3:3" x14ac:dyDescent="0.2">
      <c r="C14489" s="13"/>
    </row>
    <row r="14490" spans="3:3" x14ac:dyDescent="0.2">
      <c r="C14490" s="13"/>
    </row>
    <row r="14491" spans="3:3" x14ac:dyDescent="0.2">
      <c r="C14491" s="13"/>
    </row>
    <row r="14492" spans="3:3" x14ac:dyDescent="0.2">
      <c r="C14492" s="13"/>
    </row>
    <row r="14493" spans="3:3" x14ac:dyDescent="0.2">
      <c r="C14493" s="13"/>
    </row>
    <row r="14494" spans="3:3" x14ac:dyDescent="0.2">
      <c r="C14494" s="13"/>
    </row>
    <row r="14495" spans="3:3" x14ac:dyDescent="0.2">
      <c r="C14495" s="13"/>
    </row>
    <row r="14496" spans="3:3" x14ac:dyDescent="0.2">
      <c r="C14496" s="13"/>
    </row>
    <row r="14497" spans="3:3" x14ac:dyDescent="0.2">
      <c r="C14497" s="13"/>
    </row>
    <row r="14498" spans="3:3" x14ac:dyDescent="0.2">
      <c r="C14498" s="13"/>
    </row>
    <row r="14499" spans="3:3" x14ac:dyDescent="0.2">
      <c r="C14499" s="13"/>
    </row>
    <row r="14500" spans="3:3" x14ac:dyDescent="0.2">
      <c r="C14500" s="13"/>
    </row>
    <row r="14501" spans="3:3" x14ac:dyDescent="0.2">
      <c r="C14501" s="13"/>
    </row>
    <row r="14502" spans="3:3" x14ac:dyDescent="0.2">
      <c r="C14502" s="13"/>
    </row>
    <row r="14503" spans="3:3" x14ac:dyDescent="0.2">
      <c r="C14503" s="13"/>
    </row>
    <row r="14504" spans="3:3" x14ac:dyDescent="0.2">
      <c r="C14504" s="13"/>
    </row>
    <row r="14505" spans="3:3" x14ac:dyDescent="0.2">
      <c r="C14505" s="13"/>
    </row>
    <row r="14506" spans="3:3" x14ac:dyDescent="0.2">
      <c r="C14506" s="13"/>
    </row>
    <row r="14507" spans="3:3" x14ac:dyDescent="0.2">
      <c r="C14507" s="13"/>
    </row>
    <row r="14508" spans="3:3" x14ac:dyDescent="0.2">
      <c r="C14508" s="13"/>
    </row>
    <row r="14509" spans="3:3" x14ac:dyDescent="0.2">
      <c r="C14509" s="13"/>
    </row>
    <row r="14510" spans="3:3" x14ac:dyDescent="0.2">
      <c r="C14510" s="13"/>
    </row>
    <row r="14511" spans="3:3" x14ac:dyDescent="0.2">
      <c r="C14511" s="13"/>
    </row>
    <row r="14512" spans="3:3" x14ac:dyDescent="0.2">
      <c r="C14512" s="13"/>
    </row>
    <row r="14513" spans="3:3" x14ac:dyDescent="0.2">
      <c r="C14513" s="13"/>
    </row>
    <row r="14514" spans="3:3" x14ac:dyDescent="0.2">
      <c r="C14514" s="13"/>
    </row>
    <row r="14515" spans="3:3" x14ac:dyDescent="0.2">
      <c r="C14515" s="13"/>
    </row>
    <row r="14516" spans="3:3" x14ac:dyDescent="0.2">
      <c r="C14516" s="13"/>
    </row>
    <row r="14517" spans="3:3" x14ac:dyDescent="0.2">
      <c r="C14517" s="13"/>
    </row>
    <row r="14518" spans="3:3" x14ac:dyDescent="0.2">
      <c r="C14518" s="13"/>
    </row>
    <row r="14519" spans="3:3" x14ac:dyDescent="0.2">
      <c r="C14519" s="13"/>
    </row>
    <row r="14520" spans="3:3" x14ac:dyDescent="0.2">
      <c r="C14520" s="13"/>
    </row>
    <row r="14521" spans="3:3" x14ac:dyDescent="0.2">
      <c r="C14521" s="13"/>
    </row>
    <row r="14522" spans="3:3" x14ac:dyDescent="0.2">
      <c r="C14522" s="13"/>
    </row>
    <row r="14523" spans="3:3" x14ac:dyDescent="0.2">
      <c r="C14523" s="13"/>
    </row>
    <row r="14524" spans="3:3" x14ac:dyDescent="0.2">
      <c r="C14524" s="13"/>
    </row>
    <row r="14525" spans="3:3" x14ac:dyDescent="0.2">
      <c r="C14525" s="13"/>
    </row>
    <row r="14526" spans="3:3" x14ac:dyDescent="0.2">
      <c r="C14526" s="13"/>
    </row>
    <row r="14527" spans="3:3" x14ac:dyDescent="0.2">
      <c r="C14527" s="13"/>
    </row>
    <row r="14528" spans="3:3" x14ac:dyDescent="0.2">
      <c r="C14528" s="13"/>
    </row>
    <row r="14529" spans="3:3" x14ac:dyDescent="0.2">
      <c r="C14529" s="13"/>
    </row>
    <row r="14530" spans="3:3" x14ac:dyDescent="0.2">
      <c r="C14530" s="13"/>
    </row>
    <row r="14531" spans="3:3" x14ac:dyDescent="0.2">
      <c r="C14531" s="13"/>
    </row>
    <row r="14532" spans="3:3" x14ac:dyDescent="0.2">
      <c r="C14532" s="13"/>
    </row>
    <row r="14533" spans="3:3" x14ac:dyDescent="0.2">
      <c r="C14533" s="13"/>
    </row>
    <row r="14534" spans="3:3" x14ac:dyDescent="0.2">
      <c r="C14534" s="13"/>
    </row>
    <row r="14535" spans="3:3" x14ac:dyDescent="0.2">
      <c r="C14535" s="13"/>
    </row>
    <row r="14536" spans="3:3" x14ac:dyDescent="0.2">
      <c r="C14536" s="13"/>
    </row>
    <row r="14537" spans="3:3" x14ac:dyDescent="0.2">
      <c r="C14537" s="13"/>
    </row>
    <row r="14538" spans="3:3" x14ac:dyDescent="0.2">
      <c r="C14538" s="13"/>
    </row>
    <row r="14539" spans="3:3" x14ac:dyDescent="0.2">
      <c r="C14539" s="13"/>
    </row>
    <row r="14540" spans="3:3" x14ac:dyDescent="0.2">
      <c r="C14540" s="13"/>
    </row>
    <row r="14541" spans="3:3" x14ac:dyDescent="0.2">
      <c r="C14541" s="13"/>
    </row>
    <row r="14542" spans="3:3" x14ac:dyDescent="0.2">
      <c r="C14542" s="13"/>
    </row>
    <row r="14543" spans="3:3" x14ac:dyDescent="0.2">
      <c r="C14543" s="13"/>
    </row>
    <row r="14544" spans="3:3" x14ac:dyDescent="0.2">
      <c r="C14544" s="13"/>
    </row>
    <row r="14545" spans="3:3" x14ac:dyDescent="0.2">
      <c r="C14545" s="13"/>
    </row>
    <row r="14546" spans="3:3" x14ac:dyDescent="0.2">
      <c r="C14546" s="13"/>
    </row>
    <row r="14547" spans="3:3" x14ac:dyDescent="0.2">
      <c r="C14547" s="13"/>
    </row>
    <row r="14548" spans="3:3" x14ac:dyDescent="0.2">
      <c r="C14548" s="13"/>
    </row>
    <row r="14549" spans="3:3" x14ac:dyDescent="0.2">
      <c r="C14549" s="13"/>
    </row>
    <row r="14550" spans="3:3" x14ac:dyDescent="0.2">
      <c r="C14550" s="13"/>
    </row>
    <row r="14551" spans="3:3" x14ac:dyDescent="0.2">
      <c r="C14551" s="13"/>
    </row>
    <row r="14552" spans="3:3" x14ac:dyDescent="0.2">
      <c r="C14552" s="13"/>
    </row>
    <row r="14553" spans="3:3" x14ac:dyDescent="0.2">
      <c r="C14553" s="13"/>
    </row>
    <row r="14554" spans="3:3" x14ac:dyDescent="0.2">
      <c r="C14554" s="13"/>
    </row>
    <row r="14555" spans="3:3" x14ac:dyDescent="0.2">
      <c r="C14555" s="13"/>
    </row>
    <row r="14556" spans="3:3" x14ac:dyDescent="0.2">
      <c r="C14556" s="13"/>
    </row>
    <row r="14557" spans="3:3" x14ac:dyDescent="0.2">
      <c r="C14557" s="13"/>
    </row>
    <row r="14558" spans="3:3" x14ac:dyDescent="0.2">
      <c r="C14558" s="13"/>
    </row>
    <row r="14559" spans="3:3" x14ac:dyDescent="0.2">
      <c r="C14559" s="13"/>
    </row>
    <row r="14560" spans="3:3" x14ac:dyDescent="0.2">
      <c r="C14560" s="13"/>
    </row>
    <row r="14561" spans="3:3" x14ac:dyDescent="0.2">
      <c r="C14561" s="13"/>
    </row>
    <row r="14562" spans="3:3" x14ac:dyDescent="0.2">
      <c r="C14562" s="13"/>
    </row>
    <row r="14563" spans="3:3" x14ac:dyDescent="0.2">
      <c r="C14563" s="13"/>
    </row>
    <row r="14564" spans="3:3" x14ac:dyDescent="0.2">
      <c r="C14564" s="13"/>
    </row>
    <row r="14565" spans="3:3" x14ac:dyDescent="0.2">
      <c r="C14565" s="13"/>
    </row>
    <row r="14566" spans="3:3" x14ac:dyDescent="0.2">
      <c r="C14566" s="13"/>
    </row>
    <row r="14567" spans="3:3" x14ac:dyDescent="0.2">
      <c r="C14567" s="13"/>
    </row>
    <row r="14568" spans="3:3" x14ac:dyDescent="0.2">
      <c r="C14568" s="13"/>
    </row>
    <row r="14569" spans="3:3" x14ac:dyDescent="0.2">
      <c r="C14569" s="13"/>
    </row>
    <row r="14570" spans="3:3" x14ac:dyDescent="0.2">
      <c r="C14570" s="13"/>
    </row>
    <row r="14571" spans="3:3" x14ac:dyDescent="0.2">
      <c r="C14571" s="13"/>
    </row>
    <row r="14572" spans="3:3" x14ac:dyDescent="0.2">
      <c r="C14572" s="13"/>
    </row>
    <row r="14573" spans="3:3" x14ac:dyDescent="0.2">
      <c r="C14573" s="13"/>
    </row>
    <row r="14574" spans="3:3" x14ac:dyDescent="0.2">
      <c r="C14574" s="13"/>
    </row>
    <row r="14575" spans="3:3" x14ac:dyDescent="0.2">
      <c r="C14575" s="13"/>
    </row>
    <row r="14576" spans="3:3" x14ac:dyDescent="0.2">
      <c r="C14576" s="13"/>
    </row>
    <row r="14577" spans="3:3" x14ac:dyDescent="0.2">
      <c r="C14577" s="13"/>
    </row>
    <row r="14578" spans="3:3" x14ac:dyDescent="0.2">
      <c r="C14578" s="13"/>
    </row>
    <row r="14579" spans="3:3" x14ac:dyDescent="0.2">
      <c r="C14579" s="13"/>
    </row>
    <row r="14580" spans="3:3" x14ac:dyDescent="0.2">
      <c r="C14580" s="13"/>
    </row>
    <row r="14581" spans="3:3" x14ac:dyDescent="0.2">
      <c r="C14581" s="13"/>
    </row>
    <row r="14582" spans="3:3" x14ac:dyDescent="0.2">
      <c r="C14582" s="13"/>
    </row>
    <row r="14583" spans="3:3" x14ac:dyDescent="0.2">
      <c r="C14583" s="13"/>
    </row>
    <row r="14584" spans="3:3" x14ac:dyDescent="0.2">
      <c r="C14584" s="13"/>
    </row>
    <row r="14585" spans="3:3" x14ac:dyDescent="0.2">
      <c r="C14585" s="13"/>
    </row>
    <row r="14586" spans="3:3" x14ac:dyDescent="0.2">
      <c r="C14586" s="13"/>
    </row>
    <row r="14587" spans="3:3" x14ac:dyDescent="0.2">
      <c r="C14587" s="13"/>
    </row>
    <row r="14588" spans="3:3" x14ac:dyDescent="0.2">
      <c r="C14588" s="13"/>
    </row>
    <row r="14589" spans="3:3" x14ac:dyDescent="0.2">
      <c r="C14589" s="13"/>
    </row>
    <row r="14590" spans="3:3" x14ac:dyDescent="0.2">
      <c r="C14590" s="13"/>
    </row>
    <row r="14591" spans="3:3" x14ac:dyDescent="0.2">
      <c r="C14591" s="13"/>
    </row>
    <row r="14592" spans="3:3" x14ac:dyDescent="0.2">
      <c r="C14592" s="13"/>
    </row>
    <row r="14593" spans="3:3" x14ac:dyDescent="0.2">
      <c r="C14593" s="13"/>
    </row>
    <row r="14594" spans="3:3" x14ac:dyDescent="0.2">
      <c r="C14594" s="13"/>
    </row>
    <row r="14595" spans="3:3" x14ac:dyDescent="0.2">
      <c r="C14595" s="13"/>
    </row>
    <row r="14596" spans="3:3" x14ac:dyDescent="0.2">
      <c r="C14596" s="13"/>
    </row>
    <row r="14597" spans="3:3" x14ac:dyDescent="0.2">
      <c r="C14597" s="13"/>
    </row>
    <row r="14598" spans="3:3" x14ac:dyDescent="0.2">
      <c r="C14598" s="13"/>
    </row>
    <row r="14599" spans="3:3" x14ac:dyDescent="0.2">
      <c r="C14599" s="13"/>
    </row>
    <row r="14600" spans="3:3" x14ac:dyDescent="0.2">
      <c r="C14600" s="13"/>
    </row>
    <row r="14601" spans="3:3" x14ac:dyDescent="0.2">
      <c r="C14601" s="13"/>
    </row>
    <row r="14602" spans="3:3" x14ac:dyDescent="0.2">
      <c r="C14602" s="13"/>
    </row>
    <row r="14603" spans="3:3" x14ac:dyDescent="0.2">
      <c r="C14603" s="13"/>
    </row>
    <row r="14604" spans="3:3" x14ac:dyDescent="0.2">
      <c r="C14604" s="13"/>
    </row>
    <row r="14605" spans="3:3" x14ac:dyDescent="0.2">
      <c r="C14605" s="13"/>
    </row>
    <row r="14606" spans="3:3" x14ac:dyDescent="0.2">
      <c r="C14606" s="13"/>
    </row>
    <row r="14607" spans="3:3" x14ac:dyDescent="0.2">
      <c r="C14607" s="13"/>
    </row>
    <row r="14608" spans="3:3" x14ac:dyDescent="0.2">
      <c r="C14608" s="13"/>
    </row>
    <row r="14609" spans="3:3" x14ac:dyDescent="0.2">
      <c r="C14609" s="13"/>
    </row>
    <row r="14610" spans="3:3" x14ac:dyDescent="0.2">
      <c r="C14610" s="13"/>
    </row>
    <row r="14611" spans="3:3" x14ac:dyDescent="0.2">
      <c r="C14611" s="13"/>
    </row>
    <row r="14612" spans="3:3" x14ac:dyDescent="0.2">
      <c r="C14612" s="13"/>
    </row>
    <row r="14613" spans="3:3" x14ac:dyDescent="0.2">
      <c r="C14613" s="13"/>
    </row>
    <row r="14614" spans="3:3" x14ac:dyDescent="0.2">
      <c r="C14614" s="13"/>
    </row>
    <row r="14615" spans="3:3" x14ac:dyDescent="0.2">
      <c r="C14615" s="13"/>
    </row>
    <row r="14616" spans="3:3" x14ac:dyDescent="0.2">
      <c r="C14616" s="13"/>
    </row>
    <row r="14617" spans="3:3" x14ac:dyDescent="0.2">
      <c r="C14617" s="13"/>
    </row>
    <row r="14618" spans="3:3" x14ac:dyDescent="0.2">
      <c r="C14618" s="13"/>
    </row>
    <row r="14619" spans="3:3" x14ac:dyDescent="0.2">
      <c r="C14619" s="13"/>
    </row>
    <row r="14620" spans="3:3" x14ac:dyDescent="0.2">
      <c r="C14620" s="13"/>
    </row>
    <row r="14621" spans="3:3" x14ac:dyDescent="0.2">
      <c r="C14621" s="13"/>
    </row>
    <row r="14622" spans="3:3" x14ac:dyDescent="0.2">
      <c r="C14622" s="13"/>
    </row>
    <row r="14623" spans="3:3" x14ac:dyDescent="0.2">
      <c r="C14623" s="13"/>
    </row>
    <row r="14624" spans="3:3" x14ac:dyDescent="0.2">
      <c r="C14624" s="13"/>
    </row>
    <row r="14625" spans="3:3" x14ac:dyDescent="0.2">
      <c r="C14625" s="13"/>
    </row>
    <row r="14626" spans="3:3" x14ac:dyDescent="0.2">
      <c r="C14626" s="13"/>
    </row>
    <row r="14627" spans="3:3" x14ac:dyDescent="0.2">
      <c r="C14627" s="13"/>
    </row>
    <row r="14628" spans="3:3" x14ac:dyDescent="0.2">
      <c r="C14628" s="13"/>
    </row>
    <row r="14629" spans="3:3" x14ac:dyDescent="0.2">
      <c r="C14629" s="13"/>
    </row>
    <row r="14630" spans="3:3" x14ac:dyDescent="0.2">
      <c r="C14630" s="13"/>
    </row>
    <row r="14631" spans="3:3" x14ac:dyDescent="0.2">
      <c r="C14631" s="13"/>
    </row>
    <row r="14632" spans="3:3" x14ac:dyDescent="0.2">
      <c r="C14632" s="13"/>
    </row>
    <row r="14633" spans="3:3" x14ac:dyDescent="0.2">
      <c r="C14633" s="13"/>
    </row>
    <row r="14634" spans="3:3" x14ac:dyDescent="0.2">
      <c r="C14634" s="13"/>
    </row>
    <row r="14635" spans="3:3" x14ac:dyDescent="0.2">
      <c r="C14635" s="13"/>
    </row>
    <row r="14636" spans="3:3" x14ac:dyDescent="0.2">
      <c r="C14636" s="13"/>
    </row>
    <row r="14637" spans="3:3" x14ac:dyDescent="0.2">
      <c r="C14637" s="13"/>
    </row>
    <row r="14638" spans="3:3" x14ac:dyDescent="0.2">
      <c r="C14638" s="13"/>
    </row>
    <row r="14639" spans="3:3" x14ac:dyDescent="0.2">
      <c r="C14639" s="13"/>
    </row>
    <row r="14640" spans="3:3" x14ac:dyDescent="0.2">
      <c r="C14640" s="13"/>
    </row>
    <row r="14641" spans="3:3" x14ac:dyDescent="0.2">
      <c r="C14641" s="13"/>
    </row>
    <row r="14642" spans="3:3" x14ac:dyDescent="0.2">
      <c r="C14642" s="13"/>
    </row>
    <row r="14643" spans="3:3" x14ac:dyDescent="0.2">
      <c r="C14643" s="13"/>
    </row>
    <row r="14644" spans="3:3" x14ac:dyDescent="0.2">
      <c r="C14644" s="13"/>
    </row>
    <row r="14645" spans="3:3" x14ac:dyDescent="0.2">
      <c r="C14645" s="13"/>
    </row>
    <row r="14646" spans="3:3" x14ac:dyDescent="0.2">
      <c r="C14646" s="13"/>
    </row>
    <row r="14647" spans="3:3" x14ac:dyDescent="0.2">
      <c r="C14647" s="13"/>
    </row>
    <row r="14648" spans="3:3" x14ac:dyDescent="0.2">
      <c r="C14648" s="13"/>
    </row>
    <row r="14649" spans="3:3" x14ac:dyDescent="0.2">
      <c r="C14649" s="13"/>
    </row>
    <row r="14650" spans="3:3" x14ac:dyDescent="0.2">
      <c r="C14650" s="13"/>
    </row>
    <row r="14651" spans="3:3" x14ac:dyDescent="0.2">
      <c r="C14651" s="13"/>
    </row>
    <row r="14652" spans="3:3" x14ac:dyDescent="0.2">
      <c r="C14652" s="13"/>
    </row>
    <row r="14653" spans="3:3" x14ac:dyDescent="0.2">
      <c r="C14653" s="13"/>
    </row>
    <row r="14654" spans="3:3" x14ac:dyDescent="0.2">
      <c r="C14654" s="13"/>
    </row>
    <row r="14655" spans="3:3" x14ac:dyDescent="0.2">
      <c r="C14655" s="13"/>
    </row>
    <row r="14656" spans="3:3" x14ac:dyDescent="0.2">
      <c r="C14656" s="13"/>
    </row>
    <row r="14657" spans="3:3" x14ac:dyDescent="0.2">
      <c r="C14657" s="13"/>
    </row>
    <row r="14658" spans="3:3" x14ac:dyDescent="0.2">
      <c r="C14658" s="13"/>
    </row>
    <row r="14659" spans="3:3" x14ac:dyDescent="0.2">
      <c r="C14659" s="13"/>
    </row>
    <row r="14660" spans="3:3" x14ac:dyDescent="0.2">
      <c r="C14660" s="13"/>
    </row>
    <row r="14661" spans="3:3" x14ac:dyDescent="0.2">
      <c r="C14661" s="13"/>
    </row>
    <row r="14662" spans="3:3" x14ac:dyDescent="0.2">
      <c r="C14662" s="13"/>
    </row>
    <row r="14663" spans="3:3" x14ac:dyDescent="0.2">
      <c r="C14663" s="13"/>
    </row>
    <row r="14664" spans="3:3" x14ac:dyDescent="0.2">
      <c r="C14664" s="13"/>
    </row>
    <row r="14665" spans="3:3" x14ac:dyDescent="0.2">
      <c r="C14665" s="13"/>
    </row>
    <row r="14666" spans="3:3" x14ac:dyDescent="0.2">
      <c r="C14666" s="13"/>
    </row>
    <row r="14667" spans="3:3" x14ac:dyDescent="0.2">
      <c r="C14667" s="13"/>
    </row>
    <row r="14668" spans="3:3" x14ac:dyDescent="0.2">
      <c r="C14668" s="13"/>
    </row>
    <row r="14669" spans="3:3" x14ac:dyDescent="0.2">
      <c r="C14669" s="13"/>
    </row>
    <row r="14670" spans="3:3" x14ac:dyDescent="0.2">
      <c r="C14670" s="13"/>
    </row>
    <row r="14671" spans="3:3" x14ac:dyDescent="0.2">
      <c r="C14671" s="13"/>
    </row>
    <row r="14672" spans="3:3" x14ac:dyDescent="0.2">
      <c r="C14672" s="13"/>
    </row>
    <row r="14673" spans="3:3" x14ac:dyDescent="0.2">
      <c r="C14673" s="13"/>
    </row>
    <row r="14674" spans="3:3" x14ac:dyDescent="0.2">
      <c r="C14674" s="13"/>
    </row>
    <row r="14675" spans="3:3" x14ac:dyDescent="0.2">
      <c r="C14675" s="13"/>
    </row>
    <row r="14676" spans="3:3" x14ac:dyDescent="0.2">
      <c r="C14676" s="13"/>
    </row>
    <row r="14677" spans="3:3" x14ac:dyDescent="0.2">
      <c r="C14677" s="13"/>
    </row>
    <row r="14678" spans="3:3" x14ac:dyDescent="0.2">
      <c r="C14678" s="13"/>
    </row>
    <row r="14679" spans="3:3" x14ac:dyDescent="0.2">
      <c r="C14679" s="13"/>
    </row>
    <row r="14680" spans="3:3" x14ac:dyDescent="0.2">
      <c r="C14680" s="13"/>
    </row>
    <row r="14681" spans="3:3" x14ac:dyDescent="0.2">
      <c r="C14681" s="13"/>
    </row>
    <row r="14682" spans="3:3" x14ac:dyDescent="0.2">
      <c r="C14682" s="13"/>
    </row>
    <row r="14683" spans="3:3" x14ac:dyDescent="0.2">
      <c r="C14683" s="13"/>
    </row>
    <row r="14684" spans="3:3" x14ac:dyDescent="0.2">
      <c r="C14684" s="13"/>
    </row>
    <row r="14685" spans="3:3" x14ac:dyDescent="0.2">
      <c r="C14685" s="13"/>
    </row>
    <row r="14686" spans="3:3" x14ac:dyDescent="0.2">
      <c r="C14686" s="13"/>
    </row>
    <row r="14687" spans="3:3" x14ac:dyDescent="0.2">
      <c r="C14687" s="13"/>
    </row>
    <row r="14688" spans="3:3" x14ac:dyDescent="0.2">
      <c r="C14688" s="13"/>
    </row>
    <row r="14689" spans="3:3" x14ac:dyDescent="0.2">
      <c r="C14689" s="13"/>
    </row>
    <row r="14690" spans="3:3" x14ac:dyDescent="0.2">
      <c r="C14690" s="13"/>
    </row>
    <row r="14691" spans="3:3" x14ac:dyDescent="0.2">
      <c r="C14691" s="13"/>
    </row>
    <row r="14692" spans="3:3" x14ac:dyDescent="0.2">
      <c r="C14692" s="13"/>
    </row>
    <row r="14693" spans="3:3" x14ac:dyDescent="0.2">
      <c r="C14693" s="13"/>
    </row>
    <row r="14694" spans="3:3" x14ac:dyDescent="0.2">
      <c r="C14694" s="13"/>
    </row>
    <row r="14695" spans="3:3" x14ac:dyDescent="0.2">
      <c r="C14695" s="13"/>
    </row>
    <row r="14696" spans="3:3" x14ac:dyDescent="0.2">
      <c r="C14696" s="13"/>
    </row>
    <row r="14697" spans="3:3" x14ac:dyDescent="0.2">
      <c r="C14697" s="13"/>
    </row>
    <row r="14698" spans="3:3" x14ac:dyDescent="0.2">
      <c r="C14698" s="13"/>
    </row>
    <row r="14699" spans="3:3" x14ac:dyDescent="0.2">
      <c r="C14699" s="13"/>
    </row>
    <row r="14700" spans="3:3" x14ac:dyDescent="0.2">
      <c r="C14700" s="13"/>
    </row>
    <row r="14701" spans="3:3" x14ac:dyDescent="0.2">
      <c r="C14701" s="13"/>
    </row>
    <row r="14702" spans="3:3" x14ac:dyDescent="0.2">
      <c r="C14702" s="13"/>
    </row>
    <row r="14703" spans="3:3" x14ac:dyDescent="0.2">
      <c r="C14703" s="13"/>
    </row>
    <row r="14704" spans="3:3" x14ac:dyDescent="0.2">
      <c r="C14704" s="13"/>
    </row>
    <row r="14705" spans="3:3" x14ac:dyDescent="0.2">
      <c r="C14705" s="13"/>
    </row>
    <row r="14706" spans="3:3" x14ac:dyDescent="0.2">
      <c r="C14706" s="13"/>
    </row>
    <row r="14707" spans="3:3" x14ac:dyDescent="0.2">
      <c r="C14707" s="13"/>
    </row>
    <row r="14708" spans="3:3" x14ac:dyDescent="0.2">
      <c r="C14708" s="13"/>
    </row>
    <row r="14709" spans="3:3" x14ac:dyDescent="0.2">
      <c r="C14709" s="13"/>
    </row>
    <row r="14710" spans="3:3" x14ac:dyDescent="0.2">
      <c r="C14710" s="13"/>
    </row>
    <row r="14711" spans="3:3" x14ac:dyDescent="0.2">
      <c r="C14711" s="13"/>
    </row>
    <row r="14712" spans="3:3" x14ac:dyDescent="0.2">
      <c r="C14712" s="13"/>
    </row>
    <row r="14713" spans="3:3" x14ac:dyDescent="0.2">
      <c r="C14713" s="13"/>
    </row>
    <row r="14714" spans="3:3" x14ac:dyDescent="0.2">
      <c r="C14714" s="13"/>
    </row>
    <row r="14715" spans="3:3" x14ac:dyDescent="0.2">
      <c r="C14715" s="13"/>
    </row>
    <row r="14716" spans="3:3" x14ac:dyDescent="0.2">
      <c r="C14716" s="13"/>
    </row>
    <row r="14717" spans="3:3" x14ac:dyDescent="0.2">
      <c r="C14717" s="13"/>
    </row>
    <row r="14718" spans="3:3" x14ac:dyDescent="0.2">
      <c r="C14718" s="13"/>
    </row>
    <row r="14719" spans="3:3" x14ac:dyDescent="0.2">
      <c r="C14719" s="13"/>
    </row>
    <row r="14720" spans="3:3" x14ac:dyDescent="0.2">
      <c r="C14720" s="13"/>
    </row>
    <row r="14721" spans="3:3" x14ac:dyDescent="0.2">
      <c r="C14721" s="13"/>
    </row>
    <row r="14722" spans="3:3" x14ac:dyDescent="0.2">
      <c r="C14722" s="13"/>
    </row>
    <row r="14723" spans="3:3" x14ac:dyDescent="0.2">
      <c r="C14723" s="13"/>
    </row>
    <row r="14724" spans="3:3" x14ac:dyDescent="0.2">
      <c r="C14724" s="13"/>
    </row>
    <row r="14725" spans="3:3" x14ac:dyDescent="0.2">
      <c r="C14725" s="13"/>
    </row>
    <row r="14726" spans="3:3" x14ac:dyDescent="0.2">
      <c r="C14726" s="13"/>
    </row>
    <row r="14727" spans="3:3" x14ac:dyDescent="0.2">
      <c r="C14727" s="13"/>
    </row>
    <row r="14728" spans="3:3" x14ac:dyDescent="0.2">
      <c r="C14728" s="13"/>
    </row>
    <row r="14729" spans="3:3" x14ac:dyDescent="0.2">
      <c r="C14729" s="13"/>
    </row>
    <row r="14730" spans="3:3" x14ac:dyDescent="0.2">
      <c r="C14730" s="13"/>
    </row>
    <row r="14731" spans="3:3" x14ac:dyDescent="0.2">
      <c r="C14731" s="13"/>
    </row>
    <row r="14732" spans="3:3" x14ac:dyDescent="0.2">
      <c r="C14732" s="13"/>
    </row>
    <row r="14733" spans="3:3" x14ac:dyDescent="0.2">
      <c r="C14733" s="13"/>
    </row>
    <row r="14734" spans="3:3" x14ac:dyDescent="0.2">
      <c r="C14734" s="13"/>
    </row>
    <row r="14735" spans="3:3" x14ac:dyDescent="0.2">
      <c r="C14735" s="13"/>
    </row>
    <row r="14736" spans="3:3" x14ac:dyDescent="0.2">
      <c r="C14736" s="13"/>
    </row>
    <row r="14737" spans="3:3" x14ac:dyDescent="0.2">
      <c r="C14737" s="13"/>
    </row>
    <row r="14738" spans="3:3" x14ac:dyDescent="0.2">
      <c r="C14738" s="13"/>
    </row>
    <row r="14739" spans="3:3" x14ac:dyDescent="0.2">
      <c r="C14739" s="13"/>
    </row>
    <row r="14740" spans="3:3" x14ac:dyDescent="0.2">
      <c r="C14740" s="13"/>
    </row>
    <row r="14741" spans="3:3" x14ac:dyDescent="0.2">
      <c r="C14741" s="13"/>
    </row>
    <row r="14742" spans="3:3" x14ac:dyDescent="0.2">
      <c r="C14742" s="13"/>
    </row>
    <row r="14743" spans="3:3" x14ac:dyDescent="0.2">
      <c r="C14743" s="13"/>
    </row>
    <row r="14744" spans="3:3" x14ac:dyDescent="0.2">
      <c r="C14744" s="13"/>
    </row>
    <row r="14745" spans="3:3" x14ac:dyDescent="0.2">
      <c r="C14745" s="13"/>
    </row>
    <row r="14746" spans="3:3" x14ac:dyDescent="0.2">
      <c r="C14746" s="13"/>
    </row>
    <row r="14747" spans="3:3" x14ac:dyDescent="0.2">
      <c r="C14747" s="13"/>
    </row>
    <row r="14748" spans="3:3" x14ac:dyDescent="0.2">
      <c r="C14748" s="13"/>
    </row>
    <row r="14749" spans="3:3" x14ac:dyDescent="0.2">
      <c r="C14749" s="13"/>
    </row>
    <row r="14750" spans="3:3" x14ac:dyDescent="0.2">
      <c r="C14750" s="13"/>
    </row>
    <row r="14751" spans="3:3" x14ac:dyDescent="0.2">
      <c r="C14751" s="13"/>
    </row>
    <row r="14752" spans="3:3" x14ac:dyDescent="0.2">
      <c r="C14752" s="13"/>
    </row>
    <row r="14753" spans="3:3" x14ac:dyDescent="0.2">
      <c r="C14753" s="13"/>
    </row>
    <row r="14754" spans="3:3" x14ac:dyDescent="0.2">
      <c r="C14754" s="13"/>
    </row>
    <row r="14755" spans="3:3" x14ac:dyDescent="0.2">
      <c r="C14755" s="13"/>
    </row>
    <row r="14756" spans="3:3" x14ac:dyDescent="0.2">
      <c r="C14756" s="13"/>
    </row>
    <row r="14757" spans="3:3" x14ac:dyDescent="0.2">
      <c r="C14757" s="13"/>
    </row>
    <row r="14758" spans="3:3" x14ac:dyDescent="0.2">
      <c r="C14758" s="13"/>
    </row>
    <row r="14759" spans="3:3" x14ac:dyDescent="0.2">
      <c r="C14759" s="13"/>
    </row>
    <row r="14760" spans="3:3" x14ac:dyDescent="0.2">
      <c r="C14760" s="13"/>
    </row>
    <row r="14761" spans="3:3" x14ac:dyDescent="0.2">
      <c r="C14761" s="13"/>
    </row>
    <row r="14762" spans="3:3" x14ac:dyDescent="0.2">
      <c r="C14762" s="13"/>
    </row>
    <row r="14763" spans="3:3" x14ac:dyDescent="0.2">
      <c r="C14763" s="13"/>
    </row>
    <row r="14764" spans="3:3" x14ac:dyDescent="0.2">
      <c r="C14764" s="13"/>
    </row>
    <row r="14765" spans="3:3" x14ac:dyDescent="0.2">
      <c r="C14765" s="13"/>
    </row>
    <row r="14766" spans="3:3" x14ac:dyDescent="0.2">
      <c r="C14766" s="13"/>
    </row>
    <row r="14767" spans="3:3" x14ac:dyDescent="0.2">
      <c r="C14767" s="13"/>
    </row>
    <row r="14768" spans="3:3" x14ac:dyDescent="0.2">
      <c r="C14768" s="13"/>
    </row>
    <row r="14769" spans="3:3" x14ac:dyDescent="0.2">
      <c r="C14769" s="13"/>
    </row>
    <row r="14770" spans="3:3" x14ac:dyDescent="0.2">
      <c r="C14770" s="13"/>
    </row>
    <row r="14771" spans="3:3" x14ac:dyDescent="0.2">
      <c r="C14771" s="13"/>
    </row>
    <row r="14772" spans="3:3" x14ac:dyDescent="0.2">
      <c r="C14772" s="13"/>
    </row>
    <row r="14773" spans="3:3" x14ac:dyDescent="0.2">
      <c r="C14773" s="13"/>
    </row>
    <row r="14774" spans="3:3" x14ac:dyDescent="0.2">
      <c r="C14774" s="13"/>
    </row>
    <row r="14775" spans="3:3" x14ac:dyDescent="0.2">
      <c r="C14775" s="13"/>
    </row>
    <row r="14776" spans="3:3" x14ac:dyDescent="0.2">
      <c r="C14776" s="13"/>
    </row>
    <row r="14777" spans="3:3" x14ac:dyDescent="0.2">
      <c r="C14777" s="13"/>
    </row>
    <row r="14778" spans="3:3" x14ac:dyDescent="0.2">
      <c r="C14778" s="13"/>
    </row>
    <row r="14779" spans="3:3" x14ac:dyDescent="0.2">
      <c r="C14779" s="13"/>
    </row>
    <row r="14780" spans="3:3" x14ac:dyDescent="0.2">
      <c r="C14780" s="13"/>
    </row>
    <row r="14781" spans="3:3" x14ac:dyDescent="0.2">
      <c r="C14781" s="13"/>
    </row>
    <row r="14782" spans="3:3" x14ac:dyDescent="0.2">
      <c r="C14782" s="13"/>
    </row>
    <row r="14783" spans="3:3" x14ac:dyDescent="0.2">
      <c r="C14783" s="13"/>
    </row>
    <row r="14784" spans="3:3" x14ac:dyDescent="0.2">
      <c r="C14784" s="13"/>
    </row>
    <row r="14785" spans="3:3" x14ac:dyDescent="0.2">
      <c r="C14785" s="13"/>
    </row>
    <row r="14786" spans="3:3" x14ac:dyDescent="0.2">
      <c r="C14786" s="13"/>
    </row>
    <row r="14787" spans="3:3" x14ac:dyDescent="0.2">
      <c r="C14787" s="13"/>
    </row>
    <row r="14788" spans="3:3" x14ac:dyDescent="0.2">
      <c r="C14788" s="13"/>
    </row>
    <row r="14789" spans="3:3" x14ac:dyDescent="0.2">
      <c r="C14789" s="13"/>
    </row>
    <row r="14790" spans="3:3" x14ac:dyDescent="0.2">
      <c r="C14790" s="13"/>
    </row>
    <row r="14791" spans="3:3" x14ac:dyDescent="0.2">
      <c r="C14791" s="13"/>
    </row>
    <row r="14792" spans="3:3" x14ac:dyDescent="0.2">
      <c r="C14792" s="13"/>
    </row>
    <row r="14793" spans="3:3" x14ac:dyDescent="0.2">
      <c r="C14793" s="13"/>
    </row>
    <row r="14794" spans="3:3" x14ac:dyDescent="0.2">
      <c r="C14794" s="13"/>
    </row>
    <row r="14795" spans="3:3" x14ac:dyDescent="0.2">
      <c r="C14795" s="13"/>
    </row>
    <row r="14796" spans="3:3" x14ac:dyDescent="0.2">
      <c r="C14796" s="13"/>
    </row>
    <row r="14797" spans="3:3" x14ac:dyDescent="0.2">
      <c r="C14797" s="13"/>
    </row>
    <row r="14798" spans="3:3" x14ac:dyDescent="0.2">
      <c r="C14798" s="13"/>
    </row>
    <row r="14799" spans="3:3" x14ac:dyDescent="0.2">
      <c r="C14799" s="13"/>
    </row>
    <row r="14800" spans="3:3" x14ac:dyDescent="0.2">
      <c r="C14800" s="13"/>
    </row>
    <row r="14801" spans="3:3" x14ac:dyDescent="0.2">
      <c r="C14801" s="13"/>
    </row>
    <row r="14802" spans="3:3" x14ac:dyDescent="0.2">
      <c r="C14802" s="13"/>
    </row>
    <row r="14803" spans="3:3" x14ac:dyDescent="0.2">
      <c r="C14803" s="13"/>
    </row>
    <row r="14804" spans="3:3" x14ac:dyDescent="0.2">
      <c r="C14804" s="13"/>
    </row>
    <row r="14805" spans="3:3" x14ac:dyDescent="0.2">
      <c r="C14805" s="13"/>
    </row>
    <row r="14806" spans="3:3" x14ac:dyDescent="0.2">
      <c r="C14806" s="13"/>
    </row>
    <row r="14807" spans="3:3" x14ac:dyDescent="0.2">
      <c r="C14807" s="13"/>
    </row>
    <row r="14808" spans="3:3" x14ac:dyDescent="0.2">
      <c r="C14808" s="13"/>
    </row>
    <row r="14809" spans="3:3" x14ac:dyDescent="0.2">
      <c r="C14809" s="13"/>
    </row>
    <row r="14810" spans="3:3" x14ac:dyDescent="0.2">
      <c r="C14810" s="13"/>
    </row>
    <row r="14811" spans="3:3" x14ac:dyDescent="0.2">
      <c r="C14811" s="13"/>
    </row>
    <row r="14812" spans="3:3" x14ac:dyDescent="0.2">
      <c r="C14812" s="13"/>
    </row>
    <row r="14813" spans="3:3" x14ac:dyDescent="0.2">
      <c r="C14813" s="13"/>
    </row>
    <row r="14814" spans="3:3" x14ac:dyDescent="0.2">
      <c r="C14814" s="13"/>
    </row>
    <row r="14815" spans="3:3" x14ac:dyDescent="0.2">
      <c r="C14815" s="13"/>
    </row>
    <row r="14816" spans="3:3" x14ac:dyDescent="0.2">
      <c r="C14816" s="13"/>
    </row>
    <row r="14817" spans="3:3" x14ac:dyDescent="0.2">
      <c r="C14817" s="13"/>
    </row>
    <row r="14818" spans="3:3" x14ac:dyDescent="0.2">
      <c r="C14818" s="13"/>
    </row>
    <row r="14819" spans="3:3" x14ac:dyDescent="0.2">
      <c r="C14819" s="13"/>
    </row>
    <row r="14820" spans="3:3" x14ac:dyDescent="0.2">
      <c r="C14820" s="13"/>
    </row>
    <row r="14821" spans="3:3" x14ac:dyDescent="0.2">
      <c r="C14821" s="13"/>
    </row>
    <row r="14822" spans="3:3" x14ac:dyDescent="0.2">
      <c r="C14822" s="13"/>
    </row>
    <row r="14823" spans="3:3" x14ac:dyDescent="0.2">
      <c r="C14823" s="13"/>
    </row>
    <row r="14824" spans="3:3" x14ac:dyDescent="0.2">
      <c r="C14824" s="13"/>
    </row>
    <row r="14825" spans="3:3" x14ac:dyDescent="0.2">
      <c r="C14825" s="13"/>
    </row>
    <row r="14826" spans="3:3" x14ac:dyDescent="0.2">
      <c r="C14826" s="13"/>
    </row>
    <row r="14827" spans="3:3" x14ac:dyDescent="0.2">
      <c r="C14827" s="13"/>
    </row>
    <row r="14828" spans="3:3" x14ac:dyDescent="0.2">
      <c r="C14828" s="13"/>
    </row>
    <row r="14829" spans="3:3" x14ac:dyDescent="0.2">
      <c r="C14829" s="13"/>
    </row>
    <row r="14830" spans="3:3" x14ac:dyDescent="0.2">
      <c r="C14830" s="13"/>
    </row>
    <row r="14831" spans="3:3" x14ac:dyDescent="0.2">
      <c r="C14831" s="13"/>
    </row>
    <row r="14832" spans="3:3" x14ac:dyDescent="0.2">
      <c r="C14832" s="13"/>
    </row>
    <row r="14833" spans="3:3" x14ac:dyDescent="0.2">
      <c r="C14833" s="13"/>
    </row>
    <row r="14834" spans="3:3" x14ac:dyDescent="0.2">
      <c r="C14834" s="13"/>
    </row>
    <row r="14835" spans="3:3" x14ac:dyDescent="0.2">
      <c r="C14835" s="13"/>
    </row>
    <row r="14836" spans="3:3" x14ac:dyDescent="0.2">
      <c r="C14836" s="13"/>
    </row>
    <row r="14837" spans="3:3" x14ac:dyDescent="0.2">
      <c r="C14837" s="13"/>
    </row>
    <row r="14838" spans="3:3" x14ac:dyDescent="0.2">
      <c r="C14838" s="13"/>
    </row>
    <row r="14839" spans="3:3" x14ac:dyDescent="0.2">
      <c r="C14839" s="13"/>
    </row>
    <row r="14840" spans="3:3" x14ac:dyDescent="0.2">
      <c r="C14840" s="13"/>
    </row>
    <row r="14841" spans="3:3" x14ac:dyDescent="0.2">
      <c r="C14841" s="13"/>
    </row>
    <row r="14842" spans="3:3" x14ac:dyDescent="0.2">
      <c r="C14842" s="13"/>
    </row>
    <row r="14843" spans="3:3" x14ac:dyDescent="0.2">
      <c r="C14843" s="13"/>
    </row>
    <row r="14844" spans="3:3" x14ac:dyDescent="0.2">
      <c r="C14844" s="13"/>
    </row>
    <row r="14845" spans="3:3" x14ac:dyDescent="0.2">
      <c r="C14845" s="13"/>
    </row>
    <row r="14846" spans="3:3" x14ac:dyDescent="0.2">
      <c r="C14846" s="13"/>
    </row>
    <row r="14847" spans="3:3" x14ac:dyDescent="0.2">
      <c r="C14847" s="13"/>
    </row>
    <row r="14848" spans="3:3" x14ac:dyDescent="0.2">
      <c r="C14848" s="13"/>
    </row>
    <row r="14849" spans="3:3" x14ac:dyDescent="0.2">
      <c r="C14849" s="13"/>
    </row>
    <row r="14850" spans="3:3" x14ac:dyDescent="0.2">
      <c r="C14850" s="13"/>
    </row>
    <row r="14851" spans="3:3" x14ac:dyDescent="0.2">
      <c r="C14851" s="13"/>
    </row>
    <row r="14852" spans="3:3" x14ac:dyDescent="0.2">
      <c r="C14852" s="13"/>
    </row>
    <row r="14853" spans="3:3" x14ac:dyDescent="0.2">
      <c r="C14853" s="13"/>
    </row>
    <row r="14854" spans="3:3" x14ac:dyDescent="0.2">
      <c r="C14854" s="13"/>
    </row>
    <row r="14855" spans="3:3" x14ac:dyDescent="0.2">
      <c r="C14855" s="13"/>
    </row>
    <row r="14856" spans="3:3" x14ac:dyDescent="0.2">
      <c r="C14856" s="13"/>
    </row>
    <row r="14857" spans="3:3" x14ac:dyDescent="0.2">
      <c r="C14857" s="13"/>
    </row>
    <row r="14858" spans="3:3" x14ac:dyDescent="0.2">
      <c r="C14858" s="13"/>
    </row>
    <row r="14859" spans="3:3" x14ac:dyDescent="0.2">
      <c r="C14859" s="13"/>
    </row>
    <row r="14860" spans="3:3" x14ac:dyDescent="0.2">
      <c r="C14860" s="13"/>
    </row>
    <row r="14861" spans="3:3" x14ac:dyDescent="0.2">
      <c r="C14861" s="13"/>
    </row>
    <row r="14862" spans="3:3" x14ac:dyDescent="0.2">
      <c r="C14862" s="13"/>
    </row>
    <row r="14863" spans="3:3" x14ac:dyDescent="0.2">
      <c r="C14863" s="13"/>
    </row>
    <row r="14864" spans="3:3" x14ac:dyDescent="0.2">
      <c r="C14864" s="13"/>
    </row>
    <row r="14865" spans="3:3" x14ac:dyDescent="0.2">
      <c r="C14865" s="13"/>
    </row>
    <row r="14866" spans="3:3" x14ac:dyDescent="0.2">
      <c r="C14866" s="13"/>
    </row>
    <row r="14867" spans="3:3" x14ac:dyDescent="0.2">
      <c r="C14867" s="13"/>
    </row>
    <row r="14868" spans="3:3" x14ac:dyDescent="0.2">
      <c r="C14868" s="13"/>
    </row>
    <row r="14869" spans="3:3" x14ac:dyDescent="0.2">
      <c r="C14869" s="13"/>
    </row>
    <row r="14870" spans="3:3" x14ac:dyDescent="0.2">
      <c r="C14870" s="13"/>
    </row>
    <row r="14871" spans="3:3" x14ac:dyDescent="0.2">
      <c r="C14871" s="13"/>
    </row>
    <row r="14872" spans="3:3" x14ac:dyDescent="0.2">
      <c r="C14872" s="13"/>
    </row>
    <row r="14873" spans="3:3" x14ac:dyDescent="0.2">
      <c r="C14873" s="13"/>
    </row>
    <row r="14874" spans="3:3" x14ac:dyDescent="0.2">
      <c r="C14874" s="13"/>
    </row>
    <row r="14875" spans="3:3" x14ac:dyDescent="0.2">
      <c r="C14875" s="13"/>
    </row>
    <row r="14876" spans="3:3" x14ac:dyDescent="0.2">
      <c r="C14876" s="13"/>
    </row>
    <row r="14877" spans="3:3" x14ac:dyDescent="0.2">
      <c r="C14877" s="13"/>
    </row>
    <row r="14878" spans="3:3" x14ac:dyDescent="0.2">
      <c r="C14878" s="13"/>
    </row>
    <row r="14879" spans="3:3" x14ac:dyDescent="0.2">
      <c r="C14879" s="13"/>
    </row>
    <row r="14880" spans="3:3" x14ac:dyDescent="0.2">
      <c r="C14880" s="13"/>
    </row>
    <row r="14881" spans="3:3" x14ac:dyDescent="0.2">
      <c r="C14881" s="13"/>
    </row>
    <row r="14882" spans="3:3" x14ac:dyDescent="0.2">
      <c r="C14882" s="13"/>
    </row>
    <row r="14883" spans="3:3" x14ac:dyDescent="0.2">
      <c r="C14883" s="13"/>
    </row>
    <row r="14884" spans="3:3" x14ac:dyDescent="0.2">
      <c r="C14884" s="13"/>
    </row>
    <row r="14885" spans="3:3" x14ac:dyDescent="0.2">
      <c r="C14885" s="13"/>
    </row>
    <row r="14886" spans="3:3" x14ac:dyDescent="0.2">
      <c r="C14886" s="13"/>
    </row>
    <row r="14887" spans="3:3" x14ac:dyDescent="0.2">
      <c r="C14887" s="13"/>
    </row>
    <row r="14888" spans="3:3" x14ac:dyDescent="0.2">
      <c r="C14888" s="13"/>
    </row>
    <row r="14889" spans="3:3" x14ac:dyDescent="0.2">
      <c r="C14889" s="13"/>
    </row>
    <row r="14890" spans="3:3" x14ac:dyDescent="0.2">
      <c r="C14890" s="13"/>
    </row>
    <row r="14891" spans="3:3" x14ac:dyDescent="0.2">
      <c r="C14891" s="13"/>
    </row>
    <row r="14892" spans="3:3" x14ac:dyDescent="0.2">
      <c r="C14892" s="13"/>
    </row>
    <row r="14893" spans="3:3" x14ac:dyDescent="0.2">
      <c r="C14893" s="13"/>
    </row>
    <row r="14894" spans="3:3" x14ac:dyDescent="0.2">
      <c r="C14894" s="13"/>
    </row>
    <row r="14895" spans="3:3" x14ac:dyDescent="0.2">
      <c r="C14895" s="13"/>
    </row>
    <row r="14896" spans="3:3" x14ac:dyDescent="0.2">
      <c r="C14896" s="13"/>
    </row>
    <row r="14897" spans="3:3" x14ac:dyDescent="0.2">
      <c r="C14897" s="13"/>
    </row>
    <row r="14898" spans="3:3" x14ac:dyDescent="0.2">
      <c r="C14898" s="13"/>
    </row>
    <row r="14899" spans="3:3" x14ac:dyDescent="0.2">
      <c r="C14899" s="13"/>
    </row>
    <row r="14900" spans="3:3" x14ac:dyDescent="0.2">
      <c r="C14900" s="13"/>
    </row>
    <row r="14901" spans="3:3" x14ac:dyDescent="0.2">
      <c r="C14901" s="13"/>
    </row>
    <row r="14902" spans="3:3" x14ac:dyDescent="0.2">
      <c r="C14902" s="13"/>
    </row>
    <row r="14903" spans="3:3" x14ac:dyDescent="0.2">
      <c r="C14903" s="13"/>
    </row>
    <row r="14904" spans="3:3" x14ac:dyDescent="0.2">
      <c r="C14904" s="13"/>
    </row>
    <row r="14905" spans="3:3" x14ac:dyDescent="0.2">
      <c r="C14905" s="13"/>
    </row>
    <row r="14906" spans="3:3" x14ac:dyDescent="0.2">
      <c r="C14906" s="13"/>
    </row>
    <row r="14907" spans="3:3" x14ac:dyDescent="0.2">
      <c r="C14907" s="13"/>
    </row>
    <row r="14908" spans="3:3" x14ac:dyDescent="0.2">
      <c r="C14908" s="13"/>
    </row>
    <row r="14909" spans="3:3" x14ac:dyDescent="0.2">
      <c r="C14909" s="13"/>
    </row>
    <row r="14910" spans="3:3" x14ac:dyDescent="0.2">
      <c r="C14910" s="13"/>
    </row>
    <row r="14911" spans="3:3" x14ac:dyDescent="0.2">
      <c r="C14911" s="13"/>
    </row>
    <row r="14912" spans="3:3" x14ac:dyDescent="0.2">
      <c r="C14912" s="13"/>
    </row>
    <row r="14913" spans="3:3" x14ac:dyDescent="0.2">
      <c r="C14913" s="13"/>
    </row>
    <row r="14914" spans="3:3" x14ac:dyDescent="0.2">
      <c r="C14914" s="13"/>
    </row>
    <row r="14915" spans="3:3" x14ac:dyDescent="0.2">
      <c r="C14915" s="13"/>
    </row>
    <row r="14916" spans="3:3" x14ac:dyDescent="0.2">
      <c r="C14916" s="13"/>
    </row>
    <row r="14917" spans="3:3" x14ac:dyDescent="0.2">
      <c r="C14917" s="13"/>
    </row>
    <row r="14918" spans="3:3" x14ac:dyDescent="0.2">
      <c r="C14918" s="13"/>
    </row>
    <row r="14919" spans="3:3" x14ac:dyDescent="0.2">
      <c r="C14919" s="13"/>
    </row>
    <row r="14920" spans="3:3" x14ac:dyDescent="0.2">
      <c r="C14920" s="13"/>
    </row>
    <row r="14921" spans="3:3" x14ac:dyDescent="0.2">
      <c r="C14921" s="13"/>
    </row>
    <row r="14922" spans="3:3" x14ac:dyDescent="0.2">
      <c r="C14922" s="13"/>
    </row>
    <row r="14923" spans="3:3" x14ac:dyDescent="0.2">
      <c r="C14923" s="13"/>
    </row>
    <row r="14924" spans="3:3" x14ac:dyDescent="0.2">
      <c r="C14924" s="13"/>
    </row>
    <row r="14925" spans="3:3" x14ac:dyDescent="0.2">
      <c r="C14925" s="13"/>
    </row>
    <row r="14926" spans="3:3" x14ac:dyDescent="0.2">
      <c r="C14926" s="13"/>
    </row>
    <row r="14927" spans="3:3" x14ac:dyDescent="0.2">
      <c r="C14927" s="13"/>
    </row>
    <row r="14928" spans="3:3" x14ac:dyDescent="0.2">
      <c r="C14928" s="13"/>
    </row>
    <row r="14929" spans="3:3" x14ac:dyDescent="0.2">
      <c r="C14929" s="13"/>
    </row>
    <row r="14930" spans="3:3" x14ac:dyDescent="0.2">
      <c r="C14930" s="13"/>
    </row>
    <row r="14931" spans="3:3" x14ac:dyDescent="0.2">
      <c r="C14931" s="13"/>
    </row>
    <row r="14932" spans="3:3" x14ac:dyDescent="0.2">
      <c r="C14932" s="13"/>
    </row>
    <row r="14933" spans="3:3" x14ac:dyDescent="0.2">
      <c r="C14933" s="13"/>
    </row>
    <row r="14934" spans="3:3" x14ac:dyDescent="0.2">
      <c r="C14934" s="13"/>
    </row>
    <row r="14935" spans="3:3" x14ac:dyDescent="0.2">
      <c r="C14935" s="13"/>
    </row>
    <row r="14936" spans="3:3" x14ac:dyDescent="0.2">
      <c r="C14936" s="13"/>
    </row>
    <row r="14937" spans="3:3" x14ac:dyDescent="0.2">
      <c r="C14937" s="13"/>
    </row>
    <row r="14938" spans="3:3" x14ac:dyDescent="0.2">
      <c r="C14938" s="13"/>
    </row>
    <row r="14939" spans="3:3" x14ac:dyDescent="0.2">
      <c r="C14939" s="13"/>
    </row>
    <row r="14940" spans="3:3" x14ac:dyDescent="0.2">
      <c r="C14940" s="13"/>
    </row>
    <row r="14941" spans="3:3" x14ac:dyDescent="0.2">
      <c r="C14941" s="13"/>
    </row>
    <row r="14942" spans="3:3" x14ac:dyDescent="0.2">
      <c r="C14942" s="13"/>
    </row>
    <row r="14943" spans="3:3" x14ac:dyDescent="0.2">
      <c r="C14943" s="13"/>
    </row>
    <row r="14944" spans="3:3" x14ac:dyDescent="0.2">
      <c r="C14944" s="13"/>
    </row>
    <row r="14945" spans="3:3" x14ac:dyDescent="0.2">
      <c r="C14945" s="13"/>
    </row>
    <row r="14946" spans="3:3" x14ac:dyDescent="0.2">
      <c r="C14946" s="13"/>
    </row>
    <row r="14947" spans="3:3" x14ac:dyDescent="0.2">
      <c r="C14947" s="13"/>
    </row>
    <row r="14948" spans="3:3" x14ac:dyDescent="0.2">
      <c r="C14948" s="13"/>
    </row>
    <row r="14949" spans="3:3" x14ac:dyDescent="0.2">
      <c r="C14949" s="13"/>
    </row>
    <row r="14950" spans="3:3" x14ac:dyDescent="0.2">
      <c r="C14950" s="13"/>
    </row>
    <row r="14951" spans="3:3" x14ac:dyDescent="0.2">
      <c r="C14951" s="13"/>
    </row>
    <row r="14952" spans="3:3" x14ac:dyDescent="0.2">
      <c r="C14952" s="13"/>
    </row>
    <row r="14953" spans="3:3" x14ac:dyDescent="0.2">
      <c r="C14953" s="13"/>
    </row>
    <row r="14954" spans="3:3" x14ac:dyDescent="0.2">
      <c r="C14954" s="13"/>
    </row>
    <row r="14955" spans="3:3" x14ac:dyDescent="0.2">
      <c r="C14955" s="13"/>
    </row>
    <row r="14956" spans="3:3" x14ac:dyDescent="0.2">
      <c r="C14956" s="13"/>
    </row>
    <row r="14957" spans="3:3" x14ac:dyDescent="0.2">
      <c r="C14957" s="13"/>
    </row>
    <row r="14958" spans="3:3" x14ac:dyDescent="0.2">
      <c r="C14958" s="13"/>
    </row>
    <row r="14959" spans="3:3" x14ac:dyDescent="0.2">
      <c r="C14959" s="13"/>
    </row>
    <row r="14960" spans="3:3" x14ac:dyDescent="0.2">
      <c r="C14960" s="13"/>
    </row>
    <row r="14961" spans="3:3" x14ac:dyDescent="0.2">
      <c r="C14961" s="13"/>
    </row>
    <row r="14962" spans="3:3" x14ac:dyDescent="0.2">
      <c r="C14962" s="13"/>
    </row>
    <row r="14963" spans="3:3" x14ac:dyDescent="0.2">
      <c r="C14963" s="13"/>
    </row>
    <row r="14964" spans="3:3" x14ac:dyDescent="0.2">
      <c r="C14964" s="13"/>
    </row>
    <row r="14965" spans="3:3" x14ac:dyDescent="0.2">
      <c r="C14965" s="13"/>
    </row>
    <row r="14966" spans="3:3" x14ac:dyDescent="0.2">
      <c r="C14966" s="13"/>
    </row>
    <row r="14967" spans="3:3" x14ac:dyDescent="0.2">
      <c r="C14967" s="13"/>
    </row>
    <row r="14968" spans="3:3" x14ac:dyDescent="0.2">
      <c r="C14968" s="13"/>
    </row>
    <row r="14969" spans="3:3" x14ac:dyDescent="0.2">
      <c r="C14969" s="13"/>
    </row>
    <row r="14970" spans="3:3" x14ac:dyDescent="0.2">
      <c r="C14970" s="13"/>
    </row>
    <row r="14971" spans="3:3" x14ac:dyDescent="0.2">
      <c r="C14971" s="13"/>
    </row>
    <row r="14972" spans="3:3" x14ac:dyDescent="0.2">
      <c r="C14972" s="13"/>
    </row>
    <row r="14973" spans="3:3" x14ac:dyDescent="0.2">
      <c r="C14973" s="13"/>
    </row>
    <row r="14974" spans="3:3" x14ac:dyDescent="0.2">
      <c r="C14974" s="13"/>
    </row>
    <row r="14975" spans="3:3" x14ac:dyDescent="0.2">
      <c r="C14975" s="13"/>
    </row>
    <row r="14976" spans="3:3" x14ac:dyDescent="0.2">
      <c r="C14976" s="13"/>
    </row>
    <row r="14977" spans="3:3" x14ac:dyDescent="0.2">
      <c r="C14977" s="13"/>
    </row>
    <row r="14978" spans="3:3" x14ac:dyDescent="0.2">
      <c r="C14978" s="13"/>
    </row>
    <row r="14979" spans="3:3" x14ac:dyDescent="0.2">
      <c r="C14979" s="13"/>
    </row>
    <row r="14980" spans="3:3" x14ac:dyDescent="0.2">
      <c r="C14980" s="13"/>
    </row>
    <row r="14981" spans="3:3" x14ac:dyDescent="0.2">
      <c r="C14981" s="13"/>
    </row>
    <row r="14982" spans="3:3" x14ac:dyDescent="0.2">
      <c r="C14982" s="13"/>
    </row>
    <row r="14983" spans="3:3" x14ac:dyDescent="0.2">
      <c r="C14983" s="13"/>
    </row>
    <row r="14984" spans="3:3" x14ac:dyDescent="0.2">
      <c r="C14984" s="13"/>
    </row>
    <row r="14985" spans="3:3" x14ac:dyDescent="0.2">
      <c r="C14985" s="13"/>
    </row>
    <row r="14986" spans="3:3" x14ac:dyDescent="0.2">
      <c r="C14986" s="13"/>
    </row>
    <row r="14987" spans="3:3" x14ac:dyDescent="0.2">
      <c r="C14987" s="13"/>
    </row>
    <row r="14988" spans="3:3" x14ac:dyDescent="0.2">
      <c r="C14988" s="13"/>
    </row>
    <row r="14989" spans="3:3" x14ac:dyDescent="0.2">
      <c r="C14989" s="13"/>
    </row>
    <row r="14990" spans="3:3" x14ac:dyDescent="0.2">
      <c r="C14990" s="13"/>
    </row>
    <row r="14991" spans="3:3" x14ac:dyDescent="0.2">
      <c r="C14991" s="13"/>
    </row>
    <row r="14992" spans="3:3" x14ac:dyDescent="0.2">
      <c r="C14992" s="13"/>
    </row>
    <row r="14993" spans="3:3" x14ac:dyDescent="0.2">
      <c r="C14993" s="13"/>
    </row>
    <row r="14994" spans="3:3" x14ac:dyDescent="0.2">
      <c r="C14994" s="13"/>
    </row>
    <row r="14995" spans="3:3" x14ac:dyDescent="0.2">
      <c r="C14995" s="13"/>
    </row>
    <row r="14996" spans="3:3" x14ac:dyDescent="0.2">
      <c r="C14996" s="13"/>
    </row>
    <row r="14997" spans="3:3" x14ac:dyDescent="0.2">
      <c r="C14997" s="13"/>
    </row>
    <row r="14998" spans="3:3" x14ac:dyDescent="0.2">
      <c r="C14998" s="13"/>
    </row>
    <row r="14999" spans="3:3" x14ac:dyDescent="0.2">
      <c r="C14999" s="13"/>
    </row>
    <row r="15000" spans="3:3" x14ac:dyDescent="0.2">
      <c r="C15000" s="13"/>
    </row>
    <row r="15001" spans="3:3" x14ac:dyDescent="0.2">
      <c r="C15001" s="13"/>
    </row>
    <row r="15002" spans="3:3" x14ac:dyDescent="0.2">
      <c r="C15002" s="13"/>
    </row>
    <row r="15003" spans="3:3" x14ac:dyDescent="0.2">
      <c r="C15003" s="13"/>
    </row>
    <row r="15004" spans="3:3" x14ac:dyDescent="0.2">
      <c r="C15004" s="13"/>
    </row>
    <row r="15005" spans="3:3" x14ac:dyDescent="0.2">
      <c r="C15005" s="13"/>
    </row>
    <row r="15006" spans="3:3" x14ac:dyDescent="0.2">
      <c r="C15006" s="13"/>
    </row>
    <row r="15007" spans="3:3" x14ac:dyDescent="0.2">
      <c r="C15007" s="13"/>
    </row>
    <row r="15008" spans="3:3" x14ac:dyDescent="0.2">
      <c r="C15008" s="13"/>
    </row>
    <row r="15009" spans="3:3" x14ac:dyDescent="0.2">
      <c r="C15009" s="13"/>
    </row>
    <row r="15010" spans="3:3" x14ac:dyDescent="0.2">
      <c r="C15010" s="13"/>
    </row>
    <row r="15011" spans="3:3" x14ac:dyDescent="0.2">
      <c r="C15011" s="13"/>
    </row>
    <row r="15012" spans="3:3" x14ac:dyDescent="0.2">
      <c r="C15012" s="13"/>
    </row>
    <row r="15013" spans="3:3" x14ac:dyDescent="0.2">
      <c r="C15013" s="13"/>
    </row>
    <row r="15014" spans="3:3" x14ac:dyDescent="0.2">
      <c r="C15014" s="13"/>
    </row>
    <row r="15015" spans="3:3" x14ac:dyDescent="0.2">
      <c r="C15015" s="13"/>
    </row>
    <row r="15016" spans="3:3" x14ac:dyDescent="0.2">
      <c r="C15016" s="13"/>
    </row>
    <row r="15017" spans="3:3" x14ac:dyDescent="0.2">
      <c r="C15017" s="13"/>
    </row>
    <row r="15018" spans="3:3" x14ac:dyDescent="0.2">
      <c r="C15018" s="13"/>
    </row>
    <row r="15019" spans="3:3" x14ac:dyDescent="0.2">
      <c r="C15019" s="13"/>
    </row>
    <row r="15020" spans="3:3" x14ac:dyDescent="0.2">
      <c r="C15020" s="13"/>
    </row>
    <row r="15021" spans="3:3" x14ac:dyDescent="0.2">
      <c r="C15021" s="13"/>
    </row>
    <row r="15022" spans="3:3" x14ac:dyDescent="0.2">
      <c r="C15022" s="13"/>
    </row>
    <row r="15023" spans="3:3" x14ac:dyDescent="0.2">
      <c r="C15023" s="13"/>
    </row>
    <row r="15024" spans="3:3" x14ac:dyDescent="0.2">
      <c r="C15024" s="13"/>
    </row>
    <row r="15025" spans="3:3" x14ac:dyDescent="0.2">
      <c r="C15025" s="13"/>
    </row>
    <row r="15026" spans="3:3" x14ac:dyDescent="0.2">
      <c r="C15026" s="13"/>
    </row>
    <row r="15027" spans="3:3" x14ac:dyDescent="0.2">
      <c r="C15027" s="13"/>
    </row>
    <row r="15028" spans="3:3" x14ac:dyDescent="0.2">
      <c r="C15028" s="13"/>
    </row>
    <row r="15029" spans="3:3" x14ac:dyDescent="0.2">
      <c r="C15029" s="13"/>
    </row>
    <row r="15030" spans="3:3" x14ac:dyDescent="0.2">
      <c r="C15030" s="13"/>
    </row>
    <row r="15031" spans="3:3" x14ac:dyDescent="0.2">
      <c r="C15031" s="13"/>
    </row>
    <row r="15032" spans="3:3" x14ac:dyDescent="0.2">
      <c r="C15032" s="13"/>
    </row>
    <row r="15033" spans="3:3" x14ac:dyDescent="0.2">
      <c r="C15033" s="13"/>
    </row>
    <row r="15034" spans="3:3" x14ac:dyDescent="0.2">
      <c r="C15034" s="13"/>
    </row>
    <row r="15035" spans="3:3" x14ac:dyDescent="0.2">
      <c r="C15035" s="13"/>
    </row>
    <row r="15036" spans="3:3" x14ac:dyDescent="0.2">
      <c r="C15036" s="13"/>
    </row>
    <row r="15037" spans="3:3" x14ac:dyDescent="0.2">
      <c r="C15037" s="13"/>
    </row>
    <row r="15038" spans="3:3" x14ac:dyDescent="0.2">
      <c r="C15038" s="13"/>
    </row>
    <row r="15039" spans="3:3" x14ac:dyDescent="0.2">
      <c r="C15039" s="13"/>
    </row>
    <row r="15040" spans="3:3" x14ac:dyDescent="0.2">
      <c r="C15040" s="13"/>
    </row>
    <row r="15041" spans="3:3" x14ac:dyDescent="0.2">
      <c r="C15041" s="13"/>
    </row>
    <row r="15042" spans="3:3" x14ac:dyDescent="0.2">
      <c r="C15042" s="13"/>
    </row>
    <row r="15043" spans="3:3" x14ac:dyDescent="0.2">
      <c r="C15043" s="13"/>
    </row>
    <row r="15044" spans="3:3" x14ac:dyDescent="0.2">
      <c r="C15044" s="13"/>
    </row>
    <row r="15045" spans="3:3" x14ac:dyDescent="0.2">
      <c r="C15045" s="13"/>
    </row>
    <row r="15046" spans="3:3" x14ac:dyDescent="0.2">
      <c r="C15046" s="13"/>
    </row>
    <row r="15047" spans="3:3" x14ac:dyDescent="0.2">
      <c r="C15047" s="13"/>
    </row>
    <row r="15048" spans="3:3" x14ac:dyDescent="0.2">
      <c r="C15048" s="13"/>
    </row>
    <row r="15049" spans="3:3" x14ac:dyDescent="0.2">
      <c r="C15049" s="13"/>
    </row>
    <row r="15050" spans="3:3" x14ac:dyDescent="0.2">
      <c r="C15050" s="13"/>
    </row>
    <row r="15051" spans="3:3" x14ac:dyDescent="0.2">
      <c r="C15051" s="13"/>
    </row>
    <row r="15052" spans="3:3" x14ac:dyDescent="0.2">
      <c r="C15052" s="13"/>
    </row>
    <row r="15053" spans="3:3" x14ac:dyDescent="0.2">
      <c r="C15053" s="13"/>
    </row>
    <row r="15054" spans="3:3" x14ac:dyDescent="0.2">
      <c r="C15054" s="13"/>
    </row>
    <row r="15055" spans="3:3" x14ac:dyDescent="0.2">
      <c r="C15055" s="13"/>
    </row>
    <row r="15056" spans="3:3" x14ac:dyDescent="0.2">
      <c r="C15056" s="13"/>
    </row>
    <row r="15057" spans="3:3" x14ac:dyDescent="0.2">
      <c r="C15057" s="13"/>
    </row>
    <row r="15058" spans="3:3" x14ac:dyDescent="0.2">
      <c r="C15058" s="13"/>
    </row>
    <row r="15059" spans="3:3" x14ac:dyDescent="0.2">
      <c r="C15059" s="13"/>
    </row>
    <row r="15060" spans="3:3" x14ac:dyDescent="0.2">
      <c r="C15060" s="13"/>
    </row>
    <row r="15061" spans="3:3" x14ac:dyDescent="0.2">
      <c r="C15061" s="13"/>
    </row>
    <row r="15062" spans="3:3" x14ac:dyDescent="0.2">
      <c r="C15062" s="13"/>
    </row>
    <row r="15063" spans="3:3" x14ac:dyDescent="0.2">
      <c r="C15063" s="13"/>
    </row>
    <row r="15064" spans="3:3" x14ac:dyDescent="0.2">
      <c r="C15064" s="13"/>
    </row>
    <row r="15065" spans="3:3" x14ac:dyDescent="0.2">
      <c r="C15065" s="13"/>
    </row>
    <row r="15066" spans="3:3" x14ac:dyDescent="0.2">
      <c r="C15066" s="13"/>
    </row>
    <row r="15067" spans="3:3" x14ac:dyDescent="0.2">
      <c r="C15067" s="13"/>
    </row>
    <row r="15068" spans="3:3" x14ac:dyDescent="0.2">
      <c r="C15068" s="13"/>
    </row>
    <row r="15069" spans="3:3" x14ac:dyDescent="0.2">
      <c r="C15069" s="13"/>
    </row>
    <row r="15070" spans="3:3" x14ac:dyDescent="0.2">
      <c r="C15070" s="13"/>
    </row>
    <row r="15071" spans="3:3" x14ac:dyDescent="0.2">
      <c r="C15071" s="13"/>
    </row>
    <row r="15072" spans="3:3" x14ac:dyDescent="0.2">
      <c r="C15072" s="13"/>
    </row>
    <row r="15073" spans="3:3" x14ac:dyDescent="0.2">
      <c r="C15073" s="13"/>
    </row>
    <row r="15074" spans="3:3" x14ac:dyDescent="0.2">
      <c r="C15074" s="13"/>
    </row>
    <row r="15075" spans="3:3" x14ac:dyDescent="0.2">
      <c r="C15075" s="13"/>
    </row>
    <row r="15076" spans="3:3" x14ac:dyDescent="0.2">
      <c r="C15076" s="13"/>
    </row>
    <row r="15077" spans="3:3" x14ac:dyDescent="0.2">
      <c r="C15077" s="13"/>
    </row>
    <row r="15078" spans="3:3" x14ac:dyDescent="0.2">
      <c r="C15078" s="13"/>
    </row>
    <row r="15079" spans="3:3" x14ac:dyDescent="0.2">
      <c r="C15079" s="13"/>
    </row>
    <row r="15080" spans="3:3" x14ac:dyDescent="0.2">
      <c r="C15080" s="13"/>
    </row>
    <row r="15081" spans="3:3" x14ac:dyDescent="0.2">
      <c r="C15081" s="13"/>
    </row>
    <row r="15082" spans="3:3" x14ac:dyDescent="0.2">
      <c r="C15082" s="13"/>
    </row>
    <row r="15083" spans="3:3" x14ac:dyDescent="0.2">
      <c r="C15083" s="13"/>
    </row>
    <row r="15084" spans="3:3" x14ac:dyDescent="0.2">
      <c r="C15084" s="13"/>
    </row>
    <row r="15085" spans="3:3" x14ac:dyDescent="0.2">
      <c r="C15085" s="13"/>
    </row>
    <row r="15086" spans="3:3" x14ac:dyDescent="0.2">
      <c r="C15086" s="13"/>
    </row>
    <row r="15087" spans="3:3" x14ac:dyDescent="0.2">
      <c r="C15087" s="13"/>
    </row>
    <row r="15088" spans="3:3" x14ac:dyDescent="0.2">
      <c r="C15088" s="13"/>
    </row>
    <row r="15089" spans="3:3" x14ac:dyDescent="0.2">
      <c r="C15089" s="13"/>
    </row>
    <row r="15090" spans="3:3" x14ac:dyDescent="0.2">
      <c r="C15090" s="13"/>
    </row>
    <row r="15091" spans="3:3" x14ac:dyDescent="0.2">
      <c r="C15091" s="13"/>
    </row>
    <row r="15092" spans="3:3" x14ac:dyDescent="0.2">
      <c r="C15092" s="13"/>
    </row>
    <row r="15093" spans="3:3" x14ac:dyDescent="0.2">
      <c r="C15093" s="13"/>
    </row>
    <row r="15094" spans="3:3" x14ac:dyDescent="0.2">
      <c r="C15094" s="13"/>
    </row>
    <row r="15095" spans="3:3" x14ac:dyDescent="0.2">
      <c r="C15095" s="13"/>
    </row>
    <row r="15096" spans="3:3" x14ac:dyDescent="0.2">
      <c r="C15096" s="13"/>
    </row>
    <row r="15097" spans="3:3" x14ac:dyDescent="0.2">
      <c r="C15097" s="13"/>
    </row>
    <row r="15098" spans="3:3" x14ac:dyDescent="0.2">
      <c r="C15098" s="13"/>
    </row>
    <row r="15099" spans="3:3" x14ac:dyDescent="0.2">
      <c r="C15099" s="13"/>
    </row>
    <row r="15100" spans="3:3" x14ac:dyDescent="0.2">
      <c r="C15100" s="13"/>
    </row>
    <row r="15101" spans="3:3" x14ac:dyDescent="0.2">
      <c r="C15101" s="13"/>
    </row>
    <row r="15102" spans="3:3" x14ac:dyDescent="0.2">
      <c r="C15102" s="13"/>
    </row>
    <row r="15103" spans="3:3" x14ac:dyDescent="0.2">
      <c r="C15103" s="13"/>
    </row>
    <row r="15104" spans="3:3" x14ac:dyDescent="0.2">
      <c r="C15104" s="13"/>
    </row>
    <row r="15105" spans="3:3" x14ac:dyDescent="0.2">
      <c r="C15105" s="13"/>
    </row>
    <row r="15106" spans="3:3" x14ac:dyDescent="0.2">
      <c r="C15106" s="13"/>
    </row>
    <row r="15107" spans="3:3" x14ac:dyDescent="0.2">
      <c r="C15107" s="13"/>
    </row>
    <row r="15108" spans="3:3" x14ac:dyDescent="0.2">
      <c r="C15108" s="13"/>
    </row>
    <row r="15109" spans="3:3" x14ac:dyDescent="0.2">
      <c r="C15109" s="13"/>
    </row>
    <row r="15110" spans="3:3" x14ac:dyDescent="0.2">
      <c r="C15110" s="13"/>
    </row>
    <row r="15111" spans="3:3" x14ac:dyDescent="0.2">
      <c r="C15111" s="13"/>
    </row>
    <row r="15112" spans="3:3" x14ac:dyDescent="0.2">
      <c r="C15112" s="13"/>
    </row>
    <row r="15113" spans="3:3" x14ac:dyDescent="0.2">
      <c r="C15113" s="13"/>
    </row>
    <row r="15114" spans="3:3" x14ac:dyDescent="0.2">
      <c r="C15114" s="13"/>
    </row>
    <row r="15115" spans="3:3" x14ac:dyDescent="0.2">
      <c r="C15115" s="13"/>
    </row>
    <row r="15116" spans="3:3" x14ac:dyDescent="0.2">
      <c r="C15116" s="13"/>
    </row>
    <row r="15117" spans="3:3" x14ac:dyDescent="0.2">
      <c r="C15117" s="13"/>
    </row>
    <row r="15118" spans="3:3" x14ac:dyDescent="0.2">
      <c r="C15118" s="13"/>
    </row>
    <row r="15119" spans="3:3" x14ac:dyDescent="0.2">
      <c r="C15119" s="13"/>
    </row>
    <row r="15120" spans="3:3" x14ac:dyDescent="0.2">
      <c r="C15120" s="13"/>
    </row>
    <row r="15121" spans="3:3" x14ac:dyDescent="0.2">
      <c r="C15121" s="13"/>
    </row>
    <row r="15122" spans="3:3" x14ac:dyDescent="0.2">
      <c r="C15122" s="13"/>
    </row>
    <row r="15123" spans="3:3" x14ac:dyDescent="0.2">
      <c r="C15123" s="13"/>
    </row>
    <row r="15124" spans="3:3" x14ac:dyDescent="0.2">
      <c r="C15124" s="13"/>
    </row>
    <row r="15125" spans="3:3" x14ac:dyDescent="0.2">
      <c r="C15125" s="13"/>
    </row>
    <row r="15126" spans="3:3" x14ac:dyDescent="0.2">
      <c r="C15126" s="13"/>
    </row>
    <row r="15127" spans="3:3" x14ac:dyDescent="0.2">
      <c r="C15127" s="13"/>
    </row>
    <row r="15128" spans="3:3" x14ac:dyDescent="0.2">
      <c r="C15128" s="13"/>
    </row>
    <row r="15129" spans="3:3" x14ac:dyDescent="0.2">
      <c r="C15129" s="13"/>
    </row>
    <row r="15130" spans="3:3" x14ac:dyDescent="0.2">
      <c r="C15130" s="13"/>
    </row>
    <row r="15131" spans="3:3" x14ac:dyDescent="0.2">
      <c r="C15131" s="13"/>
    </row>
    <row r="15132" spans="3:3" x14ac:dyDescent="0.2">
      <c r="C15132" s="13"/>
    </row>
    <row r="15133" spans="3:3" x14ac:dyDescent="0.2">
      <c r="C15133" s="13"/>
    </row>
    <row r="15134" spans="3:3" x14ac:dyDescent="0.2">
      <c r="C15134" s="13"/>
    </row>
    <row r="15135" spans="3:3" x14ac:dyDescent="0.2">
      <c r="C15135" s="13"/>
    </row>
    <row r="15136" spans="3:3" x14ac:dyDescent="0.2">
      <c r="C15136" s="13"/>
    </row>
    <row r="15137" spans="3:3" x14ac:dyDescent="0.2">
      <c r="C15137" s="13"/>
    </row>
    <row r="15138" spans="3:3" x14ac:dyDescent="0.2">
      <c r="C15138" s="13"/>
    </row>
    <row r="15139" spans="3:3" x14ac:dyDescent="0.2">
      <c r="C15139" s="13"/>
    </row>
    <row r="15140" spans="3:3" x14ac:dyDescent="0.2">
      <c r="C15140" s="13"/>
    </row>
    <row r="15141" spans="3:3" x14ac:dyDescent="0.2">
      <c r="C15141" s="13"/>
    </row>
    <row r="15142" spans="3:3" x14ac:dyDescent="0.2">
      <c r="C15142" s="13"/>
    </row>
    <row r="15143" spans="3:3" x14ac:dyDescent="0.2">
      <c r="C15143" s="13"/>
    </row>
    <row r="15144" spans="3:3" x14ac:dyDescent="0.2">
      <c r="C15144" s="13"/>
    </row>
    <row r="15145" spans="3:3" x14ac:dyDescent="0.2">
      <c r="C15145" s="13"/>
    </row>
    <row r="15146" spans="3:3" x14ac:dyDescent="0.2">
      <c r="C15146" s="13"/>
    </row>
    <row r="15147" spans="3:3" x14ac:dyDescent="0.2">
      <c r="C15147" s="13"/>
    </row>
    <row r="15148" spans="3:3" x14ac:dyDescent="0.2">
      <c r="C15148" s="13"/>
    </row>
    <row r="15149" spans="3:3" x14ac:dyDescent="0.2">
      <c r="C15149" s="13"/>
    </row>
    <row r="15150" spans="3:3" x14ac:dyDescent="0.2">
      <c r="C15150" s="13"/>
    </row>
    <row r="15151" spans="3:3" x14ac:dyDescent="0.2">
      <c r="C15151" s="13"/>
    </row>
    <row r="15152" spans="3:3" x14ac:dyDescent="0.2">
      <c r="C15152" s="13"/>
    </row>
    <row r="15153" spans="3:3" x14ac:dyDescent="0.2">
      <c r="C15153" s="13"/>
    </row>
    <row r="15154" spans="3:3" x14ac:dyDescent="0.2">
      <c r="C15154" s="13"/>
    </row>
    <row r="15155" spans="3:3" x14ac:dyDescent="0.2">
      <c r="C15155" s="13"/>
    </row>
    <row r="15156" spans="3:3" x14ac:dyDescent="0.2">
      <c r="C15156" s="13"/>
    </row>
    <row r="15157" spans="3:3" x14ac:dyDescent="0.2">
      <c r="C15157" s="13"/>
    </row>
    <row r="15158" spans="3:3" x14ac:dyDescent="0.2">
      <c r="C15158" s="13"/>
    </row>
    <row r="15159" spans="3:3" x14ac:dyDescent="0.2">
      <c r="C15159" s="13"/>
    </row>
    <row r="15160" spans="3:3" x14ac:dyDescent="0.2">
      <c r="C15160" s="13"/>
    </row>
    <row r="15161" spans="3:3" x14ac:dyDescent="0.2">
      <c r="C15161" s="13"/>
    </row>
    <row r="15162" spans="3:3" x14ac:dyDescent="0.2">
      <c r="C15162" s="13"/>
    </row>
    <row r="15163" spans="3:3" x14ac:dyDescent="0.2">
      <c r="C15163" s="13"/>
    </row>
    <row r="15164" spans="3:3" x14ac:dyDescent="0.2">
      <c r="C15164" s="13"/>
    </row>
    <row r="15165" spans="3:3" x14ac:dyDescent="0.2">
      <c r="C15165" s="13"/>
    </row>
    <row r="15166" spans="3:3" x14ac:dyDescent="0.2">
      <c r="C15166" s="13"/>
    </row>
    <row r="15167" spans="3:3" x14ac:dyDescent="0.2">
      <c r="C15167" s="13"/>
    </row>
    <row r="15168" spans="3:3" x14ac:dyDescent="0.2">
      <c r="C15168" s="13"/>
    </row>
    <row r="15169" spans="3:3" x14ac:dyDescent="0.2">
      <c r="C15169" s="13"/>
    </row>
    <row r="15170" spans="3:3" x14ac:dyDescent="0.2">
      <c r="C15170" s="13"/>
    </row>
    <row r="15171" spans="3:3" x14ac:dyDescent="0.2">
      <c r="C15171" s="13"/>
    </row>
    <row r="15172" spans="3:3" x14ac:dyDescent="0.2">
      <c r="C15172" s="13"/>
    </row>
    <row r="15173" spans="3:3" x14ac:dyDescent="0.2">
      <c r="C15173" s="13"/>
    </row>
    <row r="15174" spans="3:3" x14ac:dyDescent="0.2">
      <c r="C15174" s="13"/>
    </row>
    <row r="15175" spans="3:3" x14ac:dyDescent="0.2">
      <c r="C15175" s="13"/>
    </row>
    <row r="15176" spans="3:3" x14ac:dyDescent="0.2">
      <c r="C15176" s="13"/>
    </row>
    <row r="15177" spans="3:3" x14ac:dyDescent="0.2">
      <c r="C15177" s="13"/>
    </row>
    <row r="15178" spans="3:3" x14ac:dyDescent="0.2">
      <c r="C15178" s="13"/>
    </row>
    <row r="15179" spans="3:3" x14ac:dyDescent="0.2">
      <c r="C15179" s="13"/>
    </row>
    <row r="15180" spans="3:3" x14ac:dyDescent="0.2">
      <c r="C15180" s="13"/>
    </row>
    <row r="15181" spans="3:3" x14ac:dyDescent="0.2">
      <c r="C15181" s="13"/>
    </row>
    <row r="15182" spans="3:3" x14ac:dyDescent="0.2">
      <c r="C15182" s="13"/>
    </row>
    <row r="15183" spans="3:3" x14ac:dyDescent="0.2">
      <c r="C15183" s="13"/>
    </row>
    <row r="15184" spans="3:3" x14ac:dyDescent="0.2">
      <c r="C15184" s="13"/>
    </row>
    <row r="15185" spans="3:3" x14ac:dyDescent="0.2">
      <c r="C15185" s="13"/>
    </row>
    <row r="15186" spans="3:3" x14ac:dyDescent="0.2">
      <c r="C15186" s="13"/>
    </row>
    <row r="15187" spans="3:3" x14ac:dyDescent="0.2">
      <c r="C15187" s="13"/>
    </row>
    <row r="15188" spans="3:3" x14ac:dyDescent="0.2">
      <c r="C15188" s="13"/>
    </row>
    <row r="15189" spans="3:3" x14ac:dyDescent="0.2">
      <c r="C15189" s="13"/>
    </row>
    <row r="15190" spans="3:3" x14ac:dyDescent="0.2">
      <c r="C15190" s="13"/>
    </row>
    <row r="15191" spans="3:3" x14ac:dyDescent="0.2">
      <c r="C15191" s="13"/>
    </row>
    <row r="15192" spans="3:3" x14ac:dyDescent="0.2">
      <c r="C15192" s="13"/>
    </row>
    <row r="15193" spans="3:3" x14ac:dyDescent="0.2">
      <c r="C15193" s="13"/>
    </row>
    <row r="15194" spans="3:3" x14ac:dyDescent="0.2">
      <c r="C15194" s="13"/>
    </row>
    <row r="15195" spans="3:3" x14ac:dyDescent="0.2">
      <c r="C15195" s="13"/>
    </row>
    <row r="15196" spans="3:3" x14ac:dyDescent="0.2">
      <c r="C15196" s="13"/>
    </row>
    <row r="15197" spans="3:3" x14ac:dyDescent="0.2">
      <c r="C15197" s="13"/>
    </row>
    <row r="15198" spans="3:3" x14ac:dyDescent="0.2">
      <c r="C15198" s="13"/>
    </row>
    <row r="15199" spans="3:3" x14ac:dyDescent="0.2">
      <c r="C15199" s="13"/>
    </row>
    <row r="15200" spans="3:3" x14ac:dyDescent="0.2">
      <c r="C15200" s="13"/>
    </row>
    <row r="15201" spans="3:3" x14ac:dyDescent="0.2">
      <c r="C15201" s="13"/>
    </row>
    <row r="15202" spans="3:3" x14ac:dyDescent="0.2">
      <c r="C15202" s="13"/>
    </row>
    <row r="15203" spans="3:3" x14ac:dyDescent="0.2">
      <c r="C15203" s="13"/>
    </row>
    <row r="15204" spans="3:3" x14ac:dyDescent="0.2">
      <c r="C15204" s="13"/>
    </row>
    <row r="15205" spans="3:3" x14ac:dyDescent="0.2">
      <c r="C15205" s="13"/>
    </row>
    <row r="15206" spans="3:3" x14ac:dyDescent="0.2">
      <c r="C15206" s="13"/>
    </row>
    <row r="15207" spans="3:3" x14ac:dyDescent="0.2">
      <c r="C15207" s="13"/>
    </row>
    <row r="15208" spans="3:3" x14ac:dyDescent="0.2">
      <c r="C15208" s="13"/>
    </row>
    <row r="15209" spans="3:3" x14ac:dyDescent="0.2">
      <c r="C15209" s="13"/>
    </row>
    <row r="15210" spans="3:3" x14ac:dyDescent="0.2">
      <c r="C15210" s="13"/>
    </row>
    <row r="15211" spans="3:3" x14ac:dyDescent="0.2">
      <c r="C15211" s="13"/>
    </row>
    <row r="15212" spans="3:3" x14ac:dyDescent="0.2">
      <c r="C15212" s="13"/>
    </row>
    <row r="15213" spans="3:3" x14ac:dyDescent="0.2">
      <c r="C15213" s="13"/>
    </row>
    <row r="15214" spans="3:3" x14ac:dyDescent="0.2">
      <c r="C15214" s="13"/>
    </row>
    <row r="15215" spans="3:3" x14ac:dyDescent="0.2">
      <c r="C15215" s="13"/>
    </row>
    <row r="15216" spans="3:3" x14ac:dyDescent="0.2">
      <c r="C15216" s="13"/>
    </row>
    <row r="15217" spans="3:3" x14ac:dyDescent="0.2">
      <c r="C15217" s="13"/>
    </row>
    <row r="15218" spans="3:3" x14ac:dyDescent="0.2">
      <c r="C15218" s="13"/>
    </row>
    <row r="15219" spans="3:3" x14ac:dyDescent="0.2">
      <c r="C15219" s="13"/>
    </row>
    <row r="15220" spans="3:3" x14ac:dyDescent="0.2">
      <c r="C15220" s="13"/>
    </row>
    <row r="15221" spans="3:3" x14ac:dyDescent="0.2">
      <c r="C15221" s="13"/>
    </row>
    <row r="15222" spans="3:3" x14ac:dyDescent="0.2">
      <c r="C15222" s="13"/>
    </row>
    <row r="15223" spans="3:3" x14ac:dyDescent="0.2">
      <c r="C15223" s="13"/>
    </row>
    <row r="15224" spans="3:3" x14ac:dyDescent="0.2">
      <c r="C15224" s="13"/>
    </row>
    <row r="15225" spans="3:3" x14ac:dyDescent="0.2">
      <c r="C15225" s="13"/>
    </row>
    <row r="15226" spans="3:3" x14ac:dyDescent="0.2">
      <c r="C15226" s="13"/>
    </row>
    <row r="15227" spans="3:3" x14ac:dyDescent="0.2">
      <c r="C15227" s="13"/>
    </row>
    <row r="15228" spans="3:3" x14ac:dyDescent="0.2">
      <c r="C15228" s="13"/>
    </row>
    <row r="15229" spans="3:3" x14ac:dyDescent="0.2">
      <c r="C15229" s="13"/>
    </row>
    <row r="15230" spans="3:3" x14ac:dyDescent="0.2">
      <c r="C15230" s="13"/>
    </row>
    <row r="15231" spans="3:3" x14ac:dyDescent="0.2">
      <c r="C15231" s="13"/>
    </row>
    <row r="15232" spans="3:3" x14ac:dyDescent="0.2">
      <c r="C15232" s="13"/>
    </row>
    <row r="15233" spans="3:3" x14ac:dyDescent="0.2">
      <c r="C15233" s="13"/>
    </row>
    <row r="15234" spans="3:3" x14ac:dyDescent="0.2">
      <c r="C15234" s="13"/>
    </row>
    <row r="15235" spans="3:3" x14ac:dyDescent="0.2">
      <c r="C15235" s="13"/>
    </row>
    <row r="15236" spans="3:3" x14ac:dyDescent="0.2">
      <c r="C15236" s="13"/>
    </row>
    <row r="15237" spans="3:3" x14ac:dyDescent="0.2">
      <c r="C15237" s="13"/>
    </row>
    <row r="15238" spans="3:3" x14ac:dyDescent="0.2">
      <c r="C15238" s="13"/>
    </row>
    <row r="15239" spans="3:3" x14ac:dyDescent="0.2">
      <c r="C15239" s="13"/>
    </row>
    <row r="15240" spans="3:3" x14ac:dyDescent="0.2">
      <c r="C15240" s="13"/>
    </row>
    <row r="15241" spans="3:3" x14ac:dyDescent="0.2">
      <c r="C15241" s="13"/>
    </row>
    <row r="15242" spans="3:3" x14ac:dyDescent="0.2">
      <c r="C15242" s="13"/>
    </row>
    <row r="15243" spans="3:3" x14ac:dyDescent="0.2">
      <c r="C15243" s="13"/>
    </row>
    <row r="15244" spans="3:3" x14ac:dyDescent="0.2">
      <c r="C15244" s="13"/>
    </row>
    <row r="15245" spans="3:3" x14ac:dyDescent="0.2">
      <c r="C15245" s="13"/>
    </row>
    <row r="15246" spans="3:3" x14ac:dyDescent="0.2">
      <c r="C15246" s="13"/>
    </row>
    <row r="15247" spans="3:3" x14ac:dyDescent="0.2">
      <c r="C15247" s="13"/>
    </row>
    <row r="15248" spans="3:3" x14ac:dyDescent="0.2">
      <c r="C15248" s="13"/>
    </row>
    <row r="15249" spans="3:3" x14ac:dyDescent="0.2">
      <c r="C15249" s="13"/>
    </row>
    <row r="15250" spans="3:3" x14ac:dyDescent="0.2">
      <c r="C15250" s="13"/>
    </row>
    <row r="15251" spans="3:3" x14ac:dyDescent="0.2">
      <c r="C15251" s="13"/>
    </row>
    <row r="15252" spans="3:3" x14ac:dyDescent="0.2">
      <c r="C15252" s="13"/>
    </row>
    <row r="15253" spans="3:3" x14ac:dyDescent="0.2">
      <c r="C15253" s="13"/>
    </row>
    <row r="15254" spans="3:3" x14ac:dyDescent="0.2">
      <c r="C15254" s="13"/>
    </row>
    <row r="15255" spans="3:3" x14ac:dyDescent="0.2">
      <c r="C15255" s="13"/>
    </row>
    <row r="15256" spans="3:3" x14ac:dyDescent="0.2">
      <c r="C15256" s="13"/>
    </row>
    <row r="15257" spans="3:3" x14ac:dyDescent="0.2">
      <c r="C15257" s="13"/>
    </row>
    <row r="15258" spans="3:3" x14ac:dyDescent="0.2">
      <c r="C15258" s="13"/>
    </row>
    <row r="15259" spans="3:3" x14ac:dyDescent="0.2">
      <c r="C15259" s="13"/>
    </row>
    <row r="15260" spans="3:3" x14ac:dyDescent="0.2">
      <c r="C15260" s="13"/>
    </row>
    <row r="15261" spans="3:3" x14ac:dyDescent="0.2">
      <c r="C15261" s="13"/>
    </row>
    <row r="15262" spans="3:3" x14ac:dyDescent="0.2">
      <c r="C15262" s="13"/>
    </row>
    <row r="15263" spans="3:3" x14ac:dyDescent="0.2">
      <c r="C15263" s="13"/>
    </row>
    <row r="15264" spans="3:3" x14ac:dyDescent="0.2">
      <c r="C15264" s="13"/>
    </row>
    <row r="15265" spans="3:3" x14ac:dyDescent="0.2">
      <c r="C15265" s="13"/>
    </row>
    <row r="15266" spans="3:3" x14ac:dyDescent="0.2">
      <c r="C15266" s="13"/>
    </row>
    <row r="15267" spans="3:3" x14ac:dyDescent="0.2">
      <c r="C15267" s="13"/>
    </row>
    <row r="15268" spans="3:3" x14ac:dyDescent="0.2">
      <c r="C15268" s="13"/>
    </row>
    <row r="15269" spans="3:3" x14ac:dyDescent="0.2">
      <c r="C15269" s="13"/>
    </row>
    <row r="15270" spans="3:3" x14ac:dyDescent="0.2">
      <c r="C15270" s="13"/>
    </row>
    <row r="15271" spans="3:3" x14ac:dyDescent="0.2">
      <c r="C15271" s="13"/>
    </row>
    <row r="15272" spans="3:3" x14ac:dyDescent="0.2">
      <c r="C15272" s="13"/>
    </row>
    <row r="15273" spans="3:3" x14ac:dyDescent="0.2">
      <c r="C15273" s="13"/>
    </row>
    <row r="15274" spans="3:3" x14ac:dyDescent="0.2">
      <c r="C15274" s="13"/>
    </row>
    <row r="15275" spans="3:3" x14ac:dyDescent="0.2">
      <c r="C15275" s="13"/>
    </row>
    <row r="15276" spans="3:3" x14ac:dyDescent="0.2">
      <c r="C15276" s="13"/>
    </row>
    <row r="15277" spans="3:3" x14ac:dyDescent="0.2">
      <c r="C15277" s="13"/>
    </row>
    <row r="15278" spans="3:3" x14ac:dyDescent="0.2">
      <c r="C15278" s="13"/>
    </row>
    <row r="15279" spans="3:3" x14ac:dyDescent="0.2">
      <c r="C15279" s="13"/>
    </row>
    <row r="15280" spans="3:3" x14ac:dyDescent="0.2">
      <c r="C15280" s="13"/>
    </row>
    <row r="15281" spans="3:3" x14ac:dyDescent="0.2">
      <c r="C15281" s="13"/>
    </row>
    <row r="15282" spans="3:3" x14ac:dyDescent="0.2">
      <c r="C15282" s="13"/>
    </row>
    <row r="15283" spans="3:3" x14ac:dyDescent="0.2">
      <c r="C15283" s="13"/>
    </row>
    <row r="15284" spans="3:3" x14ac:dyDescent="0.2">
      <c r="C15284" s="13"/>
    </row>
    <row r="15285" spans="3:3" x14ac:dyDescent="0.2">
      <c r="C15285" s="13"/>
    </row>
    <row r="15286" spans="3:3" x14ac:dyDescent="0.2">
      <c r="C15286" s="13"/>
    </row>
    <row r="15287" spans="3:3" x14ac:dyDescent="0.2">
      <c r="C15287" s="13"/>
    </row>
    <row r="15288" spans="3:3" x14ac:dyDescent="0.2">
      <c r="C15288" s="13"/>
    </row>
    <row r="15289" spans="3:3" x14ac:dyDescent="0.2">
      <c r="C15289" s="13"/>
    </row>
    <row r="15290" spans="3:3" x14ac:dyDescent="0.2">
      <c r="C15290" s="13"/>
    </row>
    <row r="15291" spans="3:3" x14ac:dyDescent="0.2">
      <c r="C15291" s="13"/>
    </row>
    <row r="15292" spans="3:3" x14ac:dyDescent="0.2">
      <c r="C15292" s="13"/>
    </row>
    <row r="15293" spans="3:3" x14ac:dyDescent="0.2">
      <c r="C15293" s="13"/>
    </row>
    <row r="15294" spans="3:3" x14ac:dyDescent="0.2">
      <c r="C15294" s="13"/>
    </row>
    <row r="15295" spans="3:3" x14ac:dyDescent="0.2">
      <c r="C15295" s="13"/>
    </row>
    <row r="15296" spans="3:3" x14ac:dyDescent="0.2">
      <c r="C15296" s="13"/>
    </row>
    <row r="15297" spans="3:3" x14ac:dyDescent="0.2">
      <c r="C15297" s="13"/>
    </row>
    <row r="15298" spans="3:3" x14ac:dyDescent="0.2">
      <c r="C15298" s="13"/>
    </row>
    <row r="15299" spans="3:3" x14ac:dyDescent="0.2">
      <c r="C15299" s="13"/>
    </row>
    <row r="15300" spans="3:3" x14ac:dyDescent="0.2">
      <c r="C15300" s="13"/>
    </row>
    <row r="15301" spans="3:3" x14ac:dyDescent="0.2">
      <c r="C15301" s="13"/>
    </row>
    <row r="15302" spans="3:3" x14ac:dyDescent="0.2">
      <c r="C15302" s="13"/>
    </row>
    <row r="15303" spans="3:3" x14ac:dyDescent="0.2">
      <c r="C15303" s="13"/>
    </row>
    <row r="15304" spans="3:3" x14ac:dyDescent="0.2">
      <c r="C15304" s="13"/>
    </row>
    <row r="15305" spans="3:3" x14ac:dyDescent="0.2">
      <c r="C15305" s="13"/>
    </row>
    <row r="15306" spans="3:3" x14ac:dyDescent="0.2">
      <c r="C15306" s="13"/>
    </row>
    <row r="15307" spans="3:3" x14ac:dyDescent="0.2">
      <c r="C15307" s="13"/>
    </row>
    <row r="15308" spans="3:3" x14ac:dyDescent="0.2">
      <c r="C15308" s="13"/>
    </row>
    <row r="15309" spans="3:3" x14ac:dyDescent="0.2">
      <c r="C15309" s="13"/>
    </row>
    <row r="15310" spans="3:3" x14ac:dyDescent="0.2">
      <c r="C15310" s="13"/>
    </row>
    <row r="15311" spans="3:3" x14ac:dyDescent="0.2">
      <c r="C15311" s="13"/>
    </row>
    <row r="15312" spans="3:3" x14ac:dyDescent="0.2">
      <c r="C15312" s="13"/>
    </row>
    <row r="15313" spans="3:3" x14ac:dyDescent="0.2">
      <c r="C15313" s="13"/>
    </row>
    <row r="15314" spans="3:3" x14ac:dyDescent="0.2">
      <c r="C15314" s="13"/>
    </row>
    <row r="15315" spans="3:3" x14ac:dyDescent="0.2">
      <c r="C15315" s="13"/>
    </row>
    <row r="15316" spans="3:3" x14ac:dyDescent="0.2">
      <c r="C15316" s="13"/>
    </row>
    <row r="15317" spans="3:3" x14ac:dyDescent="0.2">
      <c r="C15317" s="13"/>
    </row>
    <row r="15318" spans="3:3" x14ac:dyDescent="0.2">
      <c r="C15318" s="13"/>
    </row>
    <row r="15319" spans="3:3" x14ac:dyDescent="0.2">
      <c r="C15319" s="13"/>
    </row>
    <row r="15320" spans="3:3" x14ac:dyDescent="0.2">
      <c r="C15320" s="13"/>
    </row>
    <row r="15321" spans="3:3" x14ac:dyDescent="0.2">
      <c r="C15321" s="13"/>
    </row>
    <row r="15322" spans="3:3" x14ac:dyDescent="0.2">
      <c r="C15322" s="13"/>
    </row>
    <row r="15323" spans="3:3" x14ac:dyDescent="0.2">
      <c r="C15323" s="13"/>
    </row>
    <row r="15324" spans="3:3" x14ac:dyDescent="0.2">
      <c r="C15324" s="13"/>
    </row>
    <row r="15325" spans="3:3" x14ac:dyDescent="0.2">
      <c r="C15325" s="13"/>
    </row>
    <row r="15326" spans="3:3" x14ac:dyDescent="0.2">
      <c r="C15326" s="13"/>
    </row>
    <row r="15327" spans="3:3" x14ac:dyDescent="0.2">
      <c r="C15327" s="13"/>
    </row>
    <row r="15328" spans="3:3" x14ac:dyDescent="0.2">
      <c r="C15328" s="13"/>
    </row>
    <row r="15329" spans="3:3" x14ac:dyDescent="0.2">
      <c r="C15329" s="13"/>
    </row>
    <row r="15330" spans="3:3" x14ac:dyDescent="0.2">
      <c r="C15330" s="13"/>
    </row>
    <row r="15331" spans="3:3" x14ac:dyDescent="0.2">
      <c r="C15331" s="13"/>
    </row>
    <row r="15332" spans="3:3" x14ac:dyDescent="0.2">
      <c r="C15332" s="13"/>
    </row>
    <row r="15333" spans="3:3" x14ac:dyDescent="0.2">
      <c r="C15333" s="13"/>
    </row>
    <row r="15334" spans="3:3" x14ac:dyDescent="0.2">
      <c r="C15334" s="13"/>
    </row>
    <row r="15335" spans="3:3" x14ac:dyDescent="0.2">
      <c r="C15335" s="13"/>
    </row>
    <row r="15336" spans="3:3" x14ac:dyDescent="0.2">
      <c r="C15336" s="13"/>
    </row>
    <row r="15337" spans="3:3" x14ac:dyDescent="0.2">
      <c r="C15337" s="13"/>
    </row>
    <row r="15338" spans="3:3" x14ac:dyDescent="0.2">
      <c r="C15338" s="13"/>
    </row>
    <row r="15339" spans="3:3" x14ac:dyDescent="0.2">
      <c r="C15339" s="13"/>
    </row>
    <row r="15340" spans="3:3" x14ac:dyDescent="0.2">
      <c r="C15340" s="13"/>
    </row>
    <row r="15341" spans="3:3" x14ac:dyDescent="0.2">
      <c r="C15341" s="13"/>
    </row>
    <row r="15342" spans="3:3" x14ac:dyDescent="0.2">
      <c r="C15342" s="13"/>
    </row>
    <row r="15343" spans="3:3" x14ac:dyDescent="0.2">
      <c r="C15343" s="13"/>
    </row>
    <row r="15344" spans="3:3" x14ac:dyDescent="0.2">
      <c r="C15344" s="13"/>
    </row>
    <row r="15345" spans="3:3" x14ac:dyDescent="0.2">
      <c r="C15345" s="13"/>
    </row>
    <row r="15346" spans="3:3" x14ac:dyDescent="0.2">
      <c r="C15346" s="13"/>
    </row>
    <row r="15347" spans="3:3" x14ac:dyDescent="0.2">
      <c r="C15347" s="13"/>
    </row>
    <row r="15348" spans="3:3" x14ac:dyDescent="0.2">
      <c r="C15348" s="13"/>
    </row>
    <row r="15349" spans="3:3" x14ac:dyDescent="0.2">
      <c r="C15349" s="13"/>
    </row>
    <row r="15350" spans="3:3" x14ac:dyDescent="0.2">
      <c r="C15350" s="13"/>
    </row>
    <row r="15351" spans="3:3" x14ac:dyDescent="0.2">
      <c r="C15351" s="13"/>
    </row>
    <row r="15352" spans="3:3" x14ac:dyDescent="0.2">
      <c r="C15352" s="13"/>
    </row>
    <row r="15353" spans="3:3" x14ac:dyDescent="0.2">
      <c r="C15353" s="13"/>
    </row>
    <row r="15354" spans="3:3" x14ac:dyDescent="0.2">
      <c r="C15354" s="13"/>
    </row>
    <row r="15355" spans="3:3" x14ac:dyDescent="0.2">
      <c r="C15355" s="13"/>
    </row>
    <row r="15356" spans="3:3" x14ac:dyDescent="0.2">
      <c r="C15356" s="13"/>
    </row>
    <row r="15357" spans="3:3" x14ac:dyDescent="0.2">
      <c r="C15357" s="13"/>
    </row>
    <row r="15358" spans="3:3" x14ac:dyDescent="0.2">
      <c r="C15358" s="13"/>
    </row>
    <row r="15359" spans="3:3" x14ac:dyDescent="0.2">
      <c r="C15359" s="13"/>
    </row>
    <row r="15360" spans="3:3" x14ac:dyDescent="0.2">
      <c r="C15360" s="13"/>
    </row>
    <row r="15361" spans="3:3" x14ac:dyDescent="0.2">
      <c r="C15361" s="13"/>
    </row>
    <row r="15362" spans="3:3" x14ac:dyDescent="0.2">
      <c r="C15362" s="13"/>
    </row>
    <row r="15363" spans="3:3" x14ac:dyDescent="0.2">
      <c r="C15363" s="13"/>
    </row>
    <row r="15364" spans="3:3" x14ac:dyDescent="0.2">
      <c r="C15364" s="13"/>
    </row>
    <row r="15365" spans="3:3" x14ac:dyDescent="0.2">
      <c r="C15365" s="13"/>
    </row>
    <row r="15366" spans="3:3" x14ac:dyDescent="0.2">
      <c r="C15366" s="13"/>
    </row>
    <row r="15367" spans="3:3" x14ac:dyDescent="0.2">
      <c r="C15367" s="13"/>
    </row>
    <row r="15368" spans="3:3" x14ac:dyDescent="0.2">
      <c r="C15368" s="13"/>
    </row>
    <row r="15369" spans="3:3" x14ac:dyDescent="0.2">
      <c r="C15369" s="13"/>
    </row>
    <row r="15370" spans="3:3" x14ac:dyDescent="0.2">
      <c r="C15370" s="13"/>
    </row>
    <row r="15371" spans="3:3" x14ac:dyDescent="0.2">
      <c r="C15371" s="13"/>
    </row>
    <row r="15372" spans="3:3" x14ac:dyDescent="0.2">
      <c r="C15372" s="13"/>
    </row>
    <row r="15373" spans="3:3" x14ac:dyDescent="0.2">
      <c r="C15373" s="13"/>
    </row>
    <row r="15374" spans="3:3" x14ac:dyDescent="0.2">
      <c r="C15374" s="13"/>
    </row>
    <row r="15375" spans="3:3" x14ac:dyDescent="0.2">
      <c r="C15375" s="13"/>
    </row>
    <row r="15376" spans="3:3" x14ac:dyDescent="0.2">
      <c r="C15376" s="13"/>
    </row>
    <row r="15377" spans="3:3" x14ac:dyDescent="0.2">
      <c r="C15377" s="13"/>
    </row>
    <row r="15378" spans="3:3" x14ac:dyDescent="0.2">
      <c r="C15378" s="13"/>
    </row>
    <row r="15379" spans="3:3" x14ac:dyDescent="0.2">
      <c r="C15379" s="13"/>
    </row>
    <row r="15380" spans="3:3" x14ac:dyDescent="0.2">
      <c r="C15380" s="13"/>
    </row>
    <row r="15381" spans="3:3" x14ac:dyDescent="0.2">
      <c r="C15381" s="13"/>
    </row>
    <row r="15382" spans="3:3" x14ac:dyDescent="0.2">
      <c r="C15382" s="13"/>
    </row>
    <row r="15383" spans="3:3" x14ac:dyDescent="0.2">
      <c r="C15383" s="13"/>
    </row>
    <row r="15384" spans="3:3" x14ac:dyDescent="0.2">
      <c r="C15384" s="13"/>
    </row>
    <row r="15385" spans="3:3" x14ac:dyDescent="0.2">
      <c r="C15385" s="13"/>
    </row>
    <row r="15386" spans="3:3" x14ac:dyDescent="0.2">
      <c r="C15386" s="13"/>
    </row>
    <row r="15387" spans="3:3" x14ac:dyDescent="0.2">
      <c r="C15387" s="13"/>
    </row>
    <row r="15388" spans="3:3" x14ac:dyDescent="0.2">
      <c r="C15388" s="13"/>
    </row>
    <row r="15389" spans="3:3" x14ac:dyDescent="0.2">
      <c r="C15389" s="13"/>
    </row>
    <row r="15390" spans="3:3" x14ac:dyDescent="0.2">
      <c r="C15390" s="13"/>
    </row>
    <row r="15391" spans="3:3" x14ac:dyDescent="0.2">
      <c r="C15391" s="13"/>
    </row>
    <row r="15392" spans="3:3" x14ac:dyDescent="0.2">
      <c r="C15392" s="13"/>
    </row>
    <row r="15393" spans="3:3" x14ac:dyDescent="0.2">
      <c r="C15393" s="13"/>
    </row>
    <row r="15394" spans="3:3" x14ac:dyDescent="0.2">
      <c r="C15394" s="13"/>
    </row>
    <row r="15395" spans="3:3" x14ac:dyDescent="0.2">
      <c r="C15395" s="13"/>
    </row>
    <row r="15396" spans="3:3" x14ac:dyDescent="0.2">
      <c r="C15396" s="13"/>
    </row>
    <row r="15397" spans="3:3" x14ac:dyDescent="0.2">
      <c r="C15397" s="13"/>
    </row>
    <row r="15398" spans="3:3" x14ac:dyDescent="0.2">
      <c r="C15398" s="13"/>
    </row>
    <row r="15399" spans="3:3" x14ac:dyDescent="0.2">
      <c r="C15399" s="13"/>
    </row>
    <row r="15400" spans="3:3" x14ac:dyDescent="0.2">
      <c r="C15400" s="13"/>
    </row>
    <row r="15401" spans="3:3" x14ac:dyDescent="0.2">
      <c r="C15401" s="13"/>
    </row>
    <row r="15402" spans="3:3" x14ac:dyDescent="0.2">
      <c r="C15402" s="13"/>
    </row>
    <row r="15403" spans="3:3" x14ac:dyDescent="0.2">
      <c r="C15403" s="13"/>
    </row>
    <row r="15404" spans="3:3" x14ac:dyDescent="0.2">
      <c r="C15404" s="13"/>
    </row>
    <row r="15405" spans="3:3" x14ac:dyDescent="0.2">
      <c r="C15405" s="13"/>
    </row>
    <row r="15406" spans="3:3" x14ac:dyDescent="0.2">
      <c r="C15406" s="13"/>
    </row>
    <row r="15407" spans="3:3" x14ac:dyDescent="0.2">
      <c r="C15407" s="13"/>
    </row>
    <row r="15408" spans="3:3" x14ac:dyDescent="0.2">
      <c r="C15408" s="13"/>
    </row>
    <row r="15409" spans="3:3" x14ac:dyDescent="0.2">
      <c r="C15409" s="13"/>
    </row>
    <row r="15410" spans="3:3" x14ac:dyDescent="0.2">
      <c r="C15410" s="13"/>
    </row>
    <row r="15411" spans="3:3" x14ac:dyDescent="0.2">
      <c r="C15411" s="13"/>
    </row>
    <row r="15412" spans="3:3" x14ac:dyDescent="0.2">
      <c r="C15412" s="13"/>
    </row>
    <row r="15413" spans="3:3" x14ac:dyDescent="0.2">
      <c r="C15413" s="13"/>
    </row>
    <row r="15414" spans="3:3" x14ac:dyDescent="0.2">
      <c r="C15414" s="13"/>
    </row>
    <row r="15415" spans="3:3" x14ac:dyDescent="0.2">
      <c r="C15415" s="13"/>
    </row>
    <row r="15416" spans="3:3" x14ac:dyDescent="0.2">
      <c r="C15416" s="13"/>
    </row>
    <row r="15417" spans="3:3" x14ac:dyDescent="0.2">
      <c r="C15417" s="13"/>
    </row>
    <row r="15418" spans="3:3" x14ac:dyDescent="0.2">
      <c r="C15418" s="13"/>
    </row>
    <row r="15419" spans="3:3" x14ac:dyDescent="0.2">
      <c r="C15419" s="13"/>
    </row>
    <row r="15420" spans="3:3" x14ac:dyDescent="0.2">
      <c r="C15420" s="13"/>
    </row>
    <row r="15421" spans="3:3" x14ac:dyDescent="0.2">
      <c r="C15421" s="13"/>
    </row>
    <row r="15422" spans="3:3" x14ac:dyDescent="0.2">
      <c r="C15422" s="13"/>
    </row>
    <row r="15423" spans="3:3" x14ac:dyDescent="0.2">
      <c r="C15423" s="13"/>
    </row>
    <row r="15424" spans="3:3" x14ac:dyDescent="0.2">
      <c r="C15424" s="13"/>
    </row>
    <row r="15425" spans="3:3" x14ac:dyDescent="0.2">
      <c r="C15425" s="13"/>
    </row>
    <row r="15426" spans="3:3" x14ac:dyDescent="0.2">
      <c r="C15426" s="13"/>
    </row>
    <row r="15427" spans="3:3" x14ac:dyDescent="0.2">
      <c r="C15427" s="13"/>
    </row>
    <row r="15428" spans="3:3" x14ac:dyDescent="0.2">
      <c r="C15428" s="13"/>
    </row>
    <row r="15429" spans="3:3" x14ac:dyDescent="0.2">
      <c r="C15429" s="13"/>
    </row>
    <row r="15430" spans="3:3" x14ac:dyDescent="0.2">
      <c r="C15430" s="13"/>
    </row>
    <row r="15431" spans="3:3" x14ac:dyDescent="0.2">
      <c r="C15431" s="13"/>
    </row>
    <row r="15432" spans="3:3" x14ac:dyDescent="0.2">
      <c r="C15432" s="13"/>
    </row>
    <row r="15433" spans="3:3" x14ac:dyDescent="0.2">
      <c r="C15433" s="13"/>
    </row>
    <row r="15434" spans="3:3" x14ac:dyDescent="0.2">
      <c r="C15434" s="13"/>
    </row>
    <row r="15435" spans="3:3" x14ac:dyDescent="0.2">
      <c r="C15435" s="13"/>
    </row>
    <row r="15436" spans="3:3" x14ac:dyDescent="0.2">
      <c r="C15436" s="13"/>
    </row>
    <row r="15437" spans="3:3" x14ac:dyDescent="0.2">
      <c r="C15437" s="13"/>
    </row>
    <row r="15438" spans="3:3" x14ac:dyDescent="0.2">
      <c r="C15438" s="13"/>
    </row>
    <row r="15439" spans="3:3" x14ac:dyDescent="0.2">
      <c r="C15439" s="13"/>
    </row>
    <row r="15440" spans="3:3" x14ac:dyDescent="0.2">
      <c r="C15440" s="13"/>
    </row>
    <row r="15441" spans="3:3" x14ac:dyDescent="0.2">
      <c r="C15441" s="13"/>
    </row>
    <row r="15442" spans="3:3" x14ac:dyDescent="0.2">
      <c r="C15442" s="13"/>
    </row>
    <row r="15443" spans="3:3" x14ac:dyDescent="0.2">
      <c r="C15443" s="13"/>
    </row>
    <row r="15444" spans="3:3" x14ac:dyDescent="0.2">
      <c r="C15444" s="13"/>
    </row>
    <row r="15445" spans="3:3" x14ac:dyDescent="0.2">
      <c r="C15445" s="13"/>
    </row>
    <row r="15446" spans="3:3" x14ac:dyDescent="0.2">
      <c r="C15446" s="13"/>
    </row>
    <row r="15447" spans="3:3" x14ac:dyDescent="0.2">
      <c r="C15447" s="13"/>
    </row>
    <row r="15448" spans="3:3" x14ac:dyDescent="0.2">
      <c r="C15448" s="13"/>
    </row>
    <row r="15449" spans="3:3" x14ac:dyDescent="0.2">
      <c r="C15449" s="13"/>
    </row>
    <row r="15450" spans="3:3" x14ac:dyDescent="0.2">
      <c r="C15450" s="13"/>
    </row>
    <row r="15451" spans="3:3" x14ac:dyDescent="0.2">
      <c r="C15451" s="13"/>
    </row>
    <row r="15452" spans="3:3" x14ac:dyDescent="0.2">
      <c r="C15452" s="13"/>
    </row>
    <row r="15453" spans="3:3" x14ac:dyDescent="0.2">
      <c r="C15453" s="13"/>
    </row>
    <row r="15454" spans="3:3" x14ac:dyDescent="0.2">
      <c r="C15454" s="13"/>
    </row>
    <row r="15455" spans="3:3" x14ac:dyDescent="0.2">
      <c r="C15455" s="13"/>
    </row>
    <row r="15456" spans="3:3" x14ac:dyDescent="0.2">
      <c r="C15456" s="13"/>
    </row>
    <row r="15457" spans="3:3" x14ac:dyDescent="0.2">
      <c r="C15457" s="13"/>
    </row>
    <row r="15458" spans="3:3" x14ac:dyDescent="0.2">
      <c r="C15458" s="13"/>
    </row>
    <row r="15459" spans="3:3" x14ac:dyDescent="0.2">
      <c r="C15459" s="13"/>
    </row>
    <row r="15460" spans="3:3" x14ac:dyDescent="0.2">
      <c r="C15460" s="13"/>
    </row>
    <row r="15461" spans="3:3" x14ac:dyDescent="0.2">
      <c r="C15461" s="13"/>
    </row>
    <row r="15462" spans="3:3" x14ac:dyDescent="0.2">
      <c r="C15462" s="13"/>
    </row>
    <row r="15463" spans="3:3" x14ac:dyDescent="0.2">
      <c r="C15463" s="13"/>
    </row>
    <row r="15464" spans="3:3" x14ac:dyDescent="0.2">
      <c r="C15464" s="13"/>
    </row>
    <row r="15465" spans="3:3" x14ac:dyDescent="0.2">
      <c r="C15465" s="13"/>
    </row>
    <row r="15466" spans="3:3" x14ac:dyDescent="0.2">
      <c r="C15466" s="13"/>
    </row>
    <row r="15467" spans="3:3" x14ac:dyDescent="0.2">
      <c r="C15467" s="13"/>
    </row>
    <row r="15468" spans="3:3" x14ac:dyDescent="0.2">
      <c r="C15468" s="13"/>
    </row>
    <row r="15469" spans="3:3" x14ac:dyDescent="0.2">
      <c r="C15469" s="13"/>
    </row>
    <row r="15470" spans="3:3" x14ac:dyDescent="0.2">
      <c r="C15470" s="13"/>
    </row>
    <row r="15471" spans="3:3" x14ac:dyDescent="0.2">
      <c r="C15471" s="13"/>
    </row>
    <row r="15472" spans="3:3" x14ac:dyDescent="0.2">
      <c r="C15472" s="13"/>
    </row>
    <row r="15473" spans="3:3" x14ac:dyDescent="0.2">
      <c r="C15473" s="13"/>
    </row>
    <row r="15474" spans="3:3" x14ac:dyDescent="0.2">
      <c r="C15474" s="13"/>
    </row>
    <row r="15475" spans="3:3" x14ac:dyDescent="0.2">
      <c r="C15475" s="13"/>
    </row>
    <row r="15476" spans="3:3" x14ac:dyDescent="0.2">
      <c r="C15476" s="13"/>
    </row>
    <row r="15477" spans="3:3" x14ac:dyDescent="0.2">
      <c r="C15477" s="13"/>
    </row>
    <row r="15478" spans="3:3" x14ac:dyDescent="0.2">
      <c r="C15478" s="13"/>
    </row>
    <row r="15479" spans="3:3" x14ac:dyDescent="0.2">
      <c r="C15479" s="13"/>
    </row>
    <row r="15480" spans="3:3" x14ac:dyDescent="0.2">
      <c r="C15480" s="13"/>
    </row>
    <row r="15481" spans="3:3" x14ac:dyDescent="0.2">
      <c r="C15481" s="13"/>
    </row>
    <row r="15482" spans="3:3" x14ac:dyDescent="0.2">
      <c r="C15482" s="13"/>
    </row>
    <row r="15483" spans="3:3" x14ac:dyDescent="0.2">
      <c r="C15483" s="13"/>
    </row>
    <row r="15484" spans="3:3" x14ac:dyDescent="0.2">
      <c r="C15484" s="13"/>
    </row>
    <row r="15485" spans="3:3" x14ac:dyDescent="0.2">
      <c r="C15485" s="13"/>
    </row>
    <row r="15486" spans="3:3" x14ac:dyDescent="0.2">
      <c r="C15486" s="13"/>
    </row>
    <row r="15487" spans="3:3" x14ac:dyDescent="0.2">
      <c r="C15487" s="13"/>
    </row>
    <row r="15488" spans="3:3" x14ac:dyDescent="0.2">
      <c r="C15488" s="13"/>
    </row>
    <row r="15489" spans="3:3" x14ac:dyDescent="0.2">
      <c r="C15489" s="13"/>
    </row>
    <row r="15490" spans="3:3" x14ac:dyDescent="0.2">
      <c r="C15490" s="13"/>
    </row>
    <row r="15491" spans="3:3" x14ac:dyDescent="0.2">
      <c r="C15491" s="13"/>
    </row>
    <row r="15492" spans="3:3" x14ac:dyDescent="0.2">
      <c r="C15492" s="13"/>
    </row>
    <row r="15493" spans="3:3" x14ac:dyDescent="0.2">
      <c r="C15493" s="13"/>
    </row>
    <row r="15494" spans="3:3" x14ac:dyDescent="0.2">
      <c r="C15494" s="13"/>
    </row>
    <row r="15495" spans="3:3" x14ac:dyDescent="0.2">
      <c r="C15495" s="13"/>
    </row>
    <row r="15496" spans="3:3" x14ac:dyDescent="0.2">
      <c r="C15496" s="13"/>
    </row>
    <row r="15497" spans="3:3" x14ac:dyDescent="0.2">
      <c r="C15497" s="13"/>
    </row>
    <row r="15498" spans="3:3" x14ac:dyDescent="0.2">
      <c r="C15498" s="13"/>
    </row>
    <row r="15499" spans="3:3" x14ac:dyDescent="0.2">
      <c r="C15499" s="13"/>
    </row>
    <row r="15500" spans="3:3" x14ac:dyDescent="0.2">
      <c r="C15500" s="13"/>
    </row>
    <row r="15501" spans="3:3" x14ac:dyDescent="0.2">
      <c r="C15501" s="13"/>
    </row>
    <row r="15502" spans="3:3" x14ac:dyDescent="0.2">
      <c r="C15502" s="13"/>
    </row>
    <row r="15503" spans="3:3" x14ac:dyDescent="0.2">
      <c r="C15503" s="13"/>
    </row>
    <row r="15504" spans="3:3" x14ac:dyDescent="0.2">
      <c r="C15504" s="13"/>
    </row>
    <row r="15505" spans="3:3" x14ac:dyDescent="0.2">
      <c r="C15505" s="13"/>
    </row>
    <row r="15506" spans="3:3" x14ac:dyDescent="0.2">
      <c r="C15506" s="13"/>
    </row>
    <row r="15507" spans="3:3" x14ac:dyDescent="0.2">
      <c r="C15507" s="13"/>
    </row>
    <row r="15508" spans="3:3" x14ac:dyDescent="0.2">
      <c r="C15508" s="13"/>
    </row>
    <row r="15509" spans="3:3" x14ac:dyDescent="0.2">
      <c r="C15509" s="13"/>
    </row>
    <row r="15510" spans="3:3" x14ac:dyDescent="0.2">
      <c r="C15510" s="13"/>
    </row>
    <row r="15511" spans="3:3" x14ac:dyDescent="0.2">
      <c r="C15511" s="13"/>
    </row>
    <row r="15512" spans="3:3" x14ac:dyDescent="0.2">
      <c r="C15512" s="13"/>
    </row>
    <row r="15513" spans="3:3" x14ac:dyDescent="0.2">
      <c r="C15513" s="13"/>
    </row>
    <row r="15514" spans="3:3" x14ac:dyDescent="0.2">
      <c r="C15514" s="13"/>
    </row>
    <row r="15515" spans="3:3" x14ac:dyDescent="0.2">
      <c r="C15515" s="13"/>
    </row>
    <row r="15516" spans="3:3" x14ac:dyDescent="0.2">
      <c r="C15516" s="13"/>
    </row>
    <row r="15517" spans="3:3" x14ac:dyDescent="0.2">
      <c r="C15517" s="13"/>
    </row>
    <row r="15518" spans="3:3" x14ac:dyDescent="0.2">
      <c r="C15518" s="13"/>
    </row>
    <row r="15519" spans="3:3" x14ac:dyDescent="0.2">
      <c r="C15519" s="13"/>
    </row>
    <row r="15520" spans="3:3" x14ac:dyDescent="0.2">
      <c r="C15520" s="13"/>
    </row>
    <row r="15521" spans="3:3" x14ac:dyDescent="0.2">
      <c r="C15521" s="13"/>
    </row>
    <row r="15522" spans="3:3" x14ac:dyDescent="0.2">
      <c r="C15522" s="13"/>
    </row>
    <row r="15523" spans="3:3" x14ac:dyDescent="0.2">
      <c r="C15523" s="13"/>
    </row>
    <row r="15524" spans="3:3" x14ac:dyDescent="0.2">
      <c r="C15524" s="13"/>
    </row>
    <row r="15525" spans="3:3" x14ac:dyDescent="0.2">
      <c r="C15525" s="13"/>
    </row>
    <row r="15526" spans="3:3" x14ac:dyDescent="0.2">
      <c r="C15526" s="13"/>
    </row>
    <row r="15527" spans="3:3" x14ac:dyDescent="0.2">
      <c r="C15527" s="13"/>
    </row>
    <row r="15528" spans="3:3" x14ac:dyDescent="0.2">
      <c r="C15528" s="13"/>
    </row>
    <row r="15529" spans="3:3" x14ac:dyDescent="0.2">
      <c r="C15529" s="13"/>
    </row>
    <row r="15530" spans="3:3" x14ac:dyDescent="0.2">
      <c r="C15530" s="13"/>
    </row>
    <row r="15531" spans="3:3" x14ac:dyDescent="0.2">
      <c r="C15531" s="13"/>
    </row>
    <row r="15532" spans="3:3" x14ac:dyDescent="0.2">
      <c r="C15532" s="13"/>
    </row>
    <row r="15533" spans="3:3" x14ac:dyDescent="0.2">
      <c r="C15533" s="13"/>
    </row>
    <row r="15534" spans="3:3" x14ac:dyDescent="0.2">
      <c r="C15534" s="13"/>
    </row>
    <row r="15535" spans="3:3" x14ac:dyDescent="0.2">
      <c r="C15535" s="13"/>
    </row>
    <row r="15536" spans="3:3" x14ac:dyDescent="0.2">
      <c r="C15536" s="13"/>
    </row>
    <row r="15537" spans="3:3" x14ac:dyDescent="0.2">
      <c r="C15537" s="13"/>
    </row>
    <row r="15538" spans="3:3" x14ac:dyDescent="0.2">
      <c r="C15538" s="13"/>
    </row>
    <row r="15539" spans="3:3" x14ac:dyDescent="0.2">
      <c r="C15539" s="13"/>
    </row>
    <row r="15540" spans="3:3" x14ac:dyDescent="0.2">
      <c r="C15540" s="13"/>
    </row>
    <row r="15541" spans="3:3" x14ac:dyDescent="0.2">
      <c r="C15541" s="13"/>
    </row>
    <row r="15542" spans="3:3" x14ac:dyDescent="0.2">
      <c r="C15542" s="13"/>
    </row>
    <row r="15543" spans="3:3" x14ac:dyDescent="0.2">
      <c r="C15543" s="13"/>
    </row>
    <row r="15544" spans="3:3" x14ac:dyDescent="0.2">
      <c r="C15544" s="13"/>
    </row>
    <row r="15545" spans="3:3" x14ac:dyDescent="0.2">
      <c r="C15545" s="13"/>
    </row>
    <row r="15546" spans="3:3" x14ac:dyDescent="0.2">
      <c r="C15546" s="13"/>
    </row>
    <row r="15547" spans="3:3" x14ac:dyDescent="0.2">
      <c r="C15547" s="13"/>
    </row>
    <row r="15548" spans="3:3" x14ac:dyDescent="0.2">
      <c r="C15548" s="13"/>
    </row>
    <row r="15549" spans="3:3" x14ac:dyDescent="0.2">
      <c r="C15549" s="13"/>
    </row>
    <row r="15550" spans="3:3" x14ac:dyDescent="0.2">
      <c r="C15550" s="13"/>
    </row>
    <row r="15551" spans="3:3" x14ac:dyDescent="0.2">
      <c r="C15551" s="13"/>
    </row>
    <row r="15552" spans="3:3" x14ac:dyDescent="0.2">
      <c r="C15552" s="13"/>
    </row>
    <row r="15553" spans="3:3" x14ac:dyDescent="0.2">
      <c r="C15553" s="13"/>
    </row>
    <row r="15554" spans="3:3" x14ac:dyDescent="0.2">
      <c r="C15554" s="13"/>
    </row>
    <row r="15555" spans="3:3" x14ac:dyDescent="0.2">
      <c r="C15555" s="13"/>
    </row>
    <row r="15556" spans="3:3" x14ac:dyDescent="0.2">
      <c r="C15556" s="13"/>
    </row>
    <row r="15557" spans="3:3" x14ac:dyDescent="0.2">
      <c r="C15557" s="13"/>
    </row>
    <row r="15558" spans="3:3" x14ac:dyDescent="0.2">
      <c r="C15558" s="13"/>
    </row>
    <row r="15559" spans="3:3" x14ac:dyDescent="0.2">
      <c r="C15559" s="13"/>
    </row>
    <row r="15560" spans="3:3" x14ac:dyDescent="0.2">
      <c r="C15560" s="13"/>
    </row>
    <row r="15561" spans="3:3" x14ac:dyDescent="0.2">
      <c r="C15561" s="13"/>
    </row>
    <row r="15562" spans="3:3" x14ac:dyDescent="0.2">
      <c r="C15562" s="13"/>
    </row>
    <row r="15563" spans="3:3" x14ac:dyDescent="0.2">
      <c r="C15563" s="13"/>
    </row>
    <row r="15564" spans="3:3" x14ac:dyDescent="0.2">
      <c r="C15564" s="13"/>
    </row>
    <row r="15565" spans="3:3" x14ac:dyDescent="0.2">
      <c r="C15565" s="13"/>
    </row>
    <row r="15566" spans="3:3" x14ac:dyDescent="0.2">
      <c r="C15566" s="13"/>
    </row>
    <row r="15567" spans="3:3" x14ac:dyDescent="0.2">
      <c r="C15567" s="13"/>
    </row>
    <row r="15568" spans="3:3" x14ac:dyDescent="0.2">
      <c r="C15568" s="13"/>
    </row>
    <row r="15569" spans="3:3" x14ac:dyDescent="0.2">
      <c r="C15569" s="13"/>
    </row>
    <row r="15570" spans="3:3" x14ac:dyDescent="0.2">
      <c r="C15570" s="13"/>
    </row>
    <row r="15571" spans="3:3" x14ac:dyDescent="0.2">
      <c r="C15571" s="13"/>
    </row>
    <row r="15572" spans="3:3" x14ac:dyDescent="0.2">
      <c r="C15572" s="13"/>
    </row>
    <row r="15573" spans="3:3" x14ac:dyDescent="0.2">
      <c r="C15573" s="13"/>
    </row>
    <row r="15574" spans="3:3" x14ac:dyDescent="0.2">
      <c r="C15574" s="13"/>
    </row>
    <row r="15575" spans="3:3" x14ac:dyDescent="0.2">
      <c r="C15575" s="13"/>
    </row>
    <row r="15576" spans="3:3" x14ac:dyDescent="0.2">
      <c r="C15576" s="13"/>
    </row>
    <row r="15577" spans="3:3" x14ac:dyDescent="0.2">
      <c r="C15577" s="13"/>
    </row>
    <row r="15578" spans="3:3" x14ac:dyDescent="0.2">
      <c r="C15578" s="13"/>
    </row>
    <row r="15579" spans="3:3" x14ac:dyDescent="0.2">
      <c r="C15579" s="13"/>
    </row>
    <row r="15580" spans="3:3" x14ac:dyDescent="0.2">
      <c r="C15580" s="13"/>
    </row>
    <row r="15581" spans="3:3" x14ac:dyDescent="0.2">
      <c r="C15581" s="13"/>
    </row>
    <row r="15582" spans="3:3" x14ac:dyDescent="0.2">
      <c r="C15582" s="13"/>
    </row>
    <row r="15583" spans="3:3" x14ac:dyDescent="0.2">
      <c r="C15583" s="13"/>
    </row>
    <row r="15584" spans="3:3" x14ac:dyDescent="0.2">
      <c r="C15584" s="13"/>
    </row>
    <row r="15585" spans="3:3" x14ac:dyDescent="0.2">
      <c r="C15585" s="13"/>
    </row>
    <row r="15586" spans="3:3" x14ac:dyDescent="0.2">
      <c r="C15586" s="13"/>
    </row>
    <row r="15587" spans="3:3" x14ac:dyDescent="0.2">
      <c r="C15587" s="13"/>
    </row>
    <row r="15588" spans="3:3" x14ac:dyDescent="0.2">
      <c r="C15588" s="13"/>
    </row>
    <row r="15589" spans="3:3" x14ac:dyDescent="0.2">
      <c r="C15589" s="13"/>
    </row>
    <row r="15590" spans="3:3" x14ac:dyDescent="0.2">
      <c r="C15590" s="13"/>
    </row>
    <row r="15591" spans="3:3" x14ac:dyDescent="0.2">
      <c r="C15591" s="13"/>
    </row>
    <row r="15592" spans="3:3" x14ac:dyDescent="0.2">
      <c r="C15592" s="13"/>
    </row>
    <row r="15593" spans="3:3" x14ac:dyDescent="0.2">
      <c r="C15593" s="13"/>
    </row>
    <row r="15594" spans="3:3" x14ac:dyDescent="0.2">
      <c r="C15594" s="13"/>
    </row>
    <row r="15595" spans="3:3" x14ac:dyDescent="0.2">
      <c r="C15595" s="13"/>
    </row>
    <row r="15596" spans="3:3" x14ac:dyDescent="0.2">
      <c r="C15596" s="13"/>
    </row>
    <row r="15597" spans="3:3" x14ac:dyDescent="0.2">
      <c r="C15597" s="13"/>
    </row>
    <row r="15598" spans="3:3" x14ac:dyDescent="0.2">
      <c r="C15598" s="13"/>
    </row>
    <row r="15599" spans="3:3" x14ac:dyDescent="0.2">
      <c r="C15599" s="13"/>
    </row>
    <row r="15600" spans="3:3" x14ac:dyDescent="0.2">
      <c r="C15600" s="13"/>
    </row>
    <row r="15601" spans="3:3" x14ac:dyDescent="0.2">
      <c r="C15601" s="13"/>
    </row>
    <row r="15602" spans="3:3" x14ac:dyDescent="0.2">
      <c r="C15602" s="13"/>
    </row>
    <row r="15603" spans="3:3" x14ac:dyDescent="0.2">
      <c r="C15603" s="13"/>
    </row>
    <row r="15604" spans="3:3" x14ac:dyDescent="0.2">
      <c r="C15604" s="13"/>
    </row>
    <row r="15605" spans="3:3" x14ac:dyDescent="0.2">
      <c r="C15605" s="13"/>
    </row>
    <row r="15606" spans="3:3" x14ac:dyDescent="0.2">
      <c r="C15606" s="13"/>
    </row>
    <row r="15607" spans="3:3" x14ac:dyDescent="0.2">
      <c r="C15607" s="13"/>
    </row>
    <row r="15608" spans="3:3" x14ac:dyDescent="0.2">
      <c r="C15608" s="13"/>
    </row>
    <row r="15609" spans="3:3" x14ac:dyDescent="0.2">
      <c r="C15609" s="13"/>
    </row>
    <row r="15610" spans="3:3" x14ac:dyDescent="0.2">
      <c r="C15610" s="13"/>
    </row>
    <row r="15611" spans="3:3" x14ac:dyDescent="0.2">
      <c r="C15611" s="13"/>
    </row>
    <row r="15612" spans="3:3" x14ac:dyDescent="0.2">
      <c r="C15612" s="13"/>
    </row>
    <row r="15613" spans="3:3" x14ac:dyDescent="0.2">
      <c r="C15613" s="13"/>
    </row>
    <row r="15614" spans="3:3" x14ac:dyDescent="0.2">
      <c r="C15614" s="13"/>
    </row>
    <row r="15615" spans="3:3" x14ac:dyDescent="0.2">
      <c r="C15615" s="13"/>
    </row>
    <row r="15616" spans="3:3" x14ac:dyDescent="0.2">
      <c r="C15616" s="13"/>
    </row>
    <row r="15617" spans="3:3" x14ac:dyDescent="0.2">
      <c r="C15617" s="13"/>
    </row>
    <row r="15618" spans="3:3" x14ac:dyDescent="0.2">
      <c r="C15618" s="13"/>
    </row>
    <row r="15619" spans="3:3" x14ac:dyDescent="0.2">
      <c r="C15619" s="13"/>
    </row>
    <row r="15620" spans="3:3" x14ac:dyDescent="0.2">
      <c r="C15620" s="13"/>
    </row>
    <row r="15621" spans="3:3" x14ac:dyDescent="0.2">
      <c r="C15621" s="13"/>
    </row>
    <row r="15622" spans="3:3" x14ac:dyDescent="0.2">
      <c r="C15622" s="13"/>
    </row>
    <row r="15623" spans="3:3" x14ac:dyDescent="0.2">
      <c r="C15623" s="13"/>
    </row>
    <row r="15624" spans="3:3" x14ac:dyDescent="0.2">
      <c r="C15624" s="13"/>
    </row>
    <row r="15625" spans="3:3" x14ac:dyDescent="0.2">
      <c r="C15625" s="13"/>
    </row>
    <row r="15626" spans="3:3" x14ac:dyDescent="0.2">
      <c r="C15626" s="13"/>
    </row>
    <row r="15627" spans="3:3" x14ac:dyDescent="0.2">
      <c r="C15627" s="13"/>
    </row>
    <row r="15628" spans="3:3" x14ac:dyDescent="0.2">
      <c r="C15628" s="13"/>
    </row>
    <row r="15629" spans="3:3" x14ac:dyDescent="0.2">
      <c r="C15629" s="13"/>
    </row>
    <row r="15630" spans="3:3" x14ac:dyDescent="0.2">
      <c r="C15630" s="13"/>
    </row>
    <row r="15631" spans="3:3" x14ac:dyDescent="0.2">
      <c r="C15631" s="13"/>
    </row>
    <row r="15632" spans="3:3" x14ac:dyDescent="0.2">
      <c r="C15632" s="13"/>
    </row>
    <row r="15633" spans="3:3" x14ac:dyDescent="0.2">
      <c r="C15633" s="13"/>
    </row>
    <row r="15634" spans="3:3" x14ac:dyDescent="0.2">
      <c r="C15634" s="13"/>
    </row>
    <row r="15635" spans="3:3" x14ac:dyDescent="0.2">
      <c r="C15635" s="13"/>
    </row>
    <row r="15636" spans="3:3" x14ac:dyDescent="0.2">
      <c r="C15636" s="13"/>
    </row>
    <row r="15637" spans="3:3" x14ac:dyDescent="0.2">
      <c r="C15637" s="13"/>
    </row>
    <row r="15638" spans="3:3" x14ac:dyDescent="0.2">
      <c r="C15638" s="13"/>
    </row>
    <row r="15639" spans="3:3" x14ac:dyDescent="0.2">
      <c r="C15639" s="13"/>
    </row>
    <row r="15640" spans="3:3" x14ac:dyDescent="0.2">
      <c r="C15640" s="13"/>
    </row>
    <row r="15641" spans="3:3" x14ac:dyDescent="0.2">
      <c r="C15641" s="13"/>
    </row>
    <row r="15642" spans="3:3" x14ac:dyDescent="0.2">
      <c r="C15642" s="13"/>
    </row>
    <row r="15643" spans="3:3" x14ac:dyDescent="0.2">
      <c r="C15643" s="13"/>
    </row>
    <row r="15644" spans="3:3" x14ac:dyDescent="0.2">
      <c r="C15644" s="13"/>
    </row>
    <row r="15645" spans="3:3" x14ac:dyDescent="0.2">
      <c r="C15645" s="13"/>
    </row>
    <row r="15646" spans="3:3" x14ac:dyDescent="0.2">
      <c r="C15646" s="13"/>
    </row>
    <row r="15647" spans="3:3" x14ac:dyDescent="0.2">
      <c r="C15647" s="13"/>
    </row>
    <row r="15648" spans="3:3" x14ac:dyDescent="0.2">
      <c r="C15648" s="13"/>
    </row>
    <row r="15649" spans="3:3" x14ac:dyDescent="0.2">
      <c r="C15649" s="13"/>
    </row>
    <row r="15650" spans="3:3" x14ac:dyDescent="0.2">
      <c r="C15650" s="13"/>
    </row>
    <row r="15651" spans="3:3" x14ac:dyDescent="0.2">
      <c r="C15651" s="13"/>
    </row>
    <row r="15652" spans="3:3" x14ac:dyDescent="0.2">
      <c r="C15652" s="13"/>
    </row>
    <row r="15653" spans="3:3" x14ac:dyDescent="0.2">
      <c r="C15653" s="13"/>
    </row>
    <row r="15654" spans="3:3" x14ac:dyDescent="0.2">
      <c r="C15654" s="13"/>
    </row>
    <row r="15655" spans="3:3" x14ac:dyDescent="0.2">
      <c r="C15655" s="13"/>
    </row>
    <row r="15656" spans="3:3" x14ac:dyDescent="0.2">
      <c r="C15656" s="13"/>
    </row>
    <row r="15657" spans="3:3" x14ac:dyDescent="0.2">
      <c r="C15657" s="13"/>
    </row>
    <row r="15658" spans="3:3" x14ac:dyDescent="0.2">
      <c r="C15658" s="13"/>
    </row>
    <row r="15659" spans="3:3" x14ac:dyDescent="0.2">
      <c r="C15659" s="13"/>
    </row>
    <row r="15660" spans="3:3" x14ac:dyDescent="0.2">
      <c r="C15660" s="13"/>
    </row>
    <row r="15661" spans="3:3" x14ac:dyDescent="0.2">
      <c r="C15661" s="13"/>
    </row>
    <row r="15662" spans="3:3" x14ac:dyDescent="0.2">
      <c r="C15662" s="13"/>
    </row>
    <row r="15663" spans="3:3" x14ac:dyDescent="0.2">
      <c r="C15663" s="13"/>
    </row>
    <row r="15664" spans="3:3" x14ac:dyDescent="0.2">
      <c r="C15664" s="13"/>
    </row>
    <row r="15665" spans="3:3" x14ac:dyDescent="0.2">
      <c r="C15665" s="13"/>
    </row>
    <row r="15666" spans="3:3" x14ac:dyDescent="0.2">
      <c r="C15666" s="13"/>
    </row>
    <row r="15667" spans="3:3" x14ac:dyDescent="0.2">
      <c r="C15667" s="13"/>
    </row>
    <row r="15668" spans="3:3" x14ac:dyDescent="0.2">
      <c r="C15668" s="13"/>
    </row>
    <row r="15669" spans="3:3" x14ac:dyDescent="0.2">
      <c r="C15669" s="13"/>
    </row>
    <row r="15670" spans="3:3" x14ac:dyDescent="0.2">
      <c r="C15670" s="13"/>
    </row>
    <row r="15671" spans="3:3" x14ac:dyDescent="0.2">
      <c r="C15671" s="13"/>
    </row>
    <row r="15672" spans="3:3" x14ac:dyDescent="0.2">
      <c r="C15672" s="13"/>
    </row>
    <row r="15673" spans="3:3" x14ac:dyDescent="0.2">
      <c r="C15673" s="13"/>
    </row>
    <row r="15674" spans="3:3" x14ac:dyDescent="0.2">
      <c r="C15674" s="13"/>
    </row>
    <row r="15675" spans="3:3" x14ac:dyDescent="0.2">
      <c r="C15675" s="13"/>
    </row>
    <row r="15676" spans="3:3" x14ac:dyDescent="0.2">
      <c r="C15676" s="13"/>
    </row>
    <row r="15677" spans="3:3" x14ac:dyDescent="0.2">
      <c r="C15677" s="13"/>
    </row>
    <row r="15678" spans="3:3" x14ac:dyDescent="0.2">
      <c r="C15678" s="13"/>
    </row>
    <row r="15679" spans="3:3" x14ac:dyDescent="0.2">
      <c r="C15679" s="13"/>
    </row>
    <row r="15680" spans="3:3" x14ac:dyDescent="0.2">
      <c r="C15680" s="13"/>
    </row>
    <row r="15681" spans="3:3" x14ac:dyDescent="0.2">
      <c r="C15681" s="13"/>
    </row>
    <row r="15682" spans="3:3" x14ac:dyDescent="0.2">
      <c r="C15682" s="13"/>
    </row>
    <row r="15683" spans="3:3" x14ac:dyDescent="0.2">
      <c r="C15683" s="13"/>
    </row>
    <row r="15684" spans="3:3" x14ac:dyDescent="0.2">
      <c r="C15684" s="13"/>
    </row>
    <row r="15685" spans="3:3" x14ac:dyDescent="0.2">
      <c r="C15685" s="13"/>
    </row>
    <row r="15686" spans="3:3" x14ac:dyDescent="0.2">
      <c r="C15686" s="13"/>
    </row>
    <row r="15687" spans="3:3" x14ac:dyDescent="0.2">
      <c r="C15687" s="13"/>
    </row>
    <row r="15688" spans="3:3" x14ac:dyDescent="0.2">
      <c r="C15688" s="13"/>
    </row>
    <row r="15689" spans="3:3" x14ac:dyDescent="0.2">
      <c r="C15689" s="13"/>
    </row>
    <row r="15690" spans="3:3" x14ac:dyDescent="0.2">
      <c r="C15690" s="13"/>
    </row>
    <row r="15691" spans="3:3" x14ac:dyDescent="0.2">
      <c r="C15691" s="13"/>
    </row>
    <row r="15692" spans="3:3" x14ac:dyDescent="0.2">
      <c r="C15692" s="13"/>
    </row>
    <row r="15693" spans="3:3" x14ac:dyDescent="0.2">
      <c r="C15693" s="13"/>
    </row>
    <row r="15694" spans="3:3" x14ac:dyDescent="0.2">
      <c r="C15694" s="13"/>
    </row>
    <row r="15695" spans="3:3" x14ac:dyDescent="0.2">
      <c r="C15695" s="13"/>
    </row>
    <row r="15696" spans="3:3" x14ac:dyDescent="0.2">
      <c r="C15696" s="13"/>
    </row>
    <row r="15697" spans="3:3" x14ac:dyDescent="0.2">
      <c r="C15697" s="13"/>
    </row>
    <row r="15698" spans="3:3" x14ac:dyDescent="0.2">
      <c r="C15698" s="13"/>
    </row>
    <row r="15699" spans="3:3" x14ac:dyDescent="0.2">
      <c r="C15699" s="13"/>
    </row>
    <row r="15700" spans="3:3" x14ac:dyDescent="0.2">
      <c r="C15700" s="13"/>
    </row>
    <row r="15701" spans="3:3" x14ac:dyDescent="0.2">
      <c r="C15701" s="13"/>
    </row>
    <row r="15702" spans="3:3" x14ac:dyDescent="0.2">
      <c r="C15702" s="13"/>
    </row>
    <row r="15703" spans="3:3" x14ac:dyDescent="0.2">
      <c r="C15703" s="13"/>
    </row>
    <row r="15704" spans="3:3" x14ac:dyDescent="0.2">
      <c r="C15704" s="13"/>
    </row>
    <row r="15705" spans="3:3" x14ac:dyDescent="0.2">
      <c r="C15705" s="13"/>
    </row>
    <row r="15706" spans="3:3" x14ac:dyDescent="0.2">
      <c r="C15706" s="13"/>
    </row>
    <row r="15707" spans="3:3" x14ac:dyDescent="0.2">
      <c r="C15707" s="13"/>
    </row>
    <row r="15708" spans="3:3" x14ac:dyDescent="0.2">
      <c r="C15708" s="13"/>
    </row>
    <row r="15709" spans="3:3" x14ac:dyDescent="0.2">
      <c r="C15709" s="13"/>
    </row>
    <row r="15710" spans="3:3" x14ac:dyDescent="0.2">
      <c r="C15710" s="13"/>
    </row>
    <row r="15711" spans="3:3" x14ac:dyDescent="0.2">
      <c r="C15711" s="13"/>
    </row>
    <row r="15712" spans="3:3" x14ac:dyDescent="0.2">
      <c r="C15712" s="13"/>
    </row>
    <row r="15713" spans="3:3" x14ac:dyDescent="0.2">
      <c r="C15713" s="13"/>
    </row>
    <row r="15714" spans="3:3" x14ac:dyDescent="0.2">
      <c r="C15714" s="13"/>
    </row>
    <row r="15715" spans="3:3" x14ac:dyDescent="0.2">
      <c r="C15715" s="13"/>
    </row>
    <row r="15716" spans="3:3" x14ac:dyDescent="0.2">
      <c r="C15716" s="13"/>
    </row>
    <row r="15717" spans="3:3" x14ac:dyDescent="0.2">
      <c r="C15717" s="13"/>
    </row>
    <row r="15718" spans="3:3" x14ac:dyDescent="0.2">
      <c r="C15718" s="13"/>
    </row>
    <row r="15719" spans="3:3" x14ac:dyDescent="0.2">
      <c r="C15719" s="13"/>
    </row>
    <row r="15720" spans="3:3" x14ac:dyDescent="0.2">
      <c r="C15720" s="13"/>
    </row>
    <row r="15721" spans="3:3" x14ac:dyDescent="0.2">
      <c r="C15721" s="13"/>
    </row>
    <row r="15722" spans="3:3" x14ac:dyDescent="0.2">
      <c r="C15722" s="13"/>
    </row>
    <row r="15723" spans="3:3" x14ac:dyDescent="0.2">
      <c r="C15723" s="13"/>
    </row>
    <row r="15724" spans="3:3" x14ac:dyDescent="0.2">
      <c r="C15724" s="13"/>
    </row>
    <row r="15725" spans="3:3" x14ac:dyDescent="0.2">
      <c r="C15725" s="13"/>
    </row>
    <row r="15726" spans="3:3" x14ac:dyDescent="0.2">
      <c r="C15726" s="13"/>
    </row>
    <row r="15727" spans="3:3" x14ac:dyDescent="0.2">
      <c r="C15727" s="13"/>
    </row>
    <row r="15728" spans="3:3" x14ac:dyDescent="0.2">
      <c r="C15728" s="13"/>
    </row>
    <row r="15729" spans="3:3" x14ac:dyDescent="0.2">
      <c r="C15729" s="13"/>
    </row>
    <row r="15730" spans="3:3" x14ac:dyDescent="0.2">
      <c r="C15730" s="13"/>
    </row>
    <row r="15731" spans="3:3" x14ac:dyDescent="0.2">
      <c r="C15731" s="13"/>
    </row>
    <row r="15732" spans="3:3" x14ac:dyDescent="0.2">
      <c r="C15732" s="13"/>
    </row>
    <row r="15733" spans="3:3" x14ac:dyDescent="0.2">
      <c r="C15733" s="13"/>
    </row>
    <row r="15734" spans="3:3" x14ac:dyDescent="0.2">
      <c r="C15734" s="13"/>
    </row>
    <row r="15735" spans="3:3" x14ac:dyDescent="0.2">
      <c r="C15735" s="13"/>
    </row>
    <row r="15736" spans="3:3" x14ac:dyDescent="0.2">
      <c r="C15736" s="13"/>
    </row>
    <row r="15737" spans="3:3" x14ac:dyDescent="0.2">
      <c r="C15737" s="13"/>
    </row>
    <row r="15738" spans="3:3" x14ac:dyDescent="0.2">
      <c r="C15738" s="13"/>
    </row>
    <row r="15739" spans="3:3" x14ac:dyDescent="0.2">
      <c r="C15739" s="13"/>
    </row>
    <row r="15740" spans="3:3" x14ac:dyDescent="0.2">
      <c r="C15740" s="13"/>
    </row>
    <row r="15741" spans="3:3" x14ac:dyDescent="0.2">
      <c r="C15741" s="13"/>
    </row>
    <row r="15742" spans="3:3" x14ac:dyDescent="0.2">
      <c r="C15742" s="13"/>
    </row>
    <row r="15743" spans="3:3" x14ac:dyDescent="0.2">
      <c r="C15743" s="13"/>
    </row>
    <row r="15744" spans="3:3" x14ac:dyDescent="0.2">
      <c r="C15744" s="13"/>
    </row>
    <row r="15745" spans="3:3" x14ac:dyDescent="0.2">
      <c r="C15745" s="13"/>
    </row>
    <row r="15746" spans="3:3" x14ac:dyDescent="0.2">
      <c r="C15746" s="13"/>
    </row>
    <row r="15747" spans="3:3" x14ac:dyDescent="0.2">
      <c r="C15747" s="13"/>
    </row>
    <row r="15748" spans="3:3" x14ac:dyDescent="0.2">
      <c r="C15748" s="13"/>
    </row>
    <row r="15749" spans="3:3" x14ac:dyDescent="0.2">
      <c r="C15749" s="13"/>
    </row>
    <row r="15750" spans="3:3" x14ac:dyDescent="0.2">
      <c r="C15750" s="13"/>
    </row>
    <row r="15751" spans="3:3" x14ac:dyDescent="0.2">
      <c r="C15751" s="13"/>
    </row>
    <row r="15752" spans="3:3" x14ac:dyDescent="0.2">
      <c r="C15752" s="13"/>
    </row>
    <row r="15753" spans="3:3" x14ac:dyDescent="0.2">
      <c r="C15753" s="13"/>
    </row>
    <row r="15754" spans="3:3" x14ac:dyDescent="0.2">
      <c r="C15754" s="13"/>
    </row>
    <row r="15755" spans="3:3" x14ac:dyDescent="0.2">
      <c r="C15755" s="13"/>
    </row>
    <row r="15756" spans="3:3" x14ac:dyDescent="0.2">
      <c r="C15756" s="13"/>
    </row>
    <row r="15757" spans="3:3" x14ac:dyDescent="0.2">
      <c r="C15757" s="13"/>
    </row>
    <row r="15758" spans="3:3" x14ac:dyDescent="0.2">
      <c r="C15758" s="13"/>
    </row>
    <row r="15759" spans="3:3" x14ac:dyDescent="0.2">
      <c r="C15759" s="13"/>
    </row>
    <row r="15760" spans="3:3" x14ac:dyDescent="0.2">
      <c r="C15760" s="13"/>
    </row>
    <row r="15761" spans="3:3" x14ac:dyDescent="0.2">
      <c r="C15761" s="13"/>
    </row>
    <row r="15762" spans="3:3" x14ac:dyDescent="0.2">
      <c r="C15762" s="13"/>
    </row>
    <row r="15763" spans="3:3" x14ac:dyDescent="0.2">
      <c r="C15763" s="13"/>
    </row>
    <row r="15764" spans="3:3" x14ac:dyDescent="0.2">
      <c r="C15764" s="13"/>
    </row>
    <row r="15765" spans="3:3" x14ac:dyDescent="0.2">
      <c r="C15765" s="13"/>
    </row>
    <row r="15766" spans="3:3" x14ac:dyDescent="0.2">
      <c r="C15766" s="13"/>
    </row>
    <row r="15767" spans="3:3" x14ac:dyDescent="0.2">
      <c r="C15767" s="13"/>
    </row>
    <row r="15768" spans="3:3" x14ac:dyDescent="0.2">
      <c r="C15768" s="13"/>
    </row>
    <row r="15769" spans="3:3" x14ac:dyDescent="0.2">
      <c r="C15769" s="13"/>
    </row>
    <row r="15770" spans="3:3" x14ac:dyDescent="0.2">
      <c r="C15770" s="13"/>
    </row>
    <row r="15771" spans="3:3" x14ac:dyDescent="0.2">
      <c r="C15771" s="13"/>
    </row>
    <row r="15772" spans="3:3" x14ac:dyDescent="0.2">
      <c r="C15772" s="13"/>
    </row>
    <row r="15773" spans="3:3" x14ac:dyDescent="0.2">
      <c r="C15773" s="13"/>
    </row>
    <row r="15774" spans="3:3" x14ac:dyDescent="0.2">
      <c r="C15774" s="13"/>
    </row>
    <row r="15775" spans="3:3" x14ac:dyDescent="0.2">
      <c r="C15775" s="13"/>
    </row>
    <row r="15776" spans="3:3" x14ac:dyDescent="0.2">
      <c r="C15776" s="13"/>
    </row>
    <row r="15777" spans="3:3" x14ac:dyDescent="0.2">
      <c r="C15777" s="13"/>
    </row>
    <row r="15778" spans="3:3" x14ac:dyDescent="0.2">
      <c r="C15778" s="13"/>
    </row>
    <row r="15779" spans="3:3" x14ac:dyDescent="0.2">
      <c r="C15779" s="13"/>
    </row>
    <row r="15780" spans="3:3" x14ac:dyDescent="0.2">
      <c r="C15780" s="13"/>
    </row>
    <row r="15781" spans="3:3" x14ac:dyDescent="0.2">
      <c r="C15781" s="13"/>
    </row>
    <row r="15782" spans="3:3" x14ac:dyDescent="0.2">
      <c r="C15782" s="13"/>
    </row>
    <row r="15783" spans="3:3" x14ac:dyDescent="0.2">
      <c r="C15783" s="13"/>
    </row>
    <row r="15784" spans="3:3" x14ac:dyDescent="0.2">
      <c r="C15784" s="13"/>
    </row>
    <row r="15785" spans="3:3" x14ac:dyDescent="0.2">
      <c r="C15785" s="13"/>
    </row>
    <row r="15786" spans="3:3" x14ac:dyDescent="0.2">
      <c r="C15786" s="13"/>
    </row>
    <row r="15787" spans="3:3" x14ac:dyDescent="0.2">
      <c r="C15787" s="13"/>
    </row>
    <row r="15788" spans="3:3" x14ac:dyDescent="0.2">
      <c r="C15788" s="13"/>
    </row>
    <row r="15789" spans="3:3" x14ac:dyDescent="0.2">
      <c r="C15789" s="13"/>
    </row>
    <row r="15790" spans="3:3" x14ac:dyDescent="0.2">
      <c r="C15790" s="13"/>
    </row>
    <row r="15791" spans="3:3" x14ac:dyDescent="0.2">
      <c r="C15791" s="13"/>
    </row>
    <row r="15792" spans="3:3" x14ac:dyDescent="0.2">
      <c r="C15792" s="13"/>
    </row>
    <row r="15793" spans="3:3" x14ac:dyDescent="0.2">
      <c r="C15793" s="13"/>
    </row>
    <row r="15794" spans="3:3" x14ac:dyDescent="0.2">
      <c r="C15794" s="13"/>
    </row>
    <row r="15795" spans="3:3" x14ac:dyDescent="0.2">
      <c r="C15795" s="13"/>
    </row>
    <row r="15796" spans="3:3" x14ac:dyDescent="0.2">
      <c r="C15796" s="13"/>
    </row>
    <row r="15797" spans="3:3" x14ac:dyDescent="0.2">
      <c r="C15797" s="13"/>
    </row>
    <row r="15798" spans="3:3" x14ac:dyDescent="0.2">
      <c r="C15798" s="13"/>
    </row>
    <row r="15799" spans="3:3" x14ac:dyDescent="0.2">
      <c r="C15799" s="13"/>
    </row>
    <row r="15800" spans="3:3" x14ac:dyDescent="0.2">
      <c r="C15800" s="13"/>
    </row>
    <row r="15801" spans="3:3" x14ac:dyDescent="0.2">
      <c r="C15801" s="13"/>
    </row>
    <row r="15802" spans="3:3" x14ac:dyDescent="0.2">
      <c r="C15802" s="13"/>
    </row>
    <row r="15803" spans="3:3" x14ac:dyDescent="0.2">
      <c r="C15803" s="13"/>
    </row>
    <row r="15804" spans="3:3" x14ac:dyDescent="0.2">
      <c r="C15804" s="13"/>
    </row>
    <row r="15805" spans="3:3" x14ac:dyDescent="0.2">
      <c r="C15805" s="13"/>
    </row>
    <row r="15806" spans="3:3" x14ac:dyDescent="0.2">
      <c r="C15806" s="13"/>
    </row>
    <row r="15807" spans="3:3" x14ac:dyDescent="0.2">
      <c r="C15807" s="13"/>
    </row>
    <row r="15808" spans="3:3" x14ac:dyDescent="0.2">
      <c r="C15808" s="13"/>
    </row>
    <row r="15809" spans="3:3" x14ac:dyDescent="0.2">
      <c r="C15809" s="13"/>
    </row>
    <row r="15810" spans="3:3" x14ac:dyDescent="0.2">
      <c r="C15810" s="13"/>
    </row>
    <row r="15811" spans="3:3" x14ac:dyDescent="0.2">
      <c r="C15811" s="13"/>
    </row>
    <row r="15812" spans="3:3" x14ac:dyDescent="0.2">
      <c r="C15812" s="13"/>
    </row>
    <row r="15813" spans="3:3" x14ac:dyDescent="0.2">
      <c r="C15813" s="13"/>
    </row>
    <row r="15814" spans="3:3" x14ac:dyDescent="0.2">
      <c r="C15814" s="13"/>
    </row>
    <row r="15815" spans="3:3" x14ac:dyDescent="0.2">
      <c r="C15815" s="13"/>
    </row>
    <row r="15816" spans="3:3" x14ac:dyDescent="0.2">
      <c r="C15816" s="13"/>
    </row>
    <row r="15817" spans="3:3" x14ac:dyDescent="0.2">
      <c r="C15817" s="13"/>
    </row>
    <row r="15818" spans="3:3" x14ac:dyDescent="0.2">
      <c r="C15818" s="13"/>
    </row>
    <row r="15819" spans="3:3" x14ac:dyDescent="0.2">
      <c r="C15819" s="13"/>
    </row>
    <row r="15820" spans="3:3" x14ac:dyDescent="0.2">
      <c r="C15820" s="13"/>
    </row>
    <row r="15821" spans="3:3" x14ac:dyDescent="0.2">
      <c r="C15821" s="13"/>
    </row>
    <row r="15822" spans="3:3" x14ac:dyDescent="0.2">
      <c r="C15822" s="13"/>
    </row>
    <row r="15823" spans="3:3" x14ac:dyDescent="0.2">
      <c r="C15823" s="13"/>
    </row>
    <row r="15824" spans="3:3" x14ac:dyDescent="0.2">
      <c r="C15824" s="13"/>
    </row>
    <row r="15825" spans="3:3" x14ac:dyDescent="0.2">
      <c r="C15825" s="13"/>
    </row>
    <row r="15826" spans="3:3" x14ac:dyDescent="0.2">
      <c r="C15826" s="13"/>
    </row>
    <row r="15827" spans="3:3" x14ac:dyDescent="0.2">
      <c r="C15827" s="13"/>
    </row>
    <row r="15828" spans="3:3" x14ac:dyDescent="0.2">
      <c r="C15828" s="13"/>
    </row>
    <row r="15829" spans="3:3" x14ac:dyDescent="0.2">
      <c r="C15829" s="13"/>
    </row>
    <row r="15830" spans="3:3" x14ac:dyDescent="0.2">
      <c r="C15830" s="13"/>
    </row>
    <row r="15831" spans="3:3" x14ac:dyDescent="0.2">
      <c r="C15831" s="13"/>
    </row>
    <row r="15832" spans="3:3" x14ac:dyDescent="0.2">
      <c r="C15832" s="13"/>
    </row>
    <row r="15833" spans="3:3" x14ac:dyDescent="0.2">
      <c r="C15833" s="13"/>
    </row>
    <row r="15834" spans="3:3" x14ac:dyDescent="0.2">
      <c r="C15834" s="13"/>
    </row>
    <row r="15835" spans="3:3" x14ac:dyDescent="0.2">
      <c r="C15835" s="13"/>
    </row>
    <row r="15836" spans="3:3" x14ac:dyDescent="0.2">
      <c r="C15836" s="13"/>
    </row>
    <row r="15837" spans="3:3" x14ac:dyDescent="0.2">
      <c r="C15837" s="13"/>
    </row>
    <row r="15838" spans="3:3" x14ac:dyDescent="0.2">
      <c r="C15838" s="13"/>
    </row>
    <row r="15839" spans="3:3" x14ac:dyDescent="0.2">
      <c r="C15839" s="13"/>
    </row>
    <row r="15840" spans="3:3" x14ac:dyDescent="0.2">
      <c r="C15840" s="13"/>
    </row>
    <row r="15841" spans="3:3" x14ac:dyDescent="0.2">
      <c r="C15841" s="13"/>
    </row>
    <row r="15842" spans="3:3" x14ac:dyDescent="0.2">
      <c r="C15842" s="13"/>
    </row>
    <row r="15843" spans="3:3" x14ac:dyDescent="0.2">
      <c r="C15843" s="13"/>
    </row>
    <row r="15844" spans="3:3" x14ac:dyDescent="0.2">
      <c r="C15844" s="13"/>
    </row>
    <row r="15845" spans="3:3" x14ac:dyDescent="0.2">
      <c r="C15845" s="13"/>
    </row>
    <row r="15846" spans="3:3" x14ac:dyDescent="0.2">
      <c r="C15846" s="13"/>
    </row>
    <row r="15847" spans="3:3" x14ac:dyDescent="0.2">
      <c r="C15847" s="13"/>
    </row>
    <row r="15848" spans="3:3" x14ac:dyDescent="0.2">
      <c r="C15848" s="13"/>
    </row>
    <row r="15849" spans="3:3" x14ac:dyDescent="0.2">
      <c r="C15849" s="13"/>
    </row>
    <row r="15850" spans="3:3" x14ac:dyDescent="0.2">
      <c r="C15850" s="13"/>
    </row>
    <row r="15851" spans="3:3" x14ac:dyDescent="0.2">
      <c r="C15851" s="13"/>
    </row>
    <row r="15852" spans="3:3" x14ac:dyDescent="0.2">
      <c r="C15852" s="13"/>
    </row>
    <row r="15853" spans="3:3" x14ac:dyDescent="0.2">
      <c r="C15853" s="13"/>
    </row>
    <row r="15854" spans="3:3" x14ac:dyDescent="0.2">
      <c r="C15854" s="13"/>
    </row>
    <row r="15855" spans="3:3" x14ac:dyDescent="0.2">
      <c r="C15855" s="13"/>
    </row>
    <row r="15856" spans="3:3" x14ac:dyDescent="0.2">
      <c r="C15856" s="13"/>
    </row>
    <row r="15857" spans="3:3" x14ac:dyDescent="0.2">
      <c r="C15857" s="13"/>
    </row>
    <row r="15858" spans="3:3" x14ac:dyDescent="0.2">
      <c r="C15858" s="13"/>
    </row>
    <row r="15859" spans="3:3" x14ac:dyDescent="0.2">
      <c r="C15859" s="13"/>
    </row>
    <row r="15860" spans="3:3" x14ac:dyDescent="0.2">
      <c r="C15860" s="13"/>
    </row>
    <row r="15861" spans="3:3" x14ac:dyDescent="0.2">
      <c r="C15861" s="13"/>
    </row>
    <row r="15862" spans="3:3" x14ac:dyDescent="0.2">
      <c r="C15862" s="13"/>
    </row>
    <row r="15863" spans="3:3" x14ac:dyDescent="0.2">
      <c r="C15863" s="13"/>
    </row>
    <row r="15864" spans="3:3" x14ac:dyDescent="0.2">
      <c r="C15864" s="13"/>
    </row>
    <row r="15865" spans="3:3" x14ac:dyDescent="0.2">
      <c r="C15865" s="13"/>
    </row>
    <row r="15866" spans="3:3" x14ac:dyDescent="0.2">
      <c r="C15866" s="13"/>
    </row>
    <row r="15867" spans="3:3" x14ac:dyDescent="0.2">
      <c r="C15867" s="13"/>
    </row>
    <row r="15868" spans="3:3" x14ac:dyDescent="0.2">
      <c r="C15868" s="13"/>
    </row>
    <row r="15869" spans="3:3" x14ac:dyDescent="0.2">
      <c r="C15869" s="13"/>
    </row>
    <row r="15870" spans="3:3" x14ac:dyDescent="0.2">
      <c r="C15870" s="13"/>
    </row>
    <row r="15871" spans="3:3" x14ac:dyDescent="0.2">
      <c r="C15871" s="13"/>
    </row>
    <row r="15872" spans="3:3" x14ac:dyDescent="0.2">
      <c r="C15872" s="13"/>
    </row>
    <row r="15873" spans="3:3" x14ac:dyDescent="0.2">
      <c r="C15873" s="13"/>
    </row>
    <row r="15874" spans="3:3" x14ac:dyDescent="0.2">
      <c r="C15874" s="13"/>
    </row>
    <row r="15875" spans="3:3" x14ac:dyDescent="0.2">
      <c r="C15875" s="13"/>
    </row>
    <row r="15876" spans="3:3" x14ac:dyDescent="0.2">
      <c r="C15876" s="13"/>
    </row>
    <row r="15877" spans="3:3" x14ac:dyDescent="0.2">
      <c r="C15877" s="13"/>
    </row>
    <row r="15878" spans="3:3" x14ac:dyDescent="0.2">
      <c r="C15878" s="13"/>
    </row>
    <row r="15879" spans="3:3" x14ac:dyDescent="0.2">
      <c r="C15879" s="13"/>
    </row>
    <row r="15880" spans="3:3" x14ac:dyDescent="0.2">
      <c r="C15880" s="13"/>
    </row>
    <row r="15881" spans="3:3" x14ac:dyDescent="0.2">
      <c r="C15881" s="13"/>
    </row>
    <row r="15882" spans="3:3" x14ac:dyDescent="0.2">
      <c r="C15882" s="13"/>
    </row>
    <row r="15883" spans="3:3" x14ac:dyDescent="0.2">
      <c r="C15883" s="13"/>
    </row>
    <row r="15884" spans="3:3" x14ac:dyDescent="0.2">
      <c r="C15884" s="13"/>
    </row>
    <row r="15885" spans="3:3" x14ac:dyDescent="0.2">
      <c r="C15885" s="13"/>
    </row>
    <row r="15886" spans="3:3" x14ac:dyDescent="0.2">
      <c r="C15886" s="13"/>
    </row>
    <row r="15887" spans="3:3" x14ac:dyDescent="0.2">
      <c r="C15887" s="13"/>
    </row>
    <row r="15888" spans="3:3" x14ac:dyDescent="0.2">
      <c r="C15888" s="13"/>
    </row>
    <row r="15889" spans="3:3" x14ac:dyDescent="0.2">
      <c r="C15889" s="13"/>
    </row>
    <row r="15890" spans="3:3" x14ac:dyDescent="0.2">
      <c r="C15890" s="13"/>
    </row>
    <row r="15891" spans="3:3" x14ac:dyDescent="0.2">
      <c r="C15891" s="13"/>
    </row>
    <row r="15892" spans="3:3" x14ac:dyDescent="0.2">
      <c r="C15892" s="13"/>
    </row>
    <row r="15893" spans="3:3" x14ac:dyDescent="0.2">
      <c r="C15893" s="13"/>
    </row>
    <row r="15894" spans="3:3" x14ac:dyDescent="0.2">
      <c r="C15894" s="13"/>
    </row>
    <row r="15895" spans="3:3" x14ac:dyDescent="0.2">
      <c r="C15895" s="13"/>
    </row>
    <row r="15896" spans="3:3" x14ac:dyDescent="0.2">
      <c r="C15896" s="13"/>
    </row>
    <row r="15897" spans="3:3" x14ac:dyDescent="0.2">
      <c r="C15897" s="13"/>
    </row>
    <row r="15898" spans="3:3" x14ac:dyDescent="0.2">
      <c r="C15898" s="13"/>
    </row>
    <row r="15899" spans="3:3" x14ac:dyDescent="0.2">
      <c r="C15899" s="13"/>
    </row>
    <row r="15900" spans="3:3" x14ac:dyDescent="0.2">
      <c r="C15900" s="13"/>
    </row>
    <row r="15901" spans="3:3" x14ac:dyDescent="0.2">
      <c r="C15901" s="13"/>
    </row>
    <row r="15902" spans="3:3" x14ac:dyDescent="0.2">
      <c r="C15902" s="13"/>
    </row>
    <row r="15903" spans="3:3" x14ac:dyDescent="0.2">
      <c r="C15903" s="13"/>
    </row>
    <row r="15904" spans="3:3" x14ac:dyDescent="0.2">
      <c r="C15904" s="13"/>
    </row>
    <row r="15905" spans="3:3" x14ac:dyDescent="0.2">
      <c r="C15905" s="13"/>
    </row>
    <row r="15906" spans="3:3" x14ac:dyDescent="0.2">
      <c r="C15906" s="13"/>
    </row>
    <row r="15907" spans="3:3" x14ac:dyDescent="0.2">
      <c r="C15907" s="13"/>
    </row>
    <row r="15908" spans="3:3" x14ac:dyDescent="0.2">
      <c r="C15908" s="13"/>
    </row>
    <row r="15909" spans="3:3" x14ac:dyDescent="0.2">
      <c r="C15909" s="13"/>
    </row>
    <row r="15910" spans="3:3" x14ac:dyDescent="0.2">
      <c r="C15910" s="13"/>
    </row>
    <row r="15911" spans="3:3" x14ac:dyDescent="0.2">
      <c r="C15911" s="13"/>
    </row>
    <row r="15912" spans="3:3" x14ac:dyDescent="0.2">
      <c r="C15912" s="13"/>
    </row>
    <row r="15913" spans="3:3" x14ac:dyDescent="0.2">
      <c r="C15913" s="13"/>
    </row>
    <row r="15914" spans="3:3" x14ac:dyDescent="0.2">
      <c r="C15914" s="13"/>
    </row>
    <row r="15915" spans="3:3" x14ac:dyDescent="0.2">
      <c r="C15915" s="13"/>
    </row>
    <row r="15916" spans="3:3" x14ac:dyDescent="0.2">
      <c r="C15916" s="13"/>
    </row>
    <row r="15917" spans="3:3" x14ac:dyDescent="0.2">
      <c r="C15917" s="13"/>
    </row>
    <row r="15918" spans="3:3" x14ac:dyDescent="0.2">
      <c r="C15918" s="13"/>
    </row>
    <row r="15919" spans="3:3" x14ac:dyDescent="0.2">
      <c r="C15919" s="13"/>
    </row>
    <row r="15920" spans="3:3" x14ac:dyDescent="0.2">
      <c r="C15920" s="13"/>
    </row>
    <row r="15921" spans="3:3" x14ac:dyDescent="0.2">
      <c r="C15921" s="13"/>
    </row>
    <row r="15922" spans="3:3" x14ac:dyDescent="0.2">
      <c r="C15922" s="13"/>
    </row>
    <row r="15923" spans="3:3" x14ac:dyDescent="0.2">
      <c r="C15923" s="13"/>
    </row>
    <row r="15924" spans="3:3" x14ac:dyDescent="0.2">
      <c r="C15924" s="13"/>
    </row>
    <row r="15925" spans="3:3" x14ac:dyDescent="0.2">
      <c r="C15925" s="13"/>
    </row>
    <row r="15926" spans="3:3" x14ac:dyDescent="0.2">
      <c r="C15926" s="13"/>
    </row>
    <row r="15927" spans="3:3" x14ac:dyDescent="0.2">
      <c r="C15927" s="13"/>
    </row>
    <row r="15928" spans="3:3" x14ac:dyDescent="0.2">
      <c r="C15928" s="13"/>
    </row>
    <row r="15929" spans="3:3" x14ac:dyDescent="0.2">
      <c r="C15929" s="13"/>
    </row>
    <row r="15930" spans="3:3" x14ac:dyDescent="0.2">
      <c r="C15930" s="13"/>
    </row>
    <row r="15931" spans="3:3" x14ac:dyDescent="0.2">
      <c r="C15931" s="13"/>
    </row>
    <row r="15932" spans="3:3" x14ac:dyDescent="0.2">
      <c r="C15932" s="13"/>
    </row>
    <row r="15933" spans="3:3" x14ac:dyDescent="0.2">
      <c r="C15933" s="13"/>
    </row>
    <row r="15934" spans="3:3" x14ac:dyDescent="0.2">
      <c r="C15934" s="13"/>
    </row>
    <row r="15935" spans="3:3" x14ac:dyDescent="0.2">
      <c r="C15935" s="13"/>
    </row>
    <row r="15936" spans="3:3" x14ac:dyDescent="0.2">
      <c r="C15936" s="13"/>
    </row>
    <row r="15937" spans="3:3" x14ac:dyDescent="0.2">
      <c r="C15937" s="13"/>
    </row>
    <row r="15938" spans="3:3" x14ac:dyDescent="0.2">
      <c r="C15938" s="13"/>
    </row>
    <row r="15939" spans="3:3" x14ac:dyDescent="0.2">
      <c r="C15939" s="13"/>
    </row>
    <row r="15940" spans="3:3" x14ac:dyDescent="0.2">
      <c r="C15940" s="13"/>
    </row>
    <row r="15941" spans="3:3" x14ac:dyDescent="0.2">
      <c r="C15941" s="13"/>
    </row>
    <row r="15942" spans="3:3" x14ac:dyDescent="0.2">
      <c r="C15942" s="13"/>
    </row>
    <row r="15943" spans="3:3" x14ac:dyDescent="0.2">
      <c r="C15943" s="13"/>
    </row>
    <row r="15944" spans="3:3" x14ac:dyDescent="0.2">
      <c r="C15944" s="13"/>
    </row>
    <row r="15945" spans="3:3" x14ac:dyDescent="0.2">
      <c r="C15945" s="13"/>
    </row>
    <row r="15946" spans="3:3" x14ac:dyDescent="0.2">
      <c r="C15946" s="13"/>
    </row>
    <row r="15947" spans="3:3" x14ac:dyDescent="0.2">
      <c r="C15947" s="13"/>
    </row>
    <row r="15948" spans="3:3" x14ac:dyDescent="0.2">
      <c r="C15948" s="13"/>
    </row>
    <row r="15949" spans="3:3" x14ac:dyDescent="0.2">
      <c r="C15949" s="13"/>
    </row>
    <row r="15950" spans="3:3" x14ac:dyDescent="0.2">
      <c r="C15950" s="13"/>
    </row>
    <row r="15951" spans="3:3" x14ac:dyDescent="0.2">
      <c r="C15951" s="13"/>
    </row>
    <row r="15952" spans="3:3" x14ac:dyDescent="0.2">
      <c r="C15952" s="13"/>
    </row>
    <row r="15953" spans="3:3" x14ac:dyDescent="0.2">
      <c r="C15953" s="13"/>
    </row>
    <row r="15954" spans="3:3" x14ac:dyDescent="0.2">
      <c r="C15954" s="13"/>
    </row>
    <row r="15955" spans="3:3" x14ac:dyDescent="0.2">
      <c r="C15955" s="13"/>
    </row>
    <row r="15956" spans="3:3" x14ac:dyDescent="0.2">
      <c r="C15956" s="13"/>
    </row>
    <row r="15957" spans="3:3" x14ac:dyDescent="0.2">
      <c r="C15957" s="13"/>
    </row>
    <row r="15958" spans="3:3" x14ac:dyDescent="0.2">
      <c r="C15958" s="13"/>
    </row>
    <row r="15959" spans="3:3" x14ac:dyDescent="0.2">
      <c r="C15959" s="13"/>
    </row>
    <row r="15960" spans="3:3" x14ac:dyDescent="0.2">
      <c r="C15960" s="13"/>
    </row>
    <row r="15961" spans="3:3" x14ac:dyDescent="0.2">
      <c r="C15961" s="13"/>
    </row>
    <row r="15962" spans="3:3" x14ac:dyDescent="0.2">
      <c r="C15962" s="13"/>
    </row>
    <row r="15963" spans="3:3" x14ac:dyDescent="0.2">
      <c r="C15963" s="13"/>
    </row>
    <row r="15964" spans="3:3" x14ac:dyDescent="0.2">
      <c r="C15964" s="13"/>
    </row>
    <row r="15965" spans="3:3" x14ac:dyDescent="0.2">
      <c r="C15965" s="13"/>
    </row>
    <row r="15966" spans="3:3" x14ac:dyDescent="0.2">
      <c r="C15966" s="13"/>
    </row>
    <row r="15967" spans="3:3" x14ac:dyDescent="0.2">
      <c r="C15967" s="13"/>
    </row>
    <row r="15968" spans="3:3" x14ac:dyDescent="0.2">
      <c r="C15968" s="13"/>
    </row>
    <row r="15969" spans="3:3" x14ac:dyDescent="0.2">
      <c r="C15969" s="13"/>
    </row>
    <row r="15970" spans="3:3" x14ac:dyDescent="0.2">
      <c r="C15970" s="13"/>
    </row>
    <row r="15971" spans="3:3" x14ac:dyDescent="0.2">
      <c r="C15971" s="13"/>
    </row>
    <row r="15972" spans="3:3" x14ac:dyDescent="0.2">
      <c r="C15972" s="13"/>
    </row>
    <row r="15973" spans="3:3" x14ac:dyDescent="0.2">
      <c r="C15973" s="13"/>
    </row>
    <row r="15974" spans="3:3" x14ac:dyDescent="0.2">
      <c r="C15974" s="13"/>
    </row>
    <row r="15975" spans="3:3" x14ac:dyDescent="0.2">
      <c r="C15975" s="13"/>
    </row>
    <row r="15976" spans="3:3" x14ac:dyDescent="0.2">
      <c r="C15976" s="13"/>
    </row>
    <row r="15977" spans="3:3" x14ac:dyDescent="0.2">
      <c r="C15977" s="13"/>
    </row>
    <row r="15978" spans="3:3" x14ac:dyDescent="0.2">
      <c r="C15978" s="13"/>
    </row>
    <row r="15979" spans="3:3" x14ac:dyDescent="0.2">
      <c r="C15979" s="13"/>
    </row>
    <row r="15980" spans="3:3" x14ac:dyDescent="0.2">
      <c r="C15980" s="13"/>
    </row>
    <row r="15981" spans="3:3" x14ac:dyDescent="0.2">
      <c r="C15981" s="13"/>
    </row>
    <row r="15982" spans="3:3" x14ac:dyDescent="0.2">
      <c r="C15982" s="13"/>
    </row>
    <row r="15983" spans="3:3" x14ac:dyDescent="0.2">
      <c r="C15983" s="13"/>
    </row>
    <row r="15984" spans="3:3" x14ac:dyDescent="0.2">
      <c r="C15984" s="13"/>
    </row>
    <row r="15985" spans="3:3" x14ac:dyDescent="0.2">
      <c r="C15985" s="13"/>
    </row>
    <row r="15986" spans="3:3" x14ac:dyDescent="0.2">
      <c r="C15986" s="13"/>
    </row>
    <row r="15987" spans="3:3" x14ac:dyDescent="0.2">
      <c r="C15987" s="13"/>
    </row>
    <row r="15988" spans="3:3" x14ac:dyDescent="0.2">
      <c r="C15988" s="13"/>
    </row>
    <row r="15989" spans="3:3" x14ac:dyDescent="0.2">
      <c r="C15989" s="13"/>
    </row>
    <row r="15990" spans="3:3" x14ac:dyDescent="0.2">
      <c r="C15990" s="13"/>
    </row>
    <row r="15991" spans="3:3" x14ac:dyDescent="0.2">
      <c r="C15991" s="13"/>
    </row>
    <row r="15992" spans="3:3" x14ac:dyDescent="0.2">
      <c r="C15992" s="13"/>
    </row>
    <row r="15993" spans="3:3" x14ac:dyDescent="0.2">
      <c r="C15993" s="13"/>
    </row>
    <row r="15994" spans="3:3" x14ac:dyDescent="0.2">
      <c r="C15994" s="13"/>
    </row>
    <row r="15995" spans="3:3" x14ac:dyDescent="0.2">
      <c r="C15995" s="13"/>
    </row>
    <row r="15996" spans="3:3" x14ac:dyDescent="0.2">
      <c r="C15996" s="13"/>
    </row>
    <row r="15997" spans="3:3" x14ac:dyDescent="0.2">
      <c r="C15997" s="13"/>
    </row>
    <row r="15998" spans="3:3" x14ac:dyDescent="0.2">
      <c r="C15998" s="13"/>
    </row>
    <row r="15999" spans="3:3" x14ac:dyDescent="0.2">
      <c r="C15999" s="13"/>
    </row>
    <row r="16000" spans="3:3" x14ac:dyDescent="0.2">
      <c r="C16000" s="13"/>
    </row>
    <row r="16001" spans="3:3" x14ac:dyDescent="0.2">
      <c r="C16001" s="13"/>
    </row>
    <row r="16002" spans="3:3" x14ac:dyDescent="0.2">
      <c r="C16002" s="13"/>
    </row>
    <row r="16003" spans="3:3" x14ac:dyDescent="0.2">
      <c r="C16003" s="13"/>
    </row>
    <row r="16004" spans="3:3" x14ac:dyDescent="0.2">
      <c r="C16004" s="13"/>
    </row>
    <row r="16005" spans="3:3" x14ac:dyDescent="0.2">
      <c r="C16005" s="13"/>
    </row>
    <row r="16006" spans="3:3" x14ac:dyDescent="0.2">
      <c r="C16006" s="13"/>
    </row>
    <row r="16007" spans="3:3" x14ac:dyDescent="0.2">
      <c r="C16007" s="13"/>
    </row>
    <row r="16008" spans="3:3" x14ac:dyDescent="0.2">
      <c r="C16008" s="13"/>
    </row>
    <row r="16009" spans="3:3" x14ac:dyDescent="0.2">
      <c r="C16009" s="13"/>
    </row>
    <row r="16010" spans="3:3" x14ac:dyDescent="0.2">
      <c r="C16010" s="13"/>
    </row>
    <row r="16011" spans="3:3" x14ac:dyDescent="0.2">
      <c r="C16011" s="13"/>
    </row>
    <row r="16012" spans="3:3" x14ac:dyDescent="0.2">
      <c r="C16012" s="13"/>
    </row>
    <row r="16013" spans="3:3" x14ac:dyDescent="0.2">
      <c r="C16013" s="13"/>
    </row>
    <row r="16014" spans="3:3" x14ac:dyDescent="0.2">
      <c r="C16014" s="13"/>
    </row>
    <row r="16015" spans="3:3" x14ac:dyDescent="0.2">
      <c r="C16015" s="13"/>
    </row>
    <row r="16016" spans="3:3" x14ac:dyDescent="0.2">
      <c r="C16016" s="13"/>
    </row>
    <row r="16017" spans="3:3" x14ac:dyDescent="0.2">
      <c r="C16017" s="13"/>
    </row>
    <row r="16018" spans="3:3" x14ac:dyDescent="0.2">
      <c r="C16018" s="13"/>
    </row>
    <row r="16019" spans="3:3" x14ac:dyDescent="0.2">
      <c r="C16019" s="13"/>
    </row>
    <row r="16020" spans="3:3" x14ac:dyDescent="0.2">
      <c r="C16020" s="13"/>
    </row>
    <row r="16021" spans="3:3" x14ac:dyDescent="0.2">
      <c r="C16021" s="13"/>
    </row>
    <row r="16022" spans="3:3" x14ac:dyDescent="0.2">
      <c r="C16022" s="13"/>
    </row>
    <row r="16023" spans="3:3" x14ac:dyDescent="0.2">
      <c r="C16023" s="13"/>
    </row>
    <row r="16024" spans="3:3" x14ac:dyDescent="0.2">
      <c r="C16024" s="13"/>
    </row>
    <row r="16025" spans="3:3" x14ac:dyDescent="0.2">
      <c r="C16025" s="13"/>
    </row>
    <row r="16026" spans="3:3" x14ac:dyDescent="0.2">
      <c r="C16026" s="13"/>
    </row>
    <row r="16027" spans="3:3" x14ac:dyDescent="0.2">
      <c r="C16027" s="13"/>
    </row>
    <row r="16028" spans="3:3" x14ac:dyDescent="0.2">
      <c r="C16028" s="13"/>
    </row>
    <row r="16029" spans="3:3" x14ac:dyDescent="0.2">
      <c r="C16029" s="13"/>
    </row>
    <row r="16030" spans="3:3" x14ac:dyDescent="0.2">
      <c r="C16030" s="13"/>
    </row>
    <row r="16031" spans="3:3" x14ac:dyDescent="0.2">
      <c r="C16031" s="13"/>
    </row>
    <row r="16032" spans="3:3" x14ac:dyDescent="0.2">
      <c r="C16032" s="13"/>
    </row>
    <row r="16033" spans="3:3" x14ac:dyDescent="0.2">
      <c r="C16033" s="13"/>
    </row>
    <row r="16034" spans="3:3" x14ac:dyDescent="0.2">
      <c r="C16034" s="13"/>
    </row>
    <row r="16035" spans="3:3" x14ac:dyDescent="0.2">
      <c r="C16035" s="13"/>
    </row>
    <row r="16036" spans="3:3" x14ac:dyDescent="0.2">
      <c r="C16036" s="13"/>
    </row>
    <row r="16037" spans="3:3" x14ac:dyDescent="0.2">
      <c r="C16037" s="13"/>
    </row>
    <row r="16038" spans="3:3" x14ac:dyDescent="0.2">
      <c r="C16038" s="13"/>
    </row>
    <row r="16039" spans="3:3" x14ac:dyDescent="0.2">
      <c r="C16039" s="13"/>
    </row>
    <row r="16040" spans="3:3" x14ac:dyDescent="0.2">
      <c r="C16040" s="13"/>
    </row>
    <row r="16041" spans="3:3" x14ac:dyDescent="0.2">
      <c r="C16041" s="13"/>
    </row>
    <row r="16042" spans="3:3" x14ac:dyDescent="0.2">
      <c r="C16042" s="13"/>
    </row>
    <row r="16043" spans="3:3" x14ac:dyDescent="0.2">
      <c r="C16043" s="13"/>
    </row>
    <row r="16044" spans="3:3" x14ac:dyDescent="0.2">
      <c r="C16044" s="13"/>
    </row>
    <row r="16045" spans="3:3" x14ac:dyDescent="0.2">
      <c r="C16045" s="13"/>
    </row>
    <row r="16046" spans="3:3" x14ac:dyDescent="0.2">
      <c r="C16046" s="13"/>
    </row>
    <row r="16047" spans="3:3" x14ac:dyDescent="0.2">
      <c r="C16047" s="13"/>
    </row>
    <row r="16048" spans="3:3" x14ac:dyDescent="0.2">
      <c r="C16048" s="13"/>
    </row>
    <row r="16049" spans="3:3" x14ac:dyDescent="0.2">
      <c r="C16049" s="13"/>
    </row>
    <row r="16050" spans="3:3" x14ac:dyDescent="0.2">
      <c r="C16050" s="13"/>
    </row>
    <row r="16051" spans="3:3" x14ac:dyDescent="0.2">
      <c r="C16051" s="13"/>
    </row>
    <row r="16052" spans="3:3" x14ac:dyDescent="0.2">
      <c r="C16052" s="13"/>
    </row>
    <row r="16053" spans="3:3" x14ac:dyDescent="0.2">
      <c r="C16053" s="13"/>
    </row>
    <row r="16054" spans="3:3" x14ac:dyDescent="0.2">
      <c r="C16054" s="13"/>
    </row>
    <row r="16055" spans="3:3" x14ac:dyDescent="0.2">
      <c r="C16055" s="13"/>
    </row>
    <row r="16056" spans="3:3" x14ac:dyDescent="0.2">
      <c r="C16056" s="13"/>
    </row>
    <row r="16057" spans="3:3" x14ac:dyDescent="0.2">
      <c r="C16057" s="13"/>
    </row>
    <row r="16058" spans="3:3" x14ac:dyDescent="0.2">
      <c r="C16058" s="13"/>
    </row>
    <row r="16059" spans="3:3" x14ac:dyDescent="0.2">
      <c r="C16059" s="13"/>
    </row>
    <row r="16060" spans="3:3" x14ac:dyDescent="0.2">
      <c r="C16060" s="13"/>
    </row>
    <row r="16061" spans="3:3" x14ac:dyDescent="0.2">
      <c r="C16061" s="13"/>
    </row>
    <row r="16062" spans="3:3" x14ac:dyDescent="0.2">
      <c r="C16062" s="13"/>
    </row>
    <row r="16063" spans="3:3" x14ac:dyDescent="0.2">
      <c r="C16063" s="13"/>
    </row>
    <row r="16064" spans="3:3" x14ac:dyDescent="0.2">
      <c r="C16064" s="13"/>
    </row>
    <row r="16065" spans="3:3" x14ac:dyDescent="0.2">
      <c r="C16065" s="13"/>
    </row>
    <row r="16066" spans="3:3" x14ac:dyDescent="0.2">
      <c r="C16066" s="13"/>
    </row>
    <row r="16067" spans="3:3" x14ac:dyDescent="0.2">
      <c r="C16067" s="13"/>
    </row>
    <row r="16068" spans="3:3" x14ac:dyDescent="0.2">
      <c r="C16068" s="13"/>
    </row>
    <row r="16069" spans="3:3" x14ac:dyDescent="0.2">
      <c r="C16069" s="13"/>
    </row>
    <row r="16070" spans="3:3" x14ac:dyDescent="0.2">
      <c r="C16070" s="13"/>
    </row>
    <row r="16071" spans="3:3" x14ac:dyDescent="0.2">
      <c r="C16071" s="13"/>
    </row>
    <row r="16072" spans="3:3" x14ac:dyDescent="0.2">
      <c r="C16072" s="13"/>
    </row>
    <row r="16073" spans="3:3" x14ac:dyDescent="0.2">
      <c r="C16073" s="13"/>
    </row>
    <row r="16074" spans="3:3" x14ac:dyDescent="0.2">
      <c r="C16074" s="13"/>
    </row>
    <row r="16075" spans="3:3" x14ac:dyDescent="0.2">
      <c r="C16075" s="13"/>
    </row>
    <row r="16076" spans="3:3" x14ac:dyDescent="0.2">
      <c r="C16076" s="13"/>
    </row>
    <row r="16077" spans="3:3" x14ac:dyDescent="0.2">
      <c r="C16077" s="13"/>
    </row>
    <row r="16078" spans="3:3" x14ac:dyDescent="0.2">
      <c r="C16078" s="13"/>
    </row>
    <row r="16079" spans="3:3" x14ac:dyDescent="0.2">
      <c r="C16079" s="13"/>
    </row>
    <row r="16080" spans="3:3" x14ac:dyDescent="0.2">
      <c r="C16080" s="13"/>
    </row>
    <row r="16081" spans="3:3" x14ac:dyDescent="0.2">
      <c r="C16081" s="13"/>
    </row>
    <row r="16082" spans="3:3" x14ac:dyDescent="0.2">
      <c r="C16082" s="13"/>
    </row>
    <row r="16083" spans="3:3" x14ac:dyDescent="0.2">
      <c r="C16083" s="13"/>
    </row>
    <row r="16084" spans="3:3" x14ac:dyDescent="0.2">
      <c r="C16084" s="13"/>
    </row>
    <row r="16085" spans="3:3" x14ac:dyDescent="0.2">
      <c r="C16085" s="13"/>
    </row>
    <row r="16086" spans="3:3" x14ac:dyDescent="0.2">
      <c r="C16086" s="13"/>
    </row>
    <row r="16087" spans="3:3" x14ac:dyDescent="0.2">
      <c r="C16087" s="13"/>
    </row>
    <row r="16088" spans="3:3" x14ac:dyDescent="0.2">
      <c r="C16088" s="13"/>
    </row>
    <row r="16089" spans="3:3" x14ac:dyDescent="0.2">
      <c r="C16089" s="13"/>
    </row>
    <row r="16090" spans="3:3" x14ac:dyDescent="0.2">
      <c r="C16090" s="13"/>
    </row>
    <row r="16091" spans="3:3" x14ac:dyDescent="0.2">
      <c r="C16091" s="13"/>
    </row>
    <row r="16092" spans="3:3" x14ac:dyDescent="0.2">
      <c r="C16092" s="13"/>
    </row>
    <row r="16093" spans="3:3" x14ac:dyDescent="0.2">
      <c r="C16093" s="13"/>
    </row>
    <row r="16094" spans="3:3" x14ac:dyDescent="0.2">
      <c r="C16094" s="13"/>
    </row>
    <row r="16095" spans="3:3" x14ac:dyDescent="0.2">
      <c r="C16095" s="13"/>
    </row>
    <row r="16096" spans="3:3" x14ac:dyDescent="0.2">
      <c r="C16096" s="13"/>
    </row>
    <row r="16097" spans="3:3" x14ac:dyDescent="0.2">
      <c r="C16097" s="13"/>
    </row>
    <row r="16098" spans="3:3" x14ac:dyDescent="0.2">
      <c r="C16098" s="13"/>
    </row>
    <row r="16099" spans="3:3" x14ac:dyDescent="0.2">
      <c r="C16099" s="13"/>
    </row>
    <row r="16100" spans="3:3" x14ac:dyDescent="0.2">
      <c r="C16100" s="13"/>
    </row>
    <row r="16101" spans="3:3" x14ac:dyDescent="0.2">
      <c r="C16101" s="13"/>
    </row>
    <row r="16102" spans="3:3" x14ac:dyDescent="0.2">
      <c r="C16102" s="13"/>
    </row>
    <row r="16103" spans="3:3" x14ac:dyDescent="0.2">
      <c r="C16103" s="13"/>
    </row>
    <row r="16104" spans="3:3" x14ac:dyDescent="0.2">
      <c r="C16104" s="13"/>
    </row>
    <row r="16105" spans="3:3" x14ac:dyDescent="0.2">
      <c r="C16105" s="13"/>
    </row>
    <row r="16106" spans="3:3" x14ac:dyDescent="0.2">
      <c r="C16106" s="13"/>
    </row>
    <row r="16107" spans="3:3" x14ac:dyDescent="0.2">
      <c r="C16107" s="13"/>
    </row>
    <row r="16108" spans="3:3" x14ac:dyDescent="0.2">
      <c r="C16108" s="13"/>
    </row>
    <row r="16109" spans="3:3" x14ac:dyDescent="0.2">
      <c r="C16109" s="13"/>
    </row>
    <row r="16110" spans="3:3" x14ac:dyDescent="0.2">
      <c r="C16110" s="13"/>
    </row>
    <row r="16111" spans="3:3" x14ac:dyDescent="0.2">
      <c r="C16111" s="13"/>
    </row>
    <row r="16112" spans="3:3" x14ac:dyDescent="0.2">
      <c r="C16112" s="13"/>
    </row>
    <row r="16113" spans="3:3" x14ac:dyDescent="0.2">
      <c r="C16113" s="13"/>
    </row>
    <row r="16114" spans="3:3" x14ac:dyDescent="0.2">
      <c r="C16114" s="13"/>
    </row>
    <row r="16115" spans="3:3" x14ac:dyDescent="0.2">
      <c r="C16115" s="13"/>
    </row>
    <row r="16116" spans="3:3" x14ac:dyDescent="0.2">
      <c r="C16116" s="13"/>
    </row>
    <row r="16117" spans="3:3" x14ac:dyDescent="0.2">
      <c r="C16117" s="13"/>
    </row>
    <row r="16118" spans="3:3" x14ac:dyDescent="0.2">
      <c r="C16118" s="13"/>
    </row>
    <row r="16119" spans="3:3" x14ac:dyDescent="0.2">
      <c r="C16119" s="13"/>
    </row>
    <row r="16120" spans="3:3" x14ac:dyDescent="0.2">
      <c r="C16120" s="13"/>
    </row>
    <row r="16121" spans="3:3" x14ac:dyDescent="0.2">
      <c r="C16121" s="13"/>
    </row>
    <row r="16122" spans="3:3" x14ac:dyDescent="0.2">
      <c r="C16122" s="13"/>
    </row>
    <row r="16123" spans="3:3" x14ac:dyDescent="0.2">
      <c r="C16123" s="13"/>
    </row>
    <row r="16124" spans="3:3" x14ac:dyDescent="0.2">
      <c r="C16124" s="13"/>
    </row>
    <row r="16125" spans="3:3" x14ac:dyDescent="0.2">
      <c r="C16125" s="13"/>
    </row>
    <row r="16126" spans="3:3" x14ac:dyDescent="0.2">
      <c r="C16126" s="13"/>
    </row>
    <row r="16127" spans="3:3" x14ac:dyDescent="0.2">
      <c r="C16127" s="13"/>
    </row>
    <row r="16128" spans="3:3" x14ac:dyDescent="0.2">
      <c r="C16128" s="13"/>
    </row>
    <row r="16129" spans="3:3" x14ac:dyDescent="0.2">
      <c r="C16129" s="13"/>
    </row>
    <row r="16130" spans="3:3" x14ac:dyDescent="0.2">
      <c r="C16130" s="13"/>
    </row>
    <row r="16131" spans="3:3" x14ac:dyDescent="0.2">
      <c r="C16131" s="13"/>
    </row>
    <row r="16132" spans="3:3" x14ac:dyDescent="0.2">
      <c r="C16132" s="13"/>
    </row>
    <row r="16133" spans="3:3" x14ac:dyDescent="0.2">
      <c r="C16133" s="13"/>
    </row>
    <row r="16134" spans="3:3" x14ac:dyDescent="0.2">
      <c r="C16134" s="13"/>
    </row>
    <row r="16135" spans="3:3" x14ac:dyDescent="0.2">
      <c r="C16135" s="13"/>
    </row>
    <row r="16136" spans="3:3" x14ac:dyDescent="0.2">
      <c r="C16136" s="13"/>
    </row>
    <row r="16137" spans="3:3" x14ac:dyDescent="0.2">
      <c r="C16137" s="13"/>
    </row>
    <row r="16138" spans="3:3" x14ac:dyDescent="0.2">
      <c r="C16138" s="13"/>
    </row>
    <row r="16139" spans="3:3" x14ac:dyDescent="0.2">
      <c r="C16139" s="13"/>
    </row>
    <row r="16140" spans="3:3" x14ac:dyDescent="0.2">
      <c r="C16140" s="13"/>
    </row>
    <row r="16141" spans="3:3" x14ac:dyDescent="0.2">
      <c r="C16141" s="13"/>
    </row>
    <row r="16142" spans="3:3" x14ac:dyDescent="0.2">
      <c r="C16142" s="13"/>
    </row>
    <row r="16143" spans="3:3" x14ac:dyDescent="0.2">
      <c r="C16143" s="13"/>
    </row>
    <row r="16144" spans="3:3" x14ac:dyDescent="0.2">
      <c r="C16144" s="13"/>
    </row>
    <row r="16145" spans="3:3" x14ac:dyDescent="0.2">
      <c r="C16145" s="13"/>
    </row>
    <row r="16146" spans="3:3" x14ac:dyDescent="0.2">
      <c r="C16146" s="13"/>
    </row>
    <row r="16147" spans="3:3" x14ac:dyDescent="0.2">
      <c r="C16147" s="13"/>
    </row>
    <row r="16148" spans="3:3" x14ac:dyDescent="0.2">
      <c r="C16148" s="13"/>
    </row>
    <row r="16149" spans="3:3" x14ac:dyDescent="0.2">
      <c r="C16149" s="13"/>
    </row>
    <row r="16150" spans="3:3" x14ac:dyDescent="0.2">
      <c r="C16150" s="13"/>
    </row>
    <row r="16151" spans="3:3" x14ac:dyDescent="0.2">
      <c r="C16151" s="13"/>
    </row>
    <row r="16152" spans="3:3" x14ac:dyDescent="0.2">
      <c r="C16152" s="13"/>
    </row>
    <row r="16153" spans="3:3" x14ac:dyDescent="0.2">
      <c r="C16153" s="13"/>
    </row>
    <row r="16154" spans="3:3" x14ac:dyDescent="0.2">
      <c r="C16154" s="13"/>
    </row>
    <row r="16155" spans="3:3" x14ac:dyDescent="0.2">
      <c r="C16155" s="13"/>
    </row>
    <row r="16156" spans="3:3" x14ac:dyDescent="0.2">
      <c r="C16156" s="13"/>
    </row>
    <row r="16157" spans="3:3" x14ac:dyDescent="0.2">
      <c r="C16157" s="13"/>
    </row>
    <row r="16158" spans="3:3" x14ac:dyDescent="0.2">
      <c r="C16158" s="13"/>
    </row>
    <row r="16159" spans="3:3" x14ac:dyDescent="0.2">
      <c r="C16159" s="13"/>
    </row>
    <row r="16160" spans="3:3" x14ac:dyDescent="0.2">
      <c r="C16160" s="13"/>
    </row>
    <row r="16161" spans="3:3" x14ac:dyDescent="0.2">
      <c r="C16161" s="13"/>
    </row>
    <row r="16162" spans="3:3" x14ac:dyDescent="0.2">
      <c r="C16162" s="13"/>
    </row>
    <row r="16163" spans="3:3" x14ac:dyDescent="0.2">
      <c r="C16163" s="13"/>
    </row>
    <row r="16164" spans="3:3" x14ac:dyDescent="0.2">
      <c r="C16164" s="13"/>
    </row>
    <row r="16165" spans="3:3" x14ac:dyDescent="0.2">
      <c r="C16165" s="13"/>
    </row>
    <row r="16166" spans="3:3" x14ac:dyDescent="0.2">
      <c r="C16166" s="13"/>
    </row>
    <row r="16167" spans="3:3" x14ac:dyDescent="0.2">
      <c r="C16167" s="13"/>
    </row>
    <row r="16168" spans="3:3" x14ac:dyDescent="0.2">
      <c r="C16168" s="13"/>
    </row>
    <row r="16169" spans="3:3" x14ac:dyDescent="0.2">
      <c r="C16169" s="13"/>
    </row>
    <row r="16170" spans="3:3" x14ac:dyDescent="0.2">
      <c r="C16170" s="13"/>
    </row>
    <row r="16171" spans="3:3" x14ac:dyDescent="0.2">
      <c r="C16171" s="13"/>
    </row>
    <row r="16172" spans="3:3" x14ac:dyDescent="0.2">
      <c r="C16172" s="13"/>
    </row>
    <row r="16173" spans="3:3" x14ac:dyDescent="0.2">
      <c r="C16173" s="13"/>
    </row>
    <row r="16174" spans="3:3" x14ac:dyDescent="0.2">
      <c r="C16174" s="13"/>
    </row>
    <row r="16175" spans="3:3" x14ac:dyDescent="0.2">
      <c r="C16175" s="13"/>
    </row>
    <row r="16176" spans="3:3" x14ac:dyDescent="0.2">
      <c r="C16176" s="13"/>
    </row>
    <row r="16177" spans="3:3" x14ac:dyDescent="0.2">
      <c r="C16177" s="13"/>
    </row>
    <row r="16178" spans="3:3" x14ac:dyDescent="0.2">
      <c r="C16178" s="13"/>
    </row>
    <row r="16179" spans="3:3" x14ac:dyDescent="0.2">
      <c r="C16179" s="13"/>
    </row>
    <row r="16180" spans="3:3" x14ac:dyDescent="0.2">
      <c r="C16180" s="13"/>
    </row>
    <row r="16181" spans="3:3" x14ac:dyDescent="0.2">
      <c r="C16181" s="13"/>
    </row>
    <row r="16182" spans="3:3" x14ac:dyDescent="0.2">
      <c r="C16182" s="13"/>
    </row>
    <row r="16183" spans="3:3" x14ac:dyDescent="0.2">
      <c r="C16183" s="13"/>
    </row>
    <row r="16184" spans="3:3" x14ac:dyDescent="0.2">
      <c r="C16184" s="13"/>
    </row>
    <row r="16185" spans="3:3" x14ac:dyDescent="0.2">
      <c r="C16185" s="13"/>
    </row>
    <row r="16186" spans="3:3" x14ac:dyDescent="0.2">
      <c r="C16186" s="13"/>
    </row>
    <row r="16187" spans="3:3" x14ac:dyDescent="0.2">
      <c r="C16187" s="13"/>
    </row>
    <row r="16188" spans="3:3" x14ac:dyDescent="0.2">
      <c r="C16188" s="13"/>
    </row>
    <row r="16189" spans="3:3" x14ac:dyDescent="0.2">
      <c r="C16189" s="13"/>
    </row>
    <row r="16190" spans="3:3" x14ac:dyDescent="0.2">
      <c r="C16190" s="13"/>
    </row>
    <row r="16191" spans="3:3" x14ac:dyDescent="0.2">
      <c r="C16191" s="13"/>
    </row>
    <row r="16192" spans="3:3" x14ac:dyDescent="0.2">
      <c r="C16192" s="13"/>
    </row>
    <row r="16193" spans="3:3" x14ac:dyDescent="0.2">
      <c r="C16193" s="13"/>
    </row>
    <row r="16194" spans="3:3" x14ac:dyDescent="0.2">
      <c r="C16194" s="13"/>
    </row>
    <row r="16195" spans="3:3" x14ac:dyDescent="0.2">
      <c r="C16195" s="13"/>
    </row>
    <row r="16196" spans="3:3" x14ac:dyDescent="0.2">
      <c r="C16196" s="13"/>
    </row>
    <row r="16197" spans="3:3" x14ac:dyDescent="0.2">
      <c r="C16197" s="13"/>
    </row>
    <row r="16198" spans="3:3" x14ac:dyDescent="0.2">
      <c r="C16198" s="13"/>
    </row>
    <row r="16199" spans="3:3" x14ac:dyDescent="0.2">
      <c r="C16199" s="13"/>
    </row>
    <row r="16200" spans="3:3" x14ac:dyDescent="0.2">
      <c r="C16200" s="13"/>
    </row>
    <row r="16201" spans="3:3" x14ac:dyDescent="0.2">
      <c r="C16201" s="13"/>
    </row>
    <row r="16202" spans="3:3" x14ac:dyDescent="0.2">
      <c r="C16202" s="13"/>
    </row>
    <row r="16203" spans="3:3" x14ac:dyDescent="0.2">
      <c r="C16203" s="13"/>
    </row>
    <row r="16204" spans="3:3" x14ac:dyDescent="0.2">
      <c r="C16204" s="13"/>
    </row>
    <row r="16205" spans="3:3" x14ac:dyDescent="0.2">
      <c r="C16205" s="13"/>
    </row>
    <row r="16206" spans="3:3" x14ac:dyDescent="0.2">
      <c r="C16206" s="13"/>
    </row>
    <row r="16207" spans="3:3" x14ac:dyDescent="0.2">
      <c r="C16207" s="13"/>
    </row>
    <row r="16208" spans="3:3" x14ac:dyDescent="0.2">
      <c r="C16208" s="13"/>
    </row>
    <row r="16209" spans="3:3" x14ac:dyDescent="0.2">
      <c r="C16209" s="13"/>
    </row>
    <row r="16210" spans="3:3" x14ac:dyDescent="0.2">
      <c r="C16210" s="13"/>
    </row>
    <row r="16211" spans="3:3" x14ac:dyDescent="0.2">
      <c r="C16211" s="13"/>
    </row>
    <row r="16212" spans="3:3" x14ac:dyDescent="0.2">
      <c r="C16212" s="13"/>
    </row>
    <row r="16213" spans="3:3" x14ac:dyDescent="0.2">
      <c r="C16213" s="13"/>
    </row>
    <row r="16214" spans="3:3" x14ac:dyDescent="0.2">
      <c r="C16214" s="13"/>
    </row>
    <row r="16215" spans="3:3" x14ac:dyDescent="0.2">
      <c r="C16215" s="13"/>
    </row>
    <row r="16216" spans="3:3" x14ac:dyDescent="0.2">
      <c r="C16216" s="13"/>
    </row>
    <row r="16217" spans="3:3" x14ac:dyDescent="0.2">
      <c r="C16217" s="13"/>
    </row>
    <row r="16218" spans="3:3" x14ac:dyDescent="0.2">
      <c r="C16218" s="13"/>
    </row>
    <row r="16219" spans="3:3" x14ac:dyDescent="0.2">
      <c r="C16219" s="13"/>
    </row>
    <row r="16220" spans="3:3" x14ac:dyDescent="0.2">
      <c r="C16220" s="13"/>
    </row>
    <row r="16221" spans="3:3" x14ac:dyDescent="0.2">
      <c r="C16221" s="13"/>
    </row>
    <row r="16222" spans="3:3" x14ac:dyDescent="0.2">
      <c r="C16222" s="13"/>
    </row>
    <row r="16223" spans="3:3" x14ac:dyDescent="0.2">
      <c r="C16223" s="13"/>
    </row>
    <row r="16224" spans="3:3" x14ac:dyDescent="0.2">
      <c r="C16224" s="13"/>
    </row>
    <row r="16225" spans="3:3" x14ac:dyDescent="0.2">
      <c r="C16225" s="13"/>
    </row>
    <row r="16226" spans="3:3" x14ac:dyDescent="0.2">
      <c r="C16226" s="13"/>
    </row>
    <row r="16227" spans="3:3" x14ac:dyDescent="0.2">
      <c r="C16227" s="13"/>
    </row>
    <row r="16228" spans="3:3" x14ac:dyDescent="0.2">
      <c r="C16228" s="13"/>
    </row>
    <row r="16229" spans="3:3" x14ac:dyDescent="0.2">
      <c r="C16229" s="13"/>
    </row>
    <row r="16230" spans="3:3" x14ac:dyDescent="0.2">
      <c r="C16230" s="13"/>
    </row>
    <row r="16231" spans="3:3" x14ac:dyDescent="0.2">
      <c r="C16231" s="13"/>
    </row>
    <row r="16232" spans="3:3" x14ac:dyDescent="0.2">
      <c r="C16232" s="13"/>
    </row>
    <row r="16233" spans="3:3" x14ac:dyDescent="0.2">
      <c r="C16233" s="13"/>
    </row>
    <row r="16234" spans="3:3" x14ac:dyDescent="0.2">
      <c r="C16234" s="13"/>
    </row>
    <row r="16235" spans="3:3" x14ac:dyDescent="0.2">
      <c r="C16235" s="13"/>
    </row>
    <row r="16236" spans="3:3" x14ac:dyDescent="0.2">
      <c r="C16236" s="13"/>
    </row>
    <row r="16237" spans="3:3" x14ac:dyDescent="0.2">
      <c r="C16237" s="13"/>
    </row>
    <row r="16238" spans="3:3" x14ac:dyDescent="0.2">
      <c r="C16238" s="13"/>
    </row>
    <row r="16239" spans="3:3" x14ac:dyDescent="0.2">
      <c r="C16239" s="13"/>
    </row>
    <row r="16240" spans="3:3" x14ac:dyDescent="0.2">
      <c r="C16240" s="13"/>
    </row>
    <row r="16241" spans="3:3" x14ac:dyDescent="0.2">
      <c r="C16241" s="13"/>
    </row>
    <row r="16242" spans="3:3" x14ac:dyDescent="0.2">
      <c r="C16242" s="13"/>
    </row>
    <row r="16243" spans="3:3" x14ac:dyDescent="0.2">
      <c r="C16243" s="13"/>
    </row>
    <row r="16244" spans="3:3" x14ac:dyDescent="0.2">
      <c r="C16244" s="13"/>
    </row>
    <row r="16245" spans="3:3" x14ac:dyDescent="0.2">
      <c r="C16245" s="13"/>
    </row>
    <row r="16246" spans="3:3" x14ac:dyDescent="0.2">
      <c r="C16246" s="13"/>
    </row>
    <row r="16247" spans="3:3" x14ac:dyDescent="0.2">
      <c r="C16247" s="13"/>
    </row>
    <row r="16248" spans="3:3" x14ac:dyDescent="0.2">
      <c r="C16248" s="13"/>
    </row>
    <row r="16249" spans="3:3" x14ac:dyDescent="0.2">
      <c r="C16249" s="13"/>
    </row>
    <row r="16250" spans="3:3" x14ac:dyDescent="0.2">
      <c r="C16250" s="13"/>
    </row>
    <row r="16251" spans="3:3" x14ac:dyDescent="0.2">
      <c r="C16251" s="13"/>
    </row>
    <row r="16252" spans="3:3" x14ac:dyDescent="0.2">
      <c r="C16252" s="13"/>
    </row>
    <row r="16253" spans="3:3" x14ac:dyDescent="0.2">
      <c r="C16253" s="13"/>
    </row>
    <row r="16254" spans="3:3" x14ac:dyDescent="0.2">
      <c r="C16254" s="13"/>
    </row>
    <row r="16255" spans="3:3" x14ac:dyDescent="0.2">
      <c r="C16255" s="13"/>
    </row>
    <row r="16256" spans="3:3" x14ac:dyDescent="0.2">
      <c r="C16256" s="13"/>
    </row>
    <row r="16257" spans="3:3" x14ac:dyDescent="0.2">
      <c r="C16257" s="13"/>
    </row>
    <row r="16258" spans="3:3" x14ac:dyDescent="0.2">
      <c r="C16258" s="13"/>
    </row>
    <row r="16259" spans="3:3" x14ac:dyDescent="0.2">
      <c r="C16259" s="13"/>
    </row>
    <row r="16260" spans="3:3" x14ac:dyDescent="0.2">
      <c r="C16260" s="13"/>
    </row>
    <row r="16261" spans="3:3" x14ac:dyDescent="0.2">
      <c r="C16261" s="13"/>
    </row>
    <row r="16262" spans="3:3" x14ac:dyDescent="0.2">
      <c r="C16262" s="13"/>
    </row>
    <row r="16263" spans="3:3" x14ac:dyDescent="0.2">
      <c r="C16263" s="13"/>
    </row>
    <row r="16264" spans="3:3" x14ac:dyDescent="0.2">
      <c r="C16264" s="13"/>
    </row>
    <row r="16265" spans="3:3" x14ac:dyDescent="0.2">
      <c r="C16265" s="13"/>
    </row>
    <row r="16266" spans="3:3" x14ac:dyDescent="0.2">
      <c r="C16266" s="13"/>
    </row>
    <row r="16267" spans="3:3" x14ac:dyDescent="0.2">
      <c r="C16267" s="13"/>
    </row>
    <row r="16268" spans="3:3" x14ac:dyDescent="0.2">
      <c r="C16268" s="13"/>
    </row>
    <row r="16269" spans="3:3" x14ac:dyDescent="0.2">
      <c r="C16269" s="13"/>
    </row>
    <row r="16270" spans="3:3" x14ac:dyDescent="0.2">
      <c r="C16270" s="13"/>
    </row>
    <row r="16271" spans="3:3" x14ac:dyDescent="0.2">
      <c r="C16271" s="13"/>
    </row>
    <row r="16272" spans="3:3" x14ac:dyDescent="0.2">
      <c r="C16272" s="13"/>
    </row>
    <row r="16273" spans="3:3" x14ac:dyDescent="0.2">
      <c r="C16273" s="13"/>
    </row>
    <row r="16274" spans="3:3" x14ac:dyDescent="0.2">
      <c r="C16274" s="13"/>
    </row>
    <row r="16275" spans="3:3" x14ac:dyDescent="0.2">
      <c r="C16275" s="13"/>
    </row>
    <row r="16276" spans="3:3" x14ac:dyDescent="0.2">
      <c r="C16276" s="13"/>
    </row>
    <row r="16277" spans="3:3" x14ac:dyDescent="0.2">
      <c r="C16277" s="13"/>
    </row>
    <row r="16278" spans="3:3" x14ac:dyDescent="0.2">
      <c r="C16278" s="13"/>
    </row>
    <row r="16279" spans="3:3" x14ac:dyDescent="0.2">
      <c r="C16279" s="13"/>
    </row>
    <row r="16280" spans="3:3" x14ac:dyDescent="0.2">
      <c r="C16280" s="13"/>
    </row>
    <row r="16281" spans="3:3" x14ac:dyDescent="0.2">
      <c r="C16281" s="13"/>
    </row>
    <row r="16282" spans="3:3" x14ac:dyDescent="0.2">
      <c r="C16282" s="13"/>
    </row>
    <row r="16283" spans="3:3" x14ac:dyDescent="0.2">
      <c r="C16283" s="13"/>
    </row>
    <row r="16284" spans="3:3" x14ac:dyDescent="0.2">
      <c r="C16284" s="13"/>
    </row>
    <row r="16285" spans="3:3" x14ac:dyDescent="0.2">
      <c r="C16285" s="13"/>
    </row>
    <row r="16286" spans="3:3" x14ac:dyDescent="0.2">
      <c r="C16286" s="13"/>
    </row>
    <row r="16287" spans="3:3" x14ac:dyDescent="0.2">
      <c r="C16287" s="13"/>
    </row>
    <row r="16288" spans="3:3" x14ac:dyDescent="0.2">
      <c r="C16288" s="13"/>
    </row>
    <row r="16289" spans="3:3" x14ac:dyDescent="0.2">
      <c r="C16289" s="13"/>
    </row>
    <row r="16290" spans="3:3" x14ac:dyDescent="0.2">
      <c r="C16290" s="13"/>
    </row>
    <row r="16291" spans="3:3" x14ac:dyDescent="0.2">
      <c r="C16291" s="13"/>
    </row>
    <row r="16292" spans="3:3" x14ac:dyDescent="0.2">
      <c r="C16292" s="13"/>
    </row>
    <row r="16293" spans="3:3" x14ac:dyDescent="0.2">
      <c r="C16293" s="13"/>
    </row>
    <row r="16294" spans="3:3" x14ac:dyDescent="0.2">
      <c r="C16294" s="13"/>
    </row>
    <row r="16295" spans="3:3" x14ac:dyDescent="0.2">
      <c r="C16295" s="13"/>
    </row>
    <row r="16296" spans="3:3" x14ac:dyDescent="0.2">
      <c r="C16296" s="13"/>
    </row>
    <row r="16297" spans="3:3" x14ac:dyDescent="0.2">
      <c r="C16297" s="13"/>
    </row>
    <row r="16298" spans="3:3" x14ac:dyDescent="0.2">
      <c r="C16298" s="13"/>
    </row>
    <row r="16299" spans="3:3" x14ac:dyDescent="0.2">
      <c r="C16299" s="13"/>
    </row>
    <row r="16300" spans="3:3" x14ac:dyDescent="0.2">
      <c r="C16300" s="13"/>
    </row>
    <row r="16301" spans="3:3" x14ac:dyDescent="0.2">
      <c r="C16301" s="13"/>
    </row>
    <row r="16302" spans="3:3" x14ac:dyDescent="0.2">
      <c r="C16302" s="13"/>
    </row>
    <row r="16303" spans="3:3" x14ac:dyDescent="0.2">
      <c r="C16303" s="13"/>
    </row>
    <row r="16304" spans="3:3" x14ac:dyDescent="0.2">
      <c r="C16304" s="13"/>
    </row>
    <row r="16305" spans="3:3" x14ac:dyDescent="0.2">
      <c r="C16305" s="13"/>
    </row>
    <row r="16306" spans="3:3" x14ac:dyDescent="0.2">
      <c r="C16306" s="13"/>
    </row>
    <row r="16307" spans="3:3" x14ac:dyDescent="0.2">
      <c r="C16307" s="13"/>
    </row>
    <row r="16308" spans="3:3" x14ac:dyDescent="0.2">
      <c r="C16308" s="13"/>
    </row>
    <row r="16309" spans="3:3" x14ac:dyDescent="0.2">
      <c r="C16309" s="13"/>
    </row>
    <row r="16310" spans="3:3" x14ac:dyDescent="0.2">
      <c r="C16310" s="13"/>
    </row>
    <row r="16311" spans="3:3" x14ac:dyDescent="0.2">
      <c r="C16311" s="13"/>
    </row>
    <row r="16312" spans="3:3" x14ac:dyDescent="0.2">
      <c r="C16312" s="13"/>
    </row>
    <row r="16313" spans="3:3" x14ac:dyDescent="0.2">
      <c r="C16313" s="13"/>
    </row>
    <row r="16314" spans="3:3" x14ac:dyDescent="0.2">
      <c r="C16314" s="13"/>
    </row>
    <row r="16315" spans="3:3" x14ac:dyDescent="0.2">
      <c r="C16315" s="13"/>
    </row>
    <row r="16316" spans="3:3" x14ac:dyDescent="0.2">
      <c r="C16316" s="13"/>
    </row>
    <row r="16317" spans="3:3" x14ac:dyDescent="0.2">
      <c r="C16317" s="13"/>
    </row>
    <row r="16318" spans="3:3" x14ac:dyDescent="0.2">
      <c r="C16318" s="13"/>
    </row>
    <row r="16319" spans="3:3" x14ac:dyDescent="0.2">
      <c r="C16319" s="13"/>
    </row>
    <row r="16320" spans="3:3" x14ac:dyDescent="0.2">
      <c r="C16320" s="13"/>
    </row>
    <row r="16321" spans="3:3" x14ac:dyDescent="0.2">
      <c r="C16321" s="13"/>
    </row>
    <row r="16322" spans="3:3" x14ac:dyDescent="0.2">
      <c r="C16322" s="13"/>
    </row>
    <row r="16323" spans="3:3" x14ac:dyDescent="0.2">
      <c r="C16323" s="13"/>
    </row>
    <row r="16324" spans="3:3" x14ac:dyDescent="0.2">
      <c r="C16324" s="13"/>
    </row>
    <row r="16325" spans="3:3" x14ac:dyDescent="0.2">
      <c r="C16325" s="13"/>
    </row>
    <row r="16326" spans="3:3" x14ac:dyDescent="0.2">
      <c r="C16326" s="13"/>
    </row>
    <row r="16327" spans="3:3" x14ac:dyDescent="0.2">
      <c r="C16327" s="13"/>
    </row>
    <row r="16328" spans="3:3" x14ac:dyDescent="0.2">
      <c r="C16328" s="13"/>
    </row>
    <row r="16329" spans="3:3" x14ac:dyDescent="0.2">
      <c r="C16329" s="13"/>
    </row>
    <row r="16330" spans="3:3" x14ac:dyDescent="0.2">
      <c r="C16330" s="13"/>
    </row>
    <row r="16331" spans="3:3" x14ac:dyDescent="0.2">
      <c r="C16331" s="13"/>
    </row>
    <row r="16332" spans="3:3" x14ac:dyDescent="0.2">
      <c r="C16332" s="13"/>
    </row>
    <row r="16333" spans="3:3" x14ac:dyDescent="0.2">
      <c r="C16333" s="13"/>
    </row>
    <row r="16334" spans="3:3" x14ac:dyDescent="0.2">
      <c r="C16334" s="13"/>
    </row>
    <row r="16335" spans="3:3" x14ac:dyDescent="0.2">
      <c r="C16335" s="13"/>
    </row>
    <row r="16336" spans="3:3" x14ac:dyDescent="0.2">
      <c r="C16336" s="13"/>
    </row>
    <row r="16337" spans="3:3" x14ac:dyDescent="0.2">
      <c r="C16337" s="13"/>
    </row>
    <row r="16338" spans="3:3" x14ac:dyDescent="0.2">
      <c r="C16338" s="13"/>
    </row>
    <row r="16339" spans="3:3" x14ac:dyDescent="0.2">
      <c r="C16339" s="13"/>
    </row>
    <row r="16340" spans="3:3" x14ac:dyDescent="0.2">
      <c r="C16340" s="13"/>
    </row>
    <row r="16341" spans="3:3" x14ac:dyDescent="0.2">
      <c r="C16341" s="13"/>
    </row>
    <row r="16342" spans="3:3" x14ac:dyDescent="0.2">
      <c r="C16342" s="13"/>
    </row>
    <row r="16343" spans="3:3" x14ac:dyDescent="0.2">
      <c r="C16343" s="13"/>
    </row>
    <row r="16344" spans="3:3" x14ac:dyDescent="0.2">
      <c r="C16344" s="13"/>
    </row>
    <row r="16345" spans="3:3" x14ac:dyDescent="0.2">
      <c r="C16345" s="13"/>
    </row>
    <row r="16346" spans="3:3" x14ac:dyDescent="0.2">
      <c r="C16346" s="13"/>
    </row>
    <row r="16347" spans="3:3" x14ac:dyDescent="0.2">
      <c r="C16347" s="13"/>
    </row>
    <row r="16348" spans="3:3" x14ac:dyDescent="0.2">
      <c r="C16348" s="13"/>
    </row>
    <row r="16349" spans="3:3" x14ac:dyDescent="0.2">
      <c r="C16349" s="13"/>
    </row>
    <row r="16350" spans="3:3" x14ac:dyDescent="0.2">
      <c r="C16350" s="13"/>
    </row>
    <row r="16351" spans="3:3" x14ac:dyDescent="0.2">
      <c r="C16351" s="13"/>
    </row>
    <row r="16352" spans="3:3" x14ac:dyDescent="0.2">
      <c r="C16352" s="13"/>
    </row>
    <row r="16353" spans="3:3" x14ac:dyDescent="0.2">
      <c r="C16353" s="13"/>
    </row>
    <row r="16354" spans="3:3" x14ac:dyDescent="0.2">
      <c r="C16354" s="13"/>
    </row>
    <row r="16355" spans="3:3" x14ac:dyDescent="0.2">
      <c r="C16355" s="13"/>
    </row>
    <row r="16356" spans="3:3" x14ac:dyDescent="0.2">
      <c r="C16356" s="13"/>
    </row>
    <row r="16357" spans="3:3" x14ac:dyDescent="0.2">
      <c r="C16357" s="13"/>
    </row>
    <row r="16358" spans="3:3" x14ac:dyDescent="0.2">
      <c r="C16358" s="13"/>
    </row>
    <row r="16359" spans="3:3" x14ac:dyDescent="0.2">
      <c r="C16359" s="13"/>
    </row>
    <row r="16360" spans="3:3" x14ac:dyDescent="0.2">
      <c r="C16360" s="13"/>
    </row>
    <row r="16361" spans="3:3" x14ac:dyDescent="0.2">
      <c r="C16361" s="13"/>
    </row>
    <row r="16362" spans="3:3" x14ac:dyDescent="0.2">
      <c r="C16362" s="13"/>
    </row>
    <row r="16363" spans="3:3" x14ac:dyDescent="0.2">
      <c r="C16363" s="13"/>
    </row>
    <row r="16364" spans="3:3" x14ac:dyDescent="0.2">
      <c r="C16364" s="13"/>
    </row>
    <row r="16365" spans="3:3" x14ac:dyDescent="0.2">
      <c r="C16365" s="13"/>
    </row>
    <row r="16366" spans="3:3" x14ac:dyDescent="0.2">
      <c r="C16366" s="13"/>
    </row>
    <row r="16367" spans="3:3" x14ac:dyDescent="0.2">
      <c r="C16367" s="13"/>
    </row>
    <row r="16368" spans="3:3" x14ac:dyDescent="0.2">
      <c r="C16368" s="13"/>
    </row>
    <row r="16369" spans="3:3" x14ac:dyDescent="0.2">
      <c r="C16369" s="13"/>
    </row>
    <row r="16370" spans="3:3" x14ac:dyDescent="0.2">
      <c r="C16370" s="13"/>
    </row>
    <row r="16371" spans="3:3" x14ac:dyDescent="0.2">
      <c r="C16371" s="13"/>
    </row>
    <row r="16372" spans="3:3" x14ac:dyDescent="0.2">
      <c r="C16372" s="13"/>
    </row>
    <row r="16373" spans="3:3" x14ac:dyDescent="0.2">
      <c r="C16373" s="13"/>
    </row>
    <row r="16374" spans="3:3" x14ac:dyDescent="0.2">
      <c r="C16374" s="13"/>
    </row>
    <row r="16375" spans="3:3" x14ac:dyDescent="0.2">
      <c r="C16375" s="13"/>
    </row>
    <row r="16376" spans="3:3" x14ac:dyDescent="0.2">
      <c r="C16376" s="13"/>
    </row>
    <row r="16377" spans="3:3" x14ac:dyDescent="0.2">
      <c r="C16377" s="13"/>
    </row>
    <row r="16378" spans="3:3" x14ac:dyDescent="0.2">
      <c r="C16378" s="13"/>
    </row>
    <row r="16379" spans="3:3" x14ac:dyDescent="0.2">
      <c r="C16379" s="13"/>
    </row>
    <row r="16380" spans="3:3" x14ac:dyDescent="0.2">
      <c r="C16380" s="13"/>
    </row>
    <row r="16381" spans="3:3" x14ac:dyDescent="0.2">
      <c r="C16381" s="13"/>
    </row>
    <row r="16382" spans="3:3" x14ac:dyDescent="0.2">
      <c r="C16382" s="13"/>
    </row>
    <row r="16383" spans="3:3" x14ac:dyDescent="0.2">
      <c r="C16383" s="13"/>
    </row>
    <row r="16384" spans="3:3" x14ac:dyDescent="0.2">
      <c r="C16384" s="13"/>
    </row>
    <row r="16385" spans="3:3" x14ac:dyDescent="0.2">
      <c r="C16385" s="13"/>
    </row>
    <row r="16386" spans="3:3" x14ac:dyDescent="0.2">
      <c r="C16386" s="13"/>
    </row>
    <row r="16387" spans="3:3" x14ac:dyDescent="0.2">
      <c r="C16387" s="13"/>
    </row>
    <row r="16388" spans="3:3" x14ac:dyDescent="0.2">
      <c r="C16388" s="13"/>
    </row>
    <row r="16389" spans="3:3" x14ac:dyDescent="0.2">
      <c r="C16389" s="13"/>
    </row>
    <row r="16390" spans="3:3" x14ac:dyDescent="0.2">
      <c r="C16390" s="13"/>
    </row>
    <row r="16391" spans="3:3" x14ac:dyDescent="0.2">
      <c r="C16391" s="13"/>
    </row>
    <row r="16392" spans="3:3" x14ac:dyDescent="0.2">
      <c r="C16392" s="13"/>
    </row>
    <row r="16393" spans="3:3" x14ac:dyDescent="0.2">
      <c r="C16393" s="13"/>
    </row>
    <row r="16394" spans="3:3" x14ac:dyDescent="0.2">
      <c r="C16394" s="13"/>
    </row>
    <row r="16395" spans="3:3" x14ac:dyDescent="0.2">
      <c r="C16395" s="13"/>
    </row>
    <row r="16396" spans="3:3" x14ac:dyDescent="0.2">
      <c r="C16396" s="13"/>
    </row>
    <row r="16397" spans="3:3" x14ac:dyDescent="0.2">
      <c r="C16397" s="13"/>
    </row>
    <row r="16398" spans="3:3" x14ac:dyDescent="0.2">
      <c r="C16398" s="13"/>
    </row>
    <row r="16399" spans="3:3" x14ac:dyDescent="0.2">
      <c r="C16399" s="13"/>
    </row>
    <row r="16400" spans="3:3" x14ac:dyDescent="0.2">
      <c r="C16400" s="13"/>
    </row>
    <row r="16401" spans="3:3" x14ac:dyDescent="0.2">
      <c r="C16401" s="13"/>
    </row>
    <row r="16402" spans="3:3" x14ac:dyDescent="0.2">
      <c r="C16402" s="13"/>
    </row>
    <row r="16403" spans="3:3" x14ac:dyDescent="0.2">
      <c r="C16403" s="13"/>
    </row>
    <row r="16404" spans="3:3" x14ac:dyDescent="0.2">
      <c r="C16404" s="13"/>
    </row>
    <row r="16405" spans="3:3" x14ac:dyDescent="0.2">
      <c r="C16405" s="13"/>
    </row>
    <row r="16406" spans="3:3" x14ac:dyDescent="0.2">
      <c r="C16406" s="13"/>
    </row>
    <row r="16407" spans="3:3" x14ac:dyDescent="0.2">
      <c r="C16407" s="13"/>
    </row>
    <row r="16408" spans="3:3" x14ac:dyDescent="0.2">
      <c r="C16408" s="13"/>
    </row>
    <row r="16409" spans="3:3" x14ac:dyDescent="0.2">
      <c r="C16409" s="13"/>
    </row>
    <row r="16410" spans="3:3" x14ac:dyDescent="0.2">
      <c r="C16410" s="13"/>
    </row>
    <row r="16411" spans="3:3" x14ac:dyDescent="0.2">
      <c r="C16411" s="13"/>
    </row>
    <row r="16412" spans="3:3" x14ac:dyDescent="0.2">
      <c r="C16412" s="13"/>
    </row>
    <row r="16413" spans="3:3" x14ac:dyDescent="0.2">
      <c r="C16413" s="13"/>
    </row>
    <row r="16414" spans="3:3" x14ac:dyDescent="0.2">
      <c r="C16414" s="13"/>
    </row>
    <row r="16415" spans="3:3" x14ac:dyDescent="0.2">
      <c r="C16415" s="13"/>
    </row>
    <row r="16416" spans="3:3" x14ac:dyDescent="0.2">
      <c r="C16416" s="13"/>
    </row>
    <row r="16417" spans="3:3" x14ac:dyDescent="0.2">
      <c r="C16417" s="13"/>
    </row>
    <row r="16418" spans="3:3" x14ac:dyDescent="0.2">
      <c r="C16418" s="13"/>
    </row>
    <row r="16419" spans="3:3" x14ac:dyDescent="0.2">
      <c r="C16419" s="13"/>
    </row>
    <row r="16420" spans="3:3" x14ac:dyDescent="0.2">
      <c r="C16420" s="13"/>
    </row>
    <row r="16421" spans="3:3" x14ac:dyDescent="0.2">
      <c r="C16421" s="13"/>
    </row>
    <row r="16422" spans="3:3" x14ac:dyDescent="0.2">
      <c r="C16422" s="13"/>
    </row>
    <row r="16423" spans="3:3" x14ac:dyDescent="0.2">
      <c r="C16423" s="13"/>
    </row>
    <row r="16424" spans="3:3" x14ac:dyDescent="0.2">
      <c r="C16424" s="13"/>
    </row>
    <row r="16425" spans="3:3" x14ac:dyDescent="0.2">
      <c r="C16425" s="13"/>
    </row>
    <row r="16426" spans="3:3" x14ac:dyDescent="0.2">
      <c r="C16426" s="13"/>
    </row>
    <row r="16427" spans="3:3" x14ac:dyDescent="0.2">
      <c r="C16427" s="13"/>
    </row>
    <row r="16428" spans="3:3" x14ac:dyDescent="0.2">
      <c r="C16428" s="13"/>
    </row>
    <row r="16429" spans="3:3" x14ac:dyDescent="0.2">
      <c r="C16429" s="13"/>
    </row>
    <row r="16430" spans="3:3" x14ac:dyDescent="0.2">
      <c r="C16430" s="13"/>
    </row>
    <row r="16431" spans="3:3" x14ac:dyDescent="0.2">
      <c r="C16431" s="13"/>
    </row>
    <row r="16432" spans="3:3" x14ac:dyDescent="0.2">
      <c r="C16432" s="13"/>
    </row>
    <row r="16433" spans="3:3" x14ac:dyDescent="0.2">
      <c r="C16433" s="13"/>
    </row>
    <row r="16434" spans="3:3" x14ac:dyDescent="0.2">
      <c r="C16434" s="13"/>
    </row>
    <row r="16435" spans="3:3" x14ac:dyDescent="0.2">
      <c r="C16435" s="13"/>
    </row>
    <row r="16436" spans="3:3" x14ac:dyDescent="0.2">
      <c r="C16436" s="13"/>
    </row>
    <row r="16437" spans="3:3" x14ac:dyDescent="0.2">
      <c r="C16437" s="13"/>
    </row>
    <row r="16438" spans="3:3" x14ac:dyDescent="0.2">
      <c r="C16438" s="13"/>
    </row>
    <row r="16439" spans="3:3" x14ac:dyDescent="0.2">
      <c r="C16439" s="13"/>
    </row>
    <row r="16440" spans="3:3" x14ac:dyDescent="0.2">
      <c r="C16440" s="13"/>
    </row>
    <row r="16441" spans="3:3" x14ac:dyDescent="0.2">
      <c r="C16441" s="13"/>
    </row>
    <row r="16442" spans="3:3" x14ac:dyDescent="0.2">
      <c r="C16442" s="13"/>
    </row>
    <row r="16443" spans="3:3" x14ac:dyDescent="0.2">
      <c r="C16443" s="13"/>
    </row>
    <row r="16444" spans="3:3" x14ac:dyDescent="0.2">
      <c r="C16444" s="13"/>
    </row>
    <row r="16445" spans="3:3" x14ac:dyDescent="0.2">
      <c r="C16445" s="13"/>
    </row>
    <row r="16446" spans="3:3" x14ac:dyDescent="0.2">
      <c r="C16446" s="13"/>
    </row>
    <row r="16447" spans="3:3" x14ac:dyDescent="0.2">
      <c r="C16447" s="13"/>
    </row>
    <row r="16448" spans="3:3" x14ac:dyDescent="0.2">
      <c r="C16448" s="13"/>
    </row>
    <row r="16449" spans="3:3" x14ac:dyDescent="0.2">
      <c r="C16449" s="13"/>
    </row>
    <row r="16450" spans="3:3" x14ac:dyDescent="0.2">
      <c r="C16450" s="13"/>
    </row>
    <row r="16451" spans="3:3" x14ac:dyDescent="0.2">
      <c r="C16451" s="13"/>
    </row>
    <row r="16452" spans="3:3" x14ac:dyDescent="0.2">
      <c r="C16452" s="13"/>
    </row>
    <row r="16453" spans="3:3" x14ac:dyDescent="0.2">
      <c r="C16453" s="13"/>
    </row>
    <row r="16454" spans="3:3" x14ac:dyDescent="0.2">
      <c r="C16454" s="13"/>
    </row>
    <row r="16455" spans="3:3" x14ac:dyDescent="0.2">
      <c r="C16455" s="13"/>
    </row>
    <row r="16456" spans="3:3" x14ac:dyDescent="0.2">
      <c r="C16456" s="13"/>
    </row>
    <row r="16457" spans="3:3" x14ac:dyDescent="0.2">
      <c r="C16457" s="13"/>
    </row>
    <row r="16458" spans="3:3" x14ac:dyDescent="0.2">
      <c r="C16458" s="13"/>
    </row>
    <row r="16459" spans="3:3" x14ac:dyDescent="0.2">
      <c r="C16459" s="13"/>
    </row>
    <row r="16460" spans="3:3" x14ac:dyDescent="0.2">
      <c r="C16460" s="13"/>
    </row>
    <row r="16461" spans="3:3" x14ac:dyDescent="0.2">
      <c r="C16461" s="13"/>
    </row>
    <row r="16462" spans="3:3" x14ac:dyDescent="0.2">
      <c r="C16462" s="13"/>
    </row>
    <row r="16463" spans="3:3" x14ac:dyDescent="0.2">
      <c r="C16463" s="13"/>
    </row>
    <row r="16464" spans="3:3" x14ac:dyDescent="0.2">
      <c r="C16464" s="13"/>
    </row>
    <row r="16465" spans="3:3" x14ac:dyDescent="0.2">
      <c r="C16465" s="13"/>
    </row>
    <row r="16466" spans="3:3" x14ac:dyDescent="0.2">
      <c r="C16466" s="13"/>
    </row>
    <row r="16467" spans="3:3" x14ac:dyDescent="0.2">
      <c r="C16467" s="13"/>
    </row>
    <row r="16468" spans="3:3" x14ac:dyDescent="0.2">
      <c r="C16468" s="13"/>
    </row>
    <row r="16469" spans="3:3" x14ac:dyDescent="0.2">
      <c r="C16469" s="13"/>
    </row>
    <row r="16470" spans="3:3" x14ac:dyDescent="0.2">
      <c r="C16470" s="13"/>
    </row>
    <row r="16471" spans="3:3" x14ac:dyDescent="0.2">
      <c r="C16471" s="13"/>
    </row>
    <row r="16472" spans="3:3" x14ac:dyDescent="0.2">
      <c r="C16472" s="13"/>
    </row>
    <row r="16473" spans="3:3" x14ac:dyDescent="0.2">
      <c r="C16473" s="13"/>
    </row>
    <row r="16474" spans="3:3" x14ac:dyDescent="0.2">
      <c r="C16474" s="13"/>
    </row>
    <row r="16475" spans="3:3" x14ac:dyDescent="0.2">
      <c r="C16475" s="13"/>
    </row>
    <row r="16476" spans="3:3" x14ac:dyDescent="0.2">
      <c r="C16476" s="13"/>
    </row>
    <row r="16477" spans="3:3" x14ac:dyDescent="0.2">
      <c r="C16477" s="13"/>
    </row>
    <row r="16478" spans="3:3" x14ac:dyDescent="0.2">
      <c r="C16478" s="13"/>
    </row>
    <row r="16479" spans="3:3" x14ac:dyDescent="0.2">
      <c r="C16479" s="13"/>
    </row>
    <row r="16480" spans="3:3" x14ac:dyDescent="0.2">
      <c r="C16480" s="13"/>
    </row>
    <row r="16481" spans="3:3" x14ac:dyDescent="0.2">
      <c r="C16481" s="13"/>
    </row>
    <row r="16482" spans="3:3" x14ac:dyDescent="0.2">
      <c r="C16482" s="13"/>
    </row>
    <row r="16483" spans="3:3" x14ac:dyDescent="0.2">
      <c r="C16483" s="13"/>
    </row>
    <row r="16484" spans="3:3" x14ac:dyDescent="0.2">
      <c r="C16484" s="13"/>
    </row>
    <row r="16485" spans="3:3" x14ac:dyDescent="0.2">
      <c r="C16485" s="13"/>
    </row>
    <row r="16486" spans="3:3" x14ac:dyDescent="0.2">
      <c r="C16486" s="13"/>
    </row>
    <row r="16487" spans="3:3" x14ac:dyDescent="0.2">
      <c r="C16487" s="13"/>
    </row>
    <row r="16488" spans="3:3" x14ac:dyDescent="0.2">
      <c r="C16488" s="13"/>
    </row>
    <row r="16489" spans="3:3" x14ac:dyDescent="0.2">
      <c r="C16489" s="13"/>
    </row>
    <row r="16490" spans="3:3" x14ac:dyDescent="0.2">
      <c r="C16490" s="13"/>
    </row>
    <row r="16491" spans="3:3" x14ac:dyDescent="0.2">
      <c r="C16491" s="13"/>
    </row>
    <row r="16492" spans="3:3" x14ac:dyDescent="0.2">
      <c r="C16492" s="13"/>
    </row>
    <row r="16493" spans="3:3" x14ac:dyDescent="0.2">
      <c r="C16493" s="13"/>
    </row>
    <row r="16494" spans="3:3" x14ac:dyDescent="0.2">
      <c r="C16494" s="13"/>
    </row>
    <row r="16495" spans="3:3" x14ac:dyDescent="0.2">
      <c r="C16495" s="13"/>
    </row>
    <row r="16496" spans="3:3" x14ac:dyDescent="0.2">
      <c r="C16496" s="13"/>
    </row>
    <row r="16497" spans="3:3" x14ac:dyDescent="0.2">
      <c r="C16497" s="13"/>
    </row>
    <row r="16498" spans="3:3" x14ac:dyDescent="0.2">
      <c r="C16498" s="13"/>
    </row>
    <row r="16499" spans="3:3" x14ac:dyDescent="0.2">
      <c r="C16499" s="13"/>
    </row>
    <row r="16500" spans="3:3" x14ac:dyDescent="0.2">
      <c r="C16500" s="13"/>
    </row>
    <row r="16501" spans="3:3" x14ac:dyDescent="0.2">
      <c r="C16501" s="13"/>
    </row>
    <row r="16502" spans="3:3" x14ac:dyDescent="0.2">
      <c r="C16502" s="13"/>
    </row>
    <row r="16503" spans="3:3" x14ac:dyDescent="0.2">
      <c r="C16503" s="13"/>
    </row>
    <row r="16504" spans="3:3" x14ac:dyDescent="0.2">
      <c r="C16504" s="13"/>
    </row>
    <row r="16505" spans="3:3" x14ac:dyDescent="0.2">
      <c r="C16505" s="13"/>
    </row>
    <row r="16506" spans="3:3" x14ac:dyDescent="0.2">
      <c r="C16506" s="13"/>
    </row>
    <row r="16507" spans="3:3" x14ac:dyDescent="0.2">
      <c r="C16507" s="13"/>
    </row>
    <row r="16508" spans="3:3" x14ac:dyDescent="0.2">
      <c r="C16508" s="13"/>
    </row>
    <row r="16509" spans="3:3" x14ac:dyDescent="0.2">
      <c r="C16509" s="13"/>
    </row>
    <row r="16510" spans="3:3" x14ac:dyDescent="0.2">
      <c r="C16510" s="13"/>
    </row>
    <row r="16511" spans="3:3" x14ac:dyDescent="0.2">
      <c r="C16511" s="13"/>
    </row>
    <row r="16512" spans="3:3" x14ac:dyDescent="0.2">
      <c r="C16512" s="13"/>
    </row>
    <row r="16513" spans="3:3" x14ac:dyDescent="0.2">
      <c r="C16513" s="13"/>
    </row>
    <row r="16514" spans="3:3" x14ac:dyDescent="0.2">
      <c r="C16514" s="13"/>
    </row>
    <row r="16515" spans="3:3" x14ac:dyDescent="0.2">
      <c r="C16515" s="13"/>
    </row>
    <row r="16516" spans="3:3" x14ac:dyDescent="0.2">
      <c r="C16516" s="13"/>
    </row>
    <row r="16517" spans="3:3" x14ac:dyDescent="0.2">
      <c r="C16517" s="13"/>
    </row>
    <row r="16518" spans="3:3" x14ac:dyDescent="0.2">
      <c r="C16518" s="13"/>
    </row>
    <row r="16519" spans="3:3" x14ac:dyDescent="0.2">
      <c r="C16519" s="13"/>
    </row>
    <row r="16520" spans="3:3" x14ac:dyDescent="0.2">
      <c r="C16520" s="13"/>
    </row>
    <row r="16521" spans="3:3" x14ac:dyDescent="0.2">
      <c r="C16521" s="13"/>
    </row>
    <row r="16522" spans="3:3" x14ac:dyDescent="0.2">
      <c r="C16522" s="13"/>
    </row>
    <row r="16523" spans="3:3" x14ac:dyDescent="0.2">
      <c r="C16523" s="13"/>
    </row>
    <row r="16524" spans="3:3" x14ac:dyDescent="0.2">
      <c r="C16524" s="13"/>
    </row>
    <row r="16525" spans="3:3" x14ac:dyDescent="0.2">
      <c r="C16525" s="13"/>
    </row>
    <row r="16526" spans="3:3" x14ac:dyDescent="0.2">
      <c r="C16526" s="13"/>
    </row>
    <row r="16527" spans="3:3" x14ac:dyDescent="0.2">
      <c r="C16527" s="13"/>
    </row>
    <row r="16528" spans="3:3" x14ac:dyDescent="0.2">
      <c r="C16528" s="13"/>
    </row>
    <row r="16529" spans="3:3" x14ac:dyDescent="0.2">
      <c r="C16529" s="13"/>
    </row>
    <row r="16530" spans="3:3" x14ac:dyDescent="0.2">
      <c r="C16530" s="13"/>
    </row>
    <row r="16531" spans="3:3" x14ac:dyDescent="0.2">
      <c r="C16531" s="13"/>
    </row>
    <row r="16532" spans="3:3" x14ac:dyDescent="0.2">
      <c r="C16532" s="13"/>
    </row>
    <row r="16533" spans="3:3" x14ac:dyDescent="0.2">
      <c r="C16533" s="13"/>
    </row>
    <row r="16534" spans="3:3" x14ac:dyDescent="0.2">
      <c r="C16534" s="13"/>
    </row>
    <row r="16535" spans="3:3" x14ac:dyDescent="0.2">
      <c r="C16535" s="13"/>
    </row>
    <row r="16536" spans="3:3" x14ac:dyDescent="0.2">
      <c r="C16536" s="13"/>
    </row>
    <row r="16537" spans="3:3" x14ac:dyDescent="0.2">
      <c r="C16537" s="13"/>
    </row>
    <row r="16538" spans="3:3" x14ac:dyDescent="0.2">
      <c r="C16538" s="13"/>
    </row>
    <row r="16539" spans="3:3" x14ac:dyDescent="0.2">
      <c r="C16539" s="13"/>
    </row>
    <row r="16540" spans="3:3" x14ac:dyDescent="0.2">
      <c r="C16540" s="13"/>
    </row>
    <row r="16541" spans="3:3" x14ac:dyDescent="0.2">
      <c r="C16541" s="13"/>
    </row>
    <row r="16542" spans="3:3" x14ac:dyDescent="0.2">
      <c r="C16542" s="13"/>
    </row>
    <row r="16543" spans="3:3" x14ac:dyDescent="0.2">
      <c r="C16543" s="13"/>
    </row>
    <row r="16544" spans="3:3" x14ac:dyDescent="0.2">
      <c r="C16544" s="13"/>
    </row>
    <row r="16545" spans="3:3" x14ac:dyDescent="0.2">
      <c r="C16545" s="13"/>
    </row>
    <row r="16546" spans="3:3" x14ac:dyDescent="0.2">
      <c r="C16546" s="13"/>
    </row>
    <row r="16547" spans="3:3" x14ac:dyDescent="0.2">
      <c r="C16547" s="13"/>
    </row>
    <row r="16548" spans="3:3" x14ac:dyDescent="0.2">
      <c r="C16548" s="13"/>
    </row>
    <row r="16549" spans="3:3" x14ac:dyDescent="0.2">
      <c r="C16549" s="13"/>
    </row>
    <row r="16550" spans="3:3" x14ac:dyDescent="0.2">
      <c r="C16550" s="13"/>
    </row>
    <row r="16551" spans="3:3" x14ac:dyDescent="0.2">
      <c r="C16551" s="13"/>
    </row>
    <row r="16552" spans="3:3" x14ac:dyDescent="0.2">
      <c r="C16552" s="13"/>
    </row>
    <row r="16553" spans="3:3" x14ac:dyDescent="0.2">
      <c r="C16553" s="13"/>
    </row>
    <row r="16554" spans="3:3" x14ac:dyDescent="0.2">
      <c r="C16554" s="13"/>
    </row>
    <row r="16555" spans="3:3" x14ac:dyDescent="0.2">
      <c r="C16555" s="13"/>
    </row>
    <row r="16556" spans="3:3" x14ac:dyDescent="0.2">
      <c r="C16556" s="13"/>
    </row>
    <row r="16557" spans="3:3" x14ac:dyDescent="0.2">
      <c r="C16557" s="13"/>
    </row>
    <row r="16558" spans="3:3" x14ac:dyDescent="0.2">
      <c r="C16558" s="13"/>
    </row>
    <row r="16559" spans="3:3" x14ac:dyDescent="0.2">
      <c r="C16559" s="13"/>
    </row>
    <row r="16560" spans="3:3" x14ac:dyDescent="0.2">
      <c r="C16560" s="13"/>
    </row>
    <row r="16561" spans="3:3" x14ac:dyDescent="0.2">
      <c r="C16561" s="13"/>
    </row>
    <row r="16562" spans="3:3" x14ac:dyDescent="0.2">
      <c r="C16562" s="13"/>
    </row>
    <row r="16563" spans="3:3" x14ac:dyDescent="0.2">
      <c r="C16563" s="13"/>
    </row>
    <row r="16564" spans="3:3" x14ac:dyDescent="0.2">
      <c r="C16564" s="13"/>
    </row>
    <row r="16565" spans="3:3" x14ac:dyDescent="0.2">
      <c r="C16565" s="13"/>
    </row>
    <row r="16566" spans="3:3" x14ac:dyDescent="0.2">
      <c r="C16566" s="13"/>
    </row>
    <row r="16567" spans="3:3" x14ac:dyDescent="0.2">
      <c r="C16567" s="13"/>
    </row>
    <row r="16568" spans="3:3" x14ac:dyDescent="0.2">
      <c r="C16568" s="13"/>
    </row>
    <row r="16569" spans="3:3" x14ac:dyDescent="0.2">
      <c r="C16569" s="13"/>
    </row>
    <row r="16570" spans="3:3" x14ac:dyDescent="0.2">
      <c r="C16570" s="13"/>
    </row>
    <row r="16571" spans="3:3" x14ac:dyDescent="0.2">
      <c r="C16571" s="13"/>
    </row>
    <row r="16572" spans="3:3" x14ac:dyDescent="0.2">
      <c r="C16572" s="13"/>
    </row>
    <row r="16573" spans="3:3" x14ac:dyDescent="0.2">
      <c r="C16573" s="13"/>
    </row>
    <row r="16574" spans="3:3" x14ac:dyDescent="0.2">
      <c r="C16574" s="13"/>
    </row>
    <row r="16575" spans="3:3" x14ac:dyDescent="0.2">
      <c r="C16575" s="13"/>
    </row>
    <row r="16576" spans="3:3" x14ac:dyDescent="0.2">
      <c r="C16576" s="13"/>
    </row>
    <row r="16577" spans="3:3" x14ac:dyDescent="0.2">
      <c r="C16577" s="13"/>
    </row>
    <row r="16578" spans="3:3" x14ac:dyDescent="0.2">
      <c r="C16578" s="13"/>
    </row>
    <row r="16579" spans="3:3" x14ac:dyDescent="0.2">
      <c r="C16579" s="13"/>
    </row>
    <row r="16580" spans="3:3" x14ac:dyDescent="0.2">
      <c r="C16580" s="13"/>
    </row>
    <row r="16581" spans="3:3" x14ac:dyDescent="0.2">
      <c r="C16581" s="13"/>
    </row>
    <row r="16582" spans="3:3" x14ac:dyDescent="0.2">
      <c r="C16582" s="13"/>
    </row>
    <row r="16583" spans="3:3" x14ac:dyDescent="0.2">
      <c r="C16583" s="13"/>
    </row>
    <row r="16584" spans="3:3" x14ac:dyDescent="0.2">
      <c r="C16584" s="13"/>
    </row>
    <row r="16585" spans="3:3" x14ac:dyDescent="0.2">
      <c r="C16585" s="13"/>
    </row>
    <row r="16586" spans="3:3" x14ac:dyDescent="0.2">
      <c r="C16586" s="13"/>
    </row>
    <row r="16587" spans="3:3" x14ac:dyDescent="0.2">
      <c r="C16587" s="13"/>
    </row>
    <row r="16588" spans="3:3" x14ac:dyDescent="0.2">
      <c r="C16588" s="13"/>
    </row>
    <row r="16589" spans="3:3" x14ac:dyDescent="0.2">
      <c r="C16589" s="13"/>
    </row>
    <row r="16590" spans="3:3" x14ac:dyDescent="0.2">
      <c r="C16590" s="13"/>
    </row>
    <row r="16591" spans="3:3" x14ac:dyDescent="0.2">
      <c r="C16591" s="13"/>
    </row>
    <row r="16592" spans="3:3" x14ac:dyDescent="0.2">
      <c r="C16592" s="13"/>
    </row>
    <row r="16593" spans="3:3" x14ac:dyDescent="0.2">
      <c r="C16593" s="13"/>
    </row>
    <row r="16594" spans="3:3" x14ac:dyDescent="0.2">
      <c r="C16594" s="13"/>
    </row>
    <row r="16595" spans="3:3" x14ac:dyDescent="0.2">
      <c r="C16595" s="13"/>
    </row>
    <row r="16596" spans="3:3" x14ac:dyDescent="0.2">
      <c r="C16596" s="13"/>
    </row>
    <row r="16597" spans="3:3" x14ac:dyDescent="0.2">
      <c r="C16597" s="13"/>
    </row>
    <row r="16598" spans="3:3" x14ac:dyDescent="0.2">
      <c r="C16598" s="13"/>
    </row>
    <row r="16599" spans="3:3" x14ac:dyDescent="0.2">
      <c r="C16599" s="13"/>
    </row>
    <row r="16600" spans="3:3" x14ac:dyDescent="0.2">
      <c r="C16600" s="13"/>
    </row>
    <row r="16601" spans="3:3" x14ac:dyDescent="0.2">
      <c r="C16601" s="13"/>
    </row>
    <row r="16602" spans="3:3" x14ac:dyDescent="0.2">
      <c r="C16602" s="13"/>
    </row>
    <row r="16603" spans="3:3" x14ac:dyDescent="0.2">
      <c r="C16603" s="13"/>
    </row>
    <row r="16604" spans="3:3" x14ac:dyDescent="0.2">
      <c r="C16604" s="13"/>
    </row>
    <row r="16605" spans="3:3" x14ac:dyDescent="0.2">
      <c r="C16605" s="13"/>
    </row>
    <row r="16606" spans="3:3" x14ac:dyDescent="0.2">
      <c r="C16606" s="13"/>
    </row>
    <row r="16607" spans="3:3" x14ac:dyDescent="0.2">
      <c r="C16607" s="13"/>
    </row>
    <row r="16608" spans="3:3" x14ac:dyDescent="0.2">
      <c r="C16608" s="13"/>
    </row>
    <row r="16609" spans="3:3" x14ac:dyDescent="0.2">
      <c r="C16609" s="13"/>
    </row>
    <row r="16610" spans="3:3" x14ac:dyDescent="0.2">
      <c r="C16610" s="13"/>
    </row>
    <row r="16611" spans="3:3" x14ac:dyDescent="0.2">
      <c r="C16611" s="13"/>
    </row>
    <row r="16612" spans="3:3" x14ac:dyDescent="0.2">
      <c r="C16612" s="13"/>
    </row>
    <row r="16613" spans="3:3" x14ac:dyDescent="0.2">
      <c r="C16613" s="13"/>
    </row>
    <row r="16614" spans="3:3" x14ac:dyDescent="0.2">
      <c r="C16614" s="13"/>
    </row>
    <row r="16615" spans="3:3" x14ac:dyDescent="0.2">
      <c r="C16615" s="13"/>
    </row>
    <row r="16616" spans="3:3" x14ac:dyDescent="0.2">
      <c r="C16616" s="13"/>
    </row>
    <row r="16617" spans="3:3" x14ac:dyDescent="0.2">
      <c r="C16617" s="13"/>
    </row>
    <row r="16618" spans="3:3" x14ac:dyDescent="0.2">
      <c r="C16618" s="13"/>
    </row>
    <row r="16619" spans="3:3" x14ac:dyDescent="0.2">
      <c r="C16619" s="13"/>
    </row>
    <row r="16620" spans="3:3" x14ac:dyDescent="0.2">
      <c r="C16620" s="13"/>
    </row>
    <row r="16621" spans="3:3" x14ac:dyDescent="0.2">
      <c r="C16621" s="13"/>
    </row>
    <row r="16622" spans="3:3" x14ac:dyDescent="0.2">
      <c r="C16622" s="13"/>
    </row>
    <row r="16623" spans="3:3" x14ac:dyDescent="0.2">
      <c r="C16623" s="13"/>
    </row>
    <row r="16624" spans="3:3" x14ac:dyDescent="0.2">
      <c r="C16624" s="13"/>
    </row>
    <row r="16625" spans="3:3" x14ac:dyDescent="0.2">
      <c r="C16625" s="13"/>
    </row>
    <row r="16626" spans="3:3" x14ac:dyDescent="0.2">
      <c r="C16626" s="13"/>
    </row>
    <row r="16627" spans="3:3" x14ac:dyDescent="0.2">
      <c r="C16627" s="13"/>
    </row>
    <row r="16628" spans="3:3" x14ac:dyDescent="0.2">
      <c r="C16628" s="13"/>
    </row>
    <row r="16629" spans="3:3" x14ac:dyDescent="0.2">
      <c r="C16629" s="13"/>
    </row>
    <row r="16630" spans="3:3" x14ac:dyDescent="0.2">
      <c r="C16630" s="13"/>
    </row>
    <row r="16631" spans="3:3" x14ac:dyDescent="0.2">
      <c r="C16631" s="13"/>
    </row>
    <row r="16632" spans="3:3" x14ac:dyDescent="0.2">
      <c r="C16632" s="13"/>
    </row>
    <row r="16633" spans="3:3" x14ac:dyDescent="0.2">
      <c r="C16633" s="13"/>
    </row>
    <row r="16634" spans="3:3" x14ac:dyDescent="0.2">
      <c r="C16634" s="13"/>
    </row>
    <row r="16635" spans="3:3" x14ac:dyDescent="0.2">
      <c r="C16635" s="13"/>
    </row>
    <row r="16636" spans="3:3" x14ac:dyDescent="0.2">
      <c r="C16636" s="13"/>
    </row>
    <row r="16637" spans="3:3" x14ac:dyDescent="0.2">
      <c r="C16637" s="13"/>
    </row>
    <row r="16638" spans="3:3" x14ac:dyDescent="0.2">
      <c r="C16638" s="13"/>
    </row>
    <row r="16639" spans="3:3" x14ac:dyDescent="0.2">
      <c r="C16639" s="13"/>
    </row>
    <row r="16640" spans="3:3" x14ac:dyDescent="0.2">
      <c r="C16640" s="13"/>
    </row>
    <row r="16641" spans="3:3" x14ac:dyDescent="0.2">
      <c r="C16641" s="13"/>
    </row>
    <row r="16642" spans="3:3" x14ac:dyDescent="0.2">
      <c r="C16642" s="13"/>
    </row>
    <row r="16643" spans="3:3" x14ac:dyDescent="0.2">
      <c r="C16643" s="13"/>
    </row>
    <row r="16644" spans="3:3" x14ac:dyDescent="0.2">
      <c r="C16644" s="13"/>
    </row>
    <row r="16645" spans="3:3" x14ac:dyDescent="0.2">
      <c r="C16645" s="13"/>
    </row>
    <row r="16646" spans="3:3" x14ac:dyDescent="0.2">
      <c r="C16646" s="13"/>
    </row>
    <row r="16647" spans="3:3" x14ac:dyDescent="0.2">
      <c r="C16647" s="13"/>
    </row>
    <row r="16648" spans="3:3" x14ac:dyDescent="0.2">
      <c r="C16648" s="13"/>
    </row>
    <row r="16649" spans="3:3" x14ac:dyDescent="0.2">
      <c r="C16649" s="13"/>
    </row>
    <row r="16650" spans="3:3" x14ac:dyDescent="0.2">
      <c r="C16650" s="13"/>
    </row>
    <row r="16651" spans="3:3" x14ac:dyDescent="0.2">
      <c r="C16651" s="13"/>
    </row>
    <row r="16652" spans="3:3" x14ac:dyDescent="0.2">
      <c r="C16652" s="13"/>
    </row>
    <row r="16653" spans="3:3" x14ac:dyDescent="0.2">
      <c r="C16653" s="13"/>
    </row>
    <row r="16654" spans="3:3" x14ac:dyDescent="0.2">
      <c r="C16654" s="13"/>
    </row>
    <row r="16655" spans="3:3" x14ac:dyDescent="0.2">
      <c r="C16655" s="13"/>
    </row>
    <row r="16656" spans="3:3" x14ac:dyDescent="0.2">
      <c r="C16656" s="13"/>
    </row>
    <row r="16657" spans="3:3" x14ac:dyDescent="0.2">
      <c r="C16657" s="13"/>
    </row>
    <row r="16658" spans="3:3" x14ac:dyDescent="0.2">
      <c r="C16658" s="13"/>
    </row>
    <row r="16659" spans="3:3" x14ac:dyDescent="0.2">
      <c r="C16659" s="13"/>
    </row>
    <row r="16660" spans="3:3" x14ac:dyDescent="0.2">
      <c r="C16660" s="13"/>
    </row>
    <row r="16661" spans="3:3" x14ac:dyDescent="0.2">
      <c r="C16661" s="13"/>
    </row>
    <row r="16662" spans="3:3" x14ac:dyDescent="0.2">
      <c r="C16662" s="13"/>
    </row>
    <row r="16663" spans="3:3" x14ac:dyDescent="0.2">
      <c r="C16663" s="13"/>
    </row>
    <row r="16664" spans="3:3" x14ac:dyDescent="0.2">
      <c r="C16664" s="13"/>
    </row>
    <row r="16665" spans="3:3" x14ac:dyDescent="0.2">
      <c r="C16665" s="13"/>
    </row>
    <row r="16666" spans="3:3" x14ac:dyDescent="0.2">
      <c r="C16666" s="13"/>
    </row>
    <row r="16667" spans="3:3" x14ac:dyDescent="0.2">
      <c r="C16667" s="13"/>
    </row>
    <row r="16668" spans="3:3" x14ac:dyDescent="0.2">
      <c r="C16668" s="13"/>
    </row>
    <row r="16669" spans="3:3" x14ac:dyDescent="0.2">
      <c r="C16669" s="13"/>
    </row>
    <row r="16670" spans="3:3" x14ac:dyDescent="0.2">
      <c r="C16670" s="13"/>
    </row>
    <row r="16671" spans="3:3" x14ac:dyDescent="0.2">
      <c r="C16671" s="13"/>
    </row>
    <row r="16672" spans="3:3" x14ac:dyDescent="0.2">
      <c r="C16672" s="13"/>
    </row>
    <row r="16673" spans="3:3" x14ac:dyDescent="0.2">
      <c r="C16673" s="13"/>
    </row>
    <row r="16674" spans="3:3" x14ac:dyDescent="0.2">
      <c r="C16674" s="13"/>
    </row>
    <row r="16675" spans="3:3" x14ac:dyDescent="0.2">
      <c r="C16675" s="13"/>
    </row>
    <row r="16676" spans="3:3" x14ac:dyDescent="0.2">
      <c r="C16676" s="13"/>
    </row>
    <row r="16677" spans="3:3" x14ac:dyDescent="0.2">
      <c r="C16677" s="13"/>
    </row>
    <row r="16678" spans="3:3" x14ac:dyDescent="0.2">
      <c r="C16678" s="13"/>
    </row>
    <row r="16679" spans="3:3" x14ac:dyDescent="0.2">
      <c r="C16679" s="13"/>
    </row>
    <row r="16680" spans="3:3" x14ac:dyDescent="0.2">
      <c r="C16680" s="13"/>
    </row>
    <row r="16681" spans="3:3" x14ac:dyDescent="0.2">
      <c r="C16681" s="13"/>
    </row>
    <row r="16682" spans="3:3" x14ac:dyDescent="0.2">
      <c r="C16682" s="13"/>
    </row>
    <row r="16683" spans="3:3" x14ac:dyDescent="0.2">
      <c r="C16683" s="13"/>
    </row>
    <row r="16684" spans="3:3" x14ac:dyDescent="0.2">
      <c r="C16684" s="13"/>
    </row>
    <row r="16685" spans="3:3" x14ac:dyDescent="0.2">
      <c r="C16685" s="13"/>
    </row>
    <row r="16686" spans="3:3" x14ac:dyDescent="0.2">
      <c r="C16686" s="13"/>
    </row>
    <row r="16687" spans="3:3" x14ac:dyDescent="0.2">
      <c r="C16687" s="13"/>
    </row>
    <row r="16688" spans="3:3" x14ac:dyDescent="0.2">
      <c r="C16688" s="13"/>
    </row>
    <row r="16689" spans="3:3" x14ac:dyDescent="0.2">
      <c r="C16689" s="13"/>
    </row>
    <row r="16690" spans="3:3" x14ac:dyDescent="0.2">
      <c r="C16690" s="13"/>
    </row>
    <row r="16691" spans="3:3" x14ac:dyDescent="0.2">
      <c r="C16691" s="13"/>
    </row>
    <row r="16692" spans="3:3" x14ac:dyDescent="0.2">
      <c r="C16692" s="13"/>
    </row>
    <row r="16693" spans="3:3" x14ac:dyDescent="0.2">
      <c r="C16693" s="13"/>
    </row>
    <row r="16694" spans="3:3" x14ac:dyDescent="0.2">
      <c r="C16694" s="13"/>
    </row>
    <row r="16695" spans="3:3" x14ac:dyDescent="0.2">
      <c r="C16695" s="13"/>
    </row>
    <row r="16696" spans="3:3" x14ac:dyDescent="0.2">
      <c r="C16696" s="13"/>
    </row>
    <row r="16697" spans="3:3" x14ac:dyDescent="0.2">
      <c r="C16697" s="13"/>
    </row>
    <row r="16698" spans="3:3" x14ac:dyDescent="0.2">
      <c r="C16698" s="13"/>
    </row>
    <row r="16699" spans="3:3" x14ac:dyDescent="0.2">
      <c r="C16699" s="13"/>
    </row>
    <row r="16700" spans="3:3" x14ac:dyDescent="0.2">
      <c r="C16700" s="13"/>
    </row>
    <row r="16701" spans="3:3" x14ac:dyDescent="0.2">
      <c r="C16701" s="13"/>
    </row>
    <row r="16702" spans="3:3" x14ac:dyDescent="0.2">
      <c r="C16702" s="13"/>
    </row>
    <row r="16703" spans="3:3" x14ac:dyDescent="0.2">
      <c r="C16703" s="13"/>
    </row>
    <row r="16704" spans="3:3" x14ac:dyDescent="0.2">
      <c r="C16704" s="13"/>
    </row>
    <row r="16705" spans="3:3" x14ac:dyDescent="0.2">
      <c r="C16705" s="13"/>
    </row>
    <row r="16706" spans="3:3" x14ac:dyDescent="0.2">
      <c r="C16706" s="13"/>
    </row>
    <row r="16707" spans="3:3" x14ac:dyDescent="0.2">
      <c r="C16707" s="13"/>
    </row>
    <row r="16708" spans="3:3" x14ac:dyDescent="0.2">
      <c r="C16708" s="13"/>
    </row>
    <row r="16709" spans="3:3" x14ac:dyDescent="0.2">
      <c r="C16709" s="13"/>
    </row>
    <row r="16710" spans="3:3" x14ac:dyDescent="0.2">
      <c r="C16710" s="13"/>
    </row>
    <row r="16711" spans="3:3" x14ac:dyDescent="0.2">
      <c r="C16711" s="13"/>
    </row>
    <row r="16712" spans="3:3" x14ac:dyDescent="0.2">
      <c r="C16712" s="13"/>
    </row>
    <row r="16713" spans="3:3" x14ac:dyDescent="0.2">
      <c r="C16713" s="13"/>
    </row>
    <row r="16714" spans="3:3" x14ac:dyDescent="0.2">
      <c r="C16714" s="13"/>
    </row>
    <row r="16715" spans="3:3" x14ac:dyDescent="0.2">
      <c r="C16715" s="13"/>
    </row>
    <row r="16716" spans="3:3" x14ac:dyDescent="0.2">
      <c r="C16716" s="13"/>
    </row>
    <row r="16717" spans="3:3" x14ac:dyDescent="0.2">
      <c r="C16717" s="13"/>
    </row>
    <row r="16718" spans="3:3" x14ac:dyDescent="0.2">
      <c r="C16718" s="13"/>
    </row>
    <row r="16719" spans="3:3" x14ac:dyDescent="0.2">
      <c r="C16719" s="13"/>
    </row>
    <row r="16720" spans="3:3" x14ac:dyDescent="0.2">
      <c r="C16720" s="13"/>
    </row>
    <row r="16721" spans="3:3" x14ac:dyDescent="0.2">
      <c r="C16721" s="13"/>
    </row>
    <row r="16722" spans="3:3" x14ac:dyDescent="0.2">
      <c r="C16722" s="13"/>
    </row>
    <row r="16723" spans="3:3" x14ac:dyDescent="0.2">
      <c r="C16723" s="13"/>
    </row>
    <row r="16724" spans="3:3" x14ac:dyDescent="0.2">
      <c r="C16724" s="13"/>
    </row>
    <row r="16725" spans="3:3" x14ac:dyDescent="0.2">
      <c r="C16725" s="13"/>
    </row>
    <row r="16726" spans="3:3" x14ac:dyDescent="0.2">
      <c r="C16726" s="13"/>
    </row>
    <row r="16727" spans="3:3" x14ac:dyDescent="0.2">
      <c r="C16727" s="13"/>
    </row>
    <row r="16728" spans="3:3" x14ac:dyDescent="0.2">
      <c r="C16728" s="13"/>
    </row>
    <row r="16729" spans="3:3" x14ac:dyDescent="0.2">
      <c r="C16729" s="13"/>
    </row>
    <row r="16730" spans="3:3" x14ac:dyDescent="0.2">
      <c r="C16730" s="13"/>
    </row>
    <row r="16731" spans="3:3" x14ac:dyDescent="0.2">
      <c r="C16731" s="13"/>
    </row>
    <row r="16732" spans="3:3" x14ac:dyDescent="0.2">
      <c r="C16732" s="13"/>
    </row>
    <row r="16733" spans="3:3" x14ac:dyDescent="0.2">
      <c r="C16733" s="13"/>
    </row>
    <row r="16734" spans="3:3" x14ac:dyDescent="0.2">
      <c r="C16734" s="13"/>
    </row>
    <row r="16735" spans="3:3" x14ac:dyDescent="0.2">
      <c r="C16735" s="13"/>
    </row>
    <row r="16736" spans="3:3" x14ac:dyDescent="0.2">
      <c r="C16736" s="13"/>
    </row>
    <row r="16737" spans="3:3" x14ac:dyDescent="0.2">
      <c r="C16737" s="13"/>
    </row>
    <row r="16738" spans="3:3" x14ac:dyDescent="0.2">
      <c r="C16738" s="13"/>
    </row>
    <row r="16739" spans="3:3" x14ac:dyDescent="0.2">
      <c r="C16739" s="13"/>
    </row>
    <row r="16740" spans="3:3" x14ac:dyDescent="0.2">
      <c r="C16740" s="13"/>
    </row>
    <row r="16741" spans="3:3" x14ac:dyDescent="0.2">
      <c r="C16741" s="13"/>
    </row>
    <row r="16742" spans="3:3" x14ac:dyDescent="0.2">
      <c r="C16742" s="13"/>
    </row>
    <row r="16743" spans="3:3" x14ac:dyDescent="0.2">
      <c r="C16743" s="13"/>
    </row>
    <row r="16744" spans="3:3" x14ac:dyDescent="0.2">
      <c r="C16744" s="13"/>
    </row>
    <row r="16745" spans="3:3" x14ac:dyDescent="0.2">
      <c r="C16745" s="13"/>
    </row>
    <row r="16746" spans="3:3" x14ac:dyDescent="0.2">
      <c r="C16746" s="13"/>
    </row>
    <row r="16747" spans="3:3" x14ac:dyDescent="0.2">
      <c r="C16747" s="13"/>
    </row>
    <row r="16748" spans="3:3" x14ac:dyDescent="0.2">
      <c r="C16748" s="13"/>
    </row>
    <row r="16749" spans="3:3" x14ac:dyDescent="0.2">
      <c r="C16749" s="13"/>
    </row>
    <row r="16750" spans="3:3" x14ac:dyDescent="0.2">
      <c r="C16750" s="13"/>
    </row>
    <row r="16751" spans="3:3" x14ac:dyDescent="0.2">
      <c r="C16751" s="13"/>
    </row>
    <row r="16752" spans="3:3" x14ac:dyDescent="0.2">
      <c r="C16752" s="13"/>
    </row>
    <row r="16753" spans="3:3" x14ac:dyDescent="0.2">
      <c r="C16753" s="13"/>
    </row>
    <row r="16754" spans="3:3" x14ac:dyDescent="0.2">
      <c r="C16754" s="13"/>
    </row>
    <row r="16755" spans="3:3" x14ac:dyDescent="0.2">
      <c r="C16755" s="13"/>
    </row>
    <row r="16756" spans="3:3" x14ac:dyDescent="0.2">
      <c r="C16756" s="13"/>
    </row>
    <row r="16757" spans="3:3" x14ac:dyDescent="0.2">
      <c r="C16757" s="13"/>
    </row>
    <row r="16758" spans="3:3" x14ac:dyDescent="0.2">
      <c r="C16758" s="13"/>
    </row>
    <row r="16759" spans="3:3" x14ac:dyDescent="0.2">
      <c r="C16759" s="13"/>
    </row>
    <row r="16760" spans="3:3" x14ac:dyDescent="0.2">
      <c r="C16760" s="13"/>
    </row>
    <row r="16761" spans="3:3" x14ac:dyDescent="0.2">
      <c r="C16761" s="13"/>
    </row>
    <row r="16762" spans="3:3" x14ac:dyDescent="0.2">
      <c r="C16762" s="13"/>
    </row>
    <row r="16763" spans="3:3" x14ac:dyDescent="0.2">
      <c r="C16763" s="13"/>
    </row>
    <row r="16764" spans="3:3" x14ac:dyDescent="0.2">
      <c r="C16764" s="13"/>
    </row>
    <row r="16765" spans="3:3" x14ac:dyDescent="0.2">
      <c r="C16765" s="13"/>
    </row>
    <row r="16766" spans="3:3" x14ac:dyDescent="0.2">
      <c r="C16766" s="13"/>
    </row>
    <row r="16767" spans="3:3" x14ac:dyDescent="0.2">
      <c r="C16767" s="13"/>
    </row>
    <row r="16768" spans="3:3" x14ac:dyDescent="0.2">
      <c r="C16768" s="13"/>
    </row>
    <row r="16769" spans="3:3" x14ac:dyDescent="0.2">
      <c r="C16769" s="13"/>
    </row>
    <row r="16770" spans="3:3" x14ac:dyDescent="0.2">
      <c r="C16770" s="13"/>
    </row>
    <row r="16771" spans="3:3" x14ac:dyDescent="0.2">
      <c r="C16771" s="13"/>
    </row>
    <row r="16772" spans="3:3" x14ac:dyDescent="0.2">
      <c r="C16772" s="13"/>
    </row>
    <row r="16773" spans="3:3" x14ac:dyDescent="0.2">
      <c r="C16773" s="13"/>
    </row>
    <row r="16774" spans="3:3" x14ac:dyDescent="0.2">
      <c r="C16774" s="13"/>
    </row>
    <row r="16775" spans="3:3" x14ac:dyDescent="0.2">
      <c r="C16775" s="13"/>
    </row>
    <row r="16776" spans="3:3" x14ac:dyDescent="0.2">
      <c r="C16776" s="13"/>
    </row>
    <row r="16777" spans="3:3" x14ac:dyDescent="0.2">
      <c r="C16777" s="13"/>
    </row>
    <row r="16778" spans="3:3" x14ac:dyDescent="0.2">
      <c r="C16778" s="13"/>
    </row>
    <row r="16779" spans="3:3" x14ac:dyDescent="0.2">
      <c r="C16779" s="13"/>
    </row>
    <row r="16780" spans="3:3" x14ac:dyDescent="0.2">
      <c r="C16780" s="13"/>
    </row>
    <row r="16781" spans="3:3" x14ac:dyDescent="0.2">
      <c r="C16781" s="13"/>
    </row>
    <row r="16782" spans="3:3" x14ac:dyDescent="0.2">
      <c r="C16782" s="13"/>
    </row>
    <row r="16783" spans="3:3" x14ac:dyDescent="0.2">
      <c r="C16783" s="13"/>
    </row>
    <row r="16784" spans="3:3" x14ac:dyDescent="0.2">
      <c r="C16784" s="13"/>
    </row>
    <row r="16785" spans="3:3" x14ac:dyDescent="0.2">
      <c r="C16785" s="13"/>
    </row>
    <row r="16786" spans="3:3" x14ac:dyDescent="0.2">
      <c r="C16786" s="13"/>
    </row>
    <row r="16787" spans="3:3" x14ac:dyDescent="0.2">
      <c r="C16787" s="13"/>
    </row>
    <row r="16788" spans="3:3" x14ac:dyDescent="0.2">
      <c r="C16788" s="13"/>
    </row>
    <row r="16789" spans="3:3" x14ac:dyDescent="0.2">
      <c r="C16789" s="13"/>
    </row>
    <row r="16790" spans="3:3" x14ac:dyDescent="0.2">
      <c r="C16790" s="13"/>
    </row>
    <row r="16791" spans="3:3" x14ac:dyDescent="0.2">
      <c r="C16791" s="13"/>
    </row>
    <row r="16792" spans="3:3" x14ac:dyDescent="0.2">
      <c r="C16792" s="13"/>
    </row>
    <row r="16793" spans="3:3" x14ac:dyDescent="0.2">
      <c r="C16793" s="13"/>
    </row>
    <row r="16794" spans="3:3" x14ac:dyDescent="0.2">
      <c r="C16794" s="13"/>
    </row>
    <row r="16795" spans="3:3" x14ac:dyDescent="0.2">
      <c r="C16795" s="13"/>
    </row>
    <row r="16796" spans="3:3" x14ac:dyDescent="0.2">
      <c r="C16796" s="13"/>
    </row>
    <row r="16797" spans="3:3" x14ac:dyDescent="0.2">
      <c r="C16797" s="13"/>
    </row>
    <row r="16798" spans="3:3" x14ac:dyDescent="0.2">
      <c r="C16798" s="13"/>
    </row>
    <row r="16799" spans="3:3" x14ac:dyDescent="0.2">
      <c r="C16799" s="13"/>
    </row>
    <row r="16800" spans="3:3" x14ac:dyDescent="0.2">
      <c r="C16800" s="13"/>
    </row>
    <row r="16801" spans="3:3" x14ac:dyDescent="0.2">
      <c r="C16801" s="13"/>
    </row>
    <row r="16802" spans="3:3" x14ac:dyDescent="0.2">
      <c r="C16802" s="13"/>
    </row>
    <row r="16803" spans="3:3" x14ac:dyDescent="0.2">
      <c r="C16803" s="13"/>
    </row>
    <row r="16804" spans="3:3" x14ac:dyDescent="0.2">
      <c r="C16804" s="13"/>
    </row>
    <row r="16805" spans="3:3" x14ac:dyDescent="0.2">
      <c r="C16805" s="13"/>
    </row>
    <row r="16806" spans="3:3" x14ac:dyDescent="0.2">
      <c r="C16806" s="13"/>
    </row>
    <row r="16807" spans="3:3" x14ac:dyDescent="0.2">
      <c r="C16807" s="13"/>
    </row>
    <row r="16808" spans="3:3" x14ac:dyDescent="0.2">
      <c r="C16808" s="13"/>
    </row>
    <row r="16809" spans="3:3" x14ac:dyDescent="0.2">
      <c r="C16809" s="13"/>
    </row>
    <row r="16810" spans="3:3" x14ac:dyDescent="0.2">
      <c r="C16810" s="13"/>
    </row>
    <row r="16811" spans="3:3" x14ac:dyDescent="0.2">
      <c r="C16811" s="13"/>
    </row>
    <row r="16812" spans="3:3" x14ac:dyDescent="0.2">
      <c r="C16812" s="13"/>
    </row>
    <row r="16813" spans="3:3" x14ac:dyDescent="0.2">
      <c r="C16813" s="13"/>
    </row>
    <row r="16814" spans="3:3" x14ac:dyDescent="0.2">
      <c r="C16814" s="13"/>
    </row>
    <row r="16815" spans="3:3" x14ac:dyDescent="0.2">
      <c r="C16815" s="13"/>
    </row>
    <row r="16816" spans="3:3" x14ac:dyDescent="0.2">
      <c r="C16816" s="13"/>
    </row>
    <row r="16817" spans="3:3" x14ac:dyDescent="0.2">
      <c r="C16817" s="13"/>
    </row>
    <row r="16818" spans="3:3" x14ac:dyDescent="0.2">
      <c r="C16818" s="13"/>
    </row>
    <row r="16819" spans="3:3" x14ac:dyDescent="0.2">
      <c r="C16819" s="13"/>
    </row>
    <row r="16820" spans="3:3" x14ac:dyDescent="0.2">
      <c r="C16820" s="13"/>
    </row>
    <row r="16821" spans="3:3" x14ac:dyDescent="0.2">
      <c r="C16821" s="13"/>
    </row>
    <row r="16822" spans="3:3" x14ac:dyDescent="0.2">
      <c r="C16822" s="13"/>
    </row>
    <row r="16823" spans="3:3" x14ac:dyDescent="0.2">
      <c r="C16823" s="13"/>
    </row>
    <row r="16824" spans="3:3" x14ac:dyDescent="0.2">
      <c r="C16824" s="13"/>
    </row>
    <row r="16825" spans="3:3" x14ac:dyDescent="0.2">
      <c r="C16825" s="13"/>
    </row>
    <row r="16826" spans="3:3" x14ac:dyDescent="0.2">
      <c r="C16826" s="13"/>
    </row>
    <row r="16827" spans="3:3" x14ac:dyDescent="0.2">
      <c r="C16827" s="13"/>
    </row>
    <row r="16828" spans="3:3" x14ac:dyDescent="0.2">
      <c r="C16828" s="13"/>
    </row>
    <row r="16829" spans="3:3" x14ac:dyDescent="0.2">
      <c r="C16829" s="13"/>
    </row>
    <row r="16830" spans="3:3" x14ac:dyDescent="0.2">
      <c r="C16830" s="13"/>
    </row>
    <row r="16831" spans="3:3" x14ac:dyDescent="0.2">
      <c r="C16831" s="13"/>
    </row>
    <row r="16832" spans="3:3" x14ac:dyDescent="0.2">
      <c r="C16832" s="13"/>
    </row>
    <row r="16833" spans="3:3" x14ac:dyDescent="0.2">
      <c r="C16833" s="13"/>
    </row>
    <row r="16834" spans="3:3" x14ac:dyDescent="0.2">
      <c r="C16834" s="13"/>
    </row>
    <row r="16835" spans="3:3" x14ac:dyDescent="0.2">
      <c r="C16835" s="13"/>
    </row>
    <row r="16836" spans="3:3" x14ac:dyDescent="0.2">
      <c r="C16836" s="13"/>
    </row>
    <row r="16837" spans="3:3" x14ac:dyDescent="0.2">
      <c r="C16837" s="13"/>
    </row>
    <row r="16838" spans="3:3" x14ac:dyDescent="0.2">
      <c r="C16838" s="13"/>
    </row>
    <row r="16839" spans="3:3" x14ac:dyDescent="0.2">
      <c r="C16839" s="13"/>
    </row>
    <row r="16840" spans="3:3" x14ac:dyDescent="0.2">
      <c r="C16840" s="13"/>
    </row>
    <row r="16841" spans="3:3" x14ac:dyDescent="0.2">
      <c r="C16841" s="13"/>
    </row>
    <row r="16842" spans="3:3" x14ac:dyDescent="0.2">
      <c r="C16842" s="13"/>
    </row>
    <row r="16843" spans="3:3" x14ac:dyDescent="0.2">
      <c r="C16843" s="13"/>
    </row>
    <row r="16844" spans="3:3" x14ac:dyDescent="0.2">
      <c r="C16844" s="13"/>
    </row>
    <row r="16845" spans="3:3" x14ac:dyDescent="0.2">
      <c r="C16845" s="13"/>
    </row>
    <row r="16846" spans="3:3" x14ac:dyDescent="0.2">
      <c r="C16846" s="13"/>
    </row>
    <row r="16847" spans="3:3" x14ac:dyDescent="0.2">
      <c r="C16847" s="13"/>
    </row>
    <row r="16848" spans="3:3" x14ac:dyDescent="0.2">
      <c r="C16848" s="13"/>
    </row>
    <row r="16849" spans="3:3" x14ac:dyDescent="0.2">
      <c r="C16849" s="13"/>
    </row>
    <row r="16850" spans="3:3" x14ac:dyDescent="0.2">
      <c r="C16850" s="13"/>
    </row>
    <row r="16851" spans="3:3" x14ac:dyDescent="0.2">
      <c r="C16851" s="13"/>
    </row>
    <row r="16852" spans="3:3" x14ac:dyDescent="0.2">
      <c r="C16852" s="13"/>
    </row>
    <row r="16853" spans="3:3" x14ac:dyDescent="0.2">
      <c r="C16853" s="13"/>
    </row>
    <row r="16854" spans="3:3" x14ac:dyDescent="0.2">
      <c r="C16854" s="13"/>
    </row>
    <row r="16855" spans="3:3" x14ac:dyDescent="0.2">
      <c r="C16855" s="13"/>
    </row>
    <row r="16856" spans="3:3" x14ac:dyDescent="0.2">
      <c r="C16856" s="13"/>
    </row>
    <row r="16857" spans="3:3" x14ac:dyDescent="0.2">
      <c r="C16857" s="13"/>
    </row>
    <row r="16858" spans="3:3" x14ac:dyDescent="0.2">
      <c r="C16858" s="13"/>
    </row>
    <row r="16859" spans="3:3" x14ac:dyDescent="0.2">
      <c r="C16859" s="13"/>
    </row>
    <row r="16860" spans="3:3" x14ac:dyDescent="0.2">
      <c r="C16860" s="13"/>
    </row>
    <row r="16861" spans="3:3" x14ac:dyDescent="0.2">
      <c r="C16861" s="13"/>
    </row>
    <row r="16862" spans="3:3" x14ac:dyDescent="0.2">
      <c r="C16862" s="13"/>
    </row>
    <row r="16863" spans="3:3" x14ac:dyDescent="0.2">
      <c r="C16863" s="13"/>
    </row>
    <row r="16864" spans="3:3" x14ac:dyDescent="0.2">
      <c r="C16864" s="13"/>
    </row>
    <row r="16865" spans="3:3" x14ac:dyDescent="0.2">
      <c r="C16865" s="13"/>
    </row>
    <row r="16866" spans="3:3" x14ac:dyDescent="0.2">
      <c r="C16866" s="13"/>
    </row>
    <row r="16867" spans="3:3" x14ac:dyDescent="0.2">
      <c r="C16867" s="13"/>
    </row>
    <row r="16868" spans="3:3" x14ac:dyDescent="0.2">
      <c r="C16868" s="13"/>
    </row>
    <row r="16869" spans="3:3" x14ac:dyDescent="0.2">
      <c r="C16869" s="13"/>
    </row>
    <row r="16870" spans="3:3" x14ac:dyDescent="0.2">
      <c r="C16870" s="13"/>
    </row>
    <row r="16871" spans="3:3" x14ac:dyDescent="0.2">
      <c r="C16871" s="13"/>
    </row>
    <row r="16872" spans="3:3" x14ac:dyDescent="0.2">
      <c r="C16872" s="13"/>
    </row>
    <row r="16873" spans="3:3" x14ac:dyDescent="0.2">
      <c r="C16873" s="13"/>
    </row>
    <row r="16874" spans="3:3" x14ac:dyDescent="0.2">
      <c r="C16874" s="13"/>
    </row>
    <row r="16875" spans="3:3" x14ac:dyDescent="0.2">
      <c r="C16875" s="13"/>
    </row>
    <row r="16876" spans="3:3" x14ac:dyDescent="0.2">
      <c r="C16876" s="13"/>
    </row>
    <row r="16877" spans="3:3" x14ac:dyDescent="0.2">
      <c r="C16877" s="13"/>
    </row>
    <row r="16878" spans="3:3" x14ac:dyDescent="0.2">
      <c r="C16878" s="13"/>
    </row>
    <row r="16879" spans="3:3" x14ac:dyDescent="0.2">
      <c r="C16879" s="13"/>
    </row>
    <row r="16880" spans="3:3" x14ac:dyDescent="0.2">
      <c r="C16880" s="13"/>
    </row>
    <row r="16881" spans="3:3" x14ac:dyDescent="0.2">
      <c r="C16881" s="13"/>
    </row>
    <row r="16882" spans="3:3" x14ac:dyDescent="0.2">
      <c r="C16882" s="13"/>
    </row>
    <row r="16883" spans="3:3" x14ac:dyDescent="0.2">
      <c r="C16883" s="13"/>
    </row>
    <row r="16884" spans="3:3" x14ac:dyDescent="0.2">
      <c r="C16884" s="13"/>
    </row>
    <row r="16885" spans="3:3" x14ac:dyDescent="0.2">
      <c r="C16885" s="13"/>
    </row>
    <row r="16886" spans="3:3" x14ac:dyDescent="0.2">
      <c r="C16886" s="13"/>
    </row>
    <row r="16887" spans="3:3" x14ac:dyDescent="0.2">
      <c r="C16887" s="13"/>
    </row>
    <row r="16888" spans="3:3" x14ac:dyDescent="0.2">
      <c r="C16888" s="13"/>
    </row>
    <row r="16889" spans="3:3" x14ac:dyDescent="0.2">
      <c r="C16889" s="13"/>
    </row>
    <row r="16890" spans="3:3" x14ac:dyDescent="0.2">
      <c r="C16890" s="13"/>
    </row>
    <row r="16891" spans="3:3" x14ac:dyDescent="0.2">
      <c r="C16891" s="13"/>
    </row>
    <row r="16892" spans="3:3" x14ac:dyDescent="0.2">
      <c r="C16892" s="13"/>
    </row>
    <row r="16893" spans="3:3" x14ac:dyDescent="0.2">
      <c r="C16893" s="13"/>
    </row>
    <row r="16894" spans="3:3" x14ac:dyDescent="0.2">
      <c r="C16894" s="13"/>
    </row>
    <row r="16895" spans="3:3" x14ac:dyDescent="0.2">
      <c r="C16895" s="13"/>
    </row>
    <row r="16896" spans="3:3" x14ac:dyDescent="0.2">
      <c r="C16896" s="13"/>
    </row>
    <row r="16897" spans="3:3" x14ac:dyDescent="0.2">
      <c r="C16897" s="13"/>
    </row>
    <row r="16898" spans="3:3" x14ac:dyDescent="0.2">
      <c r="C16898" s="13"/>
    </row>
    <row r="16899" spans="3:3" x14ac:dyDescent="0.2">
      <c r="C16899" s="13"/>
    </row>
    <row r="16900" spans="3:3" x14ac:dyDescent="0.2">
      <c r="C16900" s="13"/>
    </row>
    <row r="16901" spans="3:3" x14ac:dyDescent="0.2">
      <c r="C16901" s="13"/>
    </row>
    <row r="16902" spans="3:3" x14ac:dyDescent="0.2">
      <c r="C16902" s="13"/>
    </row>
    <row r="16903" spans="3:3" x14ac:dyDescent="0.2">
      <c r="C16903" s="13"/>
    </row>
    <row r="16904" spans="3:3" x14ac:dyDescent="0.2">
      <c r="C16904" s="13"/>
    </row>
    <row r="16905" spans="3:3" x14ac:dyDescent="0.2">
      <c r="C16905" s="13"/>
    </row>
    <row r="16906" spans="3:3" x14ac:dyDescent="0.2">
      <c r="C16906" s="13"/>
    </row>
    <row r="16907" spans="3:3" x14ac:dyDescent="0.2">
      <c r="C16907" s="13"/>
    </row>
    <row r="16908" spans="3:3" x14ac:dyDescent="0.2">
      <c r="C16908" s="13"/>
    </row>
    <row r="16909" spans="3:3" x14ac:dyDescent="0.2">
      <c r="C16909" s="13"/>
    </row>
    <row r="16910" spans="3:3" x14ac:dyDescent="0.2">
      <c r="C16910" s="13"/>
    </row>
    <row r="16911" spans="3:3" x14ac:dyDescent="0.2">
      <c r="C16911" s="13"/>
    </row>
    <row r="16912" spans="3:3" x14ac:dyDescent="0.2">
      <c r="C16912" s="13"/>
    </row>
    <row r="16913" spans="3:3" x14ac:dyDescent="0.2">
      <c r="C16913" s="13"/>
    </row>
    <row r="16914" spans="3:3" x14ac:dyDescent="0.2">
      <c r="C16914" s="13"/>
    </row>
    <row r="16915" spans="3:3" x14ac:dyDescent="0.2">
      <c r="C16915" s="13"/>
    </row>
    <row r="16916" spans="3:3" x14ac:dyDescent="0.2">
      <c r="C16916" s="13"/>
    </row>
    <row r="16917" spans="3:3" x14ac:dyDescent="0.2">
      <c r="C16917" s="13"/>
    </row>
    <row r="16918" spans="3:3" x14ac:dyDescent="0.2">
      <c r="C16918" s="13"/>
    </row>
    <row r="16919" spans="3:3" x14ac:dyDescent="0.2">
      <c r="C16919" s="13"/>
    </row>
    <row r="16920" spans="3:3" x14ac:dyDescent="0.2">
      <c r="C16920" s="13"/>
    </row>
    <row r="16921" spans="3:3" x14ac:dyDescent="0.2">
      <c r="C16921" s="13"/>
    </row>
    <row r="16922" spans="3:3" x14ac:dyDescent="0.2">
      <c r="C16922" s="13"/>
    </row>
    <row r="16923" spans="3:3" x14ac:dyDescent="0.2">
      <c r="C16923" s="13"/>
    </row>
    <row r="16924" spans="3:3" x14ac:dyDescent="0.2">
      <c r="C16924" s="13"/>
    </row>
    <row r="16925" spans="3:3" x14ac:dyDescent="0.2">
      <c r="C16925" s="13"/>
    </row>
    <row r="16926" spans="3:3" x14ac:dyDescent="0.2">
      <c r="C16926" s="13"/>
    </row>
    <row r="16927" spans="3:3" x14ac:dyDescent="0.2">
      <c r="C16927" s="13"/>
    </row>
    <row r="16928" spans="3:3" x14ac:dyDescent="0.2">
      <c r="C16928" s="13"/>
    </row>
    <row r="16929" spans="3:3" x14ac:dyDescent="0.2">
      <c r="C16929" s="13"/>
    </row>
    <row r="16930" spans="3:3" x14ac:dyDescent="0.2">
      <c r="C16930" s="13"/>
    </row>
    <row r="16931" spans="3:3" x14ac:dyDescent="0.2">
      <c r="C16931" s="13"/>
    </row>
    <row r="16932" spans="3:3" x14ac:dyDescent="0.2">
      <c r="C16932" s="13"/>
    </row>
    <row r="16933" spans="3:3" x14ac:dyDescent="0.2">
      <c r="C16933" s="13"/>
    </row>
    <row r="16934" spans="3:3" x14ac:dyDescent="0.2">
      <c r="C16934" s="13"/>
    </row>
    <row r="16935" spans="3:3" x14ac:dyDescent="0.2">
      <c r="C16935" s="13"/>
    </row>
    <row r="16936" spans="3:3" x14ac:dyDescent="0.2">
      <c r="C16936" s="13"/>
    </row>
    <row r="16937" spans="3:3" x14ac:dyDescent="0.2">
      <c r="C16937" s="13"/>
    </row>
    <row r="16938" spans="3:3" x14ac:dyDescent="0.2">
      <c r="C16938" s="13"/>
    </row>
    <row r="16939" spans="3:3" x14ac:dyDescent="0.2">
      <c r="C16939" s="13"/>
    </row>
    <row r="16940" spans="3:3" x14ac:dyDescent="0.2">
      <c r="C16940" s="13"/>
    </row>
    <row r="16941" spans="3:3" x14ac:dyDescent="0.2">
      <c r="C16941" s="13"/>
    </row>
    <row r="16942" spans="3:3" x14ac:dyDescent="0.2">
      <c r="C16942" s="13"/>
    </row>
    <row r="16943" spans="3:3" x14ac:dyDescent="0.2">
      <c r="C16943" s="13"/>
    </row>
    <row r="16944" spans="3:3" x14ac:dyDescent="0.2">
      <c r="C16944" s="13"/>
    </row>
    <row r="16945" spans="3:3" x14ac:dyDescent="0.2">
      <c r="C16945" s="13"/>
    </row>
    <row r="16946" spans="3:3" x14ac:dyDescent="0.2">
      <c r="C16946" s="13"/>
    </row>
    <row r="16947" spans="3:3" x14ac:dyDescent="0.2">
      <c r="C16947" s="13"/>
    </row>
    <row r="16948" spans="3:3" x14ac:dyDescent="0.2">
      <c r="C16948" s="13"/>
    </row>
    <row r="16949" spans="3:3" x14ac:dyDescent="0.2">
      <c r="C16949" s="13"/>
    </row>
    <row r="16950" spans="3:3" x14ac:dyDescent="0.2">
      <c r="C16950" s="13"/>
    </row>
    <row r="16951" spans="3:3" x14ac:dyDescent="0.2">
      <c r="C16951" s="13"/>
    </row>
    <row r="16952" spans="3:3" x14ac:dyDescent="0.2">
      <c r="C16952" s="13"/>
    </row>
    <row r="16953" spans="3:3" x14ac:dyDescent="0.2">
      <c r="C16953" s="13"/>
    </row>
    <row r="16954" spans="3:3" x14ac:dyDescent="0.2">
      <c r="C16954" s="13"/>
    </row>
    <row r="16955" spans="3:3" x14ac:dyDescent="0.2">
      <c r="C16955" s="13"/>
    </row>
    <row r="16956" spans="3:3" x14ac:dyDescent="0.2">
      <c r="C16956" s="13"/>
    </row>
    <row r="16957" spans="3:3" x14ac:dyDescent="0.2">
      <c r="C16957" s="13"/>
    </row>
    <row r="16958" spans="3:3" x14ac:dyDescent="0.2">
      <c r="C16958" s="13"/>
    </row>
    <row r="16959" spans="3:3" x14ac:dyDescent="0.2">
      <c r="C16959" s="13"/>
    </row>
    <row r="16960" spans="3:3" x14ac:dyDescent="0.2">
      <c r="C16960" s="13"/>
    </row>
    <row r="16961" spans="3:3" x14ac:dyDescent="0.2">
      <c r="C16961" s="13"/>
    </row>
    <row r="16962" spans="3:3" x14ac:dyDescent="0.2">
      <c r="C16962" s="13"/>
    </row>
    <row r="16963" spans="3:3" x14ac:dyDescent="0.2">
      <c r="C16963" s="13"/>
    </row>
    <row r="16964" spans="3:3" x14ac:dyDescent="0.2">
      <c r="C16964" s="13"/>
    </row>
    <row r="16965" spans="3:3" x14ac:dyDescent="0.2">
      <c r="C16965" s="13"/>
    </row>
    <row r="16966" spans="3:3" x14ac:dyDescent="0.2">
      <c r="C16966" s="13"/>
    </row>
    <row r="16967" spans="3:3" x14ac:dyDescent="0.2">
      <c r="C16967" s="13"/>
    </row>
    <row r="16968" spans="3:3" x14ac:dyDescent="0.2">
      <c r="C16968" s="13"/>
    </row>
    <row r="16969" spans="3:3" x14ac:dyDescent="0.2">
      <c r="C16969" s="13"/>
    </row>
    <row r="16970" spans="3:3" x14ac:dyDescent="0.2">
      <c r="C16970" s="13"/>
    </row>
    <row r="16971" spans="3:3" x14ac:dyDescent="0.2">
      <c r="C16971" s="13"/>
    </row>
    <row r="16972" spans="3:3" x14ac:dyDescent="0.2">
      <c r="C16972" s="13"/>
    </row>
    <row r="16973" spans="3:3" x14ac:dyDescent="0.2">
      <c r="C16973" s="13"/>
    </row>
    <row r="16974" spans="3:3" x14ac:dyDescent="0.2">
      <c r="C16974" s="13"/>
    </row>
    <row r="16975" spans="3:3" x14ac:dyDescent="0.2">
      <c r="C16975" s="13"/>
    </row>
    <row r="16976" spans="3:3" x14ac:dyDescent="0.2">
      <c r="C16976" s="13"/>
    </row>
    <row r="16977" spans="3:3" x14ac:dyDescent="0.2">
      <c r="C16977" s="13"/>
    </row>
    <row r="16978" spans="3:3" x14ac:dyDescent="0.2">
      <c r="C16978" s="13"/>
    </row>
    <row r="16979" spans="3:3" x14ac:dyDescent="0.2">
      <c r="C16979" s="13"/>
    </row>
    <row r="16980" spans="3:3" x14ac:dyDescent="0.2">
      <c r="C16980" s="13"/>
    </row>
    <row r="16981" spans="3:3" x14ac:dyDescent="0.2">
      <c r="C16981" s="13"/>
    </row>
    <row r="16982" spans="3:3" x14ac:dyDescent="0.2">
      <c r="C16982" s="13"/>
    </row>
    <row r="16983" spans="3:3" x14ac:dyDescent="0.2">
      <c r="C16983" s="13"/>
    </row>
    <row r="16984" spans="3:3" x14ac:dyDescent="0.2">
      <c r="C16984" s="13"/>
    </row>
    <row r="16985" spans="3:3" x14ac:dyDescent="0.2">
      <c r="C16985" s="13"/>
    </row>
    <row r="16986" spans="3:3" x14ac:dyDescent="0.2">
      <c r="C16986" s="13"/>
    </row>
    <row r="16987" spans="3:3" x14ac:dyDescent="0.2">
      <c r="C16987" s="13"/>
    </row>
    <row r="16988" spans="3:3" x14ac:dyDescent="0.2">
      <c r="C16988" s="13"/>
    </row>
    <row r="16989" spans="3:3" x14ac:dyDescent="0.2">
      <c r="C16989" s="13"/>
    </row>
    <row r="16990" spans="3:3" x14ac:dyDescent="0.2">
      <c r="C16990" s="13"/>
    </row>
    <row r="16991" spans="3:3" x14ac:dyDescent="0.2">
      <c r="C16991" s="13"/>
    </row>
    <row r="16992" spans="3:3" x14ac:dyDescent="0.2">
      <c r="C16992" s="13"/>
    </row>
    <row r="16993" spans="3:3" x14ac:dyDescent="0.2">
      <c r="C16993" s="13"/>
    </row>
    <row r="16994" spans="3:3" x14ac:dyDescent="0.2">
      <c r="C16994" s="13"/>
    </row>
    <row r="16995" spans="3:3" x14ac:dyDescent="0.2">
      <c r="C16995" s="13"/>
    </row>
    <row r="16996" spans="3:3" x14ac:dyDescent="0.2">
      <c r="C16996" s="13"/>
    </row>
    <row r="16997" spans="3:3" x14ac:dyDescent="0.2">
      <c r="C16997" s="13"/>
    </row>
    <row r="16998" spans="3:3" x14ac:dyDescent="0.2">
      <c r="C16998" s="13"/>
    </row>
    <row r="16999" spans="3:3" x14ac:dyDescent="0.2">
      <c r="C16999" s="13"/>
    </row>
    <row r="17000" spans="3:3" x14ac:dyDescent="0.2">
      <c r="C17000" s="13"/>
    </row>
    <row r="17001" spans="3:3" x14ac:dyDescent="0.2">
      <c r="C17001" s="13"/>
    </row>
    <row r="17002" spans="3:3" x14ac:dyDescent="0.2">
      <c r="C17002" s="13"/>
    </row>
    <row r="17003" spans="3:3" x14ac:dyDescent="0.2">
      <c r="C17003" s="13"/>
    </row>
    <row r="17004" spans="3:3" x14ac:dyDescent="0.2">
      <c r="C17004" s="13"/>
    </row>
    <row r="17005" spans="3:3" x14ac:dyDescent="0.2">
      <c r="C17005" s="13"/>
    </row>
    <row r="17006" spans="3:3" x14ac:dyDescent="0.2">
      <c r="C17006" s="13"/>
    </row>
    <row r="17007" spans="3:3" x14ac:dyDescent="0.2">
      <c r="C17007" s="13"/>
    </row>
    <row r="17008" spans="3:3" x14ac:dyDescent="0.2">
      <c r="C17008" s="13"/>
    </row>
    <row r="17009" spans="3:3" x14ac:dyDescent="0.2">
      <c r="C17009" s="13"/>
    </row>
    <row r="17010" spans="3:3" x14ac:dyDescent="0.2">
      <c r="C17010" s="13"/>
    </row>
    <row r="17011" spans="3:3" x14ac:dyDescent="0.2">
      <c r="C17011" s="13"/>
    </row>
    <row r="17012" spans="3:3" x14ac:dyDescent="0.2">
      <c r="C17012" s="13"/>
    </row>
    <row r="17013" spans="3:3" x14ac:dyDescent="0.2">
      <c r="C17013" s="13"/>
    </row>
    <row r="17014" spans="3:3" x14ac:dyDescent="0.2">
      <c r="C17014" s="13"/>
    </row>
    <row r="17015" spans="3:3" x14ac:dyDescent="0.2">
      <c r="C17015" s="13"/>
    </row>
    <row r="17016" spans="3:3" x14ac:dyDescent="0.2">
      <c r="C17016" s="13"/>
    </row>
    <row r="17017" spans="3:3" x14ac:dyDescent="0.2">
      <c r="C17017" s="13"/>
    </row>
    <row r="17018" spans="3:3" x14ac:dyDescent="0.2">
      <c r="C17018" s="13"/>
    </row>
    <row r="17019" spans="3:3" x14ac:dyDescent="0.2">
      <c r="C17019" s="13"/>
    </row>
    <row r="17020" spans="3:3" x14ac:dyDescent="0.2">
      <c r="C17020" s="13"/>
    </row>
    <row r="17021" spans="3:3" x14ac:dyDescent="0.2">
      <c r="C17021" s="13"/>
    </row>
    <row r="17022" spans="3:3" x14ac:dyDescent="0.2">
      <c r="C17022" s="13"/>
    </row>
    <row r="17023" spans="3:3" x14ac:dyDescent="0.2">
      <c r="C17023" s="13"/>
    </row>
    <row r="17024" spans="3:3" x14ac:dyDescent="0.2">
      <c r="C17024" s="13"/>
    </row>
    <row r="17025" spans="3:3" x14ac:dyDescent="0.2">
      <c r="C17025" s="13"/>
    </row>
    <row r="17026" spans="3:3" x14ac:dyDescent="0.2">
      <c r="C17026" s="13"/>
    </row>
    <row r="17027" spans="3:3" x14ac:dyDescent="0.2">
      <c r="C17027" s="13"/>
    </row>
    <row r="17028" spans="3:3" x14ac:dyDescent="0.2">
      <c r="C17028" s="13"/>
    </row>
    <row r="17029" spans="3:3" x14ac:dyDescent="0.2">
      <c r="C17029" s="13"/>
    </row>
    <row r="17030" spans="3:3" x14ac:dyDescent="0.2">
      <c r="C17030" s="13"/>
    </row>
    <row r="17031" spans="3:3" x14ac:dyDescent="0.2">
      <c r="C17031" s="13"/>
    </row>
    <row r="17032" spans="3:3" x14ac:dyDescent="0.2">
      <c r="C17032" s="13"/>
    </row>
    <row r="17033" spans="3:3" x14ac:dyDescent="0.2">
      <c r="C17033" s="13"/>
    </row>
    <row r="17034" spans="3:3" x14ac:dyDescent="0.2">
      <c r="C17034" s="13"/>
    </row>
    <row r="17035" spans="3:3" x14ac:dyDescent="0.2">
      <c r="C17035" s="13"/>
    </row>
    <row r="17036" spans="3:3" x14ac:dyDescent="0.2">
      <c r="C17036" s="13"/>
    </row>
    <row r="17037" spans="3:3" x14ac:dyDescent="0.2">
      <c r="C17037" s="13"/>
    </row>
    <row r="17038" spans="3:3" x14ac:dyDescent="0.2">
      <c r="C17038" s="13"/>
    </row>
    <row r="17039" spans="3:3" x14ac:dyDescent="0.2">
      <c r="C17039" s="13"/>
    </row>
    <row r="17040" spans="3:3" x14ac:dyDescent="0.2">
      <c r="C17040" s="13"/>
    </row>
    <row r="17041" spans="3:3" x14ac:dyDescent="0.2">
      <c r="C17041" s="13"/>
    </row>
    <row r="17042" spans="3:3" x14ac:dyDescent="0.2">
      <c r="C17042" s="13"/>
    </row>
    <row r="17043" spans="3:3" x14ac:dyDescent="0.2">
      <c r="C17043" s="13"/>
    </row>
    <row r="17044" spans="3:3" x14ac:dyDescent="0.2">
      <c r="C17044" s="13"/>
    </row>
    <row r="17045" spans="3:3" x14ac:dyDescent="0.2">
      <c r="C17045" s="13"/>
    </row>
    <row r="17046" spans="3:3" x14ac:dyDescent="0.2">
      <c r="C17046" s="13"/>
    </row>
    <row r="17047" spans="3:3" x14ac:dyDescent="0.2">
      <c r="C17047" s="13"/>
    </row>
    <row r="17048" spans="3:3" x14ac:dyDescent="0.2">
      <c r="C17048" s="13"/>
    </row>
    <row r="17049" spans="3:3" x14ac:dyDescent="0.2">
      <c r="C17049" s="13"/>
    </row>
    <row r="17050" spans="3:3" x14ac:dyDescent="0.2">
      <c r="C17050" s="13"/>
    </row>
    <row r="17051" spans="3:3" x14ac:dyDescent="0.2">
      <c r="C17051" s="13"/>
    </row>
    <row r="17052" spans="3:3" x14ac:dyDescent="0.2">
      <c r="C17052" s="13"/>
    </row>
    <row r="17053" spans="3:3" x14ac:dyDescent="0.2">
      <c r="C17053" s="13"/>
    </row>
    <row r="17054" spans="3:3" x14ac:dyDescent="0.2">
      <c r="C17054" s="13"/>
    </row>
    <row r="17055" spans="3:3" x14ac:dyDescent="0.2">
      <c r="C17055" s="13"/>
    </row>
    <row r="17056" spans="3:3" x14ac:dyDescent="0.2">
      <c r="C17056" s="13"/>
    </row>
    <row r="17057" spans="3:3" x14ac:dyDescent="0.2">
      <c r="C17057" s="13"/>
    </row>
    <row r="17058" spans="3:3" x14ac:dyDescent="0.2">
      <c r="C17058" s="13"/>
    </row>
    <row r="17059" spans="3:3" x14ac:dyDescent="0.2">
      <c r="C17059" s="13"/>
    </row>
    <row r="17060" spans="3:3" x14ac:dyDescent="0.2">
      <c r="C17060" s="13"/>
    </row>
    <row r="17061" spans="3:3" x14ac:dyDescent="0.2">
      <c r="C17061" s="13"/>
    </row>
    <row r="17062" spans="3:3" x14ac:dyDescent="0.2">
      <c r="C17062" s="13"/>
    </row>
    <row r="17063" spans="3:3" x14ac:dyDescent="0.2">
      <c r="C17063" s="13"/>
    </row>
    <row r="17064" spans="3:3" x14ac:dyDescent="0.2">
      <c r="C17064" s="13"/>
    </row>
    <row r="17065" spans="3:3" x14ac:dyDescent="0.2">
      <c r="C17065" s="13"/>
    </row>
    <row r="17066" spans="3:3" x14ac:dyDescent="0.2">
      <c r="C17066" s="13"/>
    </row>
    <row r="17067" spans="3:3" x14ac:dyDescent="0.2">
      <c r="C17067" s="13"/>
    </row>
    <row r="17068" spans="3:3" x14ac:dyDescent="0.2">
      <c r="C17068" s="13"/>
    </row>
    <row r="17069" spans="3:3" x14ac:dyDescent="0.2">
      <c r="C17069" s="13"/>
    </row>
    <row r="17070" spans="3:3" x14ac:dyDescent="0.2">
      <c r="C17070" s="13"/>
    </row>
    <row r="17071" spans="3:3" x14ac:dyDescent="0.2">
      <c r="C17071" s="13"/>
    </row>
    <row r="17072" spans="3:3" x14ac:dyDescent="0.2">
      <c r="C17072" s="13"/>
    </row>
    <row r="17073" spans="3:3" x14ac:dyDescent="0.2">
      <c r="C17073" s="13"/>
    </row>
    <row r="17074" spans="3:3" x14ac:dyDescent="0.2">
      <c r="C17074" s="13"/>
    </row>
    <row r="17075" spans="3:3" x14ac:dyDescent="0.2">
      <c r="C17075" s="13"/>
    </row>
    <row r="17076" spans="3:3" x14ac:dyDescent="0.2">
      <c r="C17076" s="13"/>
    </row>
    <row r="17077" spans="3:3" x14ac:dyDescent="0.2">
      <c r="C17077" s="13"/>
    </row>
    <row r="17078" spans="3:3" x14ac:dyDescent="0.2">
      <c r="C17078" s="13"/>
    </row>
    <row r="17079" spans="3:3" x14ac:dyDescent="0.2">
      <c r="C17079" s="13"/>
    </row>
    <row r="17080" spans="3:3" x14ac:dyDescent="0.2">
      <c r="C17080" s="13"/>
    </row>
    <row r="17081" spans="3:3" x14ac:dyDescent="0.2">
      <c r="C17081" s="13"/>
    </row>
    <row r="17082" spans="3:3" x14ac:dyDescent="0.2">
      <c r="C17082" s="13"/>
    </row>
    <row r="17083" spans="3:3" x14ac:dyDescent="0.2">
      <c r="C17083" s="13"/>
    </row>
    <row r="17084" spans="3:3" x14ac:dyDescent="0.2">
      <c r="C17084" s="13"/>
    </row>
    <row r="17085" spans="3:3" x14ac:dyDescent="0.2">
      <c r="C17085" s="13"/>
    </row>
    <row r="17086" spans="3:3" x14ac:dyDescent="0.2">
      <c r="C17086" s="13"/>
    </row>
    <row r="17087" spans="3:3" x14ac:dyDescent="0.2">
      <c r="C17087" s="13"/>
    </row>
    <row r="17088" spans="3:3" x14ac:dyDescent="0.2">
      <c r="C17088" s="13"/>
    </row>
    <row r="17089" spans="3:3" x14ac:dyDescent="0.2">
      <c r="C17089" s="13"/>
    </row>
    <row r="17090" spans="3:3" x14ac:dyDescent="0.2">
      <c r="C17090" s="13"/>
    </row>
    <row r="17091" spans="3:3" x14ac:dyDescent="0.2">
      <c r="C17091" s="13"/>
    </row>
    <row r="17092" spans="3:3" x14ac:dyDescent="0.2">
      <c r="C17092" s="13"/>
    </row>
    <row r="17093" spans="3:3" x14ac:dyDescent="0.2">
      <c r="C17093" s="13"/>
    </row>
    <row r="17094" spans="3:3" x14ac:dyDescent="0.2">
      <c r="C17094" s="13"/>
    </row>
    <row r="17095" spans="3:3" x14ac:dyDescent="0.2">
      <c r="C17095" s="13"/>
    </row>
    <row r="17096" spans="3:3" x14ac:dyDescent="0.2">
      <c r="C17096" s="13"/>
    </row>
    <row r="17097" spans="3:3" x14ac:dyDescent="0.2">
      <c r="C17097" s="13"/>
    </row>
    <row r="17098" spans="3:3" x14ac:dyDescent="0.2">
      <c r="C17098" s="13"/>
    </row>
    <row r="17099" spans="3:3" x14ac:dyDescent="0.2">
      <c r="C17099" s="13"/>
    </row>
    <row r="17100" spans="3:3" x14ac:dyDescent="0.2">
      <c r="C17100" s="13"/>
    </row>
    <row r="17101" spans="3:3" x14ac:dyDescent="0.2">
      <c r="C17101" s="13"/>
    </row>
    <row r="17102" spans="3:3" x14ac:dyDescent="0.2">
      <c r="C17102" s="13"/>
    </row>
    <row r="17103" spans="3:3" x14ac:dyDescent="0.2">
      <c r="C17103" s="13"/>
    </row>
    <row r="17104" spans="3:3" x14ac:dyDescent="0.2">
      <c r="C17104" s="13"/>
    </row>
    <row r="17105" spans="3:3" x14ac:dyDescent="0.2">
      <c r="C17105" s="13"/>
    </row>
    <row r="17106" spans="3:3" x14ac:dyDescent="0.2">
      <c r="C17106" s="13"/>
    </row>
    <row r="17107" spans="3:3" x14ac:dyDescent="0.2">
      <c r="C17107" s="13"/>
    </row>
    <row r="17108" spans="3:3" x14ac:dyDescent="0.2">
      <c r="C17108" s="13"/>
    </row>
    <row r="17109" spans="3:3" x14ac:dyDescent="0.2">
      <c r="C17109" s="13"/>
    </row>
    <row r="17110" spans="3:3" x14ac:dyDescent="0.2">
      <c r="C17110" s="13"/>
    </row>
    <row r="17111" spans="3:3" x14ac:dyDescent="0.2">
      <c r="C17111" s="13"/>
    </row>
    <row r="17112" spans="3:3" x14ac:dyDescent="0.2">
      <c r="C17112" s="13"/>
    </row>
    <row r="17113" spans="3:3" x14ac:dyDescent="0.2">
      <c r="C17113" s="13"/>
    </row>
    <row r="17114" spans="3:3" x14ac:dyDescent="0.2">
      <c r="C17114" s="13"/>
    </row>
    <row r="17115" spans="3:3" x14ac:dyDescent="0.2">
      <c r="C17115" s="13"/>
    </row>
    <row r="17116" spans="3:3" x14ac:dyDescent="0.2">
      <c r="C17116" s="13"/>
    </row>
    <row r="17117" spans="3:3" x14ac:dyDescent="0.2">
      <c r="C17117" s="13"/>
    </row>
    <row r="17118" spans="3:3" x14ac:dyDescent="0.2">
      <c r="C17118" s="13"/>
    </row>
    <row r="17119" spans="3:3" x14ac:dyDescent="0.2">
      <c r="C17119" s="13"/>
    </row>
    <row r="17120" spans="3:3" x14ac:dyDescent="0.2">
      <c r="C17120" s="13"/>
    </row>
    <row r="17121" spans="3:3" x14ac:dyDescent="0.2">
      <c r="C17121" s="13"/>
    </row>
    <row r="17122" spans="3:3" x14ac:dyDescent="0.2">
      <c r="C17122" s="13"/>
    </row>
    <row r="17123" spans="3:3" x14ac:dyDescent="0.2">
      <c r="C17123" s="13"/>
    </row>
    <row r="17124" spans="3:3" x14ac:dyDescent="0.2">
      <c r="C17124" s="13"/>
    </row>
    <row r="17125" spans="3:3" x14ac:dyDescent="0.2">
      <c r="C17125" s="13"/>
    </row>
    <row r="17126" spans="3:3" x14ac:dyDescent="0.2">
      <c r="C17126" s="13"/>
    </row>
    <row r="17127" spans="3:3" x14ac:dyDescent="0.2">
      <c r="C17127" s="13"/>
    </row>
    <row r="17128" spans="3:3" x14ac:dyDescent="0.2">
      <c r="C17128" s="13"/>
    </row>
    <row r="17129" spans="3:3" x14ac:dyDescent="0.2">
      <c r="C17129" s="13"/>
    </row>
    <row r="17130" spans="3:3" x14ac:dyDescent="0.2">
      <c r="C17130" s="13"/>
    </row>
    <row r="17131" spans="3:3" x14ac:dyDescent="0.2">
      <c r="C17131" s="13"/>
    </row>
    <row r="17132" spans="3:3" x14ac:dyDescent="0.2">
      <c r="C17132" s="13"/>
    </row>
    <row r="17133" spans="3:3" x14ac:dyDescent="0.2">
      <c r="C17133" s="13"/>
    </row>
    <row r="17134" spans="3:3" x14ac:dyDescent="0.2">
      <c r="C17134" s="13"/>
    </row>
    <row r="17135" spans="3:3" x14ac:dyDescent="0.2">
      <c r="C17135" s="13"/>
    </row>
    <row r="17136" spans="3:3" x14ac:dyDescent="0.2">
      <c r="C17136" s="13"/>
    </row>
    <row r="17137" spans="3:3" x14ac:dyDescent="0.2">
      <c r="C17137" s="13"/>
    </row>
    <row r="17138" spans="3:3" x14ac:dyDescent="0.2">
      <c r="C17138" s="13"/>
    </row>
    <row r="17139" spans="3:3" x14ac:dyDescent="0.2">
      <c r="C17139" s="13"/>
    </row>
    <row r="17140" spans="3:3" x14ac:dyDescent="0.2">
      <c r="C17140" s="13"/>
    </row>
    <row r="17141" spans="3:3" x14ac:dyDescent="0.2">
      <c r="C17141" s="13"/>
    </row>
    <row r="17142" spans="3:3" x14ac:dyDescent="0.2">
      <c r="C17142" s="13"/>
    </row>
    <row r="17143" spans="3:3" x14ac:dyDescent="0.2">
      <c r="C17143" s="13"/>
    </row>
    <row r="17144" spans="3:3" x14ac:dyDescent="0.2">
      <c r="C17144" s="13"/>
    </row>
    <row r="17145" spans="3:3" x14ac:dyDescent="0.2">
      <c r="C17145" s="13"/>
    </row>
    <row r="17146" spans="3:3" x14ac:dyDescent="0.2">
      <c r="C17146" s="13"/>
    </row>
    <row r="17147" spans="3:3" x14ac:dyDescent="0.2">
      <c r="C17147" s="13"/>
    </row>
    <row r="17148" spans="3:3" x14ac:dyDescent="0.2">
      <c r="C17148" s="13"/>
    </row>
    <row r="17149" spans="3:3" x14ac:dyDescent="0.2">
      <c r="C17149" s="13"/>
    </row>
    <row r="17150" spans="3:3" x14ac:dyDescent="0.2">
      <c r="C17150" s="13"/>
    </row>
    <row r="17151" spans="3:3" x14ac:dyDescent="0.2">
      <c r="C17151" s="13"/>
    </row>
    <row r="17152" spans="3:3" x14ac:dyDescent="0.2">
      <c r="C17152" s="13"/>
    </row>
    <row r="17153" spans="3:3" x14ac:dyDescent="0.2">
      <c r="C17153" s="13"/>
    </row>
    <row r="17154" spans="3:3" x14ac:dyDescent="0.2">
      <c r="C17154" s="13"/>
    </row>
    <row r="17155" spans="3:3" x14ac:dyDescent="0.2">
      <c r="C17155" s="13"/>
    </row>
    <row r="17156" spans="3:3" x14ac:dyDescent="0.2">
      <c r="C17156" s="13"/>
    </row>
    <row r="17157" spans="3:3" x14ac:dyDescent="0.2">
      <c r="C17157" s="13"/>
    </row>
    <row r="17158" spans="3:3" x14ac:dyDescent="0.2">
      <c r="C17158" s="13"/>
    </row>
    <row r="17159" spans="3:3" x14ac:dyDescent="0.2">
      <c r="C17159" s="13"/>
    </row>
    <row r="17160" spans="3:3" x14ac:dyDescent="0.2">
      <c r="C17160" s="13"/>
    </row>
    <row r="17161" spans="3:3" x14ac:dyDescent="0.2">
      <c r="C17161" s="13"/>
    </row>
    <row r="17162" spans="3:3" x14ac:dyDescent="0.2">
      <c r="C17162" s="13"/>
    </row>
    <row r="17163" spans="3:3" x14ac:dyDescent="0.2">
      <c r="C17163" s="13"/>
    </row>
    <row r="17164" spans="3:3" x14ac:dyDescent="0.2">
      <c r="C17164" s="13"/>
    </row>
    <row r="17165" spans="3:3" x14ac:dyDescent="0.2">
      <c r="C17165" s="13"/>
    </row>
    <row r="17166" spans="3:3" x14ac:dyDescent="0.2">
      <c r="C17166" s="13"/>
    </row>
    <row r="17167" spans="3:3" x14ac:dyDescent="0.2">
      <c r="C17167" s="13"/>
    </row>
    <row r="17168" spans="3:3" x14ac:dyDescent="0.2">
      <c r="C17168" s="13"/>
    </row>
    <row r="17169" spans="3:3" x14ac:dyDescent="0.2">
      <c r="C17169" s="13"/>
    </row>
    <row r="17170" spans="3:3" x14ac:dyDescent="0.2">
      <c r="C17170" s="13"/>
    </row>
    <row r="17171" spans="3:3" x14ac:dyDescent="0.2">
      <c r="C17171" s="13"/>
    </row>
    <row r="17172" spans="3:3" x14ac:dyDescent="0.2">
      <c r="C17172" s="13"/>
    </row>
    <row r="17173" spans="3:3" x14ac:dyDescent="0.2">
      <c r="C17173" s="13"/>
    </row>
    <row r="17174" spans="3:3" x14ac:dyDescent="0.2">
      <c r="C17174" s="13"/>
    </row>
    <row r="17175" spans="3:3" x14ac:dyDescent="0.2">
      <c r="C17175" s="13"/>
    </row>
    <row r="17176" spans="3:3" x14ac:dyDescent="0.2">
      <c r="C17176" s="13"/>
    </row>
    <row r="17177" spans="3:3" x14ac:dyDescent="0.2">
      <c r="C17177" s="13"/>
    </row>
    <row r="17178" spans="3:3" x14ac:dyDescent="0.2">
      <c r="C17178" s="13"/>
    </row>
    <row r="17179" spans="3:3" x14ac:dyDescent="0.2">
      <c r="C17179" s="13"/>
    </row>
    <row r="17180" spans="3:3" x14ac:dyDescent="0.2">
      <c r="C17180" s="13"/>
    </row>
    <row r="17181" spans="3:3" x14ac:dyDescent="0.2">
      <c r="C17181" s="13"/>
    </row>
    <row r="17182" spans="3:3" x14ac:dyDescent="0.2">
      <c r="C17182" s="13"/>
    </row>
    <row r="17183" spans="3:3" x14ac:dyDescent="0.2">
      <c r="C17183" s="13"/>
    </row>
    <row r="17184" spans="3:3" x14ac:dyDescent="0.2">
      <c r="C17184" s="13"/>
    </row>
    <row r="17185" spans="3:3" x14ac:dyDescent="0.2">
      <c r="C17185" s="13"/>
    </row>
    <row r="17186" spans="3:3" x14ac:dyDescent="0.2">
      <c r="C17186" s="13"/>
    </row>
    <row r="17187" spans="3:3" x14ac:dyDescent="0.2">
      <c r="C17187" s="13"/>
    </row>
    <row r="17188" spans="3:3" x14ac:dyDescent="0.2">
      <c r="C17188" s="13"/>
    </row>
    <row r="17189" spans="3:3" x14ac:dyDescent="0.2">
      <c r="C17189" s="13"/>
    </row>
    <row r="17190" spans="3:3" x14ac:dyDescent="0.2">
      <c r="C17190" s="13"/>
    </row>
    <row r="17191" spans="3:3" x14ac:dyDescent="0.2">
      <c r="C17191" s="13"/>
    </row>
    <row r="17192" spans="3:3" x14ac:dyDescent="0.2">
      <c r="C17192" s="13"/>
    </row>
    <row r="17193" spans="3:3" x14ac:dyDescent="0.2">
      <c r="C17193" s="13"/>
    </row>
    <row r="17194" spans="3:3" x14ac:dyDescent="0.2">
      <c r="C17194" s="13"/>
    </row>
    <row r="17195" spans="3:3" x14ac:dyDescent="0.2">
      <c r="C17195" s="13"/>
    </row>
    <row r="17196" spans="3:3" x14ac:dyDescent="0.2">
      <c r="C17196" s="13"/>
    </row>
    <row r="17197" spans="3:3" x14ac:dyDescent="0.2">
      <c r="C17197" s="13"/>
    </row>
    <row r="17198" spans="3:3" x14ac:dyDescent="0.2">
      <c r="C17198" s="13"/>
    </row>
    <row r="17199" spans="3:3" x14ac:dyDescent="0.2">
      <c r="C17199" s="13"/>
    </row>
    <row r="17200" spans="3:3" x14ac:dyDescent="0.2">
      <c r="C17200" s="13"/>
    </row>
    <row r="17201" spans="3:3" x14ac:dyDescent="0.2">
      <c r="C17201" s="13"/>
    </row>
    <row r="17202" spans="3:3" x14ac:dyDescent="0.2">
      <c r="C17202" s="13"/>
    </row>
    <row r="17203" spans="3:3" x14ac:dyDescent="0.2">
      <c r="C17203" s="13"/>
    </row>
    <row r="17204" spans="3:3" x14ac:dyDescent="0.2">
      <c r="C17204" s="13"/>
    </row>
    <row r="17205" spans="3:3" x14ac:dyDescent="0.2">
      <c r="C17205" s="13"/>
    </row>
    <row r="17206" spans="3:3" x14ac:dyDescent="0.2">
      <c r="C17206" s="13"/>
    </row>
    <row r="17207" spans="3:3" x14ac:dyDescent="0.2">
      <c r="C17207" s="13"/>
    </row>
    <row r="17208" spans="3:3" x14ac:dyDescent="0.2">
      <c r="C17208" s="13"/>
    </row>
    <row r="17209" spans="3:3" x14ac:dyDescent="0.2">
      <c r="C17209" s="13"/>
    </row>
    <row r="17210" spans="3:3" x14ac:dyDescent="0.2">
      <c r="C17210" s="13"/>
    </row>
    <row r="17211" spans="3:3" x14ac:dyDescent="0.2">
      <c r="C17211" s="13"/>
    </row>
    <row r="17212" spans="3:3" x14ac:dyDescent="0.2">
      <c r="C17212" s="13"/>
    </row>
    <row r="17213" spans="3:3" x14ac:dyDescent="0.2">
      <c r="C17213" s="13"/>
    </row>
    <row r="17214" spans="3:3" x14ac:dyDescent="0.2">
      <c r="C17214" s="13"/>
    </row>
    <row r="17215" spans="3:3" x14ac:dyDescent="0.2">
      <c r="C17215" s="13"/>
    </row>
    <row r="17216" spans="3:3" x14ac:dyDescent="0.2">
      <c r="C17216" s="13"/>
    </row>
    <row r="17217" spans="3:3" x14ac:dyDescent="0.2">
      <c r="C17217" s="13"/>
    </row>
    <row r="17218" spans="3:3" x14ac:dyDescent="0.2">
      <c r="C17218" s="13"/>
    </row>
    <row r="17219" spans="3:3" x14ac:dyDescent="0.2">
      <c r="C17219" s="13"/>
    </row>
    <row r="17220" spans="3:3" x14ac:dyDescent="0.2">
      <c r="C17220" s="13"/>
    </row>
    <row r="17221" spans="3:3" x14ac:dyDescent="0.2">
      <c r="C17221" s="13"/>
    </row>
    <row r="17222" spans="3:3" x14ac:dyDescent="0.2">
      <c r="C17222" s="13"/>
    </row>
    <row r="17223" spans="3:3" x14ac:dyDescent="0.2">
      <c r="C17223" s="13"/>
    </row>
    <row r="17224" spans="3:3" x14ac:dyDescent="0.2">
      <c r="C17224" s="13"/>
    </row>
    <row r="17225" spans="3:3" x14ac:dyDescent="0.2">
      <c r="C17225" s="13"/>
    </row>
    <row r="17226" spans="3:3" x14ac:dyDescent="0.2">
      <c r="C17226" s="13"/>
    </row>
    <row r="17227" spans="3:3" x14ac:dyDescent="0.2">
      <c r="C17227" s="13"/>
    </row>
    <row r="17228" spans="3:3" x14ac:dyDescent="0.2">
      <c r="C17228" s="13"/>
    </row>
    <row r="17229" spans="3:3" x14ac:dyDescent="0.2">
      <c r="C17229" s="13"/>
    </row>
    <row r="17230" spans="3:3" x14ac:dyDescent="0.2">
      <c r="C17230" s="13"/>
    </row>
    <row r="17231" spans="3:3" x14ac:dyDescent="0.2">
      <c r="C17231" s="13"/>
    </row>
    <row r="17232" spans="3:3" x14ac:dyDescent="0.2">
      <c r="C17232" s="13"/>
    </row>
    <row r="17233" spans="3:3" x14ac:dyDescent="0.2">
      <c r="C17233" s="13"/>
    </row>
    <row r="17234" spans="3:3" x14ac:dyDescent="0.2">
      <c r="C17234" s="13"/>
    </row>
    <row r="17235" spans="3:3" x14ac:dyDescent="0.2">
      <c r="C17235" s="13"/>
    </row>
    <row r="17236" spans="3:3" x14ac:dyDescent="0.2">
      <c r="C17236" s="13"/>
    </row>
    <row r="17237" spans="3:3" x14ac:dyDescent="0.2">
      <c r="C17237" s="13"/>
    </row>
    <row r="17238" spans="3:3" x14ac:dyDescent="0.2">
      <c r="C17238" s="13"/>
    </row>
    <row r="17239" spans="3:3" x14ac:dyDescent="0.2">
      <c r="C17239" s="13"/>
    </row>
    <row r="17240" spans="3:3" x14ac:dyDescent="0.2">
      <c r="C17240" s="13"/>
    </row>
    <row r="17241" spans="3:3" x14ac:dyDescent="0.2">
      <c r="C17241" s="13"/>
    </row>
    <row r="17242" spans="3:3" x14ac:dyDescent="0.2">
      <c r="C17242" s="13"/>
    </row>
    <row r="17243" spans="3:3" x14ac:dyDescent="0.2">
      <c r="C17243" s="13"/>
    </row>
    <row r="17244" spans="3:3" x14ac:dyDescent="0.2">
      <c r="C17244" s="13"/>
    </row>
    <row r="17245" spans="3:3" x14ac:dyDescent="0.2">
      <c r="C17245" s="13"/>
    </row>
    <row r="17246" spans="3:3" x14ac:dyDescent="0.2">
      <c r="C17246" s="13"/>
    </row>
    <row r="17247" spans="3:3" x14ac:dyDescent="0.2">
      <c r="C17247" s="13"/>
    </row>
    <row r="17248" spans="3:3" x14ac:dyDescent="0.2">
      <c r="C17248" s="13"/>
    </row>
    <row r="17249" spans="3:3" x14ac:dyDescent="0.2">
      <c r="C17249" s="13"/>
    </row>
    <row r="17250" spans="3:3" x14ac:dyDescent="0.2">
      <c r="C17250" s="13"/>
    </row>
    <row r="17251" spans="3:3" x14ac:dyDescent="0.2">
      <c r="C17251" s="13"/>
    </row>
    <row r="17252" spans="3:3" x14ac:dyDescent="0.2">
      <c r="C17252" s="13"/>
    </row>
    <row r="17253" spans="3:3" x14ac:dyDescent="0.2">
      <c r="C17253" s="13"/>
    </row>
    <row r="17254" spans="3:3" x14ac:dyDescent="0.2">
      <c r="C17254" s="13"/>
    </row>
    <row r="17255" spans="3:3" x14ac:dyDescent="0.2">
      <c r="C17255" s="13"/>
    </row>
    <row r="17256" spans="3:3" x14ac:dyDescent="0.2">
      <c r="C17256" s="13"/>
    </row>
    <row r="17257" spans="3:3" x14ac:dyDescent="0.2">
      <c r="C17257" s="13"/>
    </row>
    <row r="17258" spans="3:3" x14ac:dyDescent="0.2">
      <c r="C17258" s="13"/>
    </row>
    <row r="17259" spans="3:3" x14ac:dyDescent="0.2">
      <c r="C17259" s="13"/>
    </row>
    <row r="17260" spans="3:3" x14ac:dyDescent="0.2">
      <c r="C17260" s="13"/>
    </row>
    <row r="17261" spans="3:3" x14ac:dyDescent="0.2">
      <c r="C17261" s="13"/>
    </row>
    <row r="17262" spans="3:3" x14ac:dyDescent="0.2">
      <c r="C17262" s="13"/>
    </row>
    <row r="17263" spans="3:3" x14ac:dyDescent="0.2">
      <c r="C17263" s="13"/>
    </row>
    <row r="17264" spans="3:3" x14ac:dyDescent="0.2">
      <c r="C17264" s="13"/>
    </row>
    <row r="17265" spans="3:3" x14ac:dyDescent="0.2">
      <c r="C17265" s="13"/>
    </row>
    <row r="17266" spans="3:3" x14ac:dyDescent="0.2">
      <c r="C17266" s="13"/>
    </row>
    <row r="17267" spans="3:3" x14ac:dyDescent="0.2">
      <c r="C17267" s="13"/>
    </row>
    <row r="17268" spans="3:3" x14ac:dyDescent="0.2">
      <c r="C17268" s="13"/>
    </row>
    <row r="17269" spans="3:3" x14ac:dyDescent="0.2">
      <c r="C17269" s="13"/>
    </row>
    <row r="17270" spans="3:3" x14ac:dyDescent="0.2">
      <c r="C17270" s="13"/>
    </row>
    <row r="17271" spans="3:3" x14ac:dyDescent="0.2">
      <c r="C17271" s="13"/>
    </row>
    <row r="17272" spans="3:3" x14ac:dyDescent="0.2">
      <c r="C17272" s="13"/>
    </row>
    <row r="17273" spans="3:3" x14ac:dyDescent="0.2">
      <c r="C17273" s="13"/>
    </row>
    <row r="17274" spans="3:3" x14ac:dyDescent="0.2">
      <c r="C17274" s="13"/>
    </row>
    <row r="17275" spans="3:3" x14ac:dyDescent="0.2">
      <c r="C17275" s="13"/>
    </row>
    <row r="17276" spans="3:3" x14ac:dyDescent="0.2">
      <c r="C17276" s="13"/>
    </row>
    <row r="17277" spans="3:3" x14ac:dyDescent="0.2">
      <c r="C17277" s="13"/>
    </row>
    <row r="17278" spans="3:3" x14ac:dyDescent="0.2">
      <c r="C17278" s="13"/>
    </row>
    <row r="17279" spans="3:3" x14ac:dyDescent="0.2">
      <c r="C17279" s="13"/>
    </row>
    <row r="17280" spans="3:3" x14ac:dyDescent="0.2">
      <c r="C17280" s="13"/>
    </row>
    <row r="17281" spans="3:3" x14ac:dyDescent="0.2">
      <c r="C17281" s="13"/>
    </row>
    <row r="17282" spans="3:3" x14ac:dyDescent="0.2">
      <c r="C17282" s="13"/>
    </row>
    <row r="17283" spans="3:3" x14ac:dyDescent="0.2">
      <c r="C17283" s="13"/>
    </row>
    <row r="17284" spans="3:3" x14ac:dyDescent="0.2">
      <c r="C17284" s="13"/>
    </row>
    <row r="17285" spans="3:3" x14ac:dyDescent="0.2">
      <c r="C17285" s="13"/>
    </row>
    <row r="17286" spans="3:3" x14ac:dyDescent="0.2">
      <c r="C17286" s="13"/>
    </row>
    <row r="17287" spans="3:3" x14ac:dyDescent="0.2">
      <c r="C17287" s="13"/>
    </row>
    <row r="17288" spans="3:3" x14ac:dyDescent="0.2">
      <c r="C17288" s="13"/>
    </row>
    <row r="17289" spans="3:3" x14ac:dyDescent="0.2">
      <c r="C17289" s="13"/>
    </row>
    <row r="17290" spans="3:3" x14ac:dyDescent="0.2">
      <c r="C17290" s="13"/>
    </row>
    <row r="17291" spans="3:3" x14ac:dyDescent="0.2">
      <c r="C17291" s="13"/>
    </row>
    <row r="17292" spans="3:3" x14ac:dyDescent="0.2">
      <c r="C17292" s="13"/>
    </row>
    <row r="17293" spans="3:3" x14ac:dyDescent="0.2">
      <c r="C17293" s="13"/>
    </row>
    <row r="17294" spans="3:3" x14ac:dyDescent="0.2">
      <c r="C17294" s="13"/>
    </row>
    <row r="17295" spans="3:3" x14ac:dyDescent="0.2">
      <c r="C17295" s="13"/>
    </row>
    <row r="17296" spans="3:3" x14ac:dyDescent="0.2">
      <c r="C17296" s="13"/>
    </row>
    <row r="17297" spans="3:3" x14ac:dyDescent="0.2">
      <c r="C17297" s="13"/>
    </row>
    <row r="17298" spans="3:3" x14ac:dyDescent="0.2">
      <c r="C17298" s="13"/>
    </row>
    <row r="17299" spans="3:3" x14ac:dyDescent="0.2">
      <c r="C17299" s="13"/>
    </row>
    <row r="17300" spans="3:3" x14ac:dyDescent="0.2">
      <c r="C17300" s="13"/>
    </row>
    <row r="17301" spans="3:3" x14ac:dyDescent="0.2">
      <c r="C17301" s="13"/>
    </row>
    <row r="17302" spans="3:3" x14ac:dyDescent="0.2">
      <c r="C17302" s="13"/>
    </row>
    <row r="17303" spans="3:3" x14ac:dyDescent="0.2">
      <c r="C17303" s="13"/>
    </row>
    <row r="17304" spans="3:3" x14ac:dyDescent="0.2">
      <c r="C17304" s="13"/>
    </row>
    <row r="17305" spans="3:3" x14ac:dyDescent="0.2">
      <c r="C17305" s="13"/>
    </row>
    <row r="17306" spans="3:3" x14ac:dyDescent="0.2">
      <c r="C17306" s="13"/>
    </row>
    <row r="17307" spans="3:3" x14ac:dyDescent="0.2">
      <c r="C17307" s="13"/>
    </row>
    <row r="17308" spans="3:3" x14ac:dyDescent="0.2">
      <c r="C17308" s="13"/>
    </row>
    <row r="17309" spans="3:3" x14ac:dyDescent="0.2">
      <c r="C17309" s="13"/>
    </row>
    <row r="17310" spans="3:3" x14ac:dyDescent="0.2">
      <c r="C17310" s="13"/>
    </row>
    <row r="17311" spans="3:3" x14ac:dyDescent="0.2">
      <c r="C17311" s="13"/>
    </row>
    <row r="17312" spans="3:3" x14ac:dyDescent="0.2">
      <c r="C17312" s="13"/>
    </row>
    <row r="17313" spans="3:3" x14ac:dyDescent="0.2">
      <c r="C17313" s="13"/>
    </row>
    <row r="17314" spans="3:3" x14ac:dyDescent="0.2">
      <c r="C17314" s="13"/>
    </row>
    <row r="17315" spans="3:3" x14ac:dyDescent="0.2">
      <c r="C17315" s="13"/>
    </row>
    <row r="17316" spans="3:3" x14ac:dyDescent="0.2">
      <c r="C17316" s="13"/>
    </row>
    <row r="17317" spans="3:3" x14ac:dyDescent="0.2">
      <c r="C17317" s="13"/>
    </row>
    <row r="17318" spans="3:3" x14ac:dyDescent="0.2">
      <c r="C17318" s="13"/>
    </row>
    <row r="17319" spans="3:3" x14ac:dyDescent="0.2">
      <c r="C17319" s="13"/>
    </row>
    <row r="17320" spans="3:3" x14ac:dyDescent="0.2">
      <c r="C17320" s="13"/>
    </row>
    <row r="17321" spans="3:3" x14ac:dyDescent="0.2">
      <c r="C17321" s="13"/>
    </row>
    <row r="17322" spans="3:3" x14ac:dyDescent="0.2">
      <c r="C17322" s="13"/>
    </row>
    <row r="17323" spans="3:3" x14ac:dyDescent="0.2">
      <c r="C17323" s="13"/>
    </row>
    <row r="17324" spans="3:3" x14ac:dyDescent="0.2">
      <c r="C17324" s="13"/>
    </row>
    <row r="17325" spans="3:3" x14ac:dyDescent="0.2">
      <c r="C17325" s="13"/>
    </row>
    <row r="17326" spans="3:3" x14ac:dyDescent="0.2">
      <c r="C17326" s="13"/>
    </row>
    <row r="17327" spans="3:3" x14ac:dyDescent="0.2">
      <c r="C17327" s="13"/>
    </row>
    <row r="17328" spans="3:3" x14ac:dyDescent="0.2">
      <c r="C17328" s="13"/>
    </row>
    <row r="17329" spans="3:3" x14ac:dyDescent="0.2">
      <c r="C17329" s="13"/>
    </row>
    <row r="17330" spans="3:3" x14ac:dyDescent="0.2">
      <c r="C17330" s="13"/>
    </row>
    <row r="17331" spans="3:3" x14ac:dyDescent="0.2">
      <c r="C17331" s="13"/>
    </row>
    <row r="17332" spans="3:3" x14ac:dyDescent="0.2">
      <c r="C17332" s="13"/>
    </row>
    <row r="17333" spans="3:3" x14ac:dyDescent="0.2">
      <c r="C17333" s="13"/>
    </row>
    <row r="17334" spans="3:3" x14ac:dyDescent="0.2">
      <c r="C17334" s="13"/>
    </row>
    <row r="17335" spans="3:3" x14ac:dyDescent="0.2">
      <c r="C17335" s="13"/>
    </row>
    <row r="17336" spans="3:3" x14ac:dyDescent="0.2">
      <c r="C17336" s="13"/>
    </row>
    <row r="17337" spans="3:3" x14ac:dyDescent="0.2">
      <c r="C17337" s="13"/>
    </row>
    <row r="17338" spans="3:3" x14ac:dyDescent="0.2">
      <c r="C17338" s="13"/>
    </row>
    <row r="17339" spans="3:3" x14ac:dyDescent="0.2">
      <c r="C17339" s="13"/>
    </row>
    <row r="17340" spans="3:3" x14ac:dyDescent="0.2">
      <c r="C17340" s="13"/>
    </row>
    <row r="17341" spans="3:3" x14ac:dyDescent="0.2">
      <c r="C17341" s="13"/>
    </row>
    <row r="17342" spans="3:3" x14ac:dyDescent="0.2">
      <c r="C17342" s="13"/>
    </row>
    <row r="17343" spans="3:3" x14ac:dyDescent="0.2">
      <c r="C17343" s="13"/>
    </row>
    <row r="17344" spans="3:3" x14ac:dyDescent="0.2">
      <c r="C17344" s="13"/>
    </row>
    <row r="17345" spans="3:3" x14ac:dyDescent="0.2">
      <c r="C17345" s="13"/>
    </row>
    <row r="17346" spans="3:3" x14ac:dyDescent="0.2">
      <c r="C17346" s="13"/>
    </row>
    <row r="17347" spans="3:3" x14ac:dyDescent="0.2">
      <c r="C17347" s="13"/>
    </row>
    <row r="17348" spans="3:3" x14ac:dyDescent="0.2">
      <c r="C17348" s="13"/>
    </row>
    <row r="17349" spans="3:3" x14ac:dyDescent="0.2">
      <c r="C17349" s="13"/>
    </row>
    <row r="17350" spans="3:3" x14ac:dyDescent="0.2">
      <c r="C17350" s="13"/>
    </row>
    <row r="17351" spans="3:3" x14ac:dyDescent="0.2">
      <c r="C17351" s="13"/>
    </row>
    <row r="17352" spans="3:3" x14ac:dyDescent="0.2">
      <c r="C17352" s="13"/>
    </row>
    <row r="17353" spans="3:3" x14ac:dyDescent="0.2">
      <c r="C17353" s="13"/>
    </row>
    <row r="17354" spans="3:3" x14ac:dyDescent="0.2">
      <c r="C17354" s="13"/>
    </row>
    <row r="17355" spans="3:3" x14ac:dyDescent="0.2">
      <c r="C17355" s="13"/>
    </row>
    <row r="17356" spans="3:3" x14ac:dyDescent="0.2">
      <c r="C17356" s="13"/>
    </row>
    <row r="17357" spans="3:3" x14ac:dyDescent="0.2">
      <c r="C17357" s="13"/>
    </row>
    <row r="17358" spans="3:3" x14ac:dyDescent="0.2">
      <c r="C17358" s="13"/>
    </row>
    <row r="17359" spans="3:3" x14ac:dyDescent="0.2">
      <c r="C17359" s="13"/>
    </row>
    <row r="17360" spans="3:3" x14ac:dyDescent="0.2">
      <c r="C17360" s="13"/>
    </row>
    <row r="17361" spans="3:3" x14ac:dyDescent="0.2">
      <c r="C17361" s="13"/>
    </row>
    <row r="17362" spans="3:3" x14ac:dyDescent="0.2">
      <c r="C17362" s="13"/>
    </row>
    <row r="17363" spans="3:3" x14ac:dyDescent="0.2">
      <c r="C17363" s="13"/>
    </row>
    <row r="17364" spans="3:3" x14ac:dyDescent="0.2">
      <c r="C17364" s="13"/>
    </row>
    <row r="17365" spans="3:3" x14ac:dyDescent="0.2">
      <c r="C17365" s="13"/>
    </row>
    <row r="17366" spans="3:3" x14ac:dyDescent="0.2">
      <c r="C17366" s="13"/>
    </row>
    <row r="17367" spans="3:3" x14ac:dyDescent="0.2">
      <c r="C17367" s="13"/>
    </row>
    <row r="17368" spans="3:3" x14ac:dyDescent="0.2">
      <c r="C17368" s="13"/>
    </row>
    <row r="17369" spans="3:3" x14ac:dyDescent="0.2">
      <c r="C17369" s="13"/>
    </row>
    <row r="17370" spans="3:3" x14ac:dyDescent="0.2">
      <c r="C17370" s="13"/>
    </row>
    <row r="17371" spans="3:3" x14ac:dyDescent="0.2">
      <c r="C17371" s="13"/>
    </row>
    <row r="17372" spans="3:3" x14ac:dyDescent="0.2">
      <c r="C17372" s="13"/>
    </row>
    <row r="17373" spans="3:3" x14ac:dyDescent="0.2">
      <c r="C17373" s="13"/>
    </row>
    <row r="17374" spans="3:3" x14ac:dyDescent="0.2">
      <c r="C17374" s="13"/>
    </row>
    <row r="17375" spans="3:3" x14ac:dyDescent="0.2">
      <c r="C17375" s="13"/>
    </row>
    <row r="17376" spans="3:3" x14ac:dyDescent="0.2">
      <c r="C17376" s="13"/>
    </row>
    <row r="17377" spans="3:3" x14ac:dyDescent="0.2">
      <c r="C17377" s="13"/>
    </row>
    <row r="17378" spans="3:3" x14ac:dyDescent="0.2">
      <c r="C17378" s="13"/>
    </row>
    <row r="17379" spans="3:3" x14ac:dyDescent="0.2">
      <c r="C17379" s="13"/>
    </row>
    <row r="17380" spans="3:3" x14ac:dyDescent="0.2">
      <c r="C17380" s="13"/>
    </row>
    <row r="17381" spans="3:3" x14ac:dyDescent="0.2">
      <c r="C17381" s="13"/>
    </row>
    <row r="17382" spans="3:3" x14ac:dyDescent="0.2">
      <c r="C17382" s="13"/>
    </row>
    <row r="17383" spans="3:3" x14ac:dyDescent="0.2">
      <c r="C17383" s="13"/>
    </row>
    <row r="17384" spans="3:3" x14ac:dyDescent="0.2">
      <c r="C17384" s="13"/>
    </row>
    <row r="17385" spans="3:3" x14ac:dyDescent="0.2">
      <c r="C17385" s="13"/>
    </row>
    <row r="17386" spans="3:3" x14ac:dyDescent="0.2">
      <c r="C17386" s="13"/>
    </row>
    <row r="17387" spans="3:3" x14ac:dyDescent="0.2">
      <c r="C17387" s="13"/>
    </row>
    <row r="17388" spans="3:3" x14ac:dyDescent="0.2">
      <c r="C17388" s="13"/>
    </row>
    <row r="17389" spans="3:3" x14ac:dyDescent="0.2">
      <c r="C17389" s="13"/>
    </row>
    <row r="17390" spans="3:3" x14ac:dyDescent="0.2">
      <c r="C17390" s="13"/>
    </row>
    <row r="17391" spans="3:3" x14ac:dyDescent="0.2">
      <c r="C17391" s="13"/>
    </row>
    <row r="17392" spans="3:3" x14ac:dyDescent="0.2">
      <c r="C17392" s="13"/>
    </row>
    <row r="17393" spans="3:3" x14ac:dyDescent="0.2">
      <c r="C17393" s="13"/>
    </row>
    <row r="17394" spans="3:3" x14ac:dyDescent="0.2">
      <c r="C17394" s="13"/>
    </row>
    <row r="17395" spans="3:3" x14ac:dyDescent="0.2">
      <c r="C17395" s="13"/>
    </row>
    <row r="17396" spans="3:3" x14ac:dyDescent="0.2">
      <c r="C17396" s="13"/>
    </row>
    <row r="17397" spans="3:3" x14ac:dyDescent="0.2">
      <c r="C17397" s="13"/>
    </row>
    <row r="17398" spans="3:3" x14ac:dyDescent="0.2">
      <c r="C17398" s="13"/>
    </row>
    <row r="17399" spans="3:3" x14ac:dyDescent="0.2">
      <c r="C17399" s="13"/>
    </row>
    <row r="17400" spans="3:3" x14ac:dyDescent="0.2">
      <c r="C17400" s="13"/>
    </row>
    <row r="17401" spans="3:3" x14ac:dyDescent="0.2">
      <c r="C17401" s="13"/>
    </row>
    <row r="17402" spans="3:3" x14ac:dyDescent="0.2">
      <c r="C17402" s="13"/>
    </row>
    <row r="17403" spans="3:3" x14ac:dyDescent="0.2">
      <c r="C17403" s="13"/>
    </row>
    <row r="17404" spans="3:3" x14ac:dyDescent="0.2">
      <c r="C17404" s="13"/>
    </row>
    <row r="17405" spans="3:3" x14ac:dyDescent="0.2">
      <c r="C17405" s="13"/>
    </row>
    <row r="17406" spans="3:3" x14ac:dyDescent="0.2">
      <c r="C17406" s="13"/>
    </row>
    <row r="17407" spans="3:3" x14ac:dyDescent="0.2">
      <c r="C17407" s="13"/>
    </row>
    <row r="17408" spans="3:3" x14ac:dyDescent="0.2">
      <c r="C17408" s="13"/>
    </row>
    <row r="17409" spans="3:3" x14ac:dyDescent="0.2">
      <c r="C17409" s="13"/>
    </row>
    <row r="17410" spans="3:3" x14ac:dyDescent="0.2">
      <c r="C17410" s="13"/>
    </row>
    <row r="17411" spans="3:3" x14ac:dyDescent="0.2">
      <c r="C17411" s="13"/>
    </row>
    <row r="17412" spans="3:3" x14ac:dyDescent="0.2">
      <c r="C17412" s="13"/>
    </row>
    <row r="17413" spans="3:3" x14ac:dyDescent="0.2">
      <c r="C17413" s="13"/>
    </row>
    <row r="17414" spans="3:3" x14ac:dyDescent="0.2">
      <c r="C17414" s="13"/>
    </row>
    <row r="17415" spans="3:3" x14ac:dyDescent="0.2">
      <c r="C17415" s="13"/>
    </row>
    <row r="17416" spans="3:3" x14ac:dyDescent="0.2">
      <c r="C17416" s="13"/>
    </row>
    <row r="17417" spans="3:3" x14ac:dyDescent="0.2">
      <c r="C17417" s="13"/>
    </row>
    <row r="17418" spans="3:3" x14ac:dyDescent="0.2">
      <c r="C17418" s="13"/>
    </row>
    <row r="17419" spans="3:3" x14ac:dyDescent="0.2">
      <c r="C17419" s="13"/>
    </row>
    <row r="17420" spans="3:3" x14ac:dyDescent="0.2">
      <c r="C17420" s="13"/>
    </row>
    <row r="17421" spans="3:3" x14ac:dyDescent="0.2">
      <c r="C17421" s="13"/>
    </row>
    <row r="17422" spans="3:3" x14ac:dyDescent="0.2">
      <c r="C17422" s="13"/>
    </row>
    <row r="17423" spans="3:3" x14ac:dyDescent="0.2">
      <c r="C17423" s="13"/>
    </row>
    <row r="17424" spans="3:3" x14ac:dyDescent="0.2">
      <c r="C17424" s="13"/>
    </row>
    <row r="17425" spans="3:3" x14ac:dyDescent="0.2">
      <c r="C17425" s="13"/>
    </row>
    <row r="17426" spans="3:3" x14ac:dyDescent="0.2">
      <c r="C17426" s="13"/>
    </row>
    <row r="17427" spans="3:3" x14ac:dyDescent="0.2">
      <c r="C17427" s="13"/>
    </row>
    <row r="17428" spans="3:3" x14ac:dyDescent="0.2">
      <c r="C17428" s="13"/>
    </row>
    <row r="17429" spans="3:3" x14ac:dyDescent="0.2">
      <c r="C17429" s="13"/>
    </row>
    <row r="17430" spans="3:3" x14ac:dyDescent="0.2">
      <c r="C17430" s="13"/>
    </row>
    <row r="17431" spans="3:3" x14ac:dyDescent="0.2">
      <c r="C17431" s="13"/>
    </row>
    <row r="17432" spans="3:3" x14ac:dyDescent="0.2">
      <c r="C17432" s="13"/>
    </row>
    <row r="17433" spans="3:3" x14ac:dyDescent="0.2">
      <c r="C17433" s="13"/>
    </row>
    <row r="17434" spans="3:3" x14ac:dyDescent="0.2">
      <c r="C17434" s="13"/>
    </row>
    <row r="17435" spans="3:3" x14ac:dyDescent="0.2">
      <c r="C17435" s="13"/>
    </row>
    <row r="17436" spans="3:3" x14ac:dyDescent="0.2">
      <c r="C17436" s="13"/>
    </row>
    <row r="17437" spans="3:3" x14ac:dyDescent="0.2">
      <c r="C17437" s="13"/>
    </row>
    <row r="17438" spans="3:3" x14ac:dyDescent="0.2">
      <c r="C17438" s="13"/>
    </row>
    <row r="17439" spans="3:3" x14ac:dyDescent="0.2">
      <c r="C17439" s="13"/>
    </row>
    <row r="17440" spans="3:3" x14ac:dyDescent="0.2">
      <c r="C17440" s="13"/>
    </row>
    <row r="17441" spans="3:3" x14ac:dyDescent="0.2">
      <c r="C17441" s="13"/>
    </row>
    <row r="17442" spans="3:3" x14ac:dyDescent="0.2">
      <c r="C17442" s="13"/>
    </row>
    <row r="17443" spans="3:3" x14ac:dyDescent="0.2">
      <c r="C17443" s="13"/>
    </row>
    <row r="17444" spans="3:3" x14ac:dyDescent="0.2">
      <c r="C17444" s="13"/>
    </row>
    <row r="17445" spans="3:3" x14ac:dyDescent="0.2">
      <c r="C17445" s="13"/>
    </row>
    <row r="17446" spans="3:3" x14ac:dyDescent="0.2">
      <c r="C17446" s="13"/>
    </row>
    <row r="17447" spans="3:3" x14ac:dyDescent="0.2">
      <c r="C17447" s="13"/>
    </row>
    <row r="17448" spans="3:3" x14ac:dyDescent="0.2">
      <c r="C17448" s="13"/>
    </row>
    <row r="17449" spans="3:3" x14ac:dyDescent="0.2">
      <c r="C17449" s="13"/>
    </row>
    <row r="17450" spans="3:3" x14ac:dyDescent="0.2">
      <c r="C17450" s="13"/>
    </row>
    <row r="17451" spans="3:3" x14ac:dyDescent="0.2">
      <c r="C17451" s="13"/>
    </row>
    <row r="17452" spans="3:3" x14ac:dyDescent="0.2">
      <c r="C17452" s="13"/>
    </row>
    <row r="17453" spans="3:3" x14ac:dyDescent="0.2">
      <c r="C17453" s="13"/>
    </row>
    <row r="17454" spans="3:3" x14ac:dyDescent="0.2">
      <c r="C17454" s="13"/>
    </row>
    <row r="17455" spans="3:3" x14ac:dyDescent="0.2">
      <c r="C17455" s="13"/>
    </row>
    <row r="17456" spans="3:3" x14ac:dyDescent="0.2">
      <c r="C17456" s="13"/>
    </row>
    <row r="17457" spans="3:3" x14ac:dyDescent="0.2">
      <c r="C17457" s="13"/>
    </row>
    <row r="17458" spans="3:3" x14ac:dyDescent="0.2">
      <c r="C17458" s="13"/>
    </row>
    <row r="17459" spans="3:3" x14ac:dyDescent="0.2">
      <c r="C17459" s="13"/>
    </row>
    <row r="17460" spans="3:3" x14ac:dyDescent="0.2">
      <c r="C17460" s="13"/>
    </row>
    <row r="17461" spans="3:3" x14ac:dyDescent="0.2">
      <c r="C17461" s="13"/>
    </row>
    <row r="17462" spans="3:3" x14ac:dyDescent="0.2">
      <c r="C17462" s="13"/>
    </row>
    <row r="17463" spans="3:3" x14ac:dyDescent="0.2">
      <c r="C17463" s="13"/>
    </row>
    <row r="17464" spans="3:3" x14ac:dyDescent="0.2">
      <c r="C17464" s="13"/>
    </row>
    <row r="17465" spans="3:3" x14ac:dyDescent="0.2">
      <c r="C17465" s="13"/>
    </row>
    <row r="17466" spans="3:3" x14ac:dyDescent="0.2">
      <c r="C17466" s="13"/>
    </row>
    <row r="17467" spans="3:3" x14ac:dyDescent="0.2">
      <c r="C17467" s="13"/>
    </row>
    <row r="17468" spans="3:3" x14ac:dyDescent="0.2">
      <c r="C17468" s="13"/>
    </row>
    <row r="17469" spans="3:3" x14ac:dyDescent="0.2">
      <c r="C17469" s="13"/>
    </row>
    <row r="17470" spans="3:3" x14ac:dyDescent="0.2">
      <c r="C17470" s="13"/>
    </row>
    <row r="17471" spans="3:3" x14ac:dyDescent="0.2">
      <c r="C17471" s="13"/>
    </row>
    <row r="17472" spans="3:3" x14ac:dyDescent="0.2">
      <c r="C17472" s="13"/>
    </row>
    <row r="17473" spans="3:3" x14ac:dyDescent="0.2">
      <c r="C17473" s="13"/>
    </row>
    <row r="17474" spans="3:3" x14ac:dyDescent="0.2">
      <c r="C17474" s="13"/>
    </row>
    <row r="17475" spans="3:3" x14ac:dyDescent="0.2">
      <c r="C17475" s="13"/>
    </row>
    <row r="17476" spans="3:3" x14ac:dyDescent="0.2">
      <c r="C17476" s="13"/>
    </row>
    <row r="17477" spans="3:3" x14ac:dyDescent="0.2">
      <c r="C17477" s="13"/>
    </row>
    <row r="17478" spans="3:3" x14ac:dyDescent="0.2">
      <c r="C17478" s="13"/>
    </row>
    <row r="17479" spans="3:3" x14ac:dyDescent="0.2">
      <c r="C17479" s="13"/>
    </row>
    <row r="17480" spans="3:3" x14ac:dyDescent="0.2">
      <c r="C17480" s="13"/>
    </row>
    <row r="17481" spans="3:3" x14ac:dyDescent="0.2">
      <c r="C17481" s="13"/>
    </row>
    <row r="17482" spans="3:3" x14ac:dyDescent="0.2">
      <c r="C17482" s="13"/>
    </row>
    <row r="17483" spans="3:3" x14ac:dyDescent="0.2">
      <c r="C17483" s="13"/>
    </row>
    <row r="17484" spans="3:3" x14ac:dyDescent="0.2">
      <c r="C17484" s="13"/>
    </row>
    <row r="17485" spans="3:3" x14ac:dyDescent="0.2">
      <c r="C17485" s="13"/>
    </row>
    <row r="17486" spans="3:3" x14ac:dyDescent="0.2">
      <c r="C17486" s="13"/>
    </row>
    <row r="17487" spans="3:3" x14ac:dyDescent="0.2">
      <c r="C17487" s="13"/>
    </row>
    <row r="17488" spans="3:3" x14ac:dyDescent="0.2">
      <c r="C17488" s="13"/>
    </row>
    <row r="17489" spans="3:3" x14ac:dyDescent="0.2">
      <c r="C17489" s="13"/>
    </row>
    <row r="17490" spans="3:3" x14ac:dyDescent="0.2">
      <c r="C17490" s="13"/>
    </row>
    <row r="17491" spans="3:3" x14ac:dyDescent="0.2">
      <c r="C17491" s="13"/>
    </row>
    <row r="17492" spans="3:3" x14ac:dyDescent="0.2">
      <c r="C17492" s="13"/>
    </row>
    <row r="17493" spans="3:3" x14ac:dyDescent="0.2">
      <c r="C17493" s="13"/>
    </row>
    <row r="17494" spans="3:3" x14ac:dyDescent="0.2">
      <c r="C17494" s="13"/>
    </row>
    <row r="17495" spans="3:3" x14ac:dyDescent="0.2">
      <c r="C17495" s="13"/>
    </row>
    <row r="17496" spans="3:3" x14ac:dyDescent="0.2">
      <c r="C17496" s="13"/>
    </row>
    <row r="17497" spans="3:3" x14ac:dyDescent="0.2">
      <c r="C17497" s="13"/>
    </row>
    <row r="17498" spans="3:3" x14ac:dyDescent="0.2">
      <c r="C17498" s="13"/>
    </row>
    <row r="17499" spans="3:3" x14ac:dyDescent="0.2">
      <c r="C17499" s="13"/>
    </row>
    <row r="17500" spans="3:3" x14ac:dyDescent="0.2">
      <c r="C17500" s="13"/>
    </row>
    <row r="17501" spans="3:3" x14ac:dyDescent="0.2">
      <c r="C17501" s="13"/>
    </row>
    <row r="17502" spans="3:3" x14ac:dyDescent="0.2">
      <c r="C17502" s="13"/>
    </row>
    <row r="17503" spans="3:3" x14ac:dyDescent="0.2">
      <c r="C17503" s="13"/>
    </row>
    <row r="17504" spans="3:3" x14ac:dyDescent="0.2">
      <c r="C17504" s="13"/>
    </row>
    <row r="17505" spans="3:3" x14ac:dyDescent="0.2">
      <c r="C17505" s="13"/>
    </row>
    <row r="17506" spans="3:3" x14ac:dyDescent="0.2">
      <c r="C17506" s="13"/>
    </row>
    <row r="17507" spans="3:3" x14ac:dyDescent="0.2">
      <c r="C17507" s="13"/>
    </row>
    <row r="17508" spans="3:3" x14ac:dyDescent="0.2">
      <c r="C17508" s="13"/>
    </row>
    <row r="17509" spans="3:3" x14ac:dyDescent="0.2">
      <c r="C17509" s="13"/>
    </row>
    <row r="17510" spans="3:3" x14ac:dyDescent="0.2">
      <c r="C17510" s="13"/>
    </row>
    <row r="17511" spans="3:3" x14ac:dyDescent="0.2">
      <c r="C17511" s="13"/>
    </row>
    <row r="17512" spans="3:3" x14ac:dyDescent="0.2">
      <c r="C17512" s="13"/>
    </row>
    <row r="17513" spans="3:3" x14ac:dyDescent="0.2">
      <c r="C17513" s="13"/>
    </row>
    <row r="17514" spans="3:3" x14ac:dyDescent="0.2">
      <c r="C17514" s="13"/>
    </row>
    <row r="17515" spans="3:3" x14ac:dyDescent="0.2">
      <c r="C17515" s="13"/>
    </row>
    <row r="17516" spans="3:3" x14ac:dyDescent="0.2">
      <c r="C17516" s="13"/>
    </row>
    <row r="17517" spans="3:3" x14ac:dyDescent="0.2">
      <c r="C17517" s="13"/>
    </row>
    <row r="17518" spans="3:3" x14ac:dyDescent="0.2">
      <c r="C17518" s="13"/>
    </row>
    <row r="17519" spans="3:3" x14ac:dyDescent="0.2">
      <c r="C17519" s="13"/>
    </row>
    <row r="17520" spans="3:3" x14ac:dyDescent="0.2">
      <c r="C17520" s="13"/>
    </row>
    <row r="17521" spans="3:3" x14ac:dyDescent="0.2">
      <c r="C17521" s="13"/>
    </row>
    <row r="17522" spans="3:3" x14ac:dyDescent="0.2">
      <c r="C17522" s="13"/>
    </row>
    <row r="17523" spans="3:3" x14ac:dyDescent="0.2">
      <c r="C17523" s="13"/>
    </row>
    <row r="17524" spans="3:3" x14ac:dyDescent="0.2">
      <c r="C17524" s="13"/>
    </row>
    <row r="17525" spans="3:3" x14ac:dyDescent="0.2">
      <c r="C17525" s="13"/>
    </row>
    <row r="17526" spans="3:3" x14ac:dyDescent="0.2">
      <c r="C17526" s="13"/>
    </row>
    <row r="17527" spans="3:3" x14ac:dyDescent="0.2">
      <c r="C17527" s="13"/>
    </row>
    <row r="17528" spans="3:3" x14ac:dyDescent="0.2">
      <c r="C17528" s="13"/>
    </row>
    <row r="17529" spans="3:3" x14ac:dyDescent="0.2">
      <c r="C17529" s="13"/>
    </row>
    <row r="17530" spans="3:3" x14ac:dyDescent="0.2">
      <c r="C17530" s="13"/>
    </row>
    <row r="17531" spans="3:3" x14ac:dyDescent="0.2">
      <c r="C17531" s="13"/>
    </row>
    <row r="17532" spans="3:3" x14ac:dyDescent="0.2">
      <c r="C17532" s="13"/>
    </row>
    <row r="17533" spans="3:3" x14ac:dyDescent="0.2">
      <c r="C17533" s="13"/>
    </row>
    <row r="17534" spans="3:3" x14ac:dyDescent="0.2">
      <c r="C17534" s="13"/>
    </row>
    <row r="17535" spans="3:3" x14ac:dyDescent="0.2">
      <c r="C17535" s="13"/>
    </row>
    <row r="17536" spans="3:3" x14ac:dyDescent="0.2">
      <c r="C17536" s="13"/>
    </row>
    <row r="17537" spans="3:3" x14ac:dyDescent="0.2">
      <c r="C17537" s="13"/>
    </row>
    <row r="17538" spans="3:3" x14ac:dyDescent="0.2">
      <c r="C17538" s="13"/>
    </row>
    <row r="17539" spans="3:3" x14ac:dyDescent="0.2">
      <c r="C17539" s="13"/>
    </row>
    <row r="17540" spans="3:3" x14ac:dyDescent="0.2">
      <c r="C17540" s="13"/>
    </row>
    <row r="17541" spans="3:3" x14ac:dyDescent="0.2">
      <c r="C17541" s="13"/>
    </row>
    <row r="17542" spans="3:3" x14ac:dyDescent="0.2">
      <c r="C17542" s="13"/>
    </row>
    <row r="17543" spans="3:3" x14ac:dyDescent="0.2">
      <c r="C17543" s="13"/>
    </row>
    <row r="17544" spans="3:3" x14ac:dyDescent="0.2">
      <c r="C17544" s="13"/>
    </row>
    <row r="17545" spans="3:3" x14ac:dyDescent="0.2">
      <c r="C17545" s="13"/>
    </row>
    <row r="17546" spans="3:3" x14ac:dyDescent="0.2">
      <c r="C17546" s="13"/>
    </row>
    <row r="17547" spans="3:3" x14ac:dyDescent="0.2">
      <c r="C17547" s="13"/>
    </row>
    <row r="17548" spans="3:3" x14ac:dyDescent="0.2">
      <c r="C17548" s="13"/>
    </row>
    <row r="17549" spans="3:3" x14ac:dyDescent="0.2">
      <c r="C17549" s="13"/>
    </row>
    <row r="17550" spans="3:3" x14ac:dyDescent="0.2">
      <c r="C17550" s="13"/>
    </row>
    <row r="17551" spans="3:3" x14ac:dyDescent="0.2">
      <c r="C17551" s="13"/>
    </row>
    <row r="17552" spans="3:3" x14ac:dyDescent="0.2">
      <c r="C17552" s="13"/>
    </row>
    <row r="17553" spans="3:3" x14ac:dyDescent="0.2">
      <c r="C17553" s="13"/>
    </row>
    <row r="17554" spans="3:3" x14ac:dyDescent="0.2">
      <c r="C17554" s="13"/>
    </row>
    <row r="17555" spans="3:3" x14ac:dyDescent="0.2">
      <c r="C17555" s="13"/>
    </row>
    <row r="17556" spans="3:3" x14ac:dyDescent="0.2">
      <c r="C17556" s="13"/>
    </row>
    <row r="17557" spans="3:3" x14ac:dyDescent="0.2">
      <c r="C17557" s="13"/>
    </row>
    <row r="17558" spans="3:3" x14ac:dyDescent="0.2">
      <c r="C17558" s="13"/>
    </row>
    <row r="17559" spans="3:3" x14ac:dyDescent="0.2">
      <c r="C17559" s="13"/>
    </row>
    <row r="17560" spans="3:3" x14ac:dyDescent="0.2">
      <c r="C17560" s="13"/>
    </row>
    <row r="17561" spans="3:3" x14ac:dyDescent="0.2">
      <c r="C17561" s="13"/>
    </row>
    <row r="17562" spans="3:3" x14ac:dyDescent="0.2">
      <c r="C17562" s="13"/>
    </row>
    <row r="17563" spans="3:3" x14ac:dyDescent="0.2">
      <c r="C17563" s="13"/>
    </row>
    <row r="17564" spans="3:3" x14ac:dyDescent="0.2">
      <c r="C17564" s="13"/>
    </row>
    <row r="17565" spans="3:3" x14ac:dyDescent="0.2">
      <c r="C17565" s="13"/>
    </row>
    <row r="17566" spans="3:3" x14ac:dyDescent="0.2">
      <c r="C17566" s="13"/>
    </row>
    <row r="17567" spans="3:3" x14ac:dyDescent="0.2">
      <c r="C17567" s="13"/>
    </row>
    <row r="17568" spans="3:3" x14ac:dyDescent="0.2">
      <c r="C17568" s="13"/>
    </row>
    <row r="17569" spans="3:3" x14ac:dyDescent="0.2">
      <c r="C17569" s="13"/>
    </row>
    <row r="17570" spans="3:3" x14ac:dyDescent="0.2">
      <c r="C17570" s="13"/>
    </row>
    <row r="17571" spans="3:3" x14ac:dyDescent="0.2">
      <c r="C17571" s="13"/>
    </row>
    <row r="17572" spans="3:3" x14ac:dyDescent="0.2">
      <c r="C17572" s="13"/>
    </row>
    <row r="17573" spans="3:3" x14ac:dyDescent="0.2">
      <c r="C17573" s="13"/>
    </row>
    <row r="17574" spans="3:3" x14ac:dyDescent="0.2">
      <c r="C17574" s="13"/>
    </row>
    <row r="17575" spans="3:3" x14ac:dyDescent="0.2">
      <c r="C17575" s="13"/>
    </row>
    <row r="17576" spans="3:3" x14ac:dyDescent="0.2">
      <c r="C17576" s="13"/>
    </row>
    <row r="17577" spans="3:3" x14ac:dyDescent="0.2">
      <c r="C17577" s="13"/>
    </row>
    <row r="17578" spans="3:3" x14ac:dyDescent="0.2">
      <c r="C17578" s="13"/>
    </row>
    <row r="17579" spans="3:3" x14ac:dyDescent="0.2">
      <c r="C17579" s="13"/>
    </row>
    <row r="17580" spans="3:3" x14ac:dyDescent="0.2">
      <c r="C17580" s="13"/>
    </row>
    <row r="17581" spans="3:3" x14ac:dyDescent="0.2">
      <c r="C17581" s="13"/>
    </row>
    <row r="17582" spans="3:3" x14ac:dyDescent="0.2">
      <c r="C17582" s="13"/>
    </row>
    <row r="17583" spans="3:3" x14ac:dyDescent="0.2">
      <c r="C17583" s="13"/>
    </row>
    <row r="17584" spans="3:3" x14ac:dyDescent="0.2">
      <c r="C17584" s="13"/>
    </row>
    <row r="17585" spans="3:3" x14ac:dyDescent="0.2">
      <c r="C17585" s="13"/>
    </row>
    <row r="17586" spans="3:3" x14ac:dyDescent="0.2">
      <c r="C17586" s="13"/>
    </row>
    <row r="17587" spans="3:3" x14ac:dyDescent="0.2">
      <c r="C17587" s="13"/>
    </row>
    <row r="17588" spans="3:3" x14ac:dyDescent="0.2">
      <c r="C17588" s="13"/>
    </row>
    <row r="17589" spans="3:3" x14ac:dyDescent="0.2">
      <c r="C17589" s="13"/>
    </row>
    <row r="17590" spans="3:3" x14ac:dyDescent="0.2">
      <c r="C17590" s="13"/>
    </row>
    <row r="17591" spans="3:3" x14ac:dyDescent="0.2">
      <c r="C17591" s="13"/>
    </row>
    <row r="17592" spans="3:3" x14ac:dyDescent="0.2">
      <c r="C17592" s="13"/>
    </row>
    <row r="17593" spans="3:3" x14ac:dyDescent="0.2">
      <c r="C17593" s="13"/>
    </row>
    <row r="17594" spans="3:3" x14ac:dyDescent="0.2">
      <c r="C17594" s="13"/>
    </row>
    <row r="17595" spans="3:3" x14ac:dyDescent="0.2">
      <c r="C17595" s="13"/>
    </row>
    <row r="17596" spans="3:3" x14ac:dyDescent="0.2">
      <c r="C17596" s="13"/>
    </row>
    <row r="17597" spans="3:3" x14ac:dyDescent="0.2">
      <c r="C17597" s="13"/>
    </row>
    <row r="17598" spans="3:3" x14ac:dyDescent="0.2">
      <c r="C17598" s="13"/>
    </row>
    <row r="17599" spans="3:3" x14ac:dyDescent="0.2">
      <c r="C17599" s="13"/>
    </row>
    <row r="17600" spans="3:3" x14ac:dyDescent="0.2">
      <c r="C17600" s="13"/>
    </row>
    <row r="17601" spans="3:3" x14ac:dyDescent="0.2">
      <c r="C17601" s="13"/>
    </row>
    <row r="17602" spans="3:3" x14ac:dyDescent="0.2">
      <c r="C17602" s="13"/>
    </row>
    <row r="17603" spans="3:3" x14ac:dyDescent="0.2">
      <c r="C17603" s="13"/>
    </row>
    <row r="17604" spans="3:3" x14ac:dyDescent="0.2">
      <c r="C17604" s="13"/>
    </row>
    <row r="17605" spans="3:3" x14ac:dyDescent="0.2">
      <c r="C17605" s="13"/>
    </row>
    <row r="17606" spans="3:3" x14ac:dyDescent="0.2">
      <c r="C17606" s="13"/>
    </row>
    <row r="17607" spans="3:3" x14ac:dyDescent="0.2">
      <c r="C17607" s="13"/>
    </row>
    <row r="17608" spans="3:3" x14ac:dyDescent="0.2">
      <c r="C17608" s="13"/>
    </row>
    <row r="17609" spans="3:3" x14ac:dyDescent="0.2">
      <c r="C17609" s="13"/>
    </row>
    <row r="17610" spans="3:3" x14ac:dyDescent="0.2">
      <c r="C17610" s="13"/>
    </row>
    <row r="17611" spans="3:3" x14ac:dyDescent="0.2">
      <c r="C17611" s="13"/>
    </row>
    <row r="17612" spans="3:3" x14ac:dyDescent="0.2">
      <c r="C17612" s="13"/>
    </row>
    <row r="17613" spans="3:3" x14ac:dyDescent="0.2">
      <c r="C17613" s="13"/>
    </row>
    <row r="17614" spans="3:3" x14ac:dyDescent="0.2">
      <c r="C17614" s="13"/>
    </row>
    <row r="17615" spans="3:3" x14ac:dyDescent="0.2">
      <c r="C17615" s="13"/>
    </row>
    <row r="17616" spans="3:3" x14ac:dyDescent="0.2">
      <c r="C17616" s="13"/>
    </row>
    <row r="17617" spans="3:3" x14ac:dyDescent="0.2">
      <c r="C17617" s="13"/>
    </row>
    <row r="17618" spans="3:3" x14ac:dyDescent="0.2">
      <c r="C17618" s="13"/>
    </row>
    <row r="17619" spans="3:3" x14ac:dyDescent="0.2">
      <c r="C17619" s="13"/>
    </row>
    <row r="17620" spans="3:3" x14ac:dyDescent="0.2">
      <c r="C17620" s="13"/>
    </row>
    <row r="17621" spans="3:3" x14ac:dyDescent="0.2">
      <c r="C17621" s="13"/>
    </row>
    <row r="17622" spans="3:3" x14ac:dyDescent="0.2">
      <c r="C17622" s="13"/>
    </row>
    <row r="17623" spans="3:3" x14ac:dyDescent="0.2">
      <c r="C17623" s="13"/>
    </row>
    <row r="17624" spans="3:3" x14ac:dyDescent="0.2">
      <c r="C17624" s="13"/>
    </row>
    <row r="17625" spans="3:3" x14ac:dyDescent="0.2">
      <c r="C17625" s="13"/>
    </row>
    <row r="17626" spans="3:3" x14ac:dyDescent="0.2">
      <c r="C17626" s="13"/>
    </row>
    <row r="17627" spans="3:3" x14ac:dyDescent="0.2">
      <c r="C17627" s="13"/>
    </row>
    <row r="17628" spans="3:3" x14ac:dyDescent="0.2">
      <c r="C17628" s="13"/>
    </row>
    <row r="17629" spans="3:3" x14ac:dyDescent="0.2">
      <c r="C17629" s="13"/>
    </row>
    <row r="17630" spans="3:3" x14ac:dyDescent="0.2">
      <c r="C17630" s="13"/>
    </row>
    <row r="17631" spans="3:3" x14ac:dyDescent="0.2">
      <c r="C17631" s="13"/>
    </row>
    <row r="17632" spans="3:3" x14ac:dyDescent="0.2">
      <c r="C17632" s="13"/>
    </row>
    <row r="17633" spans="3:3" x14ac:dyDescent="0.2">
      <c r="C17633" s="13"/>
    </row>
    <row r="17634" spans="3:3" x14ac:dyDescent="0.2">
      <c r="C17634" s="13"/>
    </row>
    <row r="17635" spans="3:3" x14ac:dyDescent="0.2">
      <c r="C17635" s="13"/>
    </row>
    <row r="17636" spans="3:3" x14ac:dyDescent="0.2">
      <c r="C17636" s="13"/>
    </row>
    <row r="17637" spans="3:3" x14ac:dyDescent="0.2">
      <c r="C17637" s="13"/>
    </row>
    <row r="17638" spans="3:3" x14ac:dyDescent="0.2">
      <c r="C17638" s="13"/>
    </row>
    <row r="17639" spans="3:3" x14ac:dyDescent="0.2">
      <c r="C17639" s="13"/>
    </row>
    <row r="17640" spans="3:3" x14ac:dyDescent="0.2">
      <c r="C17640" s="13"/>
    </row>
    <row r="17641" spans="3:3" x14ac:dyDescent="0.2">
      <c r="C17641" s="13"/>
    </row>
    <row r="17642" spans="3:3" x14ac:dyDescent="0.2">
      <c r="C17642" s="13"/>
    </row>
    <row r="17643" spans="3:3" x14ac:dyDescent="0.2">
      <c r="C17643" s="13"/>
    </row>
    <row r="17644" spans="3:3" x14ac:dyDescent="0.2">
      <c r="C17644" s="13"/>
    </row>
    <row r="17645" spans="3:3" x14ac:dyDescent="0.2">
      <c r="C17645" s="13"/>
    </row>
    <row r="17646" spans="3:3" x14ac:dyDescent="0.2">
      <c r="C17646" s="13"/>
    </row>
    <row r="17647" spans="3:3" x14ac:dyDescent="0.2">
      <c r="C17647" s="13"/>
    </row>
    <row r="17648" spans="3:3" x14ac:dyDescent="0.2">
      <c r="C17648" s="13"/>
    </row>
    <row r="17649" spans="3:3" x14ac:dyDescent="0.2">
      <c r="C17649" s="13"/>
    </row>
    <row r="17650" spans="3:3" x14ac:dyDescent="0.2">
      <c r="C17650" s="13"/>
    </row>
    <row r="17651" spans="3:3" x14ac:dyDescent="0.2">
      <c r="C17651" s="13"/>
    </row>
    <row r="17652" spans="3:3" x14ac:dyDescent="0.2">
      <c r="C17652" s="13"/>
    </row>
    <row r="17653" spans="3:3" x14ac:dyDescent="0.2">
      <c r="C17653" s="13"/>
    </row>
    <row r="17654" spans="3:3" x14ac:dyDescent="0.2">
      <c r="C17654" s="13"/>
    </row>
    <row r="17655" spans="3:3" x14ac:dyDescent="0.2">
      <c r="C17655" s="13"/>
    </row>
    <row r="17656" spans="3:3" x14ac:dyDescent="0.2">
      <c r="C17656" s="13"/>
    </row>
    <row r="17657" spans="3:3" x14ac:dyDescent="0.2">
      <c r="C17657" s="13"/>
    </row>
    <row r="17658" spans="3:3" x14ac:dyDescent="0.2">
      <c r="C17658" s="13"/>
    </row>
    <row r="17659" spans="3:3" x14ac:dyDescent="0.2">
      <c r="C17659" s="13"/>
    </row>
    <row r="17660" spans="3:3" x14ac:dyDescent="0.2">
      <c r="C17660" s="13"/>
    </row>
    <row r="17661" spans="3:3" x14ac:dyDescent="0.2">
      <c r="C17661" s="13"/>
    </row>
    <row r="17662" spans="3:3" x14ac:dyDescent="0.2">
      <c r="C17662" s="13"/>
    </row>
    <row r="17663" spans="3:3" x14ac:dyDescent="0.2">
      <c r="C17663" s="13"/>
    </row>
    <row r="17664" spans="3:3" x14ac:dyDescent="0.2">
      <c r="C17664" s="13"/>
    </row>
    <row r="17665" spans="3:3" x14ac:dyDescent="0.2">
      <c r="C17665" s="13"/>
    </row>
    <row r="17666" spans="3:3" x14ac:dyDescent="0.2">
      <c r="C17666" s="13"/>
    </row>
    <row r="17667" spans="3:3" x14ac:dyDescent="0.2">
      <c r="C17667" s="13"/>
    </row>
    <row r="17668" spans="3:3" x14ac:dyDescent="0.2">
      <c r="C17668" s="13"/>
    </row>
    <row r="17669" spans="3:3" x14ac:dyDescent="0.2">
      <c r="C17669" s="13"/>
    </row>
    <row r="17670" spans="3:3" x14ac:dyDescent="0.2">
      <c r="C17670" s="13"/>
    </row>
    <row r="17671" spans="3:3" x14ac:dyDescent="0.2">
      <c r="C17671" s="13"/>
    </row>
    <row r="17672" spans="3:3" x14ac:dyDescent="0.2">
      <c r="C17672" s="13"/>
    </row>
    <row r="17673" spans="3:3" x14ac:dyDescent="0.2">
      <c r="C17673" s="13"/>
    </row>
    <row r="17674" spans="3:3" x14ac:dyDescent="0.2">
      <c r="C17674" s="13"/>
    </row>
    <row r="17675" spans="3:3" x14ac:dyDescent="0.2">
      <c r="C17675" s="13"/>
    </row>
    <row r="17676" spans="3:3" x14ac:dyDescent="0.2">
      <c r="C17676" s="13"/>
    </row>
    <row r="17677" spans="3:3" x14ac:dyDescent="0.2">
      <c r="C17677" s="13"/>
    </row>
    <row r="17678" spans="3:3" x14ac:dyDescent="0.2">
      <c r="C17678" s="13"/>
    </row>
    <row r="17679" spans="3:3" x14ac:dyDescent="0.2">
      <c r="C17679" s="13"/>
    </row>
    <row r="17680" spans="3:3" x14ac:dyDescent="0.2">
      <c r="C17680" s="13"/>
    </row>
    <row r="17681" spans="3:3" x14ac:dyDescent="0.2">
      <c r="C17681" s="13"/>
    </row>
    <row r="17682" spans="3:3" x14ac:dyDescent="0.2">
      <c r="C17682" s="13"/>
    </row>
    <row r="17683" spans="3:3" x14ac:dyDescent="0.2">
      <c r="C17683" s="13"/>
    </row>
    <row r="17684" spans="3:3" x14ac:dyDescent="0.2">
      <c r="C17684" s="13"/>
    </row>
    <row r="17685" spans="3:3" x14ac:dyDescent="0.2">
      <c r="C17685" s="13"/>
    </row>
    <row r="17686" spans="3:3" x14ac:dyDescent="0.2">
      <c r="C17686" s="13"/>
    </row>
    <row r="17687" spans="3:3" x14ac:dyDescent="0.2">
      <c r="C17687" s="13"/>
    </row>
    <row r="17688" spans="3:3" x14ac:dyDescent="0.2">
      <c r="C17688" s="13"/>
    </row>
    <row r="17689" spans="3:3" x14ac:dyDescent="0.2">
      <c r="C17689" s="13"/>
    </row>
    <row r="17690" spans="3:3" x14ac:dyDescent="0.2">
      <c r="C17690" s="13"/>
    </row>
    <row r="17691" spans="3:3" x14ac:dyDescent="0.2">
      <c r="C17691" s="13"/>
    </row>
    <row r="17692" spans="3:3" x14ac:dyDescent="0.2">
      <c r="C17692" s="13"/>
    </row>
    <row r="17693" spans="3:3" x14ac:dyDescent="0.2">
      <c r="C17693" s="13"/>
    </row>
    <row r="17694" spans="3:3" x14ac:dyDescent="0.2">
      <c r="C17694" s="13"/>
    </row>
    <row r="17695" spans="3:3" x14ac:dyDescent="0.2">
      <c r="C17695" s="13"/>
    </row>
    <row r="17696" spans="3:3" x14ac:dyDescent="0.2">
      <c r="C17696" s="13"/>
    </row>
    <row r="17697" spans="3:3" x14ac:dyDescent="0.2">
      <c r="C17697" s="13"/>
    </row>
    <row r="17698" spans="3:3" x14ac:dyDescent="0.2">
      <c r="C17698" s="13"/>
    </row>
    <row r="17699" spans="3:3" x14ac:dyDescent="0.2">
      <c r="C17699" s="13"/>
    </row>
    <row r="17700" spans="3:3" x14ac:dyDescent="0.2">
      <c r="C17700" s="13"/>
    </row>
    <row r="17701" spans="3:3" x14ac:dyDescent="0.2">
      <c r="C17701" s="13"/>
    </row>
    <row r="17702" spans="3:3" x14ac:dyDescent="0.2">
      <c r="C17702" s="13"/>
    </row>
    <row r="17703" spans="3:3" x14ac:dyDescent="0.2">
      <c r="C17703" s="13"/>
    </row>
    <row r="17704" spans="3:3" x14ac:dyDescent="0.2">
      <c r="C17704" s="13"/>
    </row>
    <row r="17705" spans="3:3" x14ac:dyDescent="0.2">
      <c r="C17705" s="13"/>
    </row>
    <row r="17706" spans="3:3" x14ac:dyDescent="0.2">
      <c r="C17706" s="13"/>
    </row>
    <row r="17707" spans="3:3" x14ac:dyDescent="0.2">
      <c r="C17707" s="13"/>
    </row>
    <row r="17708" spans="3:3" x14ac:dyDescent="0.2">
      <c r="C17708" s="13"/>
    </row>
    <row r="17709" spans="3:3" x14ac:dyDescent="0.2">
      <c r="C17709" s="13"/>
    </row>
    <row r="17710" spans="3:3" x14ac:dyDescent="0.2">
      <c r="C17710" s="13"/>
    </row>
    <row r="17711" spans="3:3" x14ac:dyDescent="0.2">
      <c r="C17711" s="13"/>
    </row>
    <row r="17712" spans="3:3" x14ac:dyDescent="0.2">
      <c r="C17712" s="13"/>
    </row>
    <row r="17713" spans="3:3" x14ac:dyDescent="0.2">
      <c r="C17713" s="13"/>
    </row>
    <row r="17714" spans="3:3" x14ac:dyDescent="0.2">
      <c r="C17714" s="13"/>
    </row>
    <row r="17715" spans="3:3" x14ac:dyDescent="0.2">
      <c r="C17715" s="13"/>
    </row>
    <row r="17716" spans="3:3" x14ac:dyDescent="0.2">
      <c r="C17716" s="13"/>
    </row>
    <row r="17717" spans="3:3" x14ac:dyDescent="0.2">
      <c r="C17717" s="13"/>
    </row>
    <row r="17718" spans="3:3" x14ac:dyDescent="0.2">
      <c r="C17718" s="13"/>
    </row>
    <row r="17719" spans="3:3" x14ac:dyDescent="0.2">
      <c r="C17719" s="13"/>
    </row>
    <row r="17720" spans="3:3" x14ac:dyDescent="0.2">
      <c r="C17720" s="13"/>
    </row>
    <row r="17721" spans="3:3" x14ac:dyDescent="0.2">
      <c r="C17721" s="13"/>
    </row>
    <row r="17722" spans="3:3" x14ac:dyDescent="0.2">
      <c r="C17722" s="13"/>
    </row>
    <row r="17723" spans="3:3" x14ac:dyDescent="0.2">
      <c r="C17723" s="13"/>
    </row>
    <row r="17724" spans="3:3" x14ac:dyDescent="0.2">
      <c r="C17724" s="13"/>
    </row>
    <row r="17725" spans="3:3" x14ac:dyDescent="0.2">
      <c r="C17725" s="13"/>
    </row>
    <row r="17726" spans="3:3" x14ac:dyDescent="0.2">
      <c r="C17726" s="13"/>
    </row>
    <row r="17727" spans="3:3" x14ac:dyDescent="0.2">
      <c r="C17727" s="13"/>
    </row>
    <row r="17728" spans="3:3" x14ac:dyDescent="0.2">
      <c r="C17728" s="13"/>
    </row>
    <row r="17729" spans="3:3" x14ac:dyDescent="0.2">
      <c r="C17729" s="13"/>
    </row>
    <row r="17730" spans="3:3" x14ac:dyDescent="0.2">
      <c r="C17730" s="13"/>
    </row>
    <row r="17731" spans="3:3" x14ac:dyDescent="0.2">
      <c r="C17731" s="13"/>
    </row>
    <row r="17732" spans="3:3" x14ac:dyDescent="0.2">
      <c r="C17732" s="13"/>
    </row>
    <row r="17733" spans="3:3" x14ac:dyDescent="0.2">
      <c r="C17733" s="13"/>
    </row>
    <row r="17734" spans="3:3" x14ac:dyDescent="0.2">
      <c r="C17734" s="13"/>
    </row>
    <row r="17735" spans="3:3" x14ac:dyDescent="0.2">
      <c r="C17735" s="13"/>
    </row>
    <row r="17736" spans="3:3" x14ac:dyDescent="0.2">
      <c r="C17736" s="13"/>
    </row>
    <row r="17737" spans="3:3" x14ac:dyDescent="0.2">
      <c r="C17737" s="13"/>
    </row>
    <row r="17738" spans="3:3" x14ac:dyDescent="0.2">
      <c r="C17738" s="13"/>
    </row>
    <row r="17739" spans="3:3" x14ac:dyDescent="0.2">
      <c r="C17739" s="13"/>
    </row>
    <row r="17740" spans="3:3" x14ac:dyDescent="0.2">
      <c r="C17740" s="13"/>
    </row>
    <row r="17741" spans="3:3" x14ac:dyDescent="0.2">
      <c r="C17741" s="13"/>
    </row>
    <row r="17742" spans="3:3" x14ac:dyDescent="0.2">
      <c r="C17742" s="13"/>
    </row>
    <row r="17743" spans="3:3" x14ac:dyDescent="0.2">
      <c r="C17743" s="13"/>
    </row>
    <row r="17744" spans="3:3" x14ac:dyDescent="0.2">
      <c r="C17744" s="13"/>
    </row>
    <row r="17745" spans="3:3" x14ac:dyDescent="0.2">
      <c r="C17745" s="13"/>
    </row>
    <row r="17746" spans="3:3" x14ac:dyDescent="0.2">
      <c r="C17746" s="13"/>
    </row>
    <row r="17747" spans="3:3" x14ac:dyDescent="0.2">
      <c r="C17747" s="13"/>
    </row>
    <row r="17748" spans="3:3" x14ac:dyDescent="0.2">
      <c r="C17748" s="13"/>
    </row>
    <row r="17749" spans="3:3" x14ac:dyDescent="0.2">
      <c r="C17749" s="13"/>
    </row>
    <row r="17750" spans="3:3" x14ac:dyDescent="0.2">
      <c r="C17750" s="13"/>
    </row>
    <row r="17751" spans="3:3" x14ac:dyDescent="0.2">
      <c r="C17751" s="13"/>
    </row>
    <row r="17752" spans="3:3" x14ac:dyDescent="0.2">
      <c r="C17752" s="13"/>
    </row>
    <row r="17753" spans="3:3" x14ac:dyDescent="0.2">
      <c r="C17753" s="13"/>
    </row>
    <row r="17754" spans="3:3" x14ac:dyDescent="0.2">
      <c r="C17754" s="13"/>
    </row>
    <row r="17755" spans="3:3" x14ac:dyDescent="0.2">
      <c r="C17755" s="13"/>
    </row>
    <row r="17756" spans="3:3" x14ac:dyDescent="0.2">
      <c r="C17756" s="13"/>
    </row>
    <row r="17757" spans="3:3" x14ac:dyDescent="0.2">
      <c r="C17757" s="13"/>
    </row>
    <row r="17758" spans="3:3" x14ac:dyDescent="0.2">
      <c r="C17758" s="13"/>
    </row>
    <row r="17759" spans="3:3" x14ac:dyDescent="0.2">
      <c r="C17759" s="13"/>
    </row>
    <row r="17760" spans="3:3" x14ac:dyDescent="0.2">
      <c r="C17760" s="13"/>
    </row>
    <row r="17761" spans="3:3" x14ac:dyDescent="0.2">
      <c r="C17761" s="13"/>
    </row>
    <row r="17762" spans="3:3" x14ac:dyDescent="0.2">
      <c r="C17762" s="13"/>
    </row>
    <row r="17763" spans="3:3" x14ac:dyDescent="0.2">
      <c r="C17763" s="13"/>
    </row>
    <row r="17764" spans="3:3" x14ac:dyDescent="0.2">
      <c r="C17764" s="13"/>
    </row>
    <row r="17765" spans="3:3" x14ac:dyDescent="0.2">
      <c r="C17765" s="13"/>
    </row>
    <row r="17766" spans="3:3" x14ac:dyDescent="0.2">
      <c r="C17766" s="13"/>
    </row>
    <row r="17767" spans="3:3" x14ac:dyDescent="0.2">
      <c r="C17767" s="13"/>
    </row>
    <row r="17768" spans="3:3" x14ac:dyDescent="0.2">
      <c r="C17768" s="13"/>
    </row>
    <row r="17769" spans="3:3" x14ac:dyDescent="0.2">
      <c r="C17769" s="13"/>
    </row>
    <row r="17770" spans="3:3" x14ac:dyDescent="0.2">
      <c r="C17770" s="13"/>
    </row>
    <row r="17771" spans="3:3" x14ac:dyDescent="0.2">
      <c r="C17771" s="13"/>
    </row>
    <row r="17772" spans="3:3" x14ac:dyDescent="0.2">
      <c r="C17772" s="13"/>
    </row>
    <row r="17773" spans="3:3" x14ac:dyDescent="0.2">
      <c r="C17773" s="13"/>
    </row>
    <row r="17774" spans="3:3" x14ac:dyDescent="0.2">
      <c r="C17774" s="13"/>
    </row>
    <row r="17775" spans="3:3" x14ac:dyDescent="0.2">
      <c r="C17775" s="13"/>
    </row>
    <row r="17776" spans="3:3" x14ac:dyDescent="0.2">
      <c r="C17776" s="13"/>
    </row>
    <row r="17777" spans="3:3" x14ac:dyDescent="0.2">
      <c r="C17777" s="13"/>
    </row>
    <row r="17778" spans="3:3" x14ac:dyDescent="0.2">
      <c r="C17778" s="13"/>
    </row>
    <row r="17779" spans="3:3" x14ac:dyDescent="0.2">
      <c r="C17779" s="13"/>
    </row>
    <row r="17780" spans="3:3" x14ac:dyDescent="0.2">
      <c r="C17780" s="13"/>
    </row>
    <row r="17781" spans="3:3" x14ac:dyDescent="0.2">
      <c r="C17781" s="13"/>
    </row>
    <row r="17782" spans="3:3" x14ac:dyDescent="0.2">
      <c r="C17782" s="13"/>
    </row>
    <row r="17783" spans="3:3" x14ac:dyDescent="0.2">
      <c r="C17783" s="13"/>
    </row>
    <row r="17784" spans="3:3" x14ac:dyDescent="0.2">
      <c r="C17784" s="13"/>
    </row>
    <row r="17785" spans="3:3" x14ac:dyDescent="0.2">
      <c r="C17785" s="13"/>
    </row>
    <row r="17786" spans="3:3" x14ac:dyDescent="0.2">
      <c r="C17786" s="13"/>
    </row>
    <row r="17787" spans="3:3" x14ac:dyDescent="0.2">
      <c r="C17787" s="13"/>
    </row>
    <row r="17788" spans="3:3" x14ac:dyDescent="0.2">
      <c r="C17788" s="13"/>
    </row>
    <row r="17789" spans="3:3" x14ac:dyDescent="0.2">
      <c r="C17789" s="13"/>
    </row>
    <row r="17790" spans="3:3" x14ac:dyDescent="0.2">
      <c r="C17790" s="13"/>
    </row>
    <row r="17791" spans="3:3" x14ac:dyDescent="0.2">
      <c r="C17791" s="13"/>
    </row>
    <row r="17792" spans="3:3" x14ac:dyDescent="0.2">
      <c r="C17792" s="13"/>
    </row>
    <row r="17793" spans="3:3" x14ac:dyDescent="0.2">
      <c r="C17793" s="13"/>
    </row>
    <row r="17794" spans="3:3" x14ac:dyDescent="0.2">
      <c r="C17794" s="13"/>
    </row>
    <row r="17795" spans="3:3" x14ac:dyDescent="0.2">
      <c r="C17795" s="13"/>
    </row>
    <row r="17796" spans="3:3" x14ac:dyDescent="0.2">
      <c r="C17796" s="13"/>
    </row>
    <row r="17797" spans="3:3" x14ac:dyDescent="0.2">
      <c r="C17797" s="13"/>
    </row>
    <row r="17798" spans="3:3" x14ac:dyDescent="0.2">
      <c r="C17798" s="13"/>
    </row>
    <row r="17799" spans="3:3" x14ac:dyDescent="0.2">
      <c r="C17799" s="13"/>
    </row>
    <row r="17800" spans="3:3" x14ac:dyDescent="0.2">
      <c r="C17800" s="13"/>
    </row>
    <row r="17801" spans="3:3" x14ac:dyDescent="0.2">
      <c r="C17801" s="13"/>
    </row>
    <row r="17802" spans="3:3" x14ac:dyDescent="0.2">
      <c r="C17802" s="13"/>
    </row>
    <row r="17803" spans="3:3" x14ac:dyDescent="0.2">
      <c r="C17803" s="13"/>
    </row>
    <row r="17804" spans="3:3" x14ac:dyDescent="0.2">
      <c r="C17804" s="13"/>
    </row>
    <row r="17805" spans="3:3" x14ac:dyDescent="0.2">
      <c r="C17805" s="13"/>
    </row>
    <row r="17806" spans="3:3" x14ac:dyDescent="0.2">
      <c r="C17806" s="13"/>
    </row>
    <row r="17807" spans="3:3" x14ac:dyDescent="0.2">
      <c r="C17807" s="13"/>
    </row>
    <row r="17808" spans="3:3" x14ac:dyDescent="0.2">
      <c r="C17808" s="13"/>
    </row>
    <row r="17809" spans="3:3" x14ac:dyDescent="0.2">
      <c r="C17809" s="13"/>
    </row>
    <row r="17810" spans="3:3" x14ac:dyDescent="0.2">
      <c r="C17810" s="13"/>
    </row>
    <row r="17811" spans="3:3" x14ac:dyDescent="0.2">
      <c r="C17811" s="13"/>
    </row>
    <row r="17812" spans="3:3" x14ac:dyDescent="0.2">
      <c r="C17812" s="13"/>
    </row>
    <row r="17813" spans="3:3" x14ac:dyDescent="0.2">
      <c r="C17813" s="13"/>
    </row>
    <row r="17814" spans="3:3" x14ac:dyDescent="0.2">
      <c r="C17814" s="13"/>
    </row>
    <row r="17815" spans="3:3" x14ac:dyDescent="0.2">
      <c r="C17815" s="13"/>
    </row>
    <row r="17816" spans="3:3" x14ac:dyDescent="0.2">
      <c r="C17816" s="13"/>
    </row>
    <row r="17817" spans="3:3" x14ac:dyDescent="0.2">
      <c r="C17817" s="13"/>
    </row>
    <row r="17818" spans="3:3" x14ac:dyDescent="0.2">
      <c r="C17818" s="13"/>
    </row>
    <row r="17819" spans="3:3" x14ac:dyDescent="0.2">
      <c r="C17819" s="13"/>
    </row>
    <row r="17820" spans="3:3" x14ac:dyDescent="0.2">
      <c r="C17820" s="13"/>
    </row>
    <row r="17821" spans="3:3" x14ac:dyDescent="0.2">
      <c r="C17821" s="13"/>
    </row>
    <row r="17822" spans="3:3" x14ac:dyDescent="0.2">
      <c r="C17822" s="13"/>
    </row>
    <row r="17823" spans="3:3" x14ac:dyDescent="0.2">
      <c r="C17823" s="13"/>
    </row>
    <row r="17824" spans="3:3" x14ac:dyDescent="0.2">
      <c r="C17824" s="13"/>
    </row>
    <row r="17825" spans="3:3" x14ac:dyDescent="0.2">
      <c r="C17825" s="13"/>
    </row>
    <row r="17826" spans="3:3" x14ac:dyDescent="0.2">
      <c r="C17826" s="13"/>
    </row>
    <row r="17827" spans="3:3" x14ac:dyDescent="0.2">
      <c r="C17827" s="13"/>
    </row>
    <row r="17828" spans="3:3" x14ac:dyDescent="0.2">
      <c r="C17828" s="13"/>
    </row>
    <row r="17829" spans="3:3" x14ac:dyDescent="0.2">
      <c r="C17829" s="13"/>
    </row>
    <row r="17830" spans="3:3" x14ac:dyDescent="0.2">
      <c r="C17830" s="13"/>
    </row>
    <row r="17831" spans="3:3" x14ac:dyDescent="0.2">
      <c r="C17831" s="13"/>
    </row>
    <row r="17832" spans="3:3" x14ac:dyDescent="0.2">
      <c r="C17832" s="13"/>
    </row>
    <row r="17833" spans="3:3" x14ac:dyDescent="0.2">
      <c r="C17833" s="13"/>
    </row>
    <row r="17834" spans="3:3" x14ac:dyDescent="0.2">
      <c r="C17834" s="13"/>
    </row>
    <row r="17835" spans="3:3" x14ac:dyDescent="0.2">
      <c r="C17835" s="13"/>
    </row>
    <row r="17836" spans="3:3" x14ac:dyDescent="0.2">
      <c r="C17836" s="13"/>
    </row>
    <row r="17837" spans="3:3" x14ac:dyDescent="0.2">
      <c r="C17837" s="13"/>
    </row>
    <row r="17838" spans="3:3" x14ac:dyDescent="0.2">
      <c r="C17838" s="13"/>
    </row>
    <row r="17839" spans="3:3" x14ac:dyDescent="0.2">
      <c r="C17839" s="13"/>
    </row>
    <row r="17840" spans="3:3" x14ac:dyDescent="0.2">
      <c r="C17840" s="13"/>
    </row>
    <row r="17841" spans="3:3" x14ac:dyDescent="0.2">
      <c r="C17841" s="13"/>
    </row>
    <row r="17842" spans="3:3" x14ac:dyDescent="0.2">
      <c r="C17842" s="13"/>
    </row>
    <row r="17843" spans="3:3" x14ac:dyDescent="0.2">
      <c r="C17843" s="13"/>
    </row>
    <row r="17844" spans="3:3" x14ac:dyDescent="0.2">
      <c r="C17844" s="13"/>
    </row>
    <row r="17845" spans="3:3" x14ac:dyDescent="0.2">
      <c r="C17845" s="13"/>
    </row>
    <row r="17846" spans="3:3" x14ac:dyDescent="0.2">
      <c r="C17846" s="13"/>
    </row>
    <row r="17847" spans="3:3" x14ac:dyDescent="0.2">
      <c r="C17847" s="13"/>
    </row>
    <row r="17848" spans="3:3" x14ac:dyDescent="0.2">
      <c r="C17848" s="13"/>
    </row>
    <row r="17849" spans="3:3" x14ac:dyDescent="0.2">
      <c r="C17849" s="13"/>
    </row>
    <row r="17850" spans="3:3" x14ac:dyDescent="0.2">
      <c r="C17850" s="13"/>
    </row>
    <row r="17851" spans="3:3" x14ac:dyDescent="0.2">
      <c r="C17851" s="13"/>
    </row>
    <row r="17852" spans="3:3" x14ac:dyDescent="0.2">
      <c r="C17852" s="13"/>
    </row>
    <row r="17853" spans="3:3" x14ac:dyDescent="0.2">
      <c r="C17853" s="13"/>
    </row>
    <row r="17854" spans="3:3" x14ac:dyDescent="0.2">
      <c r="C17854" s="13"/>
    </row>
    <row r="17855" spans="3:3" x14ac:dyDescent="0.2">
      <c r="C17855" s="13"/>
    </row>
    <row r="17856" spans="3:3" x14ac:dyDescent="0.2">
      <c r="C17856" s="13"/>
    </row>
    <row r="17857" spans="3:3" x14ac:dyDescent="0.2">
      <c r="C17857" s="13"/>
    </row>
    <row r="17858" spans="3:3" x14ac:dyDescent="0.2">
      <c r="C17858" s="13"/>
    </row>
    <row r="17859" spans="3:3" x14ac:dyDescent="0.2">
      <c r="C17859" s="13"/>
    </row>
    <row r="17860" spans="3:3" x14ac:dyDescent="0.2">
      <c r="C17860" s="13"/>
    </row>
    <row r="17861" spans="3:3" x14ac:dyDescent="0.2">
      <c r="C17861" s="13"/>
    </row>
    <row r="17862" spans="3:3" x14ac:dyDescent="0.2">
      <c r="C17862" s="13"/>
    </row>
    <row r="17863" spans="3:3" x14ac:dyDescent="0.2">
      <c r="C17863" s="13"/>
    </row>
    <row r="17864" spans="3:3" x14ac:dyDescent="0.2">
      <c r="C17864" s="13"/>
    </row>
    <row r="17865" spans="3:3" x14ac:dyDescent="0.2">
      <c r="C17865" s="13"/>
    </row>
    <row r="17866" spans="3:3" x14ac:dyDescent="0.2">
      <c r="C17866" s="13"/>
    </row>
    <row r="17867" spans="3:3" x14ac:dyDescent="0.2">
      <c r="C17867" s="13"/>
    </row>
    <row r="17868" spans="3:3" x14ac:dyDescent="0.2">
      <c r="C17868" s="13"/>
    </row>
    <row r="17869" spans="3:3" x14ac:dyDescent="0.2">
      <c r="C17869" s="13"/>
    </row>
    <row r="17870" spans="3:3" x14ac:dyDescent="0.2">
      <c r="C17870" s="13"/>
    </row>
    <row r="17871" spans="3:3" x14ac:dyDescent="0.2">
      <c r="C17871" s="13"/>
    </row>
    <row r="17872" spans="3:3" x14ac:dyDescent="0.2">
      <c r="C17872" s="13"/>
    </row>
    <row r="17873" spans="3:3" x14ac:dyDescent="0.2">
      <c r="C17873" s="13"/>
    </row>
    <row r="17874" spans="3:3" x14ac:dyDescent="0.2">
      <c r="C17874" s="13"/>
    </row>
    <row r="17875" spans="3:3" x14ac:dyDescent="0.2">
      <c r="C17875" s="13"/>
    </row>
    <row r="17876" spans="3:3" x14ac:dyDescent="0.2">
      <c r="C17876" s="13"/>
    </row>
    <row r="17877" spans="3:3" x14ac:dyDescent="0.2">
      <c r="C17877" s="13"/>
    </row>
    <row r="17878" spans="3:3" x14ac:dyDescent="0.2">
      <c r="C17878" s="13"/>
    </row>
    <row r="17879" spans="3:3" x14ac:dyDescent="0.2">
      <c r="C17879" s="13"/>
    </row>
    <row r="17880" spans="3:3" x14ac:dyDescent="0.2">
      <c r="C17880" s="13"/>
    </row>
    <row r="17881" spans="3:3" x14ac:dyDescent="0.2">
      <c r="C17881" s="13"/>
    </row>
    <row r="17882" spans="3:3" x14ac:dyDescent="0.2">
      <c r="C17882" s="13"/>
    </row>
    <row r="17883" spans="3:3" x14ac:dyDescent="0.2">
      <c r="C17883" s="13"/>
    </row>
    <row r="17884" spans="3:3" x14ac:dyDescent="0.2">
      <c r="C17884" s="13"/>
    </row>
    <row r="17885" spans="3:3" x14ac:dyDescent="0.2">
      <c r="C17885" s="13"/>
    </row>
    <row r="17886" spans="3:3" x14ac:dyDescent="0.2">
      <c r="C17886" s="13"/>
    </row>
    <row r="17887" spans="3:3" x14ac:dyDescent="0.2">
      <c r="C17887" s="13"/>
    </row>
    <row r="17888" spans="3:3" x14ac:dyDescent="0.2">
      <c r="C17888" s="13"/>
    </row>
    <row r="17889" spans="3:3" x14ac:dyDescent="0.2">
      <c r="C17889" s="13"/>
    </row>
    <row r="17890" spans="3:3" x14ac:dyDescent="0.2">
      <c r="C17890" s="13"/>
    </row>
    <row r="17891" spans="3:3" x14ac:dyDescent="0.2">
      <c r="C17891" s="13"/>
    </row>
    <row r="17892" spans="3:3" x14ac:dyDescent="0.2">
      <c r="C17892" s="13"/>
    </row>
    <row r="17893" spans="3:3" x14ac:dyDescent="0.2">
      <c r="C17893" s="13"/>
    </row>
    <row r="17894" spans="3:3" x14ac:dyDescent="0.2">
      <c r="C17894" s="13"/>
    </row>
    <row r="17895" spans="3:3" x14ac:dyDescent="0.2">
      <c r="C17895" s="13"/>
    </row>
    <row r="17896" spans="3:3" x14ac:dyDescent="0.2">
      <c r="C17896" s="13"/>
    </row>
    <row r="17897" spans="3:3" x14ac:dyDescent="0.2">
      <c r="C17897" s="13"/>
    </row>
    <row r="17898" spans="3:3" x14ac:dyDescent="0.2">
      <c r="C17898" s="13"/>
    </row>
    <row r="17899" spans="3:3" x14ac:dyDescent="0.2">
      <c r="C17899" s="13"/>
    </row>
    <row r="17900" spans="3:3" x14ac:dyDescent="0.2">
      <c r="C17900" s="13"/>
    </row>
    <row r="17901" spans="3:3" x14ac:dyDescent="0.2">
      <c r="C17901" s="13"/>
    </row>
    <row r="17902" spans="3:3" x14ac:dyDescent="0.2">
      <c r="C17902" s="13"/>
    </row>
    <row r="17903" spans="3:3" x14ac:dyDescent="0.2">
      <c r="C17903" s="13"/>
    </row>
    <row r="17904" spans="3:3" x14ac:dyDescent="0.2">
      <c r="C17904" s="13"/>
    </row>
    <row r="17905" spans="3:3" x14ac:dyDescent="0.2">
      <c r="C17905" s="13"/>
    </row>
    <row r="17906" spans="3:3" x14ac:dyDescent="0.2">
      <c r="C17906" s="13"/>
    </row>
    <row r="17907" spans="3:3" x14ac:dyDescent="0.2">
      <c r="C17907" s="13"/>
    </row>
    <row r="17908" spans="3:3" x14ac:dyDescent="0.2">
      <c r="C17908" s="13"/>
    </row>
    <row r="17909" spans="3:3" x14ac:dyDescent="0.2">
      <c r="C17909" s="13"/>
    </row>
    <row r="17910" spans="3:3" x14ac:dyDescent="0.2">
      <c r="C17910" s="13"/>
    </row>
    <row r="17911" spans="3:3" x14ac:dyDescent="0.2">
      <c r="C17911" s="13"/>
    </row>
    <row r="17912" spans="3:3" x14ac:dyDescent="0.2">
      <c r="C17912" s="13"/>
    </row>
    <row r="17913" spans="3:3" x14ac:dyDescent="0.2">
      <c r="C17913" s="13"/>
    </row>
    <row r="17914" spans="3:3" x14ac:dyDescent="0.2">
      <c r="C17914" s="13"/>
    </row>
    <row r="17915" spans="3:3" x14ac:dyDescent="0.2">
      <c r="C17915" s="13"/>
    </row>
    <row r="17916" spans="3:3" x14ac:dyDescent="0.2">
      <c r="C17916" s="13"/>
    </row>
    <row r="17917" spans="3:3" x14ac:dyDescent="0.2">
      <c r="C17917" s="13"/>
    </row>
    <row r="17918" spans="3:3" x14ac:dyDescent="0.2">
      <c r="C17918" s="13"/>
    </row>
    <row r="17919" spans="3:3" x14ac:dyDescent="0.2">
      <c r="C17919" s="13"/>
    </row>
    <row r="17920" spans="3:3" x14ac:dyDescent="0.2">
      <c r="C17920" s="13"/>
    </row>
    <row r="17921" spans="3:3" x14ac:dyDescent="0.2">
      <c r="C17921" s="13"/>
    </row>
    <row r="17922" spans="3:3" x14ac:dyDescent="0.2">
      <c r="C17922" s="13"/>
    </row>
    <row r="17923" spans="3:3" x14ac:dyDescent="0.2">
      <c r="C17923" s="13"/>
    </row>
    <row r="17924" spans="3:3" x14ac:dyDescent="0.2">
      <c r="C17924" s="13"/>
    </row>
    <row r="17925" spans="3:3" x14ac:dyDescent="0.2">
      <c r="C17925" s="13"/>
    </row>
    <row r="17926" spans="3:3" x14ac:dyDescent="0.2">
      <c r="C17926" s="13"/>
    </row>
    <row r="17927" spans="3:3" x14ac:dyDescent="0.2">
      <c r="C17927" s="13"/>
    </row>
    <row r="17928" spans="3:3" x14ac:dyDescent="0.2">
      <c r="C17928" s="13"/>
    </row>
    <row r="17929" spans="3:3" x14ac:dyDescent="0.2">
      <c r="C17929" s="13"/>
    </row>
    <row r="17930" spans="3:3" x14ac:dyDescent="0.2">
      <c r="C17930" s="13"/>
    </row>
    <row r="17931" spans="3:3" x14ac:dyDescent="0.2">
      <c r="C17931" s="13"/>
    </row>
    <row r="17932" spans="3:3" x14ac:dyDescent="0.2">
      <c r="C17932" s="13"/>
    </row>
    <row r="17933" spans="3:3" x14ac:dyDescent="0.2">
      <c r="C17933" s="13"/>
    </row>
    <row r="17934" spans="3:3" x14ac:dyDescent="0.2">
      <c r="C17934" s="13"/>
    </row>
    <row r="17935" spans="3:3" x14ac:dyDescent="0.2">
      <c r="C17935" s="13"/>
    </row>
    <row r="17936" spans="3:3" x14ac:dyDescent="0.2">
      <c r="C17936" s="13"/>
    </row>
    <row r="17937" spans="3:3" x14ac:dyDescent="0.2">
      <c r="C17937" s="13"/>
    </row>
    <row r="17938" spans="3:3" x14ac:dyDescent="0.2">
      <c r="C17938" s="13"/>
    </row>
    <row r="17939" spans="3:3" x14ac:dyDescent="0.2">
      <c r="C17939" s="13"/>
    </row>
    <row r="17940" spans="3:3" x14ac:dyDescent="0.2">
      <c r="C17940" s="13"/>
    </row>
    <row r="17941" spans="3:3" x14ac:dyDescent="0.2">
      <c r="C17941" s="13"/>
    </row>
    <row r="17942" spans="3:3" x14ac:dyDescent="0.2">
      <c r="C17942" s="13"/>
    </row>
    <row r="17943" spans="3:3" x14ac:dyDescent="0.2">
      <c r="C17943" s="13"/>
    </row>
    <row r="17944" spans="3:3" x14ac:dyDescent="0.2">
      <c r="C17944" s="13"/>
    </row>
    <row r="17945" spans="3:3" x14ac:dyDescent="0.2">
      <c r="C17945" s="13"/>
    </row>
    <row r="17946" spans="3:3" x14ac:dyDescent="0.2">
      <c r="C17946" s="13"/>
    </row>
    <row r="17947" spans="3:3" x14ac:dyDescent="0.2">
      <c r="C17947" s="13"/>
    </row>
    <row r="17948" spans="3:3" x14ac:dyDescent="0.2">
      <c r="C17948" s="13"/>
    </row>
    <row r="17949" spans="3:3" x14ac:dyDescent="0.2">
      <c r="C17949" s="13"/>
    </row>
    <row r="17950" spans="3:3" x14ac:dyDescent="0.2">
      <c r="C17950" s="13"/>
    </row>
    <row r="17951" spans="3:3" x14ac:dyDescent="0.2">
      <c r="C17951" s="13"/>
    </row>
    <row r="17952" spans="3:3" x14ac:dyDescent="0.2">
      <c r="C17952" s="13"/>
    </row>
    <row r="17953" spans="3:3" x14ac:dyDescent="0.2">
      <c r="C17953" s="13"/>
    </row>
    <row r="17954" spans="3:3" x14ac:dyDescent="0.2">
      <c r="C17954" s="13"/>
    </row>
    <row r="17955" spans="3:3" x14ac:dyDescent="0.2">
      <c r="C17955" s="13"/>
    </row>
    <row r="17956" spans="3:3" x14ac:dyDescent="0.2">
      <c r="C17956" s="13"/>
    </row>
    <row r="17957" spans="3:3" x14ac:dyDescent="0.2">
      <c r="C17957" s="13"/>
    </row>
    <row r="17958" spans="3:3" x14ac:dyDescent="0.2">
      <c r="C17958" s="13"/>
    </row>
    <row r="17959" spans="3:3" x14ac:dyDescent="0.2">
      <c r="C17959" s="13"/>
    </row>
    <row r="17960" spans="3:3" x14ac:dyDescent="0.2">
      <c r="C17960" s="13"/>
    </row>
    <row r="17961" spans="3:3" x14ac:dyDescent="0.2">
      <c r="C17961" s="13"/>
    </row>
    <row r="17962" spans="3:3" x14ac:dyDescent="0.2">
      <c r="C17962" s="13"/>
    </row>
    <row r="17963" spans="3:3" x14ac:dyDescent="0.2">
      <c r="C17963" s="13"/>
    </row>
    <row r="17964" spans="3:3" x14ac:dyDescent="0.2">
      <c r="C17964" s="13"/>
    </row>
    <row r="17965" spans="3:3" x14ac:dyDescent="0.2">
      <c r="C17965" s="13"/>
    </row>
    <row r="17966" spans="3:3" x14ac:dyDescent="0.2">
      <c r="C17966" s="13"/>
    </row>
    <row r="17967" spans="3:3" x14ac:dyDescent="0.2">
      <c r="C17967" s="13"/>
    </row>
    <row r="17968" spans="3:3" x14ac:dyDescent="0.2">
      <c r="C17968" s="13"/>
    </row>
    <row r="17969" spans="3:3" x14ac:dyDescent="0.2">
      <c r="C17969" s="13"/>
    </row>
    <row r="17970" spans="3:3" x14ac:dyDescent="0.2">
      <c r="C17970" s="13"/>
    </row>
    <row r="17971" spans="3:3" x14ac:dyDescent="0.2">
      <c r="C17971" s="13"/>
    </row>
    <row r="17972" spans="3:3" x14ac:dyDescent="0.2">
      <c r="C17972" s="13"/>
    </row>
    <row r="17973" spans="3:3" x14ac:dyDescent="0.2">
      <c r="C17973" s="13"/>
    </row>
    <row r="17974" spans="3:3" x14ac:dyDescent="0.2">
      <c r="C17974" s="13"/>
    </row>
    <row r="17975" spans="3:3" x14ac:dyDescent="0.2">
      <c r="C17975" s="13"/>
    </row>
    <row r="17976" spans="3:3" x14ac:dyDescent="0.2">
      <c r="C17976" s="13"/>
    </row>
    <row r="17977" spans="3:3" x14ac:dyDescent="0.2">
      <c r="C17977" s="13"/>
    </row>
    <row r="17978" spans="3:3" x14ac:dyDescent="0.2">
      <c r="C17978" s="13"/>
    </row>
    <row r="17979" spans="3:3" x14ac:dyDescent="0.2">
      <c r="C17979" s="13"/>
    </row>
    <row r="17980" spans="3:3" x14ac:dyDescent="0.2">
      <c r="C17980" s="13"/>
    </row>
    <row r="17981" spans="3:3" x14ac:dyDescent="0.2">
      <c r="C17981" s="13"/>
    </row>
    <row r="17982" spans="3:3" x14ac:dyDescent="0.2">
      <c r="C17982" s="13"/>
    </row>
    <row r="17983" spans="3:3" x14ac:dyDescent="0.2">
      <c r="C17983" s="13"/>
    </row>
    <row r="17984" spans="3:3" x14ac:dyDescent="0.2">
      <c r="C17984" s="13"/>
    </row>
    <row r="17985" spans="3:3" x14ac:dyDescent="0.2">
      <c r="C17985" s="13"/>
    </row>
    <row r="17986" spans="3:3" x14ac:dyDescent="0.2">
      <c r="C17986" s="13"/>
    </row>
    <row r="17987" spans="3:3" x14ac:dyDescent="0.2">
      <c r="C17987" s="13"/>
    </row>
    <row r="17988" spans="3:3" x14ac:dyDescent="0.2">
      <c r="C17988" s="13"/>
    </row>
    <row r="17989" spans="3:3" x14ac:dyDescent="0.2">
      <c r="C17989" s="13"/>
    </row>
    <row r="17990" spans="3:3" x14ac:dyDescent="0.2">
      <c r="C17990" s="13"/>
    </row>
    <row r="17991" spans="3:3" x14ac:dyDescent="0.2">
      <c r="C17991" s="13"/>
    </row>
    <row r="17992" spans="3:3" x14ac:dyDescent="0.2">
      <c r="C17992" s="13"/>
    </row>
    <row r="17993" spans="3:3" x14ac:dyDescent="0.2">
      <c r="C17993" s="13"/>
    </row>
    <row r="17994" spans="3:3" x14ac:dyDescent="0.2">
      <c r="C17994" s="13"/>
    </row>
    <row r="17995" spans="3:3" x14ac:dyDescent="0.2">
      <c r="C17995" s="13"/>
    </row>
    <row r="17996" spans="3:3" x14ac:dyDescent="0.2">
      <c r="C17996" s="13"/>
    </row>
    <row r="17997" spans="3:3" x14ac:dyDescent="0.2">
      <c r="C17997" s="13"/>
    </row>
    <row r="17998" spans="3:3" x14ac:dyDescent="0.2">
      <c r="C17998" s="13"/>
    </row>
    <row r="17999" spans="3:3" x14ac:dyDescent="0.2">
      <c r="C17999" s="13"/>
    </row>
    <row r="18000" spans="3:3" x14ac:dyDescent="0.2">
      <c r="C18000" s="13"/>
    </row>
    <row r="18001" spans="3:3" x14ac:dyDescent="0.2">
      <c r="C18001" s="13"/>
    </row>
    <row r="18002" spans="3:3" x14ac:dyDescent="0.2">
      <c r="C18002" s="13"/>
    </row>
    <row r="18003" spans="3:3" x14ac:dyDescent="0.2">
      <c r="C18003" s="13"/>
    </row>
    <row r="18004" spans="3:3" x14ac:dyDescent="0.2">
      <c r="C18004" s="13"/>
    </row>
    <row r="18005" spans="3:3" x14ac:dyDescent="0.2">
      <c r="C18005" s="13"/>
    </row>
    <row r="18006" spans="3:3" x14ac:dyDescent="0.2">
      <c r="C18006" s="13"/>
    </row>
    <row r="18007" spans="3:3" x14ac:dyDescent="0.2">
      <c r="C18007" s="13"/>
    </row>
    <row r="18008" spans="3:3" x14ac:dyDescent="0.2">
      <c r="C18008" s="13"/>
    </row>
    <row r="18009" spans="3:3" x14ac:dyDescent="0.2">
      <c r="C18009" s="13"/>
    </row>
    <row r="18010" spans="3:3" x14ac:dyDescent="0.2">
      <c r="C18010" s="13"/>
    </row>
    <row r="18011" spans="3:3" x14ac:dyDescent="0.2">
      <c r="C18011" s="13"/>
    </row>
    <row r="18012" spans="3:3" x14ac:dyDescent="0.2">
      <c r="C18012" s="13"/>
    </row>
    <row r="18013" spans="3:3" x14ac:dyDescent="0.2">
      <c r="C18013" s="13"/>
    </row>
    <row r="18014" spans="3:3" x14ac:dyDescent="0.2">
      <c r="C18014" s="13"/>
    </row>
    <row r="18015" spans="3:3" x14ac:dyDescent="0.2">
      <c r="C18015" s="13"/>
    </row>
    <row r="18016" spans="3:3" x14ac:dyDescent="0.2">
      <c r="C18016" s="13"/>
    </row>
    <row r="18017" spans="3:3" x14ac:dyDescent="0.2">
      <c r="C18017" s="13"/>
    </row>
    <row r="18018" spans="3:3" x14ac:dyDescent="0.2">
      <c r="C18018" s="13"/>
    </row>
    <row r="18019" spans="3:3" x14ac:dyDescent="0.2">
      <c r="C18019" s="13"/>
    </row>
    <row r="18020" spans="3:3" x14ac:dyDescent="0.2">
      <c r="C18020" s="13"/>
    </row>
    <row r="18021" spans="3:3" x14ac:dyDescent="0.2">
      <c r="C18021" s="13"/>
    </row>
    <row r="18022" spans="3:3" x14ac:dyDescent="0.2">
      <c r="C18022" s="13"/>
    </row>
    <row r="18023" spans="3:3" x14ac:dyDescent="0.2">
      <c r="C18023" s="13"/>
    </row>
    <row r="18024" spans="3:3" x14ac:dyDescent="0.2">
      <c r="C18024" s="13"/>
    </row>
    <row r="18025" spans="3:3" x14ac:dyDescent="0.2">
      <c r="C18025" s="13"/>
    </row>
    <row r="18026" spans="3:3" x14ac:dyDescent="0.2">
      <c r="C18026" s="13"/>
    </row>
    <row r="18027" spans="3:3" x14ac:dyDescent="0.2">
      <c r="C18027" s="13"/>
    </row>
    <row r="18028" spans="3:3" x14ac:dyDescent="0.2">
      <c r="C18028" s="13"/>
    </row>
    <row r="18029" spans="3:3" x14ac:dyDescent="0.2">
      <c r="C18029" s="13"/>
    </row>
    <row r="18030" spans="3:3" x14ac:dyDescent="0.2">
      <c r="C18030" s="13"/>
    </row>
    <row r="18031" spans="3:3" x14ac:dyDescent="0.2">
      <c r="C18031" s="13"/>
    </row>
    <row r="18032" spans="3:3" x14ac:dyDescent="0.2">
      <c r="C18032" s="13"/>
    </row>
    <row r="18033" spans="3:3" x14ac:dyDescent="0.2">
      <c r="C18033" s="13"/>
    </row>
    <row r="18034" spans="3:3" x14ac:dyDescent="0.2">
      <c r="C18034" s="13"/>
    </row>
    <row r="18035" spans="3:3" x14ac:dyDescent="0.2">
      <c r="C18035" s="13"/>
    </row>
    <row r="18036" spans="3:3" x14ac:dyDescent="0.2">
      <c r="C18036" s="13"/>
    </row>
    <row r="18037" spans="3:3" x14ac:dyDescent="0.2">
      <c r="C18037" s="13"/>
    </row>
    <row r="18038" spans="3:3" x14ac:dyDescent="0.2">
      <c r="C18038" s="13"/>
    </row>
    <row r="18039" spans="3:3" x14ac:dyDescent="0.2">
      <c r="C18039" s="13"/>
    </row>
    <row r="18040" spans="3:3" x14ac:dyDescent="0.2">
      <c r="C18040" s="13"/>
    </row>
    <row r="18041" spans="3:3" x14ac:dyDescent="0.2">
      <c r="C18041" s="13"/>
    </row>
    <row r="18042" spans="3:3" x14ac:dyDescent="0.2">
      <c r="C18042" s="13"/>
    </row>
    <row r="18043" spans="3:3" x14ac:dyDescent="0.2">
      <c r="C18043" s="13"/>
    </row>
    <row r="18044" spans="3:3" x14ac:dyDescent="0.2">
      <c r="C18044" s="13"/>
    </row>
    <row r="18045" spans="3:3" x14ac:dyDescent="0.2">
      <c r="C18045" s="13"/>
    </row>
    <row r="18046" spans="3:3" x14ac:dyDescent="0.2">
      <c r="C18046" s="13"/>
    </row>
    <row r="18047" spans="3:3" x14ac:dyDescent="0.2">
      <c r="C18047" s="13"/>
    </row>
    <row r="18048" spans="3:3" x14ac:dyDescent="0.2">
      <c r="C18048" s="13"/>
    </row>
    <row r="18049" spans="3:3" x14ac:dyDescent="0.2">
      <c r="C18049" s="13"/>
    </row>
    <row r="18050" spans="3:3" x14ac:dyDescent="0.2">
      <c r="C18050" s="13"/>
    </row>
    <row r="18051" spans="3:3" x14ac:dyDescent="0.2">
      <c r="C18051" s="13"/>
    </row>
    <row r="18052" spans="3:3" x14ac:dyDescent="0.2">
      <c r="C18052" s="13"/>
    </row>
    <row r="18053" spans="3:3" x14ac:dyDescent="0.2">
      <c r="C18053" s="13"/>
    </row>
    <row r="18054" spans="3:3" x14ac:dyDescent="0.2">
      <c r="C18054" s="13"/>
    </row>
    <row r="18055" spans="3:3" x14ac:dyDescent="0.2">
      <c r="C18055" s="13"/>
    </row>
    <row r="18056" spans="3:3" x14ac:dyDescent="0.2">
      <c r="C18056" s="13"/>
    </row>
    <row r="18057" spans="3:3" x14ac:dyDescent="0.2">
      <c r="C18057" s="13"/>
    </row>
    <row r="18058" spans="3:3" x14ac:dyDescent="0.2">
      <c r="C18058" s="13"/>
    </row>
    <row r="18059" spans="3:3" x14ac:dyDescent="0.2">
      <c r="C18059" s="13"/>
    </row>
    <row r="18060" spans="3:3" x14ac:dyDescent="0.2">
      <c r="C18060" s="13"/>
    </row>
    <row r="18061" spans="3:3" x14ac:dyDescent="0.2">
      <c r="C18061" s="13"/>
    </row>
    <row r="18062" spans="3:3" x14ac:dyDescent="0.2">
      <c r="C18062" s="13"/>
    </row>
    <row r="18063" spans="3:3" x14ac:dyDescent="0.2">
      <c r="C18063" s="13"/>
    </row>
    <row r="18064" spans="3:3" x14ac:dyDescent="0.2">
      <c r="C18064" s="13"/>
    </row>
    <row r="18065" spans="3:3" x14ac:dyDescent="0.2">
      <c r="C18065" s="13"/>
    </row>
    <row r="18066" spans="3:3" x14ac:dyDescent="0.2">
      <c r="C18066" s="13"/>
    </row>
    <row r="18067" spans="3:3" x14ac:dyDescent="0.2">
      <c r="C18067" s="13"/>
    </row>
    <row r="18068" spans="3:3" x14ac:dyDescent="0.2">
      <c r="C18068" s="13"/>
    </row>
    <row r="18069" spans="3:3" x14ac:dyDescent="0.2">
      <c r="C18069" s="13"/>
    </row>
    <row r="18070" spans="3:3" x14ac:dyDescent="0.2">
      <c r="C18070" s="13"/>
    </row>
    <row r="18071" spans="3:3" x14ac:dyDescent="0.2">
      <c r="C18071" s="13"/>
    </row>
    <row r="18072" spans="3:3" x14ac:dyDescent="0.2">
      <c r="C18072" s="13"/>
    </row>
    <row r="18073" spans="3:3" x14ac:dyDescent="0.2">
      <c r="C18073" s="13"/>
    </row>
    <row r="18074" spans="3:3" x14ac:dyDescent="0.2">
      <c r="C18074" s="13"/>
    </row>
    <row r="18075" spans="3:3" x14ac:dyDescent="0.2">
      <c r="C18075" s="13"/>
    </row>
    <row r="18076" spans="3:3" x14ac:dyDescent="0.2">
      <c r="C18076" s="13"/>
    </row>
    <row r="18077" spans="3:3" x14ac:dyDescent="0.2">
      <c r="C18077" s="13"/>
    </row>
    <row r="18078" spans="3:3" x14ac:dyDescent="0.2">
      <c r="C18078" s="13"/>
    </row>
    <row r="18079" spans="3:3" x14ac:dyDescent="0.2">
      <c r="C18079" s="13"/>
    </row>
    <row r="18080" spans="3:3" x14ac:dyDescent="0.2">
      <c r="C18080" s="13"/>
    </row>
    <row r="18081" spans="3:3" x14ac:dyDescent="0.2">
      <c r="C18081" s="13"/>
    </row>
    <row r="18082" spans="3:3" x14ac:dyDescent="0.2">
      <c r="C18082" s="13"/>
    </row>
    <row r="18083" spans="3:3" x14ac:dyDescent="0.2">
      <c r="C18083" s="13"/>
    </row>
    <row r="18084" spans="3:3" x14ac:dyDescent="0.2">
      <c r="C18084" s="13"/>
    </row>
    <row r="18085" spans="3:3" x14ac:dyDescent="0.2">
      <c r="C18085" s="13"/>
    </row>
    <row r="18086" spans="3:3" x14ac:dyDescent="0.2">
      <c r="C18086" s="13"/>
    </row>
    <row r="18087" spans="3:3" x14ac:dyDescent="0.2">
      <c r="C18087" s="13"/>
    </row>
    <row r="18088" spans="3:3" x14ac:dyDescent="0.2">
      <c r="C18088" s="13"/>
    </row>
    <row r="18089" spans="3:3" x14ac:dyDescent="0.2">
      <c r="C18089" s="13"/>
    </row>
    <row r="18090" spans="3:3" x14ac:dyDescent="0.2">
      <c r="C18090" s="13"/>
    </row>
    <row r="18091" spans="3:3" x14ac:dyDescent="0.2">
      <c r="C18091" s="13"/>
    </row>
    <row r="18092" spans="3:3" x14ac:dyDescent="0.2">
      <c r="C18092" s="13"/>
    </row>
    <row r="18093" spans="3:3" x14ac:dyDescent="0.2">
      <c r="C18093" s="13"/>
    </row>
    <row r="18094" spans="3:3" x14ac:dyDescent="0.2">
      <c r="C18094" s="13"/>
    </row>
    <row r="18095" spans="3:3" x14ac:dyDescent="0.2">
      <c r="C18095" s="13"/>
    </row>
    <row r="18096" spans="3:3" x14ac:dyDescent="0.2">
      <c r="C18096" s="13"/>
    </row>
    <row r="18097" spans="3:3" x14ac:dyDescent="0.2">
      <c r="C18097" s="13"/>
    </row>
    <row r="18098" spans="3:3" x14ac:dyDescent="0.2">
      <c r="C18098" s="13"/>
    </row>
    <row r="18099" spans="3:3" x14ac:dyDescent="0.2">
      <c r="C18099" s="13"/>
    </row>
    <row r="18100" spans="3:3" x14ac:dyDescent="0.2">
      <c r="C18100" s="13"/>
    </row>
    <row r="18101" spans="3:3" x14ac:dyDescent="0.2">
      <c r="C18101" s="13"/>
    </row>
    <row r="18102" spans="3:3" x14ac:dyDescent="0.2">
      <c r="C18102" s="13"/>
    </row>
    <row r="18103" spans="3:3" x14ac:dyDescent="0.2">
      <c r="C18103" s="13"/>
    </row>
    <row r="18104" spans="3:3" x14ac:dyDescent="0.2">
      <c r="C18104" s="13"/>
    </row>
    <row r="18105" spans="3:3" x14ac:dyDescent="0.2">
      <c r="C18105" s="13"/>
    </row>
    <row r="18106" spans="3:3" x14ac:dyDescent="0.2">
      <c r="C18106" s="13"/>
    </row>
    <row r="18107" spans="3:3" x14ac:dyDescent="0.2">
      <c r="C18107" s="13"/>
    </row>
    <row r="18108" spans="3:3" x14ac:dyDescent="0.2">
      <c r="C18108" s="13"/>
    </row>
    <row r="18109" spans="3:3" x14ac:dyDescent="0.2">
      <c r="C18109" s="13"/>
    </row>
    <row r="18110" spans="3:3" x14ac:dyDescent="0.2">
      <c r="C18110" s="13"/>
    </row>
    <row r="18111" spans="3:3" x14ac:dyDescent="0.2">
      <c r="C18111" s="13"/>
    </row>
    <row r="18112" spans="3:3" x14ac:dyDescent="0.2">
      <c r="C18112" s="13"/>
    </row>
    <row r="18113" spans="3:3" x14ac:dyDescent="0.2">
      <c r="C18113" s="13"/>
    </row>
    <row r="18114" spans="3:3" x14ac:dyDescent="0.2">
      <c r="C18114" s="13"/>
    </row>
    <row r="18115" spans="3:3" x14ac:dyDescent="0.2">
      <c r="C18115" s="13"/>
    </row>
    <row r="18116" spans="3:3" x14ac:dyDescent="0.2">
      <c r="C18116" s="13"/>
    </row>
    <row r="18117" spans="3:3" x14ac:dyDescent="0.2">
      <c r="C18117" s="13"/>
    </row>
    <row r="18118" spans="3:3" x14ac:dyDescent="0.2">
      <c r="C18118" s="13"/>
    </row>
    <row r="18119" spans="3:3" x14ac:dyDescent="0.2">
      <c r="C18119" s="13"/>
    </row>
    <row r="18120" spans="3:3" x14ac:dyDescent="0.2">
      <c r="C18120" s="13"/>
    </row>
    <row r="18121" spans="3:3" x14ac:dyDescent="0.2">
      <c r="C18121" s="13"/>
    </row>
    <row r="18122" spans="3:3" x14ac:dyDescent="0.2">
      <c r="C18122" s="13"/>
    </row>
    <row r="18123" spans="3:3" x14ac:dyDescent="0.2">
      <c r="C18123" s="13"/>
    </row>
    <row r="18124" spans="3:3" x14ac:dyDescent="0.2">
      <c r="C18124" s="13"/>
    </row>
    <row r="18125" spans="3:3" x14ac:dyDescent="0.2">
      <c r="C18125" s="13"/>
    </row>
    <row r="18126" spans="3:3" x14ac:dyDescent="0.2">
      <c r="C18126" s="13"/>
    </row>
    <row r="18127" spans="3:3" x14ac:dyDescent="0.2">
      <c r="C18127" s="13"/>
    </row>
    <row r="18128" spans="3:3" x14ac:dyDescent="0.2">
      <c r="C18128" s="13"/>
    </row>
    <row r="18129" spans="3:3" x14ac:dyDescent="0.2">
      <c r="C18129" s="13"/>
    </row>
    <row r="18130" spans="3:3" x14ac:dyDescent="0.2">
      <c r="C18130" s="13"/>
    </row>
    <row r="18131" spans="3:3" x14ac:dyDescent="0.2">
      <c r="C18131" s="13"/>
    </row>
    <row r="18132" spans="3:3" x14ac:dyDescent="0.2">
      <c r="C18132" s="13"/>
    </row>
    <row r="18133" spans="3:3" x14ac:dyDescent="0.2">
      <c r="C18133" s="13"/>
    </row>
    <row r="18134" spans="3:3" x14ac:dyDescent="0.2">
      <c r="C18134" s="13"/>
    </row>
    <row r="18135" spans="3:3" x14ac:dyDescent="0.2">
      <c r="C18135" s="13"/>
    </row>
    <row r="18136" spans="3:3" x14ac:dyDescent="0.2">
      <c r="C18136" s="13"/>
    </row>
    <row r="18137" spans="3:3" x14ac:dyDescent="0.2">
      <c r="C18137" s="13"/>
    </row>
    <row r="18138" spans="3:3" x14ac:dyDescent="0.2">
      <c r="C18138" s="13"/>
    </row>
    <row r="18139" spans="3:3" x14ac:dyDescent="0.2">
      <c r="C18139" s="13"/>
    </row>
    <row r="18140" spans="3:3" x14ac:dyDescent="0.2">
      <c r="C18140" s="13"/>
    </row>
    <row r="18141" spans="3:3" x14ac:dyDescent="0.2">
      <c r="C18141" s="13"/>
    </row>
    <row r="18142" spans="3:3" x14ac:dyDescent="0.2">
      <c r="C18142" s="13"/>
    </row>
    <row r="18143" spans="3:3" x14ac:dyDescent="0.2">
      <c r="C18143" s="13"/>
    </row>
    <row r="18144" spans="3:3" x14ac:dyDescent="0.2">
      <c r="C18144" s="13"/>
    </row>
    <row r="18145" spans="3:3" x14ac:dyDescent="0.2">
      <c r="C18145" s="13"/>
    </row>
    <row r="18146" spans="3:3" x14ac:dyDescent="0.2">
      <c r="C18146" s="13"/>
    </row>
    <row r="18147" spans="3:3" x14ac:dyDescent="0.2">
      <c r="C18147" s="13"/>
    </row>
    <row r="18148" spans="3:3" x14ac:dyDescent="0.2">
      <c r="C18148" s="13"/>
    </row>
    <row r="18149" spans="3:3" x14ac:dyDescent="0.2">
      <c r="C18149" s="13"/>
    </row>
    <row r="18150" spans="3:3" x14ac:dyDescent="0.2">
      <c r="C18150" s="13"/>
    </row>
    <row r="18151" spans="3:3" x14ac:dyDescent="0.2">
      <c r="C18151" s="13"/>
    </row>
    <row r="18152" spans="3:3" x14ac:dyDescent="0.2">
      <c r="C18152" s="13"/>
    </row>
    <row r="18153" spans="3:3" x14ac:dyDescent="0.2">
      <c r="C18153" s="13"/>
    </row>
    <row r="18154" spans="3:3" x14ac:dyDescent="0.2">
      <c r="C18154" s="13"/>
    </row>
    <row r="18155" spans="3:3" x14ac:dyDescent="0.2">
      <c r="C18155" s="13"/>
    </row>
    <row r="18156" spans="3:3" x14ac:dyDescent="0.2">
      <c r="C18156" s="13"/>
    </row>
    <row r="18157" spans="3:3" x14ac:dyDescent="0.2">
      <c r="C18157" s="13"/>
    </row>
    <row r="18158" spans="3:3" x14ac:dyDescent="0.2">
      <c r="C18158" s="13"/>
    </row>
    <row r="18159" spans="3:3" x14ac:dyDescent="0.2">
      <c r="C18159" s="13"/>
    </row>
    <row r="18160" spans="3:3" x14ac:dyDescent="0.2">
      <c r="C18160" s="13"/>
    </row>
    <row r="18161" spans="3:3" x14ac:dyDescent="0.2">
      <c r="C18161" s="13"/>
    </row>
    <row r="18162" spans="3:3" x14ac:dyDescent="0.2">
      <c r="C18162" s="13"/>
    </row>
    <row r="18163" spans="3:3" x14ac:dyDescent="0.2">
      <c r="C18163" s="13"/>
    </row>
    <row r="18164" spans="3:3" x14ac:dyDescent="0.2">
      <c r="C18164" s="13"/>
    </row>
    <row r="18165" spans="3:3" x14ac:dyDescent="0.2">
      <c r="C18165" s="13"/>
    </row>
    <row r="18166" spans="3:3" x14ac:dyDescent="0.2">
      <c r="C18166" s="13"/>
    </row>
    <row r="18167" spans="3:3" x14ac:dyDescent="0.2">
      <c r="C18167" s="13"/>
    </row>
    <row r="18168" spans="3:3" x14ac:dyDescent="0.2">
      <c r="C18168" s="13"/>
    </row>
    <row r="18169" spans="3:3" x14ac:dyDescent="0.2">
      <c r="C18169" s="13"/>
    </row>
    <row r="18170" spans="3:3" x14ac:dyDescent="0.2">
      <c r="C18170" s="13"/>
    </row>
    <row r="18171" spans="3:3" x14ac:dyDescent="0.2">
      <c r="C18171" s="13"/>
    </row>
    <row r="18172" spans="3:3" x14ac:dyDescent="0.2">
      <c r="C18172" s="13"/>
    </row>
    <row r="18173" spans="3:3" x14ac:dyDescent="0.2">
      <c r="C18173" s="13"/>
    </row>
    <row r="18174" spans="3:3" x14ac:dyDescent="0.2">
      <c r="C18174" s="13"/>
    </row>
    <row r="18175" spans="3:3" x14ac:dyDescent="0.2">
      <c r="C18175" s="13"/>
    </row>
    <row r="18176" spans="3:3" x14ac:dyDescent="0.2">
      <c r="C18176" s="13"/>
    </row>
    <row r="18177" spans="3:3" x14ac:dyDescent="0.2">
      <c r="C18177" s="13"/>
    </row>
    <row r="18178" spans="3:3" x14ac:dyDescent="0.2">
      <c r="C18178" s="13"/>
    </row>
    <row r="18179" spans="3:3" x14ac:dyDescent="0.2">
      <c r="C18179" s="13"/>
    </row>
    <row r="18180" spans="3:3" x14ac:dyDescent="0.2">
      <c r="C18180" s="13"/>
    </row>
    <row r="18181" spans="3:3" x14ac:dyDescent="0.2">
      <c r="C18181" s="13"/>
    </row>
    <row r="18182" spans="3:3" x14ac:dyDescent="0.2">
      <c r="C18182" s="13"/>
    </row>
    <row r="18183" spans="3:3" x14ac:dyDescent="0.2">
      <c r="C18183" s="13"/>
    </row>
    <row r="18184" spans="3:3" x14ac:dyDescent="0.2">
      <c r="C18184" s="13"/>
    </row>
    <row r="18185" spans="3:3" x14ac:dyDescent="0.2">
      <c r="C18185" s="13"/>
    </row>
    <row r="18186" spans="3:3" x14ac:dyDescent="0.2">
      <c r="C18186" s="13"/>
    </row>
    <row r="18187" spans="3:3" x14ac:dyDescent="0.2">
      <c r="C18187" s="13"/>
    </row>
    <row r="18188" spans="3:3" x14ac:dyDescent="0.2">
      <c r="C18188" s="13"/>
    </row>
    <row r="18189" spans="3:3" x14ac:dyDescent="0.2">
      <c r="C18189" s="13"/>
    </row>
    <row r="18190" spans="3:3" x14ac:dyDescent="0.2">
      <c r="C18190" s="13"/>
    </row>
    <row r="18191" spans="3:3" x14ac:dyDescent="0.2">
      <c r="C18191" s="13"/>
    </row>
    <row r="18192" spans="3:3" x14ac:dyDescent="0.2">
      <c r="C18192" s="13"/>
    </row>
    <row r="18193" spans="3:3" x14ac:dyDescent="0.2">
      <c r="C18193" s="13"/>
    </row>
    <row r="18194" spans="3:3" x14ac:dyDescent="0.2">
      <c r="C18194" s="13"/>
    </row>
    <row r="18195" spans="3:3" x14ac:dyDescent="0.2">
      <c r="C18195" s="13"/>
    </row>
    <row r="18196" spans="3:3" x14ac:dyDescent="0.2">
      <c r="C18196" s="13"/>
    </row>
    <row r="18197" spans="3:3" x14ac:dyDescent="0.2">
      <c r="C18197" s="13"/>
    </row>
    <row r="18198" spans="3:3" x14ac:dyDescent="0.2">
      <c r="C18198" s="13"/>
    </row>
    <row r="18199" spans="3:3" x14ac:dyDescent="0.2">
      <c r="C18199" s="13"/>
    </row>
    <row r="18200" spans="3:3" x14ac:dyDescent="0.2">
      <c r="C18200" s="13"/>
    </row>
    <row r="18201" spans="3:3" x14ac:dyDescent="0.2">
      <c r="C18201" s="13"/>
    </row>
    <row r="18202" spans="3:3" x14ac:dyDescent="0.2">
      <c r="C18202" s="13"/>
    </row>
    <row r="18203" spans="3:3" x14ac:dyDescent="0.2">
      <c r="C18203" s="13"/>
    </row>
    <row r="18204" spans="3:3" x14ac:dyDescent="0.2">
      <c r="C18204" s="13"/>
    </row>
    <row r="18205" spans="3:3" x14ac:dyDescent="0.2">
      <c r="C18205" s="13"/>
    </row>
    <row r="18206" spans="3:3" x14ac:dyDescent="0.2">
      <c r="C18206" s="13"/>
    </row>
    <row r="18207" spans="3:3" x14ac:dyDescent="0.2">
      <c r="C18207" s="13"/>
    </row>
    <row r="18208" spans="3:3" x14ac:dyDescent="0.2">
      <c r="C18208" s="13"/>
    </row>
    <row r="18209" spans="3:3" x14ac:dyDescent="0.2">
      <c r="C18209" s="13"/>
    </row>
    <row r="18210" spans="3:3" x14ac:dyDescent="0.2">
      <c r="C18210" s="13"/>
    </row>
    <row r="18211" spans="3:3" x14ac:dyDescent="0.2">
      <c r="C18211" s="13"/>
    </row>
    <row r="18212" spans="3:3" x14ac:dyDescent="0.2">
      <c r="C18212" s="13"/>
    </row>
    <row r="18213" spans="3:3" x14ac:dyDescent="0.2">
      <c r="C18213" s="13"/>
    </row>
    <row r="18214" spans="3:3" x14ac:dyDescent="0.2">
      <c r="C18214" s="13"/>
    </row>
    <row r="18215" spans="3:3" x14ac:dyDescent="0.2">
      <c r="C18215" s="13"/>
    </row>
    <row r="18216" spans="3:3" x14ac:dyDescent="0.2">
      <c r="C18216" s="13"/>
    </row>
    <row r="18217" spans="3:3" x14ac:dyDescent="0.2">
      <c r="C18217" s="13"/>
    </row>
    <row r="18218" spans="3:3" x14ac:dyDescent="0.2">
      <c r="C18218" s="13"/>
    </row>
    <row r="18219" spans="3:3" x14ac:dyDescent="0.2">
      <c r="C18219" s="13"/>
    </row>
    <row r="18220" spans="3:3" x14ac:dyDescent="0.2">
      <c r="C18220" s="13"/>
    </row>
    <row r="18221" spans="3:3" x14ac:dyDescent="0.2">
      <c r="C18221" s="13"/>
    </row>
    <row r="18222" spans="3:3" x14ac:dyDescent="0.2">
      <c r="C18222" s="13"/>
    </row>
    <row r="18223" spans="3:3" x14ac:dyDescent="0.2">
      <c r="C18223" s="13"/>
    </row>
    <row r="18224" spans="3:3" x14ac:dyDescent="0.2">
      <c r="C18224" s="13"/>
    </row>
    <row r="18225" spans="3:3" x14ac:dyDescent="0.2">
      <c r="C18225" s="13"/>
    </row>
    <row r="18226" spans="3:3" x14ac:dyDescent="0.2">
      <c r="C18226" s="13"/>
    </row>
    <row r="18227" spans="3:3" x14ac:dyDescent="0.2">
      <c r="C18227" s="13"/>
    </row>
    <row r="18228" spans="3:3" x14ac:dyDescent="0.2">
      <c r="C18228" s="13"/>
    </row>
    <row r="18229" spans="3:3" x14ac:dyDescent="0.2">
      <c r="C18229" s="13"/>
    </row>
    <row r="18230" spans="3:3" x14ac:dyDescent="0.2">
      <c r="C18230" s="13"/>
    </row>
    <row r="18231" spans="3:3" x14ac:dyDescent="0.2">
      <c r="C18231" s="13"/>
    </row>
    <row r="18232" spans="3:3" x14ac:dyDescent="0.2">
      <c r="C18232" s="13"/>
    </row>
    <row r="18233" spans="3:3" x14ac:dyDescent="0.2">
      <c r="C18233" s="13"/>
    </row>
    <row r="18234" spans="3:3" x14ac:dyDescent="0.2">
      <c r="C18234" s="13"/>
    </row>
    <row r="18235" spans="3:3" x14ac:dyDescent="0.2">
      <c r="C18235" s="13"/>
    </row>
    <row r="18236" spans="3:3" x14ac:dyDescent="0.2">
      <c r="C18236" s="13"/>
    </row>
    <row r="18237" spans="3:3" x14ac:dyDescent="0.2">
      <c r="C18237" s="13"/>
    </row>
    <row r="18238" spans="3:3" x14ac:dyDescent="0.2">
      <c r="C18238" s="13"/>
    </row>
    <row r="18239" spans="3:3" x14ac:dyDescent="0.2">
      <c r="C18239" s="13"/>
    </row>
    <row r="18240" spans="3:3" x14ac:dyDescent="0.2">
      <c r="C18240" s="13"/>
    </row>
    <row r="18241" spans="3:3" x14ac:dyDescent="0.2">
      <c r="C18241" s="13"/>
    </row>
    <row r="18242" spans="3:3" x14ac:dyDescent="0.2">
      <c r="C18242" s="13"/>
    </row>
    <row r="18243" spans="3:3" x14ac:dyDescent="0.2">
      <c r="C18243" s="13"/>
    </row>
    <row r="18244" spans="3:3" x14ac:dyDescent="0.2">
      <c r="C18244" s="13"/>
    </row>
    <row r="18245" spans="3:3" x14ac:dyDescent="0.2">
      <c r="C18245" s="13"/>
    </row>
    <row r="18246" spans="3:3" x14ac:dyDescent="0.2">
      <c r="C18246" s="13"/>
    </row>
    <row r="18247" spans="3:3" x14ac:dyDescent="0.2">
      <c r="C18247" s="13"/>
    </row>
    <row r="18248" spans="3:3" x14ac:dyDescent="0.2">
      <c r="C18248" s="13"/>
    </row>
    <row r="18249" spans="3:3" x14ac:dyDescent="0.2">
      <c r="C18249" s="13"/>
    </row>
    <row r="18250" spans="3:3" x14ac:dyDescent="0.2">
      <c r="C18250" s="13"/>
    </row>
    <row r="18251" spans="3:3" x14ac:dyDescent="0.2">
      <c r="C18251" s="13"/>
    </row>
    <row r="18252" spans="3:3" x14ac:dyDescent="0.2">
      <c r="C18252" s="13"/>
    </row>
    <row r="18253" spans="3:3" x14ac:dyDescent="0.2">
      <c r="C18253" s="13"/>
    </row>
    <row r="18254" spans="3:3" x14ac:dyDescent="0.2">
      <c r="C18254" s="13"/>
    </row>
    <row r="18255" spans="3:3" x14ac:dyDescent="0.2">
      <c r="C18255" s="13"/>
    </row>
    <row r="18256" spans="3:3" x14ac:dyDescent="0.2">
      <c r="C18256" s="13"/>
    </row>
    <row r="18257" spans="3:3" x14ac:dyDescent="0.2">
      <c r="C18257" s="13"/>
    </row>
    <row r="18258" spans="3:3" x14ac:dyDescent="0.2">
      <c r="C18258" s="13"/>
    </row>
    <row r="18259" spans="3:3" x14ac:dyDescent="0.2">
      <c r="C18259" s="13"/>
    </row>
    <row r="18260" spans="3:3" x14ac:dyDescent="0.2">
      <c r="C18260" s="13"/>
    </row>
    <row r="18261" spans="3:3" x14ac:dyDescent="0.2">
      <c r="C18261" s="13"/>
    </row>
    <row r="18262" spans="3:3" x14ac:dyDescent="0.2">
      <c r="C18262" s="13"/>
    </row>
    <row r="18263" spans="3:3" x14ac:dyDescent="0.2">
      <c r="C18263" s="13"/>
    </row>
    <row r="18264" spans="3:3" x14ac:dyDescent="0.2">
      <c r="C18264" s="13"/>
    </row>
    <row r="18265" spans="3:3" x14ac:dyDescent="0.2">
      <c r="C18265" s="13"/>
    </row>
    <row r="18266" spans="3:3" x14ac:dyDescent="0.2">
      <c r="C18266" s="13"/>
    </row>
    <row r="18267" spans="3:3" x14ac:dyDescent="0.2">
      <c r="C18267" s="13"/>
    </row>
    <row r="18268" spans="3:3" x14ac:dyDescent="0.2">
      <c r="C18268" s="13"/>
    </row>
    <row r="18269" spans="3:3" x14ac:dyDescent="0.2">
      <c r="C18269" s="13"/>
    </row>
    <row r="18270" spans="3:3" x14ac:dyDescent="0.2">
      <c r="C18270" s="13"/>
    </row>
    <row r="18271" spans="3:3" x14ac:dyDescent="0.2">
      <c r="C18271" s="13"/>
    </row>
    <row r="18272" spans="3:3" x14ac:dyDescent="0.2">
      <c r="C18272" s="13"/>
    </row>
    <row r="18273" spans="3:3" x14ac:dyDescent="0.2">
      <c r="C18273" s="13"/>
    </row>
    <row r="18274" spans="3:3" x14ac:dyDescent="0.2">
      <c r="C18274" s="13"/>
    </row>
    <row r="18275" spans="3:3" x14ac:dyDescent="0.2">
      <c r="C18275" s="13"/>
    </row>
    <row r="18276" spans="3:3" x14ac:dyDescent="0.2">
      <c r="C18276" s="13"/>
    </row>
    <row r="18277" spans="3:3" x14ac:dyDescent="0.2">
      <c r="C18277" s="13"/>
    </row>
    <row r="18278" spans="3:3" x14ac:dyDescent="0.2">
      <c r="C18278" s="13"/>
    </row>
    <row r="18279" spans="3:3" x14ac:dyDescent="0.2">
      <c r="C18279" s="13"/>
    </row>
    <row r="18280" spans="3:3" x14ac:dyDescent="0.2">
      <c r="C18280" s="13"/>
    </row>
    <row r="18281" spans="3:3" x14ac:dyDescent="0.2">
      <c r="C18281" s="13"/>
    </row>
    <row r="18282" spans="3:3" x14ac:dyDescent="0.2">
      <c r="C18282" s="13"/>
    </row>
    <row r="18283" spans="3:3" x14ac:dyDescent="0.2">
      <c r="C18283" s="13"/>
    </row>
    <row r="18284" spans="3:3" x14ac:dyDescent="0.2">
      <c r="C18284" s="13"/>
    </row>
    <row r="18285" spans="3:3" x14ac:dyDescent="0.2">
      <c r="C18285" s="13"/>
    </row>
    <row r="18286" spans="3:3" x14ac:dyDescent="0.2">
      <c r="C18286" s="13"/>
    </row>
    <row r="18287" spans="3:3" x14ac:dyDescent="0.2">
      <c r="C18287" s="13"/>
    </row>
    <row r="18288" spans="3:3" x14ac:dyDescent="0.2">
      <c r="C18288" s="13"/>
    </row>
    <row r="18289" spans="3:3" x14ac:dyDescent="0.2">
      <c r="C18289" s="13"/>
    </row>
    <row r="18290" spans="3:3" x14ac:dyDescent="0.2">
      <c r="C18290" s="13"/>
    </row>
    <row r="18291" spans="3:3" x14ac:dyDescent="0.2">
      <c r="C18291" s="13"/>
    </row>
    <row r="18292" spans="3:3" x14ac:dyDescent="0.2">
      <c r="C18292" s="13"/>
    </row>
    <row r="18293" spans="3:3" x14ac:dyDescent="0.2">
      <c r="C18293" s="13"/>
    </row>
    <row r="18294" spans="3:3" x14ac:dyDescent="0.2">
      <c r="C18294" s="13"/>
    </row>
    <row r="18295" spans="3:3" x14ac:dyDescent="0.2">
      <c r="C18295" s="13"/>
    </row>
    <row r="18296" spans="3:3" x14ac:dyDescent="0.2">
      <c r="C18296" s="13"/>
    </row>
    <row r="18297" spans="3:3" x14ac:dyDescent="0.2">
      <c r="C18297" s="13"/>
    </row>
    <row r="18298" spans="3:3" x14ac:dyDescent="0.2">
      <c r="C18298" s="13"/>
    </row>
    <row r="18299" spans="3:3" x14ac:dyDescent="0.2">
      <c r="C18299" s="13"/>
    </row>
    <row r="18300" spans="3:3" x14ac:dyDescent="0.2">
      <c r="C18300" s="13"/>
    </row>
    <row r="18301" spans="3:3" x14ac:dyDescent="0.2">
      <c r="C18301" s="13"/>
    </row>
    <row r="18302" spans="3:3" x14ac:dyDescent="0.2">
      <c r="C18302" s="13"/>
    </row>
    <row r="18303" spans="3:3" x14ac:dyDescent="0.2">
      <c r="C18303" s="13"/>
    </row>
    <row r="18304" spans="3:3" x14ac:dyDescent="0.2">
      <c r="C18304" s="13"/>
    </row>
    <row r="18305" spans="3:3" x14ac:dyDescent="0.2">
      <c r="C18305" s="13"/>
    </row>
    <row r="18306" spans="3:3" x14ac:dyDescent="0.2">
      <c r="C18306" s="13"/>
    </row>
    <row r="18307" spans="3:3" x14ac:dyDescent="0.2">
      <c r="C18307" s="13"/>
    </row>
    <row r="18308" spans="3:3" x14ac:dyDescent="0.2">
      <c r="C18308" s="13"/>
    </row>
    <row r="18309" spans="3:3" x14ac:dyDescent="0.2">
      <c r="C18309" s="13"/>
    </row>
    <row r="18310" spans="3:3" x14ac:dyDescent="0.2">
      <c r="C18310" s="13"/>
    </row>
    <row r="18311" spans="3:3" x14ac:dyDescent="0.2">
      <c r="C18311" s="13"/>
    </row>
    <row r="18312" spans="3:3" x14ac:dyDescent="0.2">
      <c r="C18312" s="13"/>
    </row>
    <row r="18313" spans="3:3" x14ac:dyDescent="0.2">
      <c r="C18313" s="13"/>
    </row>
    <row r="18314" spans="3:3" x14ac:dyDescent="0.2">
      <c r="C18314" s="13"/>
    </row>
    <row r="18315" spans="3:3" x14ac:dyDescent="0.2">
      <c r="C18315" s="13"/>
    </row>
    <row r="18316" spans="3:3" x14ac:dyDescent="0.2">
      <c r="C18316" s="13"/>
    </row>
    <row r="18317" spans="3:3" x14ac:dyDescent="0.2">
      <c r="C18317" s="13"/>
    </row>
    <row r="18318" spans="3:3" x14ac:dyDescent="0.2">
      <c r="C18318" s="13"/>
    </row>
    <row r="18319" spans="3:3" x14ac:dyDescent="0.2">
      <c r="C18319" s="13"/>
    </row>
    <row r="18320" spans="3:3" x14ac:dyDescent="0.2">
      <c r="C18320" s="13"/>
    </row>
    <row r="18321" spans="3:3" x14ac:dyDescent="0.2">
      <c r="C18321" s="13"/>
    </row>
    <row r="18322" spans="3:3" x14ac:dyDescent="0.2">
      <c r="C18322" s="13"/>
    </row>
    <row r="18323" spans="3:3" x14ac:dyDescent="0.2">
      <c r="C18323" s="13"/>
    </row>
    <row r="18324" spans="3:3" x14ac:dyDescent="0.2">
      <c r="C18324" s="13"/>
    </row>
    <row r="18325" spans="3:3" x14ac:dyDescent="0.2">
      <c r="C18325" s="13"/>
    </row>
    <row r="18326" spans="3:3" x14ac:dyDescent="0.2">
      <c r="C18326" s="13"/>
    </row>
    <row r="18327" spans="3:3" x14ac:dyDescent="0.2">
      <c r="C18327" s="13"/>
    </row>
    <row r="18328" spans="3:3" x14ac:dyDescent="0.2">
      <c r="C18328" s="13"/>
    </row>
    <row r="18329" spans="3:3" x14ac:dyDescent="0.2">
      <c r="C18329" s="13"/>
    </row>
    <row r="18330" spans="3:3" x14ac:dyDescent="0.2">
      <c r="C18330" s="13"/>
    </row>
    <row r="18331" spans="3:3" x14ac:dyDescent="0.2">
      <c r="C18331" s="13"/>
    </row>
    <row r="18332" spans="3:3" x14ac:dyDescent="0.2">
      <c r="C18332" s="13"/>
    </row>
    <row r="18333" spans="3:3" x14ac:dyDescent="0.2">
      <c r="C18333" s="13"/>
    </row>
    <row r="18334" spans="3:3" x14ac:dyDescent="0.2">
      <c r="C18334" s="13"/>
    </row>
    <row r="18335" spans="3:3" x14ac:dyDescent="0.2">
      <c r="C18335" s="13"/>
    </row>
    <row r="18336" spans="3:3" x14ac:dyDescent="0.2">
      <c r="C18336" s="13"/>
    </row>
    <row r="18337" spans="3:3" x14ac:dyDescent="0.2">
      <c r="C18337" s="13"/>
    </row>
    <row r="18338" spans="3:3" x14ac:dyDescent="0.2">
      <c r="C18338" s="13"/>
    </row>
    <row r="18339" spans="3:3" x14ac:dyDescent="0.2">
      <c r="C18339" s="13"/>
    </row>
    <row r="18340" spans="3:3" x14ac:dyDescent="0.2">
      <c r="C18340" s="13"/>
    </row>
    <row r="18341" spans="3:3" x14ac:dyDescent="0.2">
      <c r="C18341" s="13"/>
    </row>
    <row r="18342" spans="3:3" x14ac:dyDescent="0.2">
      <c r="C18342" s="13"/>
    </row>
    <row r="18343" spans="3:3" x14ac:dyDescent="0.2">
      <c r="C18343" s="13"/>
    </row>
    <row r="18344" spans="3:3" x14ac:dyDescent="0.2">
      <c r="C18344" s="13"/>
    </row>
    <row r="18345" spans="3:3" x14ac:dyDescent="0.2">
      <c r="C18345" s="13"/>
    </row>
    <row r="18346" spans="3:3" x14ac:dyDescent="0.2">
      <c r="C18346" s="13"/>
    </row>
    <row r="18347" spans="3:3" x14ac:dyDescent="0.2">
      <c r="C18347" s="13"/>
    </row>
    <row r="18348" spans="3:3" x14ac:dyDescent="0.2">
      <c r="C18348" s="13"/>
    </row>
    <row r="18349" spans="3:3" x14ac:dyDescent="0.2">
      <c r="C18349" s="13"/>
    </row>
    <row r="18350" spans="3:3" x14ac:dyDescent="0.2">
      <c r="C18350" s="13"/>
    </row>
    <row r="18351" spans="3:3" x14ac:dyDescent="0.2">
      <c r="C18351" s="13"/>
    </row>
    <row r="18352" spans="3:3" x14ac:dyDescent="0.2">
      <c r="C18352" s="13"/>
    </row>
    <row r="18353" spans="3:3" x14ac:dyDescent="0.2">
      <c r="C18353" s="13"/>
    </row>
    <row r="18354" spans="3:3" x14ac:dyDescent="0.2">
      <c r="C18354" s="13"/>
    </row>
    <row r="18355" spans="3:3" x14ac:dyDescent="0.2">
      <c r="C18355" s="13"/>
    </row>
    <row r="18356" spans="3:3" x14ac:dyDescent="0.2">
      <c r="C18356" s="13"/>
    </row>
    <row r="18357" spans="3:3" x14ac:dyDescent="0.2">
      <c r="C18357" s="13"/>
    </row>
    <row r="18358" spans="3:3" x14ac:dyDescent="0.2">
      <c r="C18358" s="13"/>
    </row>
    <row r="18359" spans="3:3" x14ac:dyDescent="0.2">
      <c r="C18359" s="13"/>
    </row>
    <row r="18360" spans="3:3" x14ac:dyDescent="0.2">
      <c r="C18360" s="13"/>
    </row>
    <row r="18361" spans="3:3" x14ac:dyDescent="0.2">
      <c r="C18361" s="13"/>
    </row>
    <row r="18362" spans="3:3" x14ac:dyDescent="0.2">
      <c r="C18362" s="13"/>
    </row>
    <row r="18363" spans="3:3" x14ac:dyDescent="0.2">
      <c r="C18363" s="13"/>
    </row>
    <row r="18364" spans="3:3" x14ac:dyDescent="0.2">
      <c r="C18364" s="13"/>
    </row>
    <row r="18365" spans="3:3" x14ac:dyDescent="0.2">
      <c r="C18365" s="13"/>
    </row>
    <row r="18366" spans="3:3" x14ac:dyDescent="0.2">
      <c r="C18366" s="13"/>
    </row>
    <row r="18367" spans="3:3" x14ac:dyDescent="0.2">
      <c r="C18367" s="13"/>
    </row>
    <row r="18368" spans="3:3" x14ac:dyDescent="0.2">
      <c r="C18368" s="13"/>
    </row>
    <row r="18369" spans="3:3" x14ac:dyDescent="0.2">
      <c r="C18369" s="13"/>
    </row>
    <row r="18370" spans="3:3" x14ac:dyDescent="0.2">
      <c r="C18370" s="13"/>
    </row>
    <row r="18371" spans="3:3" x14ac:dyDescent="0.2">
      <c r="C18371" s="13"/>
    </row>
    <row r="18372" spans="3:3" x14ac:dyDescent="0.2">
      <c r="C18372" s="13"/>
    </row>
    <row r="18373" spans="3:3" x14ac:dyDescent="0.2">
      <c r="C18373" s="13"/>
    </row>
    <row r="18374" spans="3:3" x14ac:dyDescent="0.2">
      <c r="C18374" s="13"/>
    </row>
    <row r="18375" spans="3:3" x14ac:dyDescent="0.2">
      <c r="C18375" s="13"/>
    </row>
    <row r="18376" spans="3:3" x14ac:dyDescent="0.2">
      <c r="C18376" s="13"/>
    </row>
    <row r="18377" spans="3:3" x14ac:dyDescent="0.2">
      <c r="C18377" s="13"/>
    </row>
    <row r="18378" spans="3:3" x14ac:dyDescent="0.2">
      <c r="C18378" s="13"/>
    </row>
    <row r="18379" spans="3:3" x14ac:dyDescent="0.2">
      <c r="C18379" s="13"/>
    </row>
    <row r="18380" spans="3:3" x14ac:dyDescent="0.2">
      <c r="C18380" s="13"/>
    </row>
    <row r="18381" spans="3:3" x14ac:dyDescent="0.2">
      <c r="C18381" s="13"/>
    </row>
    <row r="18382" spans="3:3" x14ac:dyDescent="0.2">
      <c r="C18382" s="13"/>
    </row>
    <row r="18383" spans="3:3" x14ac:dyDescent="0.2">
      <c r="C18383" s="13"/>
    </row>
    <row r="18384" spans="3:3" x14ac:dyDescent="0.2">
      <c r="C18384" s="13"/>
    </row>
    <row r="18385" spans="3:3" x14ac:dyDescent="0.2">
      <c r="C18385" s="13"/>
    </row>
    <row r="18386" spans="3:3" x14ac:dyDescent="0.2">
      <c r="C18386" s="13"/>
    </row>
    <row r="18387" spans="3:3" x14ac:dyDescent="0.2">
      <c r="C18387" s="13"/>
    </row>
    <row r="18388" spans="3:3" x14ac:dyDescent="0.2">
      <c r="C18388" s="13"/>
    </row>
    <row r="18389" spans="3:3" x14ac:dyDescent="0.2">
      <c r="C18389" s="13"/>
    </row>
    <row r="18390" spans="3:3" x14ac:dyDescent="0.2">
      <c r="C18390" s="13"/>
    </row>
    <row r="18391" spans="3:3" x14ac:dyDescent="0.2">
      <c r="C18391" s="13"/>
    </row>
    <row r="18392" spans="3:3" x14ac:dyDescent="0.2">
      <c r="C18392" s="13"/>
    </row>
    <row r="18393" spans="3:3" x14ac:dyDescent="0.2">
      <c r="C18393" s="13"/>
    </row>
    <row r="18394" spans="3:3" x14ac:dyDescent="0.2">
      <c r="C18394" s="13"/>
    </row>
    <row r="18395" spans="3:3" x14ac:dyDescent="0.2">
      <c r="C18395" s="13"/>
    </row>
    <row r="18396" spans="3:3" x14ac:dyDescent="0.2">
      <c r="C18396" s="13"/>
    </row>
    <row r="18397" spans="3:3" x14ac:dyDescent="0.2">
      <c r="C18397" s="13"/>
    </row>
    <row r="18398" spans="3:3" x14ac:dyDescent="0.2">
      <c r="C18398" s="13"/>
    </row>
    <row r="18399" spans="3:3" x14ac:dyDescent="0.2">
      <c r="C18399" s="13"/>
    </row>
    <row r="18400" spans="3:3" x14ac:dyDescent="0.2">
      <c r="C18400" s="13"/>
    </row>
    <row r="18401" spans="3:3" x14ac:dyDescent="0.2">
      <c r="C18401" s="13"/>
    </row>
    <row r="18402" spans="3:3" x14ac:dyDescent="0.2">
      <c r="C18402" s="13"/>
    </row>
    <row r="18403" spans="3:3" x14ac:dyDescent="0.2">
      <c r="C18403" s="13"/>
    </row>
    <row r="18404" spans="3:3" x14ac:dyDescent="0.2">
      <c r="C18404" s="13"/>
    </row>
    <row r="18405" spans="3:3" x14ac:dyDescent="0.2">
      <c r="C18405" s="13"/>
    </row>
    <row r="18406" spans="3:3" x14ac:dyDescent="0.2">
      <c r="C18406" s="13"/>
    </row>
    <row r="18407" spans="3:3" x14ac:dyDescent="0.2">
      <c r="C18407" s="13"/>
    </row>
    <row r="18408" spans="3:3" x14ac:dyDescent="0.2">
      <c r="C18408" s="13"/>
    </row>
    <row r="18409" spans="3:3" x14ac:dyDescent="0.2">
      <c r="C18409" s="13"/>
    </row>
    <row r="18410" spans="3:3" x14ac:dyDescent="0.2">
      <c r="C18410" s="13"/>
    </row>
    <row r="18411" spans="3:3" x14ac:dyDescent="0.2">
      <c r="C18411" s="13"/>
    </row>
    <row r="18412" spans="3:3" x14ac:dyDescent="0.2">
      <c r="C18412" s="13"/>
    </row>
    <row r="18413" spans="3:3" x14ac:dyDescent="0.2">
      <c r="C18413" s="13"/>
    </row>
    <row r="18414" spans="3:3" x14ac:dyDescent="0.2">
      <c r="C18414" s="13"/>
    </row>
    <row r="18415" spans="3:3" x14ac:dyDescent="0.2">
      <c r="C18415" s="13"/>
    </row>
    <row r="18416" spans="3:3" x14ac:dyDescent="0.2">
      <c r="C18416" s="13"/>
    </row>
    <row r="18417" spans="3:3" x14ac:dyDescent="0.2">
      <c r="C18417" s="13"/>
    </row>
    <row r="18418" spans="3:3" x14ac:dyDescent="0.2">
      <c r="C18418" s="13"/>
    </row>
    <row r="18419" spans="3:3" x14ac:dyDescent="0.2">
      <c r="C18419" s="13"/>
    </row>
    <row r="18420" spans="3:3" x14ac:dyDescent="0.2">
      <c r="C18420" s="13"/>
    </row>
    <row r="18421" spans="3:3" x14ac:dyDescent="0.2">
      <c r="C18421" s="13"/>
    </row>
    <row r="18422" spans="3:3" x14ac:dyDescent="0.2">
      <c r="C18422" s="13"/>
    </row>
    <row r="18423" spans="3:3" x14ac:dyDescent="0.2">
      <c r="C18423" s="13"/>
    </row>
    <row r="18424" spans="3:3" x14ac:dyDescent="0.2">
      <c r="C18424" s="13"/>
    </row>
    <row r="18425" spans="3:3" x14ac:dyDescent="0.2">
      <c r="C18425" s="13"/>
    </row>
    <row r="18426" spans="3:3" x14ac:dyDescent="0.2">
      <c r="C18426" s="13"/>
    </row>
    <row r="18427" spans="3:3" x14ac:dyDescent="0.2">
      <c r="C18427" s="13"/>
    </row>
    <row r="18428" spans="3:3" x14ac:dyDescent="0.2">
      <c r="C18428" s="13"/>
    </row>
    <row r="18429" spans="3:3" x14ac:dyDescent="0.2">
      <c r="C18429" s="13"/>
    </row>
    <row r="18430" spans="3:3" x14ac:dyDescent="0.2">
      <c r="C18430" s="13"/>
    </row>
    <row r="18431" spans="3:3" x14ac:dyDescent="0.2">
      <c r="C18431" s="13"/>
    </row>
    <row r="18432" spans="3:3" x14ac:dyDescent="0.2">
      <c r="C18432" s="13"/>
    </row>
    <row r="18433" spans="3:3" x14ac:dyDescent="0.2">
      <c r="C18433" s="13"/>
    </row>
    <row r="18434" spans="3:3" x14ac:dyDescent="0.2">
      <c r="C18434" s="13"/>
    </row>
    <row r="18435" spans="3:3" x14ac:dyDescent="0.2">
      <c r="C18435" s="13"/>
    </row>
    <row r="18436" spans="3:3" x14ac:dyDescent="0.2">
      <c r="C18436" s="13"/>
    </row>
    <row r="18437" spans="3:3" x14ac:dyDescent="0.2">
      <c r="C18437" s="13"/>
    </row>
    <row r="18438" spans="3:3" x14ac:dyDescent="0.2">
      <c r="C18438" s="13"/>
    </row>
    <row r="18439" spans="3:3" x14ac:dyDescent="0.2">
      <c r="C18439" s="13"/>
    </row>
    <row r="18440" spans="3:3" x14ac:dyDescent="0.2">
      <c r="C18440" s="13"/>
    </row>
    <row r="18441" spans="3:3" x14ac:dyDescent="0.2">
      <c r="C18441" s="13"/>
    </row>
    <row r="18442" spans="3:3" x14ac:dyDescent="0.2">
      <c r="C18442" s="13"/>
    </row>
    <row r="18443" spans="3:3" x14ac:dyDescent="0.2">
      <c r="C18443" s="13"/>
    </row>
    <row r="18444" spans="3:3" x14ac:dyDescent="0.2">
      <c r="C18444" s="13"/>
    </row>
    <row r="18445" spans="3:3" x14ac:dyDescent="0.2">
      <c r="C18445" s="13"/>
    </row>
    <row r="18446" spans="3:3" x14ac:dyDescent="0.2">
      <c r="C18446" s="13"/>
    </row>
    <row r="18447" spans="3:3" x14ac:dyDescent="0.2">
      <c r="C18447" s="13"/>
    </row>
    <row r="18448" spans="3:3" x14ac:dyDescent="0.2">
      <c r="C18448" s="13"/>
    </row>
    <row r="18449" spans="3:3" x14ac:dyDescent="0.2">
      <c r="C18449" s="13"/>
    </row>
    <row r="18450" spans="3:3" x14ac:dyDescent="0.2">
      <c r="C18450" s="13"/>
    </row>
    <row r="18451" spans="3:3" x14ac:dyDescent="0.2">
      <c r="C18451" s="13"/>
    </row>
    <row r="18452" spans="3:3" x14ac:dyDescent="0.2">
      <c r="C18452" s="13"/>
    </row>
    <row r="18453" spans="3:3" x14ac:dyDescent="0.2">
      <c r="C18453" s="13"/>
    </row>
    <row r="18454" spans="3:3" x14ac:dyDescent="0.2">
      <c r="C18454" s="13"/>
    </row>
    <row r="18455" spans="3:3" x14ac:dyDescent="0.2">
      <c r="C18455" s="13"/>
    </row>
    <row r="18456" spans="3:3" x14ac:dyDescent="0.2">
      <c r="C18456" s="13"/>
    </row>
    <row r="18457" spans="3:3" x14ac:dyDescent="0.2">
      <c r="C18457" s="13"/>
    </row>
    <row r="18458" spans="3:3" x14ac:dyDescent="0.2">
      <c r="C18458" s="13"/>
    </row>
    <row r="18459" spans="3:3" x14ac:dyDescent="0.2">
      <c r="C18459" s="13"/>
    </row>
    <row r="18460" spans="3:3" x14ac:dyDescent="0.2">
      <c r="C18460" s="13"/>
    </row>
    <row r="18461" spans="3:3" x14ac:dyDescent="0.2">
      <c r="C18461" s="13"/>
    </row>
    <row r="18462" spans="3:3" x14ac:dyDescent="0.2">
      <c r="C18462" s="13"/>
    </row>
    <row r="18463" spans="3:3" x14ac:dyDescent="0.2">
      <c r="C18463" s="13"/>
    </row>
    <row r="18464" spans="3:3" x14ac:dyDescent="0.2">
      <c r="C18464" s="13"/>
    </row>
    <row r="18465" spans="3:3" x14ac:dyDescent="0.2">
      <c r="C18465" s="13"/>
    </row>
    <row r="18466" spans="3:3" x14ac:dyDescent="0.2">
      <c r="C18466" s="13"/>
    </row>
    <row r="18467" spans="3:3" x14ac:dyDescent="0.2">
      <c r="C18467" s="13"/>
    </row>
    <row r="18468" spans="3:3" x14ac:dyDescent="0.2">
      <c r="C18468" s="13"/>
    </row>
    <row r="18469" spans="3:3" x14ac:dyDescent="0.2">
      <c r="C18469" s="13"/>
    </row>
    <row r="18470" spans="3:3" x14ac:dyDescent="0.2">
      <c r="C18470" s="13"/>
    </row>
    <row r="18471" spans="3:3" x14ac:dyDescent="0.2">
      <c r="C18471" s="13"/>
    </row>
    <row r="18472" spans="3:3" x14ac:dyDescent="0.2">
      <c r="C18472" s="13"/>
    </row>
    <row r="18473" spans="3:3" x14ac:dyDescent="0.2">
      <c r="C18473" s="13"/>
    </row>
    <row r="18474" spans="3:3" x14ac:dyDescent="0.2">
      <c r="C18474" s="13"/>
    </row>
    <row r="18475" spans="3:3" x14ac:dyDescent="0.2">
      <c r="C18475" s="13"/>
    </row>
    <row r="18476" spans="3:3" x14ac:dyDescent="0.2">
      <c r="C18476" s="13"/>
    </row>
    <row r="18477" spans="3:3" x14ac:dyDescent="0.2">
      <c r="C18477" s="13"/>
    </row>
    <row r="18478" spans="3:3" x14ac:dyDescent="0.2">
      <c r="C18478" s="13"/>
    </row>
    <row r="18479" spans="3:3" x14ac:dyDescent="0.2">
      <c r="C18479" s="13"/>
    </row>
    <row r="18480" spans="3:3" x14ac:dyDescent="0.2">
      <c r="C18480" s="13"/>
    </row>
    <row r="18481" spans="3:3" x14ac:dyDescent="0.2">
      <c r="C18481" s="13"/>
    </row>
    <row r="18482" spans="3:3" x14ac:dyDescent="0.2">
      <c r="C18482" s="13"/>
    </row>
    <row r="18483" spans="3:3" x14ac:dyDescent="0.2">
      <c r="C18483" s="13"/>
    </row>
    <row r="18484" spans="3:3" x14ac:dyDescent="0.2">
      <c r="C18484" s="13"/>
    </row>
    <row r="18485" spans="3:3" x14ac:dyDescent="0.2">
      <c r="C18485" s="13"/>
    </row>
    <row r="18486" spans="3:3" x14ac:dyDescent="0.2">
      <c r="C18486" s="13"/>
    </row>
    <row r="18487" spans="3:3" x14ac:dyDescent="0.2">
      <c r="C18487" s="13"/>
    </row>
    <row r="18488" spans="3:3" x14ac:dyDescent="0.2">
      <c r="C18488" s="13"/>
    </row>
    <row r="18489" spans="3:3" x14ac:dyDescent="0.2">
      <c r="C18489" s="13"/>
    </row>
    <row r="18490" spans="3:3" x14ac:dyDescent="0.2">
      <c r="C18490" s="13"/>
    </row>
    <row r="18491" spans="3:3" x14ac:dyDescent="0.2">
      <c r="C18491" s="13"/>
    </row>
    <row r="18492" spans="3:3" x14ac:dyDescent="0.2">
      <c r="C18492" s="13"/>
    </row>
    <row r="18493" spans="3:3" x14ac:dyDescent="0.2">
      <c r="C18493" s="13"/>
    </row>
    <row r="18494" spans="3:3" x14ac:dyDescent="0.2">
      <c r="C18494" s="13"/>
    </row>
    <row r="18495" spans="3:3" x14ac:dyDescent="0.2">
      <c r="C18495" s="13"/>
    </row>
    <row r="18496" spans="3:3" x14ac:dyDescent="0.2">
      <c r="C18496" s="13"/>
    </row>
    <row r="18497" spans="3:3" x14ac:dyDescent="0.2">
      <c r="C18497" s="13"/>
    </row>
    <row r="18498" spans="3:3" x14ac:dyDescent="0.2">
      <c r="C18498" s="13"/>
    </row>
    <row r="18499" spans="3:3" x14ac:dyDescent="0.2">
      <c r="C18499" s="13"/>
    </row>
    <row r="18500" spans="3:3" x14ac:dyDescent="0.2">
      <c r="C18500" s="13"/>
    </row>
    <row r="18501" spans="3:3" x14ac:dyDescent="0.2">
      <c r="C18501" s="13"/>
    </row>
    <row r="18502" spans="3:3" x14ac:dyDescent="0.2">
      <c r="C18502" s="13"/>
    </row>
    <row r="18503" spans="3:3" x14ac:dyDescent="0.2">
      <c r="C18503" s="13"/>
    </row>
    <row r="18504" spans="3:3" x14ac:dyDescent="0.2">
      <c r="C18504" s="13"/>
    </row>
    <row r="18505" spans="3:3" x14ac:dyDescent="0.2">
      <c r="C18505" s="13"/>
    </row>
    <row r="18506" spans="3:3" x14ac:dyDescent="0.2">
      <c r="C18506" s="13"/>
    </row>
    <row r="18507" spans="3:3" x14ac:dyDescent="0.2">
      <c r="C18507" s="13"/>
    </row>
    <row r="18508" spans="3:3" x14ac:dyDescent="0.2">
      <c r="C18508" s="13"/>
    </row>
    <row r="18509" spans="3:3" x14ac:dyDescent="0.2">
      <c r="C18509" s="13"/>
    </row>
    <row r="18510" spans="3:3" x14ac:dyDescent="0.2">
      <c r="C18510" s="13"/>
    </row>
    <row r="18511" spans="3:3" x14ac:dyDescent="0.2">
      <c r="C18511" s="13"/>
    </row>
    <row r="18512" spans="3:3" x14ac:dyDescent="0.2">
      <c r="C18512" s="13"/>
    </row>
    <row r="18513" spans="3:3" x14ac:dyDescent="0.2">
      <c r="C18513" s="13"/>
    </row>
    <row r="18514" spans="3:3" x14ac:dyDescent="0.2">
      <c r="C18514" s="13"/>
    </row>
    <row r="18515" spans="3:3" x14ac:dyDescent="0.2">
      <c r="C18515" s="13"/>
    </row>
    <row r="18516" spans="3:3" x14ac:dyDescent="0.2">
      <c r="C18516" s="13"/>
    </row>
    <row r="18517" spans="3:3" x14ac:dyDescent="0.2">
      <c r="C18517" s="13"/>
    </row>
    <row r="18518" spans="3:3" x14ac:dyDescent="0.2">
      <c r="C18518" s="13"/>
    </row>
    <row r="18519" spans="3:3" x14ac:dyDescent="0.2">
      <c r="C18519" s="13"/>
    </row>
    <row r="18520" spans="3:3" x14ac:dyDescent="0.2">
      <c r="C18520" s="13"/>
    </row>
    <row r="18521" spans="3:3" x14ac:dyDescent="0.2">
      <c r="C18521" s="13"/>
    </row>
    <row r="18522" spans="3:3" x14ac:dyDescent="0.2">
      <c r="C18522" s="13"/>
    </row>
    <row r="18523" spans="3:3" x14ac:dyDescent="0.2">
      <c r="C18523" s="13"/>
    </row>
    <row r="18524" spans="3:3" x14ac:dyDescent="0.2">
      <c r="C18524" s="13"/>
    </row>
    <row r="18525" spans="3:3" x14ac:dyDescent="0.2">
      <c r="C18525" s="13"/>
    </row>
    <row r="18526" spans="3:3" x14ac:dyDescent="0.2">
      <c r="C18526" s="13"/>
    </row>
    <row r="18527" spans="3:3" x14ac:dyDescent="0.2">
      <c r="C18527" s="13"/>
    </row>
    <row r="18528" spans="3:3" x14ac:dyDescent="0.2">
      <c r="C18528" s="13"/>
    </row>
    <row r="18529" spans="3:3" x14ac:dyDescent="0.2">
      <c r="C18529" s="13"/>
    </row>
    <row r="18530" spans="3:3" x14ac:dyDescent="0.2">
      <c r="C18530" s="13"/>
    </row>
    <row r="18531" spans="3:3" x14ac:dyDescent="0.2">
      <c r="C18531" s="13"/>
    </row>
    <row r="18532" spans="3:3" x14ac:dyDescent="0.2">
      <c r="C18532" s="13"/>
    </row>
    <row r="18533" spans="3:3" x14ac:dyDescent="0.2">
      <c r="C18533" s="13"/>
    </row>
    <row r="18534" spans="3:3" x14ac:dyDescent="0.2">
      <c r="C18534" s="13"/>
    </row>
    <row r="18535" spans="3:3" x14ac:dyDescent="0.2">
      <c r="C18535" s="13"/>
    </row>
    <row r="18536" spans="3:3" x14ac:dyDescent="0.2">
      <c r="C18536" s="13"/>
    </row>
    <row r="18537" spans="3:3" x14ac:dyDescent="0.2">
      <c r="C18537" s="13"/>
    </row>
    <row r="18538" spans="3:3" x14ac:dyDescent="0.2">
      <c r="C18538" s="13"/>
    </row>
    <row r="18539" spans="3:3" x14ac:dyDescent="0.2">
      <c r="C18539" s="13"/>
    </row>
    <row r="18540" spans="3:3" x14ac:dyDescent="0.2">
      <c r="C18540" s="13"/>
    </row>
    <row r="18541" spans="3:3" x14ac:dyDescent="0.2">
      <c r="C18541" s="13"/>
    </row>
    <row r="18542" spans="3:3" x14ac:dyDescent="0.2">
      <c r="C18542" s="13"/>
    </row>
    <row r="18543" spans="3:3" x14ac:dyDescent="0.2">
      <c r="C18543" s="13"/>
    </row>
    <row r="18544" spans="3:3" x14ac:dyDescent="0.2">
      <c r="C18544" s="13"/>
    </row>
    <row r="18545" spans="3:3" x14ac:dyDescent="0.2">
      <c r="C18545" s="13"/>
    </row>
    <row r="18546" spans="3:3" x14ac:dyDescent="0.2">
      <c r="C18546" s="13"/>
    </row>
    <row r="18547" spans="3:3" x14ac:dyDescent="0.2">
      <c r="C18547" s="13"/>
    </row>
    <row r="18548" spans="3:3" x14ac:dyDescent="0.2">
      <c r="C18548" s="13"/>
    </row>
    <row r="18549" spans="3:3" x14ac:dyDescent="0.2">
      <c r="C18549" s="13"/>
    </row>
    <row r="18550" spans="3:3" x14ac:dyDescent="0.2">
      <c r="C18550" s="13"/>
    </row>
    <row r="18551" spans="3:3" x14ac:dyDescent="0.2">
      <c r="C18551" s="13"/>
    </row>
    <row r="18552" spans="3:3" x14ac:dyDescent="0.2">
      <c r="C18552" s="13"/>
    </row>
    <row r="18553" spans="3:3" x14ac:dyDescent="0.2">
      <c r="C18553" s="13"/>
    </row>
    <row r="18554" spans="3:3" x14ac:dyDescent="0.2">
      <c r="C18554" s="13"/>
    </row>
    <row r="18555" spans="3:3" x14ac:dyDescent="0.2">
      <c r="C18555" s="13"/>
    </row>
    <row r="18556" spans="3:3" x14ac:dyDescent="0.2">
      <c r="C18556" s="13"/>
    </row>
    <row r="18557" spans="3:3" x14ac:dyDescent="0.2">
      <c r="C18557" s="13"/>
    </row>
    <row r="18558" spans="3:3" x14ac:dyDescent="0.2">
      <c r="C18558" s="13"/>
    </row>
    <row r="18559" spans="3:3" x14ac:dyDescent="0.2">
      <c r="C18559" s="13"/>
    </row>
    <row r="18560" spans="3:3" x14ac:dyDescent="0.2">
      <c r="C18560" s="13"/>
    </row>
    <row r="18561" spans="3:3" x14ac:dyDescent="0.2">
      <c r="C18561" s="13"/>
    </row>
    <row r="18562" spans="3:3" x14ac:dyDescent="0.2">
      <c r="C18562" s="13"/>
    </row>
    <row r="18563" spans="3:3" x14ac:dyDescent="0.2">
      <c r="C18563" s="13"/>
    </row>
    <row r="18564" spans="3:3" x14ac:dyDescent="0.2">
      <c r="C18564" s="13"/>
    </row>
    <row r="18565" spans="3:3" x14ac:dyDescent="0.2">
      <c r="C18565" s="13"/>
    </row>
    <row r="18566" spans="3:3" x14ac:dyDescent="0.2">
      <c r="C18566" s="13"/>
    </row>
    <row r="18567" spans="3:3" x14ac:dyDescent="0.2">
      <c r="C18567" s="13"/>
    </row>
    <row r="18568" spans="3:3" x14ac:dyDescent="0.2">
      <c r="C18568" s="13"/>
    </row>
    <row r="18569" spans="3:3" x14ac:dyDescent="0.2">
      <c r="C18569" s="13"/>
    </row>
    <row r="18570" spans="3:3" x14ac:dyDescent="0.2">
      <c r="C18570" s="13"/>
    </row>
    <row r="18571" spans="3:3" x14ac:dyDescent="0.2">
      <c r="C18571" s="13"/>
    </row>
    <row r="18572" spans="3:3" x14ac:dyDescent="0.2">
      <c r="C18572" s="13"/>
    </row>
    <row r="18573" spans="3:3" x14ac:dyDescent="0.2">
      <c r="C18573" s="13"/>
    </row>
    <row r="18574" spans="3:3" x14ac:dyDescent="0.2">
      <c r="C18574" s="13"/>
    </row>
    <row r="18575" spans="3:3" x14ac:dyDescent="0.2">
      <c r="C18575" s="13"/>
    </row>
    <row r="18576" spans="3:3" x14ac:dyDescent="0.2">
      <c r="C18576" s="13"/>
    </row>
    <row r="18577" spans="3:3" x14ac:dyDescent="0.2">
      <c r="C18577" s="13"/>
    </row>
    <row r="18578" spans="3:3" x14ac:dyDescent="0.2">
      <c r="C18578" s="13"/>
    </row>
    <row r="18579" spans="3:3" x14ac:dyDescent="0.2">
      <c r="C18579" s="13"/>
    </row>
    <row r="18580" spans="3:3" x14ac:dyDescent="0.2">
      <c r="C18580" s="13"/>
    </row>
    <row r="18581" spans="3:3" x14ac:dyDescent="0.2">
      <c r="C18581" s="13"/>
    </row>
    <row r="18582" spans="3:3" x14ac:dyDescent="0.2">
      <c r="C18582" s="13"/>
    </row>
    <row r="18583" spans="3:3" x14ac:dyDescent="0.2">
      <c r="C18583" s="13"/>
    </row>
    <row r="18584" spans="3:3" x14ac:dyDescent="0.2">
      <c r="C18584" s="13"/>
    </row>
    <row r="18585" spans="3:3" x14ac:dyDescent="0.2">
      <c r="C18585" s="13"/>
    </row>
    <row r="18586" spans="3:3" x14ac:dyDescent="0.2">
      <c r="C18586" s="13"/>
    </row>
    <row r="18587" spans="3:3" x14ac:dyDescent="0.2">
      <c r="C18587" s="13"/>
    </row>
    <row r="18588" spans="3:3" x14ac:dyDescent="0.2">
      <c r="C18588" s="13"/>
    </row>
    <row r="18589" spans="3:3" x14ac:dyDescent="0.2">
      <c r="C18589" s="13"/>
    </row>
    <row r="18590" spans="3:3" x14ac:dyDescent="0.2">
      <c r="C18590" s="13"/>
    </row>
    <row r="18591" spans="3:3" x14ac:dyDescent="0.2">
      <c r="C18591" s="13"/>
    </row>
    <row r="18592" spans="3:3" x14ac:dyDescent="0.2">
      <c r="C18592" s="13"/>
    </row>
    <row r="18593" spans="3:3" x14ac:dyDescent="0.2">
      <c r="C18593" s="13"/>
    </row>
    <row r="18594" spans="3:3" x14ac:dyDescent="0.2">
      <c r="C18594" s="13"/>
    </row>
    <row r="18595" spans="3:3" x14ac:dyDescent="0.2">
      <c r="C18595" s="13"/>
    </row>
    <row r="18596" spans="3:3" x14ac:dyDescent="0.2">
      <c r="C18596" s="13"/>
    </row>
    <row r="18597" spans="3:3" x14ac:dyDescent="0.2">
      <c r="C18597" s="13"/>
    </row>
    <row r="18598" spans="3:3" x14ac:dyDescent="0.2">
      <c r="C18598" s="13"/>
    </row>
    <row r="18599" spans="3:3" x14ac:dyDescent="0.2">
      <c r="C18599" s="13"/>
    </row>
    <row r="18600" spans="3:3" x14ac:dyDescent="0.2">
      <c r="C18600" s="13"/>
    </row>
    <row r="18601" spans="3:3" x14ac:dyDescent="0.2">
      <c r="C18601" s="13"/>
    </row>
    <row r="18602" spans="3:3" x14ac:dyDescent="0.2">
      <c r="C18602" s="13"/>
    </row>
    <row r="18603" spans="3:3" x14ac:dyDescent="0.2">
      <c r="C18603" s="13"/>
    </row>
    <row r="18604" spans="3:3" x14ac:dyDescent="0.2">
      <c r="C18604" s="13"/>
    </row>
    <row r="18605" spans="3:3" x14ac:dyDescent="0.2">
      <c r="C18605" s="13"/>
    </row>
    <row r="18606" spans="3:3" x14ac:dyDescent="0.2">
      <c r="C18606" s="13"/>
    </row>
    <row r="18607" spans="3:3" x14ac:dyDescent="0.2">
      <c r="C18607" s="13"/>
    </row>
    <row r="18608" spans="3:3" x14ac:dyDescent="0.2">
      <c r="C18608" s="13"/>
    </row>
    <row r="18609" spans="3:3" x14ac:dyDescent="0.2">
      <c r="C18609" s="13"/>
    </row>
    <row r="18610" spans="3:3" x14ac:dyDescent="0.2">
      <c r="C18610" s="13"/>
    </row>
    <row r="18611" spans="3:3" x14ac:dyDescent="0.2">
      <c r="C18611" s="13"/>
    </row>
    <row r="18612" spans="3:3" x14ac:dyDescent="0.2">
      <c r="C18612" s="13"/>
    </row>
    <row r="18613" spans="3:3" x14ac:dyDescent="0.2">
      <c r="C18613" s="13"/>
    </row>
    <row r="18614" spans="3:3" x14ac:dyDescent="0.2">
      <c r="C18614" s="13"/>
    </row>
    <row r="18615" spans="3:3" x14ac:dyDescent="0.2">
      <c r="C18615" s="13"/>
    </row>
    <row r="18616" spans="3:3" x14ac:dyDescent="0.2">
      <c r="C18616" s="13"/>
    </row>
    <row r="18617" spans="3:3" x14ac:dyDescent="0.2">
      <c r="C18617" s="13"/>
    </row>
    <row r="18618" spans="3:3" x14ac:dyDescent="0.2">
      <c r="C18618" s="13"/>
    </row>
    <row r="18619" spans="3:3" x14ac:dyDescent="0.2">
      <c r="C18619" s="13"/>
    </row>
    <row r="18620" spans="3:3" x14ac:dyDescent="0.2">
      <c r="C18620" s="13"/>
    </row>
    <row r="18621" spans="3:3" x14ac:dyDescent="0.2">
      <c r="C18621" s="13"/>
    </row>
    <row r="18622" spans="3:3" x14ac:dyDescent="0.2">
      <c r="C18622" s="13"/>
    </row>
    <row r="18623" spans="3:3" x14ac:dyDescent="0.2">
      <c r="C18623" s="13"/>
    </row>
    <row r="18624" spans="3:3" x14ac:dyDescent="0.2">
      <c r="C18624" s="13"/>
    </row>
    <row r="18625" spans="3:3" x14ac:dyDescent="0.2">
      <c r="C18625" s="13"/>
    </row>
    <row r="18626" spans="3:3" x14ac:dyDescent="0.2">
      <c r="C18626" s="13"/>
    </row>
    <row r="18627" spans="3:3" x14ac:dyDescent="0.2">
      <c r="C18627" s="13"/>
    </row>
    <row r="18628" spans="3:3" x14ac:dyDescent="0.2">
      <c r="C18628" s="13"/>
    </row>
    <row r="18629" spans="3:3" x14ac:dyDescent="0.2">
      <c r="C18629" s="13"/>
    </row>
    <row r="18630" spans="3:3" x14ac:dyDescent="0.2">
      <c r="C18630" s="13"/>
    </row>
    <row r="18631" spans="3:3" x14ac:dyDescent="0.2">
      <c r="C18631" s="13"/>
    </row>
    <row r="18632" spans="3:3" x14ac:dyDescent="0.2">
      <c r="C18632" s="13"/>
    </row>
    <row r="18633" spans="3:3" x14ac:dyDescent="0.2">
      <c r="C18633" s="13"/>
    </row>
    <row r="18634" spans="3:3" x14ac:dyDescent="0.2">
      <c r="C18634" s="13"/>
    </row>
    <row r="18635" spans="3:3" x14ac:dyDescent="0.2">
      <c r="C18635" s="13"/>
    </row>
    <row r="18636" spans="3:3" x14ac:dyDescent="0.2">
      <c r="C18636" s="13"/>
    </row>
    <row r="18637" spans="3:3" x14ac:dyDescent="0.2">
      <c r="C18637" s="13"/>
    </row>
    <row r="18638" spans="3:3" x14ac:dyDescent="0.2">
      <c r="C18638" s="13"/>
    </row>
    <row r="18639" spans="3:3" x14ac:dyDescent="0.2">
      <c r="C18639" s="13"/>
    </row>
    <row r="18640" spans="3:3" x14ac:dyDescent="0.2">
      <c r="C18640" s="13"/>
    </row>
    <row r="18641" spans="3:3" x14ac:dyDescent="0.2">
      <c r="C18641" s="13"/>
    </row>
    <row r="18642" spans="3:3" x14ac:dyDescent="0.2">
      <c r="C18642" s="13"/>
    </row>
    <row r="18643" spans="3:3" x14ac:dyDescent="0.2">
      <c r="C18643" s="13"/>
    </row>
    <row r="18644" spans="3:3" x14ac:dyDescent="0.2">
      <c r="C18644" s="13"/>
    </row>
    <row r="18645" spans="3:3" x14ac:dyDescent="0.2">
      <c r="C18645" s="13"/>
    </row>
    <row r="18646" spans="3:3" x14ac:dyDescent="0.2">
      <c r="C18646" s="13"/>
    </row>
    <row r="18647" spans="3:3" x14ac:dyDescent="0.2">
      <c r="C18647" s="13"/>
    </row>
    <row r="18648" spans="3:3" x14ac:dyDescent="0.2">
      <c r="C18648" s="13"/>
    </row>
    <row r="18649" spans="3:3" x14ac:dyDescent="0.2">
      <c r="C18649" s="13"/>
    </row>
    <row r="18650" spans="3:3" x14ac:dyDescent="0.2">
      <c r="C18650" s="13"/>
    </row>
    <row r="18651" spans="3:3" x14ac:dyDescent="0.2">
      <c r="C18651" s="13"/>
    </row>
    <row r="18652" spans="3:3" x14ac:dyDescent="0.2">
      <c r="C18652" s="13"/>
    </row>
    <row r="18653" spans="3:3" x14ac:dyDescent="0.2">
      <c r="C18653" s="13"/>
    </row>
    <row r="18654" spans="3:3" x14ac:dyDescent="0.2">
      <c r="C18654" s="13"/>
    </row>
    <row r="18655" spans="3:3" x14ac:dyDescent="0.2">
      <c r="C18655" s="13"/>
    </row>
    <row r="18656" spans="3:3" x14ac:dyDescent="0.2">
      <c r="C18656" s="13"/>
    </row>
    <row r="18657" spans="3:3" x14ac:dyDescent="0.2">
      <c r="C18657" s="13"/>
    </row>
    <row r="18658" spans="3:3" x14ac:dyDescent="0.2">
      <c r="C18658" s="13"/>
    </row>
    <row r="18659" spans="3:3" x14ac:dyDescent="0.2">
      <c r="C18659" s="13"/>
    </row>
    <row r="18660" spans="3:3" x14ac:dyDescent="0.2">
      <c r="C18660" s="13"/>
    </row>
    <row r="18661" spans="3:3" x14ac:dyDescent="0.2">
      <c r="C18661" s="13"/>
    </row>
    <row r="18662" spans="3:3" x14ac:dyDescent="0.2">
      <c r="C18662" s="13"/>
    </row>
    <row r="18663" spans="3:3" x14ac:dyDescent="0.2">
      <c r="C18663" s="13"/>
    </row>
    <row r="18664" spans="3:3" x14ac:dyDescent="0.2">
      <c r="C18664" s="13"/>
    </row>
    <row r="18665" spans="3:3" x14ac:dyDescent="0.2">
      <c r="C18665" s="13"/>
    </row>
    <row r="18666" spans="3:3" x14ac:dyDescent="0.2">
      <c r="C18666" s="13"/>
    </row>
    <row r="18667" spans="3:3" x14ac:dyDescent="0.2">
      <c r="C18667" s="13"/>
    </row>
    <row r="18668" spans="3:3" x14ac:dyDescent="0.2">
      <c r="C18668" s="13"/>
    </row>
    <row r="18669" spans="3:3" x14ac:dyDescent="0.2">
      <c r="C18669" s="13"/>
    </row>
    <row r="18670" spans="3:3" x14ac:dyDescent="0.2">
      <c r="C18670" s="13"/>
    </row>
    <row r="18671" spans="3:3" x14ac:dyDescent="0.2">
      <c r="C18671" s="13"/>
    </row>
    <row r="18672" spans="3:3" x14ac:dyDescent="0.2">
      <c r="C18672" s="13"/>
    </row>
    <row r="18673" spans="3:3" x14ac:dyDescent="0.2">
      <c r="C18673" s="13"/>
    </row>
    <row r="18674" spans="3:3" x14ac:dyDescent="0.2">
      <c r="C18674" s="13"/>
    </row>
    <row r="18675" spans="3:3" x14ac:dyDescent="0.2">
      <c r="C18675" s="13"/>
    </row>
    <row r="18676" spans="3:3" x14ac:dyDescent="0.2">
      <c r="C18676" s="13"/>
    </row>
    <row r="18677" spans="3:3" x14ac:dyDescent="0.2">
      <c r="C18677" s="13"/>
    </row>
    <row r="18678" spans="3:3" x14ac:dyDescent="0.2">
      <c r="C18678" s="13"/>
    </row>
    <row r="18679" spans="3:3" x14ac:dyDescent="0.2">
      <c r="C18679" s="13"/>
    </row>
    <row r="18680" spans="3:3" x14ac:dyDescent="0.2">
      <c r="C18680" s="13"/>
    </row>
    <row r="18681" spans="3:3" x14ac:dyDescent="0.2">
      <c r="C18681" s="13"/>
    </row>
    <row r="18682" spans="3:3" x14ac:dyDescent="0.2">
      <c r="C18682" s="13"/>
    </row>
    <row r="18683" spans="3:3" x14ac:dyDescent="0.2">
      <c r="C18683" s="13"/>
    </row>
    <row r="18684" spans="3:3" x14ac:dyDescent="0.2">
      <c r="C18684" s="13"/>
    </row>
    <row r="18685" spans="3:3" x14ac:dyDescent="0.2">
      <c r="C18685" s="13"/>
    </row>
    <row r="18686" spans="3:3" x14ac:dyDescent="0.2">
      <c r="C18686" s="13"/>
    </row>
    <row r="18687" spans="3:3" x14ac:dyDescent="0.2">
      <c r="C18687" s="13"/>
    </row>
    <row r="18688" spans="3:3" x14ac:dyDescent="0.2">
      <c r="C18688" s="13"/>
    </row>
    <row r="18689" spans="3:3" x14ac:dyDescent="0.2">
      <c r="C18689" s="13"/>
    </row>
    <row r="18690" spans="3:3" x14ac:dyDescent="0.2">
      <c r="C18690" s="13"/>
    </row>
    <row r="18691" spans="3:3" x14ac:dyDescent="0.2">
      <c r="C18691" s="13"/>
    </row>
    <row r="18692" spans="3:3" x14ac:dyDescent="0.2">
      <c r="C18692" s="13"/>
    </row>
    <row r="18693" spans="3:3" x14ac:dyDescent="0.2">
      <c r="C18693" s="13"/>
    </row>
    <row r="18694" spans="3:3" x14ac:dyDescent="0.2">
      <c r="C18694" s="13"/>
    </row>
    <row r="18695" spans="3:3" x14ac:dyDescent="0.2">
      <c r="C18695" s="13"/>
    </row>
    <row r="18696" spans="3:3" x14ac:dyDescent="0.2">
      <c r="C18696" s="13"/>
    </row>
    <row r="18697" spans="3:3" x14ac:dyDescent="0.2">
      <c r="C18697" s="13"/>
    </row>
    <row r="18698" spans="3:3" x14ac:dyDescent="0.2">
      <c r="C18698" s="13"/>
    </row>
    <row r="18699" spans="3:3" x14ac:dyDescent="0.2">
      <c r="C18699" s="13"/>
    </row>
    <row r="18700" spans="3:3" x14ac:dyDescent="0.2">
      <c r="C18700" s="13"/>
    </row>
    <row r="18701" spans="3:3" x14ac:dyDescent="0.2">
      <c r="C18701" s="13"/>
    </row>
    <row r="18702" spans="3:3" x14ac:dyDescent="0.2">
      <c r="C18702" s="13"/>
    </row>
    <row r="18703" spans="3:3" x14ac:dyDescent="0.2">
      <c r="C18703" s="13"/>
    </row>
    <row r="18704" spans="3:3" x14ac:dyDescent="0.2">
      <c r="C18704" s="13"/>
    </row>
    <row r="18705" spans="3:3" x14ac:dyDescent="0.2">
      <c r="C18705" s="13"/>
    </row>
    <row r="18706" spans="3:3" x14ac:dyDescent="0.2">
      <c r="C18706" s="13"/>
    </row>
    <row r="18707" spans="3:3" x14ac:dyDescent="0.2">
      <c r="C18707" s="13"/>
    </row>
    <row r="18708" spans="3:3" x14ac:dyDescent="0.2">
      <c r="C18708" s="13"/>
    </row>
    <row r="18709" spans="3:3" x14ac:dyDescent="0.2">
      <c r="C18709" s="13"/>
    </row>
    <row r="18710" spans="3:3" x14ac:dyDescent="0.2">
      <c r="C18710" s="13"/>
    </row>
    <row r="18711" spans="3:3" x14ac:dyDescent="0.2">
      <c r="C18711" s="13"/>
    </row>
    <row r="18712" spans="3:3" x14ac:dyDescent="0.2">
      <c r="C18712" s="13"/>
    </row>
    <row r="18713" spans="3:3" x14ac:dyDescent="0.2">
      <c r="C18713" s="13"/>
    </row>
    <row r="18714" spans="3:3" x14ac:dyDescent="0.2">
      <c r="C18714" s="13"/>
    </row>
    <row r="18715" spans="3:3" x14ac:dyDescent="0.2">
      <c r="C18715" s="13"/>
    </row>
    <row r="18716" spans="3:3" x14ac:dyDescent="0.2">
      <c r="C18716" s="13"/>
    </row>
    <row r="18717" spans="3:3" x14ac:dyDescent="0.2">
      <c r="C18717" s="13"/>
    </row>
    <row r="18718" spans="3:3" x14ac:dyDescent="0.2">
      <c r="C18718" s="13"/>
    </row>
    <row r="18719" spans="3:3" x14ac:dyDescent="0.2">
      <c r="C18719" s="13"/>
    </row>
    <row r="18720" spans="3:3" x14ac:dyDescent="0.2">
      <c r="C18720" s="13"/>
    </row>
    <row r="18721" spans="3:3" x14ac:dyDescent="0.2">
      <c r="C18721" s="13"/>
    </row>
    <row r="18722" spans="3:3" x14ac:dyDescent="0.2">
      <c r="C18722" s="13"/>
    </row>
    <row r="18723" spans="3:3" x14ac:dyDescent="0.2">
      <c r="C18723" s="13"/>
    </row>
    <row r="18724" spans="3:3" x14ac:dyDescent="0.2">
      <c r="C18724" s="13"/>
    </row>
    <row r="18725" spans="3:3" x14ac:dyDescent="0.2">
      <c r="C18725" s="13"/>
    </row>
    <row r="18726" spans="3:3" x14ac:dyDescent="0.2">
      <c r="C18726" s="13"/>
    </row>
    <row r="18727" spans="3:3" x14ac:dyDescent="0.2">
      <c r="C18727" s="13"/>
    </row>
    <row r="18728" spans="3:3" x14ac:dyDescent="0.2">
      <c r="C18728" s="13"/>
    </row>
    <row r="18729" spans="3:3" x14ac:dyDescent="0.2">
      <c r="C18729" s="13"/>
    </row>
    <row r="18730" spans="3:3" x14ac:dyDescent="0.2">
      <c r="C18730" s="13"/>
    </row>
    <row r="18731" spans="3:3" x14ac:dyDescent="0.2">
      <c r="C18731" s="13"/>
    </row>
    <row r="18732" spans="3:3" x14ac:dyDescent="0.2">
      <c r="C18732" s="13"/>
    </row>
    <row r="18733" spans="3:3" x14ac:dyDescent="0.2">
      <c r="C18733" s="13"/>
    </row>
    <row r="18734" spans="3:3" x14ac:dyDescent="0.2">
      <c r="C18734" s="13"/>
    </row>
    <row r="18735" spans="3:3" x14ac:dyDescent="0.2">
      <c r="C18735" s="13"/>
    </row>
    <row r="18736" spans="3:3" x14ac:dyDescent="0.2">
      <c r="C18736" s="13"/>
    </row>
    <row r="18737" spans="3:3" x14ac:dyDescent="0.2">
      <c r="C18737" s="13"/>
    </row>
    <row r="18738" spans="3:3" x14ac:dyDescent="0.2">
      <c r="C18738" s="13"/>
    </row>
    <row r="18739" spans="3:3" x14ac:dyDescent="0.2">
      <c r="C18739" s="13"/>
    </row>
    <row r="18740" spans="3:3" x14ac:dyDescent="0.2">
      <c r="C18740" s="13"/>
    </row>
    <row r="18741" spans="3:3" x14ac:dyDescent="0.2">
      <c r="C18741" s="13"/>
    </row>
    <row r="18742" spans="3:3" x14ac:dyDescent="0.2">
      <c r="C18742" s="13"/>
    </row>
    <row r="18743" spans="3:3" x14ac:dyDescent="0.2">
      <c r="C18743" s="13"/>
    </row>
    <row r="18744" spans="3:3" x14ac:dyDescent="0.2">
      <c r="C18744" s="13"/>
    </row>
    <row r="18745" spans="3:3" x14ac:dyDescent="0.2">
      <c r="C18745" s="13"/>
    </row>
    <row r="18746" spans="3:3" x14ac:dyDescent="0.2">
      <c r="C18746" s="13"/>
    </row>
    <row r="18747" spans="3:3" x14ac:dyDescent="0.2">
      <c r="C18747" s="13"/>
    </row>
    <row r="18748" spans="3:3" x14ac:dyDescent="0.2">
      <c r="C18748" s="13"/>
    </row>
    <row r="18749" spans="3:3" x14ac:dyDescent="0.2">
      <c r="C18749" s="13"/>
    </row>
    <row r="18750" spans="3:3" x14ac:dyDescent="0.2">
      <c r="C18750" s="13"/>
    </row>
    <row r="18751" spans="3:3" x14ac:dyDescent="0.2">
      <c r="C18751" s="13"/>
    </row>
    <row r="18752" spans="3:3" x14ac:dyDescent="0.2">
      <c r="C18752" s="13"/>
    </row>
    <row r="18753" spans="3:3" x14ac:dyDescent="0.2">
      <c r="C18753" s="13"/>
    </row>
    <row r="18754" spans="3:3" x14ac:dyDescent="0.2">
      <c r="C18754" s="13"/>
    </row>
    <row r="18755" spans="3:3" x14ac:dyDescent="0.2">
      <c r="C18755" s="13"/>
    </row>
    <row r="18756" spans="3:3" x14ac:dyDescent="0.2">
      <c r="C18756" s="13"/>
    </row>
    <row r="18757" spans="3:3" x14ac:dyDescent="0.2">
      <c r="C18757" s="13"/>
    </row>
    <row r="18758" spans="3:3" x14ac:dyDescent="0.2">
      <c r="C18758" s="13"/>
    </row>
    <row r="18759" spans="3:3" x14ac:dyDescent="0.2">
      <c r="C18759" s="13"/>
    </row>
    <row r="18760" spans="3:3" x14ac:dyDescent="0.2">
      <c r="C18760" s="13"/>
    </row>
    <row r="18761" spans="3:3" x14ac:dyDescent="0.2">
      <c r="C18761" s="13"/>
    </row>
    <row r="18762" spans="3:3" x14ac:dyDescent="0.2">
      <c r="C18762" s="13"/>
    </row>
    <row r="18763" spans="3:3" x14ac:dyDescent="0.2">
      <c r="C18763" s="13"/>
    </row>
    <row r="18764" spans="3:3" x14ac:dyDescent="0.2">
      <c r="C18764" s="13"/>
    </row>
    <row r="18765" spans="3:3" x14ac:dyDescent="0.2">
      <c r="C18765" s="13"/>
    </row>
    <row r="18766" spans="3:3" x14ac:dyDescent="0.2">
      <c r="C18766" s="13"/>
    </row>
    <row r="18767" spans="3:3" x14ac:dyDescent="0.2">
      <c r="C18767" s="13"/>
    </row>
    <row r="18768" spans="3:3" x14ac:dyDescent="0.2">
      <c r="C18768" s="13"/>
    </row>
    <row r="18769" spans="3:3" x14ac:dyDescent="0.2">
      <c r="C18769" s="13"/>
    </row>
    <row r="18770" spans="3:3" x14ac:dyDescent="0.2">
      <c r="C18770" s="13"/>
    </row>
    <row r="18771" spans="3:3" x14ac:dyDescent="0.2">
      <c r="C18771" s="13"/>
    </row>
    <row r="18772" spans="3:3" x14ac:dyDescent="0.2">
      <c r="C18772" s="13"/>
    </row>
    <row r="18773" spans="3:3" x14ac:dyDescent="0.2">
      <c r="C18773" s="13"/>
    </row>
    <row r="18774" spans="3:3" x14ac:dyDescent="0.2">
      <c r="C18774" s="13"/>
    </row>
    <row r="18775" spans="3:3" x14ac:dyDescent="0.2">
      <c r="C18775" s="13"/>
    </row>
    <row r="18776" spans="3:3" x14ac:dyDescent="0.2">
      <c r="C18776" s="13"/>
    </row>
    <row r="18777" spans="3:3" x14ac:dyDescent="0.2">
      <c r="C18777" s="13"/>
    </row>
    <row r="18778" spans="3:3" x14ac:dyDescent="0.2">
      <c r="C18778" s="13"/>
    </row>
    <row r="18779" spans="3:3" x14ac:dyDescent="0.2">
      <c r="C18779" s="13"/>
    </row>
    <row r="18780" spans="3:3" x14ac:dyDescent="0.2">
      <c r="C18780" s="13"/>
    </row>
    <row r="18781" spans="3:3" x14ac:dyDescent="0.2">
      <c r="C18781" s="13"/>
    </row>
    <row r="18782" spans="3:3" x14ac:dyDescent="0.2">
      <c r="C18782" s="13"/>
    </row>
    <row r="18783" spans="3:3" x14ac:dyDescent="0.2">
      <c r="C18783" s="13"/>
    </row>
    <row r="18784" spans="3:3" x14ac:dyDescent="0.2">
      <c r="C18784" s="13"/>
    </row>
    <row r="18785" spans="3:3" x14ac:dyDescent="0.2">
      <c r="C18785" s="13"/>
    </row>
    <row r="18786" spans="3:3" x14ac:dyDescent="0.2">
      <c r="C18786" s="13"/>
    </row>
    <row r="18787" spans="3:3" x14ac:dyDescent="0.2">
      <c r="C18787" s="13"/>
    </row>
    <row r="18788" spans="3:3" x14ac:dyDescent="0.2">
      <c r="C18788" s="13"/>
    </row>
    <row r="18789" spans="3:3" x14ac:dyDescent="0.2">
      <c r="C18789" s="13"/>
    </row>
    <row r="18790" spans="3:3" x14ac:dyDescent="0.2">
      <c r="C18790" s="13"/>
    </row>
    <row r="18791" spans="3:3" x14ac:dyDescent="0.2">
      <c r="C18791" s="13"/>
    </row>
    <row r="18792" spans="3:3" x14ac:dyDescent="0.2">
      <c r="C18792" s="13"/>
    </row>
    <row r="18793" spans="3:3" x14ac:dyDescent="0.2">
      <c r="C18793" s="13"/>
    </row>
    <row r="18794" spans="3:3" x14ac:dyDescent="0.2">
      <c r="C18794" s="13"/>
    </row>
    <row r="18795" spans="3:3" x14ac:dyDescent="0.2">
      <c r="C18795" s="13"/>
    </row>
    <row r="18796" spans="3:3" x14ac:dyDescent="0.2">
      <c r="C18796" s="13"/>
    </row>
    <row r="18797" spans="3:3" x14ac:dyDescent="0.2">
      <c r="C18797" s="13"/>
    </row>
    <row r="18798" spans="3:3" x14ac:dyDescent="0.2">
      <c r="C18798" s="13"/>
    </row>
    <row r="18799" spans="3:3" x14ac:dyDescent="0.2">
      <c r="C18799" s="13"/>
    </row>
    <row r="18800" spans="3:3" x14ac:dyDescent="0.2">
      <c r="C18800" s="13"/>
    </row>
    <row r="18801" spans="3:3" x14ac:dyDescent="0.2">
      <c r="C18801" s="13"/>
    </row>
    <row r="18802" spans="3:3" x14ac:dyDescent="0.2">
      <c r="C18802" s="13"/>
    </row>
    <row r="18803" spans="3:3" x14ac:dyDescent="0.2">
      <c r="C18803" s="13"/>
    </row>
    <row r="18804" spans="3:3" x14ac:dyDescent="0.2">
      <c r="C18804" s="13"/>
    </row>
    <row r="18805" spans="3:3" x14ac:dyDescent="0.2">
      <c r="C18805" s="13"/>
    </row>
    <row r="18806" spans="3:3" x14ac:dyDescent="0.2">
      <c r="C18806" s="13"/>
    </row>
    <row r="18807" spans="3:3" x14ac:dyDescent="0.2">
      <c r="C18807" s="13"/>
    </row>
    <row r="18808" spans="3:3" x14ac:dyDescent="0.2">
      <c r="C18808" s="13"/>
    </row>
    <row r="18809" spans="3:3" x14ac:dyDescent="0.2">
      <c r="C18809" s="13"/>
    </row>
    <row r="18810" spans="3:3" x14ac:dyDescent="0.2">
      <c r="C18810" s="13"/>
    </row>
    <row r="18811" spans="3:3" x14ac:dyDescent="0.2">
      <c r="C18811" s="13"/>
    </row>
    <row r="18812" spans="3:3" x14ac:dyDescent="0.2">
      <c r="C18812" s="13"/>
    </row>
    <row r="18813" spans="3:3" x14ac:dyDescent="0.2">
      <c r="C18813" s="13"/>
    </row>
    <row r="18814" spans="3:3" x14ac:dyDescent="0.2">
      <c r="C18814" s="13"/>
    </row>
    <row r="18815" spans="3:3" x14ac:dyDescent="0.2">
      <c r="C18815" s="13"/>
    </row>
    <row r="18816" spans="3:3" x14ac:dyDescent="0.2">
      <c r="C18816" s="13"/>
    </row>
    <row r="18817" spans="3:3" x14ac:dyDescent="0.2">
      <c r="C18817" s="13"/>
    </row>
    <row r="18818" spans="3:3" x14ac:dyDescent="0.2">
      <c r="C18818" s="13"/>
    </row>
    <row r="18819" spans="3:3" x14ac:dyDescent="0.2">
      <c r="C18819" s="13"/>
    </row>
    <row r="18820" spans="3:3" x14ac:dyDescent="0.2">
      <c r="C18820" s="13"/>
    </row>
    <row r="18821" spans="3:3" x14ac:dyDescent="0.2">
      <c r="C18821" s="13"/>
    </row>
    <row r="18822" spans="3:3" x14ac:dyDescent="0.2">
      <c r="C18822" s="13"/>
    </row>
    <row r="18823" spans="3:3" x14ac:dyDescent="0.2">
      <c r="C18823" s="13"/>
    </row>
    <row r="18824" spans="3:3" x14ac:dyDescent="0.2">
      <c r="C18824" s="13"/>
    </row>
    <row r="18825" spans="3:3" x14ac:dyDescent="0.2">
      <c r="C18825" s="13"/>
    </row>
    <row r="18826" spans="3:3" x14ac:dyDescent="0.2">
      <c r="C18826" s="13"/>
    </row>
    <row r="18827" spans="3:3" x14ac:dyDescent="0.2">
      <c r="C18827" s="13"/>
    </row>
    <row r="18828" spans="3:3" x14ac:dyDescent="0.2">
      <c r="C18828" s="13"/>
    </row>
    <row r="18829" spans="3:3" x14ac:dyDescent="0.2">
      <c r="C18829" s="13"/>
    </row>
    <row r="18830" spans="3:3" x14ac:dyDescent="0.2">
      <c r="C18830" s="13"/>
    </row>
    <row r="18831" spans="3:3" x14ac:dyDescent="0.2">
      <c r="C18831" s="13"/>
    </row>
    <row r="18832" spans="3:3" x14ac:dyDescent="0.2">
      <c r="C18832" s="13"/>
    </row>
    <row r="18833" spans="3:3" x14ac:dyDescent="0.2">
      <c r="C18833" s="13"/>
    </row>
    <row r="18834" spans="3:3" x14ac:dyDescent="0.2">
      <c r="C18834" s="13"/>
    </row>
    <row r="18835" spans="3:3" x14ac:dyDescent="0.2">
      <c r="C18835" s="13"/>
    </row>
    <row r="18836" spans="3:3" x14ac:dyDescent="0.2">
      <c r="C18836" s="13"/>
    </row>
    <row r="18837" spans="3:3" x14ac:dyDescent="0.2">
      <c r="C18837" s="13"/>
    </row>
    <row r="18838" spans="3:3" x14ac:dyDescent="0.2">
      <c r="C18838" s="13"/>
    </row>
    <row r="18839" spans="3:3" x14ac:dyDescent="0.2">
      <c r="C18839" s="13"/>
    </row>
    <row r="18840" spans="3:3" x14ac:dyDescent="0.2">
      <c r="C18840" s="13"/>
    </row>
    <row r="18841" spans="3:3" x14ac:dyDescent="0.2">
      <c r="C18841" s="13"/>
    </row>
    <row r="18842" spans="3:3" x14ac:dyDescent="0.2">
      <c r="C18842" s="13"/>
    </row>
    <row r="18843" spans="3:3" x14ac:dyDescent="0.2">
      <c r="C18843" s="13"/>
    </row>
    <row r="18844" spans="3:3" x14ac:dyDescent="0.2">
      <c r="C18844" s="13"/>
    </row>
    <row r="18845" spans="3:3" x14ac:dyDescent="0.2">
      <c r="C18845" s="13"/>
    </row>
    <row r="18846" spans="3:3" x14ac:dyDescent="0.2">
      <c r="C18846" s="13"/>
    </row>
    <row r="18847" spans="3:3" x14ac:dyDescent="0.2">
      <c r="C18847" s="13"/>
    </row>
    <row r="18848" spans="3:3" x14ac:dyDescent="0.2">
      <c r="C18848" s="13"/>
    </row>
    <row r="18849" spans="3:3" x14ac:dyDescent="0.2">
      <c r="C18849" s="13"/>
    </row>
    <row r="18850" spans="3:3" x14ac:dyDescent="0.2">
      <c r="C18850" s="13"/>
    </row>
    <row r="18851" spans="3:3" x14ac:dyDescent="0.2">
      <c r="C18851" s="13"/>
    </row>
    <row r="18852" spans="3:3" x14ac:dyDescent="0.2">
      <c r="C18852" s="13"/>
    </row>
    <row r="18853" spans="3:3" x14ac:dyDescent="0.2">
      <c r="C18853" s="13"/>
    </row>
    <row r="18854" spans="3:3" x14ac:dyDescent="0.2">
      <c r="C18854" s="13"/>
    </row>
    <row r="18855" spans="3:3" x14ac:dyDescent="0.2">
      <c r="C18855" s="13"/>
    </row>
    <row r="18856" spans="3:3" x14ac:dyDescent="0.2">
      <c r="C18856" s="13"/>
    </row>
    <row r="18857" spans="3:3" x14ac:dyDescent="0.2">
      <c r="C18857" s="13"/>
    </row>
    <row r="18858" spans="3:3" x14ac:dyDescent="0.2">
      <c r="C18858" s="13"/>
    </row>
    <row r="18859" spans="3:3" x14ac:dyDescent="0.2">
      <c r="C18859" s="13"/>
    </row>
    <row r="18860" spans="3:3" x14ac:dyDescent="0.2">
      <c r="C18860" s="13"/>
    </row>
    <row r="18861" spans="3:3" x14ac:dyDescent="0.2">
      <c r="C18861" s="13"/>
    </row>
    <row r="18862" spans="3:3" x14ac:dyDescent="0.2">
      <c r="C18862" s="13"/>
    </row>
    <row r="18863" spans="3:3" x14ac:dyDescent="0.2">
      <c r="C18863" s="13"/>
    </row>
    <row r="18864" spans="3:3" x14ac:dyDescent="0.2">
      <c r="C18864" s="13"/>
    </row>
    <row r="18865" spans="3:3" x14ac:dyDescent="0.2">
      <c r="C18865" s="13"/>
    </row>
    <row r="18866" spans="3:3" x14ac:dyDescent="0.2">
      <c r="C18866" s="13"/>
    </row>
    <row r="18867" spans="3:3" x14ac:dyDescent="0.2">
      <c r="C18867" s="13"/>
    </row>
    <row r="18868" spans="3:3" x14ac:dyDescent="0.2">
      <c r="C18868" s="13"/>
    </row>
    <row r="18869" spans="3:3" x14ac:dyDescent="0.2">
      <c r="C18869" s="13"/>
    </row>
    <row r="18870" spans="3:3" x14ac:dyDescent="0.2">
      <c r="C18870" s="13"/>
    </row>
    <row r="18871" spans="3:3" x14ac:dyDescent="0.2">
      <c r="C18871" s="13"/>
    </row>
    <row r="18872" spans="3:3" x14ac:dyDescent="0.2">
      <c r="C18872" s="13"/>
    </row>
    <row r="18873" spans="3:3" x14ac:dyDescent="0.2">
      <c r="C18873" s="13"/>
    </row>
    <row r="18874" spans="3:3" x14ac:dyDescent="0.2">
      <c r="C18874" s="13"/>
    </row>
    <row r="18875" spans="3:3" x14ac:dyDescent="0.2">
      <c r="C18875" s="13"/>
    </row>
    <row r="18876" spans="3:3" x14ac:dyDescent="0.2">
      <c r="C18876" s="13"/>
    </row>
    <row r="18877" spans="3:3" x14ac:dyDescent="0.2">
      <c r="C18877" s="13"/>
    </row>
    <row r="18878" spans="3:3" x14ac:dyDescent="0.2">
      <c r="C18878" s="13"/>
    </row>
    <row r="18879" spans="3:3" x14ac:dyDescent="0.2">
      <c r="C18879" s="13"/>
    </row>
    <row r="18880" spans="3:3" x14ac:dyDescent="0.2">
      <c r="C18880" s="13"/>
    </row>
    <row r="18881" spans="3:3" x14ac:dyDescent="0.2">
      <c r="C18881" s="13"/>
    </row>
    <row r="18882" spans="3:3" x14ac:dyDescent="0.2">
      <c r="C18882" s="13"/>
    </row>
    <row r="18883" spans="3:3" x14ac:dyDescent="0.2">
      <c r="C18883" s="13"/>
    </row>
    <row r="18884" spans="3:3" x14ac:dyDescent="0.2">
      <c r="C18884" s="13"/>
    </row>
    <row r="18885" spans="3:3" x14ac:dyDescent="0.2">
      <c r="C18885" s="13"/>
    </row>
    <row r="18886" spans="3:3" x14ac:dyDescent="0.2">
      <c r="C18886" s="13"/>
    </row>
    <row r="18887" spans="3:3" x14ac:dyDescent="0.2">
      <c r="C18887" s="13"/>
    </row>
    <row r="18888" spans="3:3" x14ac:dyDescent="0.2">
      <c r="C18888" s="13"/>
    </row>
    <row r="18889" spans="3:3" x14ac:dyDescent="0.2">
      <c r="C18889" s="13"/>
    </row>
    <row r="18890" spans="3:3" x14ac:dyDescent="0.2">
      <c r="C18890" s="13"/>
    </row>
    <row r="18891" spans="3:3" x14ac:dyDescent="0.2">
      <c r="C18891" s="13"/>
    </row>
    <row r="18892" spans="3:3" x14ac:dyDescent="0.2">
      <c r="C18892" s="13"/>
    </row>
    <row r="18893" spans="3:3" x14ac:dyDescent="0.2">
      <c r="C18893" s="13"/>
    </row>
    <row r="18894" spans="3:3" x14ac:dyDescent="0.2">
      <c r="C18894" s="13"/>
    </row>
    <row r="18895" spans="3:3" x14ac:dyDescent="0.2">
      <c r="C18895" s="13"/>
    </row>
    <row r="18896" spans="3:3" x14ac:dyDescent="0.2">
      <c r="C18896" s="13"/>
    </row>
    <row r="18897" spans="3:3" x14ac:dyDescent="0.2">
      <c r="C18897" s="13"/>
    </row>
    <row r="18898" spans="3:3" x14ac:dyDescent="0.2">
      <c r="C18898" s="13"/>
    </row>
    <row r="18899" spans="3:3" x14ac:dyDescent="0.2">
      <c r="C18899" s="13"/>
    </row>
    <row r="18900" spans="3:3" x14ac:dyDescent="0.2">
      <c r="C18900" s="13"/>
    </row>
    <row r="18901" spans="3:3" x14ac:dyDescent="0.2">
      <c r="C18901" s="13"/>
    </row>
    <row r="18902" spans="3:3" x14ac:dyDescent="0.2">
      <c r="C18902" s="13"/>
    </row>
    <row r="18903" spans="3:3" x14ac:dyDescent="0.2">
      <c r="C18903" s="13"/>
    </row>
    <row r="18904" spans="3:3" x14ac:dyDescent="0.2">
      <c r="C18904" s="13"/>
    </row>
    <row r="18905" spans="3:3" x14ac:dyDescent="0.2">
      <c r="C18905" s="13"/>
    </row>
    <row r="18906" spans="3:3" x14ac:dyDescent="0.2">
      <c r="C18906" s="13"/>
    </row>
    <row r="18907" spans="3:3" x14ac:dyDescent="0.2">
      <c r="C18907" s="13"/>
    </row>
    <row r="18908" spans="3:3" x14ac:dyDescent="0.2">
      <c r="C18908" s="13"/>
    </row>
    <row r="18909" spans="3:3" x14ac:dyDescent="0.2">
      <c r="C18909" s="13"/>
    </row>
    <row r="18910" spans="3:3" x14ac:dyDescent="0.2">
      <c r="C18910" s="13"/>
    </row>
    <row r="18911" spans="3:3" x14ac:dyDescent="0.2">
      <c r="C18911" s="13"/>
    </row>
    <row r="18912" spans="3:3" x14ac:dyDescent="0.2">
      <c r="C18912" s="13"/>
    </row>
    <row r="18913" spans="3:3" x14ac:dyDescent="0.2">
      <c r="C18913" s="13"/>
    </row>
    <row r="18914" spans="3:3" x14ac:dyDescent="0.2">
      <c r="C18914" s="13"/>
    </row>
    <row r="18915" spans="3:3" x14ac:dyDescent="0.2">
      <c r="C18915" s="13"/>
    </row>
    <row r="18916" spans="3:3" x14ac:dyDescent="0.2">
      <c r="C18916" s="13"/>
    </row>
    <row r="18917" spans="3:3" x14ac:dyDescent="0.2">
      <c r="C18917" s="13"/>
    </row>
    <row r="18918" spans="3:3" x14ac:dyDescent="0.2">
      <c r="C18918" s="13"/>
    </row>
    <row r="18919" spans="3:3" x14ac:dyDescent="0.2">
      <c r="C18919" s="13"/>
    </row>
    <row r="18920" spans="3:3" x14ac:dyDescent="0.2">
      <c r="C18920" s="13"/>
    </row>
    <row r="18921" spans="3:3" x14ac:dyDescent="0.2">
      <c r="C18921" s="13"/>
    </row>
    <row r="18922" spans="3:3" x14ac:dyDescent="0.2">
      <c r="C18922" s="13"/>
    </row>
    <row r="18923" spans="3:3" x14ac:dyDescent="0.2">
      <c r="C18923" s="13"/>
    </row>
    <row r="18924" spans="3:3" x14ac:dyDescent="0.2">
      <c r="C18924" s="13"/>
    </row>
    <row r="18925" spans="3:3" x14ac:dyDescent="0.2">
      <c r="C18925" s="13"/>
    </row>
    <row r="18926" spans="3:3" x14ac:dyDescent="0.2">
      <c r="C18926" s="13"/>
    </row>
    <row r="18927" spans="3:3" x14ac:dyDescent="0.2">
      <c r="C18927" s="13"/>
    </row>
    <row r="18928" spans="3:3" x14ac:dyDescent="0.2">
      <c r="C18928" s="13"/>
    </row>
    <row r="18929" spans="3:3" x14ac:dyDescent="0.2">
      <c r="C18929" s="13"/>
    </row>
    <row r="18930" spans="3:3" x14ac:dyDescent="0.2">
      <c r="C18930" s="13"/>
    </row>
    <row r="18931" spans="3:3" x14ac:dyDescent="0.2">
      <c r="C18931" s="13"/>
    </row>
    <row r="18932" spans="3:3" x14ac:dyDescent="0.2">
      <c r="C18932" s="13"/>
    </row>
    <row r="18933" spans="3:3" x14ac:dyDescent="0.2">
      <c r="C18933" s="13"/>
    </row>
    <row r="18934" spans="3:3" x14ac:dyDescent="0.2">
      <c r="C18934" s="13"/>
    </row>
    <row r="18935" spans="3:3" x14ac:dyDescent="0.2">
      <c r="C18935" s="13"/>
    </row>
    <row r="18936" spans="3:3" x14ac:dyDescent="0.2">
      <c r="C18936" s="13"/>
    </row>
    <row r="18937" spans="3:3" x14ac:dyDescent="0.2">
      <c r="C18937" s="13"/>
    </row>
    <row r="18938" spans="3:3" x14ac:dyDescent="0.2">
      <c r="C18938" s="13"/>
    </row>
    <row r="18939" spans="3:3" x14ac:dyDescent="0.2">
      <c r="C18939" s="13"/>
    </row>
    <row r="18940" spans="3:3" x14ac:dyDescent="0.2">
      <c r="C18940" s="13"/>
    </row>
    <row r="18941" spans="3:3" x14ac:dyDescent="0.2">
      <c r="C18941" s="13"/>
    </row>
    <row r="18942" spans="3:3" x14ac:dyDescent="0.2">
      <c r="C18942" s="13"/>
    </row>
    <row r="18943" spans="3:3" x14ac:dyDescent="0.2">
      <c r="C18943" s="13"/>
    </row>
    <row r="18944" spans="3:3" x14ac:dyDescent="0.2">
      <c r="C18944" s="13"/>
    </row>
    <row r="18945" spans="3:3" x14ac:dyDescent="0.2">
      <c r="C18945" s="13"/>
    </row>
    <row r="18946" spans="3:3" x14ac:dyDescent="0.2">
      <c r="C18946" s="13"/>
    </row>
    <row r="18947" spans="3:3" x14ac:dyDescent="0.2">
      <c r="C18947" s="13"/>
    </row>
    <row r="18948" spans="3:3" x14ac:dyDescent="0.2">
      <c r="C18948" s="13"/>
    </row>
    <row r="18949" spans="3:3" x14ac:dyDescent="0.2">
      <c r="C18949" s="13"/>
    </row>
    <row r="18950" spans="3:3" x14ac:dyDescent="0.2">
      <c r="C18950" s="13"/>
    </row>
    <row r="18951" spans="3:3" x14ac:dyDescent="0.2">
      <c r="C18951" s="13"/>
    </row>
    <row r="18952" spans="3:3" x14ac:dyDescent="0.2">
      <c r="C18952" s="13"/>
    </row>
    <row r="18953" spans="3:3" x14ac:dyDescent="0.2">
      <c r="C18953" s="13"/>
    </row>
    <row r="18954" spans="3:3" x14ac:dyDescent="0.2">
      <c r="C18954" s="13"/>
    </row>
    <row r="18955" spans="3:3" x14ac:dyDescent="0.2">
      <c r="C18955" s="13"/>
    </row>
    <row r="18956" spans="3:3" x14ac:dyDescent="0.2">
      <c r="C18956" s="13"/>
    </row>
    <row r="18957" spans="3:3" x14ac:dyDescent="0.2">
      <c r="C18957" s="13"/>
    </row>
    <row r="18958" spans="3:3" x14ac:dyDescent="0.2">
      <c r="C18958" s="13"/>
    </row>
    <row r="18959" spans="3:3" x14ac:dyDescent="0.2">
      <c r="C18959" s="13"/>
    </row>
    <row r="18960" spans="3:3" x14ac:dyDescent="0.2">
      <c r="C18960" s="13"/>
    </row>
    <row r="18961" spans="3:3" x14ac:dyDescent="0.2">
      <c r="C18961" s="13"/>
    </row>
    <row r="18962" spans="3:3" x14ac:dyDescent="0.2">
      <c r="C18962" s="13"/>
    </row>
    <row r="18963" spans="3:3" x14ac:dyDescent="0.2">
      <c r="C18963" s="13"/>
    </row>
    <row r="18964" spans="3:3" x14ac:dyDescent="0.2">
      <c r="C18964" s="13"/>
    </row>
    <row r="18965" spans="3:3" x14ac:dyDescent="0.2">
      <c r="C18965" s="13"/>
    </row>
    <row r="18966" spans="3:3" x14ac:dyDescent="0.2">
      <c r="C18966" s="13"/>
    </row>
    <row r="18967" spans="3:3" x14ac:dyDescent="0.2">
      <c r="C18967" s="13"/>
    </row>
    <row r="18968" spans="3:3" x14ac:dyDescent="0.2">
      <c r="C18968" s="13"/>
    </row>
    <row r="18969" spans="3:3" x14ac:dyDescent="0.2">
      <c r="C18969" s="13"/>
    </row>
    <row r="18970" spans="3:3" x14ac:dyDescent="0.2">
      <c r="C18970" s="13"/>
    </row>
    <row r="18971" spans="3:3" x14ac:dyDescent="0.2">
      <c r="C18971" s="13"/>
    </row>
    <row r="18972" spans="3:3" x14ac:dyDescent="0.2">
      <c r="C18972" s="13"/>
    </row>
    <row r="18973" spans="3:3" x14ac:dyDescent="0.2">
      <c r="C18973" s="13"/>
    </row>
    <row r="18974" spans="3:3" x14ac:dyDescent="0.2">
      <c r="C18974" s="13"/>
    </row>
    <row r="18975" spans="3:3" x14ac:dyDescent="0.2">
      <c r="C18975" s="13"/>
    </row>
    <row r="18976" spans="3:3" x14ac:dyDescent="0.2">
      <c r="C18976" s="13"/>
    </row>
    <row r="18977" spans="3:3" x14ac:dyDescent="0.2">
      <c r="C18977" s="13"/>
    </row>
    <row r="18978" spans="3:3" x14ac:dyDescent="0.2">
      <c r="C18978" s="13"/>
    </row>
    <row r="18979" spans="3:3" x14ac:dyDescent="0.2">
      <c r="C18979" s="13"/>
    </row>
    <row r="18980" spans="3:3" x14ac:dyDescent="0.2">
      <c r="C18980" s="13"/>
    </row>
    <row r="18981" spans="3:3" x14ac:dyDescent="0.2">
      <c r="C18981" s="13"/>
    </row>
    <row r="18982" spans="3:3" x14ac:dyDescent="0.2">
      <c r="C18982" s="13"/>
    </row>
    <row r="18983" spans="3:3" x14ac:dyDescent="0.2">
      <c r="C18983" s="13"/>
    </row>
    <row r="18984" spans="3:3" x14ac:dyDescent="0.2">
      <c r="C18984" s="13"/>
    </row>
    <row r="18985" spans="3:3" x14ac:dyDescent="0.2">
      <c r="C18985" s="13"/>
    </row>
    <row r="18986" spans="3:3" x14ac:dyDescent="0.2">
      <c r="C18986" s="13"/>
    </row>
    <row r="18987" spans="3:3" x14ac:dyDescent="0.2">
      <c r="C18987" s="13"/>
    </row>
    <row r="18988" spans="3:3" x14ac:dyDescent="0.2">
      <c r="C18988" s="13"/>
    </row>
    <row r="18989" spans="3:3" x14ac:dyDescent="0.2">
      <c r="C18989" s="13"/>
    </row>
    <row r="18990" spans="3:3" x14ac:dyDescent="0.2">
      <c r="C18990" s="13"/>
    </row>
    <row r="18991" spans="3:3" x14ac:dyDescent="0.2">
      <c r="C18991" s="13"/>
    </row>
    <row r="18992" spans="3:3" x14ac:dyDescent="0.2">
      <c r="C18992" s="13"/>
    </row>
    <row r="18993" spans="3:3" x14ac:dyDescent="0.2">
      <c r="C18993" s="13"/>
    </row>
    <row r="18994" spans="3:3" x14ac:dyDescent="0.2">
      <c r="C18994" s="13"/>
    </row>
    <row r="18995" spans="3:3" x14ac:dyDescent="0.2">
      <c r="C18995" s="13"/>
    </row>
    <row r="18996" spans="3:3" x14ac:dyDescent="0.2">
      <c r="C18996" s="13"/>
    </row>
    <row r="18997" spans="3:3" x14ac:dyDescent="0.2">
      <c r="C18997" s="13"/>
    </row>
    <row r="18998" spans="3:3" x14ac:dyDescent="0.2">
      <c r="C18998" s="13"/>
    </row>
    <row r="18999" spans="3:3" x14ac:dyDescent="0.2">
      <c r="C18999" s="13"/>
    </row>
    <row r="19000" spans="3:3" x14ac:dyDescent="0.2">
      <c r="C19000" s="13"/>
    </row>
    <row r="19001" spans="3:3" x14ac:dyDescent="0.2">
      <c r="C19001" s="13"/>
    </row>
    <row r="19002" spans="3:3" x14ac:dyDescent="0.2">
      <c r="C19002" s="13"/>
    </row>
    <row r="19003" spans="3:3" x14ac:dyDescent="0.2">
      <c r="C19003" s="13"/>
    </row>
    <row r="19004" spans="3:3" x14ac:dyDescent="0.2">
      <c r="C19004" s="13"/>
    </row>
    <row r="19005" spans="3:3" x14ac:dyDescent="0.2">
      <c r="C19005" s="13"/>
    </row>
    <row r="19006" spans="3:3" x14ac:dyDescent="0.2">
      <c r="C19006" s="13"/>
    </row>
    <row r="19007" spans="3:3" x14ac:dyDescent="0.2">
      <c r="C19007" s="13"/>
    </row>
    <row r="19008" spans="3:3" x14ac:dyDescent="0.2">
      <c r="C19008" s="13"/>
    </row>
    <row r="19009" spans="3:3" x14ac:dyDescent="0.2">
      <c r="C19009" s="13"/>
    </row>
    <row r="19010" spans="3:3" x14ac:dyDescent="0.2">
      <c r="C19010" s="13"/>
    </row>
    <row r="19011" spans="3:3" x14ac:dyDescent="0.2">
      <c r="C19011" s="13"/>
    </row>
    <row r="19012" spans="3:3" x14ac:dyDescent="0.2">
      <c r="C19012" s="13"/>
    </row>
    <row r="19013" spans="3:3" x14ac:dyDescent="0.2">
      <c r="C19013" s="13"/>
    </row>
    <row r="19014" spans="3:3" x14ac:dyDescent="0.2">
      <c r="C19014" s="13"/>
    </row>
    <row r="19015" spans="3:3" x14ac:dyDescent="0.2">
      <c r="C19015" s="13"/>
    </row>
    <row r="19016" spans="3:3" x14ac:dyDescent="0.2">
      <c r="C19016" s="13"/>
    </row>
    <row r="19017" spans="3:3" x14ac:dyDescent="0.2">
      <c r="C19017" s="13"/>
    </row>
    <row r="19018" spans="3:3" x14ac:dyDescent="0.2">
      <c r="C19018" s="13"/>
    </row>
    <row r="19019" spans="3:3" x14ac:dyDescent="0.2">
      <c r="C19019" s="13"/>
    </row>
    <row r="19020" spans="3:3" x14ac:dyDescent="0.2">
      <c r="C19020" s="13"/>
    </row>
    <row r="19021" spans="3:3" x14ac:dyDescent="0.2">
      <c r="C19021" s="13"/>
    </row>
    <row r="19022" spans="3:3" x14ac:dyDescent="0.2">
      <c r="C19022" s="13"/>
    </row>
    <row r="19023" spans="3:3" x14ac:dyDescent="0.2">
      <c r="C19023" s="13"/>
    </row>
    <row r="19024" spans="3:3" x14ac:dyDescent="0.2">
      <c r="C19024" s="13"/>
    </row>
    <row r="19025" spans="3:3" x14ac:dyDescent="0.2">
      <c r="C19025" s="13"/>
    </row>
    <row r="19026" spans="3:3" x14ac:dyDescent="0.2">
      <c r="C19026" s="13"/>
    </row>
    <row r="19027" spans="3:3" x14ac:dyDescent="0.2">
      <c r="C19027" s="13"/>
    </row>
    <row r="19028" spans="3:3" x14ac:dyDescent="0.2">
      <c r="C19028" s="13"/>
    </row>
    <row r="19029" spans="3:3" x14ac:dyDescent="0.2">
      <c r="C19029" s="13"/>
    </row>
    <row r="19030" spans="3:3" x14ac:dyDescent="0.2">
      <c r="C19030" s="13"/>
    </row>
    <row r="19031" spans="3:3" x14ac:dyDescent="0.2">
      <c r="C19031" s="13"/>
    </row>
    <row r="19032" spans="3:3" x14ac:dyDescent="0.2">
      <c r="C19032" s="13"/>
    </row>
    <row r="19033" spans="3:3" x14ac:dyDescent="0.2">
      <c r="C19033" s="13"/>
    </row>
    <row r="19034" spans="3:3" x14ac:dyDescent="0.2">
      <c r="C19034" s="13"/>
    </row>
    <row r="19035" spans="3:3" x14ac:dyDescent="0.2">
      <c r="C19035" s="13"/>
    </row>
    <row r="19036" spans="3:3" x14ac:dyDescent="0.2">
      <c r="C19036" s="13"/>
    </row>
    <row r="19037" spans="3:3" x14ac:dyDescent="0.2">
      <c r="C19037" s="13"/>
    </row>
    <row r="19038" spans="3:3" x14ac:dyDescent="0.2">
      <c r="C19038" s="13"/>
    </row>
    <row r="19039" spans="3:3" x14ac:dyDescent="0.2">
      <c r="C19039" s="13"/>
    </row>
    <row r="19040" spans="3:3" x14ac:dyDescent="0.2">
      <c r="C19040" s="13"/>
    </row>
    <row r="19041" spans="3:3" x14ac:dyDescent="0.2">
      <c r="C19041" s="13"/>
    </row>
    <row r="19042" spans="3:3" x14ac:dyDescent="0.2">
      <c r="C19042" s="13"/>
    </row>
    <row r="19043" spans="3:3" x14ac:dyDescent="0.2">
      <c r="C19043" s="13"/>
    </row>
    <row r="19044" spans="3:3" x14ac:dyDescent="0.2">
      <c r="C19044" s="13"/>
    </row>
    <row r="19045" spans="3:3" x14ac:dyDescent="0.2">
      <c r="C19045" s="13"/>
    </row>
    <row r="19046" spans="3:3" x14ac:dyDescent="0.2">
      <c r="C19046" s="13"/>
    </row>
    <row r="19047" spans="3:3" x14ac:dyDescent="0.2">
      <c r="C19047" s="13"/>
    </row>
    <row r="19048" spans="3:3" x14ac:dyDescent="0.2">
      <c r="C19048" s="13"/>
    </row>
    <row r="19049" spans="3:3" x14ac:dyDescent="0.2">
      <c r="C19049" s="13"/>
    </row>
    <row r="19050" spans="3:3" x14ac:dyDescent="0.2">
      <c r="C19050" s="13"/>
    </row>
    <row r="19051" spans="3:3" x14ac:dyDescent="0.2">
      <c r="C19051" s="13"/>
    </row>
    <row r="19052" spans="3:3" x14ac:dyDescent="0.2">
      <c r="C19052" s="13"/>
    </row>
    <row r="19053" spans="3:3" x14ac:dyDescent="0.2">
      <c r="C19053" s="13"/>
    </row>
    <row r="19054" spans="3:3" x14ac:dyDescent="0.2">
      <c r="C19054" s="13"/>
    </row>
    <row r="19055" spans="3:3" x14ac:dyDescent="0.2">
      <c r="C19055" s="13"/>
    </row>
    <row r="19056" spans="3:3" x14ac:dyDescent="0.2">
      <c r="C19056" s="13"/>
    </row>
    <row r="19057" spans="3:3" x14ac:dyDescent="0.2">
      <c r="C19057" s="13"/>
    </row>
    <row r="19058" spans="3:3" x14ac:dyDescent="0.2">
      <c r="C19058" s="13"/>
    </row>
    <row r="19059" spans="3:3" x14ac:dyDescent="0.2">
      <c r="C19059" s="13"/>
    </row>
    <row r="19060" spans="3:3" x14ac:dyDescent="0.2">
      <c r="C19060" s="13"/>
    </row>
    <row r="19061" spans="3:3" x14ac:dyDescent="0.2">
      <c r="C19061" s="13"/>
    </row>
    <row r="19062" spans="3:3" x14ac:dyDescent="0.2">
      <c r="C19062" s="13"/>
    </row>
    <row r="19063" spans="3:3" x14ac:dyDescent="0.2">
      <c r="C19063" s="13"/>
    </row>
    <row r="19064" spans="3:3" x14ac:dyDescent="0.2">
      <c r="C19064" s="13"/>
    </row>
    <row r="19065" spans="3:3" x14ac:dyDescent="0.2">
      <c r="C19065" s="13"/>
    </row>
    <row r="19066" spans="3:3" x14ac:dyDescent="0.2">
      <c r="C19066" s="13"/>
    </row>
    <row r="19067" spans="3:3" x14ac:dyDescent="0.2">
      <c r="C19067" s="13"/>
    </row>
    <row r="19068" spans="3:3" x14ac:dyDescent="0.2">
      <c r="C19068" s="13"/>
    </row>
    <row r="19069" spans="3:3" x14ac:dyDescent="0.2">
      <c r="C19069" s="13"/>
    </row>
    <row r="19070" spans="3:3" x14ac:dyDescent="0.2">
      <c r="C19070" s="13"/>
    </row>
    <row r="19071" spans="3:3" x14ac:dyDescent="0.2">
      <c r="C19071" s="13"/>
    </row>
    <row r="19072" spans="3:3" x14ac:dyDescent="0.2">
      <c r="C19072" s="13"/>
    </row>
    <row r="19073" spans="3:3" x14ac:dyDescent="0.2">
      <c r="C19073" s="13"/>
    </row>
    <row r="19074" spans="3:3" x14ac:dyDescent="0.2">
      <c r="C19074" s="13"/>
    </row>
    <row r="19075" spans="3:3" x14ac:dyDescent="0.2">
      <c r="C19075" s="13"/>
    </row>
    <row r="19076" spans="3:3" x14ac:dyDescent="0.2">
      <c r="C19076" s="13"/>
    </row>
    <row r="19077" spans="3:3" x14ac:dyDescent="0.2">
      <c r="C19077" s="13"/>
    </row>
    <row r="19078" spans="3:3" x14ac:dyDescent="0.2">
      <c r="C19078" s="13"/>
    </row>
    <row r="19079" spans="3:3" x14ac:dyDescent="0.2">
      <c r="C19079" s="13"/>
    </row>
    <row r="19080" spans="3:3" x14ac:dyDescent="0.2">
      <c r="C19080" s="13"/>
    </row>
    <row r="19081" spans="3:3" x14ac:dyDescent="0.2">
      <c r="C19081" s="13"/>
    </row>
    <row r="19082" spans="3:3" x14ac:dyDescent="0.2">
      <c r="C19082" s="13"/>
    </row>
    <row r="19083" spans="3:3" x14ac:dyDescent="0.2">
      <c r="C19083" s="13"/>
    </row>
    <row r="19084" spans="3:3" x14ac:dyDescent="0.2">
      <c r="C19084" s="13"/>
    </row>
    <row r="19085" spans="3:3" x14ac:dyDescent="0.2">
      <c r="C19085" s="13"/>
    </row>
    <row r="19086" spans="3:3" x14ac:dyDescent="0.2">
      <c r="C19086" s="13"/>
    </row>
    <row r="19087" spans="3:3" x14ac:dyDescent="0.2">
      <c r="C19087" s="13"/>
    </row>
    <row r="19088" spans="3:3" x14ac:dyDescent="0.2">
      <c r="C19088" s="13"/>
    </row>
    <row r="19089" spans="3:3" x14ac:dyDescent="0.2">
      <c r="C19089" s="13"/>
    </row>
    <row r="19090" spans="3:3" x14ac:dyDescent="0.2">
      <c r="C19090" s="13"/>
    </row>
    <row r="19091" spans="3:3" x14ac:dyDescent="0.2">
      <c r="C19091" s="13"/>
    </row>
    <row r="19092" spans="3:3" x14ac:dyDescent="0.2">
      <c r="C19092" s="13"/>
    </row>
    <row r="19093" spans="3:3" x14ac:dyDescent="0.2">
      <c r="C19093" s="13"/>
    </row>
    <row r="19094" spans="3:3" x14ac:dyDescent="0.2">
      <c r="C19094" s="13"/>
    </row>
    <row r="19095" spans="3:3" x14ac:dyDescent="0.2">
      <c r="C19095" s="13"/>
    </row>
    <row r="19096" spans="3:3" x14ac:dyDescent="0.2">
      <c r="C19096" s="13"/>
    </row>
    <row r="19097" spans="3:3" x14ac:dyDescent="0.2">
      <c r="C19097" s="13"/>
    </row>
    <row r="19098" spans="3:3" x14ac:dyDescent="0.2">
      <c r="C19098" s="13"/>
    </row>
    <row r="19099" spans="3:3" x14ac:dyDescent="0.2">
      <c r="C19099" s="13"/>
    </row>
    <row r="19100" spans="3:3" x14ac:dyDescent="0.2">
      <c r="C19100" s="13"/>
    </row>
    <row r="19101" spans="3:3" x14ac:dyDescent="0.2">
      <c r="C19101" s="13"/>
    </row>
    <row r="19102" spans="3:3" x14ac:dyDescent="0.2">
      <c r="C19102" s="13"/>
    </row>
    <row r="19103" spans="3:3" x14ac:dyDescent="0.2">
      <c r="C19103" s="13"/>
    </row>
    <row r="19104" spans="3:3" x14ac:dyDescent="0.2">
      <c r="C19104" s="13"/>
    </row>
    <row r="19105" spans="3:3" x14ac:dyDescent="0.2">
      <c r="C19105" s="13"/>
    </row>
    <row r="19106" spans="3:3" x14ac:dyDescent="0.2">
      <c r="C19106" s="13"/>
    </row>
    <row r="19107" spans="3:3" x14ac:dyDescent="0.2">
      <c r="C19107" s="13"/>
    </row>
    <row r="19108" spans="3:3" x14ac:dyDescent="0.2">
      <c r="C19108" s="13"/>
    </row>
    <row r="19109" spans="3:3" x14ac:dyDescent="0.2">
      <c r="C19109" s="13"/>
    </row>
    <row r="19110" spans="3:3" x14ac:dyDescent="0.2">
      <c r="C19110" s="13"/>
    </row>
    <row r="19111" spans="3:3" x14ac:dyDescent="0.2">
      <c r="C19111" s="13"/>
    </row>
    <row r="19112" spans="3:3" x14ac:dyDescent="0.2">
      <c r="C19112" s="13"/>
    </row>
    <row r="19113" spans="3:3" x14ac:dyDescent="0.2">
      <c r="C19113" s="13"/>
    </row>
    <row r="19114" spans="3:3" x14ac:dyDescent="0.2">
      <c r="C19114" s="13"/>
    </row>
    <row r="19115" spans="3:3" x14ac:dyDescent="0.2">
      <c r="C19115" s="13"/>
    </row>
    <row r="19116" spans="3:3" x14ac:dyDescent="0.2">
      <c r="C19116" s="13"/>
    </row>
    <row r="19117" spans="3:3" x14ac:dyDescent="0.2">
      <c r="C19117" s="13"/>
    </row>
    <row r="19118" spans="3:3" x14ac:dyDescent="0.2">
      <c r="C19118" s="13"/>
    </row>
    <row r="19119" spans="3:3" x14ac:dyDescent="0.2">
      <c r="C19119" s="13"/>
    </row>
    <row r="19120" spans="3:3" x14ac:dyDescent="0.2">
      <c r="C19120" s="13"/>
    </row>
    <row r="19121" spans="3:3" x14ac:dyDescent="0.2">
      <c r="C19121" s="13"/>
    </row>
    <row r="19122" spans="3:3" x14ac:dyDescent="0.2">
      <c r="C19122" s="13"/>
    </row>
    <row r="19123" spans="3:3" x14ac:dyDescent="0.2">
      <c r="C19123" s="13"/>
    </row>
    <row r="19124" spans="3:3" x14ac:dyDescent="0.2">
      <c r="C19124" s="13"/>
    </row>
    <row r="19125" spans="3:3" x14ac:dyDescent="0.2">
      <c r="C19125" s="13"/>
    </row>
    <row r="19126" spans="3:3" x14ac:dyDescent="0.2">
      <c r="C19126" s="13"/>
    </row>
    <row r="19127" spans="3:3" x14ac:dyDescent="0.2">
      <c r="C19127" s="13"/>
    </row>
    <row r="19128" spans="3:3" x14ac:dyDescent="0.2">
      <c r="C19128" s="13"/>
    </row>
    <row r="19129" spans="3:3" x14ac:dyDescent="0.2">
      <c r="C19129" s="13"/>
    </row>
    <row r="19130" spans="3:3" x14ac:dyDescent="0.2">
      <c r="C19130" s="13"/>
    </row>
    <row r="19131" spans="3:3" x14ac:dyDescent="0.2">
      <c r="C19131" s="13"/>
    </row>
    <row r="19132" spans="3:3" x14ac:dyDescent="0.2">
      <c r="C19132" s="13"/>
    </row>
    <row r="19133" spans="3:3" x14ac:dyDescent="0.2">
      <c r="C19133" s="13"/>
    </row>
    <row r="19134" spans="3:3" x14ac:dyDescent="0.2">
      <c r="C19134" s="13"/>
    </row>
    <row r="19135" spans="3:3" x14ac:dyDescent="0.2">
      <c r="C19135" s="13"/>
    </row>
    <row r="19136" spans="3:3" x14ac:dyDescent="0.2">
      <c r="C19136" s="13"/>
    </row>
    <row r="19137" spans="3:3" x14ac:dyDescent="0.2">
      <c r="C19137" s="13"/>
    </row>
    <row r="19138" spans="3:3" x14ac:dyDescent="0.2">
      <c r="C19138" s="13"/>
    </row>
    <row r="19139" spans="3:3" x14ac:dyDescent="0.2">
      <c r="C19139" s="13"/>
    </row>
    <row r="19140" spans="3:3" x14ac:dyDescent="0.2">
      <c r="C19140" s="13"/>
    </row>
    <row r="19141" spans="3:3" x14ac:dyDescent="0.2">
      <c r="C19141" s="13"/>
    </row>
    <row r="19142" spans="3:3" x14ac:dyDescent="0.2">
      <c r="C19142" s="13"/>
    </row>
    <row r="19143" spans="3:3" x14ac:dyDescent="0.2">
      <c r="C19143" s="13"/>
    </row>
    <row r="19144" spans="3:3" x14ac:dyDescent="0.2">
      <c r="C19144" s="13"/>
    </row>
    <row r="19145" spans="3:3" x14ac:dyDescent="0.2">
      <c r="C19145" s="13"/>
    </row>
    <row r="19146" spans="3:3" x14ac:dyDescent="0.2">
      <c r="C19146" s="13"/>
    </row>
    <row r="19147" spans="3:3" x14ac:dyDescent="0.2">
      <c r="C19147" s="13"/>
    </row>
    <row r="19148" spans="3:3" x14ac:dyDescent="0.2">
      <c r="C19148" s="13"/>
    </row>
    <row r="19149" spans="3:3" x14ac:dyDescent="0.2">
      <c r="C19149" s="13"/>
    </row>
    <row r="19150" spans="3:3" x14ac:dyDescent="0.2">
      <c r="C19150" s="13"/>
    </row>
    <row r="19151" spans="3:3" x14ac:dyDescent="0.2">
      <c r="C19151" s="13"/>
    </row>
    <row r="19152" spans="3:3" x14ac:dyDescent="0.2">
      <c r="C19152" s="13"/>
    </row>
    <row r="19153" spans="3:3" x14ac:dyDescent="0.2">
      <c r="C19153" s="13"/>
    </row>
    <row r="19154" spans="3:3" x14ac:dyDescent="0.2">
      <c r="C19154" s="13"/>
    </row>
    <row r="19155" spans="3:3" x14ac:dyDescent="0.2">
      <c r="C19155" s="13"/>
    </row>
    <row r="19156" spans="3:3" x14ac:dyDescent="0.2">
      <c r="C19156" s="13"/>
    </row>
    <row r="19157" spans="3:3" x14ac:dyDescent="0.2">
      <c r="C19157" s="13"/>
    </row>
    <row r="19158" spans="3:3" x14ac:dyDescent="0.2">
      <c r="C19158" s="13"/>
    </row>
    <row r="19159" spans="3:3" x14ac:dyDescent="0.2">
      <c r="C19159" s="13"/>
    </row>
    <row r="19160" spans="3:3" x14ac:dyDescent="0.2">
      <c r="C19160" s="13"/>
    </row>
    <row r="19161" spans="3:3" x14ac:dyDescent="0.2">
      <c r="C19161" s="13"/>
    </row>
    <row r="19162" spans="3:3" x14ac:dyDescent="0.2">
      <c r="C19162" s="13"/>
    </row>
    <row r="19163" spans="3:3" x14ac:dyDescent="0.2">
      <c r="C19163" s="13"/>
    </row>
    <row r="19164" spans="3:3" x14ac:dyDescent="0.2">
      <c r="C19164" s="13"/>
    </row>
    <row r="19165" spans="3:3" x14ac:dyDescent="0.2">
      <c r="C19165" s="13"/>
    </row>
    <row r="19166" spans="3:3" x14ac:dyDescent="0.2">
      <c r="C19166" s="13"/>
    </row>
    <row r="19167" spans="3:3" x14ac:dyDescent="0.2">
      <c r="C19167" s="13"/>
    </row>
    <row r="19168" spans="3:3" x14ac:dyDescent="0.2">
      <c r="C19168" s="13"/>
    </row>
    <row r="19169" spans="3:3" x14ac:dyDescent="0.2">
      <c r="C19169" s="13"/>
    </row>
    <row r="19170" spans="3:3" x14ac:dyDescent="0.2">
      <c r="C19170" s="13"/>
    </row>
    <row r="19171" spans="3:3" x14ac:dyDescent="0.2">
      <c r="C19171" s="13"/>
    </row>
    <row r="19172" spans="3:3" x14ac:dyDescent="0.2">
      <c r="C19172" s="13"/>
    </row>
    <row r="19173" spans="3:3" x14ac:dyDescent="0.2">
      <c r="C19173" s="13"/>
    </row>
    <row r="19174" spans="3:3" x14ac:dyDescent="0.2">
      <c r="C19174" s="13"/>
    </row>
    <row r="19175" spans="3:3" x14ac:dyDescent="0.2">
      <c r="C19175" s="13"/>
    </row>
    <row r="19176" spans="3:3" x14ac:dyDescent="0.2">
      <c r="C19176" s="13"/>
    </row>
    <row r="19177" spans="3:3" x14ac:dyDescent="0.2">
      <c r="C19177" s="13"/>
    </row>
    <row r="19178" spans="3:3" x14ac:dyDescent="0.2">
      <c r="C19178" s="13"/>
    </row>
    <row r="19179" spans="3:3" x14ac:dyDescent="0.2">
      <c r="C19179" s="13"/>
    </row>
    <row r="19180" spans="3:3" x14ac:dyDescent="0.2">
      <c r="C19180" s="13"/>
    </row>
    <row r="19181" spans="3:3" x14ac:dyDescent="0.2">
      <c r="C19181" s="13"/>
    </row>
    <row r="19182" spans="3:3" x14ac:dyDescent="0.2">
      <c r="C19182" s="13"/>
    </row>
    <row r="19183" spans="3:3" x14ac:dyDescent="0.2">
      <c r="C19183" s="13"/>
    </row>
    <row r="19184" spans="3:3" x14ac:dyDescent="0.2">
      <c r="C19184" s="13"/>
    </row>
    <row r="19185" spans="3:3" x14ac:dyDescent="0.2">
      <c r="C19185" s="13"/>
    </row>
    <row r="19186" spans="3:3" x14ac:dyDescent="0.2">
      <c r="C19186" s="13"/>
    </row>
    <row r="19187" spans="3:3" x14ac:dyDescent="0.2">
      <c r="C19187" s="13"/>
    </row>
    <row r="19188" spans="3:3" x14ac:dyDescent="0.2">
      <c r="C19188" s="13"/>
    </row>
    <row r="19189" spans="3:3" x14ac:dyDescent="0.2">
      <c r="C19189" s="13"/>
    </row>
    <row r="19190" spans="3:3" x14ac:dyDescent="0.2">
      <c r="C19190" s="13"/>
    </row>
    <row r="19191" spans="3:3" x14ac:dyDescent="0.2">
      <c r="C19191" s="13"/>
    </row>
    <row r="19192" spans="3:3" x14ac:dyDescent="0.2">
      <c r="C19192" s="13"/>
    </row>
    <row r="19193" spans="3:3" x14ac:dyDescent="0.2">
      <c r="C19193" s="13"/>
    </row>
    <row r="19194" spans="3:3" x14ac:dyDescent="0.2">
      <c r="C19194" s="13"/>
    </row>
    <row r="19195" spans="3:3" x14ac:dyDescent="0.2">
      <c r="C19195" s="13"/>
    </row>
    <row r="19196" spans="3:3" x14ac:dyDescent="0.2">
      <c r="C19196" s="13"/>
    </row>
    <row r="19197" spans="3:3" x14ac:dyDescent="0.2">
      <c r="C19197" s="13"/>
    </row>
    <row r="19198" spans="3:3" x14ac:dyDescent="0.2">
      <c r="C19198" s="13"/>
    </row>
    <row r="19199" spans="3:3" x14ac:dyDescent="0.2">
      <c r="C19199" s="13"/>
    </row>
    <row r="19200" spans="3:3" x14ac:dyDescent="0.2">
      <c r="C19200" s="13"/>
    </row>
    <row r="19201" spans="3:3" x14ac:dyDescent="0.2">
      <c r="C19201" s="13"/>
    </row>
    <row r="19202" spans="3:3" x14ac:dyDescent="0.2">
      <c r="C19202" s="13"/>
    </row>
    <row r="19203" spans="3:3" x14ac:dyDescent="0.2">
      <c r="C19203" s="13"/>
    </row>
    <row r="19204" spans="3:3" x14ac:dyDescent="0.2">
      <c r="C19204" s="13"/>
    </row>
    <row r="19205" spans="3:3" x14ac:dyDescent="0.2">
      <c r="C19205" s="13"/>
    </row>
    <row r="19206" spans="3:3" x14ac:dyDescent="0.2">
      <c r="C19206" s="13"/>
    </row>
    <row r="19207" spans="3:3" x14ac:dyDescent="0.2">
      <c r="C19207" s="13"/>
    </row>
    <row r="19208" spans="3:3" x14ac:dyDescent="0.2">
      <c r="C19208" s="13"/>
    </row>
    <row r="19209" spans="3:3" x14ac:dyDescent="0.2">
      <c r="C19209" s="13"/>
    </row>
    <row r="19210" spans="3:3" x14ac:dyDescent="0.2">
      <c r="C19210" s="13"/>
    </row>
    <row r="19211" spans="3:3" x14ac:dyDescent="0.2">
      <c r="C19211" s="13"/>
    </row>
    <row r="19212" spans="3:3" x14ac:dyDescent="0.2">
      <c r="C19212" s="13"/>
    </row>
    <row r="19213" spans="3:3" x14ac:dyDescent="0.2">
      <c r="C19213" s="13"/>
    </row>
    <row r="19214" spans="3:3" x14ac:dyDescent="0.2">
      <c r="C19214" s="13"/>
    </row>
    <row r="19215" spans="3:3" x14ac:dyDescent="0.2">
      <c r="C19215" s="13"/>
    </row>
    <row r="19216" spans="3:3" x14ac:dyDescent="0.2">
      <c r="C19216" s="13"/>
    </row>
    <row r="19217" spans="3:3" x14ac:dyDescent="0.2">
      <c r="C19217" s="13"/>
    </row>
    <row r="19218" spans="3:3" x14ac:dyDescent="0.2">
      <c r="C19218" s="13"/>
    </row>
    <row r="19219" spans="3:3" x14ac:dyDescent="0.2">
      <c r="C19219" s="13"/>
    </row>
    <row r="19220" spans="3:3" x14ac:dyDescent="0.2">
      <c r="C19220" s="13"/>
    </row>
    <row r="19221" spans="3:3" x14ac:dyDescent="0.2">
      <c r="C19221" s="13"/>
    </row>
    <row r="19222" spans="3:3" x14ac:dyDescent="0.2">
      <c r="C19222" s="13"/>
    </row>
    <row r="19223" spans="3:3" x14ac:dyDescent="0.2">
      <c r="C19223" s="13"/>
    </row>
    <row r="19224" spans="3:3" x14ac:dyDescent="0.2">
      <c r="C19224" s="13"/>
    </row>
    <row r="19225" spans="3:3" x14ac:dyDescent="0.2">
      <c r="C19225" s="13"/>
    </row>
    <row r="19226" spans="3:3" x14ac:dyDescent="0.2">
      <c r="C19226" s="13"/>
    </row>
    <row r="19227" spans="3:3" x14ac:dyDescent="0.2">
      <c r="C19227" s="13"/>
    </row>
    <row r="19228" spans="3:3" x14ac:dyDescent="0.2">
      <c r="C19228" s="13"/>
    </row>
    <row r="19229" spans="3:3" x14ac:dyDescent="0.2">
      <c r="C19229" s="13"/>
    </row>
    <row r="19230" spans="3:3" x14ac:dyDescent="0.2">
      <c r="C19230" s="13"/>
    </row>
    <row r="19231" spans="3:3" x14ac:dyDescent="0.2">
      <c r="C19231" s="13"/>
    </row>
    <row r="19232" spans="3:3" x14ac:dyDescent="0.2">
      <c r="C19232" s="13"/>
    </row>
    <row r="19233" spans="3:3" x14ac:dyDescent="0.2">
      <c r="C19233" s="13"/>
    </row>
    <row r="19234" spans="3:3" x14ac:dyDescent="0.2">
      <c r="C19234" s="13"/>
    </row>
    <row r="19235" spans="3:3" x14ac:dyDescent="0.2">
      <c r="C19235" s="13"/>
    </row>
    <row r="19236" spans="3:3" x14ac:dyDescent="0.2">
      <c r="C19236" s="13"/>
    </row>
    <row r="19237" spans="3:3" x14ac:dyDescent="0.2">
      <c r="C19237" s="13"/>
    </row>
    <row r="19238" spans="3:3" x14ac:dyDescent="0.2">
      <c r="C19238" s="13"/>
    </row>
    <row r="19239" spans="3:3" x14ac:dyDescent="0.2">
      <c r="C19239" s="13"/>
    </row>
    <row r="19240" spans="3:3" x14ac:dyDescent="0.2">
      <c r="C19240" s="13"/>
    </row>
    <row r="19241" spans="3:3" x14ac:dyDescent="0.2">
      <c r="C19241" s="13"/>
    </row>
    <row r="19242" spans="3:3" x14ac:dyDescent="0.2">
      <c r="C19242" s="13"/>
    </row>
    <row r="19243" spans="3:3" x14ac:dyDescent="0.2">
      <c r="C19243" s="13"/>
    </row>
    <row r="19244" spans="3:3" x14ac:dyDescent="0.2">
      <c r="C19244" s="13"/>
    </row>
    <row r="19245" spans="3:3" x14ac:dyDescent="0.2">
      <c r="C19245" s="13"/>
    </row>
    <row r="19246" spans="3:3" x14ac:dyDescent="0.2">
      <c r="C19246" s="13"/>
    </row>
    <row r="19247" spans="3:3" x14ac:dyDescent="0.2">
      <c r="C19247" s="13"/>
    </row>
    <row r="19248" spans="3:3" x14ac:dyDescent="0.2">
      <c r="C19248" s="13"/>
    </row>
    <row r="19249" spans="3:3" x14ac:dyDescent="0.2">
      <c r="C19249" s="13"/>
    </row>
    <row r="19250" spans="3:3" x14ac:dyDescent="0.2">
      <c r="C19250" s="13"/>
    </row>
    <row r="19251" spans="3:3" x14ac:dyDescent="0.2">
      <c r="C19251" s="13"/>
    </row>
    <row r="19252" spans="3:3" x14ac:dyDescent="0.2">
      <c r="C19252" s="13"/>
    </row>
    <row r="19253" spans="3:3" x14ac:dyDescent="0.2">
      <c r="C19253" s="13"/>
    </row>
    <row r="19254" spans="3:3" x14ac:dyDescent="0.2">
      <c r="C19254" s="13"/>
    </row>
    <row r="19255" spans="3:3" x14ac:dyDescent="0.2">
      <c r="C19255" s="13"/>
    </row>
    <row r="19256" spans="3:3" x14ac:dyDescent="0.2">
      <c r="C19256" s="13"/>
    </row>
    <row r="19257" spans="3:3" x14ac:dyDescent="0.2">
      <c r="C19257" s="13"/>
    </row>
    <row r="19258" spans="3:3" x14ac:dyDescent="0.2">
      <c r="C19258" s="13"/>
    </row>
    <row r="19259" spans="3:3" x14ac:dyDescent="0.2">
      <c r="C19259" s="13"/>
    </row>
    <row r="19260" spans="3:3" x14ac:dyDescent="0.2">
      <c r="C19260" s="13"/>
    </row>
    <row r="19261" spans="3:3" x14ac:dyDescent="0.2">
      <c r="C19261" s="13"/>
    </row>
    <row r="19262" spans="3:3" x14ac:dyDescent="0.2">
      <c r="C19262" s="13"/>
    </row>
    <row r="19263" spans="3:3" x14ac:dyDescent="0.2">
      <c r="C19263" s="13"/>
    </row>
    <row r="19264" spans="3:3" x14ac:dyDescent="0.2">
      <c r="C19264" s="13"/>
    </row>
    <row r="19265" spans="3:3" x14ac:dyDescent="0.2">
      <c r="C19265" s="13"/>
    </row>
    <row r="19266" spans="3:3" x14ac:dyDescent="0.2">
      <c r="C19266" s="13"/>
    </row>
    <row r="19267" spans="3:3" x14ac:dyDescent="0.2">
      <c r="C19267" s="13"/>
    </row>
    <row r="19268" spans="3:3" x14ac:dyDescent="0.2">
      <c r="C19268" s="13"/>
    </row>
    <row r="19269" spans="3:3" x14ac:dyDescent="0.2">
      <c r="C19269" s="13"/>
    </row>
    <row r="19270" spans="3:3" x14ac:dyDescent="0.2">
      <c r="C19270" s="13"/>
    </row>
    <row r="19271" spans="3:3" x14ac:dyDescent="0.2">
      <c r="C19271" s="13"/>
    </row>
    <row r="19272" spans="3:3" x14ac:dyDescent="0.2">
      <c r="C19272" s="13"/>
    </row>
    <row r="19273" spans="3:3" x14ac:dyDescent="0.2">
      <c r="C19273" s="13"/>
    </row>
    <row r="19274" spans="3:3" x14ac:dyDescent="0.2">
      <c r="C19274" s="13"/>
    </row>
    <row r="19275" spans="3:3" x14ac:dyDescent="0.2">
      <c r="C19275" s="13"/>
    </row>
    <row r="19276" spans="3:3" x14ac:dyDescent="0.2">
      <c r="C19276" s="13"/>
    </row>
    <row r="19277" spans="3:3" x14ac:dyDescent="0.2">
      <c r="C19277" s="13"/>
    </row>
    <row r="19278" spans="3:3" x14ac:dyDescent="0.2">
      <c r="C19278" s="13"/>
    </row>
    <row r="19279" spans="3:3" x14ac:dyDescent="0.2">
      <c r="C19279" s="13"/>
    </row>
    <row r="19280" spans="3:3" x14ac:dyDescent="0.2">
      <c r="C19280" s="13"/>
    </row>
    <row r="19281" spans="3:3" x14ac:dyDescent="0.2">
      <c r="C19281" s="13"/>
    </row>
    <row r="19282" spans="3:3" x14ac:dyDescent="0.2">
      <c r="C19282" s="13"/>
    </row>
    <row r="19283" spans="3:3" x14ac:dyDescent="0.2">
      <c r="C19283" s="13"/>
    </row>
    <row r="19284" spans="3:3" x14ac:dyDescent="0.2">
      <c r="C19284" s="13"/>
    </row>
    <row r="19285" spans="3:3" x14ac:dyDescent="0.2">
      <c r="C19285" s="13"/>
    </row>
    <row r="19286" spans="3:3" x14ac:dyDescent="0.2">
      <c r="C19286" s="13"/>
    </row>
    <row r="19287" spans="3:3" x14ac:dyDescent="0.2">
      <c r="C19287" s="13"/>
    </row>
    <row r="19288" spans="3:3" x14ac:dyDescent="0.2">
      <c r="C19288" s="13"/>
    </row>
    <row r="19289" spans="3:3" x14ac:dyDescent="0.2">
      <c r="C19289" s="13"/>
    </row>
    <row r="19290" spans="3:3" x14ac:dyDescent="0.2">
      <c r="C19290" s="13"/>
    </row>
    <row r="19291" spans="3:3" x14ac:dyDescent="0.2">
      <c r="C19291" s="13"/>
    </row>
    <row r="19292" spans="3:3" x14ac:dyDescent="0.2">
      <c r="C19292" s="13"/>
    </row>
    <row r="19293" spans="3:3" x14ac:dyDescent="0.2">
      <c r="C19293" s="13"/>
    </row>
    <row r="19294" spans="3:3" x14ac:dyDescent="0.2">
      <c r="C19294" s="13"/>
    </row>
    <row r="19295" spans="3:3" x14ac:dyDescent="0.2">
      <c r="C19295" s="13"/>
    </row>
    <row r="19296" spans="3:3" x14ac:dyDescent="0.2">
      <c r="C19296" s="13"/>
    </row>
    <row r="19297" spans="3:3" x14ac:dyDescent="0.2">
      <c r="C19297" s="13"/>
    </row>
    <row r="19298" spans="3:3" x14ac:dyDescent="0.2">
      <c r="C19298" s="13"/>
    </row>
    <row r="19299" spans="3:3" x14ac:dyDescent="0.2">
      <c r="C19299" s="13"/>
    </row>
    <row r="19300" spans="3:3" x14ac:dyDescent="0.2">
      <c r="C19300" s="13"/>
    </row>
    <row r="19301" spans="3:3" x14ac:dyDescent="0.2">
      <c r="C19301" s="13"/>
    </row>
    <row r="19302" spans="3:3" x14ac:dyDescent="0.2">
      <c r="C19302" s="13"/>
    </row>
    <row r="19303" spans="3:3" x14ac:dyDescent="0.2">
      <c r="C19303" s="13"/>
    </row>
    <row r="19304" spans="3:3" x14ac:dyDescent="0.2">
      <c r="C19304" s="13"/>
    </row>
    <row r="19305" spans="3:3" x14ac:dyDescent="0.2">
      <c r="C19305" s="13"/>
    </row>
    <row r="19306" spans="3:3" x14ac:dyDescent="0.2">
      <c r="C19306" s="13"/>
    </row>
    <row r="19307" spans="3:3" x14ac:dyDescent="0.2">
      <c r="C19307" s="13"/>
    </row>
    <row r="19308" spans="3:3" x14ac:dyDescent="0.2">
      <c r="C19308" s="13"/>
    </row>
    <row r="19309" spans="3:3" x14ac:dyDescent="0.2">
      <c r="C19309" s="13"/>
    </row>
    <row r="19310" spans="3:3" x14ac:dyDescent="0.2">
      <c r="C19310" s="13"/>
    </row>
    <row r="19311" spans="3:3" x14ac:dyDescent="0.2">
      <c r="C19311" s="13"/>
    </row>
    <row r="19312" spans="3:3" x14ac:dyDescent="0.2">
      <c r="C19312" s="13"/>
    </row>
    <row r="19313" spans="3:3" x14ac:dyDescent="0.2">
      <c r="C19313" s="13"/>
    </row>
    <row r="19314" spans="3:3" x14ac:dyDescent="0.2">
      <c r="C19314" s="13"/>
    </row>
    <row r="19315" spans="3:3" x14ac:dyDescent="0.2">
      <c r="C19315" s="13"/>
    </row>
    <row r="19316" spans="3:3" x14ac:dyDescent="0.2">
      <c r="C19316" s="13"/>
    </row>
    <row r="19317" spans="3:3" x14ac:dyDescent="0.2">
      <c r="C19317" s="13"/>
    </row>
    <row r="19318" spans="3:3" x14ac:dyDescent="0.2">
      <c r="C19318" s="13"/>
    </row>
    <row r="19319" spans="3:3" x14ac:dyDescent="0.2">
      <c r="C19319" s="13"/>
    </row>
    <row r="19320" spans="3:3" x14ac:dyDescent="0.2">
      <c r="C19320" s="13"/>
    </row>
    <row r="19321" spans="3:3" x14ac:dyDescent="0.2">
      <c r="C19321" s="13"/>
    </row>
    <row r="19322" spans="3:3" x14ac:dyDescent="0.2">
      <c r="C19322" s="13"/>
    </row>
    <row r="19323" spans="3:3" x14ac:dyDescent="0.2">
      <c r="C19323" s="13"/>
    </row>
    <row r="19324" spans="3:3" x14ac:dyDescent="0.2">
      <c r="C19324" s="13"/>
    </row>
    <row r="19325" spans="3:3" x14ac:dyDescent="0.2">
      <c r="C19325" s="13"/>
    </row>
    <row r="19326" spans="3:3" x14ac:dyDescent="0.2">
      <c r="C19326" s="13"/>
    </row>
    <row r="19327" spans="3:3" x14ac:dyDescent="0.2">
      <c r="C19327" s="13"/>
    </row>
    <row r="19328" spans="3:3" x14ac:dyDescent="0.2">
      <c r="C19328" s="13"/>
    </row>
    <row r="19329" spans="3:3" x14ac:dyDescent="0.2">
      <c r="C19329" s="13"/>
    </row>
    <row r="19330" spans="3:3" x14ac:dyDescent="0.2">
      <c r="C19330" s="13"/>
    </row>
    <row r="19331" spans="3:3" x14ac:dyDescent="0.2">
      <c r="C19331" s="13"/>
    </row>
    <row r="19332" spans="3:3" x14ac:dyDescent="0.2">
      <c r="C19332" s="13"/>
    </row>
    <row r="19333" spans="3:3" x14ac:dyDescent="0.2">
      <c r="C19333" s="13"/>
    </row>
    <row r="19334" spans="3:3" x14ac:dyDescent="0.2">
      <c r="C19334" s="13"/>
    </row>
    <row r="19335" spans="3:3" x14ac:dyDescent="0.2">
      <c r="C19335" s="13"/>
    </row>
    <row r="19336" spans="3:3" x14ac:dyDescent="0.2">
      <c r="C19336" s="13"/>
    </row>
    <row r="19337" spans="3:3" x14ac:dyDescent="0.2">
      <c r="C19337" s="13"/>
    </row>
    <row r="19338" spans="3:3" x14ac:dyDescent="0.2">
      <c r="C19338" s="13"/>
    </row>
    <row r="19339" spans="3:3" x14ac:dyDescent="0.2">
      <c r="C19339" s="13"/>
    </row>
    <row r="19340" spans="3:3" x14ac:dyDescent="0.2">
      <c r="C19340" s="13"/>
    </row>
    <row r="19341" spans="3:3" x14ac:dyDescent="0.2">
      <c r="C19341" s="13"/>
    </row>
    <row r="19342" spans="3:3" x14ac:dyDescent="0.2">
      <c r="C19342" s="13"/>
    </row>
    <row r="19343" spans="3:3" x14ac:dyDescent="0.2">
      <c r="C19343" s="13"/>
    </row>
    <row r="19344" spans="3:3" x14ac:dyDescent="0.2">
      <c r="C19344" s="13"/>
    </row>
    <row r="19345" spans="3:3" x14ac:dyDescent="0.2">
      <c r="C19345" s="13"/>
    </row>
    <row r="19346" spans="3:3" x14ac:dyDescent="0.2">
      <c r="C19346" s="13"/>
    </row>
    <row r="19347" spans="3:3" x14ac:dyDescent="0.2">
      <c r="C19347" s="13"/>
    </row>
    <row r="19348" spans="3:3" x14ac:dyDescent="0.2">
      <c r="C19348" s="13"/>
    </row>
    <row r="19349" spans="3:3" x14ac:dyDescent="0.2">
      <c r="C19349" s="13"/>
    </row>
    <row r="19350" spans="3:3" x14ac:dyDescent="0.2">
      <c r="C19350" s="13"/>
    </row>
    <row r="19351" spans="3:3" x14ac:dyDescent="0.2">
      <c r="C19351" s="13"/>
    </row>
    <row r="19352" spans="3:3" x14ac:dyDescent="0.2">
      <c r="C19352" s="13"/>
    </row>
    <row r="19353" spans="3:3" x14ac:dyDescent="0.2">
      <c r="C19353" s="13"/>
    </row>
    <row r="19354" spans="3:3" x14ac:dyDescent="0.2">
      <c r="C19354" s="13"/>
    </row>
    <row r="19355" spans="3:3" x14ac:dyDescent="0.2">
      <c r="C19355" s="13"/>
    </row>
    <row r="19356" spans="3:3" x14ac:dyDescent="0.2">
      <c r="C19356" s="13"/>
    </row>
    <row r="19357" spans="3:3" x14ac:dyDescent="0.2">
      <c r="C19357" s="13"/>
    </row>
    <row r="19358" spans="3:3" x14ac:dyDescent="0.2">
      <c r="C19358" s="13"/>
    </row>
    <row r="19359" spans="3:3" x14ac:dyDescent="0.2">
      <c r="C19359" s="13"/>
    </row>
    <row r="19360" spans="3:3" x14ac:dyDescent="0.2">
      <c r="C19360" s="13"/>
    </row>
    <row r="19361" spans="3:3" x14ac:dyDescent="0.2">
      <c r="C19361" s="13"/>
    </row>
    <row r="19362" spans="3:3" x14ac:dyDescent="0.2">
      <c r="C19362" s="13"/>
    </row>
    <row r="19363" spans="3:3" x14ac:dyDescent="0.2">
      <c r="C19363" s="13"/>
    </row>
    <row r="19364" spans="3:3" x14ac:dyDescent="0.2">
      <c r="C19364" s="13"/>
    </row>
    <row r="19365" spans="3:3" x14ac:dyDescent="0.2">
      <c r="C19365" s="13"/>
    </row>
    <row r="19366" spans="3:3" x14ac:dyDescent="0.2">
      <c r="C19366" s="13"/>
    </row>
    <row r="19367" spans="3:3" x14ac:dyDescent="0.2">
      <c r="C19367" s="13"/>
    </row>
    <row r="19368" spans="3:3" x14ac:dyDescent="0.2">
      <c r="C19368" s="13"/>
    </row>
    <row r="19369" spans="3:3" x14ac:dyDescent="0.2">
      <c r="C19369" s="13"/>
    </row>
    <row r="19370" spans="3:3" x14ac:dyDescent="0.2">
      <c r="C19370" s="13"/>
    </row>
    <row r="19371" spans="3:3" x14ac:dyDescent="0.2">
      <c r="C19371" s="13"/>
    </row>
    <row r="19372" spans="3:3" x14ac:dyDescent="0.2">
      <c r="C19372" s="13"/>
    </row>
    <row r="19373" spans="3:3" x14ac:dyDescent="0.2">
      <c r="C19373" s="13"/>
    </row>
    <row r="19374" spans="3:3" x14ac:dyDescent="0.2">
      <c r="C19374" s="13"/>
    </row>
    <row r="19375" spans="3:3" x14ac:dyDescent="0.2">
      <c r="C19375" s="13"/>
    </row>
    <row r="19376" spans="3:3" x14ac:dyDescent="0.2">
      <c r="C19376" s="13"/>
    </row>
    <row r="19377" spans="3:3" x14ac:dyDescent="0.2">
      <c r="C19377" s="13"/>
    </row>
    <row r="19378" spans="3:3" x14ac:dyDescent="0.2">
      <c r="C19378" s="13"/>
    </row>
    <row r="19379" spans="3:3" x14ac:dyDescent="0.2">
      <c r="C19379" s="13"/>
    </row>
    <row r="19380" spans="3:3" x14ac:dyDescent="0.2">
      <c r="C19380" s="13"/>
    </row>
    <row r="19381" spans="3:3" x14ac:dyDescent="0.2">
      <c r="C19381" s="13"/>
    </row>
    <row r="19382" spans="3:3" x14ac:dyDescent="0.2">
      <c r="C19382" s="13"/>
    </row>
    <row r="19383" spans="3:3" x14ac:dyDescent="0.2">
      <c r="C19383" s="13"/>
    </row>
    <row r="19384" spans="3:3" x14ac:dyDescent="0.2">
      <c r="C19384" s="13"/>
    </row>
    <row r="19385" spans="3:3" x14ac:dyDescent="0.2">
      <c r="C19385" s="13"/>
    </row>
    <row r="19386" spans="3:3" x14ac:dyDescent="0.2">
      <c r="C19386" s="13"/>
    </row>
    <row r="19387" spans="3:3" x14ac:dyDescent="0.2">
      <c r="C19387" s="13"/>
    </row>
    <row r="19388" spans="3:3" x14ac:dyDescent="0.2">
      <c r="C19388" s="13"/>
    </row>
    <row r="19389" spans="3:3" x14ac:dyDescent="0.2">
      <c r="C19389" s="13"/>
    </row>
    <row r="19390" spans="3:3" x14ac:dyDescent="0.2">
      <c r="C19390" s="13"/>
    </row>
    <row r="19391" spans="3:3" x14ac:dyDescent="0.2">
      <c r="C19391" s="13"/>
    </row>
    <row r="19392" spans="3:3" x14ac:dyDescent="0.2">
      <c r="C19392" s="13"/>
    </row>
    <row r="19393" spans="3:3" x14ac:dyDescent="0.2">
      <c r="C19393" s="13"/>
    </row>
    <row r="19394" spans="3:3" x14ac:dyDescent="0.2">
      <c r="C19394" s="13"/>
    </row>
    <row r="19395" spans="3:3" x14ac:dyDescent="0.2">
      <c r="C19395" s="13"/>
    </row>
    <row r="19396" spans="3:3" x14ac:dyDescent="0.2">
      <c r="C19396" s="13"/>
    </row>
    <row r="19397" spans="3:3" x14ac:dyDescent="0.2">
      <c r="C19397" s="13"/>
    </row>
    <row r="19398" spans="3:3" x14ac:dyDescent="0.2">
      <c r="C19398" s="13"/>
    </row>
    <row r="19399" spans="3:3" x14ac:dyDescent="0.2">
      <c r="C19399" s="13"/>
    </row>
    <row r="19400" spans="3:3" x14ac:dyDescent="0.2">
      <c r="C19400" s="13"/>
    </row>
    <row r="19401" spans="3:3" x14ac:dyDescent="0.2">
      <c r="C19401" s="13"/>
    </row>
    <row r="19402" spans="3:3" x14ac:dyDescent="0.2">
      <c r="C19402" s="13"/>
    </row>
    <row r="19403" spans="3:3" x14ac:dyDescent="0.2">
      <c r="C19403" s="13"/>
    </row>
    <row r="19404" spans="3:3" x14ac:dyDescent="0.2">
      <c r="C19404" s="13"/>
    </row>
    <row r="19405" spans="3:3" x14ac:dyDescent="0.2">
      <c r="C19405" s="13"/>
    </row>
    <row r="19406" spans="3:3" x14ac:dyDescent="0.2">
      <c r="C19406" s="13"/>
    </row>
    <row r="19407" spans="3:3" x14ac:dyDescent="0.2">
      <c r="C19407" s="13"/>
    </row>
    <row r="19408" spans="3:3" x14ac:dyDescent="0.2">
      <c r="C19408" s="13"/>
    </row>
    <row r="19409" spans="3:3" x14ac:dyDescent="0.2">
      <c r="C19409" s="13"/>
    </row>
    <row r="19410" spans="3:3" x14ac:dyDescent="0.2">
      <c r="C19410" s="13"/>
    </row>
    <row r="19411" spans="3:3" x14ac:dyDescent="0.2">
      <c r="C19411" s="13"/>
    </row>
    <row r="19412" spans="3:3" x14ac:dyDescent="0.2">
      <c r="C19412" s="13"/>
    </row>
    <row r="19413" spans="3:3" x14ac:dyDescent="0.2">
      <c r="C19413" s="13"/>
    </row>
    <row r="19414" spans="3:3" x14ac:dyDescent="0.2">
      <c r="C19414" s="13"/>
    </row>
    <row r="19415" spans="3:3" x14ac:dyDescent="0.2">
      <c r="C19415" s="13"/>
    </row>
    <row r="19416" spans="3:3" x14ac:dyDescent="0.2">
      <c r="C19416" s="13"/>
    </row>
    <row r="19417" spans="3:3" x14ac:dyDescent="0.2">
      <c r="C19417" s="13"/>
    </row>
    <row r="19418" spans="3:3" x14ac:dyDescent="0.2">
      <c r="C19418" s="13"/>
    </row>
    <row r="19419" spans="3:3" x14ac:dyDescent="0.2">
      <c r="C19419" s="13"/>
    </row>
    <row r="19420" spans="3:3" x14ac:dyDescent="0.2">
      <c r="C19420" s="13"/>
    </row>
    <row r="19421" spans="3:3" x14ac:dyDescent="0.2">
      <c r="C19421" s="13"/>
    </row>
    <row r="19422" spans="3:3" x14ac:dyDescent="0.2">
      <c r="C19422" s="13"/>
    </row>
    <row r="19423" spans="3:3" x14ac:dyDescent="0.2">
      <c r="C19423" s="13"/>
    </row>
    <row r="19424" spans="3:3" x14ac:dyDescent="0.2">
      <c r="C19424" s="13"/>
    </row>
    <row r="19425" spans="3:3" x14ac:dyDescent="0.2">
      <c r="C19425" s="13"/>
    </row>
    <row r="19426" spans="3:3" x14ac:dyDescent="0.2">
      <c r="C19426" s="13"/>
    </row>
    <row r="19427" spans="3:3" x14ac:dyDescent="0.2">
      <c r="C19427" s="13"/>
    </row>
    <row r="19428" spans="3:3" x14ac:dyDescent="0.2">
      <c r="C19428" s="13"/>
    </row>
    <row r="19429" spans="3:3" x14ac:dyDescent="0.2">
      <c r="C19429" s="13"/>
    </row>
    <row r="19430" spans="3:3" x14ac:dyDescent="0.2">
      <c r="C19430" s="13"/>
    </row>
    <row r="19431" spans="3:3" x14ac:dyDescent="0.2">
      <c r="C19431" s="13"/>
    </row>
    <row r="19432" spans="3:3" x14ac:dyDescent="0.2">
      <c r="C19432" s="13"/>
    </row>
    <row r="19433" spans="3:3" x14ac:dyDescent="0.2">
      <c r="C19433" s="13"/>
    </row>
    <row r="19434" spans="3:3" x14ac:dyDescent="0.2">
      <c r="C19434" s="13"/>
    </row>
    <row r="19435" spans="3:3" x14ac:dyDescent="0.2">
      <c r="C19435" s="13"/>
    </row>
    <row r="19436" spans="3:3" x14ac:dyDescent="0.2">
      <c r="C19436" s="13"/>
    </row>
    <row r="19437" spans="3:3" x14ac:dyDescent="0.2">
      <c r="C19437" s="13"/>
    </row>
    <row r="19438" spans="3:3" x14ac:dyDescent="0.2">
      <c r="C19438" s="13"/>
    </row>
    <row r="19439" spans="3:3" x14ac:dyDescent="0.2">
      <c r="C19439" s="13"/>
    </row>
    <row r="19440" spans="3:3" x14ac:dyDescent="0.2">
      <c r="C19440" s="13"/>
    </row>
    <row r="19441" spans="3:3" x14ac:dyDescent="0.2">
      <c r="C19441" s="13"/>
    </row>
    <row r="19442" spans="3:3" x14ac:dyDescent="0.2">
      <c r="C19442" s="13"/>
    </row>
    <row r="19443" spans="3:3" x14ac:dyDescent="0.2">
      <c r="C19443" s="13"/>
    </row>
    <row r="19444" spans="3:3" x14ac:dyDescent="0.2">
      <c r="C19444" s="13"/>
    </row>
    <row r="19445" spans="3:3" x14ac:dyDescent="0.2">
      <c r="C19445" s="13"/>
    </row>
    <row r="19446" spans="3:3" x14ac:dyDescent="0.2">
      <c r="C19446" s="13"/>
    </row>
    <row r="19447" spans="3:3" x14ac:dyDescent="0.2">
      <c r="C19447" s="13"/>
    </row>
    <row r="19448" spans="3:3" x14ac:dyDescent="0.2">
      <c r="C19448" s="13"/>
    </row>
    <row r="19449" spans="3:3" x14ac:dyDescent="0.2">
      <c r="C19449" s="13"/>
    </row>
    <row r="19450" spans="3:3" x14ac:dyDescent="0.2">
      <c r="C19450" s="13"/>
    </row>
    <row r="19451" spans="3:3" x14ac:dyDescent="0.2">
      <c r="C19451" s="13"/>
    </row>
    <row r="19452" spans="3:3" x14ac:dyDescent="0.2">
      <c r="C19452" s="13"/>
    </row>
    <row r="19453" spans="3:3" x14ac:dyDescent="0.2">
      <c r="C19453" s="13"/>
    </row>
    <row r="19454" spans="3:3" x14ac:dyDescent="0.2">
      <c r="C19454" s="13"/>
    </row>
    <row r="19455" spans="3:3" x14ac:dyDescent="0.2">
      <c r="C19455" s="13"/>
    </row>
    <row r="19456" spans="3:3" x14ac:dyDescent="0.2">
      <c r="C19456" s="13"/>
    </row>
    <row r="19457" spans="3:3" x14ac:dyDescent="0.2">
      <c r="C19457" s="13"/>
    </row>
    <row r="19458" spans="3:3" x14ac:dyDescent="0.2">
      <c r="C19458" s="13"/>
    </row>
    <row r="19459" spans="3:3" x14ac:dyDescent="0.2">
      <c r="C19459" s="13"/>
    </row>
    <row r="19460" spans="3:3" x14ac:dyDescent="0.2">
      <c r="C19460" s="13"/>
    </row>
    <row r="19461" spans="3:3" x14ac:dyDescent="0.2">
      <c r="C19461" s="13"/>
    </row>
    <row r="19462" spans="3:3" x14ac:dyDescent="0.2">
      <c r="C19462" s="13"/>
    </row>
    <row r="19463" spans="3:3" x14ac:dyDescent="0.2">
      <c r="C19463" s="13"/>
    </row>
    <row r="19464" spans="3:3" x14ac:dyDescent="0.2">
      <c r="C19464" s="13"/>
    </row>
    <row r="19465" spans="3:3" x14ac:dyDescent="0.2">
      <c r="C19465" s="13"/>
    </row>
    <row r="19466" spans="3:3" x14ac:dyDescent="0.2">
      <c r="C19466" s="13"/>
    </row>
    <row r="19467" spans="3:3" x14ac:dyDescent="0.2">
      <c r="C19467" s="13"/>
    </row>
    <row r="19468" spans="3:3" x14ac:dyDescent="0.2">
      <c r="C19468" s="13"/>
    </row>
    <row r="19469" spans="3:3" x14ac:dyDescent="0.2">
      <c r="C19469" s="13"/>
    </row>
    <row r="19470" spans="3:3" x14ac:dyDescent="0.2">
      <c r="C19470" s="13"/>
    </row>
    <row r="19471" spans="3:3" x14ac:dyDescent="0.2">
      <c r="C19471" s="13"/>
    </row>
    <row r="19472" spans="3:3" x14ac:dyDescent="0.2">
      <c r="C19472" s="13"/>
    </row>
    <row r="19473" spans="3:3" x14ac:dyDescent="0.2">
      <c r="C19473" s="13"/>
    </row>
    <row r="19474" spans="3:3" x14ac:dyDescent="0.2">
      <c r="C19474" s="13"/>
    </row>
    <row r="19475" spans="3:3" x14ac:dyDescent="0.2">
      <c r="C19475" s="13"/>
    </row>
    <row r="19476" spans="3:3" x14ac:dyDescent="0.2">
      <c r="C19476" s="13"/>
    </row>
    <row r="19477" spans="3:3" x14ac:dyDescent="0.2">
      <c r="C19477" s="13"/>
    </row>
    <row r="19478" spans="3:3" x14ac:dyDescent="0.2">
      <c r="C19478" s="13"/>
    </row>
    <row r="19479" spans="3:3" x14ac:dyDescent="0.2">
      <c r="C19479" s="13"/>
    </row>
    <row r="19480" spans="3:3" x14ac:dyDescent="0.2">
      <c r="C19480" s="13"/>
    </row>
    <row r="19481" spans="3:3" x14ac:dyDescent="0.2">
      <c r="C19481" s="13"/>
    </row>
    <row r="19482" spans="3:3" x14ac:dyDescent="0.2">
      <c r="C19482" s="13"/>
    </row>
    <row r="19483" spans="3:3" x14ac:dyDescent="0.2">
      <c r="C19483" s="13"/>
    </row>
    <row r="19484" spans="3:3" x14ac:dyDescent="0.2">
      <c r="C19484" s="13"/>
    </row>
    <row r="19485" spans="3:3" x14ac:dyDescent="0.2">
      <c r="C19485" s="13"/>
    </row>
    <row r="19486" spans="3:3" x14ac:dyDescent="0.2">
      <c r="C19486" s="13"/>
    </row>
    <row r="19487" spans="3:3" x14ac:dyDescent="0.2">
      <c r="C19487" s="13"/>
    </row>
    <row r="19488" spans="3:3" x14ac:dyDescent="0.2">
      <c r="C19488" s="13"/>
    </row>
    <row r="19489" spans="3:3" x14ac:dyDescent="0.2">
      <c r="C19489" s="13"/>
    </row>
    <row r="19490" spans="3:3" x14ac:dyDescent="0.2">
      <c r="C19490" s="13"/>
    </row>
    <row r="19491" spans="3:3" x14ac:dyDescent="0.2">
      <c r="C19491" s="13"/>
    </row>
    <row r="19492" spans="3:3" x14ac:dyDescent="0.2">
      <c r="C19492" s="13"/>
    </row>
    <row r="19493" spans="3:3" x14ac:dyDescent="0.2">
      <c r="C19493" s="13"/>
    </row>
    <row r="19494" spans="3:3" x14ac:dyDescent="0.2">
      <c r="C19494" s="13"/>
    </row>
    <row r="19495" spans="3:3" x14ac:dyDescent="0.2">
      <c r="C19495" s="13"/>
    </row>
    <row r="19496" spans="3:3" x14ac:dyDescent="0.2">
      <c r="C19496" s="13"/>
    </row>
    <row r="19497" spans="3:3" x14ac:dyDescent="0.2">
      <c r="C19497" s="13"/>
    </row>
    <row r="19498" spans="3:3" x14ac:dyDescent="0.2">
      <c r="C19498" s="13"/>
    </row>
    <row r="19499" spans="3:3" x14ac:dyDescent="0.2">
      <c r="C19499" s="13"/>
    </row>
    <row r="19500" spans="3:3" x14ac:dyDescent="0.2">
      <c r="C19500" s="13"/>
    </row>
    <row r="19501" spans="3:3" x14ac:dyDescent="0.2">
      <c r="C19501" s="13"/>
    </row>
    <row r="19502" spans="3:3" x14ac:dyDescent="0.2">
      <c r="C19502" s="13"/>
    </row>
    <row r="19503" spans="3:3" x14ac:dyDescent="0.2">
      <c r="C19503" s="13"/>
    </row>
    <row r="19504" spans="3:3" x14ac:dyDescent="0.2">
      <c r="C19504" s="13"/>
    </row>
    <row r="19505" spans="3:3" x14ac:dyDescent="0.2">
      <c r="C19505" s="13"/>
    </row>
    <row r="19506" spans="3:3" x14ac:dyDescent="0.2">
      <c r="C19506" s="13"/>
    </row>
    <row r="19507" spans="3:3" x14ac:dyDescent="0.2">
      <c r="C19507" s="13"/>
    </row>
    <row r="19508" spans="3:3" x14ac:dyDescent="0.2">
      <c r="C19508" s="13"/>
    </row>
    <row r="19509" spans="3:3" x14ac:dyDescent="0.2">
      <c r="C19509" s="13"/>
    </row>
    <row r="19510" spans="3:3" x14ac:dyDescent="0.2">
      <c r="C19510" s="13"/>
    </row>
    <row r="19511" spans="3:3" x14ac:dyDescent="0.2">
      <c r="C19511" s="13"/>
    </row>
    <row r="19512" spans="3:3" x14ac:dyDescent="0.2">
      <c r="C19512" s="13"/>
    </row>
    <row r="19513" spans="3:3" x14ac:dyDescent="0.2">
      <c r="C19513" s="13"/>
    </row>
    <row r="19514" spans="3:3" x14ac:dyDescent="0.2">
      <c r="C19514" s="13"/>
    </row>
    <row r="19515" spans="3:3" x14ac:dyDescent="0.2">
      <c r="C19515" s="13"/>
    </row>
    <row r="19516" spans="3:3" x14ac:dyDescent="0.2">
      <c r="C19516" s="13"/>
    </row>
    <row r="19517" spans="3:3" x14ac:dyDescent="0.2">
      <c r="C19517" s="13"/>
    </row>
    <row r="19518" spans="3:3" x14ac:dyDescent="0.2">
      <c r="C19518" s="13"/>
    </row>
    <row r="19519" spans="3:3" x14ac:dyDescent="0.2">
      <c r="C19519" s="13"/>
    </row>
    <row r="19520" spans="3:3" x14ac:dyDescent="0.2">
      <c r="C19520" s="13"/>
    </row>
    <row r="19521" spans="3:3" x14ac:dyDescent="0.2">
      <c r="C19521" s="13"/>
    </row>
    <row r="19522" spans="3:3" x14ac:dyDescent="0.2">
      <c r="C19522" s="13"/>
    </row>
    <row r="19523" spans="3:3" x14ac:dyDescent="0.2">
      <c r="C19523" s="13"/>
    </row>
    <row r="19524" spans="3:3" x14ac:dyDescent="0.2">
      <c r="C19524" s="13"/>
    </row>
    <row r="19525" spans="3:3" x14ac:dyDescent="0.2">
      <c r="C19525" s="13"/>
    </row>
    <row r="19526" spans="3:3" x14ac:dyDescent="0.2">
      <c r="C19526" s="13"/>
    </row>
    <row r="19527" spans="3:3" x14ac:dyDescent="0.2">
      <c r="C19527" s="13"/>
    </row>
    <row r="19528" spans="3:3" x14ac:dyDescent="0.2">
      <c r="C19528" s="13"/>
    </row>
    <row r="19529" spans="3:3" x14ac:dyDescent="0.2">
      <c r="C19529" s="13"/>
    </row>
    <row r="19530" spans="3:3" x14ac:dyDescent="0.2">
      <c r="C19530" s="13"/>
    </row>
    <row r="19531" spans="3:3" x14ac:dyDescent="0.2">
      <c r="C19531" s="13"/>
    </row>
    <row r="19532" spans="3:3" x14ac:dyDescent="0.2">
      <c r="C19532" s="13"/>
    </row>
    <row r="19533" spans="3:3" x14ac:dyDescent="0.2">
      <c r="C19533" s="13"/>
    </row>
    <row r="19534" spans="3:3" x14ac:dyDescent="0.2">
      <c r="C19534" s="13"/>
    </row>
    <row r="19535" spans="3:3" x14ac:dyDescent="0.2">
      <c r="C19535" s="13"/>
    </row>
    <row r="19536" spans="3:3" x14ac:dyDescent="0.2">
      <c r="C19536" s="13"/>
    </row>
    <row r="19537" spans="3:3" x14ac:dyDescent="0.2">
      <c r="C19537" s="13"/>
    </row>
    <row r="19538" spans="3:3" x14ac:dyDescent="0.2">
      <c r="C19538" s="13"/>
    </row>
    <row r="19539" spans="3:3" x14ac:dyDescent="0.2">
      <c r="C19539" s="13"/>
    </row>
    <row r="19540" spans="3:3" x14ac:dyDescent="0.2">
      <c r="C19540" s="13"/>
    </row>
    <row r="19541" spans="3:3" x14ac:dyDescent="0.2">
      <c r="C19541" s="13"/>
    </row>
    <row r="19542" spans="3:3" x14ac:dyDescent="0.2">
      <c r="C19542" s="13"/>
    </row>
    <row r="19543" spans="3:3" x14ac:dyDescent="0.2">
      <c r="C19543" s="13"/>
    </row>
    <row r="19544" spans="3:3" x14ac:dyDescent="0.2">
      <c r="C19544" s="13"/>
    </row>
    <row r="19545" spans="3:3" x14ac:dyDescent="0.2">
      <c r="C19545" s="13"/>
    </row>
    <row r="19546" spans="3:3" x14ac:dyDescent="0.2">
      <c r="C19546" s="13"/>
    </row>
    <row r="19547" spans="3:3" x14ac:dyDescent="0.2">
      <c r="C19547" s="13"/>
    </row>
    <row r="19548" spans="3:3" x14ac:dyDescent="0.2">
      <c r="C19548" s="13"/>
    </row>
    <row r="19549" spans="3:3" x14ac:dyDescent="0.2">
      <c r="C19549" s="13"/>
    </row>
    <row r="19550" spans="3:3" x14ac:dyDescent="0.2">
      <c r="C19550" s="13"/>
    </row>
    <row r="19551" spans="3:3" x14ac:dyDescent="0.2">
      <c r="C19551" s="13"/>
    </row>
    <row r="19552" spans="3:3" x14ac:dyDescent="0.2">
      <c r="C19552" s="13"/>
    </row>
    <row r="19553" spans="3:3" x14ac:dyDescent="0.2">
      <c r="C19553" s="13"/>
    </row>
    <row r="19554" spans="3:3" x14ac:dyDescent="0.2">
      <c r="C19554" s="13"/>
    </row>
    <row r="19555" spans="3:3" x14ac:dyDescent="0.2">
      <c r="C19555" s="13"/>
    </row>
    <row r="19556" spans="3:3" x14ac:dyDescent="0.2">
      <c r="C19556" s="13"/>
    </row>
    <row r="19557" spans="3:3" x14ac:dyDescent="0.2">
      <c r="C19557" s="13"/>
    </row>
    <row r="19558" spans="3:3" x14ac:dyDescent="0.2">
      <c r="C19558" s="13"/>
    </row>
    <row r="19559" spans="3:3" x14ac:dyDescent="0.2">
      <c r="C19559" s="13"/>
    </row>
    <row r="19560" spans="3:3" x14ac:dyDescent="0.2">
      <c r="C19560" s="13"/>
    </row>
    <row r="19561" spans="3:3" x14ac:dyDescent="0.2">
      <c r="C19561" s="13"/>
    </row>
    <row r="19562" spans="3:3" x14ac:dyDescent="0.2">
      <c r="C19562" s="13"/>
    </row>
    <row r="19563" spans="3:3" x14ac:dyDescent="0.2">
      <c r="C19563" s="13"/>
    </row>
    <row r="19564" spans="3:3" x14ac:dyDescent="0.2">
      <c r="C19564" s="13"/>
    </row>
    <row r="19565" spans="3:3" x14ac:dyDescent="0.2">
      <c r="C19565" s="13"/>
    </row>
    <row r="19566" spans="3:3" x14ac:dyDescent="0.2">
      <c r="C19566" s="13"/>
    </row>
    <row r="19567" spans="3:3" x14ac:dyDescent="0.2">
      <c r="C19567" s="13"/>
    </row>
    <row r="19568" spans="3:3" x14ac:dyDescent="0.2">
      <c r="C19568" s="13"/>
    </row>
    <row r="19569" spans="3:3" x14ac:dyDescent="0.2">
      <c r="C19569" s="13"/>
    </row>
    <row r="19570" spans="3:3" x14ac:dyDescent="0.2">
      <c r="C19570" s="13"/>
    </row>
    <row r="19571" spans="3:3" x14ac:dyDescent="0.2">
      <c r="C19571" s="13"/>
    </row>
    <row r="19572" spans="3:3" x14ac:dyDescent="0.2">
      <c r="C19572" s="13"/>
    </row>
    <row r="19573" spans="3:3" x14ac:dyDescent="0.2">
      <c r="C19573" s="13"/>
    </row>
    <row r="19574" spans="3:3" x14ac:dyDescent="0.2">
      <c r="C19574" s="13"/>
    </row>
    <row r="19575" spans="3:3" x14ac:dyDescent="0.2">
      <c r="C19575" s="13"/>
    </row>
    <row r="19576" spans="3:3" x14ac:dyDescent="0.2">
      <c r="C19576" s="13"/>
    </row>
    <row r="19577" spans="3:3" x14ac:dyDescent="0.2">
      <c r="C19577" s="13"/>
    </row>
    <row r="19578" spans="3:3" x14ac:dyDescent="0.2">
      <c r="C19578" s="13"/>
    </row>
    <row r="19579" spans="3:3" x14ac:dyDescent="0.2">
      <c r="C19579" s="13"/>
    </row>
    <row r="19580" spans="3:3" x14ac:dyDescent="0.2">
      <c r="C19580" s="13"/>
    </row>
    <row r="19581" spans="3:3" x14ac:dyDescent="0.2">
      <c r="C19581" s="13"/>
    </row>
    <row r="19582" spans="3:3" x14ac:dyDescent="0.2">
      <c r="C19582" s="13"/>
    </row>
    <row r="19583" spans="3:3" x14ac:dyDescent="0.2">
      <c r="C19583" s="13"/>
    </row>
    <row r="19584" spans="3:3" x14ac:dyDescent="0.2">
      <c r="C19584" s="13"/>
    </row>
    <row r="19585" spans="3:3" x14ac:dyDescent="0.2">
      <c r="C19585" s="13"/>
    </row>
    <row r="19586" spans="3:3" x14ac:dyDescent="0.2">
      <c r="C19586" s="13"/>
    </row>
    <row r="19587" spans="3:3" x14ac:dyDescent="0.2">
      <c r="C19587" s="13"/>
    </row>
    <row r="19588" spans="3:3" x14ac:dyDescent="0.2">
      <c r="C19588" s="13"/>
    </row>
    <row r="19589" spans="3:3" x14ac:dyDescent="0.2">
      <c r="C19589" s="13"/>
    </row>
    <row r="19590" spans="3:3" x14ac:dyDescent="0.2">
      <c r="C19590" s="13"/>
    </row>
    <row r="19591" spans="3:3" x14ac:dyDescent="0.2">
      <c r="C19591" s="13"/>
    </row>
    <row r="19592" spans="3:3" x14ac:dyDescent="0.2">
      <c r="C19592" s="13"/>
    </row>
    <row r="19593" spans="3:3" x14ac:dyDescent="0.2">
      <c r="C19593" s="13"/>
    </row>
    <row r="19594" spans="3:3" x14ac:dyDescent="0.2">
      <c r="C19594" s="13"/>
    </row>
    <row r="19595" spans="3:3" x14ac:dyDescent="0.2">
      <c r="C19595" s="13"/>
    </row>
    <row r="19596" spans="3:3" x14ac:dyDescent="0.2">
      <c r="C19596" s="13"/>
    </row>
    <row r="19597" spans="3:3" x14ac:dyDescent="0.2">
      <c r="C19597" s="13"/>
    </row>
    <row r="19598" spans="3:3" x14ac:dyDescent="0.2">
      <c r="C19598" s="13"/>
    </row>
    <row r="19599" spans="3:3" x14ac:dyDescent="0.2">
      <c r="C19599" s="13"/>
    </row>
    <row r="19600" spans="3:3" x14ac:dyDescent="0.2">
      <c r="C19600" s="13"/>
    </row>
    <row r="19601" spans="3:3" x14ac:dyDescent="0.2">
      <c r="C19601" s="13"/>
    </row>
    <row r="19602" spans="3:3" x14ac:dyDescent="0.2">
      <c r="C19602" s="13"/>
    </row>
    <row r="19603" spans="3:3" x14ac:dyDescent="0.2">
      <c r="C19603" s="13"/>
    </row>
    <row r="19604" spans="3:3" x14ac:dyDescent="0.2">
      <c r="C19604" s="13"/>
    </row>
    <row r="19605" spans="3:3" x14ac:dyDescent="0.2">
      <c r="C19605" s="13"/>
    </row>
    <row r="19606" spans="3:3" x14ac:dyDescent="0.2">
      <c r="C19606" s="13"/>
    </row>
    <row r="19607" spans="3:3" x14ac:dyDescent="0.2">
      <c r="C19607" s="13"/>
    </row>
    <row r="19608" spans="3:3" x14ac:dyDescent="0.2">
      <c r="C19608" s="13"/>
    </row>
    <row r="19609" spans="3:3" x14ac:dyDescent="0.2">
      <c r="C19609" s="13"/>
    </row>
    <row r="19610" spans="3:3" x14ac:dyDescent="0.2">
      <c r="C19610" s="13"/>
    </row>
    <row r="19611" spans="3:3" x14ac:dyDescent="0.2">
      <c r="C19611" s="13"/>
    </row>
    <row r="19612" spans="3:3" x14ac:dyDescent="0.2">
      <c r="C19612" s="13"/>
    </row>
    <row r="19613" spans="3:3" x14ac:dyDescent="0.2">
      <c r="C19613" s="13"/>
    </row>
    <row r="19614" spans="3:3" x14ac:dyDescent="0.2">
      <c r="C19614" s="13"/>
    </row>
    <row r="19615" spans="3:3" x14ac:dyDescent="0.2">
      <c r="C19615" s="13"/>
    </row>
    <row r="19616" spans="3:3" x14ac:dyDescent="0.2">
      <c r="C19616" s="13"/>
    </row>
    <row r="19617" spans="3:3" x14ac:dyDescent="0.2">
      <c r="C19617" s="13"/>
    </row>
    <row r="19618" spans="3:3" x14ac:dyDescent="0.2">
      <c r="C19618" s="13"/>
    </row>
    <row r="19619" spans="3:3" x14ac:dyDescent="0.2">
      <c r="C19619" s="13"/>
    </row>
    <row r="19620" spans="3:3" x14ac:dyDescent="0.2">
      <c r="C19620" s="13"/>
    </row>
    <row r="19621" spans="3:3" x14ac:dyDescent="0.2">
      <c r="C19621" s="13"/>
    </row>
    <row r="19622" spans="3:3" x14ac:dyDescent="0.2">
      <c r="C19622" s="13"/>
    </row>
    <row r="19623" spans="3:3" x14ac:dyDescent="0.2">
      <c r="C19623" s="13"/>
    </row>
    <row r="19624" spans="3:3" x14ac:dyDescent="0.2">
      <c r="C19624" s="13"/>
    </row>
    <row r="19625" spans="3:3" x14ac:dyDescent="0.2">
      <c r="C19625" s="13"/>
    </row>
    <row r="19626" spans="3:3" x14ac:dyDescent="0.2">
      <c r="C19626" s="13"/>
    </row>
    <row r="19627" spans="3:3" x14ac:dyDescent="0.2">
      <c r="C19627" s="13"/>
    </row>
    <row r="19628" spans="3:3" x14ac:dyDescent="0.2">
      <c r="C19628" s="13"/>
    </row>
    <row r="19629" spans="3:3" x14ac:dyDescent="0.2">
      <c r="C19629" s="13"/>
    </row>
    <row r="19630" spans="3:3" x14ac:dyDescent="0.2">
      <c r="C19630" s="13"/>
    </row>
    <row r="19631" spans="3:3" x14ac:dyDescent="0.2">
      <c r="C19631" s="13"/>
    </row>
    <row r="19632" spans="3:3" x14ac:dyDescent="0.2">
      <c r="C19632" s="13"/>
    </row>
    <row r="19633" spans="3:3" x14ac:dyDescent="0.2">
      <c r="C19633" s="13"/>
    </row>
    <row r="19634" spans="3:3" x14ac:dyDescent="0.2">
      <c r="C19634" s="13"/>
    </row>
    <row r="19635" spans="3:3" x14ac:dyDescent="0.2">
      <c r="C19635" s="13"/>
    </row>
    <row r="19636" spans="3:3" x14ac:dyDescent="0.2">
      <c r="C19636" s="13"/>
    </row>
    <row r="19637" spans="3:3" x14ac:dyDescent="0.2">
      <c r="C19637" s="13"/>
    </row>
    <row r="19638" spans="3:3" x14ac:dyDescent="0.2">
      <c r="C19638" s="13"/>
    </row>
    <row r="19639" spans="3:3" x14ac:dyDescent="0.2">
      <c r="C19639" s="13"/>
    </row>
    <row r="19640" spans="3:3" x14ac:dyDescent="0.2">
      <c r="C19640" s="13"/>
    </row>
    <row r="19641" spans="3:3" x14ac:dyDescent="0.2">
      <c r="C19641" s="13"/>
    </row>
    <row r="19642" spans="3:3" x14ac:dyDescent="0.2">
      <c r="C19642" s="13"/>
    </row>
    <row r="19643" spans="3:3" x14ac:dyDescent="0.2">
      <c r="C19643" s="13"/>
    </row>
    <row r="19644" spans="3:3" x14ac:dyDescent="0.2">
      <c r="C19644" s="13"/>
    </row>
    <row r="19645" spans="3:3" x14ac:dyDescent="0.2">
      <c r="C19645" s="13"/>
    </row>
    <row r="19646" spans="3:3" x14ac:dyDescent="0.2">
      <c r="C19646" s="13"/>
    </row>
    <row r="19647" spans="3:3" x14ac:dyDescent="0.2">
      <c r="C19647" s="13"/>
    </row>
    <row r="19648" spans="3:3" x14ac:dyDescent="0.2">
      <c r="C19648" s="13"/>
    </row>
    <row r="19649" spans="3:3" x14ac:dyDescent="0.2">
      <c r="C19649" s="13"/>
    </row>
    <row r="19650" spans="3:3" x14ac:dyDescent="0.2">
      <c r="C19650" s="13"/>
    </row>
    <row r="19651" spans="3:3" x14ac:dyDescent="0.2">
      <c r="C19651" s="13"/>
    </row>
    <row r="19652" spans="3:3" x14ac:dyDescent="0.2">
      <c r="C19652" s="13"/>
    </row>
    <row r="19653" spans="3:3" x14ac:dyDescent="0.2">
      <c r="C19653" s="13"/>
    </row>
    <row r="19654" spans="3:3" x14ac:dyDescent="0.2">
      <c r="C19654" s="13"/>
    </row>
    <row r="19655" spans="3:3" x14ac:dyDescent="0.2">
      <c r="C19655" s="13"/>
    </row>
    <row r="19656" spans="3:3" x14ac:dyDescent="0.2">
      <c r="C19656" s="13"/>
    </row>
    <row r="19657" spans="3:3" x14ac:dyDescent="0.2">
      <c r="C19657" s="13"/>
    </row>
    <row r="19658" spans="3:3" x14ac:dyDescent="0.2">
      <c r="C19658" s="13"/>
    </row>
    <row r="19659" spans="3:3" x14ac:dyDescent="0.2">
      <c r="C19659" s="13"/>
    </row>
    <row r="19660" spans="3:3" x14ac:dyDescent="0.2">
      <c r="C19660" s="13"/>
    </row>
    <row r="19661" spans="3:3" x14ac:dyDescent="0.2">
      <c r="C19661" s="13"/>
    </row>
    <row r="19662" spans="3:3" x14ac:dyDescent="0.2">
      <c r="C19662" s="13"/>
    </row>
    <row r="19663" spans="3:3" x14ac:dyDescent="0.2">
      <c r="C19663" s="13"/>
    </row>
    <row r="19664" spans="3:3" x14ac:dyDescent="0.2">
      <c r="C19664" s="13"/>
    </row>
    <row r="19665" spans="3:3" x14ac:dyDescent="0.2">
      <c r="C19665" s="13"/>
    </row>
    <row r="19666" spans="3:3" x14ac:dyDescent="0.2">
      <c r="C19666" s="13"/>
    </row>
    <row r="19667" spans="3:3" x14ac:dyDescent="0.2">
      <c r="C19667" s="13"/>
    </row>
    <row r="19668" spans="3:3" x14ac:dyDescent="0.2">
      <c r="C19668" s="13"/>
    </row>
    <row r="19669" spans="3:3" x14ac:dyDescent="0.2">
      <c r="C19669" s="13"/>
    </row>
    <row r="19670" spans="3:3" x14ac:dyDescent="0.2">
      <c r="C19670" s="13"/>
    </row>
    <row r="19671" spans="3:3" x14ac:dyDescent="0.2">
      <c r="C19671" s="13"/>
    </row>
    <row r="19672" spans="3:3" x14ac:dyDescent="0.2">
      <c r="C19672" s="13"/>
    </row>
    <row r="19673" spans="3:3" x14ac:dyDescent="0.2">
      <c r="C19673" s="13"/>
    </row>
    <row r="19674" spans="3:3" x14ac:dyDescent="0.2">
      <c r="C19674" s="13"/>
    </row>
    <row r="19675" spans="3:3" x14ac:dyDescent="0.2">
      <c r="C19675" s="13"/>
    </row>
    <row r="19676" spans="3:3" x14ac:dyDescent="0.2">
      <c r="C19676" s="13"/>
    </row>
    <row r="19677" spans="3:3" x14ac:dyDescent="0.2">
      <c r="C19677" s="13"/>
    </row>
    <row r="19678" spans="3:3" x14ac:dyDescent="0.2">
      <c r="C19678" s="13"/>
    </row>
    <row r="19679" spans="3:3" x14ac:dyDescent="0.2">
      <c r="C19679" s="13"/>
    </row>
    <row r="19680" spans="3:3" x14ac:dyDescent="0.2">
      <c r="C19680" s="13"/>
    </row>
    <row r="19681" spans="3:3" x14ac:dyDescent="0.2">
      <c r="C19681" s="13"/>
    </row>
    <row r="19682" spans="3:3" x14ac:dyDescent="0.2">
      <c r="C19682" s="13"/>
    </row>
    <row r="19683" spans="3:3" x14ac:dyDescent="0.2">
      <c r="C19683" s="13"/>
    </row>
    <row r="19684" spans="3:3" x14ac:dyDescent="0.2">
      <c r="C19684" s="13"/>
    </row>
    <row r="19685" spans="3:3" x14ac:dyDescent="0.2">
      <c r="C19685" s="13"/>
    </row>
    <row r="19686" spans="3:3" x14ac:dyDescent="0.2">
      <c r="C19686" s="13"/>
    </row>
    <row r="19687" spans="3:3" x14ac:dyDescent="0.2">
      <c r="C19687" s="13"/>
    </row>
    <row r="19688" spans="3:3" x14ac:dyDescent="0.2">
      <c r="C19688" s="13"/>
    </row>
    <row r="19689" spans="3:3" x14ac:dyDescent="0.2">
      <c r="C19689" s="13"/>
    </row>
    <row r="19690" spans="3:3" x14ac:dyDescent="0.2">
      <c r="C19690" s="13"/>
    </row>
    <row r="19691" spans="3:3" x14ac:dyDescent="0.2">
      <c r="C19691" s="13"/>
    </row>
    <row r="19692" spans="3:3" x14ac:dyDescent="0.2">
      <c r="C19692" s="13"/>
    </row>
    <row r="19693" spans="3:3" x14ac:dyDescent="0.2">
      <c r="C19693" s="13"/>
    </row>
    <row r="19694" spans="3:3" x14ac:dyDescent="0.2">
      <c r="C19694" s="13"/>
    </row>
    <row r="19695" spans="3:3" x14ac:dyDescent="0.2">
      <c r="C19695" s="13"/>
    </row>
    <row r="19696" spans="3:3" x14ac:dyDescent="0.2">
      <c r="C19696" s="13"/>
    </row>
    <row r="19697" spans="3:3" x14ac:dyDescent="0.2">
      <c r="C19697" s="13"/>
    </row>
    <row r="19698" spans="3:3" x14ac:dyDescent="0.2">
      <c r="C19698" s="13"/>
    </row>
    <row r="19699" spans="3:3" x14ac:dyDescent="0.2">
      <c r="C19699" s="13"/>
    </row>
    <row r="19700" spans="3:3" x14ac:dyDescent="0.2">
      <c r="C19700" s="13"/>
    </row>
    <row r="19701" spans="3:3" x14ac:dyDescent="0.2">
      <c r="C19701" s="13"/>
    </row>
    <row r="19702" spans="3:3" x14ac:dyDescent="0.2">
      <c r="C19702" s="13"/>
    </row>
    <row r="19703" spans="3:3" x14ac:dyDescent="0.2">
      <c r="C19703" s="13"/>
    </row>
    <row r="19704" spans="3:3" x14ac:dyDescent="0.2">
      <c r="C19704" s="13"/>
    </row>
    <row r="19705" spans="3:3" x14ac:dyDescent="0.2">
      <c r="C19705" s="13"/>
    </row>
    <row r="19706" spans="3:3" x14ac:dyDescent="0.2">
      <c r="C19706" s="13"/>
    </row>
    <row r="19707" spans="3:3" x14ac:dyDescent="0.2">
      <c r="C19707" s="13"/>
    </row>
    <row r="19708" spans="3:3" x14ac:dyDescent="0.2">
      <c r="C19708" s="13"/>
    </row>
    <row r="19709" spans="3:3" x14ac:dyDescent="0.2">
      <c r="C19709" s="13"/>
    </row>
    <row r="19710" spans="3:3" x14ac:dyDescent="0.2">
      <c r="C19710" s="13"/>
    </row>
    <row r="19711" spans="3:3" x14ac:dyDescent="0.2">
      <c r="C19711" s="13"/>
    </row>
    <row r="19712" spans="3:3" x14ac:dyDescent="0.2">
      <c r="C19712" s="13"/>
    </row>
    <row r="19713" spans="3:3" x14ac:dyDescent="0.2">
      <c r="C19713" s="13"/>
    </row>
    <row r="19714" spans="3:3" x14ac:dyDescent="0.2">
      <c r="C19714" s="13"/>
    </row>
    <row r="19715" spans="3:3" x14ac:dyDescent="0.2">
      <c r="C19715" s="13"/>
    </row>
    <row r="19716" spans="3:3" x14ac:dyDescent="0.2">
      <c r="C19716" s="13"/>
    </row>
    <row r="19717" spans="3:3" x14ac:dyDescent="0.2">
      <c r="C19717" s="13"/>
    </row>
    <row r="19718" spans="3:3" x14ac:dyDescent="0.2">
      <c r="C19718" s="13"/>
    </row>
    <row r="19719" spans="3:3" x14ac:dyDescent="0.2">
      <c r="C19719" s="13"/>
    </row>
    <row r="19720" spans="3:3" x14ac:dyDescent="0.2">
      <c r="C19720" s="13"/>
    </row>
    <row r="19721" spans="3:3" x14ac:dyDescent="0.2">
      <c r="C19721" s="13"/>
    </row>
    <row r="19722" spans="3:3" x14ac:dyDescent="0.2">
      <c r="C19722" s="13"/>
    </row>
    <row r="19723" spans="3:3" x14ac:dyDescent="0.2">
      <c r="C19723" s="13"/>
    </row>
    <row r="19724" spans="3:3" x14ac:dyDescent="0.2">
      <c r="C19724" s="13"/>
    </row>
    <row r="19725" spans="3:3" x14ac:dyDescent="0.2">
      <c r="C19725" s="13"/>
    </row>
    <row r="19726" spans="3:3" x14ac:dyDescent="0.2">
      <c r="C19726" s="13"/>
    </row>
    <row r="19727" spans="3:3" x14ac:dyDescent="0.2">
      <c r="C19727" s="13"/>
    </row>
    <row r="19728" spans="3:3" x14ac:dyDescent="0.2">
      <c r="C19728" s="13"/>
    </row>
    <row r="19729" spans="3:3" x14ac:dyDescent="0.2">
      <c r="C19729" s="13"/>
    </row>
    <row r="19730" spans="3:3" x14ac:dyDescent="0.2">
      <c r="C19730" s="13"/>
    </row>
    <row r="19731" spans="3:3" x14ac:dyDescent="0.2">
      <c r="C19731" s="13"/>
    </row>
    <row r="19732" spans="3:3" x14ac:dyDescent="0.2">
      <c r="C19732" s="13"/>
    </row>
    <row r="19733" spans="3:3" x14ac:dyDescent="0.2">
      <c r="C19733" s="13"/>
    </row>
    <row r="19734" spans="3:3" x14ac:dyDescent="0.2">
      <c r="C19734" s="13"/>
    </row>
    <row r="19735" spans="3:3" x14ac:dyDescent="0.2">
      <c r="C19735" s="13"/>
    </row>
    <row r="19736" spans="3:3" x14ac:dyDescent="0.2">
      <c r="C19736" s="13"/>
    </row>
    <row r="19737" spans="3:3" x14ac:dyDescent="0.2">
      <c r="C19737" s="13"/>
    </row>
    <row r="19738" spans="3:3" x14ac:dyDescent="0.2">
      <c r="C19738" s="13"/>
    </row>
    <row r="19739" spans="3:3" x14ac:dyDescent="0.2">
      <c r="C19739" s="13"/>
    </row>
    <row r="19740" spans="3:3" x14ac:dyDescent="0.2">
      <c r="C19740" s="13"/>
    </row>
    <row r="19741" spans="3:3" x14ac:dyDescent="0.2">
      <c r="C19741" s="13"/>
    </row>
    <row r="19742" spans="3:3" x14ac:dyDescent="0.2">
      <c r="C19742" s="13"/>
    </row>
    <row r="19743" spans="3:3" x14ac:dyDescent="0.2">
      <c r="C19743" s="13"/>
    </row>
    <row r="19744" spans="3:3" x14ac:dyDescent="0.2">
      <c r="C19744" s="13"/>
    </row>
    <row r="19745" spans="3:3" x14ac:dyDescent="0.2">
      <c r="C19745" s="13"/>
    </row>
    <row r="19746" spans="3:3" x14ac:dyDescent="0.2">
      <c r="C19746" s="13"/>
    </row>
    <row r="19747" spans="3:3" x14ac:dyDescent="0.2">
      <c r="C19747" s="13"/>
    </row>
    <row r="19748" spans="3:3" x14ac:dyDescent="0.2">
      <c r="C19748" s="13"/>
    </row>
    <row r="19749" spans="3:3" x14ac:dyDescent="0.2">
      <c r="C19749" s="13"/>
    </row>
    <row r="19750" spans="3:3" x14ac:dyDescent="0.2">
      <c r="C19750" s="13"/>
    </row>
    <row r="19751" spans="3:3" x14ac:dyDescent="0.2">
      <c r="C19751" s="13"/>
    </row>
    <row r="19752" spans="3:3" x14ac:dyDescent="0.2">
      <c r="C19752" s="13"/>
    </row>
    <row r="19753" spans="3:3" x14ac:dyDescent="0.2">
      <c r="C19753" s="13"/>
    </row>
    <row r="19754" spans="3:3" x14ac:dyDescent="0.2">
      <c r="C19754" s="13"/>
    </row>
    <row r="19755" spans="3:3" x14ac:dyDescent="0.2">
      <c r="C19755" s="13"/>
    </row>
    <row r="19756" spans="3:3" x14ac:dyDescent="0.2">
      <c r="C19756" s="13"/>
    </row>
    <row r="19757" spans="3:3" x14ac:dyDescent="0.2">
      <c r="C19757" s="13"/>
    </row>
    <row r="19758" spans="3:3" x14ac:dyDescent="0.2">
      <c r="C19758" s="13"/>
    </row>
    <row r="19759" spans="3:3" x14ac:dyDescent="0.2">
      <c r="C19759" s="13"/>
    </row>
    <row r="19760" spans="3:3" x14ac:dyDescent="0.2">
      <c r="C19760" s="13"/>
    </row>
    <row r="19761" spans="3:3" x14ac:dyDescent="0.2">
      <c r="C19761" s="13"/>
    </row>
    <row r="19762" spans="3:3" x14ac:dyDescent="0.2">
      <c r="C19762" s="13"/>
    </row>
    <row r="19763" spans="3:3" x14ac:dyDescent="0.2">
      <c r="C19763" s="13"/>
    </row>
    <row r="19764" spans="3:3" x14ac:dyDescent="0.2">
      <c r="C19764" s="13"/>
    </row>
    <row r="19765" spans="3:3" x14ac:dyDescent="0.2">
      <c r="C19765" s="13"/>
    </row>
    <row r="19766" spans="3:3" x14ac:dyDescent="0.2">
      <c r="C19766" s="13"/>
    </row>
    <row r="19767" spans="3:3" x14ac:dyDescent="0.2">
      <c r="C19767" s="13"/>
    </row>
    <row r="19768" spans="3:3" x14ac:dyDescent="0.2">
      <c r="C19768" s="13"/>
    </row>
    <row r="19769" spans="3:3" x14ac:dyDescent="0.2">
      <c r="C19769" s="13"/>
    </row>
    <row r="19770" spans="3:3" x14ac:dyDescent="0.2">
      <c r="C19770" s="13"/>
    </row>
    <row r="19771" spans="3:3" x14ac:dyDescent="0.2">
      <c r="C19771" s="13"/>
    </row>
    <row r="19772" spans="3:3" x14ac:dyDescent="0.2">
      <c r="C19772" s="13"/>
    </row>
    <row r="19773" spans="3:3" x14ac:dyDescent="0.2">
      <c r="C19773" s="13"/>
    </row>
    <row r="19774" spans="3:3" x14ac:dyDescent="0.2">
      <c r="C19774" s="13"/>
    </row>
    <row r="19775" spans="3:3" x14ac:dyDescent="0.2">
      <c r="C19775" s="13"/>
    </row>
    <row r="19776" spans="3:3" x14ac:dyDescent="0.2">
      <c r="C19776" s="13"/>
    </row>
    <row r="19777" spans="3:3" x14ac:dyDescent="0.2">
      <c r="C19777" s="13"/>
    </row>
    <row r="19778" spans="3:3" x14ac:dyDescent="0.2">
      <c r="C19778" s="13"/>
    </row>
    <row r="19779" spans="3:3" x14ac:dyDescent="0.2">
      <c r="C19779" s="13"/>
    </row>
    <row r="19780" spans="3:3" x14ac:dyDescent="0.2">
      <c r="C19780" s="13"/>
    </row>
    <row r="19781" spans="3:3" x14ac:dyDescent="0.2">
      <c r="C19781" s="13"/>
    </row>
    <row r="19782" spans="3:3" x14ac:dyDescent="0.2">
      <c r="C19782" s="13"/>
    </row>
    <row r="19783" spans="3:3" x14ac:dyDescent="0.2">
      <c r="C19783" s="13"/>
    </row>
    <row r="19784" spans="3:3" x14ac:dyDescent="0.2">
      <c r="C19784" s="13"/>
    </row>
    <row r="19785" spans="3:3" x14ac:dyDescent="0.2">
      <c r="C19785" s="13"/>
    </row>
    <row r="19786" spans="3:3" x14ac:dyDescent="0.2">
      <c r="C19786" s="13"/>
    </row>
    <row r="19787" spans="3:3" x14ac:dyDescent="0.2">
      <c r="C19787" s="13"/>
    </row>
    <row r="19788" spans="3:3" x14ac:dyDescent="0.2">
      <c r="C19788" s="13"/>
    </row>
    <row r="19789" spans="3:3" x14ac:dyDescent="0.2">
      <c r="C19789" s="13"/>
    </row>
    <row r="19790" spans="3:3" x14ac:dyDescent="0.2">
      <c r="C19790" s="13"/>
    </row>
    <row r="19791" spans="3:3" x14ac:dyDescent="0.2">
      <c r="C19791" s="13"/>
    </row>
    <row r="19792" spans="3:3" x14ac:dyDescent="0.2">
      <c r="C19792" s="13"/>
    </row>
    <row r="19793" spans="3:3" x14ac:dyDescent="0.2">
      <c r="C19793" s="13"/>
    </row>
    <row r="19794" spans="3:3" x14ac:dyDescent="0.2">
      <c r="C19794" s="13"/>
    </row>
    <row r="19795" spans="3:3" x14ac:dyDescent="0.2">
      <c r="C19795" s="13"/>
    </row>
    <row r="19796" spans="3:3" x14ac:dyDescent="0.2">
      <c r="C19796" s="13"/>
    </row>
    <row r="19797" spans="3:3" x14ac:dyDescent="0.2">
      <c r="C19797" s="13"/>
    </row>
    <row r="19798" spans="3:3" x14ac:dyDescent="0.2">
      <c r="C19798" s="13"/>
    </row>
    <row r="19799" spans="3:3" x14ac:dyDescent="0.2">
      <c r="C19799" s="13"/>
    </row>
    <row r="19800" spans="3:3" x14ac:dyDescent="0.2">
      <c r="C19800" s="13"/>
    </row>
    <row r="19801" spans="3:3" x14ac:dyDescent="0.2">
      <c r="C19801" s="13"/>
    </row>
    <row r="19802" spans="3:3" x14ac:dyDescent="0.2">
      <c r="C19802" s="13"/>
    </row>
    <row r="19803" spans="3:3" x14ac:dyDescent="0.2">
      <c r="C19803" s="13"/>
    </row>
    <row r="19804" spans="3:3" x14ac:dyDescent="0.2">
      <c r="C19804" s="13"/>
    </row>
    <row r="19805" spans="3:3" x14ac:dyDescent="0.2">
      <c r="C19805" s="13"/>
    </row>
    <row r="19806" spans="3:3" x14ac:dyDescent="0.2">
      <c r="C19806" s="13"/>
    </row>
    <row r="19807" spans="3:3" x14ac:dyDescent="0.2">
      <c r="C19807" s="13"/>
    </row>
    <row r="19808" spans="3:3" x14ac:dyDescent="0.2">
      <c r="C19808" s="13"/>
    </row>
    <row r="19809" spans="3:3" x14ac:dyDescent="0.2">
      <c r="C19809" s="13"/>
    </row>
    <row r="19810" spans="3:3" x14ac:dyDescent="0.2">
      <c r="C19810" s="13"/>
    </row>
    <row r="19811" spans="3:3" x14ac:dyDescent="0.2">
      <c r="C19811" s="13"/>
    </row>
    <row r="19812" spans="3:3" x14ac:dyDescent="0.2">
      <c r="C19812" s="13"/>
    </row>
    <row r="19813" spans="3:3" x14ac:dyDescent="0.2">
      <c r="C19813" s="13"/>
    </row>
    <row r="19814" spans="3:3" x14ac:dyDescent="0.2">
      <c r="C19814" s="13"/>
    </row>
    <row r="19815" spans="3:3" x14ac:dyDescent="0.2">
      <c r="C19815" s="13"/>
    </row>
    <row r="19816" spans="3:3" x14ac:dyDescent="0.2">
      <c r="C19816" s="13"/>
    </row>
    <row r="19817" spans="3:3" x14ac:dyDescent="0.2">
      <c r="C19817" s="13"/>
    </row>
    <row r="19818" spans="3:3" x14ac:dyDescent="0.2">
      <c r="C19818" s="13"/>
    </row>
    <row r="19819" spans="3:3" x14ac:dyDescent="0.2">
      <c r="C19819" s="13"/>
    </row>
    <row r="19820" spans="3:3" x14ac:dyDescent="0.2">
      <c r="C19820" s="13"/>
    </row>
    <row r="19821" spans="3:3" x14ac:dyDescent="0.2">
      <c r="C19821" s="13"/>
    </row>
    <row r="19822" spans="3:3" x14ac:dyDescent="0.2">
      <c r="C19822" s="13"/>
    </row>
    <row r="19823" spans="3:3" x14ac:dyDescent="0.2">
      <c r="C19823" s="13"/>
    </row>
    <row r="19824" spans="3:3" x14ac:dyDescent="0.2">
      <c r="C19824" s="13"/>
    </row>
    <row r="19825" spans="3:3" x14ac:dyDescent="0.2">
      <c r="C19825" s="13"/>
    </row>
    <row r="19826" spans="3:3" x14ac:dyDescent="0.2">
      <c r="C19826" s="13"/>
    </row>
    <row r="19827" spans="3:3" x14ac:dyDescent="0.2">
      <c r="C19827" s="13"/>
    </row>
    <row r="19828" spans="3:3" x14ac:dyDescent="0.2">
      <c r="C19828" s="13"/>
    </row>
    <row r="19829" spans="3:3" x14ac:dyDescent="0.2">
      <c r="C19829" s="13"/>
    </row>
    <row r="19830" spans="3:3" x14ac:dyDescent="0.2">
      <c r="C19830" s="13"/>
    </row>
    <row r="19831" spans="3:3" x14ac:dyDescent="0.2">
      <c r="C19831" s="13"/>
    </row>
    <row r="19832" spans="3:3" x14ac:dyDescent="0.2">
      <c r="C19832" s="13"/>
    </row>
    <row r="19833" spans="3:3" x14ac:dyDescent="0.2">
      <c r="C19833" s="13"/>
    </row>
    <row r="19834" spans="3:3" x14ac:dyDescent="0.2">
      <c r="C19834" s="13"/>
    </row>
    <row r="19835" spans="3:3" x14ac:dyDescent="0.2">
      <c r="C19835" s="13"/>
    </row>
    <row r="19836" spans="3:3" x14ac:dyDescent="0.2">
      <c r="C19836" s="13"/>
    </row>
    <row r="19837" spans="3:3" x14ac:dyDescent="0.2">
      <c r="C19837" s="13"/>
    </row>
    <row r="19838" spans="3:3" x14ac:dyDescent="0.2">
      <c r="C19838" s="13"/>
    </row>
    <row r="19839" spans="3:3" x14ac:dyDescent="0.2">
      <c r="C19839" s="13"/>
    </row>
    <row r="19840" spans="3:3" x14ac:dyDescent="0.2">
      <c r="C19840" s="13"/>
    </row>
    <row r="19841" spans="3:3" x14ac:dyDescent="0.2">
      <c r="C19841" s="13"/>
    </row>
    <row r="19842" spans="3:3" x14ac:dyDescent="0.2">
      <c r="C19842" s="13"/>
    </row>
    <row r="19843" spans="3:3" x14ac:dyDescent="0.2">
      <c r="C19843" s="13"/>
    </row>
    <row r="19844" spans="3:3" x14ac:dyDescent="0.2">
      <c r="C19844" s="13"/>
    </row>
    <row r="19845" spans="3:3" x14ac:dyDescent="0.2">
      <c r="C19845" s="13"/>
    </row>
    <row r="19846" spans="3:3" x14ac:dyDescent="0.2">
      <c r="C19846" s="13"/>
    </row>
    <row r="19847" spans="3:3" x14ac:dyDescent="0.2">
      <c r="C19847" s="13"/>
    </row>
    <row r="19848" spans="3:3" x14ac:dyDescent="0.2">
      <c r="C19848" s="13"/>
    </row>
    <row r="19849" spans="3:3" x14ac:dyDescent="0.2">
      <c r="C19849" s="13"/>
    </row>
    <row r="19850" spans="3:3" x14ac:dyDescent="0.2">
      <c r="C19850" s="13"/>
    </row>
    <row r="19851" spans="3:3" x14ac:dyDescent="0.2">
      <c r="C19851" s="13"/>
    </row>
    <row r="19852" spans="3:3" x14ac:dyDescent="0.2">
      <c r="C19852" s="13"/>
    </row>
    <row r="19853" spans="3:3" x14ac:dyDescent="0.2">
      <c r="C19853" s="13"/>
    </row>
    <row r="19854" spans="3:3" x14ac:dyDescent="0.2">
      <c r="C19854" s="13"/>
    </row>
    <row r="19855" spans="3:3" x14ac:dyDescent="0.2">
      <c r="C19855" s="13"/>
    </row>
    <row r="19856" spans="3:3" x14ac:dyDescent="0.2">
      <c r="C19856" s="13"/>
    </row>
    <row r="19857" spans="3:3" x14ac:dyDescent="0.2">
      <c r="C19857" s="13"/>
    </row>
    <row r="19858" spans="3:3" x14ac:dyDescent="0.2">
      <c r="C19858" s="13"/>
    </row>
    <row r="19859" spans="3:3" x14ac:dyDescent="0.2">
      <c r="C19859" s="13"/>
    </row>
    <row r="19860" spans="3:3" x14ac:dyDescent="0.2">
      <c r="C19860" s="13"/>
    </row>
    <row r="19861" spans="3:3" x14ac:dyDescent="0.2">
      <c r="C19861" s="13"/>
    </row>
    <row r="19862" spans="3:3" x14ac:dyDescent="0.2">
      <c r="C19862" s="13"/>
    </row>
    <row r="19863" spans="3:3" x14ac:dyDescent="0.2">
      <c r="C19863" s="13"/>
    </row>
    <row r="19864" spans="3:3" x14ac:dyDescent="0.2">
      <c r="C19864" s="13"/>
    </row>
    <row r="19865" spans="3:3" x14ac:dyDescent="0.2">
      <c r="C19865" s="13"/>
    </row>
    <row r="19866" spans="3:3" x14ac:dyDescent="0.2">
      <c r="C19866" s="13"/>
    </row>
    <row r="19867" spans="3:3" x14ac:dyDescent="0.2">
      <c r="C19867" s="13"/>
    </row>
    <row r="19868" spans="3:3" x14ac:dyDescent="0.2">
      <c r="C19868" s="13"/>
    </row>
    <row r="19869" spans="3:3" x14ac:dyDescent="0.2">
      <c r="C19869" s="13"/>
    </row>
    <row r="19870" spans="3:3" x14ac:dyDescent="0.2">
      <c r="C19870" s="13"/>
    </row>
    <row r="19871" spans="3:3" x14ac:dyDescent="0.2">
      <c r="C19871" s="13"/>
    </row>
    <row r="19872" spans="3:3" x14ac:dyDescent="0.2">
      <c r="C19872" s="13"/>
    </row>
    <row r="19873" spans="3:3" x14ac:dyDescent="0.2">
      <c r="C19873" s="13"/>
    </row>
    <row r="19874" spans="3:3" x14ac:dyDescent="0.2">
      <c r="C19874" s="13"/>
    </row>
    <row r="19875" spans="3:3" x14ac:dyDescent="0.2">
      <c r="C19875" s="13"/>
    </row>
    <row r="19876" spans="3:3" x14ac:dyDescent="0.2">
      <c r="C19876" s="13"/>
    </row>
    <row r="19877" spans="3:3" x14ac:dyDescent="0.2">
      <c r="C19877" s="13"/>
    </row>
    <row r="19878" spans="3:3" x14ac:dyDescent="0.2">
      <c r="C19878" s="13"/>
    </row>
    <row r="19879" spans="3:3" x14ac:dyDescent="0.2">
      <c r="C19879" s="13"/>
    </row>
    <row r="19880" spans="3:3" x14ac:dyDescent="0.2">
      <c r="C19880" s="13"/>
    </row>
    <row r="19881" spans="3:3" x14ac:dyDescent="0.2">
      <c r="C19881" s="13"/>
    </row>
    <row r="19882" spans="3:3" x14ac:dyDescent="0.2">
      <c r="C19882" s="13"/>
    </row>
    <row r="19883" spans="3:3" x14ac:dyDescent="0.2">
      <c r="C19883" s="13"/>
    </row>
    <row r="19884" spans="3:3" x14ac:dyDescent="0.2">
      <c r="C19884" s="13"/>
    </row>
    <row r="19885" spans="3:3" x14ac:dyDescent="0.2">
      <c r="C19885" s="13"/>
    </row>
    <row r="19886" spans="3:3" x14ac:dyDescent="0.2">
      <c r="C19886" s="13"/>
    </row>
    <row r="19887" spans="3:3" x14ac:dyDescent="0.2">
      <c r="C19887" s="13"/>
    </row>
    <row r="19888" spans="3:3" x14ac:dyDescent="0.2">
      <c r="C19888" s="13"/>
    </row>
    <row r="19889" spans="3:3" x14ac:dyDescent="0.2">
      <c r="C19889" s="13"/>
    </row>
    <row r="19890" spans="3:3" x14ac:dyDescent="0.2">
      <c r="C19890" s="13"/>
    </row>
    <row r="19891" spans="3:3" x14ac:dyDescent="0.2">
      <c r="C19891" s="13"/>
    </row>
    <row r="19892" spans="3:3" x14ac:dyDescent="0.2">
      <c r="C19892" s="13"/>
    </row>
    <row r="19893" spans="3:3" x14ac:dyDescent="0.2">
      <c r="C19893" s="13"/>
    </row>
    <row r="19894" spans="3:3" x14ac:dyDescent="0.2">
      <c r="C19894" s="13"/>
    </row>
    <row r="19895" spans="3:3" x14ac:dyDescent="0.2">
      <c r="C19895" s="13"/>
    </row>
    <row r="19896" spans="3:3" x14ac:dyDescent="0.2">
      <c r="C19896" s="13"/>
    </row>
    <row r="19897" spans="3:3" x14ac:dyDescent="0.2">
      <c r="C19897" s="13"/>
    </row>
    <row r="19898" spans="3:3" x14ac:dyDescent="0.2">
      <c r="C19898" s="13"/>
    </row>
    <row r="19899" spans="3:3" x14ac:dyDescent="0.2">
      <c r="C19899" s="13"/>
    </row>
    <row r="19900" spans="3:3" x14ac:dyDescent="0.2">
      <c r="C19900" s="13"/>
    </row>
    <row r="19901" spans="3:3" x14ac:dyDescent="0.2">
      <c r="C19901" s="13"/>
    </row>
    <row r="19902" spans="3:3" x14ac:dyDescent="0.2">
      <c r="C19902" s="13"/>
    </row>
    <row r="19903" spans="3:3" x14ac:dyDescent="0.2">
      <c r="C19903" s="13"/>
    </row>
    <row r="19904" spans="3:3" x14ac:dyDescent="0.2">
      <c r="C19904" s="13"/>
    </row>
    <row r="19905" spans="3:3" x14ac:dyDescent="0.2">
      <c r="C19905" s="13"/>
    </row>
    <row r="19906" spans="3:3" x14ac:dyDescent="0.2">
      <c r="C19906" s="13"/>
    </row>
    <row r="19907" spans="3:3" x14ac:dyDescent="0.2">
      <c r="C19907" s="13"/>
    </row>
    <row r="19908" spans="3:3" x14ac:dyDescent="0.2">
      <c r="C19908" s="13"/>
    </row>
    <row r="19909" spans="3:3" x14ac:dyDescent="0.2">
      <c r="C19909" s="13"/>
    </row>
    <row r="19910" spans="3:3" x14ac:dyDescent="0.2">
      <c r="C19910" s="13"/>
    </row>
    <row r="19911" spans="3:3" x14ac:dyDescent="0.2">
      <c r="C19911" s="13"/>
    </row>
    <row r="19912" spans="3:3" x14ac:dyDescent="0.2">
      <c r="C19912" s="13"/>
    </row>
    <row r="19913" spans="3:3" x14ac:dyDescent="0.2">
      <c r="C19913" s="13"/>
    </row>
    <row r="19914" spans="3:3" x14ac:dyDescent="0.2">
      <c r="C19914" s="13"/>
    </row>
    <row r="19915" spans="3:3" x14ac:dyDescent="0.2">
      <c r="C19915" s="13"/>
    </row>
    <row r="19916" spans="3:3" x14ac:dyDescent="0.2">
      <c r="C19916" s="13"/>
    </row>
    <row r="19917" spans="3:3" x14ac:dyDescent="0.2">
      <c r="C19917" s="13"/>
    </row>
    <row r="19918" spans="3:3" x14ac:dyDescent="0.2">
      <c r="C19918" s="13"/>
    </row>
    <row r="19919" spans="3:3" x14ac:dyDescent="0.2">
      <c r="C19919" s="13"/>
    </row>
    <row r="19920" spans="3:3" x14ac:dyDescent="0.2">
      <c r="C19920" s="13"/>
    </row>
    <row r="19921" spans="3:3" x14ac:dyDescent="0.2">
      <c r="C19921" s="13"/>
    </row>
    <row r="19922" spans="3:3" x14ac:dyDescent="0.2">
      <c r="C19922" s="13"/>
    </row>
    <row r="19923" spans="3:3" x14ac:dyDescent="0.2">
      <c r="C19923" s="13"/>
    </row>
    <row r="19924" spans="3:3" x14ac:dyDescent="0.2">
      <c r="C19924" s="13"/>
    </row>
    <row r="19925" spans="3:3" x14ac:dyDescent="0.2">
      <c r="C19925" s="13"/>
    </row>
    <row r="19926" spans="3:3" x14ac:dyDescent="0.2">
      <c r="C19926" s="13"/>
    </row>
    <row r="19927" spans="3:3" x14ac:dyDescent="0.2">
      <c r="C19927" s="13"/>
    </row>
    <row r="19928" spans="3:3" x14ac:dyDescent="0.2">
      <c r="C19928" s="13"/>
    </row>
    <row r="19929" spans="3:3" x14ac:dyDescent="0.2">
      <c r="C19929" s="13"/>
    </row>
    <row r="19930" spans="3:3" x14ac:dyDescent="0.2">
      <c r="C19930" s="13"/>
    </row>
    <row r="19931" spans="3:3" x14ac:dyDescent="0.2">
      <c r="C19931" s="13"/>
    </row>
    <row r="19932" spans="3:3" x14ac:dyDescent="0.2">
      <c r="C19932" s="13"/>
    </row>
    <row r="19933" spans="3:3" x14ac:dyDescent="0.2">
      <c r="C19933" s="13"/>
    </row>
    <row r="19934" spans="3:3" x14ac:dyDescent="0.2">
      <c r="C19934" s="13"/>
    </row>
    <row r="19935" spans="3:3" x14ac:dyDescent="0.2">
      <c r="C19935" s="13"/>
    </row>
    <row r="19936" spans="3:3" x14ac:dyDescent="0.2">
      <c r="C19936" s="13"/>
    </row>
    <row r="19937" spans="3:3" x14ac:dyDescent="0.2">
      <c r="C19937" s="13"/>
    </row>
    <row r="19938" spans="3:3" x14ac:dyDescent="0.2">
      <c r="C19938" s="13"/>
    </row>
    <row r="19939" spans="3:3" x14ac:dyDescent="0.2">
      <c r="C19939" s="13"/>
    </row>
    <row r="19940" spans="3:3" x14ac:dyDescent="0.2">
      <c r="C19940" s="13"/>
    </row>
    <row r="19941" spans="3:3" x14ac:dyDescent="0.2">
      <c r="C19941" s="13"/>
    </row>
    <row r="19942" spans="3:3" x14ac:dyDescent="0.2">
      <c r="C19942" s="13"/>
    </row>
    <row r="19943" spans="3:3" x14ac:dyDescent="0.2">
      <c r="C19943" s="13"/>
    </row>
    <row r="19944" spans="3:3" x14ac:dyDescent="0.2">
      <c r="C19944" s="13"/>
    </row>
    <row r="19945" spans="3:3" x14ac:dyDescent="0.2">
      <c r="C19945" s="13"/>
    </row>
    <row r="19946" spans="3:3" x14ac:dyDescent="0.2">
      <c r="C19946" s="13"/>
    </row>
    <row r="19947" spans="3:3" x14ac:dyDescent="0.2">
      <c r="C19947" s="13"/>
    </row>
    <row r="19948" spans="3:3" x14ac:dyDescent="0.2">
      <c r="C19948" s="13"/>
    </row>
    <row r="19949" spans="3:3" x14ac:dyDescent="0.2">
      <c r="C19949" s="13"/>
    </row>
    <row r="19950" spans="3:3" x14ac:dyDescent="0.2">
      <c r="C19950" s="13"/>
    </row>
    <row r="19951" spans="3:3" x14ac:dyDescent="0.2">
      <c r="C19951" s="13"/>
    </row>
    <row r="19952" spans="3:3" x14ac:dyDescent="0.2">
      <c r="C19952" s="13"/>
    </row>
    <row r="19953" spans="3:3" x14ac:dyDescent="0.2">
      <c r="C19953" s="13"/>
    </row>
    <row r="19954" spans="3:3" x14ac:dyDescent="0.2">
      <c r="C19954" s="13"/>
    </row>
    <row r="19955" spans="3:3" x14ac:dyDescent="0.2">
      <c r="C19955" s="13"/>
    </row>
    <row r="19956" spans="3:3" x14ac:dyDescent="0.2">
      <c r="C19956" s="13"/>
    </row>
    <row r="19957" spans="3:3" x14ac:dyDescent="0.2">
      <c r="C19957" s="13"/>
    </row>
    <row r="19958" spans="3:3" x14ac:dyDescent="0.2">
      <c r="C19958" s="13"/>
    </row>
    <row r="19959" spans="3:3" x14ac:dyDescent="0.2">
      <c r="C19959" s="13"/>
    </row>
    <row r="19960" spans="3:3" x14ac:dyDescent="0.2">
      <c r="C19960" s="13"/>
    </row>
    <row r="19961" spans="3:3" x14ac:dyDescent="0.2">
      <c r="C19961" s="13"/>
    </row>
    <row r="19962" spans="3:3" x14ac:dyDescent="0.2">
      <c r="C19962" s="13"/>
    </row>
    <row r="19963" spans="3:3" x14ac:dyDescent="0.2">
      <c r="C19963" s="13"/>
    </row>
    <row r="19964" spans="3:3" x14ac:dyDescent="0.2">
      <c r="C19964" s="13"/>
    </row>
    <row r="19965" spans="3:3" x14ac:dyDescent="0.2">
      <c r="C19965" s="13"/>
    </row>
    <row r="19966" spans="3:3" x14ac:dyDescent="0.2">
      <c r="C19966" s="13"/>
    </row>
    <row r="19967" spans="3:3" x14ac:dyDescent="0.2">
      <c r="C19967" s="13"/>
    </row>
    <row r="19968" spans="3:3" x14ac:dyDescent="0.2">
      <c r="C19968" s="13"/>
    </row>
    <row r="19969" spans="3:3" x14ac:dyDescent="0.2">
      <c r="C19969" s="13"/>
    </row>
    <row r="19970" spans="3:3" x14ac:dyDescent="0.2">
      <c r="C19970" s="13"/>
    </row>
    <row r="19971" spans="3:3" x14ac:dyDescent="0.2">
      <c r="C19971" s="13"/>
    </row>
    <row r="19972" spans="3:3" x14ac:dyDescent="0.2">
      <c r="C19972" s="13"/>
    </row>
    <row r="19973" spans="3:3" x14ac:dyDescent="0.2">
      <c r="C19973" s="13"/>
    </row>
    <row r="19974" spans="3:3" x14ac:dyDescent="0.2">
      <c r="C19974" s="13"/>
    </row>
    <row r="19975" spans="3:3" x14ac:dyDescent="0.2">
      <c r="C19975" s="13"/>
    </row>
    <row r="19976" spans="3:3" x14ac:dyDescent="0.2">
      <c r="C19976" s="13"/>
    </row>
    <row r="19977" spans="3:3" x14ac:dyDescent="0.2">
      <c r="C19977" s="13"/>
    </row>
    <row r="19978" spans="3:3" x14ac:dyDescent="0.2">
      <c r="C19978" s="13"/>
    </row>
    <row r="19979" spans="3:3" x14ac:dyDescent="0.2">
      <c r="C19979" s="13"/>
    </row>
    <row r="19980" spans="3:3" x14ac:dyDescent="0.2">
      <c r="C19980" s="13"/>
    </row>
    <row r="19981" spans="3:3" x14ac:dyDescent="0.2">
      <c r="C19981" s="13"/>
    </row>
    <row r="19982" spans="3:3" x14ac:dyDescent="0.2">
      <c r="C19982" s="13"/>
    </row>
    <row r="19983" spans="3:3" x14ac:dyDescent="0.2">
      <c r="C19983" s="13"/>
    </row>
    <row r="19984" spans="3:3" x14ac:dyDescent="0.2">
      <c r="C19984" s="13"/>
    </row>
    <row r="19985" spans="3:3" x14ac:dyDescent="0.2">
      <c r="C19985" s="13"/>
    </row>
    <row r="19986" spans="3:3" x14ac:dyDescent="0.2">
      <c r="C19986" s="13"/>
    </row>
    <row r="19987" spans="3:3" x14ac:dyDescent="0.2">
      <c r="C19987" s="13"/>
    </row>
    <row r="19988" spans="3:3" x14ac:dyDescent="0.2">
      <c r="C19988" s="13"/>
    </row>
    <row r="19989" spans="3:3" x14ac:dyDescent="0.2">
      <c r="C19989" s="13"/>
    </row>
    <row r="19990" spans="3:3" x14ac:dyDescent="0.2">
      <c r="C19990" s="13"/>
    </row>
    <row r="19991" spans="3:3" x14ac:dyDescent="0.2">
      <c r="C19991" s="13"/>
    </row>
    <row r="19992" spans="3:3" x14ac:dyDescent="0.2">
      <c r="C19992" s="13"/>
    </row>
    <row r="19993" spans="3:3" x14ac:dyDescent="0.2">
      <c r="C19993" s="13"/>
    </row>
    <row r="19994" spans="3:3" x14ac:dyDescent="0.2">
      <c r="C19994" s="13"/>
    </row>
    <row r="19995" spans="3:3" x14ac:dyDescent="0.2">
      <c r="C19995" s="13"/>
    </row>
    <row r="19996" spans="3:3" x14ac:dyDescent="0.2">
      <c r="C19996" s="13"/>
    </row>
    <row r="19997" spans="3:3" x14ac:dyDescent="0.2">
      <c r="C19997" s="13"/>
    </row>
    <row r="19998" spans="3:3" x14ac:dyDescent="0.2">
      <c r="C19998" s="13"/>
    </row>
    <row r="19999" spans="3:3" x14ac:dyDescent="0.2">
      <c r="C19999" s="13"/>
    </row>
    <row r="20000" spans="3:3" x14ac:dyDescent="0.2">
      <c r="C20000" s="13"/>
    </row>
    <row r="20001" spans="3:3" x14ac:dyDescent="0.2">
      <c r="C20001" s="13"/>
    </row>
    <row r="20002" spans="3:3" x14ac:dyDescent="0.2">
      <c r="C20002" s="13"/>
    </row>
    <row r="20003" spans="3:3" x14ac:dyDescent="0.2">
      <c r="C20003" s="13"/>
    </row>
    <row r="20004" spans="3:3" x14ac:dyDescent="0.2">
      <c r="C20004" s="13"/>
    </row>
    <row r="20005" spans="3:3" x14ac:dyDescent="0.2">
      <c r="C20005" s="13"/>
    </row>
    <row r="20006" spans="3:3" x14ac:dyDescent="0.2">
      <c r="C20006" s="13"/>
    </row>
    <row r="20007" spans="3:3" x14ac:dyDescent="0.2">
      <c r="C20007" s="13"/>
    </row>
    <row r="20008" spans="3:3" x14ac:dyDescent="0.2">
      <c r="C20008" s="13"/>
    </row>
    <row r="20009" spans="3:3" x14ac:dyDescent="0.2">
      <c r="C20009" s="13"/>
    </row>
    <row r="20010" spans="3:3" x14ac:dyDescent="0.2">
      <c r="C20010" s="13"/>
    </row>
    <row r="20011" spans="3:3" x14ac:dyDescent="0.2">
      <c r="C20011" s="13"/>
    </row>
    <row r="20012" spans="3:3" x14ac:dyDescent="0.2">
      <c r="C20012" s="13"/>
    </row>
    <row r="20013" spans="3:3" x14ac:dyDescent="0.2">
      <c r="C20013" s="13"/>
    </row>
    <row r="20014" spans="3:3" x14ac:dyDescent="0.2">
      <c r="C20014" s="13"/>
    </row>
    <row r="20015" spans="3:3" x14ac:dyDescent="0.2">
      <c r="C20015" s="13"/>
    </row>
    <row r="20016" spans="3:3" x14ac:dyDescent="0.2">
      <c r="C20016" s="13"/>
    </row>
    <row r="20017" spans="3:3" x14ac:dyDescent="0.2">
      <c r="C20017" s="13"/>
    </row>
    <row r="20018" spans="3:3" x14ac:dyDescent="0.2">
      <c r="C20018" s="13"/>
    </row>
    <row r="20019" spans="3:3" x14ac:dyDescent="0.2">
      <c r="C20019" s="13"/>
    </row>
    <row r="20020" spans="3:3" x14ac:dyDescent="0.2">
      <c r="C20020" s="13"/>
    </row>
    <row r="20021" spans="3:3" x14ac:dyDescent="0.2">
      <c r="C20021" s="13"/>
    </row>
    <row r="20022" spans="3:3" x14ac:dyDescent="0.2">
      <c r="C20022" s="13"/>
    </row>
    <row r="20023" spans="3:3" x14ac:dyDescent="0.2">
      <c r="C20023" s="13"/>
    </row>
    <row r="20024" spans="3:3" x14ac:dyDescent="0.2">
      <c r="C20024" s="13"/>
    </row>
    <row r="20025" spans="3:3" x14ac:dyDescent="0.2">
      <c r="C20025" s="13"/>
    </row>
    <row r="20026" spans="3:3" x14ac:dyDescent="0.2">
      <c r="C20026" s="13"/>
    </row>
    <row r="20027" spans="3:3" x14ac:dyDescent="0.2">
      <c r="C20027" s="13"/>
    </row>
    <row r="20028" spans="3:3" x14ac:dyDescent="0.2">
      <c r="C20028" s="13"/>
    </row>
    <row r="20029" spans="3:3" x14ac:dyDescent="0.2">
      <c r="C20029" s="13"/>
    </row>
    <row r="20030" spans="3:3" x14ac:dyDescent="0.2">
      <c r="C20030" s="13"/>
    </row>
    <row r="20031" spans="3:3" x14ac:dyDescent="0.2">
      <c r="C20031" s="13"/>
    </row>
    <row r="20032" spans="3:3" x14ac:dyDescent="0.2">
      <c r="C20032" s="13"/>
    </row>
    <row r="20033" spans="3:3" x14ac:dyDescent="0.2">
      <c r="C20033" s="13"/>
    </row>
    <row r="20034" spans="3:3" x14ac:dyDescent="0.2">
      <c r="C20034" s="13"/>
    </row>
    <row r="20035" spans="3:3" x14ac:dyDescent="0.2">
      <c r="C20035" s="13"/>
    </row>
    <row r="20036" spans="3:3" x14ac:dyDescent="0.2">
      <c r="C20036" s="13"/>
    </row>
    <row r="20037" spans="3:3" x14ac:dyDescent="0.2">
      <c r="C20037" s="13"/>
    </row>
    <row r="20038" spans="3:3" x14ac:dyDescent="0.2">
      <c r="C20038" s="13"/>
    </row>
    <row r="20039" spans="3:3" x14ac:dyDescent="0.2">
      <c r="C20039" s="13"/>
    </row>
    <row r="20040" spans="3:3" x14ac:dyDescent="0.2">
      <c r="C20040" s="13"/>
    </row>
    <row r="20041" spans="3:3" x14ac:dyDescent="0.2">
      <c r="C20041" s="13"/>
    </row>
    <row r="20042" spans="3:3" x14ac:dyDescent="0.2">
      <c r="C20042" s="13"/>
    </row>
    <row r="20043" spans="3:3" x14ac:dyDescent="0.2">
      <c r="C20043" s="13"/>
    </row>
    <row r="20044" spans="3:3" x14ac:dyDescent="0.2">
      <c r="C20044" s="13"/>
    </row>
    <row r="20045" spans="3:3" x14ac:dyDescent="0.2">
      <c r="C20045" s="13"/>
    </row>
    <row r="20046" spans="3:3" x14ac:dyDescent="0.2">
      <c r="C20046" s="13"/>
    </row>
    <row r="20047" spans="3:3" x14ac:dyDescent="0.2">
      <c r="C20047" s="13"/>
    </row>
    <row r="20048" spans="3:3" x14ac:dyDescent="0.2">
      <c r="C20048" s="13"/>
    </row>
    <row r="20049" spans="3:3" x14ac:dyDescent="0.2">
      <c r="C20049" s="13"/>
    </row>
    <row r="20050" spans="3:3" x14ac:dyDescent="0.2">
      <c r="C20050" s="13"/>
    </row>
    <row r="20051" spans="3:3" x14ac:dyDescent="0.2">
      <c r="C20051" s="13"/>
    </row>
    <row r="20052" spans="3:3" x14ac:dyDescent="0.2">
      <c r="C20052" s="13"/>
    </row>
    <row r="20053" spans="3:3" x14ac:dyDescent="0.2">
      <c r="C20053" s="13"/>
    </row>
    <row r="20054" spans="3:3" x14ac:dyDescent="0.2">
      <c r="C20054" s="13"/>
    </row>
    <row r="20055" spans="3:3" x14ac:dyDescent="0.2">
      <c r="C20055" s="13"/>
    </row>
    <row r="20056" spans="3:3" x14ac:dyDescent="0.2">
      <c r="C20056" s="13"/>
    </row>
    <row r="20057" spans="3:3" x14ac:dyDescent="0.2">
      <c r="C20057" s="13"/>
    </row>
    <row r="20058" spans="3:3" x14ac:dyDescent="0.2">
      <c r="C20058" s="13"/>
    </row>
    <row r="20059" spans="3:3" x14ac:dyDescent="0.2">
      <c r="C20059" s="13"/>
    </row>
    <row r="20060" spans="3:3" x14ac:dyDescent="0.2">
      <c r="C20060" s="13"/>
    </row>
    <row r="20061" spans="3:3" x14ac:dyDescent="0.2">
      <c r="C20061" s="13"/>
    </row>
    <row r="20062" spans="3:3" x14ac:dyDescent="0.2">
      <c r="C20062" s="13"/>
    </row>
    <row r="20063" spans="3:3" x14ac:dyDescent="0.2">
      <c r="C20063" s="13"/>
    </row>
    <row r="20064" spans="3:3" x14ac:dyDescent="0.2">
      <c r="C20064" s="13"/>
    </row>
    <row r="20065" spans="3:3" x14ac:dyDescent="0.2">
      <c r="C20065" s="13"/>
    </row>
    <row r="20066" spans="3:3" x14ac:dyDescent="0.2">
      <c r="C20066" s="13"/>
    </row>
    <row r="20067" spans="3:3" x14ac:dyDescent="0.2">
      <c r="C20067" s="13"/>
    </row>
    <row r="20068" spans="3:3" x14ac:dyDescent="0.2">
      <c r="C20068" s="13"/>
    </row>
    <row r="20069" spans="3:3" x14ac:dyDescent="0.2">
      <c r="C20069" s="13"/>
    </row>
    <row r="20070" spans="3:3" x14ac:dyDescent="0.2">
      <c r="C20070" s="13"/>
    </row>
    <row r="20071" spans="3:3" x14ac:dyDescent="0.2">
      <c r="C20071" s="13"/>
    </row>
    <row r="20072" spans="3:3" x14ac:dyDescent="0.2">
      <c r="C20072" s="13"/>
    </row>
    <row r="20073" spans="3:3" x14ac:dyDescent="0.2">
      <c r="C20073" s="13"/>
    </row>
    <row r="20074" spans="3:3" x14ac:dyDescent="0.2">
      <c r="C20074" s="13"/>
    </row>
    <row r="20075" spans="3:3" x14ac:dyDescent="0.2">
      <c r="C20075" s="13"/>
    </row>
    <row r="20076" spans="3:3" x14ac:dyDescent="0.2">
      <c r="C20076" s="13"/>
    </row>
    <row r="20077" spans="3:3" x14ac:dyDescent="0.2">
      <c r="C20077" s="13"/>
    </row>
    <row r="20078" spans="3:3" x14ac:dyDescent="0.2">
      <c r="C20078" s="13"/>
    </row>
    <row r="20079" spans="3:3" x14ac:dyDescent="0.2">
      <c r="C20079" s="13"/>
    </row>
    <row r="20080" spans="3:3" x14ac:dyDescent="0.2">
      <c r="C20080" s="13"/>
    </row>
    <row r="20081" spans="3:3" x14ac:dyDescent="0.2">
      <c r="C20081" s="13"/>
    </row>
    <row r="20082" spans="3:3" x14ac:dyDescent="0.2">
      <c r="C20082" s="13"/>
    </row>
    <row r="20083" spans="3:3" x14ac:dyDescent="0.2">
      <c r="C20083" s="13"/>
    </row>
    <row r="20084" spans="3:3" x14ac:dyDescent="0.2">
      <c r="C20084" s="13"/>
    </row>
    <row r="20085" spans="3:3" x14ac:dyDescent="0.2">
      <c r="C20085" s="13"/>
    </row>
    <row r="20086" spans="3:3" x14ac:dyDescent="0.2">
      <c r="C20086" s="13"/>
    </row>
    <row r="20087" spans="3:3" x14ac:dyDescent="0.2">
      <c r="C20087" s="13"/>
    </row>
    <row r="20088" spans="3:3" x14ac:dyDescent="0.2">
      <c r="C20088" s="13"/>
    </row>
    <row r="20089" spans="3:3" x14ac:dyDescent="0.2">
      <c r="C20089" s="13"/>
    </row>
    <row r="20090" spans="3:3" x14ac:dyDescent="0.2">
      <c r="C20090" s="13"/>
    </row>
    <row r="20091" spans="3:3" x14ac:dyDescent="0.2">
      <c r="C20091" s="13"/>
    </row>
    <row r="20092" spans="3:3" x14ac:dyDescent="0.2">
      <c r="C20092" s="13"/>
    </row>
    <row r="20093" spans="3:3" x14ac:dyDescent="0.2">
      <c r="C20093" s="13"/>
    </row>
    <row r="20094" spans="3:3" x14ac:dyDescent="0.2">
      <c r="C20094" s="13"/>
    </row>
    <row r="20095" spans="3:3" x14ac:dyDescent="0.2">
      <c r="C20095" s="13"/>
    </row>
    <row r="20096" spans="3:3" x14ac:dyDescent="0.2">
      <c r="C20096" s="13"/>
    </row>
    <row r="20097" spans="3:3" x14ac:dyDescent="0.2">
      <c r="C20097" s="13"/>
    </row>
    <row r="20098" spans="3:3" x14ac:dyDescent="0.2">
      <c r="C20098" s="13"/>
    </row>
    <row r="20099" spans="3:3" x14ac:dyDescent="0.2">
      <c r="C20099" s="13"/>
    </row>
    <row r="20100" spans="3:3" x14ac:dyDescent="0.2">
      <c r="C20100" s="13"/>
    </row>
    <row r="20101" spans="3:3" x14ac:dyDescent="0.2">
      <c r="C20101" s="13"/>
    </row>
    <row r="20102" spans="3:3" x14ac:dyDescent="0.2">
      <c r="C20102" s="13"/>
    </row>
    <row r="20103" spans="3:3" x14ac:dyDescent="0.2">
      <c r="C20103" s="13"/>
    </row>
    <row r="20104" spans="3:3" x14ac:dyDescent="0.2">
      <c r="C20104" s="13"/>
    </row>
    <row r="20105" spans="3:3" x14ac:dyDescent="0.2">
      <c r="C20105" s="13"/>
    </row>
    <row r="20106" spans="3:3" x14ac:dyDescent="0.2">
      <c r="C20106" s="13"/>
    </row>
    <row r="20107" spans="3:3" x14ac:dyDescent="0.2">
      <c r="C20107" s="13"/>
    </row>
    <row r="20108" spans="3:3" x14ac:dyDescent="0.2">
      <c r="C20108" s="13"/>
    </row>
    <row r="20109" spans="3:3" x14ac:dyDescent="0.2">
      <c r="C20109" s="13"/>
    </row>
    <row r="20110" spans="3:3" x14ac:dyDescent="0.2">
      <c r="C20110" s="13"/>
    </row>
    <row r="20111" spans="3:3" x14ac:dyDescent="0.2">
      <c r="C20111" s="13"/>
    </row>
    <row r="20112" spans="3:3" x14ac:dyDescent="0.2">
      <c r="C20112" s="13"/>
    </row>
    <row r="20113" spans="3:3" x14ac:dyDescent="0.2">
      <c r="C20113" s="13"/>
    </row>
    <row r="20114" spans="3:3" x14ac:dyDescent="0.2">
      <c r="C20114" s="13"/>
    </row>
    <row r="20115" spans="3:3" x14ac:dyDescent="0.2">
      <c r="C20115" s="13"/>
    </row>
    <row r="20116" spans="3:3" x14ac:dyDescent="0.2">
      <c r="C20116" s="13"/>
    </row>
    <row r="20117" spans="3:3" x14ac:dyDescent="0.2">
      <c r="C20117" s="13"/>
    </row>
    <row r="20118" spans="3:3" x14ac:dyDescent="0.2">
      <c r="C20118" s="13"/>
    </row>
    <row r="20119" spans="3:3" x14ac:dyDescent="0.2">
      <c r="C20119" s="13"/>
    </row>
    <row r="20120" spans="3:3" x14ac:dyDescent="0.2">
      <c r="C20120" s="13"/>
    </row>
    <row r="20121" spans="3:3" x14ac:dyDescent="0.2">
      <c r="C20121" s="13"/>
    </row>
    <row r="20122" spans="3:3" x14ac:dyDescent="0.2">
      <c r="C20122" s="13"/>
    </row>
    <row r="20123" spans="3:3" x14ac:dyDescent="0.2">
      <c r="C20123" s="13"/>
    </row>
    <row r="20124" spans="3:3" x14ac:dyDescent="0.2">
      <c r="C20124" s="13"/>
    </row>
    <row r="20125" spans="3:3" x14ac:dyDescent="0.2">
      <c r="C20125" s="13"/>
    </row>
    <row r="20126" spans="3:3" x14ac:dyDescent="0.2">
      <c r="C20126" s="13"/>
    </row>
    <row r="20127" spans="3:3" x14ac:dyDescent="0.2">
      <c r="C20127" s="13"/>
    </row>
    <row r="20128" spans="3:3" x14ac:dyDescent="0.2">
      <c r="C20128" s="13"/>
    </row>
    <row r="20129" spans="3:3" x14ac:dyDescent="0.2">
      <c r="C20129" s="13"/>
    </row>
    <row r="20130" spans="3:3" x14ac:dyDescent="0.2">
      <c r="C20130" s="13"/>
    </row>
    <row r="20131" spans="3:3" x14ac:dyDescent="0.2">
      <c r="C20131" s="13"/>
    </row>
    <row r="20132" spans="3:3" x14ac:dyDescent="0.2">
      <c r="C20132" s="13"/>
    </row>
    <row r="20133" spans="3:3" x14ac:dyDescent="0.2">
      <c r="C20133" s="13"/>
    </row>
    <row r="20134" spans="3:3" x14ac:dyDescent="0.2">
      <c r="C20134" s="13"/>
    </row>
    <row r="20135" spans="3:3" x14ac:dyDescent="0.2">
      <c r="C20135" s="13"/>
    </row>
    <row r="20136" spans="3:3" x14ac:dyDescent="0.2">
      <c r="C20136" s="13"/>
    </row>
    <row r="20137" spans="3:3" x14ac:dyDescent="0.2">
      <c r="C20137" s="13"/>
    </row>
    <row r="20138" spans="3:3" x14ac:dyDescent="0.2">
      <c r="C20138" s="13"/>
    </row>
    <row r="20139" spans="3:3" x14ac:dyDescent="0.2">
      <c r="C20139" s="13"/>
    </row>
    <row r="20140" spans="3:3" x14ac:dyDescent="0.2">
      <c r="C20140" s="13"/>
    </row>
    <row r="20141" spans="3:3" x14ac:dyDescent="0.2">
      <c r="C20141" s="13"/>
    </row>
    <row r="20142" spans="3:3" x14ac:dyDescent="0.2">
      <c r="C20142" s="13"/>
    </row>
    <row r="20143" spans="3:3" x14ac:dyDescent="0.2">
      <c r="C20143" s="13"/>
    </row>
    <row r="20144" spans="3:3" x14ac:dyDescent="0.2">
      <c r="C20144" s="13"/>
    </row>
    <row r="20145" spans="3:3" x14ac:dyDescent="0.2">
      <c r="C20145" s="13"/>
    </row>
    <row r="20146" spans="3:3" x14ac:dyDescent="0.2">
      <c r="C20146" s="13"/>
    </row>
    <row r="20147" spans="3:3" x14ac:dyDescent="0.2">
      <c r="C20147" s="13"/>
    </row>
    <row r="20148" spans="3:3" x14ac:dyDescent="0.2">
      <c r="C20148" s="13"/>
    </row>
    <row r="20149" spans="3:3" x14ac:dyDescent="0.2">
      <c r="C20149" s="13"/>
    </row>
    <row r="20150" spans="3:3" x14ac:dyDescent="0.2">
      <c r="C20150" s="13"/>
    </row>
    <row r="20151" spans="3:3" x14ac:dyDescent="0.2">
      <c r="C20151" s="13"/>
    </row>
    <row r="20152" spans="3:3" x14ac:dyDescent="0.2">
      <c r="C20152" s="13"/>
    </row>
    <row r="20153" spans="3:3" x14ac:dyDescent="0.2">
      <c r="C20153" s="13"/>
    </row>
    <row r="20154" spans="3:3" x14ac:dyDescent="0.2">
      <c r="C20154" s="13"/>
    </row>
    <row r="20155" spans="3:3" x14ac:dyDescent="0.2">
      <c r="C20155" s="13"/>
    </row>
    <row r="20156" spans="3:3" x14ac:dyDescent="0.2">
      <c r="C20156" s="13"/>
    </row>
    <row r="20157" spans="3:3" x14ac:dyDescent="0.2">
      <c r="C20157" s="13"/>
    </row>
    <row r="20158" spans="3:3" x14ac:dyDescent="0.2">
      <c r="C20158" s="13"/>
    </row>
    <row r="20159" spans="3:3" x14ac:dyDescent="0.2">
      <c r="C20159" s="13"/>
    </row>
    <row r="20160" spans="3:3" x14ac:dyDescent="0.2">
      <c r="C20160" s="13"/>
    </row>
    <row r="20161" spans="3:3" x14ac:dyDescent="0.2">
      <c r="C20161" s="13"/>
    </row>
    <row r="20162" spans="3:3" x14ac:dyDescent="0.2">
      <c r="C20162" s="13"/>
    </row>
    <row r="20163" spans="3:3" x14ac:dyDescent="0.2">
      <c r="C20163" s="13"/>
    </row>
    <row r="20164" spans="3:3" x14ac:dyDescent="0.2">
      <c r="C20164" s="13"/>
    </row>
    <row r="20165" spans="3:3" x14ac:dyDescent="0.2">
      <c r="C20165" s="13"/>
    </row>
    <row r="20166" spans="3:3" x14ac:dyDescent="0.2">
      <c r="C20166" s="13"/>
    </row>
    <row r="20167" spans="3:3" x14ac:dyDescent="0.2">
      <c r="C20167" s="13"/>
    </row>
    <row r="20168" spans="3:3" x14ac:dyDescent="0.2">
      <c r="C20168" s="13"/>
    </row>
    <row r="20169" spans="3:3" x14ac:dyDescent="0.2">
      <c r="C20169" s="13"/>
    </row>
    <row r="20170" spans="3:3" x14ac:dyDescent="0.2">
      <c r="C20170" s="13"/>
    </row>
    <row r="20171" spans="3:3" x14ac:dyDescent="0.2">
      <c r="C20171" s="13"/>
    </row>
    <row r="20172" spans="3:3" x14ac:dyDescent="0.2">
      <c r="C20172" s="13"/>
    </row>
    <row r="20173" spans="3:3" x14ac:dyDescent="0.2">
      <c r="C20173" s="13"/>
    </row>
    <row r="20174" spans="3:3" x14ac:dyDescent="0.2">
      <c r="C20174" s="13"/>
    </row>
    <row r="20175" spans="3:3" x14ac:dyDescent="0.2">
      <c r="C20175" s="13"/>
    </row>
    <row r="20176" spans="3:3" x14ac:dyDescent="0.2">
      <c r="C20176" s="13"/>
    </row>
    <row r="20177" spans="3:3" x14ac:dyDescent="0.2">
      <c r="C20177" s="13"/>
    </row>
    <row r="20178" spans="3:3" x14ac:dyDescent="0.2">
      <c r="C20178" s="13"/>
    </row>
    <row r="20179" spans="3:3" x14ac:dyDescent="0.2">
      <c r="C20179" s="13"/>
    </row>
    <row r="20180" spans="3:3" x14ac:dyDescent="0.2">
      <c r="C20180" s="13"/>
    </row>
    <row r="20181" spans="3:3" x14ac:dyDescent="0.2">
      <c r="C20181" s="13"/>
    </row>
    <row r="20182" spans="3:3" x14ac:dyDescent="0.2">
      <c r="C20182" s="13"/>
    </row>
    <row r="20183" spans="3:3" x14ac:dyDescent="0.2">
      <c r="C20183" s="13"/>
    </row>
    <row r="20184" spans="3:3" x14ac:dyDescent="0.2">
      <c r="C20184" s="13"/>
    </row>
    <row r="20185" spans="3:3" x14ac:dyDescent="0.2">
      <c r="C20185" s="13"/>
    </row>
    <row r="20186" spans="3:3" x14ac:dyDescent="0.2">
      <c r="C20186" s="13"/>
    </row>
    <row r="20187" spans="3:3" x14ac:dyDescent="0.2">
      <c r="C20187" s="13"/>
    </row>
    <row r="20188" spans="3:3" x14ac:dyDescent="0.2">
      <c r="C20188" s="13"/>
    </row>
    <row r="20189" spans="3:3" x14ac:dyDescent="0.2">
      <c r="C20189" s="13"/>
    </row>
    <row r="20190" spans="3:3" x14ac:dyDescent="0.2">
      <c r="C20190" s="13"/>
    </row>
    <row r="20191" spans="3:3" x14ac:dyDescent="0.2">
      <c r="C20191" s="13"/>
    </row>
    <row r="20192" spans="3:3" x14ac:dyDescent="0.2">
      <c r="C20192" s="13"/>
    </row>
    <row r="20193" spans="3:3" x14ac:dyDescent="0.2">
      <c r="C20193" s="13"/>
    </row>
    <row r="20194" spans="3:3" x14ac:dyDescent="0.2">
      <c r="C20194" s="13"/>
    </row>
    <row r="20195" spans="3:3" x14ac:dyDescent="0.2">
      <c r="C20195" s="13"/>
    </row>
    <row r="20196" spans="3:3" x14ac:dyDescent="0.2">
      <c r="C20196" s="13"/>
    </row>
    <row r="20197" spans="3:3" x14ac:dyDescent="0.2">
      <c r="C20197" s="13"/>
    </row>
    <row r="20198" spans="3:3" x14ac:dyDescent="0.2">
      <c r="C20198" s="13"/>
    </row>
    <row r="20199" spans="3:3" x14ac:dyDescent="0.2">
      <c r="C20199" s="13"/>
    </row>
    <row r="20200" spans="3:3" x14ac:dyDescent="0.2">
      <c r="C20200" s="13"/>
    </row>
    <row r="20201" spans="3:3" x14ac:dyDescent="0.2">
      <c r="C20201" s="13"/>
    </row>
    <row r="20202" spans="3:3" x14ac:dyDescent="0.2">
      <c r="C20202" s="13"/>
    </row>
    <row r="20203" spans="3:3" x14ac:dyDescent="0.2">
      <c r="C20203" s="13"/>
    </row>
    <row r="20204" spans="3:3" x14ac:dyDescent="0.2">
      <c r="C20204" s="13"/>
    </row>
    <row r="20205" spans="3:3" x14ac:dyDescent="0.2">
      <c r="C20205" s="13"/>
    </row>
    <row r="20206" spans="3:3" x14ac:dyDescent="0.2">
      <c r="C20206" s="13"/>
    </row>
    <row r="20207" spans="3:3" x14ac:dyDescent="0.2">
      <c r="C20207" s="13"/>
    </row>
    <row r="20208" spans="3:3" x14ac:dyDescent="0.2">
      <c r="C20208" s="13"/>
    </row>
    <row r="20209" spans="3:3" x14ac:dyDescent="0.2">
      <c r="C20209" s="13"/>
    </row>
    <row r="20210" spans="3:3" x14ac:dyDescent="0.2">
      <c r="C20210" s="13"/>
    </row>
    <row r="20211" spans="3:3" x14ac:dyDescent="0.2">
      <c r="C20211" s="13"/>
    </row>
    <row r="20212" spans="3:3" x14ac:dyDescent="0.2">
      <c r="C20212" s="13"/>
    </row>
    <row r="20213" spans="3:3" x14ac:dyDescent="0.2">
      <c r="C20213" s="13"/>
    </row>
    <row r="20214" spans="3:3" x14ac:dyDescent="0.2">
      <c r="C20214" s="13"/>
    </row>
    <row r="20215" spans="3:3" x14ac:dyDescent="0.2">
      <c r="C20215" s="13"/>
    </row>
    <row r="20216" spans="3:3" x14ac:dyDescent="0.2">
      <c r="C20216" s="13"/>
    </row>
    <row r="20217" spans="3:3" x14ac:dyDescent="0.2">
      <c r="C20217" s="13"/>
    </row>
    <row r="20218" spans="3:3" x14ac:dyDescent="0.2">
      <c r="C20218" s="13"/>
    </row>
    <row r="20219" spans="3:3" x14ac:dyDescent="0.2">
      <c r="C20219" s="13"/>
    </row>
    <row r="20220" spans="3:3" x14ac:dyDescent="0.2">
      <c r="C20220" s="13"/>
    </row>
    <row r="20221" spans="3:3" x14ac:dyDescent="0.2">
      <c r="C20221" s="13"/>
    </row>
    <row r="20222" spans="3:3" x14ac:dyDescent="0.2">
      <c r="C20222" s="13"/>
    </row>
    <row r="20223" spans="3:3" x14ac:dyDescent="0.2">
      <c r="C20223" s="13"/>
    </row>
    <row r="20224" spans="3:3" x14ac:dyDescent="0.2">
      <c r="C20224" s="13"/>
    </row>
    <row r="20225" spans="3:3" x14ac:dyDescent="0.2">
      <c r="C20225" s="13"/>
    </row>
    <row r="20226" spans="3:3" x14ac:dyDescent="0.2">
      <c r="C20226" s="13"/>
    </row>
    <row r="20227" spans="3:3" x14ac:dyDescent="0.2">
      <c r="C20227" s="13"/>
    </row>
    <row r="20228" spans="3:3" x14ac:dyDescent="0.2">
      <c r="C20228" s="13"/>
    </row>
    <row r="20229" spans="3:3" x14ac:dyDescent="0.2">
      <c r="C20229" s="13"/>
    </row>
    <row r="20230" spans="3:3" x14ac:dyDescent="0.2">
      <c r="C20230" s="13"/>
    </row>
    <row r="20231" spans="3:3" x14ac:dyDescent="0.2">
      <c r="C20231" s="13"/>
    </row>
    <row r="20232" spans="3:3" x14ac:dyDescent="0.2">
      <c r="C20232" s="13"/>
    </row>
    <row r="20233" spans="3:3" x14ac:dyDescent="0.2">
      <c r="C20233" s="13"/>
    </row>
    <row r="20234" spans="3:3" x14ac:dyDescent="0.2">
      <c r="C20234" s="13"/>
    </row>
    <row r="20235" spans="3:3" x14ac:dyDescent="0.2">
      <c r="C20235" s="13"/>
    </row>
    <row r="20236" spans="3:3" x14ac:dyDescent="0.2">
      <c r="C20236" s="13"/>
    </row>
    <row r="20237" spans="3:3" x14ac:dyDescent="0.2">
      <c r="C20237" s="13"/>
    </row>
    <row r="20238" spans="3:3" x14ac:dyDescent="0.2">
      <c r="C20238" s="13"/>
    </row>
    <row r="20239" spans="3:3" x14ac:dyDescent="0.2">
      <c r="C20239" s="13"/>
    </row>
    <row r="20240" spans="3:3" x14ac:dyDescent="0.2">
      <c r="C20240" s="13"/>
    </row>
    <row r="20241" spans="3:3" x14ac:dyDescent="0.2">
      <c r="C20241" s="13"/>
    </row>
    <row r="20242" spans="3:3" x14ac:dyDescent="0.2">
      <c r="C20242" s="13"/>
    </row>
    <row r="20243" spans="3:3" x14ac:dyDescent="0.2">
      <c r="C20243" s="13"/>
    </row>
    <row r="20244" spans="3:3" x14ac:dyDescent="0.2">
      <c r="C20244" s="13"/>
    </row>
    <row r="20245" spans="3:3" x14ac:dyDescent="0.2">
      <c r="C20245" s="13"/>
    </row>
    <row r="20246" spans="3:3" x14ac:dyDescent="0.2">
      <c r="C20246" s="13"/>
    </row>
    <row r="20247" spans="3:3" x14ac:dyDescent="0.2">
      <c r="C20247" s="13"/>
    </row>
    <row r="20248" spans="3:3" x14ac:dyDescent="0.2">
      <c r="C20248" s="13"/>
    </row>
    <row r="20249" spans="3:3" x14ac:dyDescent="0.2">
      <c r="C20249" s="13"/>
    </row>
    <row r="20250" spans="3:3" x14ac:dyDescent="0.2">
      <c r="C20250" s="13"/>
    </row>
    <row r="20251" spans="3:3" x14ac:dyDescent="0.2">
      <c r="C20251" s="13"/>
    </row>
    <row r="20252" spans="3:3" x14ac:dyDescent="0.2">
      <c r="C20252" s="13"/>
    </row>
    <row r="20253" spans="3:3" x14ac:dyDescent="0.2">
      <c r="C20253" s="13"/>
    </row>
    <row r="20254" spans="3:3" x14ac:dyDescent="0.2">
      <c r="C20254" s="13"/>
    </row>
    <row r="20255" spans="3:3" x14ac:dyDescent="0.2">
      <c r="C20255" s="13"/>
    </row>
    <row r="20256" spans="3:3" x14ac:dyDescent="0.2">
      <c r="C20256" s="13"/>
    </row>
    <row r="20257" spans="3:3" x14ac:dyDescent="0.2">
      <c r="C20257" s="13"/>
    </row>
    <row r="20258" spans="3:3" x14ac:dyDescent="0.2">
      <c r="C20258" s="13"/>
    </row>
    <row r="20259" spans="3:3" x14ac:dyDescent="0.2">
      <c r="C20259" s="13"/>
    </row>
    <row r="20260" spans="3:3" x14ac:dyDescent="0.2">
      <c r="C20260" s="13"/>
    </row>
    <row r="20261" spans="3:3" x14ac:dyDescent="0.2">
      <c r="C20261" s="13"/>
    </row>
    <row r="20262" spans="3:3" x14ac:dyDescent="0.2">
      <c r="C20262" s="13"/>
    </row>
    <row r="20263" spans="3:3" x14ac:dyDescent="0.2">
      <c r="C20263" s="13"/>
    </row>
    <row r="20264" spans="3:3" x14ac:dyDescent="0.2">
      <c r="C20264" s="13"/>
    </row>
    <row r="20265" spans="3:3" x14ac:dyDescent="0.2">
      <c r="C20265" s="13"/>
    </row>
    <row r="20266" spans="3:3" x14ac:dyDescent="0.2">
      <c r="C20266" s="13"/>
    </row>
    <row r="20267" spans="3:3" x14ac:dyDescent="0.2">
      <c r="C20267" s="13"/>
    </row>
    <row r="20268" spans="3:3" x14ac:dyDescent="0.2">
      <c r="C20268" s="13"/>
    </row>
    <row r="20269" spans="3:3" x14ac:dyDescent="0.2">
      <c r="C20269" s="13"/>
    </row>
    <row r="20270" spans="3:3" x14ac:dyDescent="0.2">
      <c r="C20270" s="13"/>
    </row>
    <row r="20271" spans="3:3" x14ac:dyDescent="0.2">
      <c r="C20271" s="13"/>
    </row>
    <row r="20272" spans="3:3" x14ac:dyDescent="0.2">
      <c r="C20272" s="13"/>
    </row>
    <row r="20273" spans="3:3" x14ac:dyDescent="0.2">
      <c r="C20273" s="13"/>
    </row>
    <row r="20274" spans="3:3" x14ac:dyDescent="0.2">
      <c r="C20274" s="13"/>
    </row>
    <row r="20275" spans="3:3" x14ac:dyDescent="0.2">
      <c r="C20275" s="13"/>
    </row>
    <row r="20276" spans="3:3" x14ac:dyDescent="0.2">
      <c r="C20276" s="13"/>
    </row>
    <row r="20277" spans="3:3" x14ac:dyDescent="0.2">
      <c r="C20277" s="13"/>
    </row>
    <row r="20278" spans="3:3" x14ac:dyDescent="0.2">
      <c r="C20278" s="13"/>
    </row>
    <row r="20279" spans="3:3" x14ac:dyDescent="0.2">
      <c r="C20279" s="13"/>
    </row>
    <row r="20280" spans="3:3" x14ac:dyDescent="0.2">
      <c r="C20280" s="13"/>
    </row>
    <row r="20281" spans="3:3" x14ac:dyDescent="0.2">
      <c r="C20281" s="13"/>
    </row>
    <row r="20282" spans="3:3" x14ac:dyDescent="0.2">
      <c r="C20282" s="13"/>
    </row>
    <row r="20283" spans="3:3" x14ac:dyDescent="0.2">
      <c r="C20283" s="13"/>
    </row>
    <row r="20284" spans="3:3" x14ac:dyDescent="0.2">
      <c r="C20284" s="13"/>
    </row>
    <row r="20285" spans="3:3" x14ac:dyDescent="0.2">
      <c r="C20285" s="13"/>
    </row>
    <row r="20286" spans="3:3" x14ac:dyDescent="0.2">
      <c r="C20286" s="13"/>
    </row>
    <row r="20287" spans="3:3" x14ac:dyDescent="0.2">
      <c r="C20287" s="13"/>
    </row>
    <row r="20288" spans="3:3" x14ac:dyDescent="0.2">
      <c r="C20288" s="13"/>
    </row>
    <row r="20289" spans="3:3" x14ac:dyDescent="0.2">
      <c r="C20289" s="13"/>
    </row>
    <row r="20290" spans="3:3" x14ac:dyDescent="0.2">
      <c r="C20290" s="13"/>
    </row>
    <row r="20291" spans="3:3" x14ac:dyDescent="0.2">
      <c r="C20291" s="13"/>
    </row>
    <row r="20292" spans="3:3" x14ac:dyDescent="0.2">
      <c r="C20292" s="13"/>
    </row>
    <row r="20293" spans="3:3" x14ac:dyDescent="0.2">
      <c r="C20293" s="13"/>
    </row>
    <row r="20294" spans="3:3" x14ac:dyDescent="0.2">
      <c r="C20294" s="13"/>
    </row>
    <row r="20295" spans="3:3" x14ac:dyDescent="0.2">
      <c r="C20295" s="13"/>
    </row>
    <row r="20296" spans="3:3" x14ac:dyDescent="0.2">
      <c r="C20296" s="13"/>
    </row>
    <row r="20297" spans="3:3" x14ac:dyDescent="0.2">
      <c r="C20297" s="13"/>
    </row>
    <row r="20298" spans="3:3" x14ac:dyDescent="0.2">
      <c r="C20298" s="13"/>
    </row>
    <row r="20299" spans="3:3" x14ac:dyDescent="0.2">
      <c r="C20299" s="13"/>
    </row>
    <row r="20300" spans="3:3" x14ac:dyDescent="0.2">
      <c r="C20300" s="13"/>
    </row>
    <row r="20301" spans="3:3" x14ac:dyDescent="0.2">
      <c r="C20301" s="13"/>
    </row>
    <row r="20302" spans="3:3" x14ac:dyDescent="0.2">
      <c r="C20302" s="13"/>
    </row>
    <row r="20303" spans="3:3" x14ac:dyDescent="0.2">
      <c r="C20303" s="13"/>
    </row>
    <row r="20304" spans="3:3" x14ac:dyDescent="0.2">
      <c r="C20304" s="13"/>
    </row>
    <row r="20305" spans="3:3" x14ac:dyDescent="0.2">
      <c r="C20305" s="13"/>
    </row>
    <row r="20306" spans="3:3" x14ac:dyDescent="0.2">
      <c r="C20306" s="13"/>
    </row>
    <row r="20307" spans="3:3" x14ac:dyDescent="0.2">
      <c r="C20307" s="13"/>
    </row>
    <row r="20308" spans="3:3" x14ac:dyDescent="0.2">
      <c r="C20308" s="13"/>
    </row>
    <row r="20309" spans="3:3" x14ac:dyDescent="0.2">
      <c r="C20309" s="13"/>
    </row>
    <row r="20310" spans="3:3" x14ac:dyDescent="0.2">
      <c r="C20310" s="13"/>
    </row>
    <row r="20311" spans="3:3" x14ac:dyDescent="0.2">
      <c r="C20311" s="13"/>
    </row>
    <row r="20312" spans="3:3" x14ac:dyDescent="0.2">
      <c r="C20312" s="13"/>
    </row>
    <row r="20313" spans="3:3" x14ac:dyDescent="0.2">
      <c r="C20313" s="13"/>
    </row>
    <row r="20314" spans="3:3" x14ac:dyDescent="0.2">
      <c r="C20314" s="13"/>
    </row>
    <row r="20315" spans="3:3" x14ac:dyDescent="0.2">
      <c r="C20315" s="13"/>
    </row>
    <row r="20316" spans="3:3" x14ac:dyDescent="0.2">
      <c r="C20316" s="13"/>
    </row>
    <row r="20317" spans="3:3" x14ac:dyDescent="0.2">
      <c r="C20317" s="13"/>
    </row>
    <row r="20318" spans="3:3" x14ac:dyDescent="0.2">
      <c r="C20318" s="13"/>
    </row>
    <row r="20319" spans="3:3" x14ac:dyDescent="0.2">
      <c r="C20319" s="13"/>
    </row>
    <row r="20320" spans="3:3" x14ac:dyDescent="0.2">
      <c r="C20320" s="13"/>
    </row>
    <row r="20321" spans="3:3" x14ac:dyDescent="0.2">
      <c r="C20321" s="13"/>
    </row>
    <row r="20322" spans="3:3" x14ac:dyDescent="0.2">
      <c r="C20322" s="13"/>
    </row>
    <row r="20323" spans="3:3" x14ac:dyDescent="0.2">
      <c r="C20323" s="13"/>
    </row>
    <row r="20324" spans="3:3" x14ac:dyDescent="0.2">
      <c r="C20324" s="13"/>
    </row>
    <row r="20325" spans="3:3" x14ac:dyDescent="0.2">
      <c r="C20325" s="13"/>
    </row>
    <row r="20326" spans="3:3" x14ac:dyDescent="0.2">
      <c r="C20326" s="13"/>
    </row>
    <row r="20327" spans="3:3" x14ac:dyDescent="0.2">
      <c r="C20327" s="13"/>
    </row>
    <row r="20328" spans="3:3" x14ac:dyDescent="0.2">
      <c r="C20328" s="13"/>
    </row>
    <row r="20329" spans="3:3" x14ac:dyDescent="0.2">
      <c r="C20329" s="13"/>
    </row>
    <row r="20330" spans="3:3" x14ac:dyDescent="0.2">
      <c r="C20330" s="13"/>
    </row>
    <row r="20331" spans="3:3" x14ac:dyDescent="0.2">
      <c r="C20331" s="13"/>
    </row>
    <row r="20332" spans="3:3" x14ac:dyDescent="0.2">
      <c r="C20332" s="13"/>
    </row>
    <row r="20333" spans="3:3" x14ac:dyDescent="0.2">
      <c r="C20333" s="13"/>
    </row>
    <row r="20334" spans="3:3" x14ac:dyDescent="0.2">
      <c r="C20334" s="13"/>
    </row>
    <row r="20335" spans="3:3" x14ac:dyDescent="0.2">
      <c r="C20335" s="13"/>
    </row>
    <row r="20336" spans="3:3" x14ac:dyDescent="0.2">
      <c r="C20336" s="13"/>
    </row>
    <row r="20337" spans="3:3" x14ac:dyDescent="0.2">
      <c r="C20337" s="13"/>
    </row>
    <row r="20338" spans="3:3" x14ac:dyDescent="0.2">
      <c r="C20338" s="13"/>
    </row>
    <row r="20339" spans="3:3" x14ac:dyDescent="0.2">
      <c r="C20339" s="13"/>
    </row>
    <row r="20340" spans="3:3" x14ac:dyDescent="0.2">
      <c r="C20340" s="13"/>
    </row>
    <row r="20341" spans="3:3" x14ac:dyDescent="0.2">
      <c r="C20341" s="13"/>
    </row>
    <row r="20342" spans="3:3" x14ac:dyDescent="0.2">
      <c r="C20342" s="13"/>
    </row>
    <row r="20343" spans="3:3" x14ac:dyDescent="0.2">
      <c r="C20343" s="13"/>
    </row>
    <row r="20344" spans="3:3" x14ac:dyDescent="0.2">
      <c r="C20344" s="13"/>
    </row>
    <row r="20345" spans="3:3" x14ac:dyDescent="0.2">
      <c r="C20345" s="13"/>
    </row>
    <row r="20346" spans="3:3" x14ac:dyDescent="0.2">
      <c r="C20346" s="13"/>
    </row>
    <row r="20347" spans="3:3" x14ac:dyDescent="0.2">
      <c r="C20347" s="13"/>
    </row>
    <row r="20348" spans="3:3" x14ac:dyDescent="0.2">
      <c r="C20348" s="13"/>
    </row>
    <row r="20349" spans="3:3" x14ac:dyDescent="0.2">
      <c r="C20349" s="13"/>
    </row>
    <row r="20350" spans="3:3" x14ac:dyDescent="0.2">
      <c r="C20350" s="13"/>
    </row>
    <row r="20351" spans="3:3" x14ac:dyDescent="0.2">
      <c r="C20351" s="13"/>
    </row>
    <row r="20352" spans="3:3" x14ac:dyDescent="0.2">
      <c r="C20352" s="13"/>
    </row>
    <row r="20353" spans="3:3" x14ac:dyDescent="0.2">
      <c r="C20353" s="13"/>
    </row>
    <row r="20354" spans="3:3" x14ac:dyDescent="0.2">
      <c r="C20354" s="13"/>
    </row>
    <row r="20355" spans="3:3" x14ac:dyDescent="0.2">
      <c r="C20355" s="13"/>
    </row>
    <row r="20356" spans="3:3" x14ac:dyDescent="0.2">
      <c r="C20356" s="13"/>
    </row>
    <row r="20357" spans="3:3" x14ac:dyDescent="0.2">
      <c r="C20357" s="13"/>
    </row>
    <row r="20358" spans="3:3" x14ac:dyDescent="0.2">
      <c r="C20358" s="13"/>
    </row>
    <row r="20359" spans="3:3" x14ac:dyDescent="0.2">
      <c r="C20359" s="13"/>
    </row>
    <row r="20360" spans="3:3" x14ac:dyDescent="0.2">
      <c r="C20360" s="13"/>
    </row>
    <row r="20361" spans="3:3" x14ac:dyDescent="0.2">
      <c r="C20361" s="13"/>
    </row>
    <row r="20362" spans="3:3" x14ac:dyDescent="0.2">
      <c r="C20362" s="13"/>
    </row>
    <row r="20363" spans="3:3" x14ac:dyDescent="0.2">
      <c r="C20363" s="13"/>
    </row>
    <row r="20364" spans="3:3" x14ac:dyDescent="0.2">
      <c r="C20364" s="13"/>
    </row>
    <row r="20365" spans="3:3" x14ac:dyDescent="0.2">
      <c r="C20365" s="13"/>
    </row>
    <row r="20366" spans="3:3" x14ac:dyDescent="0.2">
      <c r="C20366" s="13"/>
    </row>
    <row r="20367" spans="3:3" x14ac:dyDescent="0.2">
      <c r="C20367" s="13"/>
    </row>
    <row r="20368" spans="3:3" x14ac:dyDescent="0.2">
      <c r="C20368" s="13"/>
    </row>
    <row r="20369" spans="3:3" x14ac:dyDescent="0.2">
      <c r="C20369" s="13"/>
    </row>
    <row r="20370" spans="3:3" x14ac:dyDescent="0.2">
      <c r="C20370" s="13"/>
    </row>
    <row r="20371" spans="3:3" x14ac:dyDescent="0.2">
      <c r="C20371" s="13"/>
    </row>
    <row r="20372" spans="3:3" x14ac:dyDescent="0.2">
      <c r="C20372" s="13"/>
    </row>
    <row r="20373" spans="3:3" x14ac:dyDescent="0.2">
      <c r="C20373" s="13"/>
    </row>
    <row r="20374" spans="3:3" x14ac:dyDescent="0.2">
      <c r="C20374" s="13"/>
    </row>
    <row r="20375" spans="3:3" x14ac:dyDescent="0.2">
      <c r="C20375" s="13"/>
    </row>
    <row r="20376" spans="3:3" x14ac:dyDescent="0.2">
      <c r="C20376" s="13"/>
    </row>
    <row r="20377" spans="3:3" x14ac:dyDescent="0.2">
      <c r="C20377" s="13"/>
    </row>
    <row r="20378" spans="3:3" x14ac:dyDescent="0.2">
      <c r="C20378" s="13"/>
    </row>
    <row r="20379" spans="3:3" x14ac:dyDescent="0.2">
      <c r="C20379" s="13"/>
    </row>
    <row r="20380" spans="3:3" x14ac:dyDescent="0.2">
      <c r="C20380" s="13"/>
    </row>
    <row r="20381" spans="3:3" x14ac:dyDescent="0.2">
      <c r="C20381" s="13"/>
    </row>
    <row r="20382" spans="3:3" x14ac:dyDescent="0.2">
      <c r="C20382" s="13"/>
    </row>
    <row r="20383" spans="3:3" x14ac:dyDescent="0.2">
      <c r="C20383" s="13"/>
    </row>
    <row r="20384" spans="3:3" x14ac:dyDescent="0.2">
      <c r="C20384" s="13"/>
    </row>
    <row r="20385" spans="3:3" x14ac:dyDescent="0.2">
      <c r="C20385" s="13"/>
    </row>
    <row r="20386" spans="3:3" x14ac:dyDescent="0.2">
      <c r="C20386" s="13"/>
    </row>
    <row r="20387" spans="3:3" x14ac:dyDescent="0.2">
      <c r="C20387" s="13"/>
    </row>
    <row r="20388" spans="3:3" x14ac:dyDescent="0.2">
      <c r="C20388" s="13"/>
    </row>
    <row r="20389" spans="3:3" x14ac:dyDescent="0.2">
      <c r="C20389" s="13"/>
    </row>
    <row r="20390" spans="3:3" x14ac:dyDescent="0.2">
      <c r="C20390" s="13"/>
    </row>
    <row r="20391" spans="3:3" x14ac:dyDescent="0.2">
      <c r="C20391" s="13"/>
    </row>
    <row r="20392" spans="3:3" x14ac:dyDescent="0.2">
      <c r="C20392" s="13"/>
    </row>
    <row r="20393" spans="3:3" x14ac:dyDescent="0.2">
      <c r="C20393" s="13"/>
    </row>
    <row r="20394" spans="3:3" x14ac:dyDescent="0.2">
      <c r="C20394" s="13"/>
    </row>
    <row r="20395" spans="3:3" x14ac:dyDescent="0.2">
      <c r="C20395" s="13"/>
    </row>
    <row r="20396" spans="3:3" x14ac:dyDescent="0.2">
      <c r="C20396" s="13"/>
    </row>
    <row r="20397" spans="3:3" x14ac:dyDescent="0.2">
      <c r="C20397" s="13"/>
    </row>
    <row r="20398" spans="3:3" x14ac:dyDescent="0.2">
      <c r="C20398" s="13"/>
    </row>
    <row r="20399" spans="3:3" x14ac:dyDescent="0.2">
      <c r="C20399" s="13"/>
    </row>
    <row r="20400" spans="3:3" x14ac:dyDescent="0.2">
      <c r="C20400" s="13"/>
    </row>
    <row r="20401" spans="3:3" x14ac:dyDescent="0.2">
      <c r="C20401" s="13"/>
    </row>
    <row r="20402" spans="3:3" x14ac:dyDescent="0.2">
      <c r="C20402" s="13"/>
    </row>
    <row r="20403" spans="3:3" x14ac:dyDescent="0.2">
      <c r="C20403" s="13"/>
    </row>
    <row r="20404" spans="3:3" x14ac:dyDescent="0.2">
      <c r="C20404" s="13"/>
    </row>
    <row r="20405" spans="3:3" x14ac:dyDescent="0.2">
      <c r="C20405" s="13"/>
    </row>
    <row r="20406" spans="3:3" x14ac:dyDescent="0.2">
      <c r="C20406" s="13"/>
    </row>
    <row r="20407" spans="3:3" x14ac:dyDescent="0.2">
      <c r="C20407" s="13"/>
    </row>
    <row r="20408" spans="3:3" x14ac:dyDescent="0.2">
      <c r="C20408" s="13"/>
    </row>
    <row r="20409" spans="3:3" x14ac:dyDescent="0.2">
      <c r="C20409" s="13"/>
    </row>
    <row r="20410" spans="3:3" x14ac:dyDescent="0.2">
      <c r="C20410" s="13"/>
    </row>
    <row r="20411" spans="3:3" x14ac:dyDescent="0.2">
      <c r="C20411" s="13"/>
    </row>
    <row r="20412" spans="3:3" x14ac:dyDescent="0.2">
      <c r="C20412" s="13"/>
    </row>
    <row r="20413" spans="3:3" x14ac:dyDescent="0.2">
      <c r="C20413" s="13"/>
    </row>
    <row r="20414" spans="3:3" x14ac:dyDescent="0.2">
      <c r="C20414" s="13"/>
    </row>
    <row r="20415" spans="3:3" x14ac:dyDescent="0.2">
      <c r="C20415" s="13"/>
    </row>
    <row r="20416" spans="3:3" x14ac:dyDescent="0.2">
      <c r="C20416" s="13"/>
    </row>
    <row r="20417" spans="3:3" x14ac:dyDescent="0.2">
      <c r="C20417" s="13"/>
    </row>
    <row r="20418" spans="3:3" x14ac:dyDescent="0.2">
      <c r="C20418" s="13"/>
    </row>
    <row r="20419" spans="3:3" x14ac:dyDescent="0.2">
      <c r="C20419" s="13"/>
    </row>
    <row r="20420" spans="3:3" x14ac:dyDescent="0.2">
      <c r="C20420" s="13"/>
    </row>
    <row r="20421" spans="3:3" x14ac:dyDescent="0.2">
      <c r="C20421" s="13"/>
    </row>
    <row r="20422" spans="3:3" x14ac:dyDescent="0.2">
      <c r="C20422" s="13"/>
    </row>
    <row r="20423" spans="3:3" x14ac:dyDescent="0.2">
      <c r="C20423" s="13"/>
    </row>
    <row r="20424" spans="3:3" x14ac:dyDescent="0.2">
      <c r="C20424" s="13"/>
    </row>
    <row r="20425" spans="3:3" x14ac:dyDescent="0.2">
      <c r="C20425" s="13"/>
    </row>
    <row r="20426" spans="3:3" x14ac:dyDescent="0.2">
      <c r="C20426" s="13"/>
    </row>
    <row r="20427" spans="3:3" x14ac:dyDescent="0.2">
      <c r="C20427" s="13"/>
    </row>
    <row r="20428" spans="3:3" x14ac:dyDescent="0.2">
      <c r="C20428" s="13"/>
    </row>
    <row r="20429" spans="3:3" x14ac:dyDescent="0.2">
      <c r="C20429" s="13"/>
    </row>
    <row r="20430" spans="3:3" x14ac:dyDescent="0.2">
      <c r="C20430" s="13"/>
    </row>
    <row r="20431" spans="3:3" x14ac:dyDescent="0.2">
      <c r="C20431" s="13"/>
    </row>
    <row r="20432" spans="3:3" x14ac:dyDescent="0.2">
      <c r="C20432" s="13"/>
    </row>
    <row r="20433" spans="3:3" x14ac:dyDescent="0.2">
      <c r="C20433" s="13"/>
    </row>
    <row r="20434" spans="3:3" x14ac:dyDescent="0.2">
      <c r="C20434" s="13"/>
    </row>
    <row r="20435" spans="3:3" x14ac:dyDescent="0.2">
      <c r="C20435" s="13"/>
    </row>
    <row r="20436" spans="3:3" x14ac:dyDescent="0.2">
      <c r="C20436" s="13"/>
    </row>
    <row r="20437" spans="3:3" x14ac:dyDescent="0.2">
      <c r="C20437" s="13"/>
    </row>
    <row r="20438" spans="3:3" x14ac:dyDescent="0.2">
      <c r="C20438" s="13"/>
    </row>
    <row r="20439" spans="3:3" x14ac:dyDescent="0.2">
      <c r="C20439" s="13"/>
    </row>
    <row r="20440" spans="3:3" x14ac:dyDescent="0.2">
      <c r="C20440" s="13"/>
    </row>
    <row r="20441" spans="3:3" x14ac:dyDescent="0.2">
      <c r="C20441" s="13"/>
    </row>
    <row r="20442" spans="3:3" x14ac:dyDescent="0.2">
      <c r="C20442" s="13"/>
    </row>
    <row r="20443" spans="3:3" x14ac:dyDescent="0.2">
      <c r="C20443" s="13"/>
    </row>
    <row r="20444" spans="3:3" x14ac:dyDescent="0.2">
      <c r="C20444" s="13"/>
    </row>
    <row r="20445" spans="3:3" x14ac:dyDescent="0.2">
      <c r="C20445" s="13"/>
    </row>
    <row r="20446" spans="3:3" x14ac:dyDescent="0.2">
      <c r="C20446" s="13"/>
    </row>
    <row r="20447" spans="3:3" x14ac:dyDescent="0.2">
      <c r="C20447" s="13"/>
    </row>
    <row r="20448" spans="3:3" x14ac:dyDescent="0.2">
      <c r="C20448" s="13"/>
    </row>
    <row r="20449" spans="3:3" x14ac:dyDescent="0.2">
      <c r="C20449" s="13"/>
    </row>
    <row r="20450" spans="3:3" x14ac:dyDescent="0.2">
      <c r="C20450" s="13"/>
    </row>
    <row r="20451" spans="3:3" x14ac:dyDescent="0.2">
      <c r="C20451" s="13"/>
    </row>
    <row r="20452" spans="3:3" x14ac:dyDescent="0.2">
      <c r="C20452" s="13"/>
    </row>
    <row r="20453" spans="3:3" x14ac:dyDescent="0.2">
      <c r="C20453" s="13"/>
    </row>
    <row r="20454" spans="3:3" x14ac:dyDescent="0.2">
      <c r="C20454" s="13"/>
    </row>
    <row r="20455" spans="3:3" x14ac:dyDescent="0.2">
      <c r="C20455" s="13"/>
    </row>
    <row r="20456" spans="3:3" x14ac:dyDescent="0.2">
      <c r="C20456" s="13"/>
    </row>
    <row r="20457" spans="3:3" x14ac:dyDescent="0.2">
      <c r="C20457" s="13"/>
    </row>
    <row r="20458" spans="3:3" x14ac:dyDescent="0.2">
      <c r="C20458" s="13"/>
    </row>
    <row r="20459" spans="3:3" x14ac:dyDescent="0.2">
      <c r="C20459" s="13"/>
    </row>
    <row r="20460" spans="3:3" x14ac:dyDescent="0.2">
      <c r="C20460" s="13"/>
    </row>
    <row r="20461" spans="3:3" x14ac:dyDescent="0.2">
      <c r="C20461" s="13"/>
    </row>
    <row r="20462" spans="3:3" x14ac:dyDescent="0.2">
      <c r="C20462" s="13"/>
    </row>
    <row r="20463" spans="3:3" x14ac:dyDescent="0.2">
      <c r="C20463" s="13"/>
    </row>
    <row r="20464" spans="3:3" x14ac:dyDescent="0.2">
      <c r="C20464" s="13"/>
    </row>
    <row r="20465" spans="3:3" x14ac:dyDescent="0.2">
      <c r="C20465" s="13"/>
    </row>
    <row r="20466" spans="3:3" x14ac:dyDescent="0.2">
      <c r="C20466" s="13"/>
    </row>
    <row r="20467" spans="3:3" x14ac:dyDescent="0.2">
      <c r="C20467" s="13"/>
    </row>
    <row r="20468" spans="3:3" x14ac:dyDescent="0.2">
      <c r="C20468" s="13"/>
    </row>
    <row r="20469" spans="3:3" x14ac:dyDescent="0.2">
      <c r="C20469" s="13"/>
    </row>
    <row r="20470" spans="3:3" x14ac:dyDescent="0.2">
      <c r="C20470" s="13"/>
    </row>
    <row r="20471" spans="3:3" x14ac:dyDescent="0.2">
      <c r="C20471" s="13"/>
    </row>
    <row r="20472" spans="3:3" x14ac:dyDescent="0.2">
      <c r="C20472" s="13"/>
    </row>
    <row r="20473" spans="3:3" x14ac:dyDescent="0.2">
      <c r="C20473" s="13"/>
    </row>
    <row r="20474" spans="3:3" x14ac:dyDescent="0.2">
      <c r="C20474" s="13"/>
    </row>
    <row r="20475" spans="3:3" x14ac:dyDescent="0.2">
      <c r="C20475" s="13"/>
    </row>
    <row r="20476" spans="3:3" x14ac:dyDescent="0.2">
      <c r="C20476" s="13"/>
    </row>
    <row r="20477" spans="3:3" x14ac:dyDescent="0.2">
      <c r="C20477" s="13"/>
    </row>
    <row r="20478" spans="3:3" x14ac:dyDescent="0.2">
      <c r="C20478" s="13"/>
    </row>
    <row r="20479" spans="3:3" x14ac:dyDescent="0.2">
      <c r="C20479" s="13"/>
    </row>
    <row r="20480" spans="3:3" x14ac:dyDescent="0.2">
      <c r="C20480" s="13"/>
    </row>
    <row r="20481" spans="3:3" x14ac:dyDescent="0.2">
      <c r="C20481" s="13"/>
    </row>
    <row r="20482" spans="3:3" x14ac:dyDescent="0.2">
      <c r="C20482" s="13"/>
    </row>
    <row r="20483" spans="3:3" x14ac:dyDescent="0.2">
      <c r="C20483" s="13"/>
    </row>
    <row r="20484" spans="3:3" x14ac:dyDescent="0.2">
      <c r="C20484" s="13"/>
    </row>
    <row r="20485" spans="3:3" x14ac:dyDescent="0.2">
      <c r="C20485" s="13"/>
    </row>
    <row r="20486" spans="3:3" x14ac:dyDescent="0.2">
      <c r="C20486" s="13"/>
    </row>
    <row r="20487" spans="3:3" x14ac:dyDescent="0.2">
      <c r="C20487" s="13"/>
    </row>
    <row r="20488" spans="3:3" x14ac:dyDescent="0.2">
      <c r="C20488" s="13"/>
    </row>
    <row r="20489" spans="3:3" x14ac:dyDescent="0.2">
      <c r="C20489" s="13"/>
    </row>
    <row r="20490" spans="3:3" x14ac:dyDescent="0.2">
      <c r="C20490" s="13"/>
    </row>
    <row r="20491" spans="3:3" x14ac:dyDescent="0.2">
      <c r="C20491" s="13"/>
    </row>
    <row r="20492" spans="3:3" x14ac:dyDescent="0.2">
      <c r="C20492" s="13"/>
    </row>
    <row r="20493" spans="3:3" x14ac:dyDescent="0.2">
      <c r="C20493" s="13"/>
    </row>
    <row r="20494" spans="3:3" x14ac:dyDescent="0.2">
      <c r="C20494" s="13"/>
    </row>
    <row r="20495" spans="3:3" x14ac:dyDescent="0.2">
      <c r="C20495" s="13"/>
    </row>
    <row r="20496" spans="3:3" x14ac:dyDescent="0.2">
      <c r="C20496" s="13"/>
    </row>
    <row r="20497" spans="3:3" x14ac:dyDescent="0.2">
      <c r="C20497" s="13"/>
    </row>
    <row r="20498" spans="3:3" x14ac:dyDescent="0.2">
      <c r="C20498" s="13"/>
    </row>
    <row r="20499" spans="3:3" x14ac:dyDescent="0.2">
      <c r="C20499" s="13"/>
    </row>
    <row r="20500" spans="3:3" x14ac:dyDescent="0.2">
      <c r="C20500" s="13"/>
    </row>
    <row r="20501" spans="3:3" x14ac:dyDescent="0.2">
      <c r="C20501" s="13"/>
    </row>
    <row r="20502" spans="3:3" x14ac:dyDescent="0.2">
      <c r="C20502" s="13"/>
    </row>
    <row r="20503" spans="3:3" x14ac:dyDescent="0.2">
      <c r="C20503" s="13"/>
    </row>
    <row r="20504" spans="3:3" x14ac:dyDescent="0.2">
      <c r="C20504" s="13"/>
    </row>
    <row r="20505" spans="3:3" x14ac:dyDescent="0.2">
      <c r="C20505" s="13"/>
    </row>
    <row r="20506" spans="3:3" x14ac:dyDescent="0.2">
      <c r="C20506" s="13"/>
    </row>
    <row r="20507" spans="3:3" x14ac:dyDescent="0.2">
      <c r="C20507" s="13"/>
    </row>
    <row r="20508" spans="3:3" x14ac:dyDescent="0.2">
      <c r="C20508" s="13"/>
    </row>
    <row r="20509" spans="3:3" x14ac:dyDescent="0.2">
      <c r="C20509" s="13"/>
    </row>
    <row r="20510" spans="3:3" x14ac:dyDescent="0.2">
      <c r="C20510" s="13"/>
    </row>
    <row r="20511" spans="3:3" x14ac:dyDescent="0.2">
      <c r="C20511" s="13"/>
    </row>
    <row r="20512" spans="3:3" x14ac:dyDescent="0.2">
      <c r="C20512" s="13"/>
    </row>
    <row r="20513" spans="3:3" x14ac:dyDescent="0.2">
      <c r="C20513" s="13"/>
    </row>
    <row r="20514" spans="3:3" x14ac:dyDescent="0.2">
      <c r="C20514" s="13"/>
    </row>
    <row r="20515" spans="3:3" x14ac:dyDescent="0.2">
      <c r="C20515" s="13"/>
    </row>
    <row r="20516" spans="3:3" x14ac:dyDescent="0.2">
      <c r="C20516" s="13"/>
    </row>
    <row r="20517" spans="3:3" x14ac:dyDescent="0.2">
      <c r="C20517" s="13"/>
    </row>
    <row r="20518" spans="3:3" x14ac:dyDescent="0.2">
      <c r="C20518" s="13"/>
    </row>
    <row r="20519" spans="3:3" x14ac:dyDescent="0.2">
      <c r="C20519" s="13"/>
    </row>
    <row r="20520" spans="3:3" x14ac:dyDescent="0.2">
      <c r="C20520" s="13"/>
    </row>
    <row r="20521" spans="3:3" x14ac:dyDescent="0.2">
      <c r="C20521" s="13"/>
    </row>
    <row r="20522" spans="3:3" x14ac:dyDescent="0.2">
      <c r="C20522" s="13"/>
    </row>
    <row r="20523" spans="3:3" x14ac:dyDescent="0.2">
      <c r="C20523" s="13"/>
    </row>
    <row r="20524" spans="3:3" x14ac:dyDescent="0.2">
      <c r="C20524" s="13"/>
    </row>
    <row r="20525" spans="3:3" x14ac:dyDescent="0.2">
      <c r="C20525" s="13"/>
    </row>
    <row r="20526" spans="3:3" x14ac:dyDescent="0.2">
      <c r="C20526" s="13"/>
    </row>
    <row r="20527" spans="3:3" x14ac:dyDescent="0.2">
      <c r="C20527" s="13"/>
    </row>
    <row r="20528" spans="3:3" x14ac:dyDescent="0.2">
      <c r="C20528" s="13"/>
    </row>
    <row r="20529" spans="3:3" x14ac:dyDescent="0.2">
      <c r="C20529" s="13"/>
    </row>
    <row r="20530" spans="3:3" x14ac:dyDescent="0.2">
      <c r="C20530" s="13"/>
    </row>
    <row r="20531" spans="3:3" x14ac:dyDescent="0.2">
      <c r="C20531" s="13"/>
    </row>
    <row r="20532" spans="3:3" x14ac:dyDescent="0.2">
      <c r="C20532" s="13"/>
    </row>
    <row r="20533" spans="3:3" x14ac:dyDescent="0.2">
      <c r="C20533" s="13"/>
    </row>
    <row r="20534" spans="3:3" x14ac:dyDescent="0.2">
      <c r="C20534" s="13"/>
    </row>
    <row r="20535" spans="3:3" x14ac:dyDescent="0.2">
      <c r="C20535" s="13"/>
    </row>
    <row r="20536" spans="3:3" x14ac:dyDescent="0.2">
      <c r="C20536" s="13"/>
    </row>
    <row r="20537" spans="3:3" x14ac:dyDescent="0.2">
      <c r="C20537" s="13"/>
    </row>
    <row r="20538" spans="3:3" x14ac:dyDescent="0.2">
      <c r="C20538" s="13"/>
    </row>
    <row r="20539" spans="3:3" x14ac:dyDescent="0.2">
      <c r="C20539" s="13"/>
    </row>
    <row r="20540" spans="3:3" x14ac:dyDescent="0.2">
      <c r="C20540" s="13"/>
    </row>
    <row r="20541" spans="3:3" x14ac:dyDescent="0.2">
      <c r="C20541" s="13"/>
    </row>
    <row r="20542" spans="3:3" x14ac:dyDescent="0.2">
      <c r="C20542" s="13"/>
    </row>
    <row r="20543" spans="3:3" x14ac:dyDescent="0.2">
      <c r="C20543" s="13"/>
    </row>
    <row r="20544" spans="3:3" x14ac:dyDescent="0.2">
      <c r="C20544" s="13"/>
    </row>
    <row r="20545" spans="3:3" x14ac:dyDescent="0.2">
      <c r="C20545" s="13"/>
    </row>
    <row r="20546" spans="3:3" x14ac:dyDescent="0.2">
      <c r="C20546" s="13"/>
    </row>
    <row r="20547" spans="3:3" x14ac:dyDescent="0.2">
      <c r="C20547" s="13"/>
    </row>
    <row r="20548" spans="3:3" x14ac:dyDescent="0.2">
      <c r="C20548" s="13"/>
    </row>
    <row r="20549" spans="3:3" x14ac:dyDescent="0.2">
      <c r="C20549" s="13"/>
    </row>
    <row r="20550" spans="3:3" x14ac:dyDescent="0.2">
      <c r="C20550" s="13"/>
    </row>
    <row r="20551" spans="3:3" x14ac:dyDescent="0.2">
      <c r="C20551" s="13"/>
    </row>
    <row r="20552" spans="3:3" x14ac:dyDescent="0.2">
      <c r="C20552" s="13"/>
    </row>
    <row r="20553" spans="3:3" x14ac:dyDescent="0.2">
      <c r="C20553" s="13"/>
    </row>
    <row r="20554" spans="3:3" x14ac:dyDescent="0.2">
      <c r="C20554" s="13"/>
    </row>
    <row r="20555" spans="3:3" x14ac:dyDescent="0.2">
      <c r="C20555" s="13"/>
    </row>
    <row r="20556" spans="3:3" x14ac:dyDescent="0.2">
      <c r="C20556" s="13"/>
    </row>
    <row r="20557" spans="3:3" x14ac:dyDescent="0.2">
      <c r="C20557" s="13"/>
    </row>
    <row r="20558" spans="3:3" x14ac:dyDescent="0.2">
      <c r="C20558" s="13"/>
    </row>
    <row r="20559" spans="3:3" x14ac:dyDescent="0.2">
      <c r="C20559" s="13"/>
    </row>
    <row r="20560" spans="3:3" x14ac:dyDescent="0.2">
      <c r="C20560" s="13"/>
    </row>
    <row r="20561" spans="3:3" x14ac:dyDescent="0.2">
      <c r="C20561" s="13"/>
    </row>
    <row r="20562" spans="3:3" x14ac:dyDescent="0.2">
      <c r="C20562" s="13"/>
    </row>
    <row r="20563" spans="3:3" x14ac:dyDescent="0.2">
      <c r="C20563" s="13"/>
    </row>
    <row r="20564" spans="3:3" x14ac:dyDescent="0.2">
      <c r="C20564" s="13"/>
    </row>
    <row r="20565" spans="3:3" x14ac:dyDescent="0.2">
      <c r="C20565" s="13"/>
    </row>
    <row r="20566" spans="3:3" x14ac:dyDescent="0.2">
      <c r="C20566" s="13"/>
    </row>
    <row r="20567" spans="3:3" x14ac:dyDescent="0.2">
      <c r="C20567" s="13"/>
    </row>
    <row r="20568" spans="3:3" x14ac:dyDescent="0.2">
      <c r="C20568" s="13"/>
    </row>
    <row r="20569" spans="3:3" x14ac:dyDescent="0.2">
      <c r="C20569" s="13"/>
    </row>
    <row r="20570" spans="3:3" x14ac:dyDescent="0.2">
      <c r="C20570" s="13"/>
    </row>
    <row r="20571" spans="3:3" x14ac:dyDescent="0.2">
      <c r="C20571" s="13"/>
    </row>
    <row r="20572" spans="3:3" x14ac:dyDescent="0.2">
      <c r="C20572" s="13"/>
    </row>
    <row r="20573" spans="3:3" x14ac:dyDescent="0.2">
      <c r="C20573" s="13"/>
    </row>
    <row r="20574" spans="3:3" x14ac:dyDescent="0.2">
      <c r="C20574" s="13"/>
    </row>
    <row r="20575" spans="3:3" x14ac:dyDescent="0.2">
      <c r="C20575" s="13"/>
    </row>
    <row r="20576" spans="3:3" x14ac:dyDescent="0.2">
      <c r="C20576" s="13"/>
    </row>
    <row r="20577" spans="3:3" x14ac:dyDescent="0.2">
      <c r="C20577" s="13"/>
    </row>
    <row r="20578" spans="3:3" x14ac:dyDescent="0.2">
      <c r="C20578" s="13"/>
    </row>
    <row r="20579" spans="3:3" x14ac:dyDescent="0.2">
      <c r="C20579" s="13"/>
    </row>
    <row r="20580" spans="3:3" x14ac:dyDescent="0.2">
      <c r="C20580" s="13"/>
    </row>
    <row r="20581" spans="3:3" x14ac:dyDescent="0.2">
      <c r="C20581" s="13"/>
    </row>
    <row r="20582" spans="3:3" x14ac:dyDescent="0.2">
      <c r="C20582" s="13"/>
    </row>
    <row r="20583" spans="3:3" x14ac:dyDescent="0.2">
      <c r="C20583" s="13"/>
    </row>
    <row r="20584" spans="3:3" x14ac:dyDescent="0.2">
      <c r="C20584" s="13"/>
    </row>
    <row r="20585" spans="3:3" x14ac:dyDescent="0.2">
      <c r="C20585" s="13"/>
    </row>
    <row r="20586" spans="3:3" x14ac:dyDescent="0.2">
      <c r="C20586" s="13"/>
    </row>
    <row r="20587" spans="3:3" x14ac:dyDescent="0.2">
      <c r="C20587" s="13"/>
    </row>
    <row r="20588" spans="3:3" x14ac:dyDescent="0.2">
      <c r="C20588" s="13"/>
    </row>
    <row r="20589" spans="3:3" x14ac:dyDescent="0.2">
      <c r="C20589" s="13"/>
    </row>
    <row r="20590" spans="3:3" x14ac:dyDescent="0.2">
      <c r="C20590" s="13"/>
    </row>
    <row r="20591" spans="3:3" x14ac:dyDescent="0.2">
      <c r="C20591" s="13"/>
    </row>
    <row r="20592" spans="3:3" x14ac:dyDescent="0.2">
      <c r="C20592" s="13"/>
    </row>
    <row r="20593" spans="3:3" x14ac:dyDescent="0.2">
      <c r="C20593" s="13"/>
    </row>
    <row r="20594" spans="3:3" x14ac:dyDescent="0.2">
      <c r="C20594" s="13"/>
    </row>
    <row r="20595" spans="3:3" x14ac:dyDescent="0.2">
      <c r="C20595" s="13"/>
    </row>
    <row r="20596" spans="3:3" x14ac:dyDescent="0.2">
      <c r="C20596" s="13"/>
    </row>
    <row r="20597" spans="3:3" x14ac:dyDescent="0.2">
      <c r="C20597" s="13"/>
    </row>
    <row r="20598" spans="3:3" x14ac:dyDescent="0.2">
      <c r="C20598" s="13"/>
    </row>
    <row r="20599" spans="3:3" x14ac:dyDescent="0.2">
      <c r="C20599" s="13"/>
    </row>
    <row r="20600" spans="3:3" x14ac:dyDescent="0.2">
      <c r="C20600" s="13"/>
    </row>
    <row r="20601" spans="3:3" x14ac:dyDescent="0.2">
      <c r="C20601" s="13"/>
    </row>
    <row r="20602" spans="3:3" x14ac:dyDescent="0.2">
      <c r="C20602" s="13"/>
    </row>
    <row r="20603" spans="3:3" x14ac:dyDescent="0.2">
      <c r="C20603" s="13"/>
    </row>
    <row r="20604" spans="3:3" x14ac:dyDescent="0.2">
      <c r="C20604" s="13"/>
    </row>
    <row r="20605" spans="3:3" x14ac:dyDescent="0.2">
      <c r="C20605" s="13"/>
    </row>
    <row r="20606" spans="3:3" x14ac:dyDescent="0.2">
      <c r="C20606" s="13"/>
    </row>
    <row r="20607" spans="3:3" x14ac:dyDescent="0.2">
      <c r="C20607" s="13"/>
    </row>
    <row r="20608" spans="3:3" x14ac:dyDescent="0.2">
      <c r="C20608" s="13"/>
    </row>
    <row r="20609" spans="3:3" x14ac:dyDescent="0.2">
      <c r="C20609" s="13"/>
    </row>
    <row r="20610" spans="3:3" x14ac:dyDescent="0.2">
      <c r="C20610" s="13"/>
    </row>
    <row r="20611" spans="3:3" x14ac:dyDescent="0.2">
      <c r="C20611" s="13"/>
    </row>
    <row r="20612" spans="3:3" x14ac:dyDescent="0.2">
      <c r="C20612" s="13"/>
    </row>
    <row r="20613" spans="3:3" x14ac:dyDescent="0.2">
      <c r="C20613" s="13"/>
    </row>
    <row r="20614" spans="3:3" x14ac:dyDescent="0.2">
      <c r="C20614" s="13"/>
    </row>
    <row r="20615" spans="3:3" x14ac:dyDescent="0.2">
      <c r="C20615" s="13"/>
    </row>
    <row r="20616" spans="3:3" x14ac:dyDescent="0.2">
      <c r="C20616" s="13"/>
    </row>
    <row r="20617" spans="3:3" x14ac:dyDescent="0.2">
      <c r="C20617" s="13"/>
    </row>
    <row r="20618" spans="3:3" x14ac:dyDescent="0.2">
      <c r="C20618" s="13"/>
    </row>
    <row r="20619" spans="3:3" x14ac:dyDescent="0.2">
      <c r="C20619" s="13"/>
    </row>
    <row r="20620" spans="3:3" x14ac:dyDescent="0.2">
      <c r="C20620" s="13"/>
    </row>
    <row r="20621" spans="3:3" x14ac:dyDescent="0.2">
      <c r="C20621" s="13"/>
    </row>
    <row r="20622" spans="3:3" x14ac:dyDescent="0.2">
      <c r="C20622" s="13"/>
    </row>
    <row r="20623" spans="3:3" x14ac:dyDescent="0.2">
      <c r="C20623" s="13"/>
    </row>
    <row r="20624" spans="3:3" x14ac:dyDescent="0.2">
      <c r="C20624" s="13"/>
    </row>
    <row r="20625" spans="3:3" x14ac:dyDescent="0.2">
      <c r="C20625" s="13"/>
    </row>
    <row r="20626" spans="3:3" x14ac:dyDescent="0.2">
      <c r="C20626" s="13"/>
    </row>
    <row r="20627" spans="3:3" x14ac:dyDescent="0.2">
      <c r="C20627" s="13"/>
    </row>
    <row r="20628" spans="3:3" x14ac:dyDescent="0.2">
      <c r="C20628" s="13"/>
    </row>
    <row r="20629" spans="3:3" x14ac:dyDescent="0.2">
      <c r="C20629" s="13"/>
    </row>
    <row r="20630" spans="3:3" x14ac:dyDescent="0.2">
      <c r="C20630" s="13"/>
    </row>
    <row r="20631" spans="3:3" x14ac:dyDescent="0.2">
      <c r="C20631" s="13"/>
    </row>
    <row r="20632" spans="3:3" x14ac:dyDescent="0.2">
      <c r="C20632" s="13"/>
    </row>
    <row r="20633" spans="3:3" x14ac:dyDescent="0.2">
      <c r="C20633" s="13"/>
    </row>
    <row r="20634" spans="3:3" x14ac:dyDescent="0.2">
      <c r="C20634" s="13"/>
    </row>
    <row r="20635" spans="3:3" x14ac:dyDescent="0.2">
      <c r="C20635" s="13"/>
    </row>
    <row r="20636" spans="3:3" x14ac:dyDescent="0.2">
      <c r="C20636" s="13"/>
    </row>
    <row r="20637" spans="3:3" x14ac:dyDescent="0.2">
      <c r="C20637" s="13"/>
    </row>
    <row r="20638" spans="3:3" x14ac:dyDescent="0.2">
      <c r="C20638" s="13"/>
    </row>
    <row r="20639" spans="3:3" x14ac:dyDescent="0.2">
      <c r="C20639" s="13"/>
    </row>
    <row r="20640" spans="3:3" x14ac:dyDescent="0.2">
      <c r="C20640" s="13"/>
    </row>
    <row r="20641" spans="3:3" x14ac:dyDescent="0.2">
      <c r="C20641" s="13"/>
    </row>
    <row r="20642" spans="3:3" x14ac:dyDescent="0.2">
      <c r="C20642" s="13"/>
    </row>
    <row r="20643" spans="3:3" x14ac:dyDescent="0.2">
      <c r="C20643" s="13"/>
    </row>
    <row r="20644" spans="3:3" x14ac:dyDescent="0.2">
      <c r="C20644" s="13"/>
    </row>
    <row r="20645" spans="3:3" x14ac:dyDescent="0.2">
      <c r="C20645" s="13"/>
    </row>
    <row r="20646" spans="3:3" x14ac:dyDescent="0.2">
      <c r="C20646" s="13"/>
    </row>
    <row r="20647" spans="3:3" x14ac:dyDescent="0.2">
      <c r="C20647" s="13"/>
    </row>
    <row r="20648" spans="3:3" x14ac:dyDescent="0.2">
      <c r="C20648" s="13"/>
    </row>
    <row r="20649" spans="3:3" x14ac:dyDescent="0.2">
      <c r="C20649" s="13"/>
    </row>
    <row r="20650" spans="3:3" x14ac:dyDescent="0.2">
      <c r="C20650" s="13"/>
    </row>
    <row r="20651" spans="3:3" x14ac:dyDescent="0.2">
      <c r="C20651" s="13"/>
    </row>
    <row r="20652" spans="3:3" x14ac:dyDescent="0.2">
      <c r="C20652" s="13"/>
    </row>
    <row r="20653" spans="3:3" x14ac:dyDescent="0.2">
      <c r="C20653" s="13"/>
    </row>
    <row r="20654" spans="3:3" x14ac:dyDescent="0.2">
      <c r="C20654" s="13"/>
    </row>
    <row r="20655" spans="3:3" x14ac:dyDescent="0.2">
      <c r="C20655" s="13"/>
    </row>
    <row r="20656" spans="3:3" x14ac:dyDescent="0.2">
      <c r="C20656" s="13"/>
    </row>
    <row r="20657" spans="3:3" x14ac:dyDescent="0.2">
      <c r="C20657" s="13"/>
    </row>
    <row r="20658" spans="3:3" x14ac:dyDescent="0.2">
      <c r="C20658" s="13"/>
    </row>
    <row r="20659" spans="3:3" x14ac:dyDescent="0.2">
      <c r="C20659" s="13"/>
    </row>
    <row r="20660" spans="3:3" x14ac:dyDescent="0.2">
      <c r="C20660" s="13"/>
    </row>
    <row r="20661" spans="3:3" x14ac:dyDescent="0.2">
      <c r="C20661" s="13"/>
    </row>
    <row r="20662" spans="3:3" x14ac:dyDescent="0.2">
      <c r="C20662" s="13"/>
    </row>
    <row r="20663" spans="3:3" x14ac:dyDescent="0.2">
      <c r="C20663" s="13"/>
    </row>
    <row r="20664" spans="3:3" x14ac:dyDescent="0.2">
      <c r="C20664" s="13"/>
    </row>
    <row r="20665" spans="3:3" x14ac:dyDescent="0.2">
      <c r="C20665" s="13"/>
    </row>
    <row r="20666" spans="3:3" x14ac:dyDescent="0.2">
      <c r="C20666" s="13"/>
    </row>
    <row r="20667" spans="3:3" x14ac:dyDescent="0.2">
      <c r="C20667" s="13"/>
    </row>
    <row r="20668" spans="3:3" x14ac:dyDescent="0.2">
      <c r="C20668" s="13"/>
    </row>
    <row r="20669" spans="3:3" x14ac:dyDescent="0.2">
      <c r="C20669" s="13"/>
    </row>
    <row r="20670" spans="3:3" x14ac:dyDescent="0.2">
      <c r="C20670" s="13"/>
    </row>
    <row r="20671" spans="3:3" x14ac:dyDescent="0.2">
      <c r="C20671" s="13"/>
    </row>
    <row r="20672" spans="3:3" x14ac:dyDescent="0.2">
      <c r="C20672" s="13"/>
    </row>
    <row r="20673" spans="3:3" x14ac:dyDescent="0.2">
      <c r="C20673" s="13"/>
    </row>
    <row r="20674" spans="3:3" x14ac:dyDescent="0.2">
      <c r="C20674" s="13"/>
    </row>
    <row r="20675" spans="3:3" x14ac:dyDescent="0.2">
      <c r="C20675" s="13"/>
    </row>
    <row r="20676" spans="3:3" x14ac:dyDescent="0.2">
      <c r="C20676" s="13"/>
    </row>
    <row r="20677" spans="3:3" x14ac:dyDescent="0.2">
      <c r="C20677" s="13"/>
    </row>
    <row r="20678" spans="3:3" x14ac:dyDescent="0.2">
      <c r="C20678" s="13"/>
    </row>
    <row r="20679" spans="3:3" x14ac:dyDescent="0.2">
      <c r="C20679" s="13"/>
    </row>
    <row r="20680" spans="3:3" x14ac:dyDescent="0.2">
      <c r="C20680" s="13"/>
    </row>
    <row r="20681" spans="3:3" x14ac:dyDescent="0.2">
      <c r="C20681" s="13"/>
    </row>
    <row r="20682" spans="3:3" x14ac:dyDescent="0.2">
      <c r="C20682" s="13"/>
    </row>
    <row r="20683" spans="3:3" x14ac:dyDescent="0.2">
      <c r="C20683" s="13"/>
    </row>
    <row r="20684" spans="3:3" x14ac:dyDescent="0.2">
      <c r="C20684" s="13"/>
    </row>
    <row r="20685" spans="3:3" x14ac:dyDescent="0.2">
      <c r="C20685" s="13"/>
    </row>
    <row r="20686" spans="3:3" x14ac:dyDescent="0.2">
      <c r="C20686" s="13"/>
    </row>
    <row r="20687" spans="3:3" x14ac:dyDescent="0.2">
      <c r="C20687" s="13"/>
    </row>
    <row r="20688" spans="3:3" x14ac:dyDescent="0.2">
      <c r="C20688" s="13"/>
    </row>
    <row r="20689" spans="3:3" x14ac:dyDescent="0.2">
      <c r="C20689" s="13"/>
    </row>
    <row r="20690" spans="3:3" x14ac:dyDescent="0.2">
      <c r="C20690" s="13"/>
    </row>
    <row r="20691" spans="3:3" x14ac:dyDescent="0.2">
      <c r="C20691" s="13"/>
    </row>
    <row r="20692" spans="3:3" x14ac:dyDescent="0.2">
      <c r="C20692" s="13"/>
    </row>
    <row r="20693" spans="3:3" x14ac:dyDescent="0.2">
      <c r="C20693" s="13"/>
    </row>
    <row r="20694" spans="3:3" x14ac:dyDescent="0.2">
      <c r="C20694" s="13"/>
    </row>
    <row r="20695" spans="3:3" x14ac:dyDescent="0.2">
      <c r="C20695" s="13"/>
    </row>
    <row r="20696" spans="3:3" x14ac:dyDescent="0.2">
      <c r="C20696" s="13"/>
    </row>
    <row r="20697" spans="3:3" x14ac:dyDescent="0.2">
      <c r="C20697" s="13"/>
    </row>
    <row r="20698" spans="3:3" x14ac:dyDescent="0.2">
      <c r="C20698" s="13"/>
    </row>
    <row r="20699" spans="3:3" x14ac:dyDescent="0.2">
      <c r="C20699" s="13"/>
    </row>
    <row r="20700" spans="3:3" x14ac:dyDescent="0.2">
      <c r="C20700" s="13"/>
    </row>
    <row r="20701" spans="3:3" x14ac:dyDescent="0.2">
      <c r="C20701" s="13"/>
    </row>
    <row r="20702" spans="3:3" x14ac:dyDescent="0.2">
      <c r="C20702" s="13"/>
    </row>
    <row r="20703" spans="3:3" x14ac:dyDescent="0.2">
      <c r="C20703" s="13"/>
    </row>
    <row r="20704" spans="3:3" x14ac:dyDescent="0.2">
      <c r="C20704" s="13"/>
    </row>
    <row r="20705" spans="3:3" x14ac:dyDescent="0.2">
      <c r="C20705" s="13"/>
    </row>
    <row r="20706" spans="3:3" x14ac:dyDescent="0.2">
      <c r="C20706" s="13"/>
    </row>
    <row r="20707" spans="3:3" x14ac:dyDescent="0.2">
      <c r="C20707" s="13"/>
    </row>
    <row r="20708" spans="3:3" x14ac:dyDescent="0.2">
      <c r="C20708" s="13"/>
    </row>
    <row r="20709" spans="3:3" x14ac:dyDescent="0.2">
      <c r="C20709" s="13"/>
    </row>
    <row r="20710" spans="3:3" x14ac:dyDescent="0.2">
      <c r="C20710" s="13"/>
    </row>
    <row r="20711" spans="3:3" x14ac:dyDescent="0.2">
      <c r="C20711" s="13"/>
    </row>
    <row r="20712" spans="3:3" x14ac:dyDescent="0.2">
      <c r="C20712" s="13"/>
    </row>
    <row r="20713" spans="3:3" x14ac:dyDescent="0.2">
      <c r="C20713" s="13"/>
    </row>
    <row r="20714" spans="3:3" x14ac:dyDescent="0.2">
      <c r="C20714" s="13"/>
    </row>
    <row r="20715" spans="3:3" x14ac:dyDescent="0.2">
      <c r="C20715" s="13"/>
    </row>
    <row r="20716" spans="3:3" x14ac:dyDescent="0.2">
      <c r="C20716" s="13"/>
    </row>
    <row r="20717" spans="3:3" x14ac:dyDescent="0.2">
      <c r="C20717" s="13"/>
    </row>
    <row r="20718" spans="3:3" x14ac:dyDescent="0.2">
      <c r="C20718" s="13"/>
    </row>
    <row r="20719" spans="3:3" x14ac:dyDescent="0.2">
      <c r="C20719" s="13"/>
    </row>
    <row r="20720" spans="3:3" x14ac:dyDescent="0.2">
      <c r="C20720" s="13"/>
    </row>
    <row r="20721" spans="3:3" x14ac:dyDescent="0.2">
      <c r="C20721" s="13"/>
    </row>
    <row r="20722" spans="3:3" x14ac:dyDescent="0.2">
      <c r="C20722" s="13"/>
    </row>
    <row r="20723" spans="3:3" x14ac:dyDescent="0.2">
      <c r="C20723" s="13"/>
    </row>
    <row r="20724" spans="3:3" x14ac:dyDescent="0.2">
      <c r="C20724" s="13"/>
    </row>
    <row r="20725" spans="3:3" x14ac:dyDescent="0.2">
      <c r="C20725" s="13"/>
    </row>
    <row r="20726" spans="3:3" x14ac:dyDescent="0.2">
      <c r="C20726" s="13"/>
    </row>
    <row r="20727" spans="3:3" x14ac:dyDescent="0.2">
      <c r="C20727" s="13"/>
    </row>
    <row r="20728" spans="3:3" x14ac:dyDescent="0.2">
      <c r="C20728" s="13"/>
    </row>
    <row r="20729" spans="3:3" x14ac:dyDescent="0.2">
      <c r="C20729" s="13"/>
    </row>
    <row r="20730" spans="3:3" x14ac:dyDescent="0.2">
      <c r="C20730" s="13"/>
    </row>
    <row r="20731" spans="3:3" x14ac:dyDescent="0.2">
      <c r="C20731" s="13"/>
    </row>
    <row r="20732" spans="3:3" x14ac:dyDescent="0.2">
      <c r="C20732" s="13"/>
    </row>
    <row r="20733" spans="3:3" x14ac:dyDescent="0.2">
      <c r="C20733" s="13"/>
    </row>
    <row r="20734" spans="3:3" x14ac:dyDescent="0.2">
      <c r="C20734" s="13"/>
    </row>
    <row r="20735" spans="3:3" x14ac:dyDescent="0.2">
      <c r="C20735" s="13"/>
    </row>
    <row r="20736" spans="3:3" x14ac:dyDescent="0.2">
      <c r="C20736" s="13"/>
    </row>
    <row r="20737" spans="3:3" x14ac:dyDescent="0.2">
      <c r="C20737" s="13"/>
    </row>
    <row r="20738" spans="3:3" x14ac:dyDescent="0.2">
      <c r="C20738" s="13"/>
    </row>
    <row r="20739" spans="3:3" x14ac:dyDescent="0.2">
      <c r="C20739" s="13"/>
    </row>
    <row r="20740" spans="3:3" x14ac:dyDescent="0.2">
      <c r="C20740" s="13"/>
    </row>
    <row r="20741" spans="3:3" x14ac:dyDescent="0.2">
      <c r="C20741" s="13"/>
    </row>
    <row r="20742" spans="3:3" x14ac:dyDescent="0.2">
      <c r="C20742" s="13"/>
    </row>
    <row r="20743" spans="3:3" x14ac:dyDescent="0.2">
      <c r="C20743" s="13"/>
    </row>
    <row r="20744" spans="3:3" x14ac:dyDescent="0.2">
      <c r="C20744" s="13"/>
    </row>
    <row r="20745" spans="3:3" x14ac:dyDescent="0.2">
      <c r="C20745" s="13"/>
    </row>
    <row r="20746" spans="3:3" x14ac:dyDescent="0.2">
      <c r="C20746" s="13"/>
    </row>
    <row r="20747" spans="3:3" x14ac:dyDescent="0.2">
      <c r="C20747" s="13"/>
    </row>
    <row r="20748" spans="3:3" x14ac:dyDescent="0.2">
      <c r="C20748" s="13"/>
    </row>
    <row r="20749" spans="3:3" x14ac:dyDescent="0.2">
      <c r="C20749" s="13"/>
    </row>
    <row r="20750" spans="3:3" x14ac:dyDescent="0.2">
      <c r="C20750" s="13"/>
    </row>
    <row r="20751" spans="3:3" x14ac:dyDescent="0.2">
      <c r="C20751" s="13"/>
    </row>
    <row r="20752" spans="3:3" x14ac:dyDescent="0.2">
      <c r="C20752" s="13"/>
    </row>
    <row r="20753" spans="3:3" x14ac:dyDescent="0.2">
      <c r="C20753" s="13"/>
    </row>
    <row r="20754" spans="3:3" x14ac:dyDescent="0.2">
      <c r="C20754" s="13"/>
    </row>
    <row r="20755" spans="3:3" x14ac:dyDescent="0.2">
      <c r="C20755" s="13"/>
    </row>
    <row r="20756" spans="3:3" x14ac:dyDescent="0.2">
      <c r="C20756" s="13"/>
    </row>
    <row r="20757" spans="3:3" x14ac:dyDescent="0.2">
      <c r="C20757" s="13"/>
    </row>
    <row r="20758" spans="3:3" x14ac:dyDescent="0.2">
      <c r="C20758" s="13"/>
    </row>
    <row r="20759" spans="3:3" x14ac:dyDescent="0.2">
      <c r="C20759" s="13"/>
    </row>
    <row r="20760" spans="3:3" x14ac:dyDescent="0.2">
      <c r="C20760" s="13"/>
    </row>
    <row r="20761" spans="3:3" x14ac:dyDescent="0.2">
      <c r="C20761" s="13"/>
    </row>
    <row r="20762" spans="3:3" x14ac:dyDescent="0.2">
      <c r="C20762" s="13"/>
    </row>
    <row r="20763" spans="3:3" x14ac:dyDescent="0.2">
      <c r="C20763" s="13"/>
    </row>
    <row r="20764" spans="3:3" x14ac:dyDescent="0.2">
      <c r="C20764" s="13"/>
    </row>
    <row r="20765" spans="3:3" x14ac:dyDescent="0.2">
      <c r="C20765" s="13"/>
    </row>
    <row r="20766" spans="3:3" x14ac:dyDescent="0.2">
      <c r="C20766" s="13"/>
    </row>
    <row r="20767" spans="3:3" x14ac:dyDescent="0.2">
      <c r="C20767" s="13"/>
    </row>
    <row r="20768" spans="3:3" x14ac:dyDescent="0.2">
      <c r="C20768" s="13"/>
    </row>
    <row r="20769" spans="3:3" x14ac:dyDescent="0.2">
      <c r="C20769" s="13"/>
    </row>
    <row r="20770" spans="3:3" x14ac:dyDescent="0.2">
      <c r="C20770" s="13"/>
    </row>
    <row r="20771" spans="3:3" x14ac:dyDescent="0.2">
      <c r="C20771" s="13"/>
    </row>
    <row r="20772" spans="3:3" x14ac:dyDescent="0.2">
      <c r="C20772" s="13"/>
    </row>
    <row r="20773" spans="3:3" x14ac:dyDescent="0.2">
      <c r="C20773" s="13"/>
    </row>
    <row r="20774" spans="3:3" x14ac:dyDescent="0.2">
      <c r="C20774" s="13"/>
    </row>
    <row r="20775" spans="3:3" x14ac:dyDescent="0.2">
      <c r="C20775" s="13"/>
    </row>
    <row r="20776" spans="3:3" x14ac:dyDescent="0.2">
      <c r="C20776" s="13"/>
    </row>
    <row r="20777" spans="3:3" x14ac:dyDescent="0.2">
      <c r="C20777" s="13"/>
    </row>
    <row r="20778" spans="3:3" x14ac:dyDescent="0.2">
      <c r="C20778" s="13"/>
    </row>
    <row r="20779" spans="3:3" x14ac:dyDescent="0.2">
      <c r="C20779" s="13"/>
    </row>
    <row r="20780" spans="3:3" x14ac:dyDescent="0.2">
      <c r="C20780" s="13"/>
    </row>
    <row r="20781" spans="3:3" x14ac:dyDescent="0.2">
      <c r="C20781" s="13"/>
    </row>
    <row r="20782" spans="3:3" x14ac:dyDescent="0.2">
      <c r="C20782" s="13"/>
    </row>
    <row r="20783" spans="3:3" x14ac:dyDescent="0.2">
      <c r="C20783" s="13"/>
    </row>
    <row r="20784" spans="3:3" x14ac:dyDescent="0.2">
      <c r="C20784" s="13"/>
    </row>
    <row r="20785" spans="3:3" x14ac:dyDescent="0.2">
      <c r="C20785" s="13"/>
    </row>
    <row r="20786" spans="3:3" x14ac:dyDescent="0.2">
      <c r="C20786" s="13"/>
    </row>
    <row r="20787" spans="3:3" x14ac:dyDescent="0.2">
      <c r="C20787" s="13"/>
    </row>
    <row r="20788" spans="3:3" x14ac:dyDescent="0.2">
      <c r="C20788" s="13"/>
    </row>
    <row r="20789" spans="3:3" x14ac:dyDescent="0.2">
      <c r="C20789" s="13"/>
    </row>
    <row r="20790" spans="3:3" x14ac:dyDescent="0.2">
      <c r="C20790" s="13"/>
    </row>
    <row r="20791" spans="3:3" x14ac:dyDescent="0.2">
      <c r="C20791" s="13"/>
    </row>
    <row r="20792" spans="3:3" x14ac:dyDescent="0.2">
      <c r="C20792" s="13"/>
    </row>
    <row r="20793" spans="3:3" x14ac:dyDescent="0.2">
      <c r="C20793" s="13"/>
    </row>
    <row r="20794" spans="3:3" x14ac:dyDescent="0.2">
      <c r="C20794" s="13"/>
    </row>
    <row r="20795" spans="3:3" x14ac:dyDescent="0.2">
      <c r="C20795" s="13"/>
    </row>
    <row r="20796" spans="3:3" x14ac:dyDescent="0.2">
      <c r="C20796" s="13"/>
    </row>
    <row r="20797" spans="3:3" x14ac:dyDescent="0.2">
      <c r="C20797" s="13"/>
    </row>
    <row r="20798" spans="3:3" x14ac:dyDescent="0.2">
      <c r="C20798" s="13"/>
    </row>
    <row r="20799" spans="3:3" x14ac:dyDescent="0.2">
      <c r="C20799" s="13"/>
    </row>
    <row r="20800" spans="3:3" x14ac:dyDescent="0.2">
      <c r="C20800" s="13"/>
    </row>
    <row r="20801" spans="3:3" x14ac:dyDescent="0.2">
      <c r="C20801" s="13"/>
    </row>
    <row r="20802" spans="3:3" x14ac:dyDescent="0.2">
      <c r="C20802" s="13"/>
    </row>
    <row r="20803" spans="3:3" x14ac:dyDescent="0.2">
      <c r="C20803" s="13"/>
    </row>
    <row r="20804" spans="3:3" x14ac:dyDescent="0.2">
      <c r="C20804" s="13"/>
    </row>
    <row r="20805" spans="3:3" x14ac:dyDescent="0.2">
      <c r="C20805" s="13"/>
    </row>
    <row r="20806" spans="3:3" x14ac:dyDescent="0.2">
      <c r="C20806" s="13"/>
    </row>
    <row r="20807" spans="3:3" x14ac:dyDescent="0.2">
      <c r="C20807" s="13"/>
    </row>
    <row r="20808" spans="3:3" x14ac:dyDescent="0.2">
      <c r="C20808" s="13"/>
    </row>
    <row r="20809" spans="3:3" x14ac:dyDescent="0.2">
      <c r="C20809" s="13"/>
    </row>
    <row r="20810" spans="3:3" x14ac:dyDescent="0.2">
      <c r="C20810" s="13"/>
    </row>
    <row r="20811" spans="3:3" x14ac:dyDescent="0.2">
      <c r="C20811" s="13"/>
    </row>
    <row r="20812" spans="3:3" x14ac:dyDescent="0.2">
      <c r="C20812" s="13"/>
    </row>
    <row r="20813" spans="3:3" x14ac:dyDescent="0.2">
      <c r="C20813" s="13"/>
    </row>
    <row r="20814" spans="3:3" x14ac:dyDescent="0.2">
      <c r="C20814" s="13"/>
    </row>
    <row r="20815" spans="3:3" x14ac:dyDescent="0.2">
      <c r="C20815" s="13"/>
    </row>
    <row r="20816" spans="3:3" x14ac:dyDescent="0.2">
      <c r="C20816" s="13"/>
    </row>
    <row r="20817" spans="3:3" x14ac:dyDescent="0.2">
      <c r="C20817" s="13"/>
    </row>
    <row r="20818" spans="3:3" x14ac:dyDescent="0.2">
      <c r="C20818" s="13"/>
    </row>
    <row r="20819" spans="3:3" x14ac:dyDescent="0.2">
      <c r="C20819" s="13"/>
    </row>
    <row r="20820" spans="3:3" x14ac:dyDescent="0.2">
      <c r="C20820" s="13"/>
    </row>
    <row r="20821" spans="3:3" x14ac:dyDescent="0.2">
      <c r="C20821" s="13"/>
    </row>
    <row r="20822" spans="3:3" x14ac:dyDescent="0.2">
      <c r="C20822" s="13"/>
    </row>
    <row r="20823" spans="3:3" x14ac:dyDescent="0.2">
      <c r="C20823" s="13"/>
    </row>
    <row r="20824" spans="3:3" x14ac:dyDescent="0.2">
      <c r="C20824" s="13"/>
    </row>
    <row r="20825" spans="3:3" x14ac:dyDescent="0.2">
      <c r="C20825" s="13"/>
    </row>
    <row r="20826" spans="3:3" x14ac:dyDescent="0.2">
      <c r="C20826" s="13"/>
    </row>
    <row r="20827" spans="3:3" x14ac:dyDescent="0.2">
      <c r="C20827" s="13"/>
    </row>
    <row r="20828" spans="3:3" x14ac:dyDescent="0.2">
      <c r="C20828" s="13"/>
    </row>
    <row r="20829" spans="3:3" x14ac:dyDescent="0.2">
      <c r="C20829" s="13"/>
    </row>
    <row r="20830" spans="3:3" x14ac:dyDescent="0.2">
      <c r="C20830" s="13"/>
    </row>
    <row r="20831" spans="3:3" x14ac:dyDescent="0.2">
      <c r="C20831" s="13"/>
    </row>
    <row r="20832" spans="3:3" x14ac:dyDescent="0.2">
      <c r="C20832" s="13"/>
    </row>
    <row r="20833" spans="3:3" x14ac:dyDescent="0.2">
      <c r="C20833" s="13"/>
    </row>
    <row r="20834" spans="3:3" x14ac:dyDescent="0.2">
      <c r="C20834" s="13"/>
    </row>
    <row r="20835" spans="3:3" x14ac:dyDescent="0.2">
      <c r="C20835" s="13"/>
    </row>
    <row r="20836" spans="3:3" x14ac:dyDescent="0.2">
      <c r="C20836" s="13"/>
    </row>
    <row r="20837" spans="3:3" x14ac:dyDescent="0.2">
      <c r="C20837" s="13"/>
    </row>
    <row r="20838" spans="3:3" x14ac:dyDescent="0.2">
      <c r="C20838" s="13"/>
    </row>
    <row r="20839" spans="3:3" x14ac:dyDescent="0.2">
      <c r="C20839" s="13"/>
    </row>
    <row r="20840" spans="3:3" x14ac:dyDescent="0.2">
      <c r="C20840" s="13"/>
    </row>
    <row r="20841" spans="3:3" x14ac:dyDescent="0.2">
      <c r="C20841" s="13"/>
    </row>
    <row r="20842" spans="3:3" x14ac:dyDescent="0.2">
      <c r="C20842" s="13"/>
    </row>
    <row r="20843" spans="3:3" x14ac:dyDescent="0.2">
      <c r="C20843" s="13"/>
    </row>
    <row r="20844" spans="3:3" x14ac:dyDescent="0.2">
      <c r="C20844" s="13"/>
    </row>
    <row r="20845" spans="3:3" x14ac:dyDescent="0.2">
      <c r="C20845" s="13"/>
    </row>
    <row r="20846" spans="3:3" x14ac:dyDescent="0.2">
      <c r="C20846" s="13"/>
    </row>
    <row r="20847" spans="3:3" x14ac:dyDescent="0.2">
      <c r="C20847" s="13"/>
    </row>
    <row r="20848" spans="3:3" x14ac:dyDescent="0.2">
      <c r="C20848" s="13"/>
    </row>
    <row r="20849" spans="3:3" x14ac:dyDescent="0.2">
      <c r="C20849" s="13"/>
    </row>
    <row r="20850" spans="3:3" x14ac:dyDescent="0.2">
      <c r="C20850" s="13"/>
    </row>
    <row r="20851" spans="3:3" x14ac:dyDescent="0.2">
      <c r="C20851" s="13"/>
    </row>
    <row r="20852" spans="3:3" x14ac:dyDescent="0.2">
      <c r="C20852" s="13"/>
    </row>
    <row r="20853" spans="3:3" x14ac:dyDescent="0.2">
      <c r="C20853" s="13"/>
    </row>
    <row r="20854" spans="3:3" x14ac:dyDescent="0.2">
      <c r="C20854" s="13"/>
    </row>
    <row r="20855" spans="3:3" x14ac:dyDescent="0.2">
      <c r="C20855" s="13"/>
    </row>
    <row r="20856" spans="3:3" x14ac:dyDescent="0.2">
      <c r="C20856" s="13"/>
    </row>
    <row r="20857" spans="3:3" x14ac:dyDescent="0.2">
      <c r="C20857" s="13"/>
    </row>
    <row r="20858" spans="3:3" x14ac:dyDescent="0.2">
      <c r="C20858" s="13"/>
    </row>
    <row r="20859" spans="3:3" x14ac:dyDescent="0.2">
      <c r="C20859" s="13"/>
    </row>
    <row r="20860" spans="3:3" x14ac:dyDescent="0.2">
      <c r="C20860" s="13"/>
    </row>
    <row r="20861" spans="3:3" x14ac:dyDescent="0.2">
      <c r="C20861" s="13"/>
    </row>
    <row r="20862" spans="3:3" x14ac:dyDescent="0.2">
      <c r="C20862" s="13"/>
    </row>
    <row r="20863" spans="3:3" x14ac:dyDescent="0.2">
      <c r="C20863" s="13"/>
    </row>
    <row r="20864" spans="3:3" x14ac:dyDescent="0.2">
      <c r="C20864" s="13"/>
    </row>
    <row r="20865" spans="3:3" x14ac:dyDescent="0.2">
      <c r="C20865" s="13"/>
    </row>
    <row r="20866" spans="3:3" x14ac:dyDescent="0.2">
      <c r="C20866" s="13"/>
    </row>
    <row r="20867" spans="3:3" x14ac:dyDescent="0.2">
      <c r="C20867" s="13"/>
    </row>
    <row r="20868" spans="3:3" x14ac:dyDescent="0.2">
      <c r="C20868" s="13"/>
    </row>
    <row r="20869" spans="3:3" x14ac:dyDescent="0.2">
      <c r="C20869" s="13"/>
    </row>
    <row r="20870" spans="3:3" x14ac:dyDescent="0.2">
      <c r="C20870" s="13"/>
    </row>
    <row r="20871" spans="3:3" x14ac:dyDescent="0.2">
      <c r="C20871" s="13"/>
    </row>
    <row r="20872" spans="3:3" x14ac:dyDescent="0.2">
      <c r="C20872" s="13"/>
    </row>
    <row r="20873" spans="3:3" x14ac:dyDescent="0.2">
      <c r="C20873" s="13"/>
    </row>
    <row r="20874" spans="3:3" x14ac:dyDescent="0.2">
      <c r="C20874" s="13"/>
    </row>
    <row r="20875" spans="3:3" x14ac:dyDescent="0.2">
      <c r="C20875" s="13"/>
    </row>
    <row r="20876" spans="3:3" x14ac:dyDescent="0.2">
      <c r="C20876" s="13"/>
    </row>
    <row r="20877" spans="3:3" x14ac:dyDescent="0.2">
      <c r="C20877" s="13"/>
    </row>
    <row r="20878" spans="3:3" x14ac:dyDescent="0.2">
      <c r="C20878" s="13"/>
    </row>
    <row r="20879" spans="3:3" x14ac:dyDescent="0.2">
      <c r="C20879" s="13"/>
    </row>
    <row r="20880" spans="3:3" x14ac:dyDescent="0.2">
      <c r="C20880" s="13"/>
    </row>
    <row r="20881" spans="3:3" x14ac:dyDescent="0.2">
      <c r="C20881" s="13"/>
    </row>
    <row r="20882" spans="3:3" x14ac:dyDescent="0.2">
      <c r="C20882" s="13"/>
    </row>
    <row r="20883" spans="3:3" x14ac:dyDescent="0.2">
      <c r="C20883" s="13"/>
    </row>
    <row r="20884" spans="3:3" x14ac:dyDescent="0.2">
      <c r="C20884" s="13"/>
    </row>
    <row r="20885" spans="3:3" x14ac:dyDescent="0.2">
      <c r="C20885" s="13"/>
    </row>
    <row r="20886" spans="3:3" x14ac:dyDescent="0.2">
      <c r="C20886" s="13"/>
    </row>
    <row r="20887" spans="3:3" x14ac:dyDescent="0.2">
      <c r="C20887" s="13"/>
    </row>
    <row r="20888" spans="3:3" x14ac:dyDescent="0.2">
      <c r="C20888" s="13"/>
    </row>
    <row r="20889" spans="3:3" x14ac:dyDescent="0.2">
      <c r="C20889" s="13"/>
    </row>
    <row r="20890" spans="3:3" x14ac:dyDescent="0.2">
      <c r="C20890" s="13"/>
    </row>
    <row r="20891" spans="3:3" x14ac:dyDescent="0.2">
      <c r="C20891" s="13"/>
    </row>
    <row r="20892" spans="3:3" x14ac:dyDescent="0.2">
      <c r="C20892" s="13"/>
    </row>
    <row r="20893" spans="3:3" x14ac:dyDescent="0.2">
      <c r="C20893" s="13"/>
    </row>
    <row r="20894" spans="3:3" x14ac:dyDescent="0.2">
      <c r="C20894" s="13"/>
    </row>
    <row r="20895" spans="3:3" x14ac:dyDescent="0.2">
      <c r="C20895" s="13"/>
    </row>
    <row r="20896" spans="3:3" x14ac:dyDescent="0.2">
      <c r="C20896" s="13"/>
    </row>
    <row r="20897" spans="3:3" x14ac:dyDescent="0.2">
      <c r="C20897" s="13"/>
    </row>
    <row r="20898" spans="3:3" x14ac:dyDescent="0.2">
      <c r="C20898" s="13"/>
    </row>
    <row r="20899" spans="3:3" x14ac:dyDescent="0.2">
      <c r="C20899" s="13"/>
    </row>
    <row r="20900" spans="3:3" x14ac:dyDescent="0.2">
      <c r="C20900" s="13"/>
    </row>
    <row r="20901" spans="3:3" x14ac:dyDescent="0.2">
      <c r="C20901" s="13"/>
    </row>
    <row r="20902" spans="3:3" x14ac:dyDescent="0.2">
      <c r="C20902" s="13"/>
    </row>
    <row r="20903" spans="3:3" x14ac:dyDescent="0.2">
      <c r="C20903" s="13"/>
    </row>
    <row r="20904" spans="3:3" x14ac:dyDescent="0.2">
      <c r="C20904" s="13"/>
    </row>
    <row r="20905" spans="3:3" x14ac:dyDescent="0.2">
      <c r="C20905" s="13"/>
    </row>
    <row r="20906" spans="3:3" x14ac:dyDescent="0.2">
      <c r="C20906" s="13"/>
    </row>
    <row r="20907" spans="3:3" x14ac:dyDescent="0.2">
      <c r="C20907" s="13"/>
    </row>
    <row r="20908" spans="3:3" x14ac:dyDescent="0.2">
      <c r="C20908" s="13"/>
    </row>
    <row r="20909" spans="3:3" x14ac:dyDescent="0.2">
      <c r="C20909" s="13"/>
    </row>
    <row r="20910" spans="3:3" x14ac:dyDescent="0.2">
      <c r="C20910" s="13"/>
    </row>
    <row r="20911" spans="3:3" x14ac:dyDescent="0.2">
      <c r="C20911" s="13"/>
    </row>
    <row r="20912" spans="3:3" x14ac:dyDescent="0.2">
      <c r="C20912" s="13"/>
    </row>
    <row r="20913" spans="3:3" x14ac:dyDescent="0.2">
      <c r="C20913" s="13"/>
    </row>
    <row r="20914" spans="3:3" x14ac:dyDescent="0.2">
      <c r="C20914" s="13"/>
    </row>
    <row r="20915" spans="3:3" x14ac:dyDescent="0.2">
      <c r="C20915" s="13"/>
    </row>
    <row r="20916" spans="3:3" x14ac:dyDescent="0.2">
      <c r="C20916" s="13"/>
    </row>
    <row r="20917" spans="3:3" x14ac:dyDescent="0.2">
      <c r="C20917" s="13"/>
    </row>
    <row r="20918" spans="3:3" x14ac:dyDescent="0.2">
      <c r="C20918" s="13"/>
    </row>
    <row r="20919" spans="3:3" x14ac:dyDescent="0.2">
      <c r="C20919" s="13"/>
    </row>
    <row r="20920" spans="3:3" x14ac:dyDescent="0.2">
      <c r="C20920" s="13"/>
    </row>
    <row r="20921" spans="3:3" x14ac:dyDescent="0.2">
      <c r="C20921" s="13"/>
    </row>
    <row r="20922" spans="3:3" x14ac:dyDescent="0.2">
      <c r="C20922" s="13"/>
    </row>
    <row r="20923" spans="3:3" x14ac:dyDescent="0.2">
      <c r="C20923" s="13"/>
    </row>
    <row r="20924" spans="3:3" x14ac:dyDescent="0.2">
      <c r="C20924" s="13"/>
    </row>
    <row r="20925" spans="3:3" x14ac:dyDescent="0.2">
      <c r="C20925" s="13"/>
    </row>
    <row r="20926" spans="3:3" x14ac:dyDescent="0.2">
      <c r="C20926" s="13"/>
    </row>
    <row r="20927" spans="3:3" x14ac:dyDescent="0.2">
      <c r="C20927" s="13"/>
    </row>
    <row r="20928" spans="3:3" x14ac:dyDescent="0.2">
      <c r="C20928" s="13"/>
    </row>
    <row r="20929" spans="3:3" x14ac:dyDescent="0.2">
      <c r="C20929" s="13"/>
    </row>
    <row r="20930" spans="3:3" x14ac:dyDescent="0.2">
      <c r="C20930" s="13"/>
    </row>
    <row r="20931" spans="3:3" x14ac:dyDescent="0.2">
      <c r="C20931" s="13"/>
    </row>
    <row r="20932" spans="3:3" x14ac:dyDescent="0.2">
      <c r="C20932" s="13"/>
    </row>
    <row r="20933" spans="3:3" x14ac:dyDescent="0.2">
      <c r="C20933" s="13"/>
    </row>
    <row r="20934" spans="3:3" x14ac:dyDescent="0.2">
      <c r="C20934" s="13"/>
    </row>
    <row r="20935" spans="3:3" x14ac:dyDescent="0.2">
      <c r="C20935" s="13"/>
    </row>
    <row r="20936" spans="3:3" x14ac:dyDescent="0.2">
      <c r="C20936" s="13"/>
    </row>
    <row r="20937" spans="3:3" x14ac:dyDescent="0.2">
      <c r="C20937" s="13"/>
    </row>
    <row r="20938" spans="3:3" x14ac:dyDescent="0.2">
      <c r="C20938" s="13"/>
    </row>
    <row r="20939" spans="3:3" x14ac:dyDescent="0.2">
      <c r="C20939" s="13"/>
    </row>
    <row r="20940" spans="3:3" x14ac:dyDescent="0.2">
      <c r="C20940" s="13"/>
    </row>
    <row r="20941" spans="3:3" x14ac:dyDescent="0.2">
      <c r="C20941" s="13"/>
    </row>
    <row r="20942" spans="3:3" x14ac:dyDescent="0.2">
      <c r="C20942" s="13"/>
    </row>
    <row r="20943" spans="3:3" x14ac:dyDescent="0.2">
      <c r="C20943" s="13"/>
    </row>
    <row r="20944" spans="3:3" x14ac:dyDescent="0.2">
      <c r="C20944" s="13"/>
    </row>
    <row r="20945" spans="3:3" x14ac:dyDescent="0.2">
      <c r="C20945" s="13"/>
    </row>
    <row r="20946" spans="3:3" x14ac:dyDescent="0.2">
      <c r="C20946" s="13"/>
    </row>
    <row r="20947" spans="3:3" x14ac:dyDescent="0.2">
      <c r="C20947" s="13"/>
    </row>
    <row r="20948" spans="3:3" x14ac:dyDescent="0.2">
      <c r="C20948" s="13"/>
    </row>
    <row r="20949" spans="3:3" x14ac:dyDescent="0.2">
      <c r="C20949" s="13"/>
    </row>
    <row r="20950" spans="3:3" x14ac:dyDescent="0.2">
      <c r="C20950" s="13"/>
    </row>
    <row r="20951" spans="3:3" x14ac:dyDescent="0.2">
      <c r="C20951" s="13"/>
    </row>
    <row r="20952" spans="3:3" x14ac:dyDescent="0.2">
      <c r="C20952" s="13"/>
    </row>
    <row r="20953" spans="3:3" x14ac:dyDescent="0.2">
      <c r="C20953" s="13"/>
    </row>
    <row r="20954" spans="3:3" x14ac:dyDescent="0.2">
      <c r="C20954" s="13"/>
    </row>
    <row r="20955" spans="3:3" x14ac:dyDescent="0.2">
      <c r="C20955" s="13"/>
    </row>
    <row r="20956" spans="3:3" x14ac:dyDescent="0.2">
      <c r="C20956" s="13"/>
    </row>
    <row r="20957" spans="3:3" x14ac:dyDescent="0.2">
      <c r="C20957" s="13"/>
    </row>
    <row r="20958" spans="3:3" x14ac:dyDescent="0.2">
      <c r="C20958" s="13"/>
    </row>
    <row r="20959" spans="3:3" x14ac:dyDescent="0.2">
      <c r="C20959" s="13"/>
    </row>
    <row r="20960" spans="3:3" x14ac:dyDescent="0.2">
      <c r="C20960" s="13"/>
    </row>
    <row r="20961" spans="3:3" x14ac:dyDescent="0.2">
      <c r="C20961" s="13"/>
    </row>
    <row r="20962" spans="3:3" x14ac:dyDescent="0.2">
      <c r="C20962" s="13"/>
    </row>
    <row r="20963" spans="3:3" x14ac:dyDescent="0.2">
      <c r="C20963" s="13"/>
    </row>
    <row r="20964" spans="3:3" x14ac:dyDescent="0.2">
      <c r="C20964" s="13"/>
    </row>
    <row r="20965" spans="3:3" x14ac:dyDescent="0.2">
      <c r="C20965" s="13"/>
    </row>
    <row r="20966" spans="3:3" x14ac:dyDescent="0.2">
      <c r="C20966" s="13"/>
    </row>
    <row r="20967" spans="3:3" x14ac:dyDescent="0.2">
      <c r="C20967" s="13"/>
    </row>
    <row r="20968" spans="3:3" x14ac:dyDescent="0.2">
      <c r="C20968" s="13"/>
    </row>
    <row r="20969" spans="3:3" x14ac:dyDescent="0.2">
      <c r="C20969" s="13"/>
    </row>
    <row r="20970" spans="3:3" x14ac:dyDescent="0.2">
      <c r="C20970" s="13"/>
    </row>
    <row r="20971" spans="3:3" x14ac:dyDescent="0.2">
      <c r="C20971" s="13"/>
    </row>
    <row r="20972" spans="3:3" x14ac:dyDescent="0.2">
      <c r="C20972" s="13"/>
    </row>
    <row r="20973" spans="3:3" x14ac:dyDescent="0.2">
      <c r="C20973" s="13"/>
    </row>
    <row r="20974" spans="3:3" x14ac:dyDescent="0.2">
      <c r="C20974" s="13"/>
    </row>
    <row r="20975" spans="3:3" x14ac:dyDescent="0.2">
      <c r="C20975" s="13"/>
    </row>
    <row r="20976" spans="3:3" x14ac:dyDescent="0.2">
      <c r="C20976" s="13"/>
    </row>
    <row r="20977" spans="3:3" x14ac:dyDescent="0.2">
      <c r="C20977" s="13"/>
    </row>
    <row r="20978" spans="3:3" x14ac:dyDescent="0.2">
      <c r="C20978" s="13"/>
    </row>
    <row r="20979" spans="3:3" x14ac:dyDescent="0.2">
      <c r="C20979" s="13"/>
    </row>
    <row r="20980" spans="3:3" x14ac:dyDescent="0.2">
      <c r="C20980" s="13"/>
    </row>
    <row r="20981" spans="3:3" x14ac:dyDescent="0.2">
      <c r="C20981" s="13"/>
    </row>
    <row r="20982" spans="3:3" x14ac:dyDescent="0.2">
      <c r="C20982" s="13"/>
    </row>
    <row r="20983" spans="3:3" x14ac:dyDescent="0.2">
      <c r="C20983" s="13"/>
    </row>
    <row r="20984" spans="3:3" x14ac:dyDescent="0.2">
      <c r="C20984" s="13"/>
    </row>
    <row r="20985" spans="3:3" x14ac:dyDescent="0.2">
      <c r="C20985" s="13"/>
    </row>
    <row r="20986" spans="3:3" x14ac:dyDescent="0.2">
      <c r="C20986" s="13"/>
    </row>
    <row r="20987" spans="3:3" x14ac:dyDescent="0.2">
      <c r="C20987" s="13"/>
    </row>
    <row r="20988" spans="3:3" x14ac:dyDescent="0.2">
      <c r="C20988" s="13"/>
    </row>
    <row r="20989" spans="3:3" x14ac:dyDescent="0.2">
      <c r="C20989" s="13"/>
    </row>
    <row r="20990" spans="3:3" x14ac:dyDescent="0.2">
      <c r="C20990" s="13"/>
    </row>
    <row r="20991" spans="3:3" x14ac:dyDescent="0.2">
      <c r="C20991" s="13"/>
    </row>
    <row r="20992" spans="3:3" x14ac:dyDescent="0.2">
      <c r="C20992" s="13"/>
    </row>
    <row r="20993" spans="3:3" x14ac:dyDescent="0.2">
      <c r="C20993" s="13"/>
    </row>
    <row r="20994" spans="3:3" x14ac:dyDescent="0.2">
      <c r="C20994" s="13"/>
    </row>
    <row r="20995" spans="3:3" x14ac:dyDescent="0.2">
      <c r="C20995" s="13"/>
    </row>
    <row r="20996" spans="3:3" x14ac:dyDescent="0.2">
      <c r="C20996" s="13"/>
    </row>
    <row r="20997" spans="3:3" x14ac:dyDescent="0.2">
      <c r="C20997" s="13"/>
    </row>
    <row r="20998" spans="3:3" x14ac:dyDescent="0.2">
      <c r="C20998" s="13"/>
    </row>
    <row r="20999" spans="3:3" x14ac:dyDescent="0.2">
      <c r="C20999" s="13"/>
    </row>
    <row r="21000" spans="3:3" x14ac:dyDescent="0.2">
      <c r="C21000" s="13"/>
    </row>
    <row r="21001" spans="3:3" x14ac:dyDescent="0.2">
      <c r="C21001" s="13"/>
    </row>
    <row r="21002" spans="3:3" x14ac:dyDescent="0.2">
      <c r="C21002" s="13"/>
    </row>
    <row r="21003" spans="3:3" x14ac:dyDescent="0.2">
      <c r="C21003" s="13"/>
    </row>
    <row r="21004" spans="3:3" x14ac:dyDescent="0.2">
      <c r="C21004" s="13"/>
    </row>
    <row r="21005" spans="3:3" x14ac:dyDescent="0.2">
      <c r="C21005" s="13"/>
    </row>
    <row r="21006" spans="3:3" x14ac:dyDescent="0.2">
      <c r="C21006" s="13"/>
    </row>
    <row r="21007" spans="3:3" x14ac:dyDescent="0.2">
      <c r="C21007" s="13"/>
    </row>
    <row r="21008" spans="3:3" x14ac:dyDescent="0.2">
      <c r="C21008" s="13"/>
    </row>
    <row r="21009" spans="3:3" x14ac:dyDescent="0.2">
      <c r="C21009" s="13"/>
    </row>
    <row r="21010" spans="3:3" x14ac:dyDescent="0.2">
      <c r="C21010" s="13"/>
    </row>
    <row r="21011" spans="3:3" x14ac:dyDescent="0.2">
      <c r="C21011" s="13"/>
    </row>
    <row r="21012" spans="3:3" x14ac:dyDescent="0.2">
      <c r="C21012" s="13"/>
    </row>
    <row r="21013" spans="3:3" x14ac:dyDescent="0.2">
      <c r="C21013" s="13"/>
    </row>
    <row r="21014" spans="3:3" x14ac:dyDescent="0.2">
      <c r="C21014" s="13"/>
    </row>
    <row r="21015" spans="3:3" x14ac:dyDescent="0.2">
      <c r="C21015" s="13"/>
    </row>
    <row r="21016" spans="3:3" x14ac:dyDescent="0.2">
      <c r="C21016" s="13"/>
    </row>
    <row r="21017" spans="3:3" x14ac:dyDescent="0.2">
      <c r="C21017" s="13"/>
    </row>
    <row r="21018" spans="3:3" x14ac:dyDescent="0.2">
      <c r="C21018" s="13"/>
    </row>
    <row r="21019" spans="3:3" x14ac:dyDescent="0.2">
      <c r="C21019" s="13"/>
    </row>
    <row r="21020" spans="3:3" x14ac:dyDescent="0.2">
      <c r="C21020" s="13"/>
    </row>
    <row r="21021" spans="3:3" x14ac:dyDescent="0.2">
      <c r="C21021" s="13"/>
    </row>
    <row r="21022" spans="3:3" x14ac:dyDescent="0.2">
      <c r="C21022" s="13"/>
    </row>
    <row r="21023" spans="3:3" x14ac:dyDescent="0.2">
      <c r="C21023" s="13"/>
    </row>
    <row r="21024" spans="3:3" x14ac:dyDescent="0.2">
      <c r="C21024" s="13"/>
    </row>
    <row r="21025" spans="3:3" x14ac:dyDescent="0.2">
      <c r="C21025" s="13"/>
    </row>
    <row r="21026" spans="3:3" x14ac:dyDescent="0.2">
      <c r="C21026" s="13"/>
    </row>
    <row r="21027" spans="3:3" x14ac:dyDescent="0.2">
      <c r="C21027" s="13"/>
    </row>
    <row r="21028" spans="3:3" x14ac:dyDescent="0.2">
      <c r="C21028" s="13"/>
    </row>
    <row r="21029" spans="3:3" x14ac:dyDescent="0.2">
      <c r="C21029" s="13"/>
    </row>
    <row r="21030" spans="3:3" x14ac:dyDescent="0.2">
      <c r="C21030" s="13"/>
    </row>
    <row r="21031" spans="3:3" x14ac:dyDescent="0.2">
      <c r="C21031" s="13"/>
    </row>
    <row r="21032" spans="3:3" x14ac:dyDescent="0.2">
      <c r="C21032" s="13"/>
    </row>
    <row r="21033" spans="3:3" x14ac:dyDescent="0.2">
      <c r="C21033" s="13"/>
    </row>
    <row r="21034" spans="3:3" x14ac:dyDescent="0.2">
      <c r="C21034" s="13"/>
    </row>
    <row r="21035" spans="3:3" x14ac:dyDescent="0.2">
      <c r="C21035" s="13"/>
    </row>
    <row r="21036" spans="3:3" x14ac:dyDescent="0.2">
      <c r="C21036" s="13"/>
    </row>
    <row r="21037" spans="3:3" x14ac:dyDescent="0.2">
      <c r="C21037" s="13"/>
    </row>
    <row r="21038" spans="3:3" x14ac:dyDescent="0.2">
      <c r="C21038" s="13"/>
    </row>
    <row r="21039" spans="3:3" x14ac:dyDescent="0.2">
      <c r="C21039" s="13"/>
    </row>
    <row r="21040" spans="3:3" x14ac:dyDescent="0.2">
      <c r="C21040" s="13"/>
    </row>
    <row r="21041" spans="3:3" x14ac:dyDescent="0.2">
      <c r="C21041" s="13"/>
    </row>
    <row r="21042" spans="3:3" x14ac:dyDescent="0.2">
      <c r="C21042" s="13"/>
    </row>
    <row r="21043" spans="3:3" x14ac:dyDescent="0.2">
      <c r="C21043" s="13"/>
    </row>
    <row r="21044" spans="3:3" x14ac:dyDescent="0.2">
      <c r="C21044" s="13"/>
    </row>
    <row r="21045" spans="3:3" x14ac:dyDescent="0.2">
      <c r="C21045" s="13"/>
    </row>
    <row r="21046" spans="3:3" x14ac:dyDescent="0.2">
      <c r="C21046" s="13"/>
    </row>
    <row r="21047" spans="3:3" x14ac:dyDescent="0.2">
      <c r="C21047" s="13"/>
    </row>
    <row r="21048" spans="3:3" x14ac:dyDescent="0.2">
      <c r="C21048" s="13"/>
    </row>
    <row r="21049" spans="3:3" x14ac:dyDescent="0.2">
      <c r="C21049" s="13"/>
    </row>
    <row r="21050" spans="3:3" x14ac:dyDescent="0.2">
      <c r="C21050" s="13"/>
    </row>
    <row r="21051" spans="3:3" x14ac:dyDescent="0.2">
      <c r="C21051" s="13"/>
    </row>
    <row r="21052" spans="3:3" x14ac:dyDescent="0.2">
      <c r="C21052" s="13"/>
    </row>
    <row r="21053" spans="3:3" x14ac:dyDescent="0.2">
      <c r="C21053" s="13"/>
    </row>
    <row r="21054" spans="3:3" x14ac:dyDescent="0.2">
      <c r="C21054" s="13"/>
    </row>
    <row r="21055" spans="3:3" x14ac:dyDescent="0.2">
      <c r="C21055" s="13"/>
    </row>
    <row r="21056" spans="3:3" x14ac:dyDescent="0.2">
      <c r="C21056" s="13"/>
    </row>
    <row r="21057" spans="3:3" x14ac:dyDescent="0.2">
      <c r="C21057" s="13"/>
    </row>
    <row r="21058" spans="3:3" x14ac:dyDescent="0.2">
      <c r="C21058" s="13"/>
    </row>
    <row r="21059" spans="3:3" x14ac:dyDescent="0.2">
      <c r="C21059" s="13"/>
    </row>
    <row r="21060" spans="3:3" x14ac:dyDescent="0.2">
      <c r="C21060" s="13"/>
    </row>
    <row r="21061" spans="3:3" x14ac:dyDescent="0.2">
      <c r="C21061" s="13"/>
    </row>
    <row r="21062" spans="3:3" x14ac:dyDescent="0.2">
      <c r="C21062" s="13"/>
    </row>
    <row r="21063" spans="3:3" x14ac:dyDescent="0.2">
      <c r="C21063" s="13"/>
    </row>
    <row r="21064" spans="3:3" x14ac:dyDescent="0.2">
      <c r="C21064" s="13"/>
    </row>
    <row r="21065" spans="3:3" x14ac:dyDescent="0.2">
      <c r="C21065" s="13"/>
    </row>
    <row r="21066" spans="3:3" x14ac:dyDescent="0.2">
      <c r="C21066" s="13"/>
    </row>
    <row r="21067" spans="3:3" x14ac:dyDescent="0.2">
      <c r="C21067" s="13"/>
    </row>
    <row r="21068" spans="3:3" x14ac:dyDescent="0.2">
      <c r="C21068" s="13"/>
    </row>
    <row r="21069" spans="3:3" x14ac:dyDescent="0.2">
      <c r="C21069" s="13"/>
    </row>
    <row r="21070" spans="3:3" x14ac:dyDescent="0.2">
      <c r="C21070" s="13"/>
    </row>
    <row r="21071" spans="3:3" x14ac:dyDescent="0.2">
      <c r="C21071" s="13"/>
    </row>
    <row r="21072" spans="3:3" x14ac:dyDescent="0.2">
      <c r="C21072" s="13"/>
    </row>
    <row r="21073" spans="3:3" x14ac:dyDescent="0.2">
      <c r="C21073" s="13"/>
    </row>
    <row r="21074" spans="3:3" x14ac:dyDescent="0.2">
      <c r="C21074" s="13"/>
    </row>
    <row r="21075" spans="3:3" x14ac:dyDescent="0.2">
      <c r="C21075" s="13"/>
    </row>
    <row r="21076" spans="3:3" x14ac:dyDescent="0.2">
      <c r="C21076" s="13"/>
    </row>
    <row r="21077" spans="3:3" x14ac:dyDescent="0.2">
      <c r="C21077" s="13"/>
    </row>
    <row r="21078" spans="3:3" x14ac:dyDescent="0.2">
      <c r="C21078" s="13"/>
    </row>
    <row r="21079" spans="3:3" x14ac:dyDescent="0.2">
      <c r="C21079" s="13"/>
    </row>
    <row r="21080" spans="3:3" x14ac:dyDescent="0.2">
      <c r="C21080" s="13"/>
    </row>
    <row r="21081" spans="3:3" x14ac:dyDescent="0.2">
      <c r="C21081" s="13"/>
    </row>
    <row r="21082" spans="3:3" x14ac:dyDescent="0.2">
      <c r="C21082" s="13"/>
    </row>
    <row r="21083" spans="3:3" x14ac:dyDescent="0.2">
      <c r="C21083" s="13"/>
    </row>
    <row r="21084" spans="3:3" x14ac:dyDescent="0.2">
      <c r="C21084" s="13"/>
    </row>
    <row r="21085" spans="3:3" x14ac:dyDescent="0.2">
      <c r="C21085" s="13"/>
    </row>
    <row r="21086" spans="3:3" x14ac:dyDescent="0.2">
      <c r="C21086" s="13"/>
    </row>
    <row r="21087" spans="3:3" x14ac:dyDescent="0.2">
      <c r="C21087" s="13"/>
    </row>
    <row r="21088" spans="3:3" x14ac:dyDescent="0.2">
      <c r="C21088" s="13"/>
    </row>
    <row r="21089" spans="3:3" x14ac:dyDescent="0.2">
      <c r="C21089" s="13"/>
    </row>
    <row r="21090" spans="3:3" x14ac:dyDescent="0.2">
      <c r="C21090" s="13"/>
    </row>
    <row r="21091" spans="3:3" x14ac:dyDescent="0.2">
      <c r="C21091" s="13"/>
    </row>
    <row r="21092" spans="3:3" x14ac:dyDescent="0.2">
      <c r="C21092" s="13"/>
    </row>
    <row r="21093" spans="3:3" x14ac:dyDescent="0.2">
      <c r="C21093" s="13"/>
    </row>
    <row r="21094" spans="3:3" x14ac:dyDescent="0.2">
      <c r="C21094" s="13"/>
    </row>
    <row r="21095" spans="3:3" x14ac:dyDescent="0.2">
      <c r="C21095" s="13"/>
    </row>
    <row r="21096" spans="3:3" x14ac:dyDescent="0.2">
      <c r="C21096" s="13"/>
    </row>
    <row r="21097" spans="3:3" x14ac:dyDescent="0.2">
      <c r="C21097" s="13"/>
    </row>
    <row r="21098" spans="3:3" x14ac:dyDescent="0.2">
      <c r="C21098" s="13"/>
    </row>
    <row r="21099" spans="3:3" x14ac:dyDescent="0.2">
      <c r="C21099" s="13"/>
    </row>
    <row r="21100" spans="3:3" x14ac:dyDescent="0.2">
      <c r="C21100" s="13"/>
    </row>
    <row r="21101" spans="3:3" x14ac:dyDescent="0.2">
      <c r="C21101" s="13"/>
    </row>
    <row r="21102" spans="3:3" x14ac:dyDescent="0.2">
      <c r="C21102" s="13"/>
    </row>
    <row r="21103" spans="3:3" x14ac:dyDescent="0.2">
      <c r="C21103" s="13"/>
    </row>
    <row r="21104" spans="3:3" x14ac:dyDescent="0.2">
      <c r="C21104" s="13"/>
    </row>
    <row r="21105" spans="3:3" x14ac:dyDescent="0.2">
      <c r="C21105" s="13"/>
    </row>
    <row r="21106" spans="3:3" x14ac:dyDescent="0.2">
      <c r="C21106" s="13"/>
    </row>
    <row r="21107" spans="3:3" x14ac:dyDescent="0.2">
      <c r="C21107" s="13"/>
    </row>
    <row r="21108" spans="3:3" x14ac:dyDescent="0.2">
      <c r="C21108" s="13"/>
    </row>
    <row r="21109" spans="3:3" x14ac:dyDescent="0.2">
      <c r="C21109" s="13"/>
    </row>
    <row r="21110" spans="3:3" x14ac:dyDescent="0.2">
      <c r="C21110" s="13"/>
    </row>
    <row r="21111" spans="3:3" x14ac:dyDescent="0.2">
      <c r="C21111" s="13"/>
    </row>
    <row r="21112" spans="3:3" x14ac:dyDescent="0.2">
      <c r="C21112" s="13"/>
    </row>
    <row r="21113" spans="3:3" x14ac:dyDescent="0.2">
      <c r="C21113" s="13"/>
    </row>
    <row r="21114" spans="3:3" x14ac:dyDescent="0.2">
      <c r="C21114" s="13"/>
    </row>
    <row r="21115" spans="3:3" x14ac:dyDescent="0.2">
      <c r="C21115" s="13"/>
    </row>
    <row r="21116" spans="3:3" x14ac:dyDescent="0.2">
      <c r="C21116" s="13"/>
    </row>
    <row r="21117" spans="3:3" x14ac:dyDescent="0.2">
      <c r="C21117" s="13"/>
    </row>
    <row r="21118" spans="3:3" x14ac:dyDescent="0.2">
      <c r="C21118" s="13"/>
    </row>
    <row r="21119" spans="3:3" x14ac:dyDescent="0.2">
      <c r="C21119" s="13"/>
    </row>
    <row r="21120" spans="3:3" x14ac:dyDescent="0.2">
      <c r="C21120" s="13"/>
    </row>
    <row r="21121" spans="3:3" x14ac:dyDescent="0.2">
      <c r="C21121" s="13"/>
    </row>
    <row r="21122" spans="3:3" x14ac:dyDescent="0.2">
      <c r="C21122" s="13"/>
    </row>
    <row r="21123" spans="3:3" x14ac:dyDescent="0.2">
      <c r="C21123" s="13"/>
    </row>
    <row r="21124" spans="3:3" x14ac:dyDescent="0.2">
      <c r="C21124" s="13"/>
    </row>
    <row r="21125" spans="3:3" x14ac:dyDescent="0.2">
      <c r="C21125" s="13"/>
    </row>
    <row r="21126" spans="3:3" x14ac:dyDescent="0.2">
      <c r="C21126" s="13"/>
    </row>
    <row r="21127" spans="3:3" x14ac:dyDescent="0.2">
      <c r="C21127" s="13"/>
    </row>
    <row r="21128" spans="3:3" x14ac:dyDescent="0.2">
      <c r="C21128" s="13"/>
    </row>
    <row r="21129" spans="3:3" x14ac:dyDescent="0.2">
      <c r="C21129" s="13"/>
    </row>
    <row r="21130" spans="3:3" x14ac:dyDescent="0.2">
      <c r="C21130" s="13"/>
    </row>
    <row r="21131" spans="3:3" x14ac:dyDescent="0.2">
      <c r="C21131" s="13"/>
    </row>
    <row r="21132" spans="3:3" x14ac:dyDescent="0.2">
      <c r="C21132" s="13"/>
    </row>
    <row r="21133" spans="3:3" x14ac:dyDescent="0.2">
      <c r="C21133" s="13"/>
    </row>
    <row r="21134" spans="3:3" x14ac:dyDescent="0.2">
      <c r="C21134" s="13"/>
    </row>
    <row r="21135" spans="3:3" x14ac:dyDescent="0.2">
      <c r="C21135" s="13"/>
    </row>
    <row r="21136" spans="3:3" x14ac:dyDescent="0.2">
      <c r="C21136" s="13"/>
    </row>
    <row r="21137" spans="3:3" x14ac:dyDescent="0.2">
      <c r="C21137" s="13"/>
    </row>
    <row r="21138" spans="3:3" x14ac:dyDescent="0.2">
      <c r="C21138" s="13"/>
    </row>
    <row r="21139" spans="3:3" x14ac:dyDescent="0.2">
      <c r="C21139" s="13"/>
    </row>
    <row r="21140" spans="3:3" x14ac:dyDescent="0.2">
      <c r="C21140" s="13"/>
    </row>
    <row r="21141" spans="3:3" x14ac:dyDescent="0.2">
      <c r="C21141" s="13"/>
    </row>
    <row r="21142" spans="3:3" x14ac:dyDescent="0.2">
      <c r="C21142" s="13"/>
    </row>
    <row r="21143" spans="3:3" x14ac:dyDescent="0.2">
      <c r="C21143" s="13"/>
    </row>
    <row r="21144" spans="3:3" x14ac:dyDescent="0.2">
      <c r="C21144" s="13"/>
    </row>
    <row r="21145" spans="3:3" x14ac:dyDescent="0.2">
      <c r="C21145" s="13"/>
    </row>
    <row r="21146" spans="3:3" x14ac:dyDescent="0.2">
      <c r="C21146" s="13"/>
    </row>
    <row r="21147" spans="3:3" x14ac:dyDescent="0.2">
      <c r="C21147" s="13"/>
    </row>
    <row r="21148" spans="3:3" x14ac:dyDescent="0.2">
      <c r="C21148" s="13"/>
    </row>
    <row r="21149" spans="3:3" x14ac:dyDescent="0.2">
      <c r="C21149" s="13"/>
    </row>
    <row r="21150" spans="3:3" x14ac:dyDescent="0.2">
      <c r="C21150" s="13"/>
    </row>
    <row r="21151" spans="3:3" x14ac:dyDescent="0.2">
      <c r="C21151" s="13"/>
    </row>
    <row r="21152" spans="3:3" x14ac:dyDescent="0.2">
      <c r="C21152" s="13"/>
    </row>
    <row r="21153" spans="3:3" x14ac:dyDescent="0.2">
      <c r="C21153" s="13"/>
    </row>
    <row r="21154" spans="3:3" x14ac:dyDescent="0.2">
      <c r="C21154" s="13"/>
    </row>
    <row r="21155" spans="3:3" x14ac:dyDescent="0.2">
      <c r="C21155" s="13"/>
    </row>
    <row r="21156" spans="3:3" x14ac:dyDescent="0.2">
      <c r="C21156" s="13"/>
    </row>
    <row r="21157" spans="3:3" x14ac:dyDescent="0.2">
      <c r="C21157" s="13"/>
    </row>
    <row r="21158" spans="3:3" x14ac:dyDescent="0.2">
      <c r="C21158" s="13"/>
    </row>
    <row r="21159" spans="3:3" x14ac:dyDescent="0.2">
      <c r="C21159" s="13"/>
    </row>
    <row r="21160" spans="3:3" x14ac:dyDescent="0.2">
      <c r="C21160" s="13"/>
    </row>
    <row r="21161" spans="3:3" x14ac:dyDescent="0.2">
      <c r="C21161" s="13"/>
    </row>
    <row r="21162" spans="3:3" x14ac:dyDescent="0.2">
      <c r="C21162" s="13"/>
    </row>
    <row r="21163" spans="3:3" x14ac:dyDescent="0.2">
      <c r="C21163" s="13"/>
    </row>
    <row r="21164" spans="3:3" x14ac:dyDescent="0.2">
      <c r="C21164" s="13"/>
    </row>
    <row r="21165" spans="3:3" x14ac:dyDescent="0.2">
      <c r="C21165" s="13"/>
    </row>
    <row r="21166" spans="3:3" x14ac:dyDescent="0.2">
      <c r="C21166" s="13"/>
    </row>
    <row r="21167" spans="3:3" x14ac:dyDescent="0.2">
      <c r="C21167" s="13"/>
    </row>
    <row r="21168" spans="3:3" x14ac:dyDescent="0.2">
      <c r="C21168" s="13"/>
    </row>
    <row r="21169" spans="3:3" x14ac:dyDescent="0.2">
      <c r="C21169" s="13"/>
    </row>
    <row r="21170" spans="3:3" x14ac:dyDescent="0.2">
      <c r="C21170" s="13"/>
    </row>
    <row r="21171" spans="3:3" x14ac:dyDescent="0.2">
      <c r="C21171" s="13"/>
    </row>
    <row r="21172" spans="3:3" x14ac:dyDescent="0.2">
      <c r="C21172" s="13"/>
    </row>
    <row r="21173" spans="3:3" x14ac:dyDescent="0.2">
      <c r="C21173" s="13"/>
    </row>
    <row r="21174" spans="3:3" x14ac:dyDescent="0.2">
      <c r="C21174" s="13"/>
    </row>
    <row r="21175" spans="3:3" x14ac:dyDescent="0.2">
      <c r="C21175" s="13"/>
    </row>
    <row r="21176" spans="3:3" x14ac:dyDescent="0.2">
      <c r="C21176" s="13"/>
    </row>
    <row r="21177" spans="3:3" x14ac:dyDescent="0.2">
      <c r="C21177" s="13"/>
    </row>
    <row r="21178" spans="3:3" x14ac:dyDescent="0.2">
      <c r="C21178" s="13"/>
    </row>
    <row r="21179" spans="3:3" x14ac:dyDescent="0.2">
      <c r="C21179" s="13"/>
    </row>
    <row r="21180" spans="3:3" x14ac:dyDescent="0.2">
      <c r="C21180" s="13"/>
    </row>
    <row r="21181" spans="3:3" x14ac:dyDescent="0.2">
      <c r="C21181" s="13"/>
    </row>
    <row r="21182" spans="3:3" x14ac:dyDescent="0.2">
      <c r="C21182" s="13"/>
    </row>
    <row r="21183" spans="3:3" x14ac:dyDescent="0.2">
      <c r="C21183" s="13"/>
    </row>
    <row r="21184" spans="3:3" x14ac:dyDescent="0.2">
      <c r="C21184" s="13"/>
    </row>
    <row r="21185" spans="3:3" x14ac:dyDescent="0.2">
      <c r="C21185" s="13"/>
    </row>
    <row r="21186" spans="3:3" x14ac:dyDescent="0.2">
      <c r="C21186" s="13"/>
    </row>
    <row r="21187" spans="3:3" x14ac:dyDescent="0.2">
      <c r="C21187" s="13"/>
    </row>
    <row r="21188" spans="3:3" x14ac:dyDescent="0.2">
      <c r="C21188" s="13"/>
    </row>
    <row r="21189" spans="3:3" x14ac:dyDescent="0.2">
      <c r="C21189" s="13"/>
    </row>
    <row r="21190" spans="3:3" x14ac:dyDescent="0.2">
      <c r="C21190" s="13"/>
    </row>
    <row r="21191" spans="3:3" x14ac:dyDescent="0.2">
      <c r="C21191" s="13"/>
    </row>
    <row r="21192" spans="3:3" x14ac:dyDescent="0.2">
      <c r="C21192" s="13"/>
    </row>
    <row r="21193" spans="3:3" x14ac:dyDescent="0.2">
      <c r="C21193" s="13"/>
    </row>
    <row r="21194" spans="3:3" x14ac:dyDescent="0.2">
      <c r="C21194" s="13"/>
    </row>
    <row r="21195" spans="3:3" x14ac:dyDescent="0.2">
      <c r="C21195" s="13"/>
    </row>
    <row r="21196" spans="3:3" x14ac:dyDescent="0.2">
      <c r="C21196" s="13"/>
    </row>
    <row r="21197" spans="3:3" x14ac:dyDescent="0.2">
      <c r="C21197" s="13"/>
    </row>
    <row r="21198" spans="3:3" x14ac:dyDescent="0.2">
      <c r="C21198" s="13"/>
    </row>
    <row r="21199" spans="3:3" x14ac:dyDescent="0.2">
      <c r="C21199" s="13"/>
    </row>
    <row r="21200" spans="3:3" x14ac:dyDescent="0.2">
      <c r="C21200" s="13"/>
    </row>
    <row r="21201" spans="3:3" x14ac:dyDescent="0.2">
      <c r="C21201" s="13"/>
    </row>
    <row r="21202" spans="3:3" x14ac:dyDescent="0.2">
      <c r="C21202" s="13"/>
    </row>
    <row r="21203" spans="3:3" x14ac:dyDescent="0.2">
      <c r="C21203" s="13"/>
    </row>
    <row r="21204" spans="3:3" x14ac:dyDescent="0.2">
      <c r="C21204" s="13"/>
    </row>
    <row r="21205" spans="3:3" x14ac:dyDescent="0.2">
      <c r="C21205" s="13"/>
    </row>
    <row r="21206" spans="3:3" x14ac:dyDescent="0.2">
      <c r="C21206" s="13"/>
    </row>
    <row r="21207" spans="3:3" x14ac:dyDescent="0.2">
      <c r="C21207" s="13"/>
    </row>
    <row r="21208" spans="3:3" x14ac:dyDescent="0.2">
      <c r="C21208" s="13"/>
    </row>
    <row r="21209" spans="3:3" x14ac:dyDescent="0.2">
      <c r="C21209" s="13"/>
    </row>
    <row r="21210" spans="3:3" x14ac:dyDescent="0.2">
      <c r="C21210" s="13"/>
    </row>
    <row r="21211" spans="3:3" x14ac:dyDescent="0.2">
      <c r="C21211" s="13"/>
    </row>
    <row r="21212" spans="3:3" x14ac:dyDescent="0.2">
      <c r="C21212" s="13"/>
    </row>
    <row r="21213" spans="3:3" x14ac:dyDescent="0.2">
      <c r="C21213" s="13"/>
    </row>
    <row r="21214" spans="3:3" x14ac:dyDescent="0.2">
      <c r="C21214" s="13"/>
    </row>
    <row r="21215" spans="3:3" x14ac:dyDescent="0.2">
      <c r="C21215" s="13"/>
    </row>
    <row r="21216" spans="3:3" x14ac:dyDescent="0.2">
      <c r="C21216" s="13"/>
    </row>
    <row r="21217" spans="3:3" x14ac:dyDescent="0.2">
      <c r="C21217" s="13"/>
    </row>
    <row r="21218" spans="3:3" x14ac:dyDescent="0.2">
      <c r="C21218" s="13"/>
    </row>
    <row r="21219" spans="3:3" x14ac:dyDescent="0.2">
      <c r="C21219" s="13"/>
    </row>
    <row r="21220" spans="3:3" x14ac:dyDescent="0.2">
      <c r="C21220" s="13"/>
    </row>
    <row r="21221" spans="3:3" x14ac:dyDescent="0.2">
      <c r="C21221" s="13"/>
    </row>
    <row r="21222" spans="3:3" x14ac:dyDescent="0.2">
      <c r="C21222" s="13"/>
    </row>
    <row r="21223" spans="3:3" x14ac:dyDescent="0.2">
      <c r="C21223" s="13"/>
    </row>
    <row r="21224" spans="3:3" x14ac:dyDescent="0.2">
      <c r="C21224" s="13"/>
    </row>
    <row r="21225" spans="3:3" x14ac:dyDescent="0.2">
      <c r="C21225" s="13"/>
    </row>
    <row r="21226" spans="3:3" x14ac:dyDescent="0.2">
      <c r="C21226" s="13"/>
    </row>
    <row r="21227" spans="3:3" x14ac:dyDescent="0.2">
      <c r="C21227" s="13"/>
    </row>
    <row r="21228" spans="3:3" x14ac:dyDescent="0.2">
      <c r="C21228" s="13"/>
    </row>
    <row r="21229" spans="3:3" x14ac:dyDescent="0.2">
      <c r="C21229" s="13"/>
    </row>
    <row r="21230" spans="3:3" x14ac:dyDescent="0.2">
      <c r="C21230" s="13"/>
    </row>
    <row r="21231" spans="3:3" x14ac:dyDescent="0.2">
      <c r="C21231" s="13"/>
    </row>
    <row r="21232" spans="3:3" x14ac:dyDescent="0.2">
      <c r="C21232" s="13"/>
    </row>
    <row r="21233" spans="3:3" x14ac:dyDescent="0.2">
      <c r="C21233" s="13"/>
    </row>
    <row r="21234" spans="3:3" x14ac:dyDescent="0.2">
      <c r="C21234" s="13"/>
    </row>
    <row r="21235" spans="3:3" x14ac:dyDescent="0.2">
      <c r="C21235" s="13"/>
    </row>
    <row r="21236" spans="3:3" x14ac:dyDescent="0.2">
      <c r="C21236" s="13"/>
    </row>
    <row r="21237" spans="3:3" x14ac:dyDescent="0.2">
      <c r="C21237" s="13"/>
    </row>
    <row r="21238" spans="3:3" x14ac:dyDescent="0.2">
      <c r="C21238" s="13"/>
    </row>
    <row r="21239" spans="3:3" x14ac:dyDescent="0.2">
      <c r="C21239" s="13"/>
    </row>
    <row r="21240" spans="3:3" x14ac:dyDescent="0.2">
      <c r="C21240" s="13"/>
    </row>
    <row r="21241" spans="3:3" x14ac:dyDescent="0.2">
      <c r="C21241" s="13"/>
    </row>
    <row r="21242" spans="3:3" x14ac:dyDescent="0.2">
      <c r="C21242" s="13"/>
    </row>
    <row r="21243" spans="3:3" x14ac:dyDescent="0.2">
      <c r="C21243" s="13"/>
    </row>
    <row r="21244" spans="3:3" x14ac:dyDescent="0.2">
      <c r="C21244" s="13"/>
    </row>
    <row r="21245" spans="3:3" x14ac:dyDescent="0.2">
      <c r="C21245" s="13"/>
    </row>
    <row r="21246" spans="3:3" x14ac:dyDescent="0.2">
      <c r="C21246" s="13"/>
    </row>
    <row r="21247" spans="3:3" x14ac:dyDescent="0.2">
      <c r="C21247" s="13"/>
    </row>
    <row r="21248" spans="3:3" x14ac:dyDescent="0.2">
      <c r="C21248" s="13"/>
    </row>
    <row r="21249" spans="3:3" x14ac:dyDescent="0.2">
      <c r="C21249" s="13"/>
    </row>
    <row r="21250" spans="3:3" x14ac:dyDescent="0.2">
      <c r="C21250" s="13"/>
    </row>
    <row r="21251" spans="3:3" x14ac:dyDescent="0.2">
      <c r="C21251" s="13"/>
    </row>
    <row r="21252" spans="3:3" x14ac:dyDescent="0.2">
      <c r="C21252" s="13"/>
    </row>
    <row r="21253" spans="3:3" x14ac:dyDescent="0.2">
      <c r="C21253" s="13"/>
    </row>
    <row r="21254" spans="3:3" x14ac:dyDescent="0.2">
      <c r="C21254" s="13"/>
    </row>
    <row r="21255" spans="3:3" x14ac:dyDescent="0.2">
      <c r="C21255" s="13"/>
    </row>
    <row r="21256" spans="3:3" x14ac:dyDescent="0.2">
      <c r="C21256" s="13"/>
    </row>
    <row r="21257" spans="3:3" x14ac:dyDescent="0.2">
      <c r="C21257" s="13"/>
    </row>
    <row r="21258" spans="3:3" x14ac:dyDescent="0.2">
      <c r="C21258" s="13"/>
    </row>
    <row r="21259" spans="3:3" x14ac:dyDescent="0.2">
      <c r="C21259" s="13"/>
    </row>
    <row r="21260" spans="3:3" x14ac:dyDescent="0.2">
      <c r="C21260" s="13"/>
    </row>
    <row r="21261" spans="3:3" x14ac:dyDescent="0.2">
      <c r="C21261" s="13"/>
    </row>
    <row r="21262" spans="3:3" x14ac:dyDescent="0.2">
      <c r="C21262" s="13"/>
    </row>
    <row r="21263" spans="3:3" x14ac:dyDescent="0.2">
      <c r="C21263" s="13"/>
    </row>
    <row r="21264" spans="3:3" x14ac:dyDescent="0.2">
      <c r="C21264" s="13"/>
    </row>
    <row r="21265" spans="3:3" x14ac:dyDescent="0.2">
      <c r="C21265" s="13"/>
    </row>
    <row r="21266" spans="3:3" x14ac:dyDescent="0.2">
      <c r="C21266" s="13"/>
    </row>
    <row r="21267" spans="3:3" x14ac:dyDescent="0.2">
      <c r="C21267" s="13"/>
    </row>
    <row r="21268" spans="3:3" x14ac:dyDescent="0.2">
      <c r="C21268" s="13"/>
    </row>
    <row r="21269" spans="3:3" x14ac:dyDescent="0.2">
      <c r="C21269" s="13"/>
    </row>
    <row r="21270" spans="3:3" x14ac:dyDescent="0.2">
      <c r="C21270" s="13"/>
    </row>
    <row r="21271" spans="3:3" x14ac:dyDescent="0.2">
      <c r="C21271" s="13"/>
    </row>
    <row r="21272" spans="3:3" x14ac:dyDescent="0.2">
      <c r="C21272" s="13"/>
    </row>
    <row r="21273" spans="3:3" x14ac:dyDescent="0.2">
      <c r="C21273" s="13"/>
    </row>
    <row r="21274" spans="3:3" x14ac:dyDescent="0.2">
      <c r="C21274" s="13"/>
    </row>
    <row r="21275" spans="3:3" x14ac:dyDescent="0.2">
      <c r="C21275" s="13"/>
    </row>
    <row r="21276" spans="3:3" x14ac:dyDescent="0.2">
      <c r="C21276" s="13"/>
    </row>
    <row r="21277" spans="3:3" x14ac:dyDescent="0.2">
      <c r="C21277" s="13"/>
    </row>
    <row r="21278" spans="3:3" x14ac:dyDescent="0.2">
      <c r="C21278" s="13"/>
    </row>
    <row r="21279" spans="3:3" x14ac:dyDescent="0.2">
      <c r="C21279" s="13"/>
    </row>
    <row r="21280" spans="3:3" x14ac:dyDescent="0.2">
      <c r="C21280" s="13"/>
    </row>
    <row r="21281" spans="3:3" x14ac:dyDescent="0.2">
      <c r="C21281" s="13"/>
    </row>
    <row r="21282" spans="3:3" x14ac:dyDescent="0.2">
      <c r="C21282" s="13"/>
    </row>
    <row r="21283" spans="3:3" x14ac:dyDescent="0.2">
      <c r="C21283" s="13"/>
    </row>
    <row r="21284" spans="3:3" x14ac:dyDescent="0.2">
      <c r="C21284" s="13"/>
    </row>
    <row r="21285" spans="3:3" x14ac:dyDescent="0.2">
      <c r="C21285" s="13"/>
    </row>
    <row r="21286" spans="3:3" x14ac:dyDescent="0.2">
      <c r="C21286" s="13"/>
    </row>
    <row r="21287" spans="3:3" x14ac:dyDescent="0.2">
      <c r="C21287" s="13"/>
    </row>
    <row r="21288" spans="3:3" x14ac:dyDescent="0.2">
      <c r="C21288" s="13"/>
    </row>
    <row r="21289" spans="3:3" x14ac:dyDescent="0.2">
      <c r="C21289" s="13"/>
    </row>
    <row r="21290" spans="3:3" x14ac:dyDescent="0.2">
      <c r="C21290" s="13"/>
    </row>
    <row r="21291" spans="3:3" x14ac:dyDescent="0.2">
      <c r="C21291" s="13"/>
    </row>
    <row r="21292" spans="3:3" x14ac:dyDescent="0.2">
      <c r="C21292" s="13"/>
    </row>
    <row r="21293" spans="3:3" x14ac:dyDescent="0.2">
      <c r="C21293" s="13"/>
    </row>
    <row r="21294" spans="3:3" x14ac:dyDescent="0.2">
      <c r="C21294" s="13"/>
    </row>
    <row r="21295" spans="3:3" x14ac:dyDescent="0.2">
      <c r="C21295" s="13"/>
    </row>
    <row r="21296" spans="3:3" x14ac:dyDescent="0.2">
      <c r="C21296" s="13"/>
    </row>
    <row r="21297" spans="3:3" x14ac:dyDescent="0.2">
      <c r="C21297" s="13"/>
    </row>
    <row r="21298" spans="3:3" x14ac:dyDescent="0.2">
      <c r="C21298" s="13"/>
    </row>
    <row r="21299" spans="3:3" x14ac:dyDescent="0.2">
      <c r="C21299" s="13"/>
    </row>
    <row r="21300" spans="3:3" x14ac:dyDescent="0.2">
      <c r="C21300" s="13"/>
    </row>
    <row r="21301" spans="3:3" x14ac:dyDescent="0.2">
      <c r="C21301" s="13"/>
    </row>
    <row r="21302" spans="3:3" x14ac:dyDescent="0.2">
      <c r="C21302" s="13"/>
    </row>
    <row r="21303" spans="3:3" x14ac:dyDescent="0.2">
      <c r="C21303" s="13"/>
    </row>
    <row r="21304" spans="3:3" x14ac:dyDescent="0.2">
      <c r="C21304" s="13"/>
    </row>
    <row r="21305" spans="3:3" x14ac:dyDescent="0.2">
      <c r="C21305" s="13"/>
    </row>
    <row r="21306" spans="3:3" x14ac:dyDescent="0.2">
      <c r="C21306" s="13"/>
    </row>
    <row r="21307" spans="3:3" x14ac:dyDescent="0.2">
      <c r="C21307" s="13"/>
    </row>
    <row r="21308" spans="3:3" x14ac:dyDescent="0.2">
      <c r="C21308" s="13"/>
    </row>
    <row r="21309" spans="3:3" x14ac:dyDescent="0.2">
      <c r="C21309" s="13"/>
    </row>
    <row r="21310" spans="3:3" x14ac:dyDescent="0.2">
      <c r="C21310" s="13"/>
    </row>
    <row r="21311" spans="3:3" x14ac:dyDescent="0.2">
      <c r="C21311" s="13"/>
    </row>
    <row r="21312" spans="3:3" x14ac:dyDescent="0.2">
      <c r="C21312" s="13"/>
    </row>
    <row r="21313" spans="3:3" x14ac:dyDescent="0.2">
      <c r="C21313" s="13"/>
    </row>
    <row r="21314" spans="3:3" x14ac:dyDescent="0.2">
      <c r="C21314" s="13"/>
    </row>
    <row r="21315" spans="3:3" x14ac:dyDescent="0.2">
      <c r="C21315" s="13"/>
    </row>
    <row r="21316" spans="3:3" x14ac:dyDescent="0.2">
      <c r="C21316" s="13"/>
    </row>
    <row r="21317" spans="3:3" x14ac:dyDescent="0.2">
      <c r="C21317" s="13"/>
    </row>
    <row r="21318" spans="3:3" x14ac:dyDescent="0.2">
      <c r="C21318" s="13"/>
    </row>
    <row r="21319" spans="3:3" x14ac:dyDescent="0.2">
      <c r="C21319" s="13"/>
    </row>
    <row r="21320" spans="3:3" x14ac:dyDescent="0.2">
      <c r="C21320" s="13"/>
    </row>
    <row r="21321" spans="3:3" x14ac:dyDescent="0.2">
      <c r="C21321" s="13"/>
    </row>
    <row r="21322" spans="3:3" x14ac:dyDescent="0.2">
      <c r="C21322" s="13"/>
    </row>
    <row r="21323" spans="3:3" x14ac:dyDescent="0.2">
      <c r="C21323" s="13"/>
    </row>
    <row r="21324" spans="3:3" x14ac:dyDescent="0.2">
      <c r="C21324" s="13"/>
    </row>
    <row r="21325" spans="3:3" x14ac:dyDescent="0.2">
      <c r="C21325" s="13"/>
    </row>
    <row r="21326" spans="3:3" x14ac:dyDescent="0.2">
      <c r="C21326" s="13"/>
    </row>
    <row r="21327" spans="3:3" x14ac:dyDescent="0.2">
      <c r="C21327" s="13"/>
    </row>
    <row r="21328" spans="3:3" x14ac:dyDescent="0.2">
      <c r="C21328" s="13"/>
    </row>
    <row r="21329" spans="3:3" x14ac:dyDescent="0.2">
      <c r="C21329" s="13"/>
    </row>
    <row r="21330" spans="3:3" x14ac:dyDescent="0.2">
      <c r="C21330" s="13"/>
    </row>
    <row r="21331" spans="3:3" x14ac:dyDescent="0.2">
      <c r="C21331" s="13"/>
    </row>
    <row r="21332" spans="3:3" x14ac:dyDescent="0.2">
      <c r="C21332" s="13"/>
    </row>
    <row r="21333" spans="3:3" x14ac:dyDescent="0.2">
      <c r="C21333" s="13"/>
    </row>
    <row r="21334" spans="3:3" x14ac:dyDescent="0.2">
      <c r="C21334" s="13"/>
    </row>
    <row r="21335" spans="3:3" x14ac:dyDescent="0.2">
      <c r="C21335" s="13"/>
    </row>
    <row r="21336" spans="3:3" x14ac:dyDescent="0.2">
      <c r="C21336" s="13"/>
    </row>
    <row r="21337" spans="3:3" x14ac:dyDescent="0.2">
      <c r="C21337" s="13"/>
    </row>
    <row r="21338" spans="3:3" x14ac:dyDescent="0.2">
      <c r="C21338" s="13"/>
    </row>
    <row r="21339" spans="3:3" x14ac:dyDescent="0.2">
      <c r="C21339" s="13"/>
    </row>
    <row r="21340" spans="3:3" x14ac:dyDescent="0.2">
      <c r="C21340" s="13"/>
    </row>
    <row r="21341" spans="3:3" x14ac:dyDescent="0.2">
      <c r="C21341" s="13"/>
    </row>
    <row r="21342" spans="3:3" x14ac:dyDescent="0.2">
      <c r="C21342" s="13"/>
    </row>
    <row r="21343" spans="3:3" x14ac:dyDescent="0.2">
      <c r="C21343" s="13"/>
    </row>
    <row r="21344" spans="3:3" x14ac:dyDescent="0.2">
      <c r="C21344" s="13"/>
    </row>
    <row r="21345" spans="3:3" x14ac:dyDescent="0.2">
      <c r="C21345" s="13"/>
    </row>
    <row r="21346" spans="3:3" x14ac:dyDescent="0.2">
      <c r="C21346" s="13"/>
    </row>
    <row r="21347" spans="3:3" x14ac:dyDescent="0.2">
      <c r="C21347" s="13"/>
    </row>
    <row r="21348" spans="3:3" x14ac:dyDescent="0.2">
      <c r="C21348" s="13"/>
    </row>
    <row r="21349" spans="3:3" x14ac:dyDescent="0.2">
      <c r="C21349" s="13"/>
    </row>
    <row r="21350" spans="3:3" x14ac:dyDescent="0.2">
      <c r="C21350" s="13"/>
    </row>
    <row r="21351" spans="3:3" x14ac:dyDescent="0.2">
      <c r="C21351" s="13"/>
    </row>
    <row r="21352" spans="3:3" x14ac:dyDescent="0.2">
      <c r="C21352" s="13"/>
    </row>
    <row r="21353" spans="3:3" x14ac:dyDescent="0.2">
      <c r="C21353" s="13"/>
    </row>
    <row r="21354" spans="3:3" x14ac:dyDescent="0.2">
      <c r="C21354" s="13"/>
    </row>
    <row r="21355" spans="3:3" x14ac:dyDescent="0.2">
      <c r="C21355" s="13"/>
    </row>
    <row r="21356" spans="3:3" x14ac:dyDescent="0.2">
      <c r="C21356" s="13"/>
    </row>
    <row r="21357" spans="3:3" x14ac:dyDescent="0.2">
      <c r="C21357" s="13"/>
    </row>
    <row r="21358" spans="3:3" x14ac:dyDescent="0.2">
      <c r="C21358" s="13"/>
    </row>
    <row r="21359" spans="3:3" x14ac:dyDescent="0.2">
      <c r="C21359" s="13"/>
    </row>
    <row r="21360" spans="3:3" x14ac:dyDescent="0.2">
      <c r="C21360" s="13"/>
    </row>
    <row r="21361" spans="3:3" x14ac:dyDescent="0.2">
      <c r="C21361" s="13"/>
    </row>
    <row r="21362" spans="3:3" x14ac:dyDescent="0.2">
      <c r="C21362" s="13"/>
    </row>
    <row r="21363" spans="3:3" x14ac:dyDescent="0.2">
      <c r="C21363" s="13"/>
    </row>
    <row r="21364" spans="3:3" x14ac:dyDescent="0.2">
      <c r="C21364" s="13"/>
    </row>
    <row r="21365" spans="3:3" x14ac:dyDescent="0.2">
      <c r="C21365" s="13"/>
    </row>
    <row r="21366" spans="3:3" x14ac:dyDescent="0.2">
      <c r="C21366" s="13"/>
    </row>
    <row r="21367" spans="3:3" x14ac:dyDescent="0.2">
      <c r="C21367" s="13"/>
    </row>
    <row r="21368" spans="3:3" x14ac:dyDescent="0.2">
      <c r="C21368" s="13"/>
    </row>
    <row r="21369" spans="3:3" x14ac:dyDescent="0.2">
      <c r="C21369" s="13"/>
    </row>
    <row r="21370" spans="3:3" x14ac:dyDescent="0.2">
      <c r="C21370" s="13"/>
    </row>
    <row r="21371" spans="3:3" x14ac:dyDescent="0.2">
      <c r="C21371" s="13"/>
    </row>
    <row r="21372" spans="3:3" x14ac:dyDescent="0.2">
      <c r="C21372" s="13"/>
    </row>
    <row r="21373" spans="3:3" x14ac:dyDescent="0.2">
      <c r="C21373" s="13"/>
    </row>
    <row r="21374" spans="3:3" x14ac:dyDescent="0.2">
      <c r="C21374" s="13"/>
    </row>
    <row r="21375" spans="3:3" x14ac:dyDescent="0.2">
      <c r="C21375" s="13"/>
    </row>
    <row r="21376" spans="3:3" x14ac:dyDescent="0.2">
      <c r="C21376" s="13"/>
    </row>
    <row r="21377" spans="3:3" x14ac:dyDescent="0.2">
      <c r="C21377" s="13"/>
    </row>
    <row r="21378" spans="3:3" x14ac:dyDescent="0.2">
      <c r="C21378" s="13"/>
    </row>
    <row r="21379" spans="3:3" x14ac:dyDescent="0.2">
      <c r="C21379" s="13"/>
    </row>
    <row r="21380" spans="3:3" x14ac:dyDescent="0.2">
      <c r="C21380" s="13"/>
    </row>
    <row r="21381" spans="3:3" x14ac:dyDescent="0.2">
      <c r="C21381" s="13"/>
    </row>
    <row r="21382" spans="3:3" x14ac:dyDescent="0.2">
      <c r="C21382" s="13"/>
    </row>
    <row r="21383" spans="3:3" x14ac:dyDescent="0.2">
      <c r="C21383" s="13"/>
    </row>
    <row r="21384" spans="3:3" x14ac:dyDescent="0.2">
      <c r="C21384" s="13"/>
    </row>
    <row r="21385" spans="3:3" x14ac:dyDescent="0.2">
      <c r="C21385" s="13"/>
    </row>
    <row r="21386" spans="3:3" x14ac:dyDescent="0.2">
      <c r="C21386" s="13"/>
    </row>
    <row r="21387" spans="3:3" x14ac:dyDescent="0.2">
      <c r="C21387" s="13"/>
    </row>
    <row r="21388" spans="3:3" x14ac:dyDescent="0.2">
      <c r="C21388" s="13"/>
    </row>
    <row r="21389" spans="3:3" x14ac:dyDescent="0.2">
      <c r="C21389" s="13"/>
    </row>
    <row r="21390" spans="3:3" x14ac:dyDescent="0.2">
      <c r="C21390" s="13"/>
    </row>
    <row r="21391" spans="3:3" x14ac:dyDescent="0.2">
      <c r="C21391" s="13"/>
    </row>
    <row r="21392" spans="3:3" x14ac:dyDescent="0.2">
      <c r="C21392" s="13"/>
    </row>
    <row r="21393" spans="3:3" x14ac:dyDescent="0.2">
      <c r="C21393" s="13"/>
    </row>
    <row r="21394" spans="3:3" x14ac:dyDescent="0.2">
      <c r="C21394" s="13"/>
    </row>
    <row r="21395" spans="3:3" x14ac:dyDescent="0.2">
      <c r="C21395" s="13"/>
    </row>
    <row r="21396" spans="3:3" x14ac:dyDescent="0.2">
      <c r="C21396" s="13"/>
    </row>
    <row r="21397" spans="3:3" x14ac:dyDescent="0.2">
      <c r="C21397" s="13"/>
    </row>
    <row r="21398" spans="3:3" x14ac:dyDescent="0.2">
      <c r="C21398" s="13"/>
    </row>
    <row r="21399" spans="3:3" x14ac:dyDescent="0.2">
      <c r="C21399" s="13"/>
    </row>
    <row r="21400" spans="3:3" x14ac:dyDescent="0.2">
      <c r="C21400" s="13"/>
    </row>
    <row r="21401" spans="3:3" x14ac:dyDescent="0.2">
      <c r="C21401" s="13"/>
    </row>
    <row r="21402" spans="3:3" x14ac:dyDescent="0.2">
      <c r="C21402" s="13"/>
    </row>
    <row r="21403" spans="3:3" x14ac:dyDescent="0.2">
      <c r="C21403" s="13"/>
    </row>
    <row r="21404" spans="3:3" x14ac:dyDescent="0.2">
      <c r="C21404" s="13"/>
    </row>
    <row r="21405" spans="3:3" x14ac:dyDescent="0.2">
      <c r="C21405" s="13"/>
    </row>
    <row r="21406" spans="3:3" x14ac:dyDescent="0.2">
      <c r="C21406" s="13"/>
    </row>
    <row r="21407" spans="3:3" x14ac:dyDescent="0.2">
      <c r="C21407" s="13"/>
    </row>
    <row r="21408" spans="3:3" x14ac:dyDescent="0.2">
      <c r="C21408" s="13"/>
    </row>
    <row r="21409" spans="3:3" x14ac:dyDescent="0.2">
      <c r="C21409" s="13"/>
    </row>
    <row r="21410" spans="3:3" x14ac:dyDescent="0.2">
      <c r="C21410" s="13"/>
    </row>
    <row r="21411" spans="3:3" x14ac:dyDescent="0.2">
      <c r="C21411" s="13"/>
    </row>
    <row r="21412" spans="3:3" x14ac:dyDescent="0.2">
      <c r="C21412" s="13"/>
    </row>
    <row r="21413" spans="3:3" x14ac:dyDescent="0.2">
      <c r="C21413" s="13"/>
    </row>
    <row r="21414" spans="3:3" x14ac:dyDescent="0.2">
      <c r="C21414" s="13"/>
    </row>
    <row r="21415" spans="3:3" x14ac:dyDescent="0.2">
      <c r="C21415" s="13"/>
    </row>
    <row r="21416" spans="3:3" x14ac:dyDescent="0.2">
      <c r="C21416" s="13"/>
    </row>
    <row r="21417" spans="3:3" x14ac:dyDescent="0.2">
      <c r="C21417" s="13"/>
    </row>
    <row r="21418" spans="3:3" x14ac:dyDescent="0.2">
      <c r="C21418" s="13"/>
    </row>
    <row r="21419" spans="3:3" x14ac:dyDescent="0.2">
      <c r="C21419" s="13"/>
    </row>
    <row r="21420" spans="3:3" x14ac:dyDescent="0.2">
      <c r="C21420" s="13"/>
    </row>
    <row r="21421" spans="3:3" x14ac:dyDescent="0.2">
      <c r="C21421" s="13"/>
    </row>
    <row r="21422" spans="3:3" x14ac:dyDescent="0.2">
      <c r="C21422" s="13"/>
    </row>
    <row r="21423" spans="3:3" x14ac:dyDescent="0.2">
      <c r="C21423" s="13"/>
    </row>
    <row r="21424" spans="3:3" x14ac:dyDescent="0.2">
      <c r="C21424" s="13"/>
    </row>
    <row r="21425" spans="3:3" x14ac:dyDescent="0.2">
      <c r="C21425" s="13"/>
    </row>
    <row r="21426" spans="3:3" x14ac:dyDescent="0.2">
      <c r="C21426" s="13"/>
    </row>
    <row r="21427" spans="3:3" x14ac:dyDescent="0.2">
      <c r="C21427" s="13"/>
    </row>
    <row r="21428" spans="3:3" x14ac:dyDescent="0.2">
      <c r="C21428" s="13"/>
    </row>
    <row r="21429" spans="3:3" x14ac:dyDescent="0.2">
      <c r="C21429" s="13"/>
    </row>
    <row r="21430" spans="3:3" x14ac:dyDescent="0.2">
      <c r="C21430" s="13"/>
    </row>
    <row r="21431" spans="3:3" x14ac:dyDescent="0.2">
      <c r="C21431" s="13"/>
    </row>
    <row r="21432" spans="3:3" x14ac:dyDescent="0.2">
      <c r="C21432" s="13"/>
    </row>
    <row r="21433" spans="3:3" x14ac:dyDescent="0.2">
      <c r="C21433" s="13"/>
    </row>
    <row r="21434" spans="3:3" x14ac:dyDescent="0.2">
      <c r="C21434" s="13"/>
    </row>
    <row r="21435" spans="3:3" x14ac:dyDescent="0.2">
      <c r="C21435" s="13"/>
    </row>
    <row r="21436" spans="3:3" x14ac:dyDescent="0.2">
      <c r="C21436" s="13"/>
    </row>
    <row r="21437" spans="3:3" x14ac:dyDescent="0.2">
      <c r="C21437" s="13"/>
    </row>
    <row r="21438" spans="3:3" x14ac:dyDescent="0.2">
      <c r="C21438" s="13"/>
    </row>
    <row r="21439" spans="3:3" x14ac:dyDescent="0.2">
      <c r="C21439" s="13"/>
    </row>
    <row r="21440" spans="3:3" x14ac:dyDescent="0.2">
      <c r="C21440" s="13"/>
    </row>
    <row r="21441" spans="3:3" x14ac:dyDescent="0.2">
      <c r="C21441" s="13"/>
    </row>
    <row r="21442" spans="3:3" x14ac:dyDescent="0.2">
      <c r="C21442" s="13"/>
    </row>
    <row r="21443" spans="3:3" x14ac:dyDescent="0.2">
      <c r="C21443" s="13"/>
    </row>
    <row r="21444" spans="3:3" x14ac:dyDescent="0.2">
      <c r="C21444" s="13"/>
    </row>
    <row r="21445" spans="3:3" x14ac:dyDescent="0.2">
      <c r="C21445" s="13"/>
    </row>
    <row r="21446" spans="3:3" x14ac:dyDescent="0.2">
      <c r="C21446" s="13"/>
    </row>
    <row r="21447" spans="3:3" x14ac:dyDescent="0.2">
      <c r="C21447" s="13"/>
    </row>
    <row r="21448" spans="3:3" x14ac:dyDescent="0.2">
      <c r="C21448" s="13"/>
    </row>
    <row r="21449" spans="3:3" x14ac:dyDescent="0.2">
      <c r="C21449" s="13"/>
    </row>
    <row r="21450" spans="3:3" x14ac:dyDescent="0.2">
      <c r="C21450" s="13"/>
    </row>
    <row r="21451" spans="3:3" x14ac:dyDescent="0.2">
      <c r="C21451" s="13"/>
    </row>
    <row r="21452" spans="3:3" x14ac:dyDescent="0.2">
      <c r="C21452" s="13"/>
    </row>
    <row r="21453" spans="3:3" x14ac:dyDescent="0.2">
      <c r="C21453" s="13"/>
    </row>
    <row r="21454" spans="3:3" x14ac:dyDescent="0.2">
      <c r="C21454" s="13"/>
    </row>
    <row r="21455" spans="3:3" x14ac:dyDescent="0.2">
      <c r="C21455" s="13"/>
    </row>
    <row r="21456" spans="3:3" x14ac:dyDescent="0.2">
      <c r="C21456" s="13"/>
    </row>
    <row r="21457" spans="3:3" x14ac:dyDescent="0.2">
      <c r="C21457" s="13"/>
    </row>
    <row r="21458" spans="3:3" x14ac:dyDescent="0.2">
      <c r="C21458" s="13"/>
    </row>
    <row r="21459" spans="3:3" x14ac:dyDescent="0.2">
      <c r="C21459" s="13"/>
    </row>
    <row r="21460" spans="3:3" x14ac:dyDescent="0.2">
      <c r="C21460" s="13"/>
    </row>
    <row r="21461" spans="3:3" x14ac:dyDescent="0.2">
      <c r="C21461" s="13"/>
    </row>
    <row r="21462" spans="3:3" x14ac:dyDescent="0.2">
      <c r="C21462" s="13"/>
    </row>
    <row r="21463" spans="3:3" x14ac:dyDescent="0.2">
      <c r="C21463" s="13"/>
    </row>
    <row r="21464" spans="3:3" x14ac:dyDescent="0.2">
      <c r="C21464" s="13"/>
    </row>
    <row r="21465" spans="3:3" x14ac:dyDescent="0.2">
      <c r="C21465" s="13"/>
    </row>
    <row r="21466" spans="3:3" x14ac:dyDescent="0.2">
      <c r="C21466" s="13"/>
    </row>
    <row r="21467" spans="3:3" x14ac:dyDescent="0.2">
      <c r="C21467" s="13"/>
    </row>
    <row r="21468" spans="3:3" x14ac:dyDescent="0.2">
      <c r="C21468" s="13"/>
    </row>
    <row r="21469" spans="3:3" x14ac:dyDescent="0.2">
      <c r="C21469" s="13"/>
    </row>
    <row r="21470" spans="3:3" x14ac:dyDescent="0.2">
      <c r="C21470" s="13"/>
    </row>
    <row r="21471" spans="3:3" x14ac:dyDescent="0.2">
      <c r="C21471" s="13"/>
    </row>
    <row r="21472" spans="3:3" x14ac:dyDescent="0.2">
      <c r="C21472" s="13"/>
    </row>
    <row r="21473" spans="3:3" x14ac:dyDescent="0.2">
      <c r="C21473" s="13"/>
    </row>
    <row r="21474" spans="3:3" x14ac:dyDescent="0.2">
      <c r="C21474" s="13"/>
    </row>
    <row r="21475" spans="3:3" x14ac:dyDescent="0.2">
      <c r="C21475" s="13"/>
    </row>
    <row r="21476" spans="3:3" x14ac:dyDescent="0.2">
      <c r="C21476" s="13"/>
    </row>
    <row r="21477" spans="3:3" x14ac:dyDescent="0.2">
      <c r="C21477" s="13"/>
    </row>
    <row r="21478" spans="3:3" x14ac:dyDescent="0.2">
      <c r="C21478" s="13"/>
    </row>
    <row r="21479" spans="3:3" x14ac:dyDescent="0.2">
      <c r="C21479" s="13"/>
    </row>
    <row r="21480" spans="3:3" x14ac:dyDescent="0.2">
      <c r="C21480" s="13"/>
    </row>
    <row r="21481" spans="3:3" x14ac:dyDescent="0.2">
      <c r="C21481" s="13"/>
    </row>
    <row r="21482" spans="3:3" x14ac:dyDescent="0.2">
      <c r="C21482" s="13"/>
    </row>
    <row r="21483" spans="3:3" x14ac:dyDescent="0.2">
      <c r="C21483" s="13"/>
    </row>
    <row r="21484" spans="3:3" x14ac:dyDescent="0.2">
      <c r="C21484" s="13"/>
    </row>
    <row r="21485" spans="3:3" x14ac:dyDescent="0.2">
      <c r="C21485" s="13"/>
    </row>
    <row r="21486" spans="3:3" x14ac:dyDescent="0.2">
      <c r="C21486" s="13"/>
    </row>
    <row r="21487" spans="3:3" x14ac:dyDescent="0.2">
      <c r="C21487" s="13"/>
    </row>
    <row r="21488" spans="3:3" x14ac:dyDescent="0.2">
      <c r="C21488" s="13"/>
    </row>
    <row r="21489" spans="3:3" x14ac:dyDescent="0.2">
      <c r="C21489" s="13"/>
    </row>
    <row r="21490" spans="3:3" x14ac:dyDescent="0.2">
      <c r="C21490" s="13"/>
    </row>
    <row r="21491" spans="3:3" x14ac:dyDescent="0.2">
      <c r="C21491" s="13"/>
    </row>
    <row r="21492" spans="3:3" x14ac:dyDescent="0.2">
      <c r="C21492" s="13"/>
    </row>
    <row r="21493" spans="3:3" x14ac:dyDescent="0.2">
      <c r="C21493" s="13"/>
    </row>
    <row r="21494" spans="3:3" x14ac:dyDescent="0.2">
      <c r="C21494" s="13"/>
    </row>
    <row r="21495" spans="3:3" x14ac:dyDescent="0.2">
      <c r="C21495" s="13"/>
    </row>
    <row r="21496" spans="3:3" x14ac:dyDescent="0.2">
      <c r="C21496" s="13"/>
    </row>
    <row r="21497" spans="3:3" x14ac:dyDescent="0.2">
      <c r="C21497" s="13"/>
    </row>
    <row r="21498" spans="3:3" x14ac:dyDescent="0.2">
      <c r="C21498" s="13"/>
    </row>
    <row r="21499" spans="3:3" x14ac:dyDescent="0.2">
      <c r="C21499" s="13"/>
    </row>
    <row r="21500" spans="3:3" x14ac:dyDescent="0.2">
      <c r="C21500" s="13"/>
    </row>
    <row r="21501" spans="3:3" x14ac:dyDescent="0.2">
      <c r="C21501" s="13"/>
    </row>
    <row r="21502" spans="3:3" x14ac:dyDescent="0.2">
      <c r="C21502" s="13"/>
    </row>
    <row r="21503" spans="3:3" x14ac:dyDescent="0.2">
      <c r="C21503" s="13"/>
    </row>
    <row r="21504" spans="3:3" x14ac:dyDescent="0.2">
      <c r="C21504" s="13"/>
    </row>
    <row r="21505" spans="3:3" x14ac:dyDescent="0.2">
      <c r="C21505" s="13"/>
    </row>
    <row r="21506" spans="3:3" x14ac:dyDescent="0.2">
      <c r="C21506" s="13"/>
    </row>
    <row r="21507" spans="3:3" x14ac:dyDescent="0.2">
      <c r="C21507" s="13"/>
    </row>
    <row r="21508" spans="3:3" x14ac:dyDescent="0.2">
      <c r="C21508" s="13"/>
    </row>
    <row r="21509" spans="3:3" x14ac:dyDescent="0.2">
      <c r="C21509" s="13"/>
    </row>
    <row r="21510" spans="3:3" x14ac:dyDescent="0.2">
      <c r="C21510" s="13"/>
    </row>
    <row r="21511" spans="3:3" x14ac:dyDescent="0.2">
      <c r="C21511" s="13"/>
    </row>
    <row r="21512" spans="3:3" x14ac:dyDescent="0.2">
      <c r="C21512" s="13"/>
    </row>
    <row r="21513" spans="3:3" x14ac:dyDescent="0.2">
      <c r="C21513" s="13"/>
    </row>
    <row r="21514" spans="3:3" x14ac:dyDescent="0.2">
      <c r="C21514" s="13"/>
    </row>
    <row r="21515" spans="3:3" x14ac:dyDescent="0.2">
      <c r="C21515" s="13"/>
    </row>
    <row r="21516" spans="3:3" x14ac:dyDescent="0.2">
      <c r="C21516" s="13"/>
    </row>
    <row r="21517" spans="3:3" x14ac:dyDescent="0.2">
      <c r="C21517" s="13"/>
    </row>
    <row r="21518" spans="3:3" x14ac:dyDescent="0.2">
      <c r="C21518" s="13"/>
    </row>
    <row r="21519" spans="3:3" x14ac:dyDescent="0.2">
      <c r="C21519" s="13"/>
    </row>
    <row r="21520" spans="3:3" x14ac:dyDescent="0.2">
      <c r="C21520" s="13"/>
    </row>
    <row r="21521" spans="3:3" x14ac:dyDescent="0.2">
      <c r="C21521" s="13"/>
    </row>
    <row r="21522" spans="3:3" x14ac:dyDescent="0.2">
      <c r="C21522" s="13"/>
    </row>
    <row r="21523" spans="3:3" x14ac:dyDescent="0.2">
      <c r="C21523" s="13"/>
    </row>
    <row r="21524" spans="3:3" x14ac:dyDescent="0.2">
      <c r="C21524" s="13"/>
    </row>
    <row r="21525" spans="3:3" x14ac:dyDescent="0.2">
      <c r="C21525" s="13"/>
    </row>
    <row r="21526" spans="3:3" x14ac:dyDescent="0.2">
      <c r="C21526" s="13"/>
    </row>
    <row r="21527" spans="3:3" x14ac:dyDescent="0.2">
      <c r="C21527" s="13"/>
    </row>
    <row r="21528" spans="3:3" x14ac:dyDescent="0.2">
      <c r="C21528" s="13"/>
    </row>
    <row r="21529" spans="3:3" x14ac:dyDescent="0.2">
      <c r="C21529" s="13"/>
    </row>
    <row r="21530" spans="3:3" x14ac:dyDescent="0.2">
      <c r="C21530" s="13"/>
    </row>
    <row r="21531" spans="3:3" x14ac:dyDescent="0.2">
      <c r="C21531" s="13"/>
    </row>
    <row r="21532" spans="3:3" x14ac:dyDescent="0.2">
      <c r="C21532" s="13"/>
    </row>
    <row r="21533" spans="3:3" x14ac:dyDescent="0.2">
      <c r="C21533" s="13"/>
    </row>
    <row r="21534" spans="3:3" x14ac:dyDescent="0.2">
      <c r="C21534" s="13"/>
    </row>
    <row r="21535" spans="3:3" x14ac:dyDescent="0.2">
      <c r="C21535" s="13"/>
    </row>
    <row r="21536" spans="3:3" x14ac:dyDescent="0.2">
      <c r="C21536" s="13"/>
    </row>
    <row r="21537" spans="3:3" x14ac:dyDescent="0.2">
      <c r="C21537" s="13"/>
    </row>
    <row r="21538" spans="3:3" x14ac:dyDescent="0.2">
      <c r="C21538" s="13"/>
    </row>
    <row r="21539" spans="3:3" x14ac:dyDescent="0.2">
      <c r="C21539" s="13"/>
    </row>
    <row r="21540" spans="3:3" x14ac:dyDescent="0.2">
      <c r="C21540" s="13"/>
    </row>
    <row r="21541" spans="3:3" x14ac:dyDescent="0.2">
      <c r="C21541" s="13"/>
    </row>
    <row r="21542" spans="3:3" x14ac:dyDescent="0.2">
      <c r="C21542" s="13"/>
    </row>
    <row r="21543" spans="3:3" x14ac:dyDescent="0.2">
      <c r="C21543" s="13"/>
    </row>
    <row r="21544" spans="3:3" x14ac:dyDescent="0.2">
      <c r="C21544" s="13"/>
    </row>
    <row r="21545" spans="3:3" x14ac:dyDescent="0.2">
      <c r="C21545" s="13"/>
    </row>
    <row r="21546" spans="3:3" x14ac:dyDescent="0.2">
      <c r="C21546" s="13"/>
    </row>
    <row r="21547" spans="3:3" x14ac:dyDescent="0.2">
      <c r="C21547" s="13"/>
    </row>
    <row r="21548" spans="3:3" x14ac:dyDescent="0.2">
      <c r="C21548" s="13"/>
    </row>
    <row r="21549" spans="3:3" x14ac:dyDescent="0.2">
      <c r="C21549" s="13"/>
    </row>
    <row r="21550" spans="3:3" x14ac:dyDescent="0.2">
      <c r="C21550" s="13"/>
    </row>
    <row r="21551" spans="3:3" x14ac:dyDescent="0.2">
      <c r="C21551" s="13"/>
    </row>
    <row r="21552" spans="3:3" x14ac:dyDescent="0.2">
      <c r="C21552" s="13"/>
    </row>
    <row r="21553" spans="3:3" x14ac:dyDescent="0.2">
      <c r="C21553" s="13"/>
    </row>
    <row r="21554" spans="3:3" x14ac:dyDescent="0.2">
      <c r="C21554" s="13"/>
    </row>
    <row r="21555" spans="3:3" x14ac:dyDescent="0.2">
      <c r="C21555" s="13"/>
    </row>
    <row r="21556" spans="3:3" x14ac:dyDescent="0.2">
      <c r="C21556" s="13"/>
    </row>
    <row r="21557" spans="3:3" x14ac:dyDescent="0.2">
      <c r="C21557" s="13"/>
    </row>
    <row r="21558" spans="3:3" x14ac:dyDescent="0.2">
      <c r="C21558" s="13"/>
    </row>
    <row r="21559" spans="3:3" x14ac:dyDescent="0.2">
      <c r="C21559" s="13"/>
    </row>
    <row r="21560" spans="3:3" x14ac:dyDescent="0.2">
      <c r="C21560" s="13"/>
    </row>
    <row r="21561" spans="3:3" x14ac:dyDescent="0.2">
      <c r="C21561" s="13"/>
    </row>
    <row r="21562" spans="3:3" x14ac:dyDescent="0.2">
      <c r="C21562" s="13"/>
    </row>
    <row r="21563" spans="3:3" x14ac:dyDescent="0.2">
      <c r="C21563" s="13"/>
    </row>
    <row r="21564" spans="3:3" x14ac:dyDescent="0.2">
      <c r="C21564" s="13"/>
    </row>
    <row r="21565" spans="3:3" x14ac:dyDescent="0.2">
      <c r="C21565" s="13"/>
    </row>
    <row r="21566" spans="3:3" x14ac:dyDescent="0.2">
      <c r="C21566" s="13"/>
    </row>
    <row r="21567" spans="3:3" x14ac:dyDescent="0.2">
      <c r="C21567" s="13"/>
    </row>
    <row r="21568" spans="3:3" x14ac:dyDescent="0.2">
      <c r="C21568" s="13"/>
    </row>
    <row r="21569" spans="3:3" x14ac:dyDescent="0.2">
      <c r="C21569" s="13"/>
    </row>
    <row r="21570" spans="3:3" x14ac:dyDescent="0.2">
      <c r="C21570" s="13"/>
    </row>
    <row r="21571" spans="3:3" x14ac:dyDescent="0.2">
      <c r="C21571" s="13"/>
    </row>
    <row r="21572" spans="3:3" x14ac:dyDescent="0.2">
      <c r="C21572" s="13"/>
    </row>
    <row r="21573" spans="3:3" x14ac:dyDescent="0.2">
      <c r="C21573" s="13"/>
    </row>
    <row r="21574" spans="3:3" x14ac:dyDescent="0.2">
      <c r="C21574" s="13"/>
    </row>
    <row r="21575" spans="3:3" x14ac:dyDescent="0.2">
      <c r="C21575" s="13"/>
    </row>
    <row r="21576" spans="3:3" x14ac:dyDescent="0.2">
      <c r="C21576" s="13"/>
    </row>
    <row r="21577" spans="3:3" x14ac:dyDescent="0.2">
      <c r="C21577" s="13"/>
    </row>
    <row r="21578" spans="3:3" x14ac:dyDescent="0.2">
      <c r="C21578" s="13"/>
    </row>
    <row r="21579" spans="3:3" x14ac:dyDescent="0.2">
      <c r="C21579" s="13"/>
    </row>
    <row r="21580" spans="3:3" x14ac:dyDescent="0.2">
      <c r="C21580" s="13"/>
    </row>
    <row r="21581" spans="3:3" x14ac:dyDescent="0.2">
      <c r="C21581" s="13"/>
    </row>
    <row r="21582" spans="3:3" x14ac:dyDescent="0.2">
      <c r="C21582" s="13"/>
    </row>
    <row r="21583" spans="3:3" x14ac:dyDescent="0.2">
      <c r="C21583" s="13"/>
    </row>
    <row r="21584" spans="3:3" x14ac:dyDescent="0.2">
      <c r="C21584" s="13"/>
    </row>
    <row r="21585" spans="3:3" x14ac:dyDescent="0.2">
      <c r="C21585" s="13"/>
    </row>
    <row r="21586" spans="3:3" x14ac:dyDescent="0.2">
      <c r="C21586" s="13"/>
    </row>
    <row r="21587" spans="3:3" x14ac:dyDescent="0.2">
      <c r="C21587" s="13"/>
    </row>
    <row r="21588" spans="3:3" x14ac:dyDescent="0.2">
      <c r="C21588" s="13"/>
    </row>
    <row r="21589" spans="3:3" x14ac:dyDescent="0.2">
      <c r="C21589" s="13"/>
    </row>
    <row r="21590" spans="3:3" x14ac:dyDescent="0.2">
      <c r="C21590" s="13"/>
    </row>
    <row r="21591" spans="3:3" x14ac:dyDescent="0.2">
      <c r="C21591" s="13"/>
    </row>
    <row r="21592" spans="3:3" x14ac:dyDescent="0.2">
      <c r="C21592" s="13"/>
    </row>
    <row r="21593" spans="3:3" x14ac:dyDescent="0.2">
      <c r="C21593" s="13"/>
    </row>
    <row r="21594" spans="3:3" x14ac:dyDescent="0.2">
      <c r="C21594" s="13"/>
    </row>
    <row r="21595" spans="3:3" x14ac:dyDescent="0.2">
      <c r="C21595" s="13"/>
    </row>
    <row r="21596" spans="3:3" x14ac:dyDescent="0.2">
      <c r="C21596" s="13"/>
    </row>
    <row r="21597" spans="3:3" x14ac:dyDescent="0.2">
      <c r="C21597" s="13"/>
    </row>
    <row r="21598" spans="3:3" x14ac:dyDescent="0.2">
      <c r="C21598" s="13"/>
    </row>
    <row r="21599" spans="3:3" x14ac:dyDescent="0.2">
      <c r="C21599" s="13"/>
    </row>
    <row r="21600" spans="3:3" x14ac:dyDescent="0.2">
      <c r="C21600" s="13"/>
    </row>
    <row r="21601" spans="3:3" x14ac:dyDescent="0.2">
      <c r="C21601" s="13"/>
    </row>
    <row r="21602" spans="3:3" x14ac:dyDescent="0.2">
      <c r="C21602" s="13"/>
    </row>
    <row r="21603" spans="3:3" x14ac:dyDescent="0.2">
      <c r="C21603" s="13"/>
    </row>
    <row r="21604" spans="3:3" x14ac:dyDescent="0.2">
      <c r="C21604" s="13"/>
    </row>
    <row r="21605" spans="3:3" x14ac:dyDescent="0.2">
      <c r="C21605" s="13"/>
    </row>
    <row r="21606" spans="3:3" x14ac:dyDescent="0.2">
      <c r="C21606" s="13"/>
    </row>
    <row r="21607" spans="3:3" x14ac:dyDescent="0.2">
      <c r="C21607" s="13"/>
    </row>
    <row r="21608" spans="3:3" x14ac:dyDescent="0.2">
      <c r="C21608" s="13"/>
    </row>
    <row r="21609" spans="3:3" x14ac:dyDescent="0.2">
      <c r="C21609" s="13"/>
    </row>
    <row r="21610" spans="3:3" x14ac:dyDescent="0.2">
      <c r="C21610" s="13"/>
    </row>
    <row r="21611" spans="3:3" x14ac:dyDescent="0.2">
      <c r="C21611" s="13"/>
    </row>
    <row r="21612" spans="3:3" x14ac:dyDescent="0.2">
      <c r="C21612" s="13"/>
    </row>
    <row r="21613" spans="3:3" x14ac:dyDescent="0.2">
      <c r="C21613" s="13"/>
    </row>
    <row r="21614" spans="3:3" x14ac:dyDescent="0.2">
      <c r="C21614" s="13"/>
    </row>
    <row r="21615" spans="3:3" x14ac:dyDescent="0.2">
      <c r="C21615" s="13"/>
    </row>
    <row r="21616" spans="3:3" x14ac:dyDescent="0.2">
      <c r="C21616" s="13"/>
    </row>
    <row r="21617" spans="3:3" x14ac:dyDescent="0.2">
      <c r="C21617" s="13"/>
    </row>
    <row r="21618" spans="3:3" x14ac:dyDescent="0.2">
      <c r="C21618" s="13"/>
    </row>
    <row r="21619" spans="3:3" x14ac:dyDescent="0.2">
      <c r="C21619" s="13"/>
    </row>
    <row r="21620" spans="3:3" x14ac:dyDescent="0.2">
      <c r="C21620" s="13"/>
    </row>
    <row r="21621" spans="3:3" x14ac:dyDescent="0.2">
      <c r="C21621" s="13"/>
    </row>
    <row r="21622" spans="3:3" x14ac:dyDescent="0.2">
      <c r="C21622" s="13"/>
    </row>
    <row r="21623" spans="3:3" x14ac:dyDescent="0.2">
      <c r="C21623" s="13"/>
    </row>
    <row r="21624" spans="3:3" x14ac:dyDescent="0.2">
      <c r="C21624" s="13"/>
    </row>
    <row r="21625" spans="3:3" x14ac:dyDescent="0.2">
      <c r="C21625" s="13"/>
    </row>
    <row r="21626" spans="3:3" x14ac:dyDescent="0.2">
      <c r="C21626" s="13"/>
    </row>
    <row r="21627" spans="3:3" x14ac:dyDescent="0.2">
      <c r="C21627" s="13"/>
    </row>
    <row r="21628" spans="3:3" x14ac:dyDescent="0.2">
      <c r="C21628" s="13"/>
    </row>
    <row r="21629" spans="3:3" x14ac:dyDescent="0.2">
      <c r="C21629" s="13"/>
    </row>
    <row r="21630" spans="3:3" x14ac:dyDescent="0.2">
      <c r="C21630" s="13"/>
    </row>
    <row r="21631" spans="3:3" x14ac:dyDescent="0.2">
      <c r="C21631" s="13"/>
    </row>
    <row r="21632" spans="3:3" x14ac:dyDescent="0.2">
      <c r="C21632" s="13"/>
    </row>
    <row r="21633" spans="3:3" x14ac:dyDescent="0.2">
      <c r="C21633" s="13"/>
    </row>
    <row r="21634" spans="3:3" x14ac:dyDescent="0.2">
      <c r="C21634" s="13"/>
    </row>
    <row r="21635" spans="3:3" x14ac:dyDescent="0.2">
      <c r="C21635" s="13"/>
    </row>
    <row r="21636" spans="3:3" x14ac:dyDescent="0.2">
      <c r="C21636" s="13"/>
    </row>
    <row r="21637" spans="3:3" x14ac:dyDescent="0.2">
      <c r="C21637" s="13"/>
    </row>
    <row r="21638" spans="3:3" x14ac:dyDescent="0.2">
      <c r="C21638" s="13"/>
    </row>
    <row r="21639" spans="3:3" x14ac:dyDescent="0.2">
      <c r="C21639" s="13"/>
    </row>
    <row r="21640" spans="3:3" x14ac:dyDescent="0.2">
      <c r="C21640" s="13"/>
    </row>
    <row r="21641" spans="3:3" x14ac:dyDescent="0.2">
      <c r="C21641" s="13"/>
    </row>
    <row r="21642" spans="3:3" x14ac:dyDescent="0.2">
      <c r="C21642" s="13"/>
    </row>
    <row r="21643" spans="3:3" x14ac:dyDescent="0.2">
      <c r="C21643" s="13"/>
    </row>
    <row r="21644" spans="3:3" x14ac:dyDescent="0.2">
      <c r="C21644" s="13"/>
    </row>
    <row r="21645" spans="3:3" x14ac:dyDescent="0.2">
      <c r="C21645" s="13"/>
    </row>
    <row r="21646" spans="3:3" x14ac:dyDescent="0.2">
      <c r="C21646" s="13"/>
    </row>
    <row r="21647" spans="3:3" x14ac:dyDescent="0.2">
      <c r="C21647" s="13"/>
    </row>
    <row r="21648" spans="3:3" x14ac:dyDescent="0.2">
      <c r="C21648" s="13"/>
    </row>
    <row r="21649" spans="3:3" x14ac:dyDescent="0.2">
      <c r="C21649" s="13"/>
    </row>
    <row r="21650" spans="3:3" x14ac:dyDescent="0.2">
      <c r="C21650" s="13"/>
    </row>
    <row r="21651" spans="3:3" x14ac:dyDescent="0.2">
      <c r="C21651" s="13"/>
    </row>
    <row r="21652" spans="3:3" x14ac:dyDescent="0.2">
      <c r="C21652" s="13"/>
    </row>
    <row r="21653" spans="3:3" x14ac:dyDescent="0.2">
      <c r="C21653" s="13"/>
    </row>
    <row r="21654" spans="3:3" x14ac:dyDescent="0.2">
      <c r="C21654" s="13"/>
    </row>
    <row r="21655" spans="3:3" x14ac:dyDescent="0.2">
      <c r="C21655" s="13"/>
    </row>
    <row r="21656" spans="3:3" x14ac:dyDescent="0.2">
      <c r="C21656" s="13"/>
    </row>
    <row r="21657" spans="3:3" x14ac:dyDescent="0.2">
      <c r="C21657" s="13"/>
    </row>
    <row r="21658" spans="3:3" x14ac:dyDescent="0.2">
      <c r="C21658" s="13"/>
    </row>
    <row r="21659" spans="3:3" x14ac:dyDescent="0.2">
      <c r="C21659" s="13"/>
    </row>
    <row r="21660" spans="3:3" x14ac:dyDescent="0.2">
      <c r="C21660" s="13"/>
    </row>
    <row r="21661" spans="3:3" x14ac:dyDescent="0.2">
      <c r="C21661" s="13"/>
    </row>
    <row r="21662" spans="3:3" x14ac:dyDescent="0.2">
      <c r="C21662" s="13"/>
    </row>
    <row r="21663" spans="3:3" x14ac:dyDescent="0.2">
      <c r="C21663" s="13"/>
    </row>
    <row r="21664" spans="3:3" x14ac:dyDescent="0.2">
      <c r="C21664" s="13"/>
    </row>
    <row r="21665" spans="3:3" x14ac:dyDescent="0.2">
      <c r="C21665" s="13"/>
    </row>
    <row r="21666" spans="3:3" x14ac:dyDescent="0.2">
      <c r="C21666" s="13"/>
    </row>
    <row r="21667" spans="3:3" x14ac:dyDescent="0.2">
      <c r="C21667" s="13"/>
    </row>
    <row r="21668" spans="3:3" x14ac:dyDescent="0.2">
      <c r="C21668" s="13"/>
    </row>
    <row r="21669" spans="3:3" x14ac:dyDescent="0.2">
      <c r="C21669" s="13"/>
    </row>
    <row r="21670" spans="3:3" x14ac:dyDescent="0.2">
      <c r="C21670" s="13"/>
    </row>
    <row r="21671" spans="3:3" x14ac:dyDescent="0.2">
      <c r="C21671" s="13"/>
    </row>
    <row r="21672" spans="3:3" x14ac:dyDescent="0.2">
      <c r="C21672" s="13"/>
    </row>
    <row r="21673" spans="3:3" x14ac:dyDescent="0.2">
      <c r="C21673" s="13"/>
    </row>
    <row r="21674" spans="3:3" x14ac:dyDescent="0.2">
      <c r="C21674" s="13"/>
    </row>
    <row r="21675" spans="3:3" x14ac:dyDescent="0.2">
      <c r="C21675" s="13"/>
    </row>
    <row r="21676" spans="3:3" x14ac:dyDescent="0.2">
      <c r="C21676" s="13"/>
    </row>
    <row r="21677" spans="3:3" x14ac:dyDescent="0.2">
      <c r="C21677" s="13"/>
    </row>
    <row r="21678" spans="3:3" x14ac:dyDescent="0.2">
      <c r="C21678" s="13"/>
    </row>
    <row r="21679" spans="3:3" x14ac:dyDescent="0.2">
      <c r="C21679" s="13"/>
    </row>
    <row r="21680" spans="3:3" x14ac:dyDescent="0.2">
      <c r="C21680" s="13"/>
    </row>
    <row r="21681" spans="3:3" x14ac:dyDescent="0.2">
      <c r="C21681" s="13"/>
    </row>
    <row r="21682" spans="3:3" x14ac:dyDescent="0.2">
      <c r="C21682" s="13"/>
    </row>
    <row r="21683" spans="3:3" x14ac:dyDescent="0.2">
      <c r="C21683" s="13"/>
    </row>
    <row r="21684" spans="3:3" x14ac:dyDescent="0.2">
      <c r="C21684" s="13"/>
    </row>
    <row r="21685" spans="3:3" x14ac:dyDescent="0.2">
      <c r="C21685" s="13"/>
    </row>
    <row r="21686" spans="3:3" x14ac:dyDescent="0.2">
      <c r="C21686" s="13"/>
    </row>
    <row r="21687" spans="3:3" x14ac:dyDescent="0.2">
      <c r="C21687" s="13"/>
    </row>
    <row r="21688" spans="3:3" x14ac:dyDescent="0.2">
      <c r="C21688" s="13"/>
    </row>
    <row r="21689" spans="3:3" x14ac:dyDescent="0.2">
      <c r="C21689" s="13"/>
    </row>
    <row r="21690" spans="3:3" x14ac:dyDescent="0.2">
      <c r="C21690" s="13"/>
    </row>
    <row r="21691" spans="3:3" x14ac:dyDescent="0.2">
      <c r="C21691" s="13"/>
    </row>
    <row r="21692" spans="3:3" x14ac:dyDescent="0.2">
      <c r="C21692" s="13"/>
    </row>
    <row r="21693" spans="3:3" x14ac:dyDescent="0.2">
      <c r="C21693" s="13"/>
    </row>
    <row r="21694" spans="3:3" x14ac:dyDescent="0.2">
      <c r="C21694" s="13"/>
    </row>
    <row r="21695" spans="3:3" x14ac:dyDescent="0.2">
      <c r="C21695" s="13"/>
    </row>
    <row r="21696" spans="3:3" x14ac:dyDescent="0.2">
      <c r="C21696" s="13"/>
    </row>
    <row r="21697" spans="3:3" x14ac:dyDescent="0.2">
      <c r="C21697" s="13"/>
    </row>
    <row r="21698" spans="3:3" x14ac:dyDescent="0.2">
      <c r="C21698" s="13"/>
    </row>
    <row r="21699" spans="3:3" x14ac:dyDescent="0.2">
      <c r="C21699" s="13"/>
    </row>
    <row r="21700" spans="3:3" x14ac:dyDescent="0.2">
      <c r="C21700" s="13"/>
    </row>
    <row r="21701" spans="3:3" x14ac:dyDescent="0.2">
      <c r="C21701" s="13"/>
    </row>
    <row r="21702" spans="3:3" x14ac:dyDescent="0.2">
      <c r="C21702" s="13"/>
    </row>
    <row r="21703" spans="3:3" x14ac:dyDescent="0.2">
      <c r="C21703" s="13"/>
    </row>
    <row r="21704" spans="3:3" x14ac:dyDescent="0.2">
      <c r="C21704" s="13"/>
    </row>
    <row r="21705" spans="3:3" x14ac:dyDescent="0.2">
      <c r="C21705" s="13"/>
    </row>
    <row r="21706" spans="3:3" x14ac:dyDescent="0.2">
      <c r="C21706" s="13"/>
    </row>
    <row r="21707" spans="3:3" x14ac:dyDescent="0.2">
      <c r="C21707" s="13"/>
    </row>
    <row r="21708" spans="3:3" x14ac:dyDescent="0.2">
      <c r="C21708" s="13"/>
    </row>
    <row r="21709" spans="3:3" x14ac:dyDescent="0.2">
      <c r="C21709" s="13"/>
    </row>
    <row r="21710" spans="3:3" x14ac:dyDescent="0.2">
      <c r="C21710" s="13"/>
    </row>
    <row r="21711" spans="3:3" x14ac:dyDescent="0.2">
      <c r="C21711" s="13"/>
    </row>
    <row r="21712" spans="3:3" x14ac:dyDescent="0.2">
      <c r="C21712" s="13"/>
    </row>
    <row r="21713" spans="3:3" x14ac:dyDescent="0.2">
      <c r="C21713" s="13"/>
    </row>
    <row r="21714" spans="3:3" x14ac:dyDescent="0.2">
      <c r="C21714" s="13"/>
    </row>
    <row r="21715" spans="3:3" x14ac:dyDescent="0.2">
      <c r="C21715" s="13"/>
    </row>
    <row r="21716" spans="3:3" x14ac:dyDescent="0.2">
      <c r="C21716" s="13"/>
    </row>
    <row r="21717" spans="3:3" x14ac:dyDescent="0.2">
      <c r="C21717" s="13"/>
    </row>
    <row r="21718" spans="3:3" x14ac:dyDescent="0.2">
      <c r="C21718" s="13"/>
    </row>
    <row r="21719" spans="3:3" x14ac:dyDescent="0.2">
      <c r="C21719" s="13"/>
    </row>
    <row r="21720" spans="3:3" x14ac:dyDescent="0.2">
      <c r="C21720" s="13"/>
    </row>
    <row r="21721" spans="3:3" x14ac:dyDescent="0.2">
      <c r="C21721" s="13"/>
    </row>
    <row r="21722" spans="3:3" x14ac:dyDescent="0.2">
      <c r="C21722" s="13"/>
    </row>
    <row r="21723" spans="3:3" x14ac:dyDescent="0.2">
      <c r="C21723" s="13"/>
    </row>
    <row r="21724" spans="3:3" x14ac:dyDescent="0.2">
      <c r="C21724" s="13"/>
    </row>
    <row r="21725" spans="3:3" x14ac:dyDescent="0.2">
      <c r="C21725" s="13"/>
    </row>
    <row r="21726" spans="3:3" x14ac:dyDescent="0.2">
      <c r="C21726" s="13"/>
    </row>
    <row r="21727" spans="3:3" x14ac:dyDescent="0.2">
      <c r="C21727" s="13"/>
    </row>
    <row r="21728" spans="3:3" x14ac:dyDescent="0.2">
      <c r="C21728" s="13"/>
    </row>
    <row r="21729" spans="3:3" x14ac:dyDescent="0.2">
      <c r="C21729" s="13"/>
    </row>
    <row r="21730" spans="3:3" x14ac:dyDescent="0.2">
      <c r="C21730" s="13"/>
    </row>
    <row r="21731" spans="3:3" x14ac:dyDescent="0.2">
      <c r="C21731" s="13"/>
    </row>
    <row r="21732" spans="3:3" x14ac:dyDescent="0.2">
      <c r="C21732" s="13"/>
    </row>
    <row r="21733" spans="3:3" x14ac:dyDescent="0.2">
      <c r="C21733" s="13"/>
    </row>
    <row r="21734" spans="3:3" x14ac:dyDescent="0.2">
      <c r="C21734" s="13"/>
    </row>
    <row r="21735" spans="3:3" x14ac:dyDescent="0.2">
      <c r="C21735" s="13"/>
    </row>
    <row r="21736" spans="3:3" x14ac:dyDescent="0.2">
      <c r="C21736" s="13"/>
    </row>
    <row r="21737" spans="3:3" x14ac:dyDescent="0.2">
      <c r="C21737" s="13"/>
    </row>
    <row r="21738" spans="3:3" x14ac:dyDescent="0.2">
      <c r="C21738" s="13"/>
    </row>
    <row r="21739" spans="3:3" x14ac:dyDescent="0.2">
      <c r="C21739" s="13"/>
    </row>
    <row r="21740" spans="3:3" x14ac:dyDescent="0.2">
      <c r="C21740" s="13"/>
    </row>
    <row r="21741" spans="3:3" x14ac:dyDescent="0.2">
      <c r="C21741" s="13"/>
    </row>
    <row r="21742" spans="3:3" x14ac:dyDescent="0.2">
      <c r="C21742" s="13"/>
    </row>
    <row r="21743" spans="3:3" x14ac:dyDescent="0.2">
      <c r="C21743" s="13"/>
    </row>
    <row r="21744" spans="3:3" x14ac:dyDescent="0.2">
      <c r="C21744" s="13"/>
    </row>
    <row r="21745" spans="3:3" x14ac:dyDescent="0.2">
      <c r="C21745" s="13"/>
    </row>
    <row r="21746" spans="3:3" x14ac:dyDescent="0.2">
      <c r="C21746" s="13"/>
    </row>
    <row r="21747" spans="3:3" x14ac:dyDescent="0.2">
      <c r="C21747" s="13"/>
    </row>
    <row r="21748" spans="3:3" x14ac:dyDescent="0.2">
      <c r="C21748" s="13"/>
    </row>
    <row r="21749" spans="3:3" x14ac:dyDescent="0.2">
      <c r="C21749" s="13"/>
    </row>
    <row r="21750" spans="3:3" x14ac:dyDescent="0.2">
      <c r="C21750" s="13"/>
    </row>
    <row r="21751" spans="3:3" x14ac:dyDescent="0.2">
      <c r="C21751" s="13"/>
    </row>
    <row r="21752" spans="3:3" x14ac:dyDescent="0.2">
      <c r="C21752" s="13"/>
    </row>
    <row r="21753" spans="3:3" x14ac:dyDescent="0.2">
      <c r="C21753" s="13"/>
    </row>
    <row r="21754" spans="3:3" x14ac:dyDescent="0.2">
      <c r="C21754" s="13"/>
    </row>
    <row r="21755" spans="3:3" x14ac:dyDescent="0.2">
      <c r="C21755" s="13"/>
    </row>
    <row r="21756" spans="3:3" x14ac:dyDescent="0.2">
      <c r="C21756" s="13"/>
    </row>
    <row r="21757" spans="3:3" x14ac:dyDescent="0.2">
      <c r="C21757" s="13"/>
    </row>
    <row r="21758" spans="3:3" x14ac:dyDescent="0.2">
      <c r="C21758" s="13"/>
    </row>
    <row r="21759" spans="3:3" x14ac:dyDescent="0.2">
      <c r="C21759" s="13"/>
    </row>
    <row r="21760" spans="3:3" x14ac:dyDescent="0.2">
      <c r="C21760" s="13"/>
    </row>
    <row r="21761" spans="3:3" x14ac:dyDescent="0.2">
      <c r="C21761" s="13"/>
    </row>
    <row r="21762" spans="3:3" x14ac:dyDescent="0.2">
      <c r="C21762" s="13"/>
    </row>
    <row r="21763" spans="3:3" x14ac:dyDescent="0.2">
      <c r="C21763" s="13"/>
    </row>
    <row r="21764" spans="3:3" x14ac:dyDescent="0.2">
      <c r="C21764" s="13"/>
    </row>
    <row r="21765" spans="3:3" x14ac:dyDescent="0.2">
      <c r="C21765" s="13"/>
    </row>
    <row r="21766" spans="3:3" x14ac:dyDescent="0.2">
      <c r="C21766" s="13"/>
    </row>
    <row r="21767" spans="3:3" x14ac:dyDescent="0.2">
      <c r="C21767" s="13"/>
    </row>
    <row r="21768" spans="3:3" x14ac:dyDescent="0.2">
      <c r="C21768" s="13"/>
    </row>
    <row r="21769" spans="3:3" x14ac:dyDescent="0.2">
      <c r="C21769" s="13"/>
    </row>
    <row r="21770" spans="3:3" x14ac:dyDescent="0.2">
      <c r="C21770" s="13"/>
    </row>
    <row r="21771" spans="3:3" x14ac:dyDescent="0.2">
      <c r="C21771" s="13"/>
    </row>
    <row r="21772" spans="3:3" x14ac:dyDescent="0.2">
      <c r="C21772" s="13"/>
    </row>
    <row r="21773" spans="3:3" x14ac:dyDescent="0.2">
      <c r="C21773" s="13"/>
    </row>
    <row r="21774" spans="3:3" x14ac:dyDescent="0.2">
      <c r="C21774" s="13"/>
    </row>
    <row r="21775" spans="3:3" x14ac:dyDescent="0.2">
      <c r="C21775" s="13"/>
    </row>
    <row r="21776" spans="3:3" x14ac:dyDescent="0.2">
      <c r="C21776" s="13"/>
    </row>
    <row r="21777" spans="3:3" x14ac:dyDescent="0.2">
      <c r="C21777" s="13"/>
    </row>
    <row r="21778" spans="3:3" x14ac:dyDescent="0.2">
      <c r="C21778" s="13"/>
    </row>
    <row r="21779" spans="3:3" x14ac:dyDescent="0.2">
      <c r="C21779" s="13"/>
    </row>
    <row r="21780" spans="3:3" x14ac:dyDescent="0.2">
      <c r="C21780" s="13"/>
    </row>
    <row r="21781" spans="3:3" x14ac:dyDescent="0.2">
      <c r="C21781" s="13"/>
    </row>
    <row r="21782" spans="3:3" x14ac:dyDescent="0.2">
      <c r="C21782" s="13"/>
    </row>
    <row r="21783" spans="3:3" x14ac:dyDescent="0.2">
      <c r="C21783" s="13"/>
    </row>
    <row r="21784" spans="3:3" x14ac:dyDescent="0.2">
      <c r="C21784" s="13"/>
    </row>
    <row r="21785" spans="3:3" x14ac:dyDescent="0.2">
      <c r="C21785" s="13"/>
    </row>
    <row r="21786" spans="3:3" x14ac:dyDescent="0.2">
      <c r="C21786" s="13"/>
    </row>
    <row r="21787" spans="3:3" x14ac:dyDescent="0.2">
      <c r="C21787" s="13"/>
    </row>
    <row r="21788" spans="3:3" x14ac:dyDescent="0.2">
      <c r="C21788" s="13"/>
    </row>
    <row r="21789" spans="3:3" x14ac:dyDescent="0.2">
      <c r="C21789" s="13"/>
    </row>
    <row r="21790" spans="3:3" x14ac:dyDescent="0.2">
      <c r="C21790" s="13"/>
    </row>
    <row r="21791" spans="3:3" x14ac:dyDescent="0.2">
      <c r="C21791" s="13"/>
    </row>
    <row r="21792" spans="3:3" x14ac:dyDescent="0.2">
      <c r="C21792" s="13"/>
    </row>
    <row r="21793" spans="3:3" x14ac:dyDescent="0.2">
      <c r="C21793" s="13"/>
    </row>
    <row r="21794" spans="3:3" x14ac:dyDescent="0.2">
      <c r="C21794" s="13"/>
    </row>
    <row r="21795" spans="3:3" x14ac:dyDescent="0.2">
      <c r="C21795" s="13"/>
    </row>
    <row r="21796" spans="3:3" x14ac:dyDescent="0.2">
      <c r="C21796" s="13"/>
    </row>
    <row r="21797" spans="3:3" x14ac:dyDescent="0.2">
      <c r="C21797" s="13"/>
    </row>
    <row r="21798" spans="3:3" x14ac:dyDescent="0.2">
      <c r="C21798" s="13"/>
    </row>
    <row r="21799" spans="3:3" x14ac:dyDescent="0.2">
      <c r="C21799" s="13"/>
    </row>
    <row r="21800" spans="3:3" x14ac:dyDescent="0.2">
      <c r="C21800" s="13"/>
    </row>
    <row r="21801" spans="3:3" x14ac:dyDescent="0.2">
      <c r="C21801" s="13"/>
    </row>
    <row r="21802" spans="3:3" x14ac:dyDescent="0.2">
      <c r="C21802" s="13"/>
    </row>
    <row r="21803" spans="3:3" x14ac:dyDescent="0.2">
      <c r="C21803" s="13"/>
    </row>
    <row r="21804" spans="3:3" x14ac:dyDescent="0.2">
      <c r="C21804" s="13"/>
    </row>
    <row r="21805" spans="3:3" x14ac:dyDescent="0.2">
      <c r="C21805" s="13"/>
    </row>
    <row r="21806" spans="3:3" x14ac:dyDescent="0.2">
      <c r="C21806" s="13"/>
    </row>
    <row r="21807" spans="3:3" x14ac:dyDescent="0.2">
      <c r="C21807" s="13"/>
    </row>
    <row r="21808" spans="3:3" x14ac:dyDescent="0.2">
      <c r="C21808" s="13"/>
    </row>
    <row r="21809" spans="3:3" x14ac:dyDescent="0.2">
      <c r="C21809" s="13"/>
    </row>
    <row r="21810" spans="3:3" x14ac:dyDescent="0.2">
      <c r="C21810" s="13"/>
    </row>
    <row r="21811" spans="3:3" x14ac:dyDescent="0.2">
      <c r="C21811" s="13"/>
    </row>
    <row r="21812" spans="3:3" x14ac:dyDescent="0.2">
      <c r="C21812" s="13"/>
    </row>
    <row r="21813" spans="3:3" x14ac:dyDescent="0.2">
      <c r="C21813" s="13"/>
    </row>
    <row r="21814" spans="3:3" x14ac:dyDescent="0.2">
      <c r="C21814" s="13"/>
    </row>
    <row r="21815" spans="3:3" x14ac:dyDescent="0.2">
      <c r="C21815" s="13"/>
    </row>
    <row r="21816" spans="3:3" x14ac:dyDescent="0.2">
      <c r="C21816" s="13"/>
    </row>
    <row r="21817" spans="3:3" x14ac:dyDescent="0.2">
      <c r="C21817" s="13"/>
    </row>
    <row r="21818" spans="3:3" x14ac:dyDescent="0.2">
      <c r="C21818" s="13"/>
    </row>
    <row r="21819" spans="3:3" x14ac:dyDescent="0.2">
      <c r="C21819" s="13"/>
    </row>
    <row r="21820" spans="3:3" x14ac:dyDescent="0.2">
      <c r="C21820" s="13"/>
    </row>
    <row r="21821" spans="3:3" x14ac:dyDescent="0.2">
      <c r="C21821" s="13"/>
    </row>
    <row r="21822" spans="3:3" x14ac:dyDescent="0.2">
      <c r="C21822" s="13"/>
    </row>
    <row r="21823" spans="3:3" x14ac:dyDescent="0.2">
      <c r="C21823" s="13"/>
    </row>
    <row r="21824" spans="3:3" x14ac:dyDescent="0.2">
      <c r="C21824" s="13"/>
    </row>
    <row r="21825" spans="3:3" x14ac:dyDescent="0.2">
      <c r="C21825" s="13"/>
    </row>
    <row r="21826" spans="3:3" x14ac:dyDescent="0.2">
      <c r="C21826" s="13"/>
    </row>
    <row r="21827" spans="3:3" x14ac:dyDescent="0.2">
      <c r="C21827" s="13"/>
    </row>
    <row r="21828" spans="3:3" x14ac:dyDescent="0.2">
      <c r="C21828" s="13"/>
    </row>
    <row r="21829" spans="3:3" x14ac:dyDescent="0.2">
      <c r="C21829" s="13"/>
    </row>
    <row r="21830" spans="3:3" x14ac:dyDescent="0.2">
      <c r="C21830" s="13"/>
    </row>
    <row r="21831" spans="3:3" x14ac:dyDescent="0.2">
      <c r="C21831" s="13"/>
    </row>
    <row r="21832" spans="3:3" x14ac:dyDescent="0.2">
      <c r="C21832" s="13"/>
    </row>
    <row r="21833" spans="3:3" x14ac:dyDescent="0.2">
      <c r="C21833" s="13"/>
    </row>
    <row r="21834" spans="3:3" x14ac:dyDescent="0.2">
      <c r="C21834" s="13"/>
    </row>
    <row r="21835" spans="3:3" x14ac:dyDescent="0.2">
      <c r="C21835" s="13"/>
    </row>
    <row r="21836" spans="3:3" x14ac:dyDescent="0.2">
      <c r="C21836" s="13"/>
    </row>
    <row r="21837" spans="3:3" x14ac:dyDescent="0.2">
      <c r="C21837" s="13"/>
    </row>
    <row r="21838" spans="3:3" x14ac:dyDescent="0.2">
      <c r="C21838" s="13"/>
    </row>
    <row r="21839" spans="3:3" x14ac:dyDescent="0.2">
      <c r="C21839" s="13"/>
    </row>
    <row r="21840" spans="3:3" x14ac:dyDescent="0.2">
      <c r="C21840" s="13"/>
    </row>
    <row r="21841" spans="3:3" x14ac:dyDescent="0.2">
      <c r="C21841" s="13"/>
    </row>
    <row r="21842" spans="3:3" x14ac:dyDescent="0.2">
      <c r="C21842" s="13"/>
    </row>
    <row r="21843" spans="3:3" x14ac:dyDescent="0.2">
      <c r="C21843" s="13"/>
    </row>
    <row r="21844" spans="3:3" x14ac:dyDescent="0.2">
      <c r="C21844" s="13"/>
    </row>
    <row r="21845" spans="3:3" x14ac:dyDescent="0.2">
      <c r="C21845" s="13"/>
    </row>
    <row r="21846" spans="3:3" x14ac:dyDescent="0.2">
      <c r="C21846" s="13"/>
    </row>
    <row r="21847" spans="3:3" x14ac:dyDescent="0.2">
      <c r="C21847" s="13"/>
    </row>
    <row r="21848" spans="3:3" x14ac:dyDescent="0.2">
      <c r="C21848" s="13"/>
    </row>
    <row r="21849" spans="3:3" x14ac:dyDescent="0.2">
      <c r="C21849" s="13"/>
    </row>
    <row r="21850" spans="3:3" x14ac:dyDescent="0.2">
      <c r="C21850" s="13"/>
    </row>
    <row r="21851" spans="3:3" x14ac:dyDescent="0.2">
      <c r="C21851" s="13"/>
    </row>
    <row r="21852" spans="3:3" x14ac:dyDescent="0.2">
      <c r="C21852" s="13"/>
    </row>
    <row r="21853" spans="3:3" x14ac:dyDescent="0.2">
      <c r="C21853" s="13"/>
    </row>
    <row r="21854" spans="3:3" x14ac:dyDescent="0.2">
      <c r="C21854" s="13"/>
    </row>
    <row r="21855" spans="3:3" x14ac:dyDescent="0.2">
      <c r="C21855" s="13"/>
    </row>
    <row r="21856" spans="3:3" x14ac:dyDescent="0.2">
      <c r="C21856" s="13"/>
    </row>
    <row r="21857" spans="3:3" x14ac:dyDescent="0.2">
      <c r="C21857" s="13"/>
    </row>
    <row r="21858" spans="3:3" x14ac:dyDescent="0.2">
      <c r="C21858" s="13"/>
    </row>
    <row r="21859" spans="3:3" x14ac:dyDescent="0.2">
      <c r="C21859" s="13"/>
    </row>
    <row r="21860" spans="3:3" x14ac:dyDescent="0.2">
      <c r="C21860" s="13"/>
    </row>
    <row r="21861" spans="3:3" x14ac:dyDescent="0.2">
      <c r="C21861" s="13"/>
    </row>
    <row r="21862" spans="3:3" x14ac:dyDescent="0.2">
      <c r="C21862" s="13"/>
    </row>
    <row r="21863" spans="3:3" x14ac:dyDescent="0.2">
      <c r="C21863" s="13"/>
    </row>
    <row r="21864" spans="3:3" x14ac:dyDescent="0.2">
      <c r="C21864" s="13"/>
    </row>
    <row r="21865" spans="3:3" x14ac:dyDescent="0.2">
      <c r="C21865" s="13"/>
    </row>
    <row r="21866" spans="3:3" x14ac:dyDescent="0.2">
      <c r="C21866" s="13"/>
    </row>
    <row r="21867" spans="3:3" x14ac:dyDescent="0.2">
      <c r="C21867" s="13"/>
    </row>
    <row r="21868" spans="3:3" x14ac:dyDescent="0.2">
      <c r="C21868" s="13"/>
    </row>
    <row r="21869" spans="3:3" x14ac:dyDescent="0.2">
      <c r="C21869" s="13"/>
    </row>
    <row r="21870" spans="3:3" x14ac:dyDescent="0.2">
      <c r="C21870" s="13"/>
    </row>
    <row r="21871" spans="3:3" x14ac:dyDescent="0.2">
      <c r="C21871" s="13"/>
    </row>
    <row r="21872" spans="3:3" x14ac:dyDescent="0.2">
      <c r="C21872" s="13"/>
    </row>
    <row r="21873" spans="3:3" x14ac:dyDescent="0.2">
      <c r="C21873" s="13"/>
    </row>
    <row r="21874" spans="3:3" x14ac:dyDescent="0.2">
      <c r="C21874" s="13"/>
    </row>
    <row r="21875" spans="3:3" x14ac:dyDescent="0.2">
      <c r="C21875" s="13"/>
    </row>
    <row r="21876" spans="3:3" x14ac:dyDescent="0.2">
      <c r="C21876" s="13"/>
    </row>
    <row r="21877" spans="3:3" x14ac:dyDescent="0.2">
      <c r="C21877" s="13"/>
    </row>
    <row r="21878" spans="3:3" x14ac:dyDescent="0.2">
      <c r="C21878" s="13"/>
    </row>
    <row r="21879" spans="3:3" x14ac:dyDescent="0.2">
      <c r="C21879" s="13"/>
    </row>
    <row r="21880" spans="3:3" x14ac:dyDescent="0.2">
      <c r="C21880" s="13"/>
    </row>
    <row r="21881" spans="3:3" x14ac:dyDescent="0.2">
      <c r="C21881" s="13"/>
    </row>
    <row r="21882" spans="3:3" x14ac:dyDescent="0.2">
      <c r="C21882" s="13"/>
    </row>
    <row r="21883" spans="3:3" x14ac:dyDescent="0.2">
      <c r="C21883" s="13"/>
    </row>
    <row r="21884" spans="3:3" x14ac:dyDescent="0.2">
      <c r="C21884" s="13"/>
    </row>
    <row r="21885" spans="3:3" x14ac:dyDescent="0.2">
      <c r="C21885" s="13"/>
    </row>
    <row r="21886" spans="3:3" x14ac:dyDescent="0.2">
      <c r="C21886" s="13"/>
    </row>
    <row r="21887" spans="3:3" x14ac:dyDescent="0.2">
      <c r="C21887" s="13"/>
    </row>
    <row r="21888" spans="3:3" x14ac:dyDescent="0.2">
      <c r="C21888" s="13"/>
    </row>
    <row r="21889" spans="3:3" x14ac:dyDescent="0.2">
      <c r="C21889" s="13"/>
    </row>
    <row r="21890" spans="3:3" x14ac:dyDescent="0.2">
      <c r="C21890" s="13"/>
    </row>
    <row r="21891" spans="3:3" x14ac:dyDescent="0.2">
      <c r="C21891" s="13"/>
    </row>
    <row r="21892" spans="3:3" x14ac:dyDescent="0.2">
      <c r="C21892" s="13"/>
    </row>
    <row r="21893" spans="3:3" x14ac:dyDescent="0.2">
      <c r="C21893" s="13"/>
    </row>
    <row r="21894" spans="3:3" x14ac:dyDescent="0.2">
      <c r="C21894" s="13"/>
    </row>
    <row r="21895" spans="3:3" x14ac:dyDescent="0.2">
      <c r="C21895" s="13"/>
    </row>
    <row r="21896" spans="3:3" x14ac:dyDescent="0.2">
      <c r="C21896" s="13"/>
    </row>
    <row r="21897" spans="3:3" x14ac:dyDescent="0.2">
      <c r="C21897" s="13"/>
    </row>
    <row r="21898" spans="3:3" x14ac:dyDescent="0.2">
      <c r="C21898" s="13"/>
    </row>
    <row r="21899" spans="3:3" x14ac:dyDescent="0.2">
      <c r="C21899" s="13"/>
    </row>
    <row r="21900" spans="3:3" x14ac:dyDescent="0.2">
      <c r="C21900" s="13"/>
    </row>
    <row r="21901" spans="3:3" x14ac:dyDescent="0.2">
      <c r="C21901" s="13"/>
    </row>
    <row r="21902" spans="3:3" x14ac:dyDescent="0.2">
      <c r="C21902" s="13"/>
    </row>
    <row r="21903" spans="3:3" x14ac:dyDescent="0.2">
      <c r="C21903" s="13"/>
    </row>
    <row r="21904" spans="3:3" x14ac:dyDescent="0.2">
      <c r="C21904" s="13"/>
    </row>
    <row r="21905" spans="3:3" x14ac:dyDescent="0.2">
      <c r="C21905" s="13"/>
    </row>
    <row r="21906" spans="3:3" x14ac:dyDescent="0.2">
      <c r="C21906" s="13"/>
    </row>
    <row r="21907" spans="3:3" x14ac:dyDescent="0.2">
      <c r="C21907" s="13"/>
    </row>
    <row r="21908" spans="3:3" x14ac:dyDescent="0.2">
      <c r="C21908" s="13"/>
    </row>
    <row r="21909" spans="3:3" x14ac:dyDescent="0.2">
      <c r="C21909" s="13"/>
    </row>
    <row r="21910" spans="3:3" x14ac:dyDescent="0.2">
      <c r="C21910" s="13"/>
    </row>
    <row r="21911" spans="3:3" x14ac:dyDescent="0.2">
      <c r="C21911" s="13"/>
    </row>
    <row r="21912" spans="3:3" x14ac:dyDescent="0.2">
      <c r="C21912" s="13"/>
    </row>
    <row r="21913" spans="3:3" x14ac:dyDescent="0.2">
      <c r="C21913" s="13"/>
    </row>
    <row r="21914" spans="3:3" x14ac:dyDescent="0.2">
      <c r="C21914" s="13"/>
    </row>
    <row r="21915" spans="3:3" x14ac:dyDescent="0.2">
      <c r="C21915" s="13"/>
    </row>
    <row r="21916" spans="3:3" x14ac:dyDescent="0.2">
      <c r="C21916" s="13"/>
    </row>
    <row r="21917" spans="3:3" x14ac:dyDescent="0.2">
      <c r="C21917" s="13"/>
    </row>
    <row r="21918" spans="3:3" x14ac:dyDescent="0.2">
      <c r="C21918" s="13"/>
    </row>
    <row r="21919" spans="3:3" x14ac:dyDescent="0.2">
      <c r="C21919" s="13"/>
    </row>
    <row r="21920" spans="3:3" x14ac:dyDescent="0.2">
      <c r="C21920" s="13"/>
    </row>
    <row r="21921" spans="3:3" x14ac:dyDescent="0.2">
      <c r="C21921" s="13"/>
    </row>
    <row r="21922" spans="3:3" x14ac:dyDescent="0.2">
      <c r="C21922" s="13"/>
    </row>
    <row r="21923" spans="3:3" x14ac:dyDescent="0.2">
      <c r="C21923" s="13"/>
    </row>
    <row r="21924" spans="3:3" x14ac:dyDescent="0.2">
      <c r="C21924" s="13"/>
    </row>
    <row r="21925" spans="3:3" x14ac:dyDescent="0.2">
      <c r="C21925" s="13"/>
    </row>
    <row r="21926" spans="3:3" x14ac:dyDescent="0.2">
      <c r="C21926" s="13"/>
    </row>
    <row r="21927" spans="3:3" x14ac:dyDescent="0.2">
      <c r="C21927" s="13"/>
    </row>
    <row r="21928" spans="3:3" x14ac:dyDescent="0.2">
      <c r="C21928" s="13"/>
    </row>
    <row r="21929" spans="3:3" x14ac:dyDescent="0.2">
      <c r="C21929" s="13"/>
    </row>
    <row r="21930" spans="3:3" x14ac:dyDescent="0.2">
      <c r="C21930" s="13"/>
    </row>
    <row r="21931" spans="3:3" x14ac:dyDescent="0.2">
      <c r="C21931" s="13"/>
    </row>
    <row r="21932" spans="3:3" x14ac:dyDescent="0.2">
      <c r="C21932" s="13"/>
    </row>
    <row r="21933" spans="3:3" x14ac:dyDescent="0.2">
      <c r="C21933" s="13"/>
    </row>
    <row r="21934" spans="3:3" x14ac:dyDescent="0.2">
      <c r="C21934" s="13"/>
    </row>
    <row r="21935" spans="3:3" x14ac:dyDescent="0.2">
      <c r="C21935" s="13"/>
    </row>
    <row r="21936" spans="3:3" x14ac:dyDescent="0.2">
      <c r="C21936" s="13"/>
    </row>
    <row r="21937" spans="3:3" x14ac:dyDescent="0.2">
      <c r="C21937" s="13"/>
    </row>
    <row r="21938" spans="3:3" x14ac:dyDescent="0.2">
      <c r="C21938" s="13"/>
    </row>
    <row r="21939" spans="3:3" x14ac:dyDescent="0.2">
      <c r="C21939" s="13"/>
    </row>
    <row r="21940" spans="3:3" x14ac:dyDescent="0.2">
      <c r="C21940" s="13"/>
    </row>
    <row r="21941" spans="3:3" x14ac:dyDescent="0.2">
      <c r="C21941" s="13"/>
    </row>
    <row r="21942" spans="3:3" x14ac:dyDescent="0.2">
      <c r="C21942" s="13"/>
    </row>
    <row r="21943" spans="3:3" x14ac:dyDescent="0.2">
      <c r="C21943" s="13"/>
    </row>
    <row r="21944" spans="3:3" x14ac:dyDescent="0.2">
      <c r="C21944" s="13"/>
    </row>
    <row r="21945" spans="3:3" x14ac:dyDescent="0.2">
      <c r="C21945" s="13"/>
    </row>
    <row r="21946" spans="3:3" x14ac:dyDescent="0.2">
      <c r="C21946" s="13"/>
    </row>
    <row r="21947" spans="3:3" x14ac:dyDescent="0.2">
      <c r="C21947" s="13"/>
    </row>
    <row r="21948" spans="3:3" x14ac:dyDescent="0.2">
      <c r="C21948" s="13"/>
    </row>
    <row r="21949" spans="3:3" x14ac:dyDescent="0.2">
      <c r="C21949" s="13"/>
    </row>
    <row r="21950" spans="3:3" x14ac:dyDescent="0.2">
      <c r="C21950" s="13"/>
    </row>
    <row r="21951" spans="3:3" x14ac:dyDescent="0.2">
      <c r="C21951" s="13"/>
    </row>
    <row r="21952" spans="3:3" x14ac:dyDescent="0.2">
      <c r="C21952" s="13"/>
    </row>
    <row r="21953" spans="3:3" x14ac:dyDescent="0.2">
      <c r="C21953" s="13"/>
    </row>
    <row r="21954" spans="3:3" x14ac:dyDescent="0.2">
      <c r="C21954" s="13"/>
    </row>
    <row r="21955" spans="3:3" x14ac:dyDescent="0.2">
      <c r="C21955" s="13"/>
    </row>
    <row r="21956" spans="3:3" x14ac:dyDescent="0.2">
      <c r="C21956" s="13"/>
    </row>
    <row r="21957" spans="3:3" x14ac:dyDescent="0.2">
      <c r="C21957" s="13"/>
    </row>
    <row r="21958" spans="3:3" x14ac:dyDescent="0.2">
      <c r="C21958" s="13"/>
    </row>
    <row r="21959" spans="3:3" x14ac:dyDescent="0.2">
      <c r="C21959" s="13"/>
    </row>
    <row r="21960" spans="3:3" x14ac:dyDescent="0.2">
      <c r="C21960" s="13"/>
    </row>
    <row r="21961" spans="3:3" x14ac:dyDescent="0.2">
      <c r="C21961" s="13"/>
    </row>
    <row r="21962" spans="3:3" x14ac:dyDescent="0.2">
      <c r="C21962" s="13"/>
    </row>
    <row r="21963" spans="3:3" x14ac:dyDescent="0.2">
      <c r="C21963" s="13"/>
    </row>
    <row r="21964" spans="3:3" x14ac:dyDescent="0.2">
      <c r="C21964" s="13"/>
    </row>
    <row r="21965" spans="3:3" x14ac:dyDescent="0.2">
      <c r="C21965" s="13"/>
    </row>
    <row r="21966" spans="3:3" x14ac:dyDescent="0.2">
      <c r="C21966" s="13"/>
    </row>
    <row r="21967" spans="3:3" x14ac:dyDescent="0.2">
      <c r="C21967" s="13"/>
    </row>
    <row r="21968" spans="3:3" x14ac:dyDescent="0.2">
      <c r="C21968" s="13"/>
    </row>
    <row r="21969" spans="3:3" x14ac:dyDescent="0.2">
      <c r="C21969" s="13"/>
    </row>
    <row r="21970" spans="3:3" x14ac:dyDescent="0.2">
      <c r="C21970" s="13"/>
    </row>
    <row r="21971" spans="3:3" x14ac:dyDescent="0.2">
      <c r="C21971" s="13"/>
    </row>
    <row r="21972" spans="3:3" x14ac:dyDescent="0.2">
      <c r="C21972" s="13"/>
    </row>
    <row r="21973" spans="3:3" x14ac:dyDescent="0.2">
      <c r="C21973" s="13"/>
    </row>
    <row r="21974" spans="3:3" x14ac:dyDescent="0.2">
      <c r="C21974" s="13"/>
    </row>
    <row r="21975" spans="3:3" x14ac:dyDescent="0.2">
      <c r="C21975" s="13"/>
    </row>
    <row r="21976" spans="3:3" x14ac:dyDescent="0.2">
      <c r="C21976" s="13"/>
    </row>
    <row r="21977" spans="3:3" x14ac:dyDescent="0.2">
      <c r="C21977" s="13"/>
    </row>
    <row r="21978" spans="3:3" x14ac:dyDescent="0.2">
      <c r="C21978" s="13"/>
    </row>
    <row r="21979" spans="3:3" x14ac:dyDescent="0.2">
      <c r="C21979" s="13"/>
    </row>
    <row r="21980" spans="3:3" x14ac:dyDescent="0.2">
      <c r="C21980" s="13"/>
    </row>
    <row r="21981" spans="3:3" x14ac:dyDescent="0.2">
      <c r="C21981" s="13"/>
    </row>
    <row r="21982" spans="3:3" x14ac:dyDescent="0.2">
      <c r="C21982" s="13"/>
    </row>
    <row r="21983" spans="3:3" x14ac:dyDescent="0.2">
      <c r="C21983" s="13"/>
    </row>
    <row r="21984" spans="3:3" x14ac:dyDescent="0.2">
      <c r="C21984" s="13"/>
    </row>
    <row r="21985" spans="3:3" x14ac:dyDescent="0.2">
      <c r="C21985" s="13"/>
    </row>
    <row r="21986" spans="3:3" x14ac:dyDescent="0.2">
      <c r="C21986" s="13"/>
    </row>
    <row r="21987" spans="3:3" x14ac:dyDescent="0.2">
      <c r="C21987" s="13"/>
    </row>
    <row r="21988" spans="3:3" x14ac:dyDescent="0.2">
      <c r="C21988" s="13"/>
    </row>
    <row r="21989" spans="3:3" x14ac:dyDescent="0.2">
      <c r="C21989" s="13"/>
    </row>
    <row r="21990" spans="3:3" x14ac:dyDescent="0.2">
      <c r="C21990" s="13"/>
    </row>
    <row r="21991" spans="3:3" x14ac:dyDescent="0.2">
      <c r="C21991" s="13"/>
    </row>
    <row r="21992" spans="3:3" x14ac:dyDescent="0.2">
      <c r="C21992" s="13"/>
    </row>
    <row r="21993" spans="3:3" x14ac:dyDescent="0.2">
      <c r="C21993" s="13"/>
    </row>
    <row r="21994" spans="3:3" x14ac:dyDescent="0.2">
      <c r="C21994" s="13"/>
    </row>
    <row r="21995" spans="3:3" x14ac:dyDescent="0.2">
      <c r="C21995" s="13"/>
    </row>
    <row r="21996" spans="3:3" x14ac:dyDescent="0.2">
      <c r="C21996" s="13"/>
    </row>
    <row r="21997" spans="3:3" x14ac:dyDescent="0.2">
      <c r="C21997" s="13"/>
    </row>
    <row r="21998" spans="3:3" x14ac:dyDescent="0.2">
      <c r="C21998" s="13"/>
    </row>
    <row r="21999" spans="3:3" x14ac:dyDescent="0.2">
      <c r="C21999" s="13"/>
    </row>
    <row r="22000" spans="3:3" x14ac:dyDescent="0.2">
      <c r="C22000" s="13"/>
    </row>
    <row r="22001" spans="3:3" x14ac:dyDescent="0.2">
      <c r="C22001" s="13"/>
    </row>
    <row r="22002" spans="3:3" x14ac:dyDescent="0.2">
      <c r="C22002" s="13"/>
    </row>
    <row r="22003" spans="3:3" x14ac:dyDescent="0.2">
      <c r="C22003" s="13"/>
    </row>
    <row r="22004" spans="3:3" x14ac:dyDescent="0.2">
      <c r="C22004" s="13"/>
    </row>
    <row r="22005" spans="3:3" x14ac:dyDescent="0.2">
      <c r="C22005" s="13"/>
    </row>
    <row r="22006" spans="3:3" x14ac:dyDescent="0.2">
      <c r="C22006" s="13"/>
    </row>
    <row r="22007" spans="3:3" x14ac:dyDescent="0.2">
      <c r="C22007" s="13"/>
    </row>
    <row r="22008" spans="3:3" x14ac:dyDescent="0.2">
      <c r="C22008" s="13"/>
    </row>
    <row r="22009" spans="3:3" x14ac:dyDescent="0.2">
      <c r="C22009" s="13"/>
    </row>
    <row r="22010" spans="3:3" x14ac:dyDescent="0.2">
      <c r="C22010" s="13"/>
    </row>
    <row r="22011" spans="3:3" x14ac:dyDescent="0.2">
      <c r="C22011" s="13"/>
    </row>
    <row r="22012" spans="3:3" x14ac:dyDescent="0.2">
      <c r="C22012" s="13"/>
    </row>
    <row r="22013" spans="3:3" x14ac:dyDescent="0.2">
      <c r="C22013" s="13"/>
    </row>
    <row r="22014" spans="3:3" x14ac:dyDescent="0.2">
      <c r="C22014" s="13"/>
    </row>
    <row r="22015" spans="3:3" x14ac:dyDescent="0.2">
      <c r="C22015" s="13"/>
    </row>
    <row r="22016" spans="3:3" x14ac:dyDescent="0.2">
      <c r="C22016" s="13"/>
    </row>
    <row r="22017" spans="3:3" x14ac:dyDescent="0.2">
      <c r="C22017" s="13"/>
    </row>
    <row r="22018" spans="3:3" x14ac:dyDescent="0.2">
      <c r="C22018" s="13"/>
    </row>
    <row r="22019" spans="3:3" x14ac:dyDescent="0.2">
      <c r="C22019" s="13"/>
    </row>
    <row r="22020" spans="3:3" x14ac:dyDescent="0.2">
      <c r="C22020" s="13"/>
    </row>
    <row r="22021" spans="3:3" x14ac:dyDescent="0.2">
      <c r="C22021" s="13"/>
    </row>
    <row r="22022" spans="3:3" x14ac:dyDescent="0.2">
      <c r="C22022" s="13"/>
    </row>
    <row r="22023" spans="3:3" x14ac:dyDescent="0.2">
      <c r="C22023" s="13"/>
    </row>
    <row r="22024" spans="3:3" x14ac:dyDescent="0.2">
      <c r="C22024" s="13"/>
    </row>
    <row r="22025" spans="3:3" x14ac:dyDescent="0.2">
      <c r="C22025" s="13"/>
    </row>
    <row r="22026" spans="3:3" x14ac:dyDescent="0.2">
      <c r="C22026" s="13"/>
    </row>
    <row r="22027" spans="3:3" x14ac:dyDescent="0.2">
      <c r="C22027" s="13"/>
    </row>
    <row r="22028" spans="3:3" x14ac:dyDescent="0.2">
      <c r="C22028" s="13"/>
    </row>
    <row r="22029" spans="3:3" x14ac:dyDescent="0.2">
      <c r="C22029" s="13"/>
    </row>
    <row r="22030" spans="3:3" x14ac:dyDescent="0.2">
      <c r="C22030" s="13"/>
    </row>
    <row r="22031" spans="3:3" x14ac:dyDescent="0.2">
      <c r="C22031" s="13"/>
    </row>
    <row r="22032" spans="3:3" x14ac:dyDescent="0.2">
      <c r="C22032" s="13"/>
    </row>
    <row r="22033" spans="3:3" x14ac:dyDescent="0.2">
      <c r="C22033" s="13"/>
    </row>
    <row r="22034" spans="3:3" x14ac:dyDescent="0.2">
      <c r="C22034" s="13"/>
    </row>
    <row r="22035" spans="3:3" x14ac:dyDescent="0.2">
      <c r="C22035" s="13"/>
    </row>
    <row r="22036" spans="3:3" x14ac:dyDescent="0.2">
      <c r="C22036" s="13"/>
    </row>
    <row r="22037" spans="3:3" x14ac:dyDescent="0.2">
      <c r="C22037" s="13"/>
    </row>
    <row r="22038" spans="3:3" x14ac:dyDescent="0.2">
      <c r="C22038" s="13"/>
    </row>
    <row r="22039" spans="3:3" x14ac:dyDescent="0.2">
      <c r="C22039" s="13"/>
    </row>
    <row r="22040" spans="3:3" x14ac:dyDescent="0.2">
      <c r="C22040" s="13"/>
    </row>
    <row r="22041" spans="3:3" x14ac:dyDescent="0.2">
      <c r="C22041" s="13"/>
    </row>
    <row r="22042" spans="3:3" x14ac:dyDescent="0.2">
      <c r="C22042" s="13"/>
    </row>
    <row r="22043" spans="3:3" x14ac:dyDescent="0.2">
      <c r="C22043" s="13"/>
    </row>
    <row r="22044" spans="3:3" x14ac:dyDescent="0.2">
      <c r="C22044" s="13"/>
    </row>
    <row r="22045" spans="3:3" x14ac:dyDescent="0.2">
      <c r="C22045" s="13"/>
    </row>
    <row r="22046" spans="3:3" x14ac:dyDescent="0.2">
      <c r="C22046" s="13"/>
    </row>
    <row r="22047" spans="3:3" x14ac:dyDescent="0.2">
      <c r="C22047" s="13"/>
    </row>
    <row r="22048" spans="3:3" x14ac:dyDescent="0.2">
      <c r="C22048" s="13"/>
    </row>
    <row r="22049" spans="3:3" x14ac:dyDescent="0.2">
      <c r="C22049" s="13"/>
    </row>
    <row r="22050" spans="3:3" x14ac:dyDescent="0.2">
      <c r="C22050" s="13"/>
    </row>
    <row r="22051" spans="3:3" x14ac:dyDescent="0.2">
      <c r="C22051" s="13"/>
    </row>
    <row r="22052" spans="3:3" x14ac:dyDescent="0.2">
      <c r="C22052" s="13"/>
    </row>
    <row r="22053" spans="3:3" x14ac:dyDescent="0.2">
      <c r="C22053" s="13"/>
    </row>
    <row r="22054" spans="3:3" x14ac:dyDescent="0.2">
      <c r="C22054" s="13"/>
    </row>
    <row r="22055" spans="3:3" x14ac:dyDescent="0.2">
      <c r="C22055" s="13"/>
    </row>
    <row r="22056" spans="3:3" x14ac:dyDescent="0.2">
      <c r="C22056" s="13"/>
    </row>
    <row r="22057" spans="3:3" x14ac:dyDescent="0.2">
      <c r="C22057" s="13"/>
    </row>
    <row r="22058" spans="3:3" x14ac:dyDescent="0.2">
      <c r="C22058" s="13"/>
    </row>
    <row r="22059" spans="3:3" x14ac:dyDescent="0.2">
      <c r="C22059" s="13"/>
    </row>
    <row r="22060" spans="3:3" x14ac:dyDescent="0.2">
      <c r="C22060" s="13"/>
    </row>
    <row r="22061" spans="3:3" x14ac:dyDescent="0.2">
      <c r="C22061" s="13"/>
    </row>
    <row r="22062" spans="3:3" x14ac:dyDescent="0.2">
      <c r="C22062" s="13"/>
    </row>
    <row r="22063" spans="3:3" x14ac:dyDescent="0.2">
      <c r="C22063" s="13"/>
    </row>
    <row r="22064" spans="3:3" x14ac:dyDescent="0.2">
      <c r="C22064" s="13"/>
    </row>
    <row r="22065" spans="3:3" x14ac:dyDescent="0.2">
      <c r="C22065" s="13"/>
    </row>
    <row r="22066" spans="3:3" x14ac:dyDescent="0.2">
      <c r="C22066" s="13"/>
    </row>
    <row r="22067" spans="3:3" x14ac:dyDescent="0.2">
      <c r="C22067" s="13"/>
    </row>
    <row r="22068" spans="3:3" x14ac:dyDescent="0.2">
      <c r="C22068" s="13"/>
    </row>
    <row r="22069" spans="3:3" x14ac:dyDescent="0.2">
      <c r="C22069" s="13"/>
    </row>
    <row r="22070" spans="3:3" x14ac:dyDescent="0.2">
      <c r="C22070" s="13"/>
    </row>
    <row r="22071" spans="3:3" x14ac:dyDescent="0.2">
      <c r="C22071" s="13"/>
    </row>
    <row r="22072" spans="3:3" x14ac:dyDescent="0.2">
      <c r="C22072" s="13"/>
    </row>
    <row r="22073" spans="3:3" x14ac:dyDescent="0.2">
      <c r="C22073" s="13"/>
    </row>
    <row r="22074" spans="3:3" x14ac:dyDescent="0.2">
      <c r="C22074" s="13"/>
    </row>
    <row r="22075" spans="3:3" x14ac:dyDescent="0.2">
      <c r="C22075" s="13"/>
    </row>
    <row r="22076" spans="3:3" x14ac:dyDescent="0.2">
      <c r="C22076" s="13"/>
    </row>
    <row r="22077" spans="3:3" x14ac:dyDescent="0.2">
      <c r="C22077" s="13"/>
    </row>
    <row r="22078" spans="3:3" x14ac:dyDescent="0.2">
      <c r="C22078" s="13"/>
    </row>
    <row r="22079" spans="3:3" x14ac:dyDescent="0.2">
      <c r="C22079" s="13"/>
    </row>
    <row r="22080" spans="3:3" x14ac:dyDescent="0.2">
      <c r="C22080" s="13"/>
    </row>
    <row r="22081" spans="3:3" x14ac:dyDescent="0.2">
      <c r="C22081" s="13"/>
    </row>
    <row r="22082" spans="3:3" x14ac:dyDescent="0.2">
      <c r="C22082" s="13"/>
    </row>
    <row r="22083" spans="3:3" x14ac:dyDescent="0.2">
      <c r="C22083" s="13"/>
    </row>
    <row r="22084" spans="3:3" x14ac:dyDescent="0.2">
      <c r="C22084" s="13"/>
    </row>
    <row r="22085" spans="3:3" x14ac:dyDescent="0.2">
      <c r="C22085" s="13"/>
    </row>
    <row r="22086" spans="3:3" x14ac:dyDescent="0.2">
      <c r="C22086" s="13"/>
    </row>
    <row r="22087" spans="3:3" x14ac:dyDescent="0.2">
      <c r="C22087" s="13"/>
    </row>
    <row r="22088" spans="3:3" x14ac:dyDescent="0.2">
      <c r="C22088" s="13"/>
    </row>
    <row r="22089" spans="3:3" x14ac:dyDescent="0.2">
      <c r="C22089" s="13"/>
    </row>
    <row r="22090" spans="3:3" x14ac:dyDescent="0.2">
      <c r="C22090" s="13"/>
    </row>
    <row r="22091" spans="3:3" x14ac:dyDescent="0.2">
      <c r="C22091" s="13"/>
    </row>
    <row r="22092" spans="3:3" x14ac:dyDescent="0.2">
      <c r="C22092" s="13"/>
    </row>
    <row r="22093" spans="3:3" x14ac:dyDescent="0.2">
      <c r="C22093" s="13"/>
    </row>
    <row r="22094" spans="3:3" x14ac:dyDescent="0.2">
      <c r="C22094" s="13"/>
    </row>
    <row r="22095" spans="3:3" x14ac:dyDescent="0.2">
      <c r="C22095" s="13"/>
    </row>
    <row r="22096" spans="3:3" x14ac:dyDescent="0.2">
      <c r="C22096" s="13"/>
    </row>
    <row r="22097" spans="3:3" x14ac:dyDescent="0.2">
      <c r="C22097" s="13"/>
    </row>
    <row r="22098" spans="3:3" x14ac:dyDescent="0.2">
      <c r="C22098" s="13"/>
    </row>
    <row r="22099" spans="3:3" x14ac:dyDescent="0.2">
      <c r="C22099" s="13"/>
    </row>
    <row r="22100" spans="3:3" x14ac:dyDescent="0.2">
      <c r="C22100" s="13"/>
    </row>
    <row r="22101" spans="3:3" x14ac:dyDescent="0.2">
      <c r="C22101" s="13"/>
    </row>
    <row r="22102" spans="3:3" x14ac:dyDescent="0.2">
      <c r="C22102" s="13"/>
    </row>
    <row r="22103" spans="3:3" x14ac:dyDescent="0.2">
      <c r="C22103" s="13"/>
    </row>
    <row r="22104" spans="3:3" x14ac:dyDescent="0.2">
      <c r="C22104" s="13"/>
    </row>
    <row r="22105" spans="3:3" x14ac:dyDescent="0.2">
      <c r="C22105" s="13"/>
    </row>
    <row r="22106" spans="3:3" x14ac:dyDescent="0.2">
      <c r="C22106" s="13"/>
    </row>
    <row r="22107" spans="3:3" x14ac:dyDescent="0.2">
      <c r="C22107" s="13"/>
    </row>
    <row r="22108" spans="3:3" x14ac:dyDescent="0.2">
      <c r="C22108" s="13"/>
    </row>
    <row r="22109" spans="3:3" x14ac:dyDescent="0.2">
      <c r="C22109" s="13"/>
    </row>
    <row r="22110" spans="3:3" x14ac:dyDescent="0.2">
      <c r="C22110" s="13"/>
    </row>
    <row r="22111" spans="3:3" x14ac:dyDescent="0.2">
      <c r="C22111" s="13"/>
    </row>
    <row r="22112" spans="3:3" x14ac:dyDescent="0.2">
      <c r="C22112" s="13"/>
    </row>
    <row r="22113" spans="3:3" x14ac:dyDescent="0.2">
      <c r="C22113" s="13"/>
    </row>
    <row r="22114" spans="3:3" x14ac:dyDescent="0.2">
      <c r="C22114" s="13"/>
    </row>
    <row r="22115" spans="3:3" x14ac:dyDescent="0.2">
      <c r="C22115" s="13"/>
    </row>
    <row r="22116" spans="3:3" x14ac:dyDescent="0.2">
      <c r="C22116" s="13"/>
    </row>
    <row r="22117" spans="3:3" x14ac:dyDescent="0.2">
      <c r="C22117" s="13"/>
    </row>
    <row r="22118" spans="3:3" x14ac:dyDescent="0.2">
      <c r="C22118" s="13"/>
    </row>
    <row r="22119" spans="3:3" x14ac:dyDescent="0.2">
      <c r="C22119" s="13"/>
    </row>
    <row r="22120" spans="3:3" x14ac:dyDescent="0.2">
      <c r="C22120" s="13"/>
    </row>
    <row r="22121" spans="3:3" x14ac:dyDescent="0.2">
      <c r="C22121" s="13"/>
    </row>
    <row r="22122" spans="3:3" x14ac:dyDescent="0.2">
      <c r="C22122" s="13"/>
    </row>
    <row r="22123" spans="3:3" x14ac:dyDescent="0.2">
      <c r="C22123" s="13"/>
    </row>
    <row r="22124" spans="3:3" x14ac:dyDescent="0.2">
      <c r="C22124" s="13"/>
    </row>
    <row r="22125" spans="3:3" x14ac:dyDescent="0.2">
      <c r="C22125" s="13"/>
    </row>
    <row r="22126" spans="3:3" x14ac:dyDescent="0.2">
      <c r="C22126" s="13"/>
    </row>
    <row r="22127" spans="3:3" x14ac:dyDescent="0.2">
      <c r="C22127" s="13"/>
    </row>
    <row r="22128" spans="3:3" x14ac:dyDescent="0.2">
      <c r="C22128" s="13"/>
    </row>
    <row r="22129" spans="3:3" x14ac:dyDescent="0.2">
      <c r="C22129" s="13"/>
    </row>
    <row r="22130" spans="3:3" x14ac:dyDescent="0.2">
      <c r="C22130" s="13"/>
    </row>
    <row r="22131" spans="3:3" x14ac:dyDescent="0.2">
      <c r="C22131" s="13"/>
    </row>
    <row r="22132" spans="3:3" x14ac:dyDescent="0.2">
      <c r="C22132" s="13"/>
    </row>
    <row r="22133" spans="3:3" x14ac:dyDescent="0.2">
      <c r="C22133" s="13"/>
    </row>
    <row r="22134" spans="3:3" x14ac:dyDescent="0.2">
      <c r="C22134" s="13"/>
    </row>
    <row r="22135" spans="3:3" x14ac:dyDescent="0.2">
      <c r="C22135" s="13"/>
    </row>
    <row r="22136" spans="3:3" x14ac:dyDescent="0.2">
      <c r="C22136" s="13"/>
    </row>
    <row r="22137" spans="3:3" x14ac:dyDescent="0.2">
      <c r="C22137" s="13"/>
    </row>
    <row r="22138" spans="3:3" x14ac:dyDescent="0.2">
      <c r="C22138" s="13"/>
    </row>
    <row r="22139" spans="3:3" x14ac:dyDescent="0.2">
      <c r="C22139" s="13"/>
    </row>
    <row r="22140" spans="3:3" x14ac:dyDescent="0.2">
      <c r="C22140" s="13"/>
    </row>
    <row r="22141" spans="3:3" x14ac:dyDescent="0.2">
      <c r="C22141" s="13"/>
    </row>
    <row r="22142" spans="3:3" x14ac:dyDescent="0.2">
      <c r="C22142" s="13"/>
    </row>
    <row r="22143" spans="3:3" x14ac:dyDescent="0.2">
      <c r="C22143" s="13"/>
    </row>
    <row r="22144" spans="3:3" x14ac:dyDescent="0.2">
      <c r="C22144" s="13"/>
    </row>
    <row r="22145" spans="3:3" x14ac:dyDescent="0.2">
      <c r="C22145" s="13"/>
    </row>
    <row r="22146" spans="3:3" x14ac:dyDescent="0.2">
      <c r="C22146" s="13"/>
    </row>
    <row r="22147" spans="3:3" x14ac:dyDescent="0.2">
      <c r="C22147" s="13"/>
    </row>
    <row r="22148" spans="3:3" x14ac:dyDescent="0.2">
      <c r="C22148" s="13"/>
    </row>
    <row r="22149" spans="3:3" x14ac:dyDescent="0.2">
      <c r="C22149" s="13"/>
    </row>
    <row r="22150" spans="3:3" x14ac:dyDescent="0.2">
      <c r="C22150" s="13"/>
    </row>
    <row r="22151" spans="3:3" x14ac:dyDescent="0.2">
      <c r="C22151" s="13"/>
    </row>
    <row r="22152" spans="3:3" x14ac:dyDescent="0.2">
      <c r="C22152" s="13"/>
    </row>
    <row r="22153" spans="3:3" x14ac:dyDescent="0.2">
      <c r="C22153" s="13"/>
    </row>
    <row r="22154" spans="3:3" x14ac:dyDescent="0.2">
      <c r="C22154" s="13"/>
    </row>
    <row r="22155" spans="3:3" x14ac:dyDescent="0.2">
      <c r="C22155" s="13"/>
    </row>
    <row r="22156" spans="3:3" x14ac:dyDescent="0.2">
      <c r="C22156" s="13"/>
    </row>
    <row r="22157" spans="3:3" x14ac:dyDescent="0.2">
      <c r="C22157" s="13"/>
    </row>
    <row r="22158" spans="3:3" x14ac:dyDescent="0.2">
      <c r="C22158" s="13"/>
    </row>
    <row r="22159" spans="3:3" x14ac:dyDescent="0.2">
      <c r="C22159" s="13"/>
    </row>
    <row r="22160" spans="3:3" x14ac:dyDescent="0.2">
      <c r="C22160" s="13"/>
    </row>
    <row r="22161" spans="3:3" x14ac:dyDescent="0.2">
      <c r="C22161" s="13"/>
    </row>
    <row r="22162" spans="3:3" x14ac:dyDescent="0.2">
      <c r="C22162" s="13"/>
    </row>
    <row r="22163" spans="3:3" x14ac:dyDescent="0.2">
      <c r="C22163" s="13"/>
    </row>
    <row r="22164" spans="3:3" x14ac:dyDescent="0.2">
      <c r="C22164" s="13"/>
    </row>
    <row r="22165" spans="3:3" x14ac:dyDescent="0.2">
      <c r="C22165" s="13"/>
    </row>
    <row r="22166" spans="3:3" x14ac:dyDescent="0.2">
      <c r="C22166" s="13"/>
    </row>
    <row r="22167" spans="3:3" x14ac:dyDescent="0.2">
      <c r="C22167" s="13"/>
    </row>
    <row r="22168" spans="3:3" x14ac:dyDescent="0.2">
      <c r="C22168" s="13"/>
    </row>
    <row r="22169" spans="3:3" x14ac:dyDescent="0.2">
      <c r="C22169" s="13"/>
    </row>
    <row r="22170" spans="3:3" x14ac:dyDescent="0.2">
      <c r="C22170" s="13"/>
    </row>
    <row r="22171" spans="3:3" x14ac:dyDescent="0.2">
      <c r="C22171" s="13"/>
    </row>
    <row r="22172" spans="3:3" x14ac:dyDescent="0.2">
      <c r="C22172" s="13"/>
    </row>
    <row r="22173" spans="3:3" x14ac:dyDescent="0.2">
      <c r="C22173" s="13"/>
    </row>
    <row r="22174" spans="3:3" x14ac:dyDescent="0.2">
      <c r="C22174" s="13"/>
    </row>
    <row r="22175" spans="3:3" x14ac:dyDescent="0.2">
      <c r="C22175" s="13"/>
    </row>
    <row r="22176" spans="3:3" x14ac:dyDescent="0.2">
      <c r="C22176" s="13"/>
    </row>
    <row r="22177" spans="3:3" x14ac:dyDescent="0.2">
      <c r="C22177" s="13"/>
    </row>
    <row r="22178" spans="3:3" x14ac:dyDescent="0.2">
      <c r="C22178" s="13"/>
    </row>
    <row r="22179" spans="3:3" x14ac:dyDescent="0.2">
      <c r="C22179" s="13"/>
    </row>
    <row r="22180" spans="3:3" x14ac:dyDescent="0.2">
      <c r="C22180" s="13"/>
    </row>
    <row r="22181" spans="3:3" x14ac:dyDescent="0.2">
      <c r="C22181" s="13"/>
    </row>
    <row r="22182" spans="3:3" x14ac:dyDescent="0.2">
      <c r="C22182" s="13"/>
    </row>
    <row r="22183" spans="3:3" x14ac:dyDescent="0.2">
      <c r="C22183" s="13"/>
    </row>
    <row r="22184" spans="3:3" x14ac:dyDescent="0.2">
      <c r="C22184" s="13"/>
    </row>
    <row r="22185" spans="3:3" x14ac:dyDescent="0.2">
      <c r="C22185" s="13"/>
    </row>
    <row r="22186" spans="3:3" x14ac:dyDescent="0.2">
      <c r="C22186" s="13"/>
    </row>
    <row r="22187" spans="3:3" x14ac:dyDescent="0.2">
      <c r="C22187" s="13"/>
    </row>
    <row r="22188" spans="3:3" x14ac:dyDescent="0.2">
      <c r="C22188" s="13"/>
    </row>
    <row r="22189" spans="3:3" x14ac:dyDescent="0.2">
      <c r="C22189" s="13"/>
    </row>
    <row r="22190" spans="3:3" x14ac:dyDescent="0.2">
      <c r="C22190" s="13"/>
    </row>
    <row r="22191" spans="3:3" x14ac:dyDescent="0.2">
      <c r="C22191" s="13"/>
    </row>
    <row r="22192" spans="3:3" x14ac:dyDescent="0.2">
      <c r="C22192" s="13"/>
    </row>
    <row r="22193" spans="3:3" x14ac:dyDescent="0.2">
      <c r="C22193" s="13"/>
    </row>
    <row r="22194" spans="3:3" x14ac:dyDescent="0.2">
      <c r="C22194" s="13"/>
    </row>
    <row r="22195" spans="3:3" x14ac:dyDescent="0.2">
      <c r="C22195" s="13"/>
    </row>
    <row r="22196" spans="3:3" x14ac:dyDescent="0.2">
      <c r="C22196" s="13"/>
    </row>
    <row r="22197" spans="3:3" x14ac:dyDescent="0.2">
      <c r="C22197" s="13"/>
    </row>
    <row r="22198" spans="3:3" x14ac:dyDescent="0.2">
      <c r="C22198" s="13"/>
    </row>
    <row r="22199" spans="3:3" x14ac:dyDescent="0.2">
      <c r="C22199" s="13"/>
    </row>
    <row r="22200" spans="3:3" x14ac:dyDescent="0.2">
      <c r="C22200" s="13"/>
    </row>
    <row r="22201" spans="3:3" x14ac:dyDescent="0.2">
      <c r="C22201" s="13"/>
    </row>
    <row r="22202" spans="3:3" x14ac:dyDescent="0.2">
      <c r="C22202" s="13"/>
    </row>
    <row r="22203" spans="3:3" x14ac:dyDescent="0.2">
      <c r="C22203" s="13"/>
    </row>
    <row r="22204" spans="3:3" x14ac:dyDescent="0.2">
      <c r="C22204" s="13"/>
    </row>
    <row r="22205" spans="3:3" x14ac:dyDescent="0.2">
      <c r="C22205" s="13"/>
    </row>
    <row r="22206" spans="3:3" x14ac:dyDescent="0.2">
      <c r="C22206" s="13"/>
    </row>
    <row r="22207" spans="3:3" x14ac:dyDescent="0.2">
      <c r="C22207" s="13"/>
    </row>
    <row r="22208" spans="3:3" x14ac:dyDescent="0.2">
      <c r="C22208" s="13"/>
    </row>
    <row r="22209" spans="3:3" x14ac:dyDescent="0.2">
      <c r="C22209" s="13"/>
    </row>
    <row r="22210" spans="3:3" x14ac:dyDescent="0.2">
      <c r="C22210" s="13"/>
    </row>
    <row r="22211" spans="3:3" x14ac:dyDescent="0.2">
      <c r="C22211" s="13"/>
    </row>
    <row r="22212" spans="3:3" x14ac:dyDescent="0.2">
      <c r="C22212" s="13"/>
    </row>
    <row r="22213" spans="3:3" x14ac:dyDescent="0.2">
      <c r="C22213" s="13"/>
    </row>
    <row r="22214" spans="3:3" x14ac:dyDescent="0.2">
      <c r="C22214" s="13"/>
    </row>
    <row r="22215" spans="3:3" x14ac:dyDescent="0.2">
      <c r="C22215" s="13"/>
    </row>
    <row r="22216" spans="3:3" x14ac:dyDescent="0.2">
      <c r="C22216" s="13"/>
    </row>
    <row r="22217" spans="3:3" x14ac:dyDescent="0.2">
      <c r="C22217" s="13"/>
    </row>
    <row r="22218" spans="3:3" x14ac:dyDescent="0.2">
      <c r="C22218" s="13"/>
    </row>
    <row r="22219" spans="3:3" x14ac:dyDescent="0.2">
      <c r="C22219" s="13"/>
    </row>
    <row r="22220" spans="3:3" x14ac:dyDescent="0.2">
      <c r="C22220" s="13"/>
    </row>
    <row r="22221" spans="3:3" x14ac:dyDescent="0.2">
      <c r="C22221" s="13"/>
    </row>
    <row r="22222" spans="3:3" x14ac:dyDescent="0.2">
      <c r="C22222" s="13"/>
    </row>
    <row r="22223" spans="3:3" x14ac:dyDescent="0.2">
      <c r="C22223" s="13"/>
    </row>
    <row r="22224" spans="3:3" x14ac:dyDescent="0.2">
      <c r="C22224" s="13"/>
    </row>
    <row r="22225" spans="3:3" x14ac:dyDescent="0.2">
      <c r="C22225" s="13"/>
    </row>
    <row r="22226" spans="3:3" x14ac:dyDescent="0.2">
      <c r="C22226" s="13"/>
    </row>
    <row r="22227" spans="3:3" x14ac:dyDescent="0.2">
      <c r="C22227" s="13"/>
    </row>
    <row r="22228" spans="3:3" x14ac:dyDescent="0.2">
      <c r="C22228" s="13"/>
    </row>
    <row r="22229" spans="3:3" x14ac:dyDescent="0.2">
      <c r="C22229" s="13"/>
    </row>
    <row r="22230" spans="3:3" x14ac:dyDescent="0.2">
      <c r="C22230" s="13"/>
    </row>
    <row r="22231" spans="3:3" x14ac:dyDescent="0.2">
      <c r="C22231" s="13"/>
    </row>
    <row r="22232" spans="3:3" x14ac:dyDescent="0.2">
      <c r="C22232" s="13"/>
    </row>
    <row r="22233" spans="3:3" x14ac:dyDescent="0.2">
      <c r="C22233" s="13"/>
    </row>
    <row r="22234" spans="3:3" x14ac:dyDescent="0.2">
      <c r="C22234" s="13"/>
    </row>
    <row r="22235" spans="3:3" x14ac:dyDescent="0.2">
      <c r="C22235" s="13"/>
    </row>
    <row r="22236" spans="3:3" x14ac:dyDescent="0.2">
      <c r="C22236" s="13"/>
    </row>
    <row r="22237" spans="3:3" x14ac:dyDescent="0.2">
      <c r="C22237" s="13"/>
    </row>
    <row r="22238" spans="3:3" x14ac:dyDescent="0.2">
      <c r="C22238" s="13"/>
    </row>
    <row r="22239" spans="3:3" x14ac:dyDescent="0.2">
      <c r="C22239" s="13"/>
    </row>
    <row r="22240" spans="3:3" x14ac:dyDescent="0.2">
      <c r="C22240" s="13"/>
    </row>
    <row r="22241" spans="3:3" x14ac:dyDescent="0.2">
      <c r="C22241" s="13"/>
    </row>
    <row r="22242" spans="3:3" x14ac:dyDescent="0.2">
      <c r="C22242" s="13"/>
    </row>
    <row r="22243" spans="3:3" x14ac:dyDescent="0.2">
      <c r="C22243" s="13"/>
    </row>
    <row r="22244" spans="3:3" x14ac:dyDescent="0.2">
      <c r="C22244" s="13"/>
    </row>
    <row r="22245" spans="3:3" x14ac:dyDescent="0.2">
      <c r="C22245" s="13"/>
    </row>
    <row r="22246" spans="3:3" x14ac:dyDescent="0.2">
      <c r="C22246" s="13"/>
    </row>
    <row r="22247" spans="3:3" x14ac:dyDescent="0.2">
      <c r="C22247" s="13"/>
    </row>
    <row r="22248" spans="3:3" x14ac:dyDescent="0.2">
      <c r="C22248" s="13"/>
    </row>
    <row r="22249" spans="3:3" x14ac:dyDescent="0.2">
      <c r="C22249" s="13"/>
    </row>
    <row r="22250" spans="3:3" x14ac:dyDescent="0.2">
      <c r="C22250" s="13"/>
    </row>
    <row r="22251" spans="3:3" x14ac:dyDescent="0.2">
      <c r="C22251" s="13"/>
    </row>
    <row r="22252" spans="3:3" x14ac:dyDescent="0.2">
      <c r="C22252" s="13"/>
    </row>
    <row r="22253" spans="3:3" x14ac:dyDescent="0.2">
      <c r="C22253" s="13"/>
    </row>
    <row r="22254" spans="3:3" x14ac:dyDescent="0.2">
      <c r="C22254" s="13"/>
    </row>
    <row r="22255" spans="3:3" x14ac:dyDescent="0.2">
      <c r="C22255" s="13"/>
    </row>
    <row r="22256" spans="3:3" x14ac:dyDescent="0.2">
      <c r="C22256" s="13"/>
    </row>
    <row r="22257" spans="3:3" x14ac:dyDescent="0.2">
      <c r="C22257" s="13"/>
    </row>
    <row r="22258" spans="3:3" x14ac:dyDescent="0.2">
      <c r="C22258" s="13"/>
    </row>
    <row r="22259" spans="3:3" x14ac:dyDescent="0.2">
      <c r="C22259" s="13"/>
    </row>
    <row r="22260" spans="3:3" x14ac:dyDescent="0.2">
      <c r="C22260" s="13"/>
    </row>
    <row r="22261" spans="3:3" x14ac:dyDescent="0.2">
      <c r="C22261" s="13"/>
    </row>
    <row r="22262" spans="3:3" x14ac:dyDescent="0.2">
      <c r="C22262" s="13"/>
    </row>
    <row r="22263" spans="3:3" x14ac:dyDescent="0.2">
      <c r="C22263" s="13"/>
    </row>
    <row r="22264" spans="3:3" x14ac:dyDescent="0.2">
      <c r="C22264" s="13"/>
    </row>
    <row r="22265" spans="3:3" x14ac:dyDescent="0.2">
      <c r="C22265" s="13"/>
    </row>
    <row r="22266" spans="3:3" x14ac:dyDescent="0.2">
      <c r="C22266" s="13"/>
    </row>
    <row r="22267" spans="3:3" x14ac:dyDescent="0.2">
      <c r="C22267" s="13"/>
    </row>
    <row r="22268" spans="3:3" x14ac:dyDescent="0.2">
      <c r="C22268" s="13"/>
    </row>
    <row r="22269" spans="3:3" x14ac:dyDescent="0.2">
      <c r="C22269" s="13"/>
    </row>
    <row r="22270" spans="3:3" x14ac:dyDescent="0.2">
      <c r="C22270" s="13"/>
    </row>
    <row r="22271" spans="3:3" x14ac:dyDescent="0.2">
      <c r="C22271" s="13"/>
    </row>
    <row r="22272" spans="3:3" x14ac:dyDescent="0.2">
      <c r="C22272" s="13"/>
    </row>
    <row r="22273" spans="3:3" x14ac:dyDescent="0.2">
      <c r="C22273" s="13"/>
    </row>
    <row r="22274" spans="3:3" x14ac:dyDescent="0.2">
      <c r="C22274" s="13"/>
    </row>
    <row r="22275" spans="3:3" x14ac:dyDescent="0.2">
      <c r="C22275" s="13"/>
    </row>
    <row r="22276" spans="3:3" x14ac:dyDescent="0.2">
      <c r="C22276" s="13"/>
    </row>
    <row r="22277" spans="3:3" x14ac:dyDescent="0.2">
      <c r="C22277" s="13"/>
    </row>
    <row r="22278" spans="3:3" x14ac:dyDescent="0.2">
      <c r="C22278" s="13"/>
    </row>
    <row r="22279" spans="3:3" x14ac:dyDescent="0.2">
      <c r="C22279" s="13"/>
    </row>
    <row r="22280" spans="3:3" x14ac:dyDescent="0.2">
      <c r="C22280" s="13"/>
    </row>
    <row r="22281" spans="3:3" x14ac:dyDescent="0.2">
      <c r="C22281" s="13"/>
    </row>
    <row r="22282" spans="3:3" x14ac:dyDescent="0.2">
      <c r="C22282" s="13"/>
    </row>
    <row r="22283" spans="3:3" x14ac:dyDescent="0.2">
      <c r="C22283" s="13"/>
    </row>
    <row r="22284" spans="3:3" x14ac:dyDescent="0.2">
      <c r="C22284" s="13"/>
    </row>
    <row r="22285" spans="3:3" x14ac:dyDescent="0.2">
      <c r="C22285" s="13"/>
    </row>
    <row r="22286" spans="3:3" x14ac:dyDescent="0.2">
      <c r="C22286" s="13"/>
    </row>
    <row r="22287" spans="3:3" x14ac:dyDescent="0.2">
      <c r="C22287" s="13"/>
    </row>
    <row r="22288" spans="3:3" x14ac:dyDescent="0.2">
      <c r="C22288" s="13"/>
    </row>
    <row r="22289" spans="3:3" x14ac:dyDescent="0.2">
      <c r="C22289" s="13"/>
    </row>
    <row r="22290" spans="3:3" x14ac:dyDescent="0.2">
      <c r="C22290" s="13"/>
    </row>
    <row r="22291" spans="3:3" x14ac:dyDescent="0.2">
      <c r="C22291" s="13"/>
    </row>
    <row r="22292" spans="3:3" x14ac:dyDescent="0.2">
      <c r="C22292" s="13"/>
    </row>
    <row r="22293" spans="3:3" x14ac:dyDescent="0.2">
      <c r="C22293" s="13"/>
    </row>
    <row r="22294" spans="3:3" x14ac:dyDescent="0.2">
      <c r="C22294" s="13"/>
    </row>
    <row r="22295" spans="3:3" x14ac:dyDescent="0.2">
      <c r="C22295" s="13"/>
    </row>
    <row r="22296" spans="3:3" x14ac:dyDescent="0.2">
      <c r="C22296" s="13"/>
    </row>
    <row r="22297" spans="3:3" x14ac:dyDescent="0.2">
      <c r="C22297" s="13"/>
    </row>
    <row r="22298" spans="3:3" x14ac:dyDescent="0.2">
      <c r="C22298" s="13"/>
    </row>
    <row r="22299" spans="3:3" x14ac:dyDescent="0.2">
      <c r="C22299" s="13"/>
    </row>
    <row r="22300" spans="3:3" x14ac:dyDescent="0.2">
      <c r="C22300" s="13"/>
    </row>
    <row r="22301" spans="3:3" x14ac:dyDescent="0.2">
      <c r="C22301" s="13"/>
    </row>
    <row r="22302" spans="3:3" x14ac:dyDescent="0.2">
      <c r="C22302" s="13"/>
    </row>
    <row r="22303" spans="3:3" x14ac:dyDescent="0.2">
      <c r="C22303" s="13"/>
    </row>
    <row r="22304" spans="3:3" x14ac:dyDescent="0.2">
      <c r="C22304" s="13"/>
    </row>
    <row r="22305" spans="3:3" x14ac:dyDescent="0.2">
      <c r="C22305" s="13"/>
    </row>
    <row r="22306" spans="3:3" x14ac:dyDescent="0.2">
      <c r="C22306" s="13"/>
    </row>
    <row r="22307" spans="3:3" x14ac:dyDescent="0.2">
      <c r="C22307" s="13"/>
    </row>
    <row r="22308" spans="3:3" x14ac:dyDescent="0.2">
      <c r="C22308" s="13"/>
    </row>
    <row r="22309" spans="3:3" x14ac:dyDescent="0.2">
      <c r="C22309" s="13"/>
    </row>
    <row r="22310" spans="3:3" x14ac:dyDescent="0.2">
      <c r="C22310" s="13"/>
    </row>
    <row r="22311" spans="3:3" x14ac:dyDescent="0.2">
      <c r="C22311" s="13"/>
    </row>
    <row r="22312" spans="3:3" x14ac:dyDescent="0.2">
      <c r="C22312" s="13"/>
    </row>
    <row r="22313" spans="3:3" x14ac:dyDescent="0.2">
      <c r="C22313" s="13"/>
    </row>
    <row r="22314" spans="3:3" x14ac:dyDescent="0.2">
      <c r="C22314" s="13"/>
    </row>
    <row r="22315" spans="3:3" x14ac:dyDescent="0.2">
      <c r="C22315" s="13"/>
    </row>
    <row r="22316" spans="3:3" x14ac:dyDescent="0.2">
      <c r="C22316" s="13"/>
    </row>
    <row r="22317" spans="3:3" x14ac:dyDescent="0.2">
      <c r="C22317" s="13"/>
    </row>
    <row r="22318" spans="3:3" x14ac:dyDescent="0.2">
      <c r="C22318" s="13"/>
    </row>
    <row r="22319" spans="3:3" x14ac:dyDescent="0.2">
      <c r="C22319" s="13"/>
    </row>
    <row r="22320" spans="3:3" x14ac:dyDescent="0.2">
      <c r="C22320" s="13"/>
    </row>
    <row r="22321" spans="3:3" x14ac:dyDescent="0.2">
      <c r="C22321" s="13"/>
    </row>
    <row r="22322" spans="3:3" x14ac:dyDescent="0.2">
      <c r="C22322" s="13"/>
    </row>
    <row r="22323" spans="3:3" x14ac:dyDescent="0.2">
      <c r="C22323" s="13"/>
    </row>
    <row r="22324" spans="3:3" x14ac:dyDescent="0.2">
      <c r="C22324" s="13"/>
    </row>
    <row r="22325" spans="3:3" x14ac:dyDescent="0.2">
      <c r="C22325" s="13"/>
    </row>
    <row r="22326" spans="3:3" x14ac:dyDescent="0.2">
      <c r="C22326" s="13"/>
    </row>
    <row r="22327" spans="3:3" x14ac:dyDescent="0.2">
      <c r="C22327" s="13"/>
    </row>
    <row r="22328" spans="3:3" x14ac:dyDescent="0.2">
      <c r="C22328" s="13"/>
    </row>
    <row r="22329" spans="3:3" x14ac:dyDescent="0.2">
      <c r="C22329" s="13"/>
    </row>
    <row r="22330" spans="3:3" x14ac:dyDescent="0.2">
      <c r="C22330" s="13"/>
    </row>
    <row r="22331" spans="3:3" x14ac:dyDescent="0.2">
      <c r="C22331" s="13"/>
    </row>
    <row r="22332" spans="3:3" x14ac:dyDescent="0.2">
      <c r="C22332" s="13"/>
    </row>
    <row r="22333" spans="3:3" x14ac:dyDescent="0.2">
      <c r="C22333" s="13"/>
    </row>
    <row r="22334" spans="3:3" x14ac:dyDescent="0.2">
      <c r="C22334" s="13"/>
    </row>
    <row r="22335" spans="3:3" x14ac:dyDescent="0.2">
      <c r="C22335" s="13"/>
    </row>
    <row r="22336" spans="3:3" x14ac:dyDescent="0.2">
      <c r="C22336" s="13"/>
    </row>
    <row r="22337" spans="3:3" x14ac:dyDescent="0.2">
      <c r="C22337" s="13"/>
    </row>
    <row r="22338" spans="3:3" x14ac:dyDescent="0.2">
      <c r="C22338" s="13"/>
    </row>
    <row r="22339" spans="3:3" x14ac:dyDescent="0.2">
      <c r="C22339" s="13"/>
    </row>
    <row r="22340" spans="3:3" x14ac:dyDescent="0.2">
      <c r="C22340" s="13"/>
    </row>
    <row r="22341" spans="3:3" x14ac:dyDescent="0.2">
      <c r="C22341" s="13"/>
    </row>
    <row r="22342" spans="3:3" x14ac:dyDescent="0.2">
      <c r="C22342" s="13"/>
    </row>
    <row r="22343" spans="3:3" x14ac:dyDescent="0.2">
      <c r="C22343" s="13"/>
    </row>
    <row r="22344" spans="3:3" x14ac:dyDescent="0.2">
      <c r="C22344" s="13"/>
    </row>
    <row r="22345" spans="3:3" x14ac:dyDescent="0.2">
      <c r="C22345" s="13"/>
    </row>
    <row r="22346" spans="3:3" x14ac:dyDescent="0.2">
      <c r="C22346" s="13"/>
    </row>
    <row r="22347" spans="3:3" x14ac:dyDescent="0.2">
      <c r="C22347" s="13"/>
    </row>
    <row r="22348" spans="3:3" x14ac:dyDescent="0.2">
      <c r="C22348" s="13"/>
    </row>
    <row r="22349" spans="3:3" x14ac:dyDescent="0.2">
      <c r="C22349" s="13"/>
    </row>
    <row r="22350" spans="3:3" x14ac:dyDescent="0.2">
      <c r="C22350" s="13"/>
    </row>
    <row r="22351" spans="3:3" x14ac:dyDescent="0.2">
      <c r="C22351" s="13"/>
    </row>
    <row r="22352" spans="3:3" x14ac:dyDescent="0.2">
      <c r="C22352" s="13"/>
    </row>
    <row r="22353" spans="3:3" x14ac:dyDescent="0.2">
      <c r="C22353" s="13"/>
    </row>
    <row r="22354" spans="3:3" x14ac:dyDescent="0.2">
      <c r="C22354" s="13"/>
    </row>
    <row r="22355" spans="3:3" x14ac:dyDescent="0.2">
      <c r="C22355" s="13"/>
    </row>
    <row r="22356" spans="3:3" x14ac:dyDescent="0.2">
      <c r="C22356" s="13"/>
    </row>
    <row r="22357" spans="3:3" x14ac:dyDescent="0.2">
      <c r="C22357" s="13"/>
    </row>
    <row r="22358" spans="3:3" x14ac:dyDescent="0.2">
      <c r="C22358" s="13"/>
    </row>
    <row r="22359" spans="3:3" x14ac:dyDescent="0.2">
      <c r="C22359" s="13"/>
    </row>
    <row r="22360" spans="3:3" x14ac:dyDescent="0.2">
      <c r="C22360" s="13"/>
    </row>
    <row r="22361" spans="3:3" x14ac:dyDescent="0.2">
      <c r="C22361" s="13"/>
    </row>
    <row r="22362" spans="3:3" x14ac:dyDescent="0.2">
      <c r="C22362" s="13"/>
    </row>
    <row r="22363" spans="3:3" x14ac:dyDescent="0.2">
      <c r="C22363" s="13"/>
    </row>
    <row r="22364" spans="3:3" x14ac:dyDescent="0.2">
      <c r="C22364" s="13"/>
    </row>
    <row r="22365" spans="3:3" x14ac:dyDescent="0.2">
      <c r="C22365" s="13"/>
    </row>
    <row r="22366" spans="3:3" x14ac:dyDescent="0.2">
      <c r="C22366" s="13"/>
    </row>
    <row r="22367" spans="3:3" x14ac:dyDescent="0.2">
      <c r="C22367" s="13"/>
    </row>
    <row r="22368" spans="3:3" x14ac:dyDescent="0.2">
      <c r="C22368" s="13"/>
    </row>
    <row r="22369" spans="3:3" x14ac:dyDescent="0.2">
      <c r="C22369" s="13"/>
    </row>
    <row r="22370" spans="3:3" x14ac:dyDescent="0.2">
      <c r="C22370" s="13"/>
    </row>
    <row r="22371" spans="3:3" x14ac:dyDescent="0.2">
      <c r="C22371" s="13"/>
    </row>
    <row r="22372" spans="3:3" x14ac:dyDescent="0.2">
      <c r="C22372" s="13"/>
    </row>
    <row r="22373" spans="3:3" x14ac:dyDescent="0.2">
      <c r="C22373" s="13"/>
    </row>
    <row r="22374" spans="3:3" x14ac:dyDescent="0.2">
      <c r="C22374" s="13"/>
    </row>
    <row r="22375" spans="3:3" x14ac:dyDescent="0.2">
      <c r="C22375" s="13"/>
    </row>
    <row r="22376" spans="3:3" x14ac:dyDescent="0.2">
      <c r="C22376" s="13"/>
    </row>
    <row r="22377" spans="3:3" x14ac:dyDescent="0.2">
      <c r="C22377" s="13"/>
    </row>
    <row r="22378" spans="3:3" x14ac:dyDescent="0.2">
      <c r="C22378" s="13"/>
    </row>
    <row r="22379" spans="3:3" x14ac:dyDescent="0.2">
      <c r="C22379" s="13"/>
    </row>
    <row r="22380" spans="3:3" x14ac:dyDescent="0.2">
      <c r="C22380" s="13"/>
    </row>
    <row r="22381" spans="3:3" x14ac:dyDescent="0.2">
      <c r="C22381" s="13"/>
    </row>
    <row r="22382" spans="3:3" x14ac:dyDescent="0.2">
      <c r="C22382" s="13"/>
    </row>
    <row r="22383" spans="3:3" x14ac:dyDescent="0.2">
      <c r="C22383" s="13"/>
    </row>
    <row r="22384" spans="3:3" x14ac:dyDescent="0.2">
      <c r="C22384" s="13"/>
    </row>
    <row r="22385" spans="3:3" x14ac:dyDescent="0.2">
      <c r="C22385" s="13"/>
    </row>
    <row r="22386" spans="3:3" x14ac:dyDescent="0.2">
      <c r="C22386" s="13"/>
    </row>
    <row r="22387" spans="3:3" x14ac:dyDescent="0.2">
      <c r="C22387" s="13"/>
    </row>
    <row r="22388" spans="3:3" x14ac:dyDescent="0.2">
      <c r="C22388" s="13"/>
    </row>
    <row r="22389" spans="3:3" x14ac:dyDescent="0.2">
      <c r="C22389" s="13"/>
    </row>
    <row r="22390" spans="3:3" x14ac:dyDescent="0.2">
      <c r="C22390" s="13"/>
    </row>
    <row r="22391" spans="3:3" x14ac:dyDescent="0.2">
      <c r="C22391" s="13"/>
    </row>
    <row r="22392" spans="3:3" x14ac:dyDescent="0.2">
      <c r="C22392" s="13"/>
    </row>
    <row r="22393" spans="3:3" x14ac:dyDescent="0.2">
      <c r="C22393" s="13"/>
    </row>
    <row r="22394" spans="3:3" x14ac:dyDescent="0.2">
      <c r="C22394" s="13"/>
    </row>
    <row r="22395" spans="3:3" x14ac:dyDescent="0.2">
      <c r="C22395" s="13"/>
    </row>
    <row r="22396" spans="3:3" x14ac:dyDescent="0.2">
      <c r="C22396" s="13"/>
    </row>
    <row r="22397" spans="3:3" x14ac:dyDescent="0.2">
      <c r="C22397" s="13"/>
    </row>
    <row r="22398" spans="3:3" x14ac:dyDescent="0.2">
      <c r="C22398" s="13"/>
    </row>
    <row r="22399" spans="3:3" x14ac:dyDescent="0.2">
      <c r="C22399" s="13"/>
    </row>
    <row r="22400" spans="3:3" x14ac:dyDescent="0.2">
      <c r="C22400" s="13"/>
    </row>
    <row r="22401" spans="3:3" x14ac:dyDescent="0.2">
      <c r="C22401" s="13"/>
    </row>
    <row r="22402" spans="3:3" x14ac:dyDescent="0.2">
      <c r="C22402" s="13"/>
    </row>
    <row r="22403" spans="3:3" x14ac:dyDescent="0.2">
      <c r="C22403" s="13"/>
    </row>
    <row r="22404" spans="3:3" x14ac:dyDescent="0.2">
      <c r="C22404" s="13"/>
    </row>
    <row r="22405" spans="3:3" x14ac:dyDescent="0.2">
      <c r="C22405" s="13"/>
    </row>
    <row r="22406" spans="3:3" x14ac:dyDescent="0.2">
      <c r="C22406" s="13"/>
    </row>
    <row r="22407" spans="3:3" x14ac:dyDescent="0.2">
      <c r="C22407" s="13"/>
    </row>
    <row r="22408" spans="3:3" x14ac:dyDescent="0.2">
      <c r="C22408" s="13"/>
    </row>
    <row r="22409" spans="3:3" x14ac:dyDescent="0.2">
      <c r="C22409" s="13"/>
    </row>
    <row r="22410" spans="3:3" x14ac:dyDescent="0.2">
      <c r="C22410" s="13"/>
    </row>
    <row r="22411" spans="3:3" x14ac:dyDescent="0.2">
      <c r="C22411" s="13"/>
    </row>
    <row r="22412" spans="3:3" x14ac:dyDescent="0.2">
      <c r="C22412" s="13"/>
    </row>
    <row r="22413" spans="3:3" x14ac:dyDescent="0.2">
      <c r="C22413" s="13"/>
    </row>
    <row r="22414" spans="3:3" x14ac:dyDescent="0.2">
      <c r="C22414" s="13"/>
    </row>
    <row r="22415" spans="3:3" x14ac:dyDescent="0.2">
      <c r="C22415" s="13"/>
    </row>
    <row r="22416" spans="3:3" x14ac:dyDescent="0.2">
      <c r="C22416" s="13"/>
    </row>
    <row r="22417" spans="3:3" x14ac:dyDescent="0.2">
      <c r="C22417" s="13"/>
    </row>
    <row r="22418" spans="3:3" x14ac:dyDescent="0.2">
      <c r="C22418" s="13"/>
    </row>
    <row r="22419" spans="3:3" x14ac:dyDescent="0.2">
      <c r="C22419" s="13"/>
    </row>
    <row r="22420" spans="3:3" x14ac:dyDescent="0.2">
      <c r="C22420" s="13"/>
    </row>
    <row r="22421" spans="3:3" x14ac:dyDescent="0.2">
      <c r="C22421" s="13"/>
    </row>
    <row r="22422" spans="3:3" x14ac:dyDescent="0.2">
      <c r="C22422" s="13"/>
    </row>
    <row r="22423" spans="3:3" x14ac:dyDescent="0.2">
      <c r="C22423" s="13"/>
    </row>
    <row r="22424" spans="3:3" x14ac:dyDescent="0.2">
      <c r="C22424" s="13"/>
    </row>
    <row r="22425" spans="3:3" x14ac:dyDescent="0.2">
      <c r="C22425" s="13"/>
    </row>
    <row r="22426" spans="3:3" x14ac:dyDescent="0.2">
      <c r="C22426" s="13"/>
    </row>
    <row r="22427" spans="3:3" x14ac:dyDescent="0.2">
      <c r="C22427" s="13"/>
    </row>
    <row r="22428" spans="3:3" x14ac:dyDescent="0.2">
      <c r="C22428" s="13"/>
    </row>
    <row r="22429" spans="3:3" x14ac:dyDescent="0.2">
      <c r="C22429" s="13"/>
    </row>
    <row r="22430" spans="3:3" x14ac:dyDescent="0.2">
      <c r="C22430" s="13"/>
    </row>
    <row r="22431" spans="3:3" x14ac:dyDescent="0.2">
      <c r="C22431" s="13"/>
    </row>
    <row r="22432" spans="3:3" x14ac:dyDescent="0.2">
      <c r="C22432" s="13"/>
    </row>
    <row r="22433" spans="3:3" x14ac:dyDescent="0.2">
      <c r="C22433" s="13"/>
    </row>
    <row r="22434" spans="3:3" x14ac:dyDescent="0.2">
      <c r="C22434" s="13"/>
    </row>
    <row r="22435" spans="3:3" x14ac:dyDescent="0.2">
      <c r="C22435" s="13"/>
    </row>
    <row r="22436" spans="3:3" x14ac:dyDescent="0.2">
      <c r="C22436" s="13"/>
    </row>
    <row r="22437" spans="3:3" x14ac:dyDescent="0.2">
      <c r="C22437" s="13"/>
    </row>
    <row r="22438" spans="3:3" x14ac:dyDescent="0.2">
      <c r="C22438" s="13"/>
    </row>
    <row r="22439" spans="3:3" x14ac:dyDescent="0.2">
      <c r="C22439" s="13"/>
    </row>
    <row r="22440" spans="3:3" x14ac:dyDescent="0.2">
      <c r="C22440" s="13"/>
    </row>
    <row r="22441" spans="3:3" x14ac:dyDescent="0.2">
      <c r="C22441" s="13"/>
    </row>
    <row r="22442" spans="3:3" x14ac:dyDescent="0.2">
      <c r="C22442" s="13"/>
    </row>
    <row r="22443" spans="3:3" x14ac:dyDescent="0.2">
      <c r="C22443" s="13"/>
    </row>
    <row r="22444" spans="3:3" x14ac:dyDescent="0.2">
      <c r="C22444" s="13"/>
    </row>
    <row r="22445" spans="3:3" x14ac:dyDescent="0.2">
      <c r="C22445" s="13"/>
    </row>
    <row r="22446" spans="3:3" x14ac:dyDescent="0.2">
      <c r="C22446" s="13"/>
    </row>
    <row r="22447" spans="3:3" x14ac:dyDescent="0.2">
      <c r="C22447" s="13"/>
    </row>
    <row r="22448" spans="3:3" x14ac:dyDescent="0.2">
      <c r="C22448" s="13"/>
    </row>
    <row r="22449" spans="3:3" x14ac:dyDescent="0.2">
      <c r="C22449" s="13"/>
    </row>
    <row r="22450" spans="3:3" x14ac:dyDescent="0.2">
      <c r="C22450" s="13"/>
    </row>
    <row r="22451" spans="3:3" x14ac:dyDescent="0.2">
      <c r="C22451" s="13"/>
    </row>
    <row r="22452" spans="3:3" x14ac:dyDescent="0.2">
      <c r="C22452" s="13"/>
    </row>
    <row r="22453" spans="3:3" x14ac:dyDescent="0.2">
      <c r="C22453" s="13"/>
    </row>
    <row r="22454" spans="3:3" x14ac:dyDescent="0.2">
      <c r="C22454" s="13"/>
    </row>
    <row r="22455" spans="3:3" x14ac:dyDescent="0.2">
      <c r="C22455" s="13"/>
    </row>
    <row r="22456" spans="3:3" x14ac:dyDescent="0.2">
      <c r="C22456" s="13"/>
    </row>
    <row r="22457" spans="3:3" x14ac:dyDescent="0.2">
      <c r="C22457" s="13"/>
    </row>
    <row r="22458" spans="3:3" x14ac:dyDescent="0.2">
      <c r="C22458" s="13"/>
    </row>
    <row r="22459" spans="3:3" x14ac:dyDescent="0.2">
      <c r="C22459" s="13"/>
    </row>
    <row r="22460" spans="3:3" x14ac:dyDescent="0.2">
      <c r="C22460" s="13"/>
    </row>
    <row r="22461" spans="3:3" x14ac:dyDescent="0.2">
      <c r="C22461" s="13"/>
    </row>
    <row r="22462" spans="3:3" x14ac:dyDescent="0.2">
      <c r="C22462" s="13"/>
    </row>
    <row r="22463" spans="3:3" x14ac:dyDescent="0.2">
      <c r="C22463" s="13"/>
    </row>
    <row r="22464" spans="3:3" x14ac:dyDescent="0.2">
      <c r="C22464" s="13"/>
    </row>
    <row r="22465" spans="3:3" x14ac:dyDescent="0.2">
      <c r="C22465" s="13"/>
    </row>
    <row r="22466" spans="3:3" x14ac:dyDescent="0.2">
      <c r="C22466" s="13"/>
    </row>
    <row r="22467" spans="3:3" x14ac:dyDescent="0.2">
      <c r="C22467" s="13"/>
    </row>
    <row r="22468" spans="3:3" x14ac:dyDescent="0.2">
      <c r="C22468" s="13"/>
    </row>
    <row r="22469" spans="3:3" x14ac:dyDescent="0.2">
      <c r="C22469" s="13"/>
    </row>
    <row r="22470" spans="3:3" x14ac:dyDescent="0.2">
      <c r="C22470" s="13"/>
    </row>
    <row r="22471" spans="3:3" x14ac:dyDescent="0.2">
      <c r="C22471" s="13"/>
    </row>
    <row r="22472" spans="3:3" x14ac:dyDescent="0.2">
      <c r="C22472" s="13"/>
    </row>
    <row r="22473" spans="3:3" x14ac:dyDescent="0.2">
      <c r="C22473" s="13"/>
    </row>
    <row r="22474" spans="3:3" x14ac:dyDescent="0.2">
      <c r="C22474" s="13"/>
    </row>
    <row r="22475" spans="3:3" x14ac:dyDescent="0.2">
      <c r="C22475" s="13"/>
    </row>
    <row r="22476" spans="3:3" x14ac:dyDescent="0.2">
      <c r="C22476" s="13"/>
    </row>
    <row r="22477" spans="3:3" x14ac:dyDescent="0.2">
      <c r="C22477" s="13"/>
    </row>
    <row r="22478" spans="3:3" x14ac:dyDescent="0.2">
      <c r="C22478" s="13"/>
    </row>
    <row r="22479" spans="3:3" x14ac:dyDescent="0.2">
      <c r="C22479" s="13"/>
    </row>
    <row r="22480" spans="3:3" x14ac:dyDescent="0.2">
      <c r="C22480" s="13"/>
    </row>
    <row r="22481" spans="3:3" x14ac:dyDescent="0.2">
      <c r="C22481" s="13"/>
    </row>
    <row r="22482" spans="3:3" x14ac:dyDescent="0.2">
      <c r="C22482" s="13"/>
    </row>
    <row r="22483" spans="3:3" x14ac:dyDescent="0.2">
      <c r="C22483" s="13"/>
    </row>
    <row r="22484" spans="3:3" x14ac:dyDescent="0.2">
      <c r="C22484" s="13"/>
    </row>
    <row r="22485" spans="3:3" x14ac:dyDescent="0.2">
      <c r="C22485" s="13"/>
    </row>
    <row r="22486" spans="3:3" x14ac:dyDescent="0.2">
      <c r="C22486" s="13"/>
    </row>
    <row r="22487" spans="3:3" x14ac:dyDescent="0.2">
      <c r="C22487" s="13"/>
    </row>
    <row r="22488" spans="3:3" x14ac:dyDescent="0.2">
      <c r="C22488" s="13"/>
    </row>
    <row r="22489" spans="3:3" x14ac:dyDescent="0.2">
      <c r="C22489" s="13"/>
    </row>
    <row r="22490" spans="3:3" x14ac:dyDescent="0.2">
      <c r="C22490" s="13"/>
    </row>
    <row r="22491" spans="3:3" x14ac:dyDescent="0.2">
      <c r="C22491" s="13"/>
    </row>
    <row r="22492" spans="3:3" x14ac:dyDescent="0.2">
      <c r="C22492" s="13"/>
    </row>
    <row r="22493" spans="3:3" x14ac:dyDescent="0.2">
      <c r="C22493" s="13"/>
    </row>
    <row r="22494" spans="3:3" x14ac:dyDescent="0.2">
      <c r="C22494" s="13"/>
    </row>
    <row r="22495" spans="3:3" x14ac:dyDescent="0.2">
      <c r="C22495" s="13"/>
    </row>
    <row r="22496" spans="3:3" x14ac:dyDescent="0.2">
      <c r="C22496" s="13"/>
    </row>
    <row r="22497" spans="3:3" x14ac:dyDescent="0.2">
      <c r="C22497" s="13"/>
    </row>
    <row r="22498" spans="3:3" x14ac:dyDescent="0.2">
      <c r="C22498" s="13"/>
    </row>
    <row r="22499" spans="3:3" x14ac:dyDescent="0.2">
      <c r="C22499" s="13"/>
    </row>
    <row r="22500" spans="3:3" x14ac:dyDescent="0.2">
      <c r="C22500" s="13"/>
    </row>
    <row r="22501" spans="3:3" x14ac:dyDescent="0.2">
      <c r="C22501" s="13"/>
    </row>
    <row r="22502" spans="3:3" x14ac:dyDescent="0.2">
      <c r="C22502" s="13"/>
    </row>
    <row r="22503" spans="3:3" x14ac:dyDescent="0.2">
      <c r="C22503" s="13"/>
    </row>
    <row r="22504" spans="3:3" x14ac:dyDescent="0.2">
      <c r="C22504" s="13"/>
    </row>
    <row r="22505" spans="3:3" x14ac:dyDescent="0.2">
      <c r="C22505" s="13"/>
    </row>
    <row r="22506" spans="3:3" x14ac:dyDescent="0.2">
      <c r="C22506" s="13"/>
    </row>
    <row r="22507" spans="3:3" x14ac:dyDescent="0.2">
      <c r="C22507" s="13"/>
    </row>
    <row r="22508" spans="3:3" x14ac:dyDescent="0.2">
      <c r="C22508" s="13"/>
    </row>
    <row r="22509" spans="3:3" x14ac:dyDescent="0.2">
      <c r="C22509" s="13"/>
    </row>
    <row r="22510" spans="3:3" x14ac:dyDescent="0.2">
      <c r="C22510" s="13"/>
    </row>
    <row r="22511" spans="3:3" x14ac:dyDescent="0.2">
      <c r="C22511" s="13"/>
    </row>
    <row r="22512" spans="3:3" x14ac:dyDescent="0.2">
      <c r="C22512" s="13"/>
    </row>
    <row r="22513" spans="3:3" x14ac:dyDescent="0.2">
      <c r="C22513" s="13"/>
    </row>
    <row r="22514" spans="3:3" x14ac:dyDescent="0.2">
      <c r="C22514" s="13"/>
    </row>
    <row r="22515" spans="3:3" x14ac:dyDescent="0.2">
      <c r="C22515" s="13"/>
    </row>
    <row r="22516" spans="3:3" x14ac:dyDescent="0.2">
      <c r="C22516" s="13"/>
    </row>
    <row r="22517" spans="3:3" x14ac:dyDescent="0.2">
      <c r="C22517" s="13"/>
    </row>
    <row r="22518" spans="3:3" x14ac:dyDescent="0.2">
      <c r="C22518" s="13"/>
    </row>
    <row r="22519" spans="3:3" x14ac:dyDescent="0.2">
      <c r="C22519" s="13"/>
    </row>
    <row r="22520" spans="3:3" x14ac:dyDescent="0.2">
      <c r="C22520" s="13"/>
    </row>
    <row r="22521" spans="3:3" x14ac:dyDescent="0.2">
      <c r="C22521" s="13"/>
    </row>
    <row r="22522" spans="3:3" x14ac:dyDescent="0.2">
      <c r="C22522" s="13"/>
    </row>
    <row r="22523" spans="3:3" x14ac:dyDescent="0.2">
      <c r="C22523" s="13"/>
    </row>
    <row r="22524" spans="3:3" x14ac:dyDescent="0.2">
      <c r="C22524" s="13"/>
    </row>
    <row r="22525" spans="3:3" x14ac:dyDescent="0.2">
      <c r="C22525" s="13"/>
    </row>
    <row r="22526" spans="3:3" x14ac:dyDescent="0.2">
      <c r="C22526" s="13"/>
    </row>
    <row r="22527" spans="3:3" x14ac:dyDescent="0.2">
      <c r="C22527" s="13"/>
    </row>
    <row r="22528" spans="3:3" x14ac:dyDescent="0.2">
      <c r="C22528" s="13"/>
    </row>
    <row r="22529" spans="3:3" x14ac:dyDescent="0.2">
      <c r="C22529" s="13"/>
    </row>
    <row r="22530" spans="3:3" x14ac:dyDescent="0.2">
      <c r="C22530" s="13"/>
    </row>
    <row r="22531" spans="3:3" x14ac:dyDescent="0.2">
      <c r="C22531" s="13"/>
    </row>
    <row r="22532" spans="3:3" x14ac:dyDescent="0.2">
      <c r="C22532" s="13"/>
    </row>
    <row r="22533" spans="3:3" x14ac:dyDescent="0.2">
      <c r="C22533" s="13"/>
    </row>
    <row r="22534" spans="3:3" x14ac:dyDescent="0.2">
      <c r="C22534" s="13"/>
    </row>
    <row r="22535" spans="3:3" x14ac:dyDescent="0.2">
      <c r="C22535" s="13"/>
    </row>
    <row r="22536" spans="3:3" x14ac:dyDescent="0.2">
      <c r="C22536" s="13"/>
    </row>
    <row r="22537" spans="3:3" x14ac:dyDescent="0.2">
      <c r="C22537" s="13"/>
    </row>
    <row r="22538" spans="3:3" x14ac:dyDescent="0.2">
      <c r="C22538" s="13"/>
    </row>
    <row r="22539" spans="3:3" x14ac:dyDescent="0.2">
      <c r="C22539" s="13"/>
    </row>
    <row r="22540" spans="3:3" x14ac:dyDescent="0.2">
      <c r="C22540" s="13"/>
    </row>
    <row r="22541" spans="3:3" x14ac:dyDescent="0.2">
      <c r="C22541" s="13"/>
    </row>
    <row r="22542" spans="3:3" x14ac:dyDescent="0.2">
      <c r="C22542" s="13"/>
    </row>
    <row r="22543" spans="3:3" x14ac:dyDescent="0.2">
      <c r="C22543" s="13"/>
    </row>
    <row r="22544" spans="3:3" x14ac:dyDescent="0.2">
      <c r="C22544" s="13"/>
    </row>
    <row r="22545" spans="3:3" x14ac:dyDescent="0.2">
      <c r="C22545" s="13"/>
    </row>
    <row r="22546" spans="3:3" x14ac:dyDescent="0.2">
      <c r="C22546" s="13"/>
    </row>
    <row r="22547" spans="3:3" x14ac:dyDescent="0.2">
      <c r="C22547" s="13"/>
    </row>
    <row r="22548" spans="3:3" x14ac:dyDescent="0.2">
      <c r="C22548" s="13"/>
    </row>
    <row r="22549" spans="3:3" x14ac:dyDescent="0.2">
      <c r="C22549" s="13"/>
    </row>
    <row r="22550" spans="3:3" x14ac:dyDescent="0.2">
      <c r="C22550" s="13"/>
    </row>
    <row r="22551" spans="3:3" x14ac:dyDescent="0.2">
      <c r="C22551" s="13"/>
    </row>
    <row r="22552" spans="3:3" x14ac:dyDescent="0.2">
      <c r="C22552" s="13"/>
    </row>
    <row r="22553" spans="3:3" x14ac:dyDescent="0.2">
      <c r="C22553" s="13"/>
    </row>
    <row r="22554" spans="3:3" x14ac:dyDescent="0.2">
      <c r="C22554" s="13"/>
    </row>
    <row r="22555" spans="3:3" x14ac:dyDescent="0.2">
      <c r="C22555" s="13"/>
    </row>
    <row r="22556" spans="3:3" x14ac:dyDescent="0.2">
      <c r="C22556" s="13"/>
    </row>
    <row r="22557" spans="3:3" x14ac:dyDescent="0.2">
      <c r="C22557" s="13"/>
    </row>
    <row r="22558" spans="3:3" x14ac:dyDescent="0.2">
      <c r="C22558" s="13"/>
    </row>
    <row r="22559" spans="3:3" x14ac:dyDescent="0.2">
      <c r="C22559" s="13"/>
    </row>
    <row r="22560" spans="3:3" x14ac:dyDescent="0.2">
      <c r="C22560" s="13"/>
    </row>
    <row r="22561" spans="3:3" x14ac:dyDescent="0.2">
      <c r="C22561" s="13"/>
    </row>
    <row r="22562" spans="3:3" x14ac:dyDescent="0.2">
      <c r="C22562" s="13"/>
    </row>
    <row r="22563" spans="3:3" x14ac:dyDescent="0.2">
      <c r="C22563" s="13"/>
    </row>
    <row r="22564" spans="3:3" x14ac:dyDescent="0.2">
      <c r="C22564" s="13"/>
    </row>
    <row r="22565" spans="3:3" x14ac:dyDescent="0.2">
      <c r="C22565" s="13"/>
    </row>
    <row r="22566" spans="3:3" x14ac:dyDescent="0.2">
      <c r="C22566" s="13"/>
    </row>
    <row r="22567" spans="3:3" x14ac:dyDescent="0.2">
      <c r="C22567" s="13"/>
    </row>
    <row r="22568" spans="3:3" x14ac:dyDescent="0.2">
      <c r="C22568" s="13"/>
    </row>
    <row r="22569" spans="3:3" x14ac:dyDescent="0.2">
      <c r="C22569" s="13"/>
    </row>
    <row r="22570" spans="3:3" x14ac:dyDescent="0.2">
      <c r="C22570" s="13"/>
    </row>
    <row r="22571" spans="3:3" x14ac:dyDescent="0.2">
      <c r="C22571" s="13"/>
    </row>
    <row r="22572" spans="3:3" x14ac:dyDescent="0.2">
      <c r="C22572" s="13"/>
    </row>
    <row r="22573" spans="3:3" x14ac:dyDescent="0.2">
      <c r="C22573" s="13"/>
    </row>
    <row r="22574" spans="3:3" x14ac:dyDescent="0.2">
      <c r="C22574" s="13"/>
    </row>
    <row r="22575" spans="3:3" x14ac:dyDescent="0.2">
      <c r="C22575" s="13"/>
    </row>
    <row r="22576" spans="3:3" x14ac:dyDescent="0.2">
      <c r="C22576" s="13"/>
    </row>
    <row r="22577" spans="3:3" x14ac:dyDescent="0.2">
      <c r="C22577" s="13"/>
    </row>
    <row r="22578" spans="3:3" x14ac:dyDescent="0.2">
      <c r="C22578" s="13"/>
    </row>
    <row r="22579" spans="3:3" x14ac:dyDescent="0.2">
      <c r="C22579" s="13"/>
    </row>
    <row r="22580" spans="3:3" x14ac:dyDescent="0.2">
      <c r="C22580" s="13"/>
    </row>
    <row r="22581" spans="3:3" x14ac:dyDescent="0.2">
      <c r="C22581" s="13"/>
    </row>
    <row r="22582" spans="3:3" x14ac:dyDescent="0.2">
      <c r="C22582" s="13"/>
    </row>
    <row r="22583" spans="3:3" x14ac:dyDescent="0.2">
      <c r="C22583" s="13"/>
    </row>
    <row r="22584" spans="3:3" x14ac:dyDescent="0.2">
      <c r="C22584" s="13"/>
    </row>
    <row r="22585" spans="3:3" x14ac:dyDescent="0.2">
      <c r="C22585" s="13"/>
    </row>
    <row r="22586" spans="3:3" x14ac:dyDescent="0.2">
      <c r="C22586" s="13"/>
    </row>
    <row r="22587" spans="3:3" x14ac:dyDescent="0.2">
      <c r="C22587" s="13"/>
    </row>
    <row r="22588" spans="3:3" x14ac:dyDescent="0.2">
      <c r="C22588" s="13"/>
    </row>
    <row r="22589" spans="3:3" x14ac:dyDescent="0.2">
      <c r="C22589" s="13"/>
    </row>
    <row r="22590" spans="3:3" x14ac:dyDescent="0.2">
      <c r="C22590" s="13"/>
    </row>
    <row r="22591" spans="3:3" x14ac:dyDescent="0.2">
      <c r="C22591" s="13"/>
    </row>
    <row r="22592" spans="3:3" x14ac:dyDescent="0.2">
      <c r="C22592" s="13"/>
    </row>
    <row r="22593" spans="3:3" x14ac:dyDescent="0.2">
      <c r="C22593" s="13"/>
    </row>
    <row r="22594" spans="3:3" x14ac:dyDescent="0.2">
      <c r="C22594" s="13"/>
    </row>
    <row r="22595" spans="3:3" x14ac:dyDescent="0.2">
      <c r="C22595" s="13"/>
    </row>
    <row r="22596" spans="3:3" x14ac:dyDescent="0.2">
      <c r="C22596" s="13"/>
    </row>
    <row r="22597" spans="3:3" x14ac:dyDescent="0.2">
      <c r="C22597" s="13"/>
    </row>
    <row r="22598" spans="3:3" x14ac:dyDescent="0.2">
      <c r="C22598" s="13"/>
    </row>
    <row r="22599" spans="3:3" x14ac:dyDescent="0.2">
      <c r="C22599" s="13"/>
    </row>
    <row r="22600" spans="3:3" x14ac:dyDescent="0.2">
      <c r="C22600" s="13"/>
    </row>
    <row r="22601" spans="3:3" x14ac:dyDescent="0.2">
      <c r="C22601" s="13"/>
    </row>
    <row r="22602" spans="3:3" x14ac:dyDescent="0.2">
      <c r="C22602" s="13"/>
    </row>
    <row r="22603" spans="3:3" x14ac:dyDescent="0.2">
      <c r="C22603" s="13"/>
    </row>
    <row r="22604" spans="3:3" x14ac:dyDescent="0.2">
      <c r="C22604" s="13"/>
    </row>
    <row r="22605" spans="3:3" x14ac:dyDescent="0.2">
      <c r="C22605" s="13"/>
    </row>
    <row r="22606" spans="3:3" x14ac:dyDescent="0.2">
      <c r="C22606" s="13"/>
    </row>
    <row r="22607" spans="3:3" x14ac:dyDescent="0.2">
      <c r="C22607" s="13"/>
    </row>
    <row r="22608" spans="3:3" x14ac:dyDescent="0.2">
      <c r="C22608" s="13"/>
    </row>
    <row r="22609" spans="3:3" x14ac:dyDescent="0.2">
      <c r="C22609" s="13"/>
    </row>
    <row r="22610" spans="3:3" x14ac:dyDescent="0.2">
      <c r="C22610" s="13"/>
    </row>
    <row r="22611" spans="3:3" x14ac:dyDescent="0.2">
      <c r="C22611" s="13"/>
    </row>
    <row r="22612" spans="3:3" x14ac:dyDescent="0.2">
      <c r="C22612" s="13"/>
    </row>
    <row r="22613" spans="3:3" x14ac:dyDescent="0.2">
      <c r="C22613" s="13"/>
    </row>
    <row r="22614" spans="3:3" x14ac:dyDescent="0.2">
      <c r="C22614" s="13"/>
    </row>
    <row r="22615" spans="3:3" x14ac:dyDescent="0.2">
      <c r="C22615" s="13"/>
    </row>
    <row r="22616" spans="3:3" x14ac:dyDescent="0.2">
      <c r="C22616" s="13"/>
    </row>
    <row r="22617" spans="3:3" x14ac:dyDescent="0.2">
      <c r="C22617" s="13"/>
    </row>
    <row r="22618" spans="3:3" x14ac:dyDescent="0.2">
      <c r="C22618" s="13"/>
    </row>
    <row r="22619" spans="3:3" x14ac:dyDescent="0.2">
      <c r="C22619" s="13"/>
    </row>
    <row r="22620" spans="3:3" x14ac:dyDescent="0.2">
      <c r="C22620" s="13"/>
    </row>
    <row r="22621" spans="3:3" x14ac:dyDescent="0.2">
      <c r="C22621" s="13"/>
    </row>
    <row r="22622" spans="3:3" x14ac:dyDescent="0.2">
      <c r="C22622" s="13"/>
    </row>
    <row r="22623" spans="3:3" x14ac:dyDescent="0.2">
      <c r="C22623" s="13"/>
    </row>
    <row r="22624" spans="3:3" x14ac:dyDescent="0.2">
      <c r="C22624" s="13"/>
    </row>
    <row r="22625" spans="3:3" x14ac:dyDescent="0.2">
      <c r="C22625" s="13"/>
    </row>
    <row r="22626" spans="3:3" x14ac:dyDescent="0.2">
      <c r="C22626" s="13"/>
    </row>
    <row r="22627" spans="3:3" x14ac:dyDescent="0.2">
      <c r="C22627" s="13"/>
    </row>
    <row r="22628" spans="3:3" x14ac:dyDescent="0.2">
      <c r="C22628" s="13"/>
    </row>
    <row r="22629" spans="3:3" x14ac:dyDescent="0.2">
      <c r="C22629" s="13"/>
    </row>
    <row r="22630" spans="3:3" x14ac:dyDescent="0.2">
      <c r="C22630" s="13"/>
    </row>
    <row r="22631" spans="3:3" x14ac:dyDescent="0.2">
      <c r="C22631" s="13"/>
    </row>
    <row r="22632" spans="3:3" x14ac:dyDescent="0.2">
      <c r="C22632" s="13"/>
    </row>
    <row r="22633" spans="3:3" x14ac:dyDescent="0.2">
      <c r="C22633" s="13"/>
    </row>
    <row r="22634" spans="3:3" x14ac:dyDescent="0.2">
      <c r="C22634" s="13"/>
    </row>
    <row r="22635" spans="3:3" x14ac:dyDescent="0.2">
      <c r="C22635" s="13"/>
    </row>
    <row r="22636" spans="3:3" x14ac:dyDescent="0.2">
      <c r="C22636" s="13"/>
    </row>
    <row r="22637" spans="3:3" x14ac:dyDescent="0.2">
      <c r="C22637" s="13"/>
    </row>
    <row r="22638" spans="3:3" x14ac:dyDescent="0.2">
      <c r="C22638" s="13"/>
    </row>
    <row r="22639" spans="3:3" x14ac:dyDescent="0.2">
      <c r="C22639" s="13"/>
    </row>
    <row r="22640" spans="3:3" x14ac:dyDescent="0.2">
      <c r="C22640" s="13"/>
    </row>
    <row r="22641" spans="3:3" x14ac:dyDescent="0.2">
      <c r="C22641" s="13"/>
    </row>
    <row r="22642" spans="3:3" x14ac:dyDescent="0.2">
      <c r="C22642" s="13"/>
    </row>
    <row r="22643" spans="3:3" x14ac:dyDescent="0.2">
      <c r="C22643" s="13"/>
    </row>
    <row r="22644" spans="3:3" x14ac:dyDescent="0.2">
      <c r="C22644" s="13"/>
    </row>
    <row r="22645" spans="3:3" x14ac:dyDescent="0.2">
      <c r="C22645" s="13"/>
    </row>
    <row r="22646" spans="3:3" x14ac:dyDescent="0.2">
      <c r="C22646" s="13"/>
    </row>
    <row r="22647" spans="3:3" x14ac:dyDescent="0.2">
      <c r="C22647" s="13"/>
    </row>
    <row r="22648" spans="3:3" x14ac:dyDescent="0.2">
      <c r="C22648" s="13"/>
    </row>
    <row r="22649" spans="3:3" x14ac:dyDescent="0.2">
      <c r="C22649" s="13"/>
    </row>
    <row r="22650" spans="3:3" x14ac:dyDescent="0.2">
      <c r="C22650" s="13"/>
    </row>
    <row r="22651" spans="3:3" x14ac:dyDescent="0.2">
      <c r="C22651" s="13"/>
    </row>
    <row r="22652" spans="3:3" x14ac:dyDescent="0.2">
      <c r="C22652" s="13"/>
    </row>
    <row r="22653" spans="3:3" x14ac:dyDescent="0.2">
      <c r="C22653" s="13"/>
    </row>
    <row r="22654" spans="3:3" x14ac:dyDescent="0.2">
      <c r="C22654" s="13"/>
    </row>
    <row r="22655" spans="3:3" x14ac:dyDescent="0.2">
      <c r="C22655" s="13"/>
    </row>
    <row r="22656" spans="3:3" x14ac:dyDescent="0.2">
      <c r="C22656" s="13"/>
    </row>
    <row r="22657" spans="3:3" x14ac:dyDescent="0.2">
      <c r="C22657" s="13"/>
    </row>
    <row r="22658" spans="3:3" x14ac:dyDescent="0.2">
      <c r="C22658" s="13"/>
    </row>
    <row r="22659" spans="3:3" x14ac:dyDescent="0.2">
      <c r="C22659" s="13"/>
    </row>
    <row r="22660" spans="3:3" x14ac:dyDescent="0.2">
      <c r="C22660" s="13"/>
    </row>
    <row r="22661" spans="3:3" x14ac:dyDescent="0.2">
      <c r="C22661" s="13"/>
    </row>
    <row r="22662" spans="3:3" x14ac:dyDescent="0.2">
      <c r="C22662" s="13"/>
    </row>
    <row r="22663" spans="3:3" x14ac:dyDescent="0.2">
      <c r="C22663" s="13"/>
    </row>
    <row r="22664" spans="3:3" x14ac:dyDescent="0.2">
      <c r="C22664" s="13"/>
    </row>
    <row r="22665" spans="3:3" x14ac:dyDescent="0.2">
      <c r="C22665" s="13"/>
    </row>
    <row r="22666" spans="3:3" x14ac:dyDescent="0.2">
      <c r="C22666" s="13"/>
    </row>
    <row r="22667" spans="3:3" x14ac:dyDescent="0.2">
      <c r="C22667" s="13"/>
    </row>
    <row r="22668" spans="3:3" x14ac:dyDescent="0.2">
      <c r="C22668" s="13"/>
    </row>
    <row r="22669" spans="3:3" x14ac:dyDescent="0.2">
      <c r="C22669" s="13"/>
    </row>
    <row r="22670" spans="3:3" x14ac:dyDescent="0.2">
      <c r="C22670" s="13"/>
    </row>
    <row r="22671" spans="3:3" x14ac:dyDescent="0.2">
      <c r="C22671" s="13"/>
    </row>
    <row r="22672" spans="3:3" x14ac:dyDescent="0.2">
      <c r="C22672" s="13"/>
    </row>
    <row r="22673" spans="3:3" x14ac:dyDescent="0.2">
      <c r="C22673" s="13"/>
    </row>
    <row r="22674" spans="3:3" x14ac:dyDescent="0.2">
      <c r="C22674" s="13"/>
    </row>
    <row r="22675" spans="3:3" x14ac:dyDescent="0.2">
      <c r="C22675" s="13"/>
    </row>
    <row r="22676" spans="3:3" x14ac:dyDescent="0.2">
      <c r="C22676" s="13"/>
    </row>
    <row r="22677" spans="3:3" x14ac:dyDescent="0.2">
      <c r="C22677" s="13"/>
    </row>
    <row r="22678" spans="3:3" x14ac:dyDescent="0.2">
      <c r="C22678" s="13"/>
    </row>
    <row r="22679" spans="3:3" x14ac:dyDescent="0.2">
      <c r="C22679" s="13"/>
    </row>
    <row r="22680" spans="3:3" x14ac:dyDescent="0.2">
      <c r="C22680" s="13"/>
    </row>
    <row r="22681" spans="3:3" x14ac:dyDescent="0.2">
      <c r="C22681" s="13"/>
    </row>
    <row r="22682" spans="3:3" x14ac:dyDescent="0.2">
      <c r="C22682" s="13"/>
    </row>
    <row r="22683" spans="3:3" x14ac:dyDescent="0.2">
      <c r="C22683" s="13"/>
    </row>
    <row r="22684" spans="3:3" x14ac:dyDescent="0.2">
      <c r="C22684" s="13"/>
    </row>
    <row r="22685" spans="3:3" x14ac:dyDescent="0.2">
      <c r="C22685" s="13"/>
    </row>
    <row r="22686" spans="3:3" x14ac:dyDescent="0.2">
      <c r="C22686" s="13"/>
    </row>
    <row r="22687" spans="3:3" x14ac:dyDescent="0.2">
      <c r="C22687" s="13"/>
    </row>
    <row r="22688" spans="3:3" x14ac:dyDescent="0.2">
      <c r="C22688" s="13"/>
    </row>
    <row r="22689" spans="3:3" x14ac:dyDescent="0.2">
      <c r="C22689" s="13"/>
    </row>
    <row r="22690" spans="3:3" x14ac:dyDescent="0.2">
      <c r="C22690" s="13"/>
    </row>
    <row r="22691" spans="3:3" x14ac:dyDescent="0.2">
      <c r="C22691" s="13"/>
    </row>
    <row r="22692" spans="3:3" x14ac:dyDescent="0.2">
      <c r="C22692" s="13"/>
    </row>
    <row r="22693" spans="3:3" x14ac:dyDescent="0.2">
      <c r="C22693" s="13"/>
    </row>
    <row r="22694" spans="3:3" x14ac:dyDescent="0.2">
      <c r="C22694" s="13"/>
    </row>
    <row r="22695" spans="3:3" x14ac:dyDescent="0.2">
      <c r="C22695" s="13"/>
    </row>
    <row r="22696" spans="3:3" x14ac:dyDescent="0.2">
      <c r="C22696" s="13"/>
    </row>
    <row r="22697" spans="3:3" x14ac:dyDescent="0.2">
      <c r="C22697" s="13"/>
    </row>
    <row r="22698" spans="3:3" x14ac:dyDescent="0.2">
      <c r="C22698" s="13"/>
    </row>
    <row r="22699" spans="3:3" x14ac:dyDescent="0.2">
      <c r="C22699" s="13"/>
    </row>
    <row r="22700" spans="3:3" x14ac:dyDescent="0.2">
      <c r="C22700" s="13"/>
    </row>
    <row r="22701" spans="3:3" x14ac:dyDescent="0.2">
      <c r="C22701" s="13"/>
    </row>
    <row r="22702" spans="3:3" x14ac:dyDescent="0.2">
      <c r="C22702" s="13"/>
    </row>
    <row r="22703" spans="3:3" x14ac:dyDescent="0.2">
      <c r="C22703" s="13"/>
    </row>
    <row r="22704" spans="3:3" x14ac:dyDescent="0.2">
      <c r="C22704" s="13"/>
    </row>
    <row r="22705" spans="3:3" x14ac:dyDescent="0.2">
      <c r="C22705" s="13"/>
    </row>
    <row r="22706" spans="3:3" x14ac:dyDescent="0.2">
      <c r="C22706" s="13"/>
    </row>
    <row r="22707" spans="3:3" x14ac:dyDescent="0.2">
      <c r="C22707" s="13"/>
    </row>
    <row r="22708" spans="3:3" x14ac:dyDescent="0.2">
      <c r="C22708" s="13"/>
    </row>
    <row r="22709" spans="3:3" x14ac:dyDescent="0.2">
      <c r="C22709" s="13"/>
    </row>
    <row r="22710" spans="3:3" x14ac:dyDescent="0.2">
      <c r="C22710" s="13"/>
    </row>
    <row r="22711" spans="3:3" x14ac:dyDescent="0.2">
      <c r="C22711" s="13"/>
    </row>
    <row r="22712" spans="3:3" x14ac:dyDescent="0.2">
      <c r="C22712" s="13"/>
    </row>
    <row r="22713" spans="3:3" x14ac:dyDescent="0.2">
      <c r="C22713" s="13"/>
    </row>
    <row r="22714" spans="3:3" x14ac:dyDescent="0.2">
      <c r="C22714" s="13"/>
    </row>
    <row r="22715" spans="3:3" x14ac:dyDescent="0.2">
      <c r="C22715" s="13"/>
    </row>
    <row r="22716" spans="3:3" x14ac:dyDescent="0.2">
      <c r="C22716" s="13"/>
    </row>
    <row r="22717" spans="3:3" x14ac:dyDescent="0.2">
      <c r="C22717" s="13"/>
    </row>
    <row r="22718" spans="3:3" x14ac:dyDescent="0.2">
      <c r="C22718" s="13"/>
    </row>
    <row r="22719" spans="3:3" x14ac:dyDescent="0.2">
      <c r="C22719" s="13"/>
    </row>
    <row r="22720" spans="3:3" x14ac:dyDescent="0.2">
      <c r="C22720" s="13"/>
    </row>
    <row r="22721" spans="3:3" x14ac:dyDescent="0.2">
      <c r="C22721" s="13"/>
    </row>
    <row r="22722" spans="3:3" x14ac:dyDescent="0.2">
      <c r="C22722" s="13"/>
    </row>
    <row r="22723" spans="3:3" x14ac:dyDescent="0.2">
      <c r="C22723" s="13"/>
    </row>
    <row r="22724" spans="3:3" x14ac:dyDescent="0.2">
      <c r="C22724" s="13"/>
    </row>
    <row r="22725" spans="3:3" x14ac:dyDescent="0.2">
      <c r="C22725" s="13"/>
    </row>
    <row r="22726" spans="3:3" x14ac:dyDescent="0.2">
      <c r="C22726" s="13"/>
    </row>
    <row r="22727" spans="3:3" x14ac:dyDescent="0.2">
      <c r="C22727" s="13"/>
    </row>
    <row r="22728" spans="3:3" x14ac:dyDescent="0.2">
      <c r="C22728" s="13"/>
    </row>
    <row r="22729" spans="3:3" x14ac:dyDescent="0.2">
      <c r="C22729" s="13"/>
    </row>
    <row r="22730" spans="3:3" x14ac:dyDescent="0.2">
      <c r="C22730" s="13"/>
    </row>
    <row r="22731" spans="3:3" x14ac:dyDescent="0.2">
      <c r="C22731" s="13"/>
    </row>
    <row r="22732" spans="3:3" x14ac:dyDescent="0.2">
      <c r="C22732" s="13"/>
    </row>
    <row r="22733" spans="3:3" x14ac:dyDescent="0.2">
      <c r="C22733" s="13"/>
    </row>
    <row r="22734" spans="3:3" x14ac:dyDescent="0.2">
      <c r="C22734" s="13"/>
    </row>
    <row r="22735" spans="3:3" x14ac:dyDescent="0.2">
      <c r="C22735" s="13"/>
    </row>
    <row r="22736" spans="3:3" x14ac:dyDescent="0.2">
      <c r="C22736" s="13"/>
    </row>
    <row r="22737" spans="3:3" x14ac:dyDescent="0.2">
      <c r="C22737" s="13"/>
    </row>
    <row r="22738" spans="3:3" x14ac:dyDescent="0.2">
      <c r="C22738" s="13"/>
    </row>
    <row r="22739" spans="3:3" x14ac:dyDescent="0.2">
      <c r="C22739" s="13"/>
    </row>
    <row r="22740" spans="3:3" x14ac:dyDescent="0.2">
      <c r="C22740" s="13"/>
    </row>
    <row r="22741" spans="3:3" x14ac:dyDescent="0.2">
      <c r="C22741" s="13"/>
    </row>
    <row r="22742" spans="3:3" x14ac:dyDescent="0.2">
      <c r="C22742" s="13"/>
    </row>
    <row r="22743" spans="3:3" x14ac:dyDescent="0.2">
      <c r="C22743" s="13"/>
    </row>
    <row r="22744" spans="3:3" x14ac:dyDescent="0.2">
      <c r="C22744" s="13"/>
    </row>
    <row r="22745" spans="3:3" x14ac:dyDescent="0.2">
      <c r="C22745" s="13"/>
    </row>
    <row r="22746" spans="3:3" x14ac:dyDescent="0.2">
      <c r="C22746" s="13"/>
    </row>
    <row r="22747" spans="3:3" x14ac:dyDescent="0.2">
      <c r="C22747" s="13"/>
    </row>
    <row r="22748" spans="3:3" x14ac:dyDescent="0.2">
      <c r="C22748" s="13"/>
    </row>
    <row r="22749" spans="3:3" x14ac:dyDescent="0.2">
      <c r="C22749" s="13"/>
    </row>
    <row r="22750" spans="3:3" x14ac:dyDescent="0.2">
      <c r="C22750" s="13"/>
    </row>
    <row r="22751" spans="3:3" x14ac:dyDescent="0.2">
      <c r="C22751" s="13"/>
    </row>
    <row r="22752" spans="3:3" x14ac:dyDescent="0.2">
      <c r="C22752" s="13"/>
    </row>
    <row r="22753" spans="3:3" x14ac:dyDescent="0.2">
      <c r="C22753" s="13"/>
    </row>
    <row r="22754" spans="3:3" x14ac:dyDescent="0.2">
      <c r="C22754" s="13"/>
    </row>
    <row r="22755" spans="3:3" x14ac:dyDescent="0.2">
      <c r="C22755" s="13"/>
    </row>
    <row r="22756" spans="3:3" x14ac:dyDescent="0.2">
      <c r="C22756" s="13"/>
    </row>
    <row r="22757" spans="3:3" x14ac:dyDescent="0.2">
      <c r="C22757" s="13"/>
    </row>
    <row r="22758" spans="3:3" x14ac:dyDescent="0.2">
      <c r="C22758" s="13"/>
    </row>
    <row r="22759" spans="3:3" x14ac:dyDescent="0.2">
      <c r="C22759" s="13"/>
    </row>
    <row r="22760" spans="3:3" x14ac:dyDescent="0.2">
      <c r="C22760" s="13"/>
    </row>
    <row r="22761" spans="3:3" x14ac:dyDescent="0.2">
      <c r="C22761" s="13"/>
    </row>
    <row r="22762" spans="3:3" x14ac:dyDescent="0.2">
      <c r="C22762" s="13"/>
    </row>
    <row r="22763" spans="3:3" x14ac:dyDescent="0.2">
      <c r="C22763" s="13"/>
    </row>
    <row r="22764" spans="3:3" x14ac:dyDescent="0.2">
      <c r="C22764" s="13"/>
    </row>
    <row r="22765" spans="3:3" x14ac:dyDescent="0.2">
      <c r="C22765" s="13"/>
    </row>
    <row r="22766" spans="3:3" x14ac:dyDescent="0.2">
      <c r="C22766" s="13"/>
    </row>
    <row r="22767" spans="3:3" x14ac:dyDescent="0.2">
      <c r="C22767" s="13"/>
    </row>
    <row r="22768" spans="3:3" x14ac:dyDescent="0.2">
      <c r="C22768" s="13"/>
    </row>
    <row r="22769" spans="3:3" x14ac:dyDescent="0.2">
      <c r="C22769" s="13"/>
    </row>
    <row r="22770" spans="3:3" x14ac:dyDescent="0.2">
      <c r="C22770" s="13"/>
    </row>
    <row r="22771" spans="3:3" x14ac:dyDescent="0.2">
      <c r="C22771" s="13"/>
    </row>
    <row r="22772" spans="3:3" x14ac:dyDescent="0.2">
      <c r="C22772" s="13"/>
    </row>
    <row r="22773" spans="3:3" x14ac:dyDescent="0.2">
      <c r="C22773" s="13"/>
    </row>
    <row r="22774" spans="3:3" x14ac:dyDescent="0.2">
      <c r="C22774" s="13"/>
    </row>
    <row r="22775" spans="3:3" x14ac:dyDescent="0.2">
      <c r="C22775" s="13"/>
    </row>
    <row r="22776" spans="3:3" x14ac:dyDescent="0.2">
      <c r="C22776" s="13"/>
    </row>
    <row r="22777" spans="3:3" x14ac:dyDescent="0.2">
      <c r="C22777" s="13"/>
    </row>
    <row r="22778" spans="3:3" x14ac:dyDescent="0.2">
      <c r="C22778" s="13"/>
    </row>
    <row r="22779" spans="3:3" x14ac:dyDescent="0.2">
      <c r="C22779" s="13"/>
    </row>
    <row r="22780" spans="3:3" x14ac:dyDescent="0.2">
      <c r="C22780" s="13"/>
    </row>
    <row r="22781" spans="3:3" x14ac:dyDescent="0.2">
      <c r="C22781" s="13"/>
    </row>
    <row r="22782" spans="3:3" x14ac:dyDescent="0.2">
      <c r="C22782" s="13"/>
    </row>
    <row r="22783" spans="3:3" x14ac:dyDescent="0.2">
      <c r="C22783" s="13"/>
    </row>
    <row r="22784" spans="3:3" x14ac:dyDescent="0.2">
      <c r="C22784" s="13"/>
    </row>
    <row r="22785" spans="3:3" x14ac:dyDescent="0.2">
      <c r="C22785" s="13"/>
    </row>
    <row r="22786" spans="3:3" x14ac:dyDescent="0.2">
      <c r="C22786" s="13"/>
    </row>
    <row r="22787" spans="3:3" x14ac:dyDescent="0.2">
      <c r="C22787" s="13"/>
    </row>
    <row r="22788" spans="3:3" x14ac:dyDescent="0.2">
      <c r="C22788" s="13"/>
    </row>
    <row r="22789" spans="3:3" x14ac:dyDescent="0.2">
      <c r="C22789" s="13"/>
    </row>
    <row r="22790" spans="3:3" x14ac:dyDescent="0.2">
      <c r="C22790" s="13"/>
    </row>
    <row r="22791" spans="3:3" x14ac:dyDescent="0.2">
      <c r="C22791" s="13"/>
    </row>
    <row r="22792" spans="3:3" x14ac:dyDescent="0.2">
      <c r="C22792" s="13"/>
    </row>
    <row r="22793" spans="3:3" x14ac:dyDescent="0.2">
      <c r="C22793" s="13"/>
    </row>
    <row r="22794" spans="3:3" x14ac:dyDescent="0.2">
      <c r="C22794" s="13"/>
    </row>
    <row r="22795" spans="3:3" x14ac:dyDescent="0.2">
      <c r="C22795" s="13"/>
    </row>
    <row r="22796" spans="3:3" x14ac:dyDescent="0.2">
      <c r="C22796" s="13"/>
    </row>
    <row r="22797" spans="3:3" x14ac:dyDescent="0.2">
      <c r="C22797" s="13"/>
    </row>
    <row r="22798" spans="3:3" x14ac:dyDescent="0.2">
      <c r="C22798" s="13"/>
    </row>
    <row r="22799" spans="3:3" x14ac:dyDescent="0.2">
      <c r="C22799" s="13"/>
    </row>
    <row r="22800" spans="3:3" x14ac:dyDescent="0.2">
      <c r="C22800" s="13"/>
    </row>
    <row r="22801" spans="3:3" x14ac:dyDescent="0.2">
      <c r="C22801" s="13"/>
    </row>
    <row r="22802" spans="3:3" x14ac:dyDescent="0.2">
      <c r="C22802" s="13"/>
    </row>
    <row r="22803" spans="3:3" x14ac:dyDescent="0.2">
      <c r="C22803" s="13"/>
    </row>
    <row r="22804" spans="3:3" x14ac:dyDescent="0.2">
      <c r="C22804" s="13"/>
    </row>
    <row r="22805" spans="3:3" x14ac:dyDescent="0.2">
      <c r="C22805" s="13"/>
    </row>
    <row r="22806" spans="3:3" x14ac:dyDescent="0.2">
      <c r="C22806" s="13"/>
    </row>
    <row r="22807" spans="3:3" x14ac:dyDescent="0.2">
      <c r="C22807" s="13"/>
    </row>
    <row r="22808" spans="3:3" x14ac:dyDescent="0.2">
      <c r="C22808" s="13"/>
    </row>
    <row r="22809" spans="3:3" x14ac:dyDescent="0.2">
      <c r="C22809" s="13"/>
    </row>
    <row r="22810" spans="3:3" x14ac:dyDescent="0.2">
      <c r="C22810" s="13"/>
    </row>
    <row r="22811" spans="3:3" x14ac:dyDescent="0.2">
      <c r="C22811" s="13"/>
    </row>
    <row r="22812" spans="3:3" x14ac:dyDescent="0.2">
      <c r="C22812" s="13"/>
    </row>
    <row r="22813" spans="3:3" x14ac:dyDescent="0.2">
      <c r="C22813" s="13"/>
    </row>
    <row r="22814" spans="3:3" x14ac:dyDescent="0.2">
      <c r="C22814" s="13"/>
    </row>
    <row r="22815" spans="3:3" x14ac:dyDescent="0.2">
      <c r="C22815" s="13"/>
    </row>
    <row r="22816" spans="3:3" x14ac:dyDescent="0.2">
      <c r="C22816" s="13"/>
    </row>
    <row r="22817" spans="3:3" x14ac:dyDescent="0.2">
      <c r="C22817" s="13"/>
    </row>
    <row r="22818" spans="3:3" x14ac:dyDescent="0.2">
      <c r="C22818" s="13"/>
    </row>
    <row r="22819" spans="3:3" x14ac:dyDescent="0.2">
      <c r="C22819" s="13"/>
    </row>
    <row r="22820" spans="3:3" x14ac:dyDescent="0.2">
      <c r="C22820" s="13"/>
    </row>
    <row r="22821" spans="3:3" x14ac:dyDescent="0.2">
      <c r="C22821" s="13"/>
    </row>
    <row r="22822" spans="3:3" x14ac:dyDescent="0.2">
      <c r="C22822" s="13"/>
    </row>
    <row r="22823" spans="3:3" x14ac:dyDescent="0.2">
      <c r="C22823" s="13"/>
    </row>
    <row r="22824" spans="3:3" x14ac:dyDescent="0.2">
      <c r="C22824" s="13"/>
    </row>
    <row r="22825" spans="3:3" x14ac:dyDescent="0.2">
      <c r="C22825" s="13"/>
    </row>
    <row r="22826" spans="3:3" x14ac:dyDescent="0.2">
      <c r="C22826" s="13"/>
    </row>
    <row r="22827" spans="3:3" x14ac:dyDescent="0.2">
      <c r="C22827" s="13"/>
    </row>
    <row r="22828" spans="3:3" x14ac:dyDescent="0.2">
      <c r="C22828" s="13"/>
    </row>
    <row r="22829" spans="3:3" x14ac:dyDescent="0.2">
      <c r="C22829" s="13"/>
    </row>
    <row r="22830" spans="3:3" x14ac:dyDescent="0.2">
      <c r="C22830" s="13"/>
    </row>
    <row r="22831" spans="3:3" x14ac:dyDescent="0.2">
      <c r="C22831" s="13"/>
    </row>
    <row r="22832" spans="3:3" x14ac:dyDescent="0.2">
      <c r="C22832" s="13"/>
    </row>
    <row r="22833" spans="3:3" x14ac:dyDescent="0.2">
      <c r="C22833" s="13"/>
    </row>
    <row r="22834" spans="3:3" x14ac:dyDescent="0.2">
      <c r="C22834" s="13"/>
    </row>
    <row r="22835" spans="3:3" x14ac:dyDescent="0.2">
      <c r="C22835" s="13"/>
    </row>
    <row r="22836" spans="3:3" x14ac:dyDescent="0.2">
      <c r="C22836" s="13"/>
    </row>
    <row r="22837" spans="3:3" x14ac:dyDescent="0.2">
      <c r="C22837" s="13"/>
    </row>
    <row r="22838" spans="3:3" x14ac:dyDescent="0.2">
      <c r="C22838" s="13"/>
    </row>
    <row r="22839" spans="3:3" x14ac:dyDescent="0.2">
      <c r="C22839" s="13"/>
    </row>
    <row r="22840" spans="3:3" x14ac:dyDescent="0.2">
      <c r="C22840" s="13"/>
    </row>
    <row r="22841" spans="3:3" x14ac:dyDescent="0.2">
      <c r="C22841" s="13"/>
    </row>
    <row r="22842" spans="3:3" x14ac:dyDescent="0.2">
      <c r="C22842" s="13"/>
    </row>
    <row r="22843" spans="3:3" x14ac:dyDescent="0.2">
      <c r="C22843" s="13"/>
    </row>
    <row r="22844" spans="3:3" x14ac:dyDescent="0.2">
      <c r="C22844" s="13"/>
    </row>
    <row r="22845" spans="3:3" x14ac:dyDescent="0.2">
      <c r="C22845" s="13"/>
    </row>
    <row r="22846" spans="3:3" x14ac:dyDescent="0.2">
      <c r="C22846" s="13"/>
    </row>
    <row r="22847" spans="3:3" x14ac:dyDescent="0.2">
      <c r="C22847" s="13"/>
    </row>
    <row r="22848" spans="3:3" x14ac:dyDescent="0.2">
      <c r="C22848" s="13"/>
    </row>
    <row r="22849" spans="3:3" x14ac:dyDescent="0.2">
      <c r="C22849" s="13"/>
    </row>
    <row r="22850" spans="3:3" x14ac:dyDescent="0.2">
      <c r="C22850" s="13"/>
    </row>
    <row r="22851" spans="3:3" x14ac:dyDescent="0.2">
      <c r="C22851" s="13"/>
    </row>
    <row r="22852" spans="3:3" x14ac:dyDescent="0.2">
      <c r="C22852" s="13"/>
    </row>
    <row r="22853" spans="3:3" x14ac:dyDescent="0.2">
      <c r="C22853" s="13"/>
    </row>
    <row r="22854" spans="3:3" x14ac:dyDescent="0.2">
      <c r="C22854" s="13"/>
    </row>
    <row r="22855" spans="3:3" x14ac:dyDescent="0.2">
      <c r="C22855" s="13"/>
    </row>
    <row r="22856" spans="3:3" x14ac:dyDescent="0.2">
      <c r="C22856" s="13"/>
    </row>
    <row r="22857" spans="3:3" x14ac:dyDescent="0.2">
      <c r="C22857" s="13"/>
    </row>
    <row r="22858" spans="3:3" x14ac:dyDescent="0.2">
      <c r="C22858" s="13"/>
    </row>
    <row r="22859" spans="3:3" x14ac:dyDescent="0.2">
      <c r="C22859" s="13"/>
    </row>
    <row r="22860" spans="3:3" x14ac:dyDescent="0.2">
      <c r="C22860" s="13"/>
    </row>
    <row r="22861" spans="3:3" x14ac:dyDescent="0.2">
      <c r="C22861" s="13"/>
    </row>
    <row r="22862" spans="3:3" x14ac:dyDescent="0.2">
      <c r="C22862" s="13"/>
    </row>
    <row r="22863" spans="3:3" x14ac:dyDescent="0.2">
      <c r="C22863" s="13"/>
    </row>
    <row r="22864" spans="3:3" x14ac:dyDescent="0.2">
      <c r="C22864" s="13"/>
    </row>
    <row r="22865" spans="3:3" x14ac:dyDescent="0.2">
      <c r="C22865" s="13"/>
    </row>
    <row r="22866" spans="3:3" x14ac:dyDescent="0.2">
      <c r="C22866" s="13"/>
    </row>
    <row r="22867" spans="3:3" x14ac:dyDescent="0.2">
      <c r="C22867" s="13"/>
    </row>
    <row r="22868" spans="3:3" x14ac:dyDescent="0.2">
      <c r="C22868" s="13"/>
    </row>
    <row r="22869" spans="3:3" x14ac:dyDescent="0.2">
      <c r="C22869" s="13"/>
    </row>
    <row r="22870" spans="3:3" x14ac:dyDescent="0.2">
      <c r="C22870" s="13"/>
    </row>
    <row r="22871" spans="3:3" x14ac:dyDescent="0.2">
      <c r="C22871" s="13"/>
    </row>
    <row r="22872" spans="3:3" x14ac:dyDescent="0.2">
      <c r="C22872" s="13"/>
    </row>
    <row r="22873" spans="3:3" x14ac:dyDescent="0.2">
      <c r="C22873" s="13"/>
    </row>
    <row r="22874" spans="3:3" x14ac:dyDescent="0.2">
      <c r="C22874" s="13"/>
    </row>
    <row r="22875" spans="3:3" x14ac:dyDescent="0.2">
      <c r="C22875" s="13"/>
    </row>
    <row r="22876" spans="3:3" x14ac:dyDescent="0.2">
      <c r="C22876" s="13"/>
    </row>
    <row r="22877" spans="3:3" x14ac:dyDescent="0.2">
      <c r="C22877" s="13"/>
    </row>
    <row r="22878" spans="3:3" x14ac:dyDescent="0.2">
      <c r="C22878" s="13"/>
    </row>
    <row r="22879" spans="3:3" x14ac:dyDescent="0.2">
      <c r="C22879" s="13"/>
    </row>
    <row r="22880" spans="3:3" x14ac:dyDescent="0.2">
      <c r="C22880" s="13"/>
    </row>
    <row r="22881" spans="3:3" x14ac:dyDescent="0.2">
      <c r="C22881" s="13"/>
    </row>
    <row r="22882" spans="3:3" x14ac:dyDescent="0.2">
      <c r="C22882" s="13"/>
    </row>
    <row r="22883" spans="3:3" x14ac:dyDescent="0.2">
      <c r="C22883" s="13"/>
    </row>
    <row r="22884" spans="3:3" x14ac:dyDescent="0.2">
      <c r="C22884" s="13"/>
    </row>
    <row r="22885" spans="3:3" x14ac:dyDescent="0.2">
      <c r="C22885" s="13"/>
    </row>
    <row r="22886" spans="3:3" x14ac:dyDescent="0.2">
      <c r="C22886" s="13"/>
    </row>
    <row r="22887" spans="3:3" x14ac:dyDescent="0.2">
      <c r="C22887" s="13"/>
    </row>
    <row r="22888" spans="3:3" x14ac:dyDescent="0.2">
      <c r="C22888" s="13"/>
    </row>
    <row r="22889" spans="3:3" x14ac:dyDescent="0.2">
      <c r="C22889" s="13"/>
    </row>
    <row r="22890" spans="3:3" x14ac:dyDescent="0.2">
      <c r="C22890" s="13"/>
    </row>
    <row r="22891" spans="3:3" x14ac:dyDescent="0.2">
      <c r="C22891" s="13"/>
    </row>
    <row r="22892" spans="3:3" x14ac:dyDescent="0.2">
      <c r="C22892" s="13"/>
    </row>
    <row r="22893" spans="3:3" x14ac:dyDescent="0.2">
      <c r="C22893" s="13"/>
    </row>
    <row r="22894" spans="3:3" x14ac:dyDescent="0.2">
      <c r="C22894" s="13"/>
    </row>
    <row r="22895" spans="3:3" x14ac:dyDescent="0.2">
      <c r="C22895" s="13"/>
    </row>
    <row r="22896" spans="3:3" x14ac:dyDescent="0.2">
      <c r="C22896" s="13"/>
    </row>
    <row r="22897" spans="3:3" x14ac:dyDescent="0.2">
      <c r="C22897" s="13"/>
    </row>
    <row r="22898" spans="3:3" x14ac:dyDescent="0.2">
      <c r="C22898" s="13"/>
    </row>
    <row r="22899" spans="3:3" x14ac:dyDescent="0.2">
      <c r="C22899" s="13"/>
    </row>
    <row r="22900" spans="3:3" x14ac:dyDescent="0.2">
      <c r="C22900" s="13"/>
    </row>
    <row r="22901" spans="3:3" x14ac:dyDescent="0.2">
      <c r="C22901" s="13"/>
    </row>
    <row r="22902" spans="3:3" x14ac:dyDescent="0.2">
      <c r="C22902" s="13"/>
    </row>
    <row r="22903" spans="3:3" x14ac:dyDescent="0.2">
      <c r="C22903" s="13"/>
    </row>
    <row r="22904" spans="3:3" x14ac:dyDescent="0.2">
      <c r="C22904" s="13"/>
    </row>
    <row r="22905" spans="3:3" x14ac:dyDescent="0.2">
      <c r="C22905" s="13"/>
    </row>
    <row r="22906" spans="3:3" x14ac:dyDescent="0.2">
      <c r="C22906" s="13"/>
    </row>
    <row r="22907" spans="3:3" x14ac:dyDescent="0.2">
      <c r="C22907" s="13"/>
    </row>
    <row r="22908" spans="3:3" x14ac:dyDescent="0.2">
      <c r="C22908" s="13"/>
    </row>
    <row r="22909" spans="3:3" x14ac:dyDescent="0.2">
      <c r="C22909" s="13"/>
    </row>
    <row r="22910" spans="3:3" x14ac:dyDescent="0.2">
      <c r="C22910" s="13"/>
    </row>
    <row r="22911" spans="3:3" x14ac:dyDescent="0.2">
      <c r="C22911" s="13"/>
    </row>
    <row r="22912" spans="3:3" x14ac:dyDescent="0.2">
      <c r="C22912" s="13"/>
    </row>
    <row r="22913" spans="3:3" x14ac:dyDescent="0.2">
      <c r="C22913" s="13"/>
    </row>
    <row r="22914" spans="3:3" x14ac:dyDescent="0.2">
      <c r="C22914" s="13"/>
    </row>
    <row r="22915" spans="3:3" x14ac:dyDescent="0.2">
      <c r="C22915" s="13"/>
    </row>
    <row r="22916" spans="3:3" x14ac:dyDescent="0.2">
      <c r="C22916" s="13"/>
    </row>
    <row r="22917" spans="3:3" x14ac:dyDescent="0.2">
      <c r="C22917" s="13"/>
    </row>
    <row r="22918" spans="3:3" x14ac:dyDescent="0.2">
      <c r="C22918" s="13"/>
    </row>
    <row r="22919" spans="3:3" x14ac:dyDescent="0.2">
      <c r="C22919" s="13"/>
    </row>
    <row r="22920" spans="3:3" x14ac:dyDescent="0.2">
      <c r="C22920" s="13"/>
    </row>
    <row r="22921" spans="3:3" x14ac:dyDescent="0.2">
      <c r="C22921" s="13"/>
    </row>
    <row r="22922" spans="3:3" x14ac:dyDescent="0.2">
      <c r="C22922" s="13"/>
    </row>
    <row r="22923" spans="3:3" x14ac:dyDescent="0.2">
      <c r="C22923" s="13"/>
    </row>
    <row r="22924" spans="3:3" x14ac:dyDescent="0.2">
      <c r="C22924" s="13"/>
    </row>
    <row r="22925" spans="3:3" x14ac:dyDescent="0.2">
      <c r="C22925" s="13"/>
    </row>
    <row r="22926" spans="3:3" x14ac:dyDescent="0.2">
      <c r="C22926" s="13"/>
    </row>
    <row r="22927" spans="3:3" x14ac:dyDescent="0.2">
      <c r="C22927" s="13"/>
    </row>
    <row r="22928" spans="3:3" x14ac:dyDescent="0.2">
      <c r="C22928" s="13"/>
    </row>
    <row r="22929" spans="3:3" x14ac:dyDescent="0.2">
      <c r="C22929" s="13"/>
    </row>
    <row r="22930" spans="3:3" x14ac:dyDescent="0.2">
      <c r="C22930" s="13"/>
    </row>
    <row r="22931" spans="3:3" x14ac:dyDescent="0.2">
      <c r="C22931" s="13"/>
    </row>
    <row r="22932" spans="3:3" x14ac:dyDescent="0.2">
      <c r="C22932" s="13"/>
    </row>
    <row r="22933" spans="3:3" x14ac:dyDescent="0.2">
      <c r="C22933" s="13"/>
    </row>
    <row r="22934" spans="3:3" x14ac:dyDescent="0.2">
      <c r="C22934" s="13"/>
    </row>
    <row r="22935" spans="3:3" x14ac:dyDescent="0.2">
      <c r="C22935" s="13"/>
    </row>
    <row r="22936" spans="3:3" x14ac:dyDescent="0.2">
      <c r="C22936" s="13"/>
    </row>
    <row r="22937" spans="3:3" x14ac:dyDescent="0.2">
      <c r="C22937" s="13"/>
    </row>
    <row r="22938" spans="3:3" x14ac:dyDescent="0.2">
      <c r="C22938" s="13"/>
    </row>
    <row r="22939" spans="3:3" x14ac:dyDescent="0.2">
      <c r="C22939" s="13"/>
    </row>
    <row r="22940" spans="3:3" x14ac:dyDescent="0.2">
      <c r="C22940" s="13"/>
    </row>
    <row r="22941" spans="3:3" x14ac:dyDescent="0.2">
      <c r="C22941" s="13"/>
    </row>
    <row r="22942" spans="3:3" x14ac:dyDescent="0.2">
      <c r="C22942" s="13"/>
    </row>
    <row r="22943" spans="3:3" x14ac:dyDescent="0.2">
      <c r="C22943" s="13"/>
    </row>
    <row r="22944" spans="3:3" x14ac:dyDescent="0.2">
      <c r="C22944" s="13"/>
    </row>
    <row r="22945" spans="3:3" x14ac:dyDescent="0.2">
      <c r="C22945" s="13"/>
    </row>
    <row r="22946" spans="3:3" x14ac:dyDescent="0.2">
      <c r="C22946" s="13"/>
    </row>
    <row r="22947" spans="3:3" x14ac:dyDescent="0.2">
      <c r="C22947" s="13"/>
    </row>
    <row r="22948" spans="3:3" x14ac:dyDescent="0.2">
      <c r="C22948" s="13"/>
    </row>
    <row r="22949" spans="3:3" x14ac:dyDescent="0.2">
      <c r="C22949" s="13"/>
    </row>
    <row r="22950" spans="3:3" x14ac:dyDescent="0.2">
      <c r="C22950" s="13"/>
    </row>
    <row r="22951" spans="3:3" x14ac:dyDescent="0.2">
      <c r="C22951" s="13"/>
    </row>
    <row r="22952" spans="3:3" x14ac:dyDescent="0.2">
      <c r="C22952" s="13"/>
    </row>
    <row r="22953" spans="3:3" x14ac:dyDescent="0.2">
      <c r="C22953" s="13"/>
    </row>
    <row r="22954" spans="3:3" x14ac:dyDescent="0.2">
      <c r="C22954" s="13"/>
    </row>
    <row r="22955" spans="3:3" x14ac:dyDescent="0.2">
      <c r="C22955" s="13"/>
    </row>
    <row r="22956" spans="3:3" x14ac:dyDescent="0.2">
      <c r="C22956" s="13"/>
    </row>
    <row r="22957" spans="3:3" x14ac:dyDescent="0.2">
      <c r="C22957" s="13"/>
    </row>
    <row r="22958" spans="3:3" x14ac:dyDescent="0.2">
      <c r="C22958" s="13"/>
    </row>
    <row r="22959" spans="3:3" x14ac:dyDescent="0.2">
      <c r="C22959" s="13"/>
    </row>
    <row r="22960" spans="3:3" x14ac:dyDescent="0.2">
      <c r="C22960" s="13"/>
    </row>
    <row r="22961" spans="3:3" x14ac:dyDescent="0.2">
      <c r="C22961" s="13"/>
    </row>
    <row r="22962" spans="3:3" x14ac:dyDescent="0.2">
      <c r="C22962" s="13"/>
    </row>
    <row r="22963" spans="3:3" x14ac:dyDescent="0.2">
      <c r="C22963" s="13"/>
    </row>
    <row r="22964" spans="3:3" x14ac:dyDescent="0.2">
      <c r="C22964" s="13"/>
    </row>
    <row r="22965" spans="3:3" x14ac:dyDescent="0.2">
      <c r="C22965" s="13"/>
    </row>
    <row r="22966" spans="3:3" x14ac:dyDescent="0.2">
      <c r="C22966" s="13"/>
    </row>
    <row r="22967" spans="3:3" x14ac:dyDescent="0.2">
      <c r="C22967" s="13"/>
    </row>
    <row r="22968" spans="3:3" x14ac:dyDescent="0.2">
      <c r="C22968" s="13"/>
    </row>
    <row r="22969" spans="3:3" x14ac:dyDescent="0.2">
      <c r="C22969" s="13"/>
    </row>
    <row r="22970" spans="3:3" x14ac:dyDescent="0.2">
      <c r="C22970" s="13"/>
    </row>
    <row r="22971" spans="3:3" x14ac:dyDescent="0.2">
      <c r="C22971" s="13"/>
    </row>
    <row r="22972" spans="3:3" x14ac:dyDescent="0.2">
      <c r="C22972" s="13"/>
    </row>
    <row r="22973" spans="3:3" x14ac:dyDescent="0.2">
      <c r="C22973" s="13"/>
    </row>
    <row r="22974" spans="3:3" x14ac:dyDescent="0.2">
      <c r="C22974" s="13"/>
    </row>
    <row r="22975" spans="3:3" x14ac:dyDescent="0.2">
      <c r="C22975" s="13"/>
    </row>
    <row r="22976" spans="3:3" x14ac:dyDescent="0.2">
      <c r="C22976" s="13"/>
    </row>
    <row r="22977" spans="3:3" x14ac:dyDescent="0.2">
      <c r="C22977" s="13"/>
    </row>
    <row r="22978" spans="3:3" x14ac:dyDescent="0.2">
      <c r="C22978" s="13"/>
    </row>
    <row r="22979" spans="3:3" x14ac:dyDescent="0.2">
      <c r="C22979" s="13"/>
    </row>
    <row r="22980" spans="3:3" x14ac:dyDescent="0.2">
      <c r="C22980" s="13"/>
    </row>
    <row r="22981" spans="3:3" x14ac:dyDescent="0.2">
      <c r="C22981" s="13"/>
    </row>
    <row r="22982" spans="3:3" x14ac:dyDescent="0.2">
      <c r="C22982" s="13"/>
    </row>
    <row r="22983" spans="3:3" x14ac:dyDescent="0.2">
      <c r="C22983" s="13"/>
    </row>
    <row r="22984" spans="3:3" x14ac:dyDescent="0.2">
      <c r="C22984" s="13"/>
    </row>
    <row r="22985" spans="3:3" x14ac:dyDescent="0.2">
      <c r="C22985" s="13"/>
    </row>
    <row r="22986" spans="3:3" x14ac:dyDescent="0.2">
      <c r="C22986" s="13"/>
    </row>
    <row r="22987" spans="3:3" x14ac:dyDescent="0.2">
      <c r="C22987" s="13"/>
    </row>
    <row r="22988" spans="3:3" x14ac:dyDescent="0.2">
      <c r="C22988" s="13"/>
    </row>
    <row r="22989" spans="3:3" x14ac:dyDescent="0.2">
      <c r="C22989" s="13"/>
    </row>
    <row r="22990" spans="3:3" x14ac:dyDescent="0.2">
      <c r="C22990" s="13"/>
    </row>
    <row r="22991" spans="3:3" x14ac:dyDescent="0.2">
      <c r="C22991" s="13"/>
    </row>
    <row r="22992" spans="3:3" x14ac:dyDescent="0.2">
      <c r="C22992" s="13"/>
    </row>
    <row r="22993" spans="3:3" x14ac:dyDescent="0.2">
      <c r="C22993" s="13"/>
    </row>
    <row r="22994" spans="3:3" x14ac:dyDescent="0.2">
      <c r="C22994" s="13"/>
    </row>
    <row r="22995" spans="3:3" x14ac:dyDescent="0.2">
      <c r="C22995" s="13"/>
    </row>
    <row r="22996" spans="3:3" x14ac:dyDescent="0.2">
      <c r="C22996" s="13"/>
    </row>
    <row r="22997" spans="3:3" x14ac:dyDescent="0.2">
      <c r="C22997" s="13"/>
    </row>
    <row r="22998" spans="3:3" x14ac:dyDescent="0.2">
      <c r="C22998" s="13"/>
    </row>
    <row r="22999" spans="3:3" x14ac:dyDescent="0.2">
      <c r="C22999" s="13"/>
    </row>
    <row r="23000" spans="3:3" x14ac:dyDescent="0.2">
      <c r="C23000" s="13"/>
    </row>
    <row r="23001" spans="3:3" x14ac:dyDescent="0.2">
      <c r="C23001" s="13"/>
    </row>
    <row r="23002" spans="3:3" x14ac:dyDescent="0.2">
      <c r="C23002" s="13"/>
    </row>
    <row r="23003" spans="3:3" x14ac:dyDescent="0.2">
      <c r="C23003" s="13"/>
    </row>
    <row r="23004" spans="3:3" x14ac:dyDescent="0.2">
      <c r="C23004" s="13"/>
    </row>
    <row r="23005" spans="3:3" x14ac:dyDescent="0.2">
      <c r="C23005" s="13"/>
    </row>
    <row r="23006" spans="3:3" x14ac:dyDescent="0.2">
      <c r="C23006" s="13"/>
    </row>
    <row r="23007" spans="3:3" x14ac:dyDescent="0.2">
      <c r="C23007" s="13"/>
    </row>
    <row r="23008" spans="3:3" x14ac:dyDescent="0.2">
      <c r="C23008" s="13"/>
    </row>
    <row r="23009" spans="3:3" x14ac:dyDescent="0.2">
      <c r="C23009" s="13"/>
    </row>
    <row r="23010" spans="3:3" x14ac:dyDescent="0.2">
      <c r="C23010" s="13"/>
    </row>
    <row r="23011" spans="3:3" x14ac:dyDescent="0.2">
      <c r="C23011" s="13"/>
    </row>
    <row r="23012" spans="3:3" x14ac:dyDescent="0.2">
      <c r="C23012" s="13"/>
    </row>
    <row r="23013" spans="3:3" x14ac:dyDescent="0.2">
      <c r="C23013" s="13"/>
    </row>
    <row r="23014" spans="3:3" x14ac:dyDescent="0.2">
      <c r="C23014" s="13"/>
    </row>
    <row r="23015" spans="3:3" x14ac:dyDescent="0.2">
      <c r="C23015" s="13"/>
    </row>
    <row r="23016" spans="3:3" x14ac:dyDescent="0.2">
      <c r="C23016" s="13"/>
    </row>
    <row r="23017" spans="3:3" x14ac:dyDescent="0.2">
      <c r="C23017" s="13"/>
    </row>
    <row r="23018" spans="3:3" x14ac:dyDescent="0.2">
      <c r="C23018" s="13"/>
    </row>
    <row r="23019" spans="3:3" x14ac:dyDescent="0.2">
      <c r="C23019" s="13"/>
    </row>
    <row r="23020" spans="3:3" x14ac:dyDescent="0.2">
      <c r="C23020" s="13"/>
    </row>
    <row r="23021" spans="3:3" x14ac:dyDescent="0.2">
      <c r="C23021" s="13"/>
    </row>
    <row r="23022" spans="3:3" x14ac:dyDescent="0.2">
      <c r="C23022" s="13"/>
    </row>
    <row r="23023" spans="3:3" x14ac:dyDescent="0.2">
      <c r="C23023" s="13"/>
    </row>
    <row r="23024" spans="3:3" x14ac:dyDescent="0.2">
      <c r="C23024" s="13"/>
    </row>
    <row r="23025" spans="3:3" x14ac:dyDescent="0.2">
      <c r="C23025" s="13"/>
    </row>
    <row r="23026" spans="3:3" x14ac:dyDescent="0.2">
      <c r="C23026" s="13"/>
    </row>
    <row r="23027" spans="3:3" x14ac:dyDescent="0.2">
      <c r="C23027" s="13"/>
    </row>
    <row r="23028" spans="3:3" x14ac:dyDescent="0.2">
      <c r="C23028" s="13"/>
    </row>
    <row r="23029" spans="3:3" x14ac:dyDescent="0.2">
      <c r="C23029" s="13"/>
    </row>
    <row r="23030" spans="3:3" x14ac:dyDescent="0.2">
      <c r="C23030" s="13"/>
    </row>
    <row r="23031" spans="3:3" x14ac:dyDescent="0.2">
      <c r="C23031" s="13"/>
    </row>
    <row r="23032" spans="3:3" x14ac:dyDescent="0.2">
      <c r="C23032" s="13"/>
    </row>
    <row r="23033" spans="3:3" x14ac:dyDescent="0.2">
      <c r="C23033" s="13"/>
    </row>
    <row r="23034" spans="3:3" x14ac:dyDescent="0.2">
      <c r="C23034" s="13"/>
    </row>
    <row r="23035" spans="3:3" x14ac:dyDescent="0.2">
      <c r="C23035" s="13"/>
    </row>
    <row r="23036" spans="3:3" x14ac:dyDescent="0.2">
      <c r="C23036" s="13"/>
    </row>
    <row r="23037" spans="3:3" x14ac:dyDescent="0.2">
      <c r="C23037" s="13"/>
    </row>
    <row r="23038" spans="3:3" x14ac:dyDescent="0.2">
      <c r="C23038" s="13"/>
    </row>
    <row r="23039" spans="3:3" x14ac:dyDescent="0.2">
      <c r="C23039" s="13"/>
    </row>
    <row r="23040" spans="3:3" x14ac:dyDescent="0.2">
      <c r="C23040" s="13"/>
    </row>
    <row r="23041" spans="3:3" x14ac:dyDescent="0.2">
      <c r="C23041" s="13"/>
    </row>
    <row r="23042" spans="3:3" x14ac:dyDescent="0.2">
      <c r="C23042" s="13"/>
    </row>
    <row r="23043" spans="3:3" x14ac:dyDescent="0.2">
      <c r="C23043" s="13"/>
    </row>
    <row r="23044" spans="3:3" x14ac:dyDescent="0.2">
      <c r="C23044" s="13"/>
    </row>
    <row r="23045" spans="3:3" x14ac:dyDescent="0.2">
      <c r="C23045" s="13"/>
    </row>
    <row r="23046" spans="3:3" x14ac:dyDescent="0.2">
      <c r="C23046" s="13"/>
    </row>
    <row r="23047" spans="3:3" x14ac:dyDescent="0.2">
      <c r="C23047" s="13"/>
    </row>
    <row r="23048" spans="3:3" x14ac:dyDescent="0.2">
      <c r="C23048" s="13"/>
    </row>
    <row r="23049" spans="3:3" x14ac:dyDescent="0.2">
      <c r="C23049" s="13"/>
    </row>
    <row r="23050" spans="3:3" x14ac:dyDescent="0.2">
      <c r="C23050" s="13"/>
    </row>
    <row r="23051" spans="3:3" x14ac:dyDescent="0.2">
      <c r="C23051" s="13"/>
    </row>
    <row r="23052" spans="3:3" x14ac:dyDescent="0.2">
      <c r="C23052" s="13"/>
    </row>
    <row r="23053" spans="3:3" x14ac:dyDescent="0.2">
      <c r="C23053" s="13"/>
    </row>
    <row r="23054" spans="3:3" x14ac:dyDescent="0.2">
      <c r="C23054" s="13"/>
    </row>
    <row r="23055" spans="3:3" x14ac:dyDescent="0.2">
      <c r="C23055" s="13"/>
    </row>
    <row r="23056" spans="3:3" x14ac:dyDescent="0.2">
      <c r="C23056" s="13"/>
    </row>
    <row r="23057" spans="3:3" x14ac:dyDescent="0.2">
      <c r="C23057" s="13"/>
    </row>
    <row r="23058" spans="3:3" x14ac:dyDescent="0.2">
      <c r="C23058" s="13"/>
    </row>
    <row r="23059" spans="3:3" x14ac:dyDescent="0.2">
      <c r="C23059" s="13"/>
    </row>
    <row r="23060" spans="3:3" x14ac:dyDescent="0.2">
      <c r="C23060" s="13"/>
    </row>
    <row r="23061" spans="3:3" x14ac:dyDescent="0.2">
      <c r="C23061" s="13"/>
    </row>
    <row r="23062" spans="3:3" x14ac:dyDescent="0.2">
      <c r="C23062" s="13"/>
    </row>
    <row r="23063" spans="3:3" x14ac:dyDescent="0.2">
      <c r="C23063" s="13"/>
    </row>
    <row r="23064" spans="3:3" x14ac:dyDescent="0.2">
      <c r="C23064" s="13"/>
    </row>
    <row r="23065" spans="3:3" x14ac:dyDescent="0.2">
      <c r="C23065" s="13"/>
    </row>
    <row r="23066" spans="3:3" x14ac:dyDescent="0.2">
      <c r="C23066" s="13"/>
    </row>
    <row r="23067" spans="3:3" x14ac:dyDescent="0.2">
      <c r="C23067" s="13"/>
    </row>
    <row r="23068" spans="3:3" x14ac:dyDescent="0.2">
      <c r="C23068" s="13"/>
    </row>
    <row r="23069" spans="3:3" x14ac:dyDescent="0.2">
      <c r="C23069" s="13"/>
    </row>
    <row r="23070" spans="3:3" x14ac:dyDescent="0.2">
      <c r="C23070" s="13"/>
    </row>
    <row r="23071" spans="3:3" x14ac:dyDescent="0.2">
      <c r="C23071" s="13"/>
    </row>
    <row r="23072" spans="3:3" x14ac:dyDescent="0.2">
      <c r="C23072" s="13"/>
    </row>
    <row r="23073" spans="3:3" x14ac:dyDescent="0.2">
      <c r="C23073" s="13"/>
    </row>
    <row r="23074" spans="3:3" x14ac:dyDescent="0.2">
      <c r="C23074" s="13"/>
    </row>
    <row r="23075" spans="3:3" x14ac:dyDescent="0.2">
      <c r="C23075" s="13"/>
    </row>
    <row r="23076" spans="3:3" x14ac:dyDescent="0.2">
      <c r="C23076" s="13"/>
    </row>
    <row r="23077" spans="3:3" x14ac:dyDescent="0.2">
      <c r="C23077" s="13"/>
    </row>
    <row r="23078" spans="3:3" x14ac:dyDescent="0.2">
      <c r="C23078" s="13"/>
    </row>
    <row r="23079" spans="3:3" x14ac:dyDescent="0.2">
      <c r="C23079" s="13"/>
    </row>
    <row r="23080" spans="3:3" x14ac:dyDescent="0.2">
      <c r="C23080" s="13"/>
    </row>
    <row r="23081" spans="3:3" x14ac:dyDescent="0.2">
      <c r="C23081" s="13"/>
    </row>
    <row r="23082" spans="3:3" x14ac:dyDescent="0.2">
      <c r="C23082" s="13"/>
    </row>
    <row r="23083" spans="3:3" x14ac:dyDescent="0.2">
      <c r="C23083" s="13"/>
    </row>
    <row r="23084" spans="3:3" x14ac:dyDescent="0.2">
      <c r="C23084" s="13"/>
    </row>
    <row r="23085" spans="3:3" x14ac:dyDescent="0.2">
      <c r="C23085" s="13"/>
    </row>
    <row r="23086" spans="3:3" x14ac:dyDescent="0.2">
      <c r="C23086" s="13"/>
    </row>
    <row r="23087" spans="3:3" x14ac:dyDescent="0.2">
      <c r="C23087" s="13"/>
    </row>
    <row r="23088" spans="3:3" x14ac:dyDescent="0.2">
      <c r="C23088" s="13"/>
    </row>
    <row r="23089" spans="3:3" x14ac:dyDescent="0.2">
      <c r="C23089" s="13"/>
    </row>
    <row r="23090" spans="3:3" x14ac:dyDescent="0.2">
      <c r="C23090" s="13"/>
    </row>
    <row r="23091" spans="3:3" x14ac:dyDescent="0.2">
      <c r="C23091" s="13"/>
    </row>
    <row r="23092" spans="3:3" x14ac:dyDescent="0.2">
      <c r="C23092" s="13"/>
    </row>
    <row r="23093" spans="3:3" x14ac:dyDescent="0.2">
      <c r="C23093" s="13"/>
    </row>
    <row r="23094" spans="3:3" x14ac:dyDescent="0.2">
      <c r="C23094" s="13"/>
    </row>
    <row r="23095" spans="3:3" x14ac:dyDescent="0.2">
      <c r="C23095" s="13"/>
    </row>
    <row r="23096" spans="3:3" x14ac:dyDescent="0.2">
      <c r="C23096" s="13"/>
    </row>
    <row r="23097" spans="3:3" x14ac:dyDescent="0.2">
      <c r="C23097" s="13"/>
    </row>
    <row r="23098" spans="3:3" x14ac:dyDescent="0.2">
      <c r="C23098" s="13"/>
    </row>
    <row r="23099" spans="3:3" x14ac:dyDescent="0.2">
      <c r="C23099" s="13"/>
    </row>
    <row r="23100" spans="3:3" x14ac:dyDescent="0.2">
      <c r="C23100" s="13"/>
    </row>
    <row r="23101" spans="3:3" x14ac:dyDescent="0.2">
      <c r="C23101" s="13"/>
    </row>
    <row r="23102" spans="3:3" x14ac:dyDescent="0.2">
      <c r="C23102" s="13"/>
    </row>
    <row r="23103" spans="3:3" x14ac:dyDescent="0.2">
      <c r="C23103" s="13"/>
    </row>
    <row r="23104" spans="3:3" x14ac:dyDescent="0.2">
      <c r="C23104" s="13"/>
    </row>
    <row r="23105" spans="3:3" x14ac:dyDescent="0.2">
      <c r="C23105" s="13"/>
    </row>
    <row r="23106" spans="3:3" x14ac:dyDescent="0.2">
      <c r="C23106" s="13"/>
    </row>
    <row r="23107" spans="3:3" x14ac:dyDescent="0.2">
      <c r="C23107" s="13"/>
    </row>
    <row r="23108" spans="3:3" x14ac:dyDescent="0.2">
      <c r="C23108" s="13"/>
    </row>
    <row r="23109" spans="3:3" x14ac:dyDescent="0.2">
      <c r="C23109" s="13"/>
    </row>
    <row r="23110" spans="3:3" x14ac:dyDescent="0.2">
      <c r="C23110" s="13"/>
    </row>
    <row r="23111" spans="3:3" x14ac:dyDescent="0.2">
      <c r="C23111" s="13"/>
    </row>
    <row r="23112" spans="3:3" x14ac:dyDescent="0.2">
      <c r="C23112" s="13"/>
    </row>
    <row r="23113" spans="3:3" x14ac:dyDescent="0.2">
      <c r="C23113" s="13"/>
    </row>
    <row r="23114" spans="3:3" x14ac:dyDescent="0.2">
      <c r="C23114" s="13"/>
    </row>
    <row r="23115" spans="3:3" x14ac:dyDescent="0.2">
      <c r="C23115" s="13"/>
    </row>
    <row r="23116" spans="3:3" x14ac:dyDescent="0.2">
      <c r="C23116" s="13"/>
    </row>
    <row r="23117" spans="3:3" x14ac:dyDescent="0.2">
      <c r="C23117" s="13"/>
    </row>
    <row r="23118" spans="3:3" x14ac:dyDescent="0.2">
      <c r="C23118" s="13"/>
    </row>
    <row r="23119" spans="3:3" x14ac:dyDescent="0.2">
      <c r="C23119" s="13"/>
    </row>
    <row r="23120" spans="3:3" x14ac:dyDescent="0.2">
      <c r="C23120" s="13"/>
    </row>
    <row r="23121" spans="3:3" x14ac:dyDescent="0.2">
      <c r="C23121" s="13"/>
    </row>
    <row r="23122" spans="3:3" x14ac:dyDescent="0.2">
      <c r="C23122" s="13"/>
    </row>
    <row r="23123" spans="3:3" x14ac:dyDescent="0.2">
      <c r="C23123" s="13"/>
    </row>
    <row r="23124" spans="3:3" x14ac:dyDescent="0.2">
      <c r="C23124" s="13"/>
    </row>
    <row r="23125" spans="3:3" x14ac:dyDescent="0.2">
      <c r="C23125" s="13"/>
    </row>
    <row r="23126" spans="3:3" x14ac:dyDescent="0.2">
      <c r="C23126" s="13"/>
    </row>
    <row r="23127" spans="3:3" x14ac:dyDescent="0.2">
      <c r="C23127" s="13"/>
    </row>
    <row r="23128" spans="3:3" x14ac:dyDescent="0.2">
      <c r="C23128" s="13"/>
    </row>
    <row r="23129" spans="3:3" x14ac:dyDescent="0.2">
      <c r="C23129" s="13"/>
    </row>
    <row r="23130" spans="3:3" x14ac:dyDescent="0.2">
      <c r="C23130" s="13"/>
    </row>
    <row r="23131" spans="3:3" x14ac:dyDescent="0.2">
      <c r="C23131" s="13"/>
    </row>
    <row r="23132" spans="3:3" x14ac:dyDescent="0.2">
      <c r="C23132" s="13"/>
    </row>
    <row r="23133" spans="3:3" x14ac:dyDescent="0.2">
      <c r="C23133" s="13"/>
    </row>
    <row r="23134" spans="3:3" x14ac:dyDescent="0.2">
      <c r="C23134" s="13"/>
    </row>
    <row r="23135" spans="3:3" x14ac:dyDescent="0.2">
      <c r="C23135" s="13"/>
    </row>
    <row r="23136" spans="3:3" x14ac:dyDescent="0.2">
      <c r="C23136" s="13"/>
    </row>
    <row r="23137" spans="3:3" x14ac:dyDescent="0.2">
      <c r="C23137" s="13"/>
    </row>
    <row r="23138" spans="3:3" x14ac:dyDescent="0.2">
      <c r="C23138" s="13"/>
    </row>
    <row r="23139" spans="3:3" x14ac:dyDescent="0.2">
      <c r="C23139" s="13"/>
    </row>
    <row r="23140" spans="3:3" x14ac:dyDescent="0.2">
      <c r="C23140" s="13"/>
    </row>
    <row r="23141" spans="3:3" x14ac:dyDescent="0.2">
      <c r="C23141" s="13"/>
    </row>
    <row r="23142" spans="3:3" x14ac:dyDescent="0.2">
      <c r="C23142" s="13"/>
    </row>
    <row r="23143" spans="3:3" x14ac:dyDescent="0.2">
      <c r="C23143" s="13"/>
    </row>
    <row r="23144" spans="3:3" x14ac:dyDescent="0.2">
      <c r="C23144" s="13"/>
    </row>
    <row r="23145" spans="3:3" x14ac:dyDescent="0.2">
      <c r="C23145" s="13"/>
    </row>
    <row r="23146" spans="3:3" x14ac:dyDescent="0.2">
      <c r="C23146" s="13"/>
    </row>
    <row r="23147" spans="3:3" x14ac:dyDescent="0.2">
      <c r="C23147" s="13"/>
    </row>
    <row r="23148" spans="3:3" x14ac:dyDescent="0.2">
      <c r="C23148" s="13"/>
    </row>
    <row r="23149" spans="3:3" x14ac:dyDescent="0.2">
      <c r="C23149" s="13"/>
    </row>
    <row r="23150" spans="3:3" x14ac:dyDescent="0.2">
      <c r="C23150" s="13"/>
    </row>
    <row r="23151" spans="3:3" x14ac:dyDescent="0.2">
      <c r="C23151" s="13"/>
    </row>
    <row r="23152" spans="3:3" x14ac:dyDescent="0.2">
      <c r="C23152" s="13"/>
    </row>
    <row r="23153" spans="3:3" x14ac:dyDescent="0.2">
      <c r="C23153" s="13"/>
    </row>
    <row r="23154" spans="3:3" x14ac:dyDescent="0.2">
      <c r="C23154" s="13"/>
    </row>
    <row r="23155" spans="3:3" x14ac:dyDescent="0.2">
      <c r="C23155" s="13"/>
    </row>
    <row r="23156" spans="3:3" x14ac:dyDescent="0.2">
      <c r="C23156" s="13"/>
    </row>
    <row r="23157" spans="3:3" x14ac:dyDescent="0.2">
      <c r="C23157" s="13"/>
    </row>
    <row r="23158" spans="3:3" x14ac:dyDescent="0.2">
      <c r="C23158" s="13"/>
    </row>
    <row r="23159" spans="3:3" x14ac:dyDescent="0.2">
      <c r="C23159" s="13"/>
    </row>
    <row r="23160" spans="3:3" x14ac:dyDescent="0.2">
      <c r="C23160" s="13"/>
    </row>
    <row r="23161" spans="3:3" x14ac:dyDescent="0.2">
      <c r="C23161" s="13"/>
    </row>
    <row r="23162" spans="3:3" x14ac:dyDescent="0.2">
      <c r="C23162" s="13"/>
    </row>
    <row r="23163" spans="3:3" x14ac:dyDescent="0.2">
      <c r="C23163" s="13"/>
    </row>
    <row r="23164" spans="3:3" x14ac:dyDescent="0.2">
      <c r="C23164" s="13"/>
    </row>
    <row r="23165" spans="3:3" x14ac:dyDescent="0.2">
      <c r="C23165" s="13"/>
    </row>
    <row r="23166" spans="3:3" x14ac:dyDescent="0.2">
      <c r="C23166" s="13"/>
    </row>
    <row r="23167" spans="3:3" x14ac:dyDescent="0.2">
      <c r="C23167" s="13"/>
    </row>
    <row r="23168" spans="3:3" x14ac:dyDescent="0.2">
      <c r="C23168" s="13"/>
    </row>
    <row r="23169" spans="3:3" x14ac:dyDescent="0.2">
      <c r="C23169" s="13"/>
    </row>
    <row r="23170" spans="3:3" x14ac:dyDescent="0.2">
      <c r="C23170" s="13"/>
    </row>
    <row r="23171" spans="3:3" x14ac:dyDescent="0.2">
      <c r="C23171" s="13"/>
    </row>
    <row r="23172" spans="3:3" x14ac:dyDescent="0.2">
      <c r="C23172" s="13"/>
    </row>
    <row r="23173" spans="3:3" x14ac:dyDescent="0.2">
      <c r="C23173" s="13"/>
    </row>
    <row r="23174" spans="3:3" x14ac:dyDescent="0.2">
      <c r="C23174" s="13"/>
    </row>
    <row r="23175" spans="3:3" x14ac:dyDescent="0.2">
      <c r="C23175" s="13"/>
    </row>
    <row r="23176" spans="3:3" x14ac:dyDescent="0.2">
      <c r="C23176" s="13"/>
    </row>
    <row r="23177" spans="3:3" x14ac:dyDescent="0.2">
      <c r="C23177" s="13"/>
    </row>
    <row r="23178" spans="3:3" x14ac:dyDescent="0.2">
      <c r="C23178" s="13"/>
    </row>
    <row r="23179" spans="3:3" x14ac:dyDescent="0.2">
      <c r="C23179" s="13"/>
    </row>
    <row r="23180" spans="3:3" x14ac:dyDescent="0.2">
      <c r="C23180" s="13"/>
    </row>
    <row r="23181" spans="3:3" x14ac:dyDescent="0.2">
      <c r="C23181" s="13"/>
    </row>
    <row r="23182" spans="3:3" x14ac:dyDescent="0.2">
      <c r="C23182" s="13"/>
    </row>
    <row r="23183" spans="3:3" x14ac:dyDescent="0.2">
      <c r="C23183" s="13"/>
    </row>
    <row r="23184" spans="3:3" x14ac:dyDescent="0.2">
      <c r="C23184" s="13"/>
    </row>
    <row r="23185" spans="3:3" x14ac:dyDescent="0.2">
      <c r="C23185" s="13"/>
    </row>
    <row r="23186" spans="3:3" x14ac:dyDescent="0.2">
      <c r="C23186" s="13"/>
    </row>
    <row r="23187" spans="3:3" x14ac:dyDescent="0.2">
      <c r="C23187" s="13"/>
    </row>
    <row r="23188" spans="3:3" x14ac:dyDescent="0.2">
      <c r="C23188" s="13"/>
    </row>
    <row r="23189" spans="3:3" x14ac:dyDescent="0.2">
      <c r="C23189" s="13"/>
    </row>
    <row r="23190" spans="3:3" x14ac:dyDescent="0.2">
      <c r="C23190" s="13"/>
    </row>
    <row r="23191" spans="3:3" x14ac:dyDescent="0.2">
      <c r="C23191" s="13"/>
    </row>
    <row r="23192" spans="3:3" x14ac:dyDescent="0.2">
      <c r="C23192" s="13"/>
    </row>
    <row r="23193" spans="3:3" x14ac:dyDescent="0.2">
      <c r="C23193" s="13"/>
    </row>
    <row r="23194" spans="3:3" x14ac:dyDescent="0.2">
      <c r="C23194" s="13"/>
    </row>
    <row r="23195" spans="3:3" x14ac:dyDescent="0.2">
      <c r="C23195" s="13"/>
    </row>
    <row r="23196" spans="3:3" x14ac:dyDescent="0.2">
      <c r="C23196" s="13"/>
    </row>
    <row r="23197" spans="3:3" x14ac:dyDescent="0.2">
      <c r="C23197" s="13"/>
    </row>
    <row r="23198" spans="3:3" x14ac:dyDescent="0.2">
      <c r="C23198" s="13"/>
    </row>
    <row r="23199" spans="3:3" x14ac:dyDescent="0.2">
      <c r="C23199" s="13"/>
    </row>
    <row r="23200" spans="3:3" x14ac:dyDescent="0.2">
      <c r="C23200" s="13"/>
    </row>
    <row r="23201" spans="3:3" x14ac:dyDescent="0.2">
      <c r="C23201" s="13"/>
    </row>
    <row r="23202" spans="3:3" x14ac:dyDescent="0.2">
      <c r="C23202" s="13"/>
    </row>
    <row r="23203" spans="3:3" x14ac:dyDescent="0.2">
      <c r="C23203" s="13"/>
    </row>
    <row r="23204" spans="3:3" x14ac:dyDescent="0.2">
      <c r="C23204" s="13"/>
    </row>
    <row r="23205" spans="3:3" x14ac:dyDescent="0.2">
      <c r="C23205" s="13"/>
    </row>
    <row r="23206" spans="3:3" x14ac:dyDescent="0.2">
      <c r="C23206" s="13"/>
    </row>
    <row r="23207" spans="3:3" x14ac:dyDescent="0.2">
      <c r="C23207" s="13"/>
    </row>
    <row r="23208" spans="3:3" x14ac:dyDescent="0.2">
      <c r="C23208" s="13"/>
    </row>
    <row r="23209" spans="3:3" x14ac:dyDescent="0.2">
      <c r="C23209" s="13"/>
    </row>
    <row r="23210" spans="3:3" x14ac:dyDescent="0.2">
      <c r="C23210" s="13"/>
    </row>
    <row r="23211" spans="3:3" x14ac:dyDescent="0.2">
      <c r="C23211" s="13"/>
    </row>
    <row r="23212" spans="3:3" x14ac:dyDescent="0.2">
      <c r="C23212" s="13"/>
    </row>
    <row r="23213" spans="3:3" x14ac:dyDescent="0.2">
      <c r="C23213" s="13"/>
    </row>
    <row r="23214" spans="3:3" x14ac:dyDescent="0.2">
      <c r="C23214" s="13"/>
    </row>
    <row r="23215" spans="3:3" x14ac:dyDescent="0.2">
      <c r="C23215" s="13"/>
    </row>
    <row r="23216" spans="3:3" x14ac:dyDescent="0.2">
      <c r="C23216" s="13"/>
    </row>
    <row r="23217" spans="3:3" x14ac:dyDescent="0.2">
      <c r="C23217" s="13"/>
    </row>
    <row r="23218" spans="3:3" x14ac:dyDescent="0.2">
      <c r="C23218" s="13"/>
    </row>
    <row r="23219" spans="3:3" x14ac:dyDescent="0.2">
      <c r="C23219" s="13"/>
    </row>
    <row r="23220" spans="3:3" x14ac:dyDescent="0.2">
      <c r="C23220" s="13"/>
    </row>
    <row r="23221" spans="3:3" x14ac:dyDescent="0.2">
      <c r="C23221" s="13"/>
    </row>
    <row r="23222" spans="3:3" x14ac:dyDescent="0.2">
      <c r="C23222" s="13"/>
    </row>
    <row r="23223" spans="3:3" x14ac:dyDescent="0.2">
      <c r="C23223" s="13"/>
    </row>
    <row r="23224" spans="3:3" x14ac:dyDescent="0.2">
      <c r="C23224" s="13"/>
    </row>
    <row r="23225" spans="3:3" x14ac:dyDescent="0.2">
      <c r="C23225" s="13"/>
    </row>
    <row r="23226" spans="3:3" x14ac:dyDescent="0.2">
      <c r="C23226" s="13"/>
    </row>
    <row r="23227" spans="3:3" x14ac:dyDescent="0.2">
      <c r="C23227" s="13"/>
    </row>
    <row r="23228" spans="3:3" x14ac:dyDescent="0.2">
      <c r="C23228" s="13"/>
    </row>
    <row r="23229" spans="3:3" x14ac:dyDescent="0.2">
      <c r="C23229" s="13"/>
    </row>
    <row r="23230" spans="3:3" x14ac:dyDescent="0.2">
      <c r="C23230" s="13"/>
    </row>
    <row r="23231" spans="3:3" x14ac:dyDescent="0.2">
      <c r="C23231" s="13"/>
    </row>
    <row r="23232" spans="3:3" x14ac:dyDescent="0.2">
      <c r="C23232" s="13"/>
    </row>
    <row r="23233" spans="3:3" x14ac:dyDescent="0.2">
      <c r="C23233" s="13"/>
    </row>
    <row r="23234" spans="3:3" x14ac:dyDescent="0.2">
      <c r="C23234" s="13"/>
    </row>
    <row r="23235" spans="3:3" x14ac:dyDescent="0.2">
      <c r="C23235" s="13"/>
    </row>
    <row r="23236" spans="3:3" x14ac:dyDescent="0.2">
      <c r="C23236" s="13"/>
    </row>
    <row r="23237" spans="3:3" x14ac:dyDescent="0.2">
      <c r="C23237" s="13"/>
    </row>
    <row r="23238" spans="3:3" x14ac:dyDescent="0.2">
      <c r="C23238" s="13"/>
    </row>
    <row r="23239" spans="3:3" x14ac:dyDescent="0.2">
      <c r="C23239" s="13"/>
    </row>
    <row r="23240" spans="3:3" x14ac:dyDescent="0.2">
      <c r="C23240" s="13"/>
    </row>
    <row r="23241" spans="3:3" x14ac:dyDescent="0.2">
      <c r="C23241" s="13"/>
    </row>
    <row r="23242" spans="3:3" x14ac:dyDescent="0.2">
      <c r="C23242" s="13"/>
    </row>
    <row r="23243" spans="3:3" x14ac:dyDescent="0.2">
      <c r="C23243" s="13"/>
    </row>
    <row r="23244" spans="3:3" x14ac:dyDescent="0.2">
      <c r="C23244" s="13"/>
    </row>
    <row r="23245" spans="3:3" x14ac:dyDescent="0.2">
      <c r="C23245" s="13"/>
    </row>
    <row r="23246" spans="3:3" x14ac:dyDescent="0.2">
      <c r="C23246" s="13"/>
    </row>
    <row r="23247" spans="3:3" x14ac:dyDescent="0.2">
      <c r="C23247" s="13"/>
    </row>
    <row r="23248" spans="3:3" x14ac:dyDescent="0.2">
      <c r="C23248" s="13"/>
    </row>
    <row r="23249" spans="3:3" x14ac:dyDescent="0.2">
      <c r="C23249" s="13"/>
    </row>
    <row r="23250" spans="3:3" x14ac:dyDescent="0.2">
      <c r="C23250" s="13"/>
    </row>
    <row r="23251" spans="3:3" x14ac:dyDescent="0.2">
      <c r="C23251" s="13"/>
    </row>
    <row r="23252" spans="3:3" x14ac:dyDescent="0.2">
      <c r="C23252" s="13"/>
    </row>
    <row r="23253" spans="3:3" x14ac:dyDescent="0.2">
      <c r="C23253" s="13"/>
    </row>
    <row r="23254" spans="3:3" x14ac:dyDescent="0.2">
      <c r="C23254" s="13"/>
    </row>
    <row r="23255" spans="3:3" x14ac:dyDescent="0.2">
      <c r="C23255" s="13"/>
    </row>
    <row r="23256" spans="3:3" x14ac:dyDescent="0.2">
      <c r="C23256" s="13"/>
    </row>
    <row r="23257" spans="3:3" x14ac:dyDescent="0.2">
      <c r="C23257" s="13"/>
    </row>
    <row r="23258" spans="3:3" x14ac:dyDescent="0.2">
      <c r="C23258" s="13"/>
    </row>
    <row r="23259" spans="3:3" x14ac:dyDescent="0.2">
      <c r="C23259" s="13"/>
    </row>
    <row r="23260" spans="3:3" x14ac:dyDescent="0.2">
      <c r="C23260" s="13"/>
    </row>
    <row r="23261" spans="3:3" x14ac:dyDescent="0.2">
      <c r="C23261" s="13"/>
    </row>
    <row r="23262" spans="3:3" x14ac:dyDescent="0.2">
      <c r="C23262" s="13"/>
    </row>
    <row r="23263" spans="3:3" x14ac:dyDescent="0.2">
      <c r="C23263" s="13"/>
    </row>
    <row r="23264" spans="3:3" x14ac:dyDescent="0.2">
      <c r="C23264" s="13"/>
    </row>
    <row r="23265" spans="3:3" x14ac:dyDescent="0.2">
      <c r="C23265" s="13"/>
    </row>
    <row r="23266" spans="3:3" x14ac:dyDescent="0.2">
      <c r="C23266" s="13"/>
    </row>
    <row r="23267" spans="3:3" x14ac:dyDescent="0.2">
      <c r="C23267" s="13"/>
    </row>
    <row r="23268" spans="3:3" x14ac:dyDescent="0.2">
      <c r="C23268" s="13"/>
    </row>
    <row r="23269" spans="3:3" x14ac:dyDescent="0.2">
      <c r="C23269" s="13"/>
    </row>
    <row r="23270" spans="3:3" x14ac:dyDescent="0.2">
      <c r="C23270" s="13"/>
    </row>
    <row r="23271" spans="3:3" x14ac:dyDescent="0.2">
      <c r="C23271" s="13"/>
    </row>
    <row r="23272" spans="3:3" x14ac:dyDescent="0.2">
      <c r="C23272" s="13"/>
    </row>
    <row r="23273" spans="3:3" x14ac:dyDescent="0.2">
      <c r="C23273" s="13"/>
    </row>
    <row r="23274" spans="3:3" x14ac:dyDescent="0.2">
      <c r="C23274" s="13"/>
    </row>
    <row r="23275" spans="3:3" x14ac:dyDescent="0.2">
      <c r="C23275" s="13"/>
    </row>
    <row r="23276" spans="3:3" x14ac:dyDescent="0.2">
      <c r="C23276" s="13"/>
    </row>
    <row r="23277" spans="3:3" x14ac:dyDescent="0.2">
      <c r="C23277" s="13"/>
    </row>
    <row r="23278" spans="3:3" x14ac:dyDescent="0.2">
      <c r="C23278" s="13"/>
    </row>
    <row r="23279" spans="3:3" x14ac:dyDescent="0.2">
      <c r="C23279" s="13"/>
    </row>
    <row r="23280" spans="3:3" x14ac:dyDescent="0.2">
      <c r="C23280" s="13"/>
    </row>
    <row r="23281" spans="3:3" x14ac:dyDescent="0.2">
      <c r="C23281" s="13"/>
    </row>
    <row r="23282" spans="3:3" x14ac:dyDescent="0.2">
      <c r="C23282" s="13"/>
    </row>
    <row r="23283" spans="3:3" x14ac:dyDescent="0.2">
      <c r="C23283" s="13"/>
    </row>
    <row r="23284" spans="3:3" x14ac:dyDescent="0.2">
      <c r="C23284" s="13"/>
    </row>
    <row r="23285" spans="3:3" x14ac:dyDescent="0.2">
      <c r="C23285" s="13"/>
    </row>
    <row r="23286" spans="3:3" x14ac:dyDescent="0.2">
      <c r="C23286" s="13"/>
    </row>
    <row r="23287" spans="3:3" x14ac:dyDescent="0.2">
      <c r="C23287" s="13"/>
    </row>
    <row r="23288" spans="3:3" x14ac:dyDescent="0.2">
      <c r="C23288" s="13"/>
    </row>
    <row r="23289" spans="3:3" x14ac:dyDescent="0.2">
      <c r="C23289" s="13"/>
    </row>
    <row r="23290" spans="3:3" x14ac:dyDescent="0.2">
      <c r="C23290" s="13"/>
    </row>
    <row r="23291" spans="3:3" x14ac:dyDescent="0.2">
      <c r="C23291" s="13"/>
    </row>
    <row r="23292" spans="3:3" x14ac:dyDescent="0.2">
      <c r="C23292" s="13"/>
    </row>
    <row r="23293" spans="3:3" x14ac:dyDescent="0.2">
      <c r="C23293" s="13"/>
    </row>
    <row r="23294" spans="3:3" x14ac:dyDescent="0.2">
      <c r="C23294" s="13"/>
    </row>
    <row r="23295" spans="3:3" x14ac:dyDescent="0.2">
      <c r="C23295" s="13"/>
    </row>
    <row r="23296" spans="3:3" x14ac:dyDescent="0.2">
      <c r="C23296" s="13"/>
    </row>
    <row r="23297" spans="3:3" x14ac:dyDescent="0.2">
      <c r="C23297" s="13"/>
    </row>
    <row r="23298" spans="3:3" x14ac:dyDescent="0.2">
      <c r="C23298" s="13"/>
    </row>
    <row r="23299" spans="3:3" x14ac:dyDescent="0.2">
      <c r="C23299" s="13"/>
    </row>
    <row r="23300" spans="3:3" x14ac:dyDescent="0.2">
      <c r="C23300" s="13"/>
    </row>
    <row r="23301" spans="3:3" x14ac:dyDescent="0.2">
      <c r="C23301" s="13"/>
    </row>
    <row r="23302" spans="3:3" x14ac:dyDescent="0.2">
      <c r="C23302" s="13"/>
    </row>
    <row r="23303" spans="3:3" x14ac:dyDescent="0.2">
      <c r="C23303" s="13"/>
    </row>
    <row r="23304" spans="3:3" x14ac:dyDescent="0.2">
      <c r="C23304" s="13"/>
    </row>
    <row r="23305" spans="3:3" x14ac:dyDescent="0.2">
      <c r="C23305" s="13"/>
    </row>
    <row r="23306" spans="3:3" x14ac:dyDescent="0.2">
      <c r="C23306" s="13"/>
    </row>
    <row r="23307" spans="3:3" x14ac:dyDescent="0.2">
      <c r="C23307" s="13"/>
    </row>
    <row r="23308" spans="3:3" x14ac:dyDescent="0.2">
      <c r="C23308" s="13"/>
    </row>
    <row r="23309" spans="3:3" x14ac:dyDescent="0.2">
      <c r="C23309" s="13"/>
    </row>
    <row r="23310" spans="3:3" x14ac:dyDescent="0.2">
      <c r="C23310" s="13"/>
    </row>
    <row r="23311" spans="3:3" x14ac:dyDescent="0.2">
      <c r="C23311" s="13"/>
    </row>
    <row r="23312" spans="3:3" x14ac:dyDescent="0.2">
      <c r="C23312" s="13"/>
    </row>
    <row r="23313" spans="3:3" x14ac:dyDescent="0.2">
      <c r="C23313" s="13"/>
    </row>
    <row r="23314" spans="3:3" x14ac:dyDescent="0.2">
      <c r="C23314" s="13"/>
    </row>
    <row r="23315" spans="3:3" x14ac:dyDescent="0.2">
      <c r="C23315" s="13"/>
    </row>
    <row r="23316" spans="3:3" x14ac:dyDescent="0.2">
      <c r="C23316" s="13"/>
    </row>
    <row r="23317" spans="3:3" x14ac:dyDescent="0.2">
      <c r="C23317" s="13"/>
    </row>
    <row r="23318" spans="3:3" x14ac:dyDescent="0.2">
      <c r="C23318" s="13"/>
    </row>
    <row r="23319" spans="3:3" x14ac:dyDescent="0.2">
      <c r="C23319" s="13"/>
    </row>
    <row r="23320" spans="3:3" x14ac:dyDescent="0.2">
      <c r="C23320" s="13"/>
    </row>
    <row r="23321" spans="3:3" x14ac:dyDescent="0.2">
      <c r="C23321" s="13"/>
    </row>
    <row r="23322" spans="3:3" x14ac:dyDescent="0.2">
      <c r="C23322" s="13"/>
    </row>
    <row r="23323" spans="3:3" x14ac:dyDescent="0.2">
      <c r="C23323" s="13"/>
    </row>
    <row r="23324" spans="3:3" x14ac:dyDescent="0.2">
      <c r="C23324" s="13"/>
    </row>
    <row r="23325" spans="3:3" x14ac:dyDescent="0.2">
      <c r="C23325" s="13"/>
    </row>
    <row r="23326" spans="3:3" x14ac:dyDescent="0.2">
      <c r="C23326" s="13"/>
    </row>
    <row r="23327" spans="3:3" x14ac:dyDescent="0.2">
      <c r="C23327" s="13"/>
    </row>
    <row r="23328" spans="3:3" x14ac:dyDescent="0.2">
      <c r="C23328" s="13"/>
    </row>
    <row r="23329" spans="3:3" x14ac:dyDescent="0.2">
      <c r="C23329" s="13"/>
    </row>
    <row r="23330" spans="3:3" x14ac:dyDescent="0.2">
      <c r="C23330" s="13"/>
    </row>
    <row r="23331" spans="3:3" x14ac:dyDescent="0.2">
      <c r="C23331" s="13"/>
    </row>
    <row r="23332" spans="3:3" x14ac:dyDescent="0.2">
      <c r="C23332" s="13"/>
    </row>
    <row r="23333" spans="3:3" x14ac:dyDescent="0.2">
      <c r="C23333" s="13"/>
    </row>
    <row r="23334" spans="3:3" x14ac:dyDescent="0.2">
      <c r="C23334" s="13"/>
    </row>
    <row r="23335" spans="3:3" x14ac:dyDescent="0.2">
      <c r="C23335" s="13"/>
    </row>
    <row r="23336" spans="3:3" x14ac:dyDescent="0.2">
      <c r="C23336" s="13"/>
    </row>
    <row r="23337" spans="3:3" x14ac:dyDescent="0.2">
      <c r="C23337" s="13"/>
    </row>
    <row r="23338" spans="3:3" x14ac:dyDescent="0.2">
      <c r="C23338" s="13"/>
    </row>
    <row r="23339" spans="3:3" x14ac:dyDescent="0.2">
      <c r="C23339" s="13"/>
    </row>
    <row r="23340" spans="3:3" x14ac:dyDescent="0.2">
      <c r="C23340" s="13"/>
    </row>
    <row r="23341" spans="3:3" x14ac:dyDescent="0.2">
      <c r="C23341" s="13"/>
    </row>
    <row r="23342" spans="3:3" x14ac:dyDescent="0.2">
      <c r="C23342" s="13"/>
    </row>
    <row r="23343" spans="3:3" x14ac:dyDescent="0.2">
      <c r="C23343" s="13"/>
    </row>
    <row r="23344" spans="3:3" x14ac:dyDescent="0.2">
      <c r="C23344" s="13"/>
    </row>
    <row r="23345" spans="3:3" x14ac:dyDescent="0.2">
      <c r="C23345" s="13"/>
    </row>
    <row r="23346" spans="3:3" x14ac:dyDescent="0.2">
      <c r="C23346" s="13"/>
    </row>
    <row r="23347" spans="3:3" x14ac:dyDescent="0.2">
      <c r="C23347" s="13"/>
    </row>
    <row r="23348" spans="3:3" x14ac:dyDescent="0.2">
      <c r="C23348" s="13"/>
    </row>
    <row r="23349" spans="3:3" x14ac:dyDescent="0.2">
      <c r="C23349" s="13"/>
    </row>
    <row r="23350" spans="3:3" x14ac:dyDescent="0.2">
      <c r="C23350" s="13"/>
    </row>
    <row r="23351" spans="3:3" x14ac:dyDescent="0.2">
      <c r="C23351" s="13"/>
    </row>
    <row r="23352" spans="3:3" x14ac:dyDescent="0.2">
      <c r="C23352" s="13"/>
    </row>
    <row r="23353" spans="3:3" x14ac:dyDescent="0.2">
      <c r="C23353" s="13"/>
    </row>
    <row r="23354" spans="3:3" x14ac:dyDescent="0.2">
      <c r="C23354" s="13"/>
    </row>
    <row r="23355" spans="3:3" x14ac:dyDescent="0.2">
      <c r="C23355" s="13"/>
    </row>
    <row r="23356" spans="3:3" x14ac:dyDescent="0.2">
      <c r="C23356" s="13"/>
    </row>
    <row r="23357" spans="3:3" x14ac:dyDescent="0.2">
      <c r="C23357" s="13"/>
    </row>
    <row r="23358" spans="3:3" x14ac:dyDescent="0.2">
      <c r="C23358" s="13"/>
    </row>
    <row r="23359" spans="3:3" x14ac:dyDescent="0.2">
      <c r="C23359" s="13"/>
    </row>
    <row r="23360" spans="3:3" x14ac:dyDescent="0.2">
      <c r="C23360" s="13"/>
    </row>
    <row r="23361" spans="3:3" x14ac:dyDescent="0.2">
      <c r="C23361" s="13"/>
    </row>
    <row r="23362" spans="3:3" x14ac:dyDescent="0.2">
      <c r="C23362" s="13"/>
    </row>
    <row r="23363" spans="3:3" x14ac:dyDescent="0.2">
      <c r="C23363" s="13"/>
    </row>
    <row r="23364" spans="3:3" x14ac:dyDescent="0.2">
      <c r="C23364" s="13"/>
    </row>
    <row r="23365" spans="3:3" x14ac:dyDescent="0.2">
      <c r="C23365" s="13"/>
    </row>
    <row r="23366" spans="3:3" x14ac:dyDescent="0.2">
      <c r="C23366" s="13"/>
    </row>
    <row r="23367" spans="3:3" x14ac:dyDescent="0.2">
      <c r="C23367" s="13"/>
    </row>
    <row r="23368" spans="3:3" x14ac:dyDescent="0.2">
      <c r="C23368" s="13"/>
    </row>
    <row r="23369" spans="3:3" x14ac:dyDescent="0.2">
      <c r="C23369" s="13"/>
    </row>
    <row r="23370" spans="3:3" x14ac:dyDescent="0.2">
      <c r="C23370" s="13"/>
    </row>
    <row r="23371" spans="3:3" x14ac:dyDescent="0.2">
      <c r="C23371" s="13"/>
    </row>
    <row r="23372" spans="3:3" x14ac:dyDescent="0.2">
      <c r="C23372" s="13"/>
    </row>
    <row r="23373" spans="3:3" x14ac:dyDescent="0.2">
      <c r="C23373" s="13"/>
    </row>
    <row r="23374" spans="3:3" x14ac:dyDescent="0.2">
      <c r="C23374" s="13"/>
    </row>
    <row r="23375" spans="3:3" x14ac:dyDescent="0.2">
      <c r="C23375" s="13"/>
    </row>
    <row r="23376" spans="3:3" x14ac:dyDescent="0.2">
      <c r="C23376" s="13"/>
    </row>
    <row r="23377" spans="3:3" x14ac:dyDescent="0.2">
      <c r="C23377" s="13"/>
    </row>
    <row r="23378" spans="3:3" x14ac:dyDescent="0.2">
      <c r="C23378" s="13"/>
    </row>
    <row r="23379" spans="3:3" x14ac:dyDescent="0.2">
      <c r="C23379" s="13"/>
    </row>
    <row r="23380" spans="3:3" x14ac:dyDescent="0.2">
      <c r="C23380" s="13"/>
    </row>
    <row r="23381" spans="3:3" x14ac:dyDescent="0.2">
      <c r="C23381" s="13"/>
    </row>
    <row r="23382" spans="3:3" x14ac:dyDescent="0.2">
      <c r="C23382" s="13"/>
    </row>
    <row r="23383" spans="3:3" x14ac:dyDescent="0.2">
      <c r="C23383" s="13"/>
    </row>
    <row r="23384" spans="3:3" x14ac:dyDescent="0.2">
      <c r="C23384" s="13"/>
    </row>
    <row r="23385" spans="3:3" x14ac:dyDescent="0.2">
      <c r="C23385" s="13"/>
    </row>
    <row r="23386" spans="3:3" x14ac:dyDescent="0.2">
      <c r="C23386" s="13"/>
    </row>
    <row r="23387" spans="3:3" x14ac:dyDescent="0.2">
      <c r="C23387" s="13"/>
    </row>
    <row r="23388" spans="3:3" x14ac:dyDescent="0.2">
      <c r="C23388" s="13"/>
    </row>
    <row r="23389" spans="3:3" x14ac:dyDescent="0.2">
      <c r="C23389" s="13"/>
    </row>
    <row r="23390" spans="3:3" x14ac:dyDescent="0.2">
      <c r="C23390" s="13"/>
    </row>
    <row r="23391" spans="3:3" x14ac:dyDescent="0.2">
      <c r="C23391" s="13"/>
    </row>
    <row r="23392" spans="3:3" x14ac:dyDescent="0.2">
      <c r="C23392" s="13"/>
    </row>
    <row r="23393" spans="3:3" x14ac:dyDescent="0.2">
      <c r="C23393" s="13"/>
    </row>
    <row r="23394" spans="3:3" x14ac:dyDescent="0.2">
      <c r="C23394" s="13"/>
    </row>
    <row r="23395" spans="3:3" x14ac:dyDescent="0.2">
      <c r="C23395" s="13"/>
    </row>
    <row r="23396" spans="3:3" x14ac:dyDescent="0.2">
      <c r="C23396" s="13"/>
    </row>
    <row r="23397" spans="3:3" x14ac:dyDescent="0.2">
      <c r="C23397" s="13"/>
    </row>
    <row r="23398" spans="3:3" x14ac:dyDescent="0.2">
      <c r="C23398" s="13"/>
    </row>
    <row r="23399" spans="3:3" x14ac:dyDescent="0.2">
      <c r="C23399" s="13"/>
    </row>
    <row r="23400" spans="3:3" x14ac:dyDescent="0.2">
      <c r="C23400" s="13"/>
    </row>
    <row r="23401" spans="3:3" x14ac:dyDescent="0.2">
      <c r="C23401" s="13"/>
    </row>
    <row r="23402" spans="3:3" x14ac:dyDescent="0.2">
      <c r="C23402" s="13"/>
    </row>
    <row r="23403" spans="3:3" x14ac:dyDescent="0.2">
      <c r="C23403" s="13"/>
    </row>
    <row r="23404" spans="3:3" x14ac:dyDescent="0.2">
      <c r="C23404" s="13"/>
    </row>
    <row r="23405" spans="3:3" x14ac:dyDescent="0.2">
      <c r="C23405" s="13"/>
    </row>
    <row r="23406" spans="3:3" x14ac:dyDescent="0.2">
      <c r="C23406" s="13"/>
    </row>
    <row r="23407" spans="3:3" x14ac:dyDescent="0.2">
      <c r="C23407" s="13"/>
    </row>
    <row r="23408" spans="3:3" x14ac:dyDescent="0.2">
      <c r="C23408" s="13"/>
    </row>
    <row r="23409" spans="3:3" x14ac:dyDescent="0.2">
      <c r="C23409" s="13"/>
    </row>
    <row r="23410" spans="3:3" x14ac:dyDescent="0.2">
      <c r="C23410" s="13"/>
    </row>
    <row r="23411" spans="3:3" x14ac:dyDescent="0.2">
      <c r="C23411" s="13"/>
    </row>
    <row r="23412" spans="3:3" x14ac:dyDescent="0.2">
      <c r="C23412" s="13"/>
    </row>
    <row r="23413" spans="3:3" x14ac:dyDescent="0.2">
      <c r="C23413" s="13"/>
    </row>
    <row r="23414" spans="3:3" x14ac:dyDescent="0.2">
      <c r="C23414" s="13"/>
    </row>
    <row r="23415" spans="3:3" x14ac:dyDescent="0.2">
      <c r="C23415" s="13"/>
    </row>
    <row r="23416" spans="3:3" x14ac:dyDescent="0.2">
      <c r="C23416" s="13"/>
    </row>
    <row r="23417" spans="3:3" x14ac:dyDescent="0.2">
      <c r="C23417" s="13"/>
    </row>
    <row r="23418" spans="3:3" x14ac:dyDescent="0.2">
      <c r="C23418" s="13"/>
    </row>
    <row r="23419" spans="3:3" x14ac:dyDescent="0.2">
      <c r="C23419" s="13"/>
    </row>
    <row r="23420" spans="3:3" x14ac:dyDescent="0.2">
      <c r="C23420" s="13"/>
    </row>
    <row r="23421" spans="3:3" x14ac:dyDescent="0.2">
      <c r="C23421" s="13"/>
    </row>
    <row r="23422" spans="3:3" x14ac:dyDescent="0.2">
      <c r="C23422" s="13"/>
    </row>
    <row r="23423" spans="3:3" x14ac:dyDescent="0.2">
      <c r="C23423" s="13"/>
    </row>
    <row r="23424" spans="3:3" x14ac:dyDescent="0.2">
      <c r="C23424" s="13"/>
    </row>
    <row r="23425" spans="3:3" x14ac:dyDescent="0.2">
      <c r="C23425" s="13"/>
    </row>
    <row r="23426" spans="3:3" x14ac:dyDescent="0.2">
      <c r="C23426" s="13"/>
    </row>
    <row r="23427" spans="3:3" x14ac:dyDescent="0.2">
      <c r="C23427" s="13"/>
    </row>
    <row r="23428" spans="3:3" x14ac:dyDescent="0.2">
      <c r="C23428" s="13"/>
    </row>
    <row r="23429" spans="3:3" x14ac:dyDescent="0.2">
      <c r="C23429" s="13"/>
    </row>
    <row r="23430" spans="3:3" x14ac:dyDescent="0.2">
      <c r="C23430" s="13"/>
    </row>
    <row r="23431" spans="3:3" x14ac:dyDescent="0.2">
      <c r="C23431" s="13"/>
    </row>
    <row r="23432" spans="3:3" x14ac:dyDescent="0.2">
      <c r="C23432" s="13"/>
    </row>
    <row r="23433" spans="3:3" x14ac:dyDescent="0.2">
      <c r="C23433" s="13"/>
    </row>
    <row r="23434" spans="3:3" x14ac:dyDescent="0.2">
      <c r="C23434" s="13"/>
    </row>
    <row r="23435" spans="3:3" x14ac:dyDescent="0.2">
      <c r="C23435" s="13"/>
    </row>
    <row r="23436" spans="3:3" x14ac:dyDescent="0.2">
      <c r="C23436" s="13"/>
    </row>
    <row r="23437" spans="3:3" x14ac:dyDescent="0.2">
      <c r="C23437" s="13"/>
    </row>
    <row r="23438" spans="3:3" x14ac:dyDescent="0.2">
      <c r="C23438" s="13"/>
    </row>
    <row r="23439" spans="3:3" x14ac:dyDescent="0.2">
      <c r="C23439" s="13"/>
    </row>
    <row r="23440" spans="3:3" x14ac:dyDescent="0.2">
      <c r="C23440" s="13"/>
    </row>
    <row r="23441" spans="3:3" x14ac:dyDescent="0.2">
      <c r="C23441" s="13"/>
    </row>
    <row r="23442" spans="3:3" x14ac:dyDescent="0.2">
      <c r="C23442" s="13"/>
    </row>
    <row r="23443" spans="3:3" x14ac:dyDescent="0.2">
      <c r="C23443" s="13"/>
    </row>
    <row r="23444" spans="3:3" x14ac:dyDescent="0.2">
      <c r="C23444" s="13"/>
    </row>
    <row r="23445" spans="3:3" x14ac:dyDescent="0.2">
      <c r="C23445" s="13"/>
    </row>
    <row r="23446" spans="3:3" x14ac:dyDescent="0.2">
      <c r="C23446" s="13"/>
    </row>
    <row r="23447" spans="3:3" x14ac:dyDescent="0.2">
      <c r="C23447" s="13"/>
    </row>
    <row r="23448" spans="3:3" x14ac:dyDescent="0.2">
      <c r="C23448" s="13"/>
    </row>
    <row r="23449" spans="3:3" x14ac:dyDescent="0.2">
      <c r="C23449" s="13"/>
    </row>
    <row r="23450" spans="3:3" x14ac:dyDescent="0.2">
      <c r="C23450" s="13"/>
    </row>
    <row r="23451" spans="3:3" x14ac:dyDescent="0.2">
      <c r="C23451" s="13"/>
    </row>
    <row r="23452" spans="3:3" x14ac:dyDescent="0.2">
      <c r="C23452" s="13"/>
    </row>
    <row r="23453" spans="3:3" x14ac:dyDescent="0.2">
      <c r="C23453" s="13"/>
    </row>
    <row r="23454" spans="3:3" x14ac:dyDescent="0.2">
      <c r="C23454" s="13"/>
    </row>
    <row r="23455" spans="3:3" x14ac:dyDescent="0.2">
      <c r="C23455" s="13"/>
    </row>
    <row r="23456" spans="3:3" x14ac:dyDescent="0.2">
      <c r="C23456" s="13"/>
    </row>
    <row r="23457" spans="3:3" x14ac:dyDescent="0.2">
      <c r="C23457" s="13"/>
    </row>
    <row r="23458" spans="3:3" x14ac:dyDescent="0.2">
      <c r="C23458" s="13"/>
    </row>
    <row r="23459" spans="3:3" x14ac:dyDescent="0.2">
      <c r="C23459" s="13"/>
    </row>
    <row r="23460" spans="3:3" x14ac:dyDescent="0.2">
      <c r="C23460" s="13"/>
    </row>
    <row r="23461" spans="3:3" x14ac:dyDescent="0.2">
      <c r="C23461" s="13"/>
    </row>
    <row r="23462" spans="3:3" x14ac:dyDescent="0.2">
      <c r="C23462" s="13"/>
    </row>
    <row r="23463" spans="3:3" x14ac:dyDescent="0.2">
      <c r="C23463" s="13"/>
    </row>
    <row r="23464" spans="3:3" x14ac:dyDescent="0.2">
      <c r="C23464" s="13"/>
    </row>
    <row r="23465" spans="3:3" x14ac:dyDescent="0.2">
      <c r="C23465" s="13"/>
    </row>
    <row r="23466" spans="3:3" x14ac:dyDescent="0.2">
      <c r="C23466" s="13"/>
    </row>
    <row r="23467" spans="3:3" x14ac:dyDescent="0.2">
      <c r="C23467" s="13"/>
    </row>
    <row r="23468" spans="3:3" x14ac:dyDescent="0.2">
      <c r="C23468" s="13"/>
    </row>
    <row r="23469" spans="3:3" x14ac:dyDescent="0.2">
      <c r="C23469" s="13"/>
    </row>
    <row r="23470" spans="3:3" x14ac:dyDescent="0.2">
      <c r="C23470" s="13"/>
    </row>
    <row r="23471" spans="3:3" x14ac:dyDescent="0.2">
      <c r="C23471" s="13"/>
    </row>
    <row r="23472" spans="3:3" x14ac:dyDescent="0.2">
      <c r="C23472" s="13"/>
    </row>
    <row r="23473" spans="3:3" x14ac:dyDescent="0.2">
      <c r="C23473" s="13"/>
    </row>
    <row r="23474" spans="3:3" x14ac:dyDescent="0.2">
      <c r="C23474" s="13"/>
    </row>
    <row r="23475" spans="3:3" x14ac:dyDescent="0.2">
      <c r="C23475" s="13"/>
    </row>
    <row r="23476" spans="3:3" x14ac:dyDescent="0.2">
      <c r="C23476" s="13"/>
    </row>
    <row r="23477" spans="3:3" x14ac:dyDescent="0.2">
      <c r="C23477" s="13"/>
    </row>
    <row r="23478" spans="3:3" x14ac:dyDescent="0.2">
      <c r="C23478" s="13"/>
    </row>
    <row r="23479" spans="3:3" x14ac:dyDescent="0.2">
      <c r="C23479" s="13"/>
    </row>
    <row r="23480" spans="3:3" x14ac:dyDescent="0.2">
      <c r="C23480" s="13"/>
    </row>
    <row r="23481" spans="3:3" x14ac:dyDescent="0.2">
      <c r="C23481" s="13"/>
    </row>
    <row r="23482" spans="3:3" x14ac:dyDescent="0.2">
      <c r="C23482" s="13"/>
    </row>
    <row r="23483" spans="3:3" x14ac:dyDescent="0.2">
      <c r="C23483" s="13"/>
    </row>
    <row r="23484" spans="3:3" x14ac:dyDescent="0.2">
      <c r="C23484" s="13"/>
    </row>
    <row r="23485" spans="3:3" x14ac:dyDescent="0.2">
      <c r="C23485" s="13"/>
    </row>
    <row r="23486" spans="3:3" x14ac:dyDescent="0.2">
      <c r="C23486" s="13"/>
    </row>
    <row r="23487" spans="3:3" x14ac:dyDescent="0.2">
      <c r="C23487" s="13"/>
    </row>
    <row r="23488" spans="3:3" x14ac:dyDescent="0.2">
      <c r="C23488" s="13"/>
    </row>
    <row r="23489" spans="3:3" x14ac:dyDescent="0.2">
      <c r="C23489" s="13"/>
    </row>
    <row r="23490" spans="3:3" x14ac:dyDescent="0.2">
      <c r="C23490" s="13"/>
    </row>
    <row r="23491" spans="3:3" x14ac:dyDescent="0.2">
      <c r="C23491" s="13"/>
    </row>
    <row r="23492" spans="3:3" x14ac:dyDescent="0.2">
      <c r="C23492" s="13"/>
    </row>
    <row r="23493" spans="3:3" x14ac:dyDescent="0.2">
      <c r="C23493" s="13"/>
    </row>
    <row r="23494" spans="3:3" x14ac:dyDescent="0.2">
      <c r="C23494" s="13"/>
    </row>
    <row r="23495" spans="3:3" x14ac:dyDescent="0.2">
      <c r="C23495" s="13"/>
    </row>
    <row r="23496" spans="3:3" x14ac:dyDescent="0.2">
      <c r="C23496" s="13"/>
    </row>
    <row r="23497" spans="3:3" x14ac:dyDescent="0.2">
      <c r="C23497" s="13"/>
    </row>
    <row r="23498" spans="3:3" x14ac:dyDescent="0.2">
      <c r="C23498" s="13"/>
    </row>
    <row r="23499" spans="3:3" x14ac:dyDescent="0.2">
      <c r="C23499" s="13"/>
    </row>
    <row r="23500" spans="3:3" x14ac:dyDescent="0.2">
      <c r="C23500" s="13"/>
    </row>
    <row r="23501" spans="3:3" x14ac:dyDescent="0.2">
      <c r="C23501" s="13"/>
    </row>
    <row r="23502" spans="3:3" x14ac:dyDescent="0.2">
      <c r="C23502" s="13"/>
    </row>
    <row r="23503" spans="3:3" x14ac:dyDescent="0.2">
      <c r="C23503" s="13"/>
    </row>
    <row r="23504" spans="3:3" x14ac:dyDescent="0.2">
      <c r="C23504" s="13"/>
    </row>
    <row r="23505" spans="3:3" x14ac:dyDescent="0.2">
      <c r="C23505" s="13"/>
    </row>
    <row r="23506" spans="3:3" x14ac:dyDescent="0.2">
      <c r="C23506" s="13"/>
    </row>
    <row r="23507" spans="3:3" x14ac:dyDescent="0.2">
      <c r="C23507" s="13"/>
    </row>
    <row r="23508" spans="3:3" x14ac:dyDescent="0.2">
      <c r="C23508" s="13"/>
    </row>
    <row r="23509" spans="3:3" x14ac:dyDescent="0.2">
      <c r="C23509" s="13"/>
    </row>
    <row r="23510" spans="3:3" x14ac:dyDescent="0.2">
      <c r="C23510" s="13"/>
    </row>
    <row r="23511" spans="3:3" x14ac:dyDescent="0.2">
      <c r="C23511" s="13"/>
    </row>
    <row r="23512" spans="3:3" x14ac:dyDescent="0.2">
      <c r="C23512" s="13"/>
    </row>
    <row r="23513" spans="3:3" x14ac:dyDescent="0.2">
      <c r="C23513" s="13"/>
    </row>
    <row r="23514" spans="3:3" x14ac:dyDescent="0.2">
      <c r="C23514" s="13"/>
    </row>
    <row r="23515" spans="3:3" x14ac:dyDescent="0.2">
      <c r="C23515" s="13"/>
    </row>
    <row r="23516" spans="3:3" x14ac:dyDescent="0.2">
      <c r="C23516" s="13"/>
    </row>
    <row r="23517" spans="3:3" x14ac:dyDescent="0.2">
      <c r="C23517" s="13"/>
    </row>
    <row r="23518" spans="3:3" x14ac:dyDescent="0.2">
      <c r="C23518" s="13"/>
    </row>
    <row r="23519" spans="3:3" x14ac:dyDescent="0.2">
      <c r="C23519" s="13"/>
    </row>
    <row r="23520" spans="3:3" x14ac:dyDescent="0.2">
      <c r="C23520" s="13"/>
    </row>
    <row r="23521" spans="3:3" x14ac:dyDescent="0.2">
      <c r="C23521" s="13"/>
    </row>
    <row r="23522" spans="3:3" x14ac:dyDescent="0.2">
      <c r="C23522" s="13"/>
    </row>
    <row r="23523" spans="3:3" x14ac:dyDescent="0.2">
      <c r="C23523" s="13"/>
    </row>
    <row r="23524" spans="3:3" x14ac:dyDescent="0.2">
      <c r="C23524" s="13"/>
    </row>
    <row r="23525" spans="3:3" x14ac:dyDescent="0.2">
      <c r="C23525" s="13"/>
    </row>
    <row r="23526" spans="3:3" x14ac:dyDescent="0.2">
      <c r="C23526" s="13"/>
    </row>
    <row r="23527" spans="3:3" x14ac:dyDescent="0.2">
      <c r="C23527" s="13"/>
    </row>
    <row r="23528" spans="3:3" x14ac:dyDescent="0.2">
      <c r="C23528" s="13"/>
    </row>
    <row r="23529" spans="3:3" x14ac:dyDescent="0.2">
      <c r="C23529" s="13"/>
    </row>
    <row r="23530" spans="3:3" x14ac:dyDescent="0.2">
      <c r="C23530" s="13"/>
    </row>
    <row r="23531" spans="3:3" x14ac:dyDescent="0.2">
      <c r="C23531" s="13"/>
    </row>
    <row r="23532" spans="3:3" x14ac:dyDescent="0.2">
      <c r="C23532" s="13"/>
    </row>
    <row r="23533" spans="3:3" x14ac:dyDescent="0.2">
      <c r="C23533" s="13"/>
    </row>
    <row r="23534" spans="3:3" x14ac:dyDescent="0.2">
      <c r="C23534" s="13"/>
    </row>
    <row r="23535" spans="3:3" x14ac:dyDescent="0.2">
      <c r="C23535" s="13"/>
    </row>
    <row r="23536" spans="3:3" x14ac:dyDescent="0.2">
      <c r="C23536" s="13"/>
    </row>
    <row r="23537" spans="3:3" x14ac:dyDescent="0.2">
      <c r="C23537" s="13"/>
    </row>
    <row r="23538" spans="3:3" x14ac:dyDescent="0.2">
      <c r="C23538" s="13"/>
    </row>
    <row r="23539" spans="3:3" x14ac:dyDescent="0.2">
      <c r="C23539" s="13"/>
    </row>
    <row r="23540" spans="3:3" x14ac:dyDescent="0.2">
      <c r="C23540" s="13"/>
    </row>
    <row r="23541" spans="3:3" x14ac:dyDescent="0.2">
      <c r="C23541" s="13"/>
    </row>
    <row r="23542" spans="3:3" x14ac:dyDescent="0.2">
      <c r="C23542" s="13"/>
    </row>
    <row r="23543" spans="3:3" x14ac:dyDescent="0.2">
      <c r="C23543" s="13"/>
    </row>
    <row r="23544" spans="3:3" x14ac:dyDescent="0.2">
      <c r="C23544" s="13"/>
    </row>
    <row r="23545" spans="3:3" x14ac:dyDescent="0.2">
      <c r="C23545" s="13"/>
    </row>
    <row r="23546" spans="3:3" x14ac:dyDescent="0.2">
      <c r="C23546" s="13"/>
    </row>
    <row r="23547" spans="3:3" x14ac:dyDescent="0.2">
      <c r="C23547" s="13"/>
    </row>
    <row r="23548" spans="3:3" x14ac:dyDescent="0.2">
      <c r="C23548" s="13"/>
    </row>
    <row r="23549" spans="3:3" x14ac:dyDescent="0.2">
      <c r="C23549" s="13"/>
    </row>
    <row r="23550" spans="3:3" x14ac:dyDescent="0.2">
      <c r="C23550" s="13"/>
    </row>
    <row r="23551" spans="3:3" x14ac:dyDescent="0.2">
      <c r="C23551" s="13"/>
    </row>
    <row r="23552" spans="3:3" x14ac:dyDescent="0.2">
      <c r="C23552" s="13"/>
    </row>
    <row r="23553" spans="3:3" x14ac:dyDescent="0.2">
      <c r="C23553" s="13"/>
    </row>
    <row r="23554" spans="3:3" x14ac:dyDescent="0.2">
      <c r="C23554" s="13"/>
    </row>
    <row r="23555" spans="3:3" x14ac:dyDescent="0.2">
      <c r="C23555" s="13"/>
    </row>
    <row r="23556" spans="3:3" x14ac:dyDescent="0.2">
      <c r="C23556" s="13"/>
    </row>
    <row r="23557" spans="3:3" x14ac:dyDescent="0.2">
      <c r="C23557" s="13"/>
    </row>
    <row r="23558" spans="3:3" x14ac:dyDescent="0.2">
      <c r="C23558" s="13"/>
    </row>
    <row r="23559" spans="3:3" x14ac:dyDescent="0.2">
      <c r="C23559" s="13"/>
    </row>
    <row r="23560" spans="3:3" x14ac:dyDescent="0.2">
      <c r="C23560" s="13"/>
    </row>
    <row r="23561" spans="3:3" x14ac:dyDescent="0.2">
      <c r="C23561" s="13"/>
    </row>
    <row r="23562" spans="3:3" x14ac:dyDescent="0.2">
      <c r="C23562" s="13"/>
    </row>
    <row r="23563" spans="3:3" x14ac:dyDescent="0.2">
      <c r="C23563" s="13"/>
    </row>
    <row r="23564" spans="3:3" x14ac:dyDescent="0.2">
      <c r="C23564" s="13"/>
    </row>
    <row r="23565" spans="3:3" x14ac:dyDescent="0.2">
      <c r="C23565" s="13"/>
    </row>
    <row r="23566" spans="3:3" x14ac:dyDescent="0.2">
      <c r="C23566" s="13"/>
    </row>
    <row r="23567" spans="3:3" x14ac:dyDescent="0.2">
      <c r="C23567" s="13"/>
    </row>
    <row r="23568" spans="3:3" x14ac:dyDescent="0.2">
      <c r="C23568" s="13"/>
    </row>
    <row r="23569" spans="3:3" x14ac:dyDescent="0.2">
      <c r="C23569" s="13"/>
    </row>
    <row r="23570" spans="3:3" x14ac:dyDescent="0.2">
      <c r="C23570" s="13"/>
    </row>
    <row r="23571" spans="3:3" x14ac:dyDescent="0.2">
      <c r="C23571" s="13"/>
    </row>
    <row r="23572" spans="3:3" x14ac:dyDescent="0.2">
      <c r="C23572" s="13"/>
    </row>
    <row r="23573" spans="3:3" x14ac:dyDescent="0.2">
      <c r="C23573" s="13"/>
    </row>
    <row r="23574" spans="3:3" x14ac:dyDescent="0.2">
      <c r="C23574" s="13"/>
    </row>
    <row r="23575" spans="3:3" x14ac:dyDescent="0.2">
      <c r="C23575" s="13"/>
    </row>
    <row r="23576" spans="3:3" x14ac:dyDescent="0.2">
      <c r="C23576" s="13"/>
    </row>
    <row r="23577" spans="3:3" x14ac:dyDescent="0.2">
      <c r="C23577" s="13"/>
    </row>
    <row r="23578" spans="3:3" x14ac:dyDescent="0.2">
      <c r="C23578" s="13"/>
    </row>
    <row r="23579" spans="3:3" x14ac:dyDescent="0.2">
      <c r="C23579" s="13"/>
    </row>
    <row r="23580" spans="3:3" x14ac:dyDescent="0.2">
      <c r="C23580" s="13"/>
    </row>
    <row r="23581" spans="3:3" x14ac:dyDescent="0.2">
      <c r="C23581" s="13"/>
    </row>
    <row r="23582" spans="3:3" x14ac:dyDescent="0.2">
      <c r="C23582" s="13"/>
    </row>
    <row r="23583" spans="3:3" x14ac:dyDescent="0.2">
      <c r="C23583" s="13"/>
    </row>
    <row r="23584" spans="3:3" x14ac:dyDescent="0.2">
      <c r="C23584" s="13"/>
    </row>
    <row r="23585" spans="3:3" x14ac:dyDescent="0.2">
      <c r="C23585" s="13"/>
    </row>
    <row r="23586" spans="3:3" x14ac:dyDescent="0.2">
      <c r="C23586" s="13"/>
    </row>
    <row r="23587" spans="3:3" x14ac:dyDescent="0.2">
      <c r="C23587" s="13"/>
    </row>
    <row r="23588" spans="3:3" x14ac:dyDescent="0.2">
      <c r="C23588" s="13"/>
    </row>
    <row r="23589" spans="3:3" x14ac:dyDescent="0.2">
      <c r="C23589" s="13"/>
    </row>
    <row r="23590" spans="3:3" x14ac:dyDescent="0.2">
      <c r="C23590" s="13"/>
    </row>
    <row r="23591" spans="3:3" x14ac:dyDescent="0.2">
      <c r="C23591" s="13"/>
    </row>
    <row r="23592" spans="3:3" x14ac:dyDescent="0.2">
      <c r="C23592" s="13"/>
    </row>
    <row r="23593" spans="3:3" x14ac:dyDescent="0.2">
      <c r="C23593" s="13"/>
    </row>
    <row r="23594" spans="3:3" x14ac:dyDescent="0.2">
      <c r="C23594" s="13"/>
    </row>
    <row r="23595" spans="3:3" x14ac:dyDescent="0.2">
      <c r="C23595" s="13"/>
    </row>
    <row r="23596" spans="3:3" x14ac:dyDescent="0.2">
      <c r="C23596" s="13"/>
    </row>
    <row r="23597" spans="3:3" x14ac:dyDescent="0.2">
      <c r="C23597" s="13"/>
    </row>
    <row r="23598" spans="3:3" x14ac:dyDescent="0.2">
      <c r="C23598" s="13"/>
    </row>
    <row r="23599" spans="3:3" x14ac:dyDescent="0.2">
      <c r="C23599" s="13"/>
    </row>
    <row r="23600" spans="3:3" x14ac:dyDescent="0.2">
      <c r="C23600" s="13"/>
    </row>
    <row r="23601" spans="3:3" x14ac:dyDescent="0.2">
      <c r="C23601" s="13"/>
    </row>
    <row r="23602" spans="3:3" x14ac:dyDescent="0.2">
      <c r="C23602" s="13"/>
    </row>
    <row r="23603" spans="3:3" x14ac:dyDescent="0.2">
      <c r="C23603" s="13"/>
    </row>
    <row r="23604" spans="3:3" x14ac:dyDescent="0.2">
      <c r="C23604" s="13"/>
    </row>
    <row r="23605" spans="3:3" x14ac:dyDescent="0.2">
      <c r="C23605" s="13"/>
    </row>
    <row r="23606" spans="3:3" x14ac:dyDescent="0.2">
      <c r="C23606" s="13"/>
    </row>
    <row r="23607" spans="3:3" x14ac:dyDescent="0.2">
      <c r="C23607" s="13"/>
    </row>
    <row r="23608" spans="3:3" x14ac:dyDescent="0.2">
      <c r="C23608" s="13"/>
    </row>
    <row r="23609" spans="3:3" x14ac:dyDescent="0.2">
      <c r="C23609" s="13"/>
    </row>
    <row r="23610" spans="3:3" x14ac:dyDescent="0.2">
      <c r="C23610" s="13"/>
    </row>
    <row r="23611" spans="3:3" x14ac:dyDescent="0.2">
      <c r="C23611" s="13"/>
    </row>
    <row r="23612" spans="3:3" x14ac:dyDescent="0.2">
      <c r="C23612" s="13"/>
    </row>
    <row r="23613" spans="3:3" x14ac:dyDescent="0.2">
      <c r="C23613" s="13"/>
    </row>
    <row r="23614" spans="3:3" x14ac:dyDescent="0.2">
      <c r="C23614" s="13"/>
    </row>
    <row r="23615" spans="3:3" x14ac:dyDescent="0.2">
      <c r="C23615" s="13"/>
    </row>
    <row r="23616" spans="3:3" x14ac:dyDescent="0.2">
      <c r="C23616" s="13"/>
    </row>
    <row r="23617" spans="3:3" x14ac:dyDescent="0.2">
      <c r="C23617" s="13"/>
    </row>
    <row r="23618" spans="3:3" x14ac:dyDescent="0.2">
      <c r="C23618" s="13"/>
    </row>
    <row r="23619" spans="3:3" x14ac:dyDescent="0.2">
      <c r="C23619" s="13"/>
    </row>
    <row r="23620" spans="3:3" x14ac:dyDescent="0.2">
      <c r="C23620" s="13"/>
    </row>
    <row r="23621" spans="3:3" x14ac:dyDescent="0.2">
      <c r="C23621" s="13"/>
    </row>
    <row r="23622" spans="3:3" x14ac:dyDescent="0.2">
      <c r="C23622" s="13"/>
    </row>
    <row r="23623" spans="3:3" x14ac:dyDescent="0.2">
      <c r="C23623" s="13"/>
    </row>
    <row r="23624" spans="3:3" x14ac:dyDescent="0.2">
      <c r="C23624" s="13"/>
    </row>
    <row r="23625" spans="3:3" x14ac:dyDescent="0.2">
      <c r="C23625" s="13"/>
    </row>
    <row r="23626" spans="3:3" x14ac:dyDescent="0.2">
      <c r="C23626" s="13"/>
    </row>
    <row r="23627" spans="3:3" x14ac:dyDescent="0.2">
      <c r="C23627" s="13"/>
    </row>
    <row r="23628" spans="3:3" x14ac:dyDescent="0.2">
      <c r="C23628" s="13"/>
    </row>
    <row r="23629" spans="3:3" x14ac:dyDescent="0.2">
      <c r="C23629" s="13"/>
    </row>
    <row r="23630" spans="3:3" x14ac:dyDescent="0.2">
      <c r="C23630" s="13"/>
    </row>
    <row r="23631" spans="3:3" x14ac:dyDescent="0.2">
      <c r="C23631" s="13"/>
    </row>
    <row r="23632" spans="3:3" x14ac:dyDescent="0.2">
      <c r="C23632" s="13"/>
    </row>
    <row r="23633" spans="3:3" x14ac:dyDescent="0.2">
      <c r="C23633" s="13"/>
    </row>
    <row r="23634" spans="3:3" x14ac:dyDescent="0.2">
      <c r="C23634" s="13"/>
    </row>
    <row r="23635" spans="3:3" x14ac:dyDescent="0.2">
      <c r="C23635" s="13"/>
    </row>
    <row r="23636" spans="3:3" x14ac:dyDescent="0.2">
      <c r="C23636" s="13"/>
    </row>
    <row r="23637" spans="3:3" x14ac:dyDescent="0.2">
      <c r="C23637" s="13"/>
    </row>
    <row r="23638" spans="3:3" x14ac:dyDescent="0.2">
      <c r="C23638" s="13"/>
    </row>
    <row r="23639" spans="3:3" x14ac:dyDescent="0.2">
      <c r="C23639" s="13"/>
    </row>
    <row r="23640" spans="3:3" x14ac:dyDescent="0.2">
      <c r="C23640" s="13"/>
    </row>
    <row r="23641" spans="3:3" x14ac:dyDescent="0.2">
      <c r="C23641" s="13"/>
    </row>
    <row r="23642" spans="3:3" x14ac:dyDescent="0.2">
      <c r="C23642" s="13"/>
    </row>
    <row r="23643" spans="3:3" x14ac:dyDescent="0.2">
      <c r="C23643" s="13"/>
    </row>
    <row r="23644" spans="3:3" x14ac:dyDescent="0.2">
      <c r="C23644" s="13"/>
    </row>
    <row r="23645" spans="3:3" x14ac:dyDescent="0.2">
      <c r="C23645" s="13"/>
    </row>
    <row r="23646" spans="3:3" x14ac:dyDescent="0.2">
      <c r="C23646" s="13"/>
    </row>
    <row r="23647" spans="3:3" x14ac:dyDescent="0.2">
      <c r="C23647" s="13"/>
    </row>
    <row r="23648" spans="3:3" x14ac:dyDescent="0.2">
      <c r="C23648" s="13"/>
    </row>
    <row r="23649" spans="3:3" x14ac:dyDescent="0.2">
      <c r="C23649" s="13"/>
    </row>
    <row r="23650" spans="3:3" x14ac:dyDescent="0.2">
      <c r="C23650" s="13"/>
    </row>
    <row r="23651" spans="3:3" x14ac:dyDescent="0.2">
      <c r="C23651" s="13"/>
    </row>
    <row r="23652" spans="3:3" x14ac:dyDescent="0.2">
      <c r="C23652" s="13"/>
    </row>
    <row r="23653" spans="3:3" x14ac:dyDescent="0.2">
      <c r="C23653" s="13"/>
    </row>
    <row r="23654" spans="3:3" x14ac:dyDescent="0.2">
      <c r="C23654" s="13"/>
    </row>
    <row r="23655" spans="3:3" x14ac:dyDescent="0.2">
      <c r="C23655" s="13"/>
    </row>
    <row r="23656" spans="3:3" x14ac:dyDescent="0.2">
      <c r="C23656" s="13"/>
    </row>
    <row r="23657" spans="3:3" x14ac:dyDescent="0.2">
      <c r="C23657" s="13"/>
    </row>
    <row r="23658" spans="3:3" x14ac:dyDescent="0.2">
      <c r="C23658" s="13"/>
    </row>
    <row r="23659" spans="3:3" x14ac:dyDescent="0.2">
      <c r="C23659" s="13"/>
    </row>
    <row r="23660" spans="3:3" x14ac:dyDescent="0.2">
      <c r="C23660" s="13"/>
    </row>
    <row r="23661" spans="3:3" x14ac:dyDescent="0.2">
      <c r="C23661" s="13"/>
    </row>
    <row r="23662" spans="3:3" x14ac:dyDescent="0.2">
      <c r="C23662" s="13"/>
    </row>
    <row r="23663" spans="3:3" x14ac:dyDescent="0.2">
      <c r="C23663" s="13"/>
    </row>
    <row r="23664" spans="3:3" x14ac:dyDescent="0.2">
      <c r="C23664" s="13"/>
    </row>
    <row r="23665" spans="3:3" x14ac:dyDescent="0.2">
      <c r="C23665" s="13"/>
    </row>
    <row r="23666" spans="3:3" x14ac:dyDescent="0.2">
      <c r="C23666" s="13"/>
    </row>
    <row r="23667" spans="3:3" x14ac:dyDescent="0.2">
      <c r="C23667" s="13"/>
    </row>
    <row r="23668" spans="3:3" x14ac:dyDescent="0.2">
      <c r="C23668" s="13"/>
    </row>
    <row r="23669" spans="3:3" x14ac:dyDescent="0.2">
      <c r="C23669" s="13"/>
    </row>
    <row r="23670" spans="3:3" x14ac:dyDescent="0.2">
      <c r="C23670" s="13"/>
    </row>
    <row r="23671" spans="3:3" x14ac:dyDescent="0.2">
      <c r="C23671" s="13"/>
    </row>
    <row r="23672" spans="3:3" x14ac:dyDescent="0.2">
      <c r="C23672" s="13"/>
    </row>
    <row r="23673" spans="3:3" x14ac:dyDescent="0.2">
      <c r="C23673" s="13"/>
    </row>
    <row r="23674" spans="3:3" x14ac:dyDescent="0.2">
      <c r="C23674" s="13"/>
    </row>
    <row r="23675" spans="3:3" x14ac:dyDescent="0.2">
      <c r="C23675" s="13"/>
    </row>
    <row r="23676" spans="3:3" x14ac:dyDescent="0.2">
      <c r="C23676" s="13"/>
    </row>
    <row r="23677" spans="3:3" x14ac:dyDescent="0.2">
      <c r="C23677" s="13"/>
    </row>
    <row r="23678" spans="3:3" x14ac:dyDescent="0.2">
      <c r="C23678" s="13"/>
    </row>
    <row r="23679" spans="3:3" x14ac:dyDescent="0.2">
      <c r="C23679" s="13"/>
    </row>
    <row r="23680" spans="3:3" x14ac:dyDescent="0.2">
      <c r="C23680" s="13"/>
    </row>
    <row r="23681" spans="3:3" x14ac:dyDescent="0.2">
      <c r="C23681" s="13"/>
    </row>
    <row r="23682" spans="3:3" x14ac:dyDescent="0.2">
      <c r="C23682" s="13"/>
    </row>
    <row r="23683" spans="3:3" x14ac:dyDescent="0.2">
      <c r="C23683" s="13"/>
    </row>
    <row r="23684" spans="3:3" x14ac:dyDescent="0.2">
      <c r="C23684" s="13"/>
    </row>
    <row r="23685" spans="3:3" x14ac:dyDescent="0.2">
      <c r="C23685" s="13"/>
    </row>
    <row r="23686" spans="3:3" x14ac:dyDescent="0.2">
      <c r="C23686" s="13"/>
    </row>
    <row r="23687" spans="3:3" x14ac:dyDescent="0.2">
      <c r="C23687" s="13"/>
    </row>
    <row r="23688" spans="3:3" x14ac:dyDescent="0.2">
      <c r="C23688" s="13"/>
    </row>
    <row r="23689" spans="3:3" x14ac:dyDescent="0.2">
      <c r="C23689" s="13"/>
    </row>
    <row r="23690" spans="3:3" x14ac:dyDescent="0.2">
      <c r="C23690" s="13"/>
    </row>
    <row r="23691" spans="3:3" x14ac:dyDescent="0.2">
      <c r="C23691" s="13"/>
    </row>
    <row r="23692" spans="3:3" x14ac:dyDescent="0.2">
      <c r="C23692" s="13"/>
    </row>
    <row r="23693" spans="3:3" x14ac:dyDescent="0.2">
      <c r="C23693" s="13"/>
    </row>
    <row r="23694" spans="3:3" x14ac:dyDescent="0.2">
      <c r="C23694" s="13"/>
    </row>
    <row r="23695" spans="3:3" x14ac:dyDescent="0.2">
      <c r="C23695" s="13"/>
    </row>
    <row r="23696" spans="3:3" x14ac:dyDescent="0.2">
      <c r="C23696" s="13"/>
    </row>
    <row r="23697" spans="3:3" x14ac:dyDescent="0.2">
      <c r="C23697" s="13"/>
    </row>
    <row r="23698" spans="3:3" x14ac:dyDescent="0.2">
      <c r="C23698" s="13"/>
    </row>
    <row r="23699" spans="3:3" x14ac:dyDescent="0.2">
      <c r="C23699" s="13"/>
    </row>
    <row r="23700" spans="3:3" x14ac:dyDescent="0.2">
      <c r="C23700" s="13"/>
    </row>
    <row r="23701" spans="3:3" x14ac:dyDescent="0.2">
      <c r="C23701" s="13"/>
    </row>
    <row r="23702" spans="3:3" x14ac:dyDescent="0.2">
      <c r="C23702" s="13"/>
    </row>
    <row r="23703" spans="3:3" x14ac:dyDescent="0.2">
      <c r="C23703" s="13"/>
    </row>
    <row r="23704" spans="3:3" x14ac:dyDescent="0.2">
      <c r="C23704" s="13"/>
    </row>
    <row r="23705" spans="3:3" x14ac:dyDescent="0.2">
      <c r="C23705" s="13"/>
    </row>
    <row r="23706" spans="3:3" x14ac:dyDescent="0.2">
      <c r="C23706" s="13"/>
    </row>
    <row r="23707" spans="3:3" x14ac:dyDescent="0.2">
      <c r="C23707" s="13"/>
    </row>
    <row r="23708" spans="3:3" x14ac:dyDescent="0.2">
      <c r="C23708" s="13"/>
    </row>
    <row r="23709" spans="3:3" x14ac:dyDescent="0.2">
      <c r="C23709" s="13"/>
    </row>
    <row r="23710" spans="3:3" x14ac:dyDescent="0.2">
      <c r="C23710" s="13"/>
    </row>
    <row r="23711" spans="3:3" x14ac:dyDescent="0.2">
      <c r="C23711" s="13"/>
    </row>
    <row r="23712" spans="3:3" x14ac:dyDescent="0.2">
      <c r="C23712" s="13"/>
    </row>
    <row r="23713" spans="3:3" x14ac:dyDescent="0.2">
      <c r="C23713" s="13"/>
    </row>
    <row r="23714" spans="3:3" x14ac:dyDescent="0.2">
      <c r="C23714" s="13"/>
    </row>
    <row r="23715" spans="3:3" x14ac:dyDescent="0.2">
      <c r="C23715" s="13"/>
    </row>
    <row r="23716" spans="3:3" x14ac:dyDescent="0.2">
      <c r="C23716" s="13"/>
    </row>
    <row r="23717" spans="3:3" x14ac:dyDescent="0.2">
      <c r="C23717" s="13"/>
    </row>
    <row r="23718" spans="3:3" x14ac:dyDescent="0.2">
      <c r="C23718" s="13"/>
    </row>
    <row r="23719" spans="3:3" x14ac:dyDescent="0.2">
      <c r="C23719" s="13"/>
    </row>
    <row r="23720" spans="3:3" x14ac:dyDescent="0.2">
      <c r="C23720" s="13"/>
    </row>
    <row r="23721" spans="3:3" x14ac:dyDescent="0.2">
      <c r="C23721" s="13"/>
    </row>
    <row r="23722" spans="3:3" x14ac:dyDescent="0.2">
      <c r="C23722" s="13"/>
    </row>
    <row r="23723" spans="3:3" x14ac:dyDescent="0.2">
      <c r="C23723" s="13"/>
    </row>
    <row r="23724" spans="3:3" x14ac:dyDescent="0.2">
      <c r="C23724" s="13"/>
    </row>
    <row r="23725" spans="3:3" x14ac:dyDescent="0.2">
      <c r="C23725" s="13"/>
    </row>
    <row r="23726" spans="3:3" x14ac:dyDescent="0.2">
      <c r="C23726" s="13"/>
    </row>
    <row r="23727" spans="3:3" x14ac:dyDescent="0.2">
      <c r="C23727" s="13"/>
    </row>
    <row r="23728" spans="3:3" x14ac:dyDescent="0.2">
      <c r="C23728" s="13"/>
    </row>
    <row r="23729" spans="3:3" x14ac:dyDescent="0.2">
      <c r="C23729" s="13"/>
    </row>
    <row r="23730" spans="3:3" x14ac:dyDescent="0.2">
      <c r="C23730" s="13"/>
    </row>
    <row r="23731" spans="3:3" x14ac:dyDescent="0.2">
      <c r="C23731" s="13"/>
    </row>
    <row r="23732" spans="3:3" x14ac:dyDescent="0.2">
      <c r="C23732" s="13"/>
    </row>
    <row r="23733" spans="3:3" x14ac:dyDescent="0.2">
      <c r="C23733" s="13"/>
    </row>
    <row r="23734" spans="3:3" x14ac:dyDescent="0.2">
      <c r="C23734" s="13"/>
    </row>
    <row r="23735" spans="3:3" x14ac:dyDescent="0.2">
      <c r="C23735" s="13"/>
    </row>
    <row r="23736" spans="3:3" x14ac:dyDescent="0.2">
      <c r="C23736" s="13"/>
    </row>
    <row r="23737" spans="3:3" x14ac:dyDescent="0.2">
      <c r="C23737" s="13"/>
    </row>
    <row r="23738" spans="3:3" x14ac:dyDescent="0.2">
      <c r="C23738" s="13"/>
    </row>
    <row r="23739" spans="3:3" x14ac:dyDescent="0.2">
      <c r="C23739" s="13"/>
    </row>
    <row r="23740" spans="3:3" x14ac:dyDescent="0.2">
      <c r="C23740" s="13"/>
    </row>
    <row r="23741" spans="3:3" x14ac:dyDescent="0.2">
      <c r="C23741" s="13"/>
    </row>
    <row r="23742" spans="3:3" x14ac:dyDescent="0.2">
      <c r="C23742" s="13"/>
    </row>
    <row r="23743" spans="3:3" x14ac:dyDescent="0.2">
      <c r="C23743" s="13"/>
    </row>
    <row r="23744" spans="3:3" x14ac:dyDescent="0.2">
      <c r="C23744" s="13"/>
    </row>
    <row r="23745" spans="3:3" x14ac:dyDescent="0.2">
      <c r="C23745" s="13"/>
    </row>
    <row r="23746" spans="3:3" x14ac:dyDescent="0.2">
      <c r="C23746" s="13"/>
    </row>
    <row r="23747" spans="3:3" x14ac:dyDescent="0.2">
      <c r="C23747" s="13"/>
    </row>
    <row r="23748" spans="3:3" x14ac:dyDescent="0.2">
      <c r="C23748" s="13"/>
    </row>
    <row r="23749" spans="3:3" x14ac:dyDescent="0.2">
      <c r="C23749" s="13"/>
    </row>
    <row r="23750" spans="3:3" x14ac:dyDescent="0.2">
      <c r="C23750" s="13"/>
    </row>
    <row r="23751" spans="3:3" x14ac:dyDescent="0.2">
      <c r="C23751" s="13"/>
    </row>
    <row r="23752" spans="3:3" x14ac:dyDescent="0.2">
      <c r="C23752" s="13"/>
    </row>
    <row r="23753" spans="3:3" x14ac:dyDescent="0.2">
      <c r="C23753" s="13"/>
    </row>
    <row r="23754" spans="3:3" x14ac:dyDescent="0.2">
      <c r="C23754" s="13"/>
    </row>
    <row r="23755" spans="3:3" x14ac:dyDescent="0.2">
      <c r="C23755" s="13"/>
    </row>
    <row r="23756" spans="3:3" x14ac:dyDescent="0.2">
      <c r="C23756" s="13"/>
    </row>
    <row r="23757" spans="3:3" x14ac:dyDescent="0.2">
      <c r="C23757" s="13"/>
    </row>
    <row r="23758" spans="3:3" x14ac:dyDescent="0.2">
      <c r="C23758" s="13"/>
    </row>
    <row r="23759" spans="3:3" x14ac:dyDescent="0.2">
      <c r="C23759" s="13"/>
    </row>
    <row r="23760" spans="3:3" x14ac:dyDescent="0.2">
      <c r="C23760" s="13"/>
    </row>
    <row r="23761" spans="3:3" x14ac:dyDescent="0.2">
      <c r="C23761" s="13"/>
    </row>
    <row r="23762" spans="3:3" x14ac:dyDescent="0.2">
      <c r="C23762" s="13"/>
    </row>
    <row r="23763" spans="3:3" x14ac:dyDescent="0.2">
      <c r="C23763" s="13"/>
    </row>
    <row r="23764" spans="3:3" x14ac:dyDescent="0.2">
      <c r="C23764" s="13"/>
    </row>
    <row r="23765" spans="3:3" x14ac:dyDescent="0.2">
      <c r="C23765" s="13"/>
    </row>
    <row r="23766" spans="3:3" x14ac:dyDescent="0.2">
      <c r="C23766" s="13"/>
    </row>
    <row r="23767" spans="3:3" x14ac:dyDescent="0.2">
      <c r="C23767" s="13"/>
    </row>
    <row r="23768" spans="3:3" x14ac:dyDescent="0.2">
      <c r="C23768" s="13"/>
    </row>
    <row r="23769" spans="3:3" x14ac:dyDescent="0.2">
      <c r="C23769" s="13"/>
    </row>
    <row r="23770" spans="3:3" x14ac:dyDescent="0.2">
      <c r="C23770" s="13"/>
    </row>
    <row r="23771" spans="3:3" x14ac:dyDescent="0.2">
      <c r="C23771" s="13"/>
    </row>
    <row r="23772" spans="3:3" x14ac:dyDescent="0.2">
      <c r="C23772" s="13"/>
    </row>
    <row r="23773" spans="3:3" x14ac:dyDescent="0.2">
      <c r="C23773" s="13"/>
    </row>
    <row r="23774" spans="3:3" x14ac:dyDescent="0.2">
      <c r="C23774" s="13"/>
    </row>
    <row r="23775" spans="3:3" x14ac:dyDescent="0.2">
      <c r="C23775" s="13"/>
    </row>
    <row r="23776" spans="3:3" x14ac:dyDescent="0.2">
      <c r="C23776" s="13"/>
    </row>
    <row r="23777" spans="3:3" x14ac:dyDescent="0.2">
      <c r="C23777" s="13"/>
    </row>
    <row r="23778" spans="3:3" x14ac:dyDescent="0.2">
      <c r="C23778" s="13"/>
    </row>
    <row r="23779" spans="3:3" x14ac:dyDescent="0.2">
      <c r="C23779" s="13"/>
    </row>
    <row r="23780" spans="3:3" x14ac:dyDescent="0.2">
      <c r="C23780" s="13"/>
    </row>
    <row r="23781" spans="3:3" x14ac:dyDescent="0.2">
      <c r="C23781" s="13"/>
    </row>
    <row r="23782" spans="3:3" x14ac:dyDescent="0.2">
      <c r="C23782" s="13"/>
    </row>
    <row r="23783" spans="3:3" x14ac:dyDescent="0.2">
      <c r="C23783" s="13"/>
    </row>
    <row r="23784" spans="3:3" x14ac:dyDescent="0.2">
      <c r="C23784" s="13"/>
    </row>
    <row r="23785" spans="3:3" x14ac:dyDescent="0.2">
      <c r="C23785" s="13"/>
    </row>
    <row r="23786" spans="3:3" x14ac:dyDescent="0.2">
      <c r="C23786" s="13"/>
    </row>
    <row r="23787" spans="3:3" x14ac:dyDescent="0.2">
      <c r="C23787" s="13"/>
    </row>
    <row r="23788" spans="3:3" x14ac:dyDescent="0.2">
      <c r="C23788" s="13"/>
    </row>
    <row r="23789" spans="3:3" x14ac:dyDescent="0.2">
      <c r="C23789" s="13"/>
    </row>
    <row r="23790" spans="3:3" x14ac:dyDescent="0.2">
      <c r="C23790" s="13"/>
    </row>
    <row r="23791" spans="3:3" x14ac:dyDescent="0.2">
      <c r="C23791" s="13"/>
    </row>
    <row r="23792" spans="3:3" x14ac:dyDescent="0.2">
      <c r="C23792" s="13"/>
    </row>
    <row r="23793" spans="3:3" x14ac:dyDescent="0.2">
      <c r="C23793" s="13"/>
    </row>
    <row r="23794" spans="3:3" x14ac:dyDescent="0.2">
      <c r="C23794" s="13"/>
    </row>
    <row r="23795" spans="3:3" x14ac:dyDescent="0.2">
      <c r="C23795" s="13"/>
    </row>
    <row r="23796" spans="3:3" x14ac:dyDescent="0.2">
      <c r="C23796" s="13"/>
    </row>
    <row r="23797" spans="3:3" x14ac:dyDescent="0.2">
      <c r="C23797" s="13"/>
    </row>
    <row r="23798" spans="3:3" x14ac:dyDescent="0.2">
      <c r="C23798" s="13"/>
    </row>
    <row r="23799" spans="3:3" x14ac:dyDescent="0.2">
      <c r="C23799" s="13"/>
    </row>
    <row r="23800" spans="3:3" x14ac:dyDescent="0.2">
      <c r="C23800" s="13"/>
    </row>
    <row r="23801" spans="3:3" x14ac:dyDescent="0.2">
      <c r="C23801" s="13"/>
    </row>
    <row r="23802" spans="3:3" x14ac:dyDescent="0.2">
      <c r="C23802" s="13"/>
    </row>
    <row r="23803" spans="3:3" x14ac:dyDescent="0.2">
      <c r="C23803" s="13"/>
    </row>
    <row r="23804" spans="3:3" x14ac:dyDescent="0.2">
      <c r="C23804" s="13"/>
    </row>
    <row r="23805" spans="3:3" x14ac:dyDescent="0.2">
      <c r="C23805" s="13"/>
    </row>
    <row r="23806" spans="3:3" x14ac:dyDescent="0.2">
      <c r="C23806" s="13"/>
    </row>
    <row r="23807" spans="3:3" x14ac:dyDescent="0.2">
      <c r="C23807" s="13"/>
    </row>
    <row r="23808" spans="3:3" x14ac:dyDescent="0.2">
      <c r="C23808" s="13"/>
    </row>
    <row r="23809" spans="3:3" x14ac:dyDescent="0.2">
      <c r="C23809" s="13"/>
    </row>
    <row r="23810" spans="3:3" x14ac:dyDescent="0.2">
      <c r="C23810" s="13"/>
    </row>
    <row r="23811" spans="3:3" x14ac:dyDescent="0.2">
      <c r="C23811" s="13"/>
    </row>
    <row r="23812" spans="3:3" x14ac:dyDescent="0.2">
      <c r="C23812" s="13"/>
    </row>
    <row r="23813" spans="3:3" x14ac:dyDescent="0.2">
      <c r="C23813" s="13"/>
    </row>
    <row r="23814" spans="3:3" x14ac:dyDescent="0.2">
      <c r="C23814" s="13"/>
    </row>
    <row r="23815" spans="3:3" x14ac:dyDescent="0.2">
      <c r="C23815" s="13"/>
    </row>
    <row r="23816" spans="3:3" x14ac:dyDescent="0.2">
      <c r="C23816" s="13"/>
    </row>
    <row r="23817" spans="3:3" x14ac:dyDescent="0.2">
      <c r="C23817" s="13"/>
    </row>
    <row r="23818" spans="3:3" x14ac:dyDescent="0.2">
      <c r="C23818" s="13"/>
    </row>
    <row r="23819" spans="3:3" x14ac:dyDescent="0.2">
      <c r="C23819" s="13"/>
    </row>
    <row r="23820" spans="3:3" x14ac:dyDescent="0.2">
      <c r="C23820" s="13"/>
    </row>
    <row r="23821" spans="3:3" x14ac:dyDescent="0.2">
      <c r="C23821" s="13"/>
    </row>
    <row r="23822" spans="3:3" x14ac:dyDescent="0.2">
      <c r="C23822" s="13"/>
    </row>
    <row r="23823" spans="3:3" x14ac:dyDescent="0.2">
      <c r="C23823" s="13"/>
    </row>
    <row r="23824" spans="3:3" x14ac:dyDescent="0.2">
      <c r="C23824" s="13"/>
    </row>
    <row r="23825" spans="3:3" x14ac:dyDescent="0.2">
      <c r="C23825" s="13"/>
    </row>
    <row r="23826" spans="3:3" x14ac:dyDescent="0.2">
      <c r="C23826" s="13"/>
    </row>
    <row r="23827" spans="3:3" x14ac:dyDescent="0.2">
      <c r="C23827" s="13"/>
    </row>
    <row r="23828" spans="3:3" x14ac:dyDescent="0.2">
      <c r="C23828" s="13"/>
    </row>
    <row r="23829" spans="3:3" x14ac:dyDescent="0.2">
      <c r="C23829" s="13"/>
    </row>
    <row r="23830" spans="3:3" x14ac:dyDescent="0.2">
      <c r="C23830" s="13"/>
    </row>
    <row r="23831" spans="3:3" x14ac:dyDescent="0.2">
      <c r="C23831" s="13"/>
    </row>
    <row r="23832" spans="3:3" x14ac:dyDescent="0.2">
      <c r="C23832" s="13"/>
    </row>
    <row r="23833" spans="3:3" x14ac:dyDescent="0.2">
      <c r="C23833" s="13"/>
    </row>
    <row r="23834" spans="3:3" x14ac:dyDescent="0.2">
      <c r="C23834" s="13"/>
    </row>
    <row r="23835" spans="3:3" x14ac:dyDescent="0.2">
      <c r="C23835" s="13"/>
    </row>
    <row r="23836" spans="3:3" x14ac:dyDescent="0.2">
      <c r="C23836" s="13"/>
    </row>
    <row r="23837" spans="3:3" x14ac:dyDescent="0.2">
      <c r="C23837" s="13"/>
    </row>
    <row r="23838" spans="3:3" x14ac:dyDescent="0.2">
      <c r="C23838" s="13"/>
    </row>
    <row r="23839" spans="3:3" x14ac:dyDescent="0.2">
      <c r="C23839" s="13"/>
    </row>
    <row r="23840" spans="3:3" x14ac:dyDescent="0.2">
      <c r="C23840" s="13"/>
    </row>
    <row r="23841" spans="3:3" x14ac:dyDescent="0.2">
      <c r="C23841" s="13"/>
    </row>
    <row r="23842" spans="3:3" x14ac:dyDescent="0.2">
      <c r="C23842" s="13"/>
    </row>
    <row r="23843" spans="3:3" x14ac:dyDescent="0.2">
      <c r="C23843" s="13"/>
    </row>
    <row r="23844" spans="3:3" x14ac:dyDescent="0.2">
      <c r="C23844" s="13"/>
    </row>
    <row r="23845" spans="3:3" x14ac:dyDescent="0.2">
      <c r="C23845" s="13"/>
    </row>
    <row r="23846" spans="3:3" x14ac:dyDescent="0.2">
      <c r="C23846" s="13"/>
    </row>
    <row r="23847" spans="3:3" x14ac:dyDescent="0.2">
      <c r="C23847" s="13"/>
    </row>
    <row r="23848" spans="3:3" x14ac:dyDescent="0.2">
      <c r="C23848" s="13"/>
    </row>
    <row r="23849" spans="3:3" x14ac:dyDescent="0.2">
      <c r="C23849" s="13"/>
    </row>
    <row r="23850" spans="3:3" x14ac:dyDescent="0.2">
      <c r="C23850" s="13"/>
    </row>
    <row r="23851" spans="3:3" x14ac:dyDescent="0.2">
      <c r="C23851" s="13"/>
    </row>
    <row r="23852" spans="3:3" x14ac:dyDescent="0.2">
      <c r="C23852" s="13"/>
    </row>
    <row r="23853" spans="3:3" x14ac:dyDescent="0.2">
      <c r="C23853" s="13"/>
    </row>
    <row r="23854" spans="3:3" x14ac:dyDescent="0.2">
      <c r="C23854" s="13"/>
    </row>
    <row r="23855" spans="3:3" x14ac:dyDescent="0.2">
      <c r="C23855" s="13"/>
    </row>
    <row r="23856" spans="3:3" x14ac:dyDescent="0.2">
      <c r="C23856" s="13"/>
    </row>
    <row r="23857" spans="3:3" x14ac:dyDescent="0.2">
      <c r="C23857" s="13"/>
    </row>
    <row r="23858" spans="3:3" x14ac:dyDescent="0.2">
      <c r="C23858" s="13"/>
    </row>
    <row r="23859" spans="3:3" x14ac:dyDescent="0.2">
      <c r="C23859" s="13"/>
    </row>
    <row r="23860" spans="3:3" x14ac:dyDescent="0.2">
      <c r="C23860" s="13"/>
    </row>
    <row r="23861" spans="3:3" x14ac:dyDescent="0.2">
      <c r="C23861" s="13"/>
    </row>
    <row r="23862" spans="3:3" x14ac:dyDescent="0.2">
      <c r="C23862" s="13"/>
    </row>
    <row r="23863" spans="3:3" x14ac:dyDescent="0.2">
      <c r="C23863" s="13"/>
    </row>
    <row r="23864" spans="3:3" x14ac:dyDescent="0.2">
      <c r="C23864" s="13"/>
    </row>
    <row r="23865" spans="3:3" x14ac:dyDescent="0.2">
      <c r="C23865" s="13"/>
    </row>
    <row r="23866" spans="3:3" x14ac:dyDescent="0.2">
      <c r="C23866" s="13"/>
    </row>
    <row r="23867" spans="3:3" x14ac:dyDescent="0.2">
      <c r="C23867" s="13"/>
    </row>
    <row r="23868" spans="3:3" x14ac:dyDescent="0.2">
      <c r="C23868" s="13"/>
    </row>
    <row r="23869" spans="3:3" x14ac:dyDescent="0.2">
      <c r="C23869" s="13"/>
    </row>
    <row r="23870" spans="3:3" x14ac:dyDescent="0.2">
      <c r="C23870" s="13"/>
    </row>
    <row r="23871" spans="3:3" x14ac:dyDescent="0.2">
      <c r="C23871" s="13"/>
    </row>
    <row r="23872" spans="3:3" x14ac:dyDescent="0.2">
      <c r="C23872" s="13"/>
    </row>
    <row r="23873" spans="3:3" x14ac:dyDescent="0.2">
      <c r="C23873" s="13"/>
    </row>
    <row r="23874" spans="3:3" x14ac:dyDescent="0.2">
      <c r="C23874" s="13"/>
    </row>
    <row r="23875" spans="3:3" x14ac:dyDescent="0.2">
      <c r="C23875" s="13"/>
    </row>
    <row r="23876" spans="3:3" x14ac:dyDescent="0.2">
      <c r="C23876" s="13"/>
    </row>
    <row r="23877" spans="3:3" x14ac:dyDescent="0.2">
      <c r="C23877" s="13"/>
    </row>
    <row r="23878" spans="3:3" x14ac:dyDescent="0.2">
      <c r="C23878" s="13"/>
    </row>
    <row r="23879" spans="3:3" x14ac:dyDescent="0.2">
      <c r="C23879" s="13"/>
    </row>
    <row r="23880" spans="3:3" x14ac:dyDescent="0.2">
      <c r="C23880" s="13"/>
    </row>
    <row r="23881" spans="3:3" x14ac:dyDescent="0.2">
      <c r="C23881" s="13"/>
    </row>
    <row r="23882" spans="3:3" x14ac:dyDescent="0.2">
      <c r="C23882" s="13"/>
    </row>
    <row r="23883" spans="3:3" x14ac:dyDescent="0.2">
      <c r="C23883" s="13"/>
    </row>
    <row r="23884" spans="3:3" x14ac:dyDescent="0.2">
      <c r="C23884" s="13"/>
    </row>
    <row r="23885" spans="3:3" x14ac:dyDescent="0.2">
      <c r="C23885" s="13"/>
    </row>
    <row r="23886" spans="3:3" x14ac:dyDescent="0.2">
      <c r="C23886" s="13"/>
    </row>
    <row r="23887" spans="3:3" x14ac:dyDescent="0.2">
      <c r="C23887" s="13"/>
    </row>
    <row r="23888" spans="3:3" x14ac:dyDescent="0.2">
      <c r="C23888" s="13"/>
    </row>
    <row r="23889" spans="3:3" x14ac:dyDescent="0.2">
      <c r="C23889" s="13"/>
    </row>
    <row r="23890" spans="3:3" x14ac:dyDescent="0.2">
      <c r="C23890" s="13"/>
    </row>
    <row r="23891" spans="3:3" x14ac:dyDescent="0.2">
      <c r="C23891" s="13"/>
    </row>
    <row r="23892" spans="3:3" x14ac:dyDescent="0.2">
      <c r="C23892" s="13"/>
    </row>
    <row r="23893" spans="3:3" x14ac:dyDescent="0.2">
      <c r="C23893" s="13"/>
    </row>
    <row r="23894" spans="3:3" x14ac:dyDescent="0.2">
      <c r="C23894" s="13"/>
    </row>
    <row r="23895" spans="3:3" x14ac:dyDescent="0.2">
      <c r="C23895" s="13"/>
    </row>
    <row r="23896" spans="3:3" x14ac:dyDescent="0.2">
      <c r="C23896" s="13"/>
    </row>
    <row r="23897" spans="3:3" x14ac:dyDescent="0.2">
      <c r="C23897" s="13"/>
    </row>
    <row r="23898" spans="3:3" x14ac:dyDescent="0.2">
      <c r="C23898" s="13"/>
    </row>
    <row r="23899" spans="3:3" x14ac:dyDescent="0.2">
      <c r="C23899" s="13"/>
    </row>
    <row r="23900" spans="3:3" x14ac:dyDescent="0.2">
      <c r="C23900" s="13"/>
    </row>
    <row r="23901" spans="3:3" x14ac:dyDescent="0.2">
      <c r="C23901" s="13"/>
    </row>
    <row r="23902" spans="3:3" x14ac:dyDescent="0.2">
      <c r="C23902" s="13"/>
    </row>
    <row r="23903" spans="3:3" x14ac:dyDescent="0.2">
      <c r="C23903" s="13"/>
    </row>
    <row r="23904" spans="3:3" x14ac:dyDescent="0.2">
      <c r="C23904" s="13"/>
    </row>
    <row r="23905" spans="3:3" x14ac:dyDescent="0.2">
      <c r="C23905" s="13"/>
    </row>
    <row r="23906" spans="3:3" x14ac:dyDescent="0.2">
      <c r="C23906" s="13"/>
    </row>
    <row r="23907" spans="3:3" x14ac:dyDescent="0.2">
      <c r="C23907" s="13"/>
    </row>
    <row r="23908" spans="3:3" x14ac:dyDescent="0.2">
      <c r="C23908" s="13"/>
    </row>
    <row r="23909" spans="3:3" x14ac:dyDescent="0.2">
      <c r="C23909" s="13"/>
    </row>
    <row r="23910" spans="3:3" x14ac:dyDescent="0.2">
      <c r="C23910" s="13"/>
    </row>
    <row r="23911" spans="3:3" x14ac:dyDescent="0.2">
      <c r="C23911" s="13"/>
    </row>
    <row r="23912" spans="3:3" x14ac:dyDescent="0.2">
      <c r="C23912" s="13"/>
    </row>
    <row r="23913" spans="3:3" x14ac:dyDescent="0.2">
      <c r="C23913" s="13"/>
    </row>
    <row r="23914" spans="3:3" x14ac:dyDescent="0.2">
      <c r="C23914" s="13"/>
    </row>
    <row r="23915" spans="3:3" x14ac:dyDescent="0.2">
      <c r="C23915" s="13"/>
    </row>
    <row r="23916" spans="3:3" x14ac:dyDescent="0.2">
      <c r="C23916" s="13"/>
    </row>
    <row r="23917" spans="3:3" x14ac:dyDescent="0.2">
      <c r="C23917" s="13"/>
    </row>
    <row r="23918" spans="3:3" x14ac:dyDescent="0.2">
      <c r="C23918" s="13"/>
    </row>
    <row r="23919" spans="3:3" x14ac:dyDescent="0.2">
      <c r="C23919" s="13"/>
    </row>
    <row r="23920" spans="3:3" x14ac:dyDescent="0.2">
      <c r="C23920" s="13"/>
    </row>
    <row r="23921" spans="3:3" x14ac:dyDescent="0.2">
      <c r="C23921" s="13"/>
    </row>
    <row r="23922" spans="3:3" x14ac:dyDescent="0.2">
      <c r="C23922" s="13"/>
    </row>
    <row r="23923" spans="3:3" x14ac:dyDescent="0.2">
      <c r="C23923" s="13"/>
    </row>
    <row r="23924" spans="3:3" x14ac:dyDescent="0.2">
      <c r="C23924" s="13"/>
    </row>
    <row r="23925" spans="3:3" x14ac:dyDescent="0.2">
      <c r="C23925" s="13"/>
    </row>
    <row r="23926" spans="3:3" x14ac:dyDescent="0.2">
      <c r="C23926" s="13"/>
    </row>
    <row r="23927" spans="3:3" x14ac:dyDescent="0.2">
      <c r="C23927" s="13"/>
    </row>
    <row r="23928" spans="3:3" x14ac:dyDescent="0.2">
      <c r="C23928" s="13"/>
    </row>
    <row r="23929" spans="3:3" x14ac:dyDescent="0.2">
      <c r="C23929" s="13"/>
    </row>
    <row r="23930" spans="3:3" x14ac:dyDescent="0.2">
      <c r="C23930" s="13"/>
    </row>
    <row r="23931" spans="3:3" x14ac:dyDescent="0.2">
      <c r="C23931" s="13"/>
    </row>
    <row r="23932" spans="3:3" x14ac:dyDescent="0.2">
      <c r="C23932" s="13"/>
    </row>
    <row r="23933" spans="3:3" x14ac:dyDescent="0.2">
      <c r="C23933" s="13"/>
    </row>
    <row r="23934" spans="3:3" x14ac:dyDescent="0.2">
      <c r="C23934" s="13"/>
    </row>
    <row r="23935" spans="3:3" x14ac:dyDescent="0.2">
      <c r="C23935" s="13"/>
    </row>
    <row r="23936" spans="3:3" x14ac:dyDescent="0.2">
      <c r="C23936" s="13"/>
    </row>
    <row r="23937" spans="3:3" x14ac:dyDescent="0.2">
      <c r="C23937" s="13"/>
    </row>
    <row r="23938" spans="3:3" x14ac:dyDescent="0.2">
      <c r="C23938" s="13"/>
    </row>
    <row r="23939" spans="3:3" x14ac:dyDescent="0.2">
      <c r="C23939" s="13"/>
    </row>
    <row r="23940" spans="3:3" x14ac:dyDescent="0.2">
      <c r="C23940" s="13"/>
    </row>
    <row r="23941" spans="3:3" x14ac:dyDescent="0.2">
      <c r="C23941" s="13"/>
    </row>
    <row r="23942" spans="3:3" x14ac:dyDescent="0.2">
      <c r="C23942" s="13"/>
    </row>
    <row r="23943" spans="3:3" x14ac:dyDescent="0.2">
      <c r="C23943" s="13"/>
    </row>
    <row r="23944" spans="3:3" x14ac:dyDescent="0.2">
      <c r="C23944" s="13"/>
    </row>
    <row r="23945" spans="3:3" x14ac:dyDescent="0.2">
      <c r="C23945" s="13"/>
    </row>
    <row r="23946" spans="3:3" x14ac:dyDescent="0.2">
      <c r="C23946" s="13"/>
    </row>
    <row r="23947" spans="3:3" x14ac:dyDescent="0.2">
      <c r="C23947" s="13"/>
    </row>
    <row r="23948" spans="3:3" x14ac:dyDescent="0.2">
      <c r="C23948" s="13"/>
    </row>
    <row r="23949" spans="3:3" x14ac:dyDescent="0.2">
      <c r="C23949" s="13"/>
    </row>
    <row r="23950" spans="3:3" x14ac:dyDescent="0.2">
      <c r="C23950" s="13"/>
    </row>
    <row r="23951" spans="3:3" x14ac:dyDescent="0.2">
      <c r="C23951" s="13"/>
    </row>
    <row r="23952" spans="3:3" x14ac:dyDescent="0.2">
      <c r="C23952" s="13"/>
    </row>
    <row r="23953" spans="3:3" x14ac:dyDescent="0.2">
      <c r="C23953" s="13"/>
    </row>
    <row r="23954" spans="3:3" x14ac:dyDescent="0.2">
      <c r="C23954" s="13"/>
    </row>
    <row r="23955" spans="3:3" x14ac:dyDescent="0.2">
      <c r="C23955" s="13"/>
    </row>
    <row r="23956" spans="3:3" x14ac:dyDescent="0.2">
      <c r="C23956" s="13"/>
    </row>
    <row r="23957" spans="3:3" x14ac:dyDescent="0.2">
      <c r="C23957" s="13"/>
    </row>
    <row r="23958" spans="3:3" x14ac:dyDescent="0.2">
      <c r="C23958" s="13"/>
    </row>
    <row r="23959" spans="3:3" x14ac:dyDescent="0.2">
      <c r="C23959" s="13"/>
    </row>
    <row r="23960" spans="3:3" x14ac:dyDescent="0.2">
      <c r="C23960" s="13"/>
    </row>
    <row r="23961" spans="3:3" x14ac:dyDescent="0.2">
      <c r="C23961" s="13"/>
    </row>
    <row r="23962" spans="3:3" x14ac:dyDescent="0.2">
      <c r="C23962" s="13"/>
    </row>
    <row r="23963" spans="3:3" x14ac:dyDescent="0.2">
      <c r="C23963" s="13"/>
    </row>
    <row r="23964" spans="3:3" x14ac:dyDescent="0.2">
      <c r="C23964" s="13"/>
    </row>
    <row r="23965" spans="3:3" x14ac:dyDescent="0.2">
      <c r="C23965" s="13"/>
    </row>
    <row r="23966" spans="3:3" x14ac:dyDescent="0.2">
      <c r="C23966" s="13"/>
    </row>
    <row r="23967" spans="3:3" x14ac:dyDescent="0.2">
      <c r="C23967" s="13"/>
    </row>
    <row r="23968" spans="3:3" x14ac:dyDescent="0.2">
      <c r="C23968" s="13"/>
    </row>
    <row r="23969" spans="3:3" x14ac:dyDescent="0.2">
      <c r="C23969" s="13"/>
    </row>
    <row r="23970" spans="3:3" x14ac:dyDescent="0.2">
      <c r="C23970" s="13"/>
    </row>
    <row r="23971" spans="3:3" x14ac:dyDescent="0.2">
      <c r="C23971" s="13"/>
    </row>
    <row r="23972" spans="3:3" x14ac:dyDescent="0.2">
      <c r="C23972" s="13"/>
    </row>
    <row r="23973" spans="3:3" x14ac:dyDescent="0.2">
      <c r="C23973" s="13"/>
    </row>
    <row r="23974" spans="3:3" x14ac:dyDescent="0.2">
      <c r="C23974" s="13"/>
    </row>
    <row r="23975" spans="3:3" x14ac:dyDescent="0.2">
      <c r="C23975" s="13"/>
    </row>
    <row r="23976" spans="3:3" x14ac:dyDescent="0.2">
      <c r="C23976" s="13"/>
    </row>
    <row r="23977" spans="3:3" x14ac:dyDescent="0.2">
      <c r="C23977" s="13"/>
    </row>
    <row r="23978" spans="3:3" x14ac:dyDescent="0.2">
      <c r="C23978" s="13"/>
    </row>
    <row r="23979" spans="3:3" x14ac:dyDescent="0.2">
      <c r="C23979" s="13"/>
    </row>
    <row r="23980" spans="3:3" x14ac:dyDescent="0.2">
      <c r="C23980" s="13"/>
    </row>
    <row r="23981" spans="3:3" x14ac:dyDescent="0.2">
      <c r="C23981" s="13"/>
    </row>
    <row r="23982" spans="3:3" x14ac:dyDescent="0.2">
      <c r="C23982" s="13"/>
    </row>
    <row r="23983" spans="3:3" x14ac:dyDescent="0.2">
      <c r="C23983" s="13"/>
    </row>
    <row r="23984" spans="3:3" x14ac:dyDescent="0.2">
      <c r="C23984" s="13"/>
    </row>
    <row r="23985" spans="3:3" x14ac:dyDescent="0.2">
      <c r="C23985" s="13"/>
    </row>
    <row r="23986" spans="3:3" x14ac:dyDescent="0.2">
      <c r="C23986" s="13"/>
    </row>
    <row r="23987" spans="3:3" x14ac:dyDescent="0.2">
      <c r="C23987" s="13"/>
    </row>
    <row r="23988" spans="3:3" x14ac:dyDescent="0.2">
      <c r="C23988" s="13"/>
    </row>
    <row r="23989" spans="3:3" x14ac:dyDescent="0.2">
      <c r="C23989" s="13"/>
    </row>
    <row r="23990" spans="3:3" x14ac:dyDescent="0.2">
      <c r="C23990" s="13"/>
    </row>
    <row r="23991" spans="3:3" x14ac:dyDescent="0.2">
      <c r="C23991" s="13"/>
    </row>
    <row r="23992" spans="3:3" x14ac:dyDescent="0.2">
      <c r="C23992" s="13"/>
    </row>
    <row r="23993" spans="3:3" x14ac:dyDescent="0.2">
      <c r="C23993" s="13"/>
    </row>
    <row r="23994" spans="3:3" x14ac:dyDescent="0.2">
      <c r="C23994" s="13"/>
    </row>
    <row r="23995" spans="3:3" x14ac:dyDescent="0.2">
      <c r="C23995" s="13"/>
    </row>
    <row r="23996" spans="3:3" x14ac:dyDescent="0.2">
      <c r="C23996" s="13"/>
    </row>
    <row r="23997" spans="3:3" x14ac:dyDescent="0.2">
      <c r="C23997" s="13"/>
    </row>
    <row r="23998" spans="3:3" x14ac:dyDescent="0.2">
      <c r="C23998" s="13"/>
    </row>
    <row r="23999" spans="3:3" x14ac:dyDescent="0.2">
      <c r="C23999" s="13"/>
    </row>
    <row r="24000" spans="3:3" x14ac:dyDescent="0.2">
      <c r="C24000" s="13"/>
    </row>
    <row r="24001" spans="3:3" x14ac:dyDescent="0.2">
      <c r="C24001" s="13"/>
    </row>
    <row r="24002" spans="3:3" x14ac:dyDescent="0.2">
      <c r="C24002" s="13"/>
    </row>
    <row r="24003" spans="3:3" x14ac:dyDescent="0.2">
      <c r="C24003" s="13"/>
    </row>
    <row r="24004" spans="3:3" x14ac:dyDescent="0.2">
      <c r="C24004" s="13"/>
    </row>
    <row r="24005" spans="3:3" x14ac:dyDescent="0.2">
      <c r="C24005" s="13"/>
    </row>
    <row r="24006" spans="3:3" x14ac:dyDescent="0.2">
      <c r="C24006" s="13"/>
    </row>
    <row r="24007" spans="3:3" x14ac:dyDescent="0.2">
      <c r="C24007" s="13"/>
    </row>
    <row r="24008" spans="3:3" x14ac:dyDescent="0.2">
      <c r="C24008" s="13"/>
    </row>
    <row r="24009" spans="3:3" x14ac:dyDescent="0.2">
      <c r="C24009" s="13"/>
    </row>
    <row r="24010" spans="3:3" x14ac:dyDescent="0.2">
      <c r="C24010" s="13"/>
    </row>
    <row r="24011" spans="3:3" x14ac:dyDescent="0.2">
      <c r="C24011" s="13"/>
    </row>
    <row r="24012" spans="3:3" x14ac:dyDescent="0.2">
      <c r="C24012" s="13"/>
    </row>
    <row r="24013" spans="3:3" x14ac:dyDescent="0.2">
      <c r="C24013" s="13"/>
    </row>
    <row r="24014" spans="3:3" x14ac:dyDescent="0.2">
      <c r="C24014" s="13"/>
    </row>
    <row r="24015" spans="3:3" x14ac:dyDescent="0.2">
      <c r="C24015" s="13"/>
    </row>
    <row r="24016" spans="3:3" x14ac:dyDescent="0.2">
      <c r="C24016" s="13"/>
    </row>
    <row r="24017" spans="3:3" x14ac:dyDescent="0.2">
      <c r="C24017" s="13"/>
    </row>
    <row r="24018" spans="3:3" x14ac:dyDescent="0.2">
      <c r="C24018" s="13"/>
    </row>
    <row r="24019" spans="3:3" x14ac:dyDescent="0.2">
      <c r="C24019" s="13"/>
    </row>
    <row r="24020" spans="3:3" x14ac:dyDescent="0.2">
      <c r="C24020" s="13"/>
    </row>
    <row r="24021" spans="3:3" x14ac:dyDescent="0.2">
      <c r="C24021" s="13"/>
    </row>
    <row r="24022" spans="3:3" x14ac:dyDescent="0.2">
      <c r="C24022" s="13"/>
    </row>
    <row r="24023" spans="3:3" x14ac:dyDescent="0.2">
      <c r="C24023" s="13"/>
    </row>
    <row r="24024" spans="3:3" x14ac:dyDescent="0.2">
      <c r="C24024" s="13"/>
    </row>
    <row r="24025" spans="3:3" x14ac:dyDescent="0.2">
      <c r="C24025" s="13"/>
    </row>
    <row r="24026" spans="3:3" x14ac:dyDescent="0.2">
      <c r="C24026" s="13"/>
    </row>
    <row r="24027" spans="3:3" x14ac:dyDescent="0.2">
      <c r="C24027" s="13"/>
    </row>
    <row r="24028" spans="3:3" x14ac:dyDescent="0.2">
      <c r="C24028" s="13"/>
    </row>
    <row r="24029" spans="3:3" x14ac:dyDescent="0.2">
      <c r="C24029" s="13"/>
    </row>
    <row r="24030" spans="3:3" x14ac:dyDescent="0.2">
      <c r="C24030" s="13"/>
    </row>
    <row r="24031" spans="3:3" x14ac:dyDescent="0.2">
      <c r="C24031" s="13"/>
    </row>
    <row r="24032" spans="3:3" x14ac:dyDescent="0.2">
      <c r="C24032" s="13"/>
    </row>
    <row r="24033" spans="3:3" x14ac:dyDescent="0.2">
      <c r="C24033" s="13"/>
    </row>
    <row r="24034" spans="3:3" x14ac:dyDescent="0.2">
      <c r="C24034" s="13"/>
    </row>
    <row r="24035" spans="3:3" x14ac:dyDescent="0.2">
      <c r="C24035" s="13"/>
    </row>
    <row r="24036" spans="3:3" x14ac:dyDescent="0.2">
      <c r="C24036" s="13"/>
    </row>
    <row r="24037" spans="3:3" x14ac:dyDescent="0.2">
      <c r="C24037" s="13"/>
    </row>
    <row r="24038" spans="3:3" x14ac:dyDescent="0.2">
      <c r="C24038" s="13"/>
    </row>
    <row r="24039" spans="3:3" x14ac:dyDescent="0.2">
      <c r="C24039" s="13"/>
    </row>
    <row r="24040" spans="3:3" x14ac:dyDescent="0.2">
      <c r="C24040" s="13"/>
    </row>
    <row r="24041" spans="3:3" x14ac:dyDescent="0.2">
      <c r="C24041" s="13"/>
    </row>
    <row r="24042" spans="3:3" x14ac:dyDescent="0.2">
      <c r="C24042" s="13"/>
    </row>
    <row r="24043" spans="3:3" x14ac:dyDescent="0.2">
      <c r="C24043" s="13"/>
    </row>
    <row r="24044" spans="3:3" x14ac:dyDescent="0.2">
      <c r="C24044" s="13"/>
    </row>
    <row r="24045" spans="3:3" x14ac:dyDescent="0.2">
      <c r="C24045" s="13"/>
    </row>
    <row r="24046" spans="3:3" x14ac:dyDescent="0.2">
      <c r="C24046" s="13"/>
    </row>
    <row r="24047" spans="3:3" x14ac:dyDescent="0.2">
      <c r="C24047" s="13"/>
    </row>
    <row r="24048" spans="3:3" x14ac:dyDescent="0.2">
      <c r="C24048" s="13"/>
    </row>
    <row r="24049" spans="3:3" x14ac:dyDescent="0.2">
      <c r="C24049" s="13"/>
    </row>
    <row r="24050" spans="3:3" x14ac:dyDescent="0.2">
      <c r="C24050" s="13"/>
    </row>
    <row r="24051" spans="3:3" x14ac:dyDescent="0.2">
      <c r="C24051" s="13"/>
    </row>
    <row r="24052" spans="3:3" x14ac:dyDescent="0.2">
      <c r="C24052" s="13"/>
    </row>
    <row r="24053" spans="3:3" x14ac:dyDescent="0.2">
      <c r="C24053" s="13"/>
    </row>
    <row r="24054" spans="3:3" x14ac:dyDescent="0.2">
      <c r="C24054" s="13"/>
    </row>
    <row r="24055" spans="3:3" x14ac:dyDescent="0.2">
      <c r="C24055" s="13"/>
    </row>
    <row r="24056" spans="3:3" x14ac:dyDescent="0.2">
      <c r="C24056" s="13"/>
    </row>
    <row r="24057" spans="3:3" x14ac:dyDescent="0.2">
      <c r="C24057" s="13"/>
    </row>
    <row r="24058" spans="3:3" x14ac:dyDescent="0.2">
      <c r="C24058" s="13"/>
    </row>
    <row r="24059" spans="3:3" x14ac:dyDescent="0.2">
      <c r="C24059" s="13"/>
    </row>
    <row r="24060" spans="3:3" x14ac:dyDescent="0.2">
      <c r="C24060" s="13"/>
    </row>
    <row r="24061" spans="3:3" x14ac:dyDescent="0.2">
      <c r="C24061" s="13"/>
    </row>
    <row r="24062" spans="3:3" x14ac:dyDescent="0.2">
      <c r="C24062" s="13"/>
    </row>
    <row r="24063" spans="3:3" x14ac:dyDescent="0.2">
      <c r="C24063" s="13"/>
    </row>
    <row r="24064" spans="3:3" x14ac:dyDescent="0.2">
      <c r="C24064" s="13"/>
    </row>
    <row r="24065" spans="3:3" x14ac:dyDescent="0.2">
      <c r="C24065" s="13"/>
    </row>
    <row r="24066" spans="3:3" x14ac:dyDescent="0.2">
      <c r="C24066" s="13"/>
    </row>
    <row r="24067" spans="3:3" x14ac:dyDescent="0.2">
      <c r="C24067" s="13"/>
    </row>
    <row r="24068" spans="3:3" x14ac:dyDescent="0.2">
      <c r="C24068" s="13"/>
    </row>
    <row r="24069" spans="3:3" x14ac:dyDescent="0.2">
      <c r="C24069" s="13"/>
    </row>
    <row r="24070" spans="3:3" x14ac:dyDescent="0.2">
      <c r="C24070" s="13"/>
    </row>
    <row r="24071" spans="3:3" x14ac:dyDescent="0.2">
      <c r="C24071" s="13"/>
    </row>
    <row r="24072" spans="3:3" x14ac:dyDescent="0.2">
      <c r="C24072" s="13"/>
    </row>
    <row r="24073" spans="3:3" x14ac:dyDescent="0.2">
      <c r="C24073" s="13"/>
    </row>
    <row r="24074" spans="3:3" x14ac:dyDescent="0.2">
      <c r="C24074" s="13"/>
    </row>
    <row r="24075" spans="3:3" x14ac:dyDescent="0.2">
      <c r="C24075" s="13"/>
    </row>
    <row r="24076" spans="3:3" x14ac:dyDescent="0.2">
      <c r="C24076" s="13"/>
    </row>
    <row r="24077" spans="3:3" x14ac:dyDescent="0.2">
      <c r="C24077" s="13"/>
    </row>
    <row r="24078" spans="3:3" x14ac:dyDescent="0.2">
      <c r="C24078" s="13"/>
    </row>
    <row r="24079" spans="3:3" x14ac:dyDescent="0.2">
      <c r="C24079" s="13"/>
    </row>
    <row r="24080" spans="3:3" x14ac:dyDescent="0.2">
      <c r="C24080" s="13"/>
    </row>
    <row r="24081" spans="3:3" x14ac:dyDescent="0.2">
      <c r="C24081" s="13"/>
    </row>
    <row r="24082" spans="3:3" x14ac:dyDescent="0.2">
      <c r="C24082" s="13"/>
    </row>
    <row r="24083" spans="3:3" x14ac:dyDescent="0.2">
      <c r="C24083" s="13"/>
    </row>
    <row r="24084" spans="3:3" x14ac:dyDescent="0.2">
      <c r="C24084" s="13"/>
    </row>
    <row r="24085" spans="3:3" x14ac:dyDescent="0.2">
      <c r="C24085" s="13"/>
    </row>
    <row r="24086" spans="3:3" x14ac:dyDescent="0.2">
      <c r="C24086" s="13"/>
    </row>
    <row r="24087" spans="3:3" x14ac:dyDescent="0.2">
      <c r="C24087" s="13"/>
    </row>
    <row r="24088" spans="3:3" x14ac:dyDescent="0.2">
      <c r="C24088" s="13"/>
    </row>
    <row r="24089" spans="3:3" x14ac:dyDescent="0.2">
      <c r="C24089" s="13"/>
    </row>
    <row r="24090" spans="3:3" x14ac:dyDescent="0.2">
      <c r="C24090" s="13"/>
    </row>
    <row r="24091" spans="3:3" x14ac:dyDescent="0.2">
      <c r="C24091" s="13"/>
    </row>
    <row r="24092" spans="3:3" x14ac:dyDescent="0.2">
      <c r="C24092" s="13"/>
    </row>
    <row r="24093" spans="3:3" x14ac:dyDescent="0.2">
      <c r="C24093" s="13"/>
    </row>
    <row r="24094" spans="3:3" x14ac:dyDescent="0.2">
      <c r="C24094" s="13"/>
    </row>
    <row r="24095" spans="3:3" x14ac:dyDescent="0.2">
      <c r="C24095" s="13"/>
    </row>
    <row r="24096" spans="3:3" x14ac:dyDescent="0.2">
      <c r="C24096" s="13"/>
    </row>
    <row r="24097" spans="3:3" x14ac:dyDescent="0.2">
      <c r="C24097" s="13"/>
    </row>
    <row r="24098" spans="3:3" x14ac:dyDescent="0.2">
      <c r="C24098" s="13"/>
    </row>
    <row r="24099" spans="3:3" x14ac:dyDescent="0.2">
      <c r="C24099" s="13"/>
    </row>
    <row r="24100" spans="3:3" x14ac:dyDescent="0.2">
      <c r="C24100" s="13"/>
    </row>
    <row r="24101" spans="3:3" x14ac:dyDescent="0.2">
      <c r="C24101" s="13"/>
    </row>
    <row r="24102" spans="3:3" x14ac:dyDescent="0.2">
      <c r="C24102" s="13"/>
    </row>
    <row r="24103" spans="3:3" x14ac:dyDescent="0.2">
      <c r="C24103" s="13"/>
    </row>
    <row r="24104" spans="3:3" x14ac:dyDescent="0.2">
      <c r="C24104" s="13"/>
    </row>
    <row r="24105" spans="3:3" x14ac:dyDescent="0.2">
      <c r="C24105" s="13"/>
    </row>
    <row r="24106" spans="3:3" x14ac:dyDescent="0.2">
      <c r="C24106" s="13"/>
    </row>
    <row r="24107" spans="3:3" x14ac:dyDescent="0.2">
      <c r="C24107" s="13"/>
    </row>
    <row r="24108" spans="3:3" x14ac:dyDescent="0.2">
      <c r="C24108" s="13"/>
    </row>
    <row r="24109" spans="3:3" x14ac:dyDescent="0.2">
      <c r="C24109" s="13"/>
    </row>
    <row r="24110" spans="3:3" x14ac:dyDescent="0.2">
      <c r="C24110" s="13"/>
    </row>
    <row r="24111" spans="3:3" x14ac:dyDescent="0.2">
      <c r="C24111" s="13"/>
    </row>
    <row r="24112" spans="3:3" x14ac:dyDescent="0.2">
      <c r="C24112" s="13"/>
    </row>
    <row r="24113" spans="3:3" x14ac:dyDescent="0.2">
      <c r="C24113" s="13"/>
    </row>
    <row r="24114" spans="3:3" x14ac:dyDescent="0.2">
      <c r="C24114" s="13"/>
    </row>
    <row r="24115" spans="3:3" x14ac:dyDescent="0.2">
      <c r="C24115" s="13"/>
    </row>
    <row r="24116" spans="3:3" x14ac:dyDescent="0.2">
      <c r="C24116" s="13"/>
    </row>
    <row r="24117" spans="3:3" x14ac:dyDescent="0.2">
      <c r="C24117" s="13"/>
    </row>
    <row r="24118" spans="3:3" x14ac:dyDescent="0.2">
      <c r="C24118" s="13"/>
    </row>
    <row r="24119" spans="3:3" x14ac:dyDescent="0.2">
      <c r="C24119" s="13"/>
    </row>
    <row r="24120" spans="3:3" x14ac:dyDescent="0.2">
      <c r="C24120" s="13"/>
    </row>
    <row r="24121" spans="3:3" x14ac:dyDescent="0.2">
      <c r="C24121" s="13"/>
    </row>
    <row r="24122" spans="3:3" x14ac:dyDescent="0.2">
      <c r="C24122" s="13"/>
    </row>
    <row r="24123" spans="3:3" x14ac:dyDescent="0.2">
      <c r="C24123" s="13"/>
    </row>
    <row r="24124" spans="3:3" x14ac:dyDescent="0.2">
      <c r="C24124" s="13"/>
    </row>
    <row r="24125" spans="3:3" x14ac:dyDescent="0.2">
      <c r="C24125" s="13"/>
    </row>
    <row r="24126" spans="3:3" x14ac:dyDescent="0.2">
      <c r="C24126" s="13"/>
    </row>
    <row r="24127" spans="3:3" x14ac:dyDescent="0.2">
      <c r="C24127" s="13"/>
    </row>
    <row r="24128" spans="3:3" x14ac:dyDescent="0.2">
      <c r="C24128" s="13"/>
    </row>
    <row r="24129" spans="3:3" x14ac:dyDescent="0.2">
      <c r="C24129" s="13"/>
    </row>
    <row r="24130" spans="3:3" x14ac:dyDescent="0.2">
      <c r="C24130" s="13"/>
    </row>
    <row r="24131" spans="3:3" x14ac:dyDescent="0.2">
      <c r="C24131" s="13"/>
    </row>
    <row r="24132" spans="3:3" x14ac:dyDescent="0.2">
      <c r="C24132" s="13"/>
    </row>
    <row r="24133" spans="3:3" x14ac:dyDescent="0.2">
      <c r="C24133" s="13"/>
    </row>
    <row r="24134" spans="3:3" x14ac:dyDescent="0.2">
      <c r="C24134" s="13"/>
    </row>
    <row r="24135" spans="3:3" x14ac:dyDescent="0.2">
      <c r="C24135" s="13"/>
    </row>
    <row r="24136" spans="3:3" x14ac:dyDescent="0.2">
      <c r="C24136" s="13"/>
    </row>
    <row r="24137" spans="3:3" x14ac:dyDescent="0.2">
      <c r="C24137" s="13"/>
    </row>
    <row r="24138" spans="3:3" x14ac:dyDescent="0.2">
      <c r="C24138" s="13"/>
    </row>
    <row r="24139" spans="3:3" x14ac:dyDescent="0.2">
      <c r="C24139" s="13"/>
    </row>
    <row r="24140" spans="3:3" x14ac:dyDescent="0.2">
      <c r="C24140" s="13"/>
    </row>
    <row r="24141" spans="3:3" x14ac:dyDescent="0.2">
      <c r="C24141" s="13"/>
    </row>
    <row r="24142" spans="3:3" x14ac:dyDescent="0.2">
      <c r="C24142" s="13"/>
    </row>
    <row r="24143" spans="3:3" x14ac:dyDescent="0.2">
      <c r="C24143" s="13"/>
    </row>
    <row r="24144" spans="3:3" x14ac:dyDescent="0.2">
      <c r="C24144" s="13"/>
    </row>
    <row r="24145" spans="3:3" x14ac:dyDescent="0.2">
      <c r="C24145" s="13"/>
    </row>
    <row r="24146" spans="3:3" x14ac:dyDescent="0.2">
      <c r="C24146" s="13"/>
    </row>
    <row r="24147" spans="3:3" x14ac:dyDescent="0.2">
      <c r="C24147" s="13"/>
    </row>
    <row r="24148" spans="3:3" x14ac:dyDescent="0.2">
      <c r="C24148" s="13"/>
    </row>
    <row r="24149" spans="3:3" x14ac:dyDescent="0.2">
      <c r="C24149" s="13"/>
    </row>
    <row r="24150" spans="3:3" x14ac:dyDescent="0.2">
      <c r="C24150" s="13"/>
    </row>
    <row r="24151" spans="3:3" x14ac:dyDescent="0.2">
      <c r="C24151" s="13"/>
    </row>
    <row r="24152" spans="3:3" x14ac:dyDescent="0.2">
      <c r="C24152" s="13"/>
    </row>
    <row r="24153" spans="3:3" x14ac:dyDescent="0.2">
      <c r="C24153" s="13"/>
    </row>
    <row r="24154" spans="3:3" x14ac:dyDescent="0.2">
      <c r="C24154" s="13"/>
    </row>
    <row r="24155" spans="3:3" x14ac:dyDescent="0.2">
      <c r="C24155" s="13"/>
    </row>
    <row r="24156" spans="3:3" x14ac:dyDescent="0.2">
      <c r="C24156" s="13"/>
    </row>
    <row r="24157" spans="3:3" x14ac:dyDescent="0.2">
      <c r="C24157" s="13"/>
    </row>
    <row r="24158" spans="3:3" x14ac:dyDescent="0.2">
      <c r="C24158" s="13"/>
    </row>
    <row r="24159" spans="3:3" x14ac:dyDescent="0.2">
      <c r="C24159" s="13"/>
    </row>
    <row r="24160" spans="3:3" x14ac:dyDescent="0.2">
      <c r="C24160" s="13"/>
    </row>
    <row r="24161" spans="3:3" x14ac:dyDescent="0.2">
      <c r="C24161" s="13"/>
    </row>
    <row r="24162" spans="3:3" x14ac:dyDescent="0.2">
      <c r="C24162" s="13"/>
    </row>
    <row r="24163" spans="3:3" x14ac:dyDescent="0.2">
      <c r="C24163" s="13"/>
    </row>
    <row r="24164" spans="3:3" x14ac:dyDescent="0.2">
      <c r="C24164" s="13"/>
    </row>
    <row r="24165" spans="3:3" x14ac:dyDescent="0.2">
      <c r="C24165" s="13"/>
    </row>
    <row r="24166" spans="3:3" x14ac:dyDescent="0.2">
      <c r="C24166" s="13"/>
    </row>
    <row r="24167" spans="3:3" x14ac:dyDescent="0.2">
      <c r="C24167" s="13"/>
    </row>
    <row r="24168" spans="3:3" x14ac:dyDescent="0.2">
      <c r="C24168" s="13"/>
    </row>
    <row r="24169" spans="3:3" x14ac:dyDescent="0.2">
      <c r="C24169" s="13"/>
    </row>
    <row r="24170" spans="3:3" x14ac:dyDescent="0.2">
      <c r="C24170" s="13"/>
    </row>
    <row r="24171" spans="3:3" x14ac:dyDescent="0.2">
      <c r="C24171" s="13"/>
    </row>
    <row r="24172" spans="3:3" x14ac:dyDescent="0.2">
      <c r="C24172" s="13"/>
    </row>
    <row r="24173" spans="3:3" x14ac:dyDescent="0.2">
      <c r="C24173" s="13"/>
    </row>
    <row r="24174" spans="3:3" x14ac:dyDescent="0.2">
      <c r="C24174" s="13"/>
    </row>
    <row r="24175" spans="3:3" x14ac:dyDescent="0.2">
      <c r="C24175" s="13"/>
    </row>
    <row r="24176" spans="3:3" x14ac:dyDescent="0.2">
      <c r="C24176" s="13"/>
    </row>
    <row r="24177" spans="3:3" x14ac:dyDescent="0.2">
      <c r="C24177" s="13"/>
    </row>
    <row r="24178" spans="3:3" x14ac:dyDescent="0.2">
      <c r="C24178" s="13"/>
    </row>
    <row r="24179" spans="3:3" x14ac:dyDescent="0.2">
      <c r="C24179" s="13"/>
    </row>
    <row r="24180" spans="3:3" x14ac:dyDescent="0.2">
      <c r="C24180" s="13"/>
    </row>
    <row r="24181" spans="3:3" x14ac:dyDescent="0.2">
      <c r="C24181" s="13"/>
    </row>
    <row r="24182" spans="3:3" x14ac:dyDescent="0.2">
      <c r="C24182" s="13"/>
    </row>
    <row r="24183" spans="3:3" x14ac:dyDescent="0.2">
      <c r="C24183" s="13"/>
    </row>
    <row r="24184" spans="3:3" x14ac:dyDescent="0.2">
      <c r="C24184" s="13"/>
    </row>
    <row r="24185" spans="3:3" x14ac:dyDescent="0.2">
      <c r="C24185" s="13"/>
    </row>
    <row r="24186" spans="3:3" x14ac:dyDescent="0.2">
      <c r="C24186" s="13"/>
    </row>
    <row r="24187" spans="3:3" x14ac:dyDescent="0.2">
      <c r="C24187" s="13"/>
    </row>
    <row r="24188" spans="3:3" x14ac:dyDescent="0.2">
      <c r="C24188" s="13"/>
    </row>
    <row r="24189" spans="3:3" x14ac:dyDescent="0.2">
      <c r="C24189" s="13"/>
    </row>
    <row r="24190" spans="3:3" x14ac:dyDescent="0.2">
      <c r="C24190" s="13"/>
    </row>
    <row r="24191" spans="3:3" x14ac:dyDescent="0.2">
      <c r="C24191" s="13"/>
    </row>
    <row r="24192" spans="3:3" x14ac:dyDescent="0.2">
      <c r="C24192" s="13"/>
    </row>
    <row r="24193" spans="3:3" x14ac:dyDescent="0.2">
      <c r="C24193" s="13"/>
    </row>
    <row r="24194" spans="3:3" x14ac:dyDescent="0.2">
      <c r="C24194" s="13"/>
    </row>
    <row r="24195" spans="3:3" x14ac:dyDescent="0.2">
      <c r="C24195" s="13"/>
    </row>
    <row r="24196" spans="3:3" x14ac:dyDescent="0.2">
      <c r="C24196" s="13"/>
    </row>
    <row r="24197" spans="3:3" x14ac:dyDescent="0.2">
      <c r="C24197" s="13"/>
    </row>
    <row r="24198" spans="3:3" x14ac:dyDescent="0.2">
      <c r="C24198" s="13"/>
    </row>
    <row r="24199" spans="3:3" x14ac:dyDescent="0.2">
      <c r="C24199" s="13"/>
    </row>
    <row r="24200" spans="3:3" x14ac:dyDescent="0.2">
      <c r="C24200" s="13"/>
    </row>
    <row r="24201" spans="3:3" x14ac:dyDescent="0.2">
      <c r="C24201" s="13"/>
    </row>
    <row r="24202" spans="3:3" x14ac:dyDescent="0.2">
      <c r="C24202" s="13"/>
    </row>
    <row r="24203" spans="3:3" x14ac:dyDescent="0.2">
      <c r="C24203" s="13"/>
    </row>
    <row r="24204" spans="3:3" x14ac:dyDescent="0.2">
      <c r="C24204" s="13"/>
    </row>
    <row r="24205" spans="3:3" x14ac:dyDescent="0.2">
      <c r="C24205" s="13"/>
    </row>
    <row r="24206" spans="3:3" x14ac:dyDescent="0.2">
      <c r="C24206" s="13"/>
    </row>
    <row r="24207" spans="3:3" x14ac:dyDescent="0.2">
      <c r="C24207" s="13"/>
    </row>
    <row r="24208" spans="3:3" x14ac:dyDescent="0.2">
      <c r="C24208" s="13"/>
    </row>
    <row r="24209" spans="3:3" x14ac:dyDescent="0.2">
      <c r="C24209" s="13"/>
    </row>
    <row r="24210" spans="3:3" x14ac:dyDescent="0.2">
      <c r="C24210" s="13"/>
    </row>
    <row r="24211" spans="3:3" x14ac:dyDescent="0.2">
      <c r="C24211" s="13"/>
    </row>
    <row r="24212" spans="3:3" x14ac:dyDescent="0.2">
      <c r="C24212" s="13"/>
    </row>
    <row r="24213" spans="3:3" x14ac:dyDescent="0.2">
      <c r="C24213" s="13"/>
    </row>
    <row r="24214" spans="3:3" x14ac:dyDescent="0.2">
      <c r="C24214" s="13"/>
    </row>
    <row r="24215" spans="3:3" x14ac:dyDescent="0.2">
      <c r="C24215" s="13"/>
    </row>
    <row r="24216" spans="3:3" x14ac:dyDescent="0.2">
      <c r="C24216" s="13"/>
    </row>
    <row r="24217" spans="3:3" x14ac:dyDescent="0.2">
      <c r="C24217" s="13"/>
    </row>
    <row r="24218" spans="3:3" x14ac:dyDescent="0.2">
      <c r="C24218" s="13"/>
    </row>
    <row r="24219" spans="3:3" x14ac:dyDescent="0.2">
      <c r="C24219" s="13"/>
    </row>
    <row r="24220" spans="3:3" x14ac:dyDescent="0.2">
      <c r="C24220" s="13"/>
    </row>
    <row r="24221" spans="3:3" x14ac:dyDescent="0.2">
      <c r="C24221" s="13"/>
    </row>
    <row r="24222" spans="3:3" x14ac:dyDescent="0.2">
      <c r="C24222" s="13"/>
    </row>
    <row r="24223" spans="3:3" x14ac:dyDescent="0.2">
      <c r="C24223" s="13"/>
    </row>
    <row r="24224" spans="3:3" x14ac:dyDescent="0.2">
      <c r="C24224" s="13"/>
    </row>
    <row r="24225" spans="3:3" x14ac:dyDescent="0.2">
      <c r="C24225" s="13"/>
    </row>
    <row r="24226" spans="3:3" x14ac:dyDescent="0.2">
      <c r="C24226" s="13"/>
    </row>
    <row r="24227" spans="3:3" x14ac:dyDescent="0.2">
      <c r="C24227" s="13"/>
    </row>
    <row r="24228" spans="3:3" x14ac:dyDescent="0.2">
      <c r="C24228" s="13"/>
    </row>
    <row r="24229" spans="3:3" x14ac:dyDescent="0.2">
      <c r="C24229" s="13"/>
    </row>
    <row r="24230" spans="3:3" x14ac:dyDescent="0.2">
      <c r="C24230" s="13"/>
    </row>
    <row r="24231" spans="3:3" x14ac:dyDescent="0.2">
      <c r="C24231" s="13"/>
    </row>
    <row r="24232" spans="3:3" x14ac:dyDescent="0.2">
      <c r="C24232" s="13"/>
    </row>
    <row r="24233" spans="3:3" x14ac:dyDescent="0.2">
      <c r="C24233" s="13"/>
    </row>
    <row r="24234" spans="3:3" x14ac:dyDescent="0.2">
      <c r="C24234" s="13"/>
    </row>
    <row r="24235" spans="3:3" x14ac:dyDescent="0.2">
      <c r="C24235" s="13"/>
    </row>
    <row r="24236" spans="3:3" x14ac:dyDescent="0.2">
      <c r="C24236" s="13"/>
    </row>
    <row r="24237" spans="3:3" x14ac:dyDescent="0.2">
      <c r="C24237" s="13"/>
    </row>
    <row r="24238" spans="3:3" x14ac:dyDescent="0.2">
      <c r="C24238" s="13"/>
    </row>
    <row r="24239" spans="3:3" x14ac:dyDescent="0.2">
      <c r="C24239" s="13"/>
    </row>
    <row r="24240" spans="3:3" x14ac:dyDescent="0.2">
      <c r="C24240" s="13"/>
    </row>
    <row r="24241" spans="3:3" x14ac:dyDescent="0.2">
      <c r="C24241" s="13"/>
    </row>
    <row r="24242" spans="3:3" x14ac:dyDescent="0.2">
      <c r="C24242" s="13"/>
    </row>
    <row r="24243" spans="3:3" x14ac:dyDescent="0.2">
      <c r="C24243" s="13"/>
    </row>
    <row r="24244" spans="3:3" x14ac:dyDescent="0.2">
      <c r="C24244" s="13"/>
    </row>
    <row r="24245" spans="3:3" x14ac:dyDescent="0.2">
      <c r="C24245" s="13"/>
    </row>
    <row r="24246" spans="3:3" x14ac:dyDescent="0.2">
      <c r="C24246" s="13"/>
    </row>
    <row r="24247" spans="3:3" x14ac:dyDescent="0.2">
      <c r="C24247" s="13"/>
    </row>
    <row r="24248" spans="3:3" x14ac:dyDescent="0.2">
      <c r="C24248" s="13"/>
    </row>
    <row r="24249" spans="3:3" x14ac:dyDescent="0.2">
      <c r="C24249" s="13"/>
    </row>
    <row r="24250" spans="3:3" x14ac:dyDescent="0.2">
      <c r="C24250" s="13"/>
    </row>
    <row r="24251" spans="3:3" x14ac:dyDescent="0.2">
      <c r="C24251" s="13"/>
    </row>
    <row r="24252" spans="3:3" x14ac:dyDescent="0.2">
      <c r="C24252" s="13"/>
    </row>
    <row r="24253" spans="3:3" x14ac:dyDescent="0.2">
      <c r="C24253" s="13"/>
    </row>
    <row r="24254" spans="3:3" x14ac:dyDescent="0.2">
      <c r="C24254" s="13"/>
    </row>
    <row r="24255" spans="3:3" x14ac:dyDescent="0.2">
      <c r="C24255" s="13"/>
    </row>
    <row r="24256" spans="3:3" x14ac:dyDescent="0.2">
      <c r="C24256" s="13"/>
    </row>
    <row r="24257" spans="3:3" x14ac:dyDescent="0.2">
      <c r="C24257" s="13"/>
    </row>
    <row r="24258" spans="3:3" x14ac:dyDescent="0.2">
      <c r="C24258" s="13"/>
    </row>
    <row r="24259" spans="3:3" x14ac:dyDescent="0.2">
      <c r="C24259" s="13"/>
    </row>
    <row r="24260" spans="3:3" x14ac:dyDescent="0.2">
      <c r="C24260" s="13"/>
    </row>
    <row r="24261" spans="3:3" x14ac:dyDescent="0.2">
      <c r="C24261" s="13"/>
    </row>
    <row r="24262" spans="3:3" x14ac:dyDescent="0.2">
      <c r="C24262" s="13"/>
    </row>
    <row r="24263" spans="3:3" x14ac:dyDescent="0.2">
      <c r="C24263" s="13"/>
    </row>
    <row r="24264" spans="3:3" x14ac:dyDescent="0.2">
      <c r="C24264" s="13"/>
    </row>
    <row r="24265" spans="3:3" x14ac:dyDescent="0.2">
      <c r="C24265" s="13"/>
    </row>
    <row r="24266" spans="3:3" x14ac:dyDescent="0.2">
      <c r="C24266" s="13"/>
    </row>
    <row r="24267" spans="3:3" x14ac:dyDescent="0.2">
      <c r="C24267" s="13"/>
    </row>
    <row r="24268" spans="3:3" x14ac:dyDescent="0.2">
      <c r="C24268" s="13"/>
    </row>
    <row r="24269" spans="3:3" x14ac:dyDescent="0.2">
      <c r="C24269" s="13"/>
    </row>
    <row r="24270" spans="3:3" x14ac:dyDescent="0.2">
      <c r="C24270" s="13"/>
    </row>
    <row r="24271" spans="3:3" x14ac:dyDescent="0.2">
      <c r="C24271" s="13"/>
    </row>
    <row r="24272" spans="3:3" x14ac:dyDescent="0.2">
      <c r="C24272" s="13"/>
    </row>
    <row r="24273" spans="3:3" x14ac:dyDescent="0.2">
      <c r="C24273" s="13"/>
    </row>
    <row r="24274" spans="3:3" x14ac:dyDescent="0.2">
      <c r="C24274" s="13"/>
    </row>
    <row r="24275" spans="3:3" x14ac:dyDescent="0.2">
      <c r="C24275" s="13"/>
    </row>
    <row r="24276" spans="3:3" x14ac:dyDescent="0.2">
      <c r="C24276" s="13"/>
    </row>
    <row r="24277" spans="3:3" x14ac:dyDescent="0.2">
      <c r="C24277" s="13"/>
    </row>
    <row r="24278" spans="3:3" x14ac:dyDescent="0.2">
      <c r="C24278" s="13"/>
    </row>
    <row r="24279" spans="3:3" x14ac:dyDescent="0.2">
      <c r="C24279" s="13"/>
    </row>
    <row r="24280" spans="3:3" x14ac:dyDescent="0.2">
      <c r="C24280" s="13"/>
    </row>
    <row r="24281" spans="3:3" x14ac:dyDescent="0.2">
      <c r="C24281" s="13"/>
    </row>
    <row r="24282" spans="3:3" x14ac:dyDescent="0.2">
      <c r="C24282" s="13"/>
    </row>
    <row r="24283" spans="3:3" x14ac:dyDescent="0.2">
      <c r="C24283" s="13"/>
    </row>
    <row r="24284" spans="3:3" x14ac:dyDescent="0.2">
      <c r="C24284" s="13"/>
    </row>
    <row r="24285" spans="3:3" x14ac:dyDescent="0.2">
      <c r="C24285" s="13"/>
    </row>
    <row r="24286" spans="3:3" x14ac:dyDescent="0.2">
      <c r="C24286" s="13"/>
    </row>
    <row r="24287" spans="3:3" x14ac:dyDescent="0.2">
      <c r="C24287" s="13"/>
    </row>
    <row r="24288" spans="3:3" x14ac:dyDescent="0.2">
      <c r="C24288" s="13"/>
    </row>
    <row r="24289" spans="3:3" x14ac:dyDescent="0.2">
      <c r="C24289" s="13"/>
    </row>
    <row r="24290" spans="3:3" x14ac:dyDescent="0.2">
      <c r="C24290" s="13"/>
    </row>
    <row r="24291" spans="3:3" x14ac:dyDescent="0.2">
      <c r="C24291" s="13"/>
    </row>
    <row r="24292" spans="3:3" x14ac:dyDescent="0.2">
      <c r="C24292" s="13"/>
    </row>
    <row r="24293" spans="3:3" x14ac:dyDescent="0.2">
      <c r="C24293" s="13"/>
    </row>
    <row r="24294" spans="3:3" x14ac:dyDescent="0.2">
      <c r="C24294" s="13"/>
    </row>
    <row r="24295" spans="3:3" x14ac:dyDescent="0.2">
      <c r="C24295" s="13"/>
    </row>
    <row r="24296" spans="3:3" x14ac:dyDescent="0.2">
      <c r="C24296" s="13"/>
    </row>
    <row r="24297" spans="3:3" x14ac:dyDescent="0.2">
      <c r="C24297" s="13"/>
    </row>
    <row r="24298" spans="3:3" x14ac:dyDescent="0.2">
      <c r="C24298" s="13"/>
    </row>
    <row r="24299" spans="3:3" x14ac:dyDescent="0.2">
      <c r="C24299" s="13"/>
    </row>
    <row r="24300" spans="3:3" x14ac:dyDescent="0.2">
      <c r="C24300" s="13"/>
    </row>
    <row r="24301" spans="3:3" x14ac:dyDescent="0.2">
      <c r="C24301" s="13"/>
    </row>
    <row r="24302" spans="3:3" x14ac:dyDescent="0.2">
      <c r="C24302" s="13"/>
    </row>
    <row r="24303" spans="3:3" x14ac:dyDescent="0.2">
      <c r="C24303" s="13"/>
    </row>
    <row r="24304" spans="3:3" x14ac:dyDescent="0.2">
      <c r="C24304" s="13"/>
    </row>
    <row r="24305" spans="3:3" x14ac:dyDescent="0.2">
      <c r="C24305" s="13"/>
    </row>
    <row r="24306" spans="3:3" x14ac:dyDescent="0.2">
      <c r="C24306" s="13"/>
    </row>
    <row r="24307" spans="3:3" x14ac:dyDescent="0.2">
      <c r="C24307" s="13"/>
    </row>
    <row r="24308" spans="3:3" x14ac:dyDescent="0.2">
      <c r="C24308" s="13"/>
    </row>
    <row r="24309" spans="3:3" x14ac:dyDescent="0.2">
      <c r="C24309" s="13"/>
    </row>
    <row r="24310" spans="3:3" x14ac:dyDescent="0.2">
      <c r="C24310" s="13"/>
    </row>
    <row r="24311" spans="3:3" x14ac:dyDescent="0.2">
      <c r="C24311" s="13"/>
    </row>
    <row r="24312" spans="3:3" x14ac:dyDescent="0.2">
      <c r="C24312" s="13"/>
    </row>
    <row r="24313" spans="3:3" x14ac:dyDescent="0.2">
      <c r="C24313" s="13"/>
    </row>
    <row r="24314" spans="3:3" x14ac:dyDescent="0.2">
      <c r="C24314" s="13"/>
    </row>
    <row r="24315" spans="3:3" x14ac:dyDescent="0.2">
      <c r="C24315" s="13"/>
    </row>
    <row r="24316" spans="3:3" x14ac:dyDescent="0.2">
      <c r="C24316" s="13"/>
    </row>
    <row r="24317" spans="3:3" x14ac:dyDescent="0.2">
      <c r="C24317" s="13"/>
    </row>
    <row r="24318" spans="3:3" x14ac:dyDescent="0.2">
      <c r="C24318" s="13"/>
    </row>
    <row r="24319" spans="3:3" x14ac:dyDescent="0.2">
      <c r="C24319" s="13"/>
    </row>
    <row r="24320" spans="3:3" x14ac:dyDescent="0.2">
      <c r="C24320" s="13"/>
    </row>
    <row r="24321" spans="3:3" x14ac:dyDescent="0.2">
      <c r="C24321" s="13"/>
    </row>
    <row r="24322" spans="3:3" x14ac:dyDescent="0.2">
      <c r="C24322" s="13"/>
    </row>
    <row r="24323" spans="3:3" x14ac:dyDescent="0.2">
      <c r="C24323" s="13"/>
    </row>
    <row r="24324" spans="3:3" x14ac:dyDescent="0.2">
      <c r="C24324" s="13"/>
    </row>
    <row r="24325" spans="3:3" x14ac:dyDescent="0.2">
      <c r="C24325" s="13"/>
    </row>
    <row r="24326" spans="3:3" x14ac:dyDescent="0.2">
      <c r="C24326" s="13"/>
    </row>
    <row r="24327" spans="3:3" x14ac:dyDescent="0.2">
      <c r="C24327" s="13"/>
    </row>
    <row r="24328" spans="3:3" x14ac:dyDescent="0.2">
      <c r="C24328" s="13"/>
    </row>
    <row r="24329" spans="3:3" x14ac:dyDescent="0.2">
      <c r="C24329" s="13"/>
    </row>
    <row r="24330" spans="3:3" x14ac:dyDescent="0.2">
      <c r="C24330" s="13"/>
    </row>
    <row r="24331" spans="3:3" x14ac:dyDescent="0.2">
      <c r="C24331" s="13"/>
    </row>
    <row r="24332" spans="3:3" x14ac:dyDescent="0.2">
      <c r="C24332" s="13"/>
    </row>
    <row r="24333" spans="3:3" x14ac:dyDescent="0.2">
      <c r="C24333" s="13"/>
    </row>
    <row r="24334" spans="3:3" x14ac:dyDescent="0.2">
      <c r="C24334" s="13"/>
    </row>
    <row r="24335" spans="3:3" x14ac:dyDescent="0.2">
      <c r="C24335" s="13"/>
    </row>
    <row r="24336" spans="3:3" x14ac:dyDescent="0.2">
      <c r="C24336" s="13"/>
    </row>
    <row r="24337" spans="3:3" x14ac:dyDescent="0.2">
      <c r="C24337" s="13"/>
    </row>
    <row r="24338" spans="3:3" x14ac:dyDescent="0.2">
      <c r="C24338" s="13"/>
    </row>
    <row r="24339" spans="3:3" x14ac:dyDescent="0.2">
      <c r="C24339" s="13"/>
    </row>
    <row r="24340" spans="3:3" x14ac:dyDescent="0.2">
      <c r="C24340" s="13"/>
    </row>
    <row r="24341" spans="3:3" x14ac:dyDescent="0.2">
      <c r="C24341" s="13"/>
    </row>
    <row r="24342" spans="3:3" x14ac:dyDescent="0.2">
      <c r="C24342" s="13"/>
    </row>
    <row r="24343" spans="3:3" x14ac:dyDescent="0.2">
      <c r="C24343" s="13"/>
    </row>
    <row r="24344" spans="3:3" x14ac:dyDescent="0.2">
      <c r="C24344" s="13"/>
    </row>
    <row r="24345" spans="3:3" x14ac:dyDescent="0.2">
      <c r="C24345" s="13"/>
    </row>
    <row r="24346" spans="3:3" x14ac:dyDescent="0.2">
      <c r="C24346" s="13"/>
    </row>
    <row r="24347" spans="3:3" x14ac:dyDescent="0.2">
      <c r="C24347" s="13"/>
    </row>
    <row r="24348" spans="3:3" x14ac:dyDescent="0.2">
      <c r="C24348" s="13"/>
    </row>
    <row r="24349" spans="3:3" x14ac:dyDescent="0.2">
      <c r="C24349" s="13"/>
    </row>
    <row r="24350" spans="3:3" x14ac:dyDescent="0.2">
      <c r="C24350" s="13"/>
    </row>
    <row r="24351" spans="3:3" x14ac:dyDescent="0.2">
      <c r="C24351" s="13"/>
    </row>
    <row r="24352" spans="3:3" x14ac:dyDescent="0.2">
      <c r="C24352" s="13"/>
    </row>
    <row r="24353" spans="3:3" x14ac:dyDescent="0.2">
      <c r="C24353" s="13"/>
    </row>
    <row r="24354" spans="3:3" x14ac:dyDescent="0.2">
      <c r="C24354" s="13"/>
    </row>
    <row r="24355" spans="3:3" x14ac:dyDescent="0.2">
      <c r="C24355" s="13"/>
    </row>
    <row r="24356" spans="3:3" x14ac:dyDescent="0.2">
      <c r="C24356" s="13"/>
    </row>
    <row r="24357" spans="3:3" x14ac:dyDescent="0.2">
      <c r="C24357" s="13"/>
    </row>
    <row r="24358" spans="3:3" x14ac:dyDescent="0.2">
      <c r="C24358" s="13"/>
    </row>
    <row r="24359" spans="3:3" x14ac:dyDescent="0.2">
      <c r="C24359" s="13"/>
    </row>
    <row r="24360" spans="3:3" x14ac:dyDescent="0.2">
      <c r="C24360" s="13"/>
    </row>
    <row r="24361" spans="3:3" x14ac:dyDescent="0.2">
      <c r="C24361" s="13"/>
    </row>
    <row r="24362" spans="3:3" x14ac:dyDescent="0.2">
      <c r="C24362" s="13"/>
    </row>
    <row r="24363" spans="3:3" x14ac:dyDescent="0.2">
      <c r="C24363" s="13"/>
    </row>
    <row r="24364" spans="3:3" x14ac:dyDescent="0.2">
      <c r="C24364" s="13"/>
    </row>
    <row r="24365" spans="3:3" x14ac:dyDescent="0.2">
      <c r="C24365" s="13"/>
    </row>
    <row r="24366" spans="3:3" x14ac:dyDescent="0.2">
      <c r="C24366" s="13"/>
    </row>
    <row r="24367" spans="3:3" x14ac:dyDescent="0.2">
      <c r="C24367" s="13"/>
    </row>
    <row r="24368" spans="3:3" x14ac:dyDescent="0.2">
      <c r="C24368" s="13"/>
    </row>
    <row r="24369" spans="3:3" x14ac:dyDescent="0.2">
      <c r="C24369" s="13"/>
    </row>
    <row r="24370" spans="3:3" x14ac:dyDescent="0.2">
      <c r="C24370" s="13"/>
    </row>
    <row r="24371" spans="3:3" x14ac:dyDescent="0.2">
      <c r="C24371" s="13"/>
    </row>
    <row r="24372" spans="3:3" x14ac:dyDescent="0.2">
      <c r="C24372" s="13"/>
    </row>
    <row r="24373" spans="3:3" x14ac:dyDescent="0.2">
      <c r="C24373" s="13"/>
    </row>
    <row r="24374" spans="3:3" x14ac:dyDescent="0.2">
      <c r="C24374" s="13"/>
    </row>
    <row r="24375" spans="3:3" x14ac:dyDescent="0.2">
      <c r="C24375" s="13"/>
    </row>
    <row r="24376" spans="3:3" x14ac:dyDescent="0.2">
      <c r="C24376" s="13"/>
    </row>
    <row r="24377" spans="3:3" x14ac:dyDescent="0.2">
      <c r="C24377" s="13"/>
    </row>
    <row r="24378" spans="3:3" x14ac:dyDescent="0.2">
      <c r="C24378" s="13"/>
    </row>
    <row r="24379" spans="3:3" x14ac:dyDescent="0.2">
      <c r="C24379" s="13"/>
    </row>
    <row r="24380" spans="3:3" x14ac:dyDescent="0.2">
      <c r="C24380" s="13"/>
    </row>
    <row r="24381" spans="3:3" x14ac:dyDescent="0.2">
      <c r="C24381" s="13"/>
    </row>
    <row r="24382" spans="3:3" x14ac:dyDescent="0.2">
      <c r="C24382" s="13"/>
    </row>
    <row r="24383" spans="3:3" x14ac:dyDescent="0.2">
      <c r="C24383" s="13"/>
    </row>
    <row r="24384" spans="3:3" x14ac:dyDescent="0.2">
      <c r="C24384" s="13"/>
    </row>
    <row r="24385" spans="3:3" x14ac:dyDescent="0.2">
      <c r="C24385" s="13"/>
    </row>
    <row r="24386" spans="3:3" x14ac:dyDescent="0.2">
      <c r="C24386" s="13"/>
    </row>
    <row r="24387" spans="3:3" x14ac:dyDescent="0.2">
      <c r="C24387" s="13"/>
    </row>
    <row r="24388" spans="3:3" x14ac:dyDescent="0.2">
      <c r="C24388" s="13"/>
    </row>
    <row r="24389" spans="3:3" x14ac:dyDescent="0.2">
      <c r="C24389" s="13"/>
    </row>
    <row r="24390" spans="3:3" x14ac:dyDescent="0.2">
      <c r="C24390" s="13"/>
    </row>
    <row r="24391" spans="3:3" x14ac:dyDescent="0.2">
      <c r="C24391" s="13"/>
    </row>
    <row r="24392" spans="3:3" x14ac:dyDescent="0.2">
      <c r="C24392" s="13"/>
    </row>
    <row r="24393" spans="3:3" x14ac:dyDescent="0.2">
      <c r="C24393" s="13"/>
    </row>
    <row r="24394" spans="3:3" x14ac:dyDescent="0.2">
      <c r="C24394" s="13"/>
    </row>
    <row r="24395" spans="3:3" x14ac:dyDescent="0.2">
      <c r="C24395" s="13"/>
    </row>
    <row r="24396" spans="3:3" x14ac:dyDescent="0.2">
      <c r="C24396" s="13"/>
    </row>
    <row r="24397" spans="3:3" x14ac:dyDescent="0.2">
      <c r="C24397" s="13"/>
    </row>
    <row r="24398" spans="3:3" x14ac:dyDescent="0.2">
      <c r="C24398" s="13"/>
    </row>
    <row r="24399" spans="3:3" x14ac:dyDescent="0.2">
      <c r="C24399" s="13"/>
    </row>
    <row r="24400" spans="3:3" x14ac:dyDescent="0.2">
      <c r="C24400" s="13"/>
    </row>
    <row r="24401" spans="3:3" x14ac:dyDescent="0.2">
      <c r="C24401" s="13"/>
    </row>
    <row r="24402" spans="3:3" x14ac:dyDescent="0.2">
      <c r="C24402" s="13"/>
    </row>
    <row r="24403" spans="3:3" x14ac:dyDescent="0.2">
      <c r="C24403" s="13"/>
    </row>
    <row r="24404" spans="3:3" x14ac:dyDescent="0.2">
      <c r="C24404" s="13"/>
    </row>
    <row r="24405" spans="3:3" x14ac:dyDescent="0.2">
      <c r="C24405" s="13"/>
    </row>
    <row r="24406" spans="3:3" x14ac:dyDescent="0.2">
      <c r="C24406" s="13"/>
    </row>
    <row r="24407" spans="3:3" x14ac:dyDescent="0.2">
      <c r="C24407" s="13"/>
    </row>
    <row r="24408" spans="3:3" x14ac:dyDescent="0.2">
      <c r="C24408" s="13"/>
    </row>
    <row r="24409" spans="3:3" x14ac:dyDescent="0.2">
      <c r="C24409" s="13"/>
    </row>
    <row r="24410" spans="3:3" x14ac:dyDescent="0.2">
      <c r="C24410" s="13"/>
    </row>
    <row r="24411" spans="3:3" x14ac:dyDescent="0.2">
      <c r="C24411" s="13"/>
    </row>
    <row r="24412" spans="3:3" x14ac:dyDescent="0.2">
      <c r="C24412" s="13"/>
    </row>
    <row r="24413" spans="3:3" x14ac:dyDescent="0.2">
      <c r="C24413" s="13"/>
    </row>
    <row r="24414" spans="3:3" x14ac:dyDescent="0.2">
      <c r="C24414" s="13"/>
    </row>
    <row r="24415" spans="3:3" x14ac:dyDescent="0.2">
      <c r="C24415" s="13"/>
    </row>
    <row r="24416" spans="3:3" x14ac:dyDescent="0.2">
      <c r="C24416" s="13"/>
    </row>
    <row r="24417" spans="3:3" x14ac:dyDescent="0.2">
      <c r="C24417" s="13"/>
    </row>
    <row r="24418" spans="3:3" x14ac:dyDescent="0.2">
      <c r="C24418" s="13"/>
    </row>
    <row r="24419" spans="3:3" x14ac:dyDescent="0.2">
      <c r="C24419" s="13"/>
    </row>
    <row r="24420" spans="3:3" x14ac:dyDescent="0.2">
      <c r="C24420" s="13"/>
    </row>
    <row r="24421" spans="3:3" x14ac:dyDescent="0.2">
      <c r="C24421" s="13"/>
    </row>
    <row r="24422" spans="3:3" x14ac:dyDescent="0.2">
      <c r="C24422" s="13"/>
    </row>
    <row r="24423" spans="3:3" x14ac:dyDescent="0.2">
      <c r="C24423" s="13"/>
    </row>
    <row r="24424" spans="3:3" x14ac:dyDescent="0.2">
      <c r="C24424" s="13"/>
    </row>
    <row r="24425" spans="3:3" x14ac:dyDescent="0.2">
      <c r="C24425" s="13"/>
    </row>
    <row r="24426" spans="3:3" x14ac:dyDescent="0.2">
      <c r="C24426" s="13"/>
    </row>
    <row r="24427" spans="3:3" x14ac:dyDescent="0.2">
      <c r="C24427" s="13"/>
    </row>
    <row r="24428" spans="3:3" x14ac:dyDescent="0.2">
      <c r="C24428" s="13"/>
    </row>
    <row r="24429" spans="3:3" x14ac:dyDescent="0.2">
      <c r="C24429" s="13"/>
    </row>
    <row r="24430" spans="3:3" x14ac:dyDescent="0.2">
      <c r="C24430" s="13"/>
    </row>
    <row r="24431" spans="3:3" x14ac:dyDescent="0.2">
      <c r="C24431" s="13"/>
    </row>
    <row r="24432" spans="3:3" x14ac:dyDescent="0.2">
      <c r="C24432" s="13"/>
    </row>
    <row r="24433" spans="3:3" x14ac:dyDescent="0.2">
      <c r="C24433" s="13"/>
    </row>
    <row r="24434" spans="3:3" x14ac:dyDescent="0.2">
      <c r="C24434" s="13"/>
    </row>
    <row r="24435" spans="3:3" x14ac:dyDescent="0.2">
      <c r="C24435" s="13"/>
    </row>
    <row r="24436" spans="3:3" x14ac:dyDescent="0.2">
      <c r="C24436" s="13"/>
    </row>
    <row r="24437" spans="3:3" x14ac:dyDescent="0.2">
      <c r="C24437" s="13"/>
    </row>
    <row r="24438" spans="3:3" x14ac:dyDescent="0.2">
      <c r="C24438" s="13"/>
    </row>
    <row r="24439" spans="3:3" x14ac:dyDescent="0.2">
      <c r="C24439" s="13"/>
    </row>
    <row r="24440" spans="3:3" x14ac:dyDescent="0.2">
      <c r="C24440" s="13"/>
    </row>
    <row r="24441" spans="3:3" x14ac:dyDescent="0.2">
      <c r="C24441" s="13"/>
    </row>
    <row r="24442" spans="3:3" x14ac:dyDescent="0.2">
      <c r="C24442" s="13"/>
    </row>
    <row r="24443" spans="3:3" x14ac:dyDescent="0.2">
      <c r="C24443" s="13"/>
    </row>
    <row r="24444" spans="3:3" x14ac:dyDescent="0.2">
      <c r="C24444" s="13"/>
    </row>
    <row r="24445" spans="3:3" x14ac:dyDescent="0.2">
      <c r="C24445" s="13"/>
    </row>
    <row r="24446" spans="3:3" x14ac:dyDescent="0.2">
      <c r="C24446" s="13"/>
    </row>
    <row r="24447" spans="3:3" x14ac:dyDescent="0.2">
      <c r="C24447" s="13"/>
    </row>
    <row r="24448" spans="3:3" x14ac:dyDescent="0.2">
      <c r="C24448" s="13"/>
    </row>
    <row r="24449" spans="3:3" x14ac:dyDescent="0.2">
      <c r="C24449" s="13"/>
    </row>
    <row r="24450" spans="3:3" x14ac:dyDescent="0.2">
      <c r="C24450" s="13"/>
    </row>
    <row r="24451" spans="3:3" x14ac:dyDescent="0.2">
      <c r="C24451" s="13"/>
    </row>
    <row r="24452" spans="3:3" x14ac:dyDescent="0.2">
      <c r="C24452" s="13"/>
    </row>
    <row r="24453" spans="3:3" x14ac:dyDescent="0.2">
      <c r="C24453" s="13"/>
    </row>
    <row r="24454" spans="3:3" x14ac:dyDescent="0.2">
      <c r="C24454" s="13"/>
    </row>
    <row r="24455" spans="3:3" x14ac:dyDescent="0.2">
      <c r="C24455" s="13"/>
    </row>
    <row r="24456" spans="3:3" x14ac:dyDescent="0.2">
      <c r="C24456" s="13"/>
    </row>
    <row r="24457" spans="3:3" x14ac:dyDescent="0.2">
      <c r="C24457" s="13"/>
    </row>
    <row r="24458" spans="3:3" x14ac:dyDescent="0.2">
      <c r="C24458" s="13"/>
    </row>
    <row r="24459" spans="3:3" x14ac:dyDescent="0.2">
      <c r="C24459" s="13"/>
    </row>
    <row r="24460" spans="3:3" x14ac:dyDescent="0.2">
      <c r="C24460" s="13"/>
    </row>
    <row r="24461" spans="3:3" x14ac:dyDescent="0.2">
      <c r="C24461" s="13"/>
    </row>
    <row r="24462" spans="3:3" x14ac:dyDescent="0.2">
      <c r="C24462" s="13"/>
    </row>
    <row r="24463" spans="3:3" x14ac:dyDescent="0.2">
      <c r="C24463" s="13"/>
    </row>
    <row r="24464" spans="3:3" x14ac:dyDescent="0.2">
      <c r="C24464" s="13"/>
    </row>
    <row r="24465" spans="3:3" x14ac:dyDescent="0.2">
      <c r="C24465" s="13"/>
    </row>
    <row r="24466" spans="3:3" x14ac:dyDescent="0.2">
      <c r="C24466" s="13"/>
    </row>
    <row r="24467" spans="3:3" x14ac:dyDescent="0.2">
      <c r="C24467" s="13"/>
    </row>
    <row r="24468" spans="3:3" x14ac:dyDescent="0.2">
      <c r="C24468" s="13"/>
    </row>
    <row r="24469" spans="3:3" x14ac:dyDescent="0.2">
      <c r="C24469" s="13"/>
    </row>
    <row r="24470" spans="3:3" x14ac:dyDescent="0.2">
      <c r="C24470" s="13"/>
    </row>
    <row r="24471" spans="3:3" x14ac:dyDescent="0.2">
      <c r="C24471" s="13"/>
    </row>
    <row r="24472" spans="3:3" x14ac:dyDescent="0.2">
      <c r="C24472" s="13"/>
    </row>
    <row r="24473" spans="3:3" x14ac:dyDescent="0.2">
      <c r="C24473" s="13"/>
    </row>
    <row r="24474" spans="3:3" x14ac:dyDescent="0.2">
      <c r="C24474" s="13"/>
    </row>
    <row r="24475" spans="3:3" x14ac:dyDescent="0.2">
      <c r="C24475" s="13"/>
    </row>
    <row r="24476" spans="3:3" x14ac:dyDescent="0.2">
      <c r="C24476" s="13"/>
    </row>
    <row r="24477" spans="3:3" x14ac:dyDescent="0.2">
      <c r="C24477" s="13"/>
    </row>
    <row r="24478" spans="3:3" x14ac:dyDescent="0.2">
      <c r="C24478" s="13"/>
    </row>
    <row r="24479" spans="3:3" x14ac:dyDescent="0.2">
      <c r="C24479" s="13"/>
    </row>
    <row r="24480" spans="3:3" x14ac:dyDescent="0.2">
      <c r="C24480" s="13"/>
    </row>
    <row r="24481" spans="3:3" x14ac:dyDescent="0.2">
      <c r="C24481" s="13"/>
    </row>
    <row r="24482" spans="3:3" x14ac:dyDescent="0.2">
      <c r="C24482" s="13"/>
    </row>
    <row r="24483" spans="3:3" x14ac:dyDescent="0.2">
      <c r="C24483" s="13"/>
    </row>
    <row r="24484" spans="3:3" x14ac:dyDescent="0.2">
      <c r="C24484" s="13"/>
    </row>
    <row r="24485" spans="3:3" x14ac:dyDescent="0.2">
      <c r="C24485" s="13"/>
    </row>
    <row r="24486" spans="3:3" x14ac:dyDescent="0.2">
      <c r="C24486" s="13"/>
    </row>
    <row r="24487" spans="3:3" x14ac:dyDescent="0.2">
      <c r="C24487" s="13"/>
    </row>
    <row r="24488" spans="3:3" x14ac:dyDescent="0.2">
      <c r="C24488" s="13"/>
    </row>
    <row r="24489" spans="3:3" x14ac:dyDescent="0.2">
      <c r="C24489" s="13"/>
    </row>
    <row r="24490" spans="3:3" x14ac:dyDescent="0.2">
      <c r="C24490" s="13"/>
    </row>
    <row r="24491" spans="3:3" x14ac:dyDescent="0.2">
      <c r="C24491" s="13"/>
    </row>
    <row r="24492" spans="3:3" x14ac:dyDescent="0.2">
      <c r="C24492" s="13"/>
    </row>
    <row r="24493" spans="3:3" x14ac:dyDescent="0.2">
      <c r="C24493" s="13"/>
    </row>
    <row r="24494" spans="3:3" x14ac:dyDescent="0.2">
      <c r="C24494" s="13"/>
    </row>
    <row r="24495" spans="3:3" x14ac:dyDescent="0.2">
      <c r="C24495" s="13"/>
    </row>
    <row r="24496" spans="3:3" x14ac:dyDescent="0.2">
      <c r="C24496" s="13"/>
    </row>
    <row r="24497" spans="3:3" x14ac:dyDescent="0.2">
      <c r="C24497" s="13"/>
    </row>
    <row r="24498" spans="3:3" x14ac:dyDescent="0.2">
      <c r="C24498" s="13"/>
    </row>
    <row r="24499" spans="3:3" x14ac:dyDescent="0.2">
      <c r="C24499" s="13"/>
    </row>
    <row r="24500" spans="3:3" x14ac:dyDescent="0.2">
      <c r="C24500" s="13"/>
    </row>
    <row r="24501" spans="3:3" x14ac:dyDescent="0.2">
      <c r="C24501" s="13"/>
    </row>
    <row r="24502" spans="3:3" x14ac:dyDescent="0.2">
      <c r="C24502" s="13"/>
    </row>
    <row r="24503" spans="3:3" x14ac:dyDescent="0.2">
      <c r="C24503" s="13"/>
    </row>
    <row r="24504" spans="3:3" x14ac:dyDescent="0.2">
      <c r="C24504" s="13"/>
    </row>
    <row r="24505" spans="3:3" x14ac:dyDescent="0.2">
      <c r="C24505" s="13"/>
    </row>
    <row r="24506" spans="3:3" x14ac:dyDescent="0.2">
      <c r="C24506" s="13"/>
    </row>
    <row r="24507" spans="3:3" x14ac:dyDescent="0.2">
      <c r="C24507" s="13"/>
    </row>
    <row r="24508" spans="3:3" x14ac:dyDescent="0.2">
      <c r="C24508" s="13"/>
    </row>
    <row r="24509" spans="3:3" x14ac:dyDescent="0.2">
      <c r="C24509" s="13"/>
    </row>
    <row r="24510" spans="3:3" x14ac:dyDescent="0.2">
      <c r="C24510" s="13"/>
    </row>
    <row r="24511" spans="3:3" x14ac:dyDescent="0.2">
      <c r="C24511" s="13"/>
    </row>
    <row r="24512" spans="3:3" x14ac:dyDescent="0.2">
      <c r="C24512" s="13"/>
    </row>
    <row r="24513" spans="3:3" x14ac:dyDescent="0.2">
      <c r="C24513" s="13"/>
    </row>
    <row r="24514" spans="3:3" x14ac:dyDescent="0.2">
      <c r="C24514" s="13"/>
    </row>
    <row r="24515" spans="3:3" x14ac:dyDescent="0.2">
      <c r="C24515" s="13"/>
    </row>
    <row r="24516" spans="3:3" x14ac:dyDescent="0.2">
      <c r="C24516" s="13"/>
    </row>
    <row r="24517" spans="3:3" x14ac:dyDescent="0.2">
      <c r="C24517" s="13"/>
    </row>
    <row r="24518" spans="3:3" x14ac:dyDescent="0.2">
      <c r="C24518" s="13"/>
    </row>
    <row r="24519" spans="3:3" x14ac:dyDescent="0.2">
      <c r="C24519" s="13"/>
    </row>
    <row r="24520" spans="3:3" x14ac:dyDescent="0.2">
      <c r="C24520" s="13"/>
    </row>
    <row r="24521" spans="3:3" x14ac:dyDescent="0.2">
      <c r="C24521" s="13"/>
    </row>
    <row r="24522" spans="3:3" x14ac:dyDescent="0.2">
      <c r="C24522" s="13"/>
    </row>
    <row r="24523" spans="3:3" x14ac:dyDescent="0.2">
      <c r="C24523" s="13"/>
    </row>
    <row r="24524" spans="3:3" x14ac:dyDescent="0.2">
      <c r="C24524" s="13"/>
    </row>
    <row r="24525" spans="3:3" x14ac:dyDescent="0.2">
      <c r="C24525" s="13"/>
    </row>
    <row r="24526" spans="3:3" x14ac:dyDescent="0.2">
      <c r="C24526" s="13"/>
    </row>
    <row r="24527" spans="3:3" x14ac:dyDescent="0.2">
      <c r="C24527" s="13"/>
    </row>
    <row r="24528" spans="3:3" x14ac:dyDescent="0.2">
      <c r="C24528" s="13"/>
    </row>
    <row r="24529" spans="3:3" x14ac:dyDescent="0.2">
      <c r="C24529" s="13"/>
    </row>
    <row r="24530" spans="3:3" x14ac:dyDescent="0.2">
      <c r="C24530" s="13"/>
    </row>
    <row r="24531" spans="3:3" x14ac:dyDescent="0.2">
      <c r="C24531" s="13"/>
    </row>
    <row r="24532" spans="3:3" x14ac:dyDescent="0.2">
      <c r="C24532" s="13"/>
    </row>
    <row r="24533" spans="3:3" x14ac:dyDescent="0.2">
      <c r="C24533" s="13"/>
    </row>
    <row r="24534" spans="3:3" x14ac:dyDescent="0.2">
      <c r="C24534" s="13"/>
    </row>
    <row r="24535" spans="3:3" x14ac:dyDescent="0.2">
      <c r="C24535" s="13"/>
    </row>
    <row r="24536" spans="3:3" x14ac:dyDescent="0.2">
      <c r="C24536" s="13"/>
    </row>
    <row r="24537" spans="3:3" x14ac:dyDescent="0.2">
      <c r="C24537" s="13"/>
    </row>
    <row r="24538" spans="3:3" x14ac:dyDescent="0.2">
      <c r="C24538" s="13"/>
    </row>
    <row r="24539" spans="3:3" x14ac:dyDescent="0.2">
      <c r="C24539" s="13"/>
    </row>
    <row r="24540" spans="3:3" x14ac:dyDescent="0.2">
      <c r="C24540" s="13"/>
    </row>
    <row r="24541" spans="3:3" x14ac:dyDescent="0.2">
      <c r="C24541" s="13"/>
    </row>
    <row r="24542" spans="3:3" x14ac:dyDescent="0.2">
      <c r="C24542" s="13"/>
    </row>
    <row r="24543" spans="3:3" x14ac:dyDescent="0.2">
      <c r="C24543" s="13"/>
    </row>
    <row r="24544" spans="3:3" x14ac:dyDescent="0.2">
      <c r="C24544" s="13"/>
    </row>
    <row r="24545" spans="3:3" x14ac:dyDescent="0.2">
      <c r="C24545" s="13"/>
    </row>
    <row r="24546" spans="3:3" x14ac:dyDescent="0.2">
      <c r="C24546" s="13"/>
    </row>
    <row r="24547" spans="3:3" x14ac:dyDescent="0.2">
      <c r="C24547" s="13"/>
    </row>
    <row r="24548" spans="3:3" x14ac:dyDescent="0.2">
      <c r="C24548" s="13"/>
    </row>
    <row r="24549" spans="3:3" x14ac:dyDescent="0.2">
      <c r="C24549" s="13"/>
    </row>
    <row r="24550" spans="3:3" x14ac:dyDescent="0.2">
      <c r="C24550" s="13"/>
    </row>
    <row r="24551" spans="3:3" x14ac:dyDescent="0.2">
      <c r="C24551" s="13"/>
    </row>
    <row r="24552" spans="3:3" x14ac:dyDescent="0.2">
      <c r="C24552" s="13"/>
    </row>
    <row r="24553" spans="3:3" x14ac:dyDescent="0.2">
      <c r="C24553" s="13"/>
    </row>
    <row r="24554" spans="3:3" x14ac:dyDescent="0.2">
      <c r="C24554" s="13"/>
    </row>
    <row r="24555" spans="3:3" x14ac:dyDescent="0.2">
      <c r="C24555" s="13"/>
    </row>
    <row r="24556" spans="3:3" x14ac:dyDescent="0.2">
      <c r="C24556" s="13"/>
    </row>
    <row r="24557" spans="3:3" x14ac:dyDescent="0.2">
      <c r="C24557" s="13"/>
    </row>
    <row r="24558" spans="3:3" x14ac:dyDescent="0.2">
      <c r="C24558" s="13"/>
    </row>
    <row r="24559" spans="3:3" x14ac:dyDescent="0.2">
      <c r="C24559" s="13"/>
    </row>
    <row r="24560" spans="3:3" x14ac:dyDescent="0.2">
      <c r="C24560" s="13"/>
    </row>
    <row r="24561" spans="3:3" x14ac:dyDescent="0.2">
      <c r="C24561" s="13"/>
    </row>
    <row r="24562" spans="3:3" x14ac:dyDescent="0.2">
      <c r="C24562" s="13"/>
    </row>
    <row r="24563" spans="3:3" x14ac:dyDescent="0.2">
      <c r="C24563" s="13"/>
    </row>
    <row r="24564" spans="3:3" x14ac:dyDescent="0.2">
      <c r="C24564" s="13"/>
    </row>
    <row r="24565" spans="3:3" x14ac:dyDescent="0.2">
      <c r="C24565" s="13"/>
    </row>
    <row r="24566" spans="3:3" x14ac:dyDescent="0.2">
      <c r="C24566" s="13"/>
    </row>
    <row r="24567" spans="3:3" x14ac:dyDescent="0.2">
      <c r="C24567" s="13"/>
    </row>
    <row r="24568" spans="3:3" x14ac:dyDescent="0.2">
      <c r="C24568" s="13"/>
    </row>
    <row r="24569" spans="3:3" x14ac:dyDescent="0.2">
      <c r="C24569" s="13"/>
    </row>
    <row r="24570" spans="3:3" x14ac:dyDescent="0.2">
      <c r="C24570" s="13"/>
    </row>
    <row r="24571" spans="3:3" x14ac:dyDescent="0.2">
      <c r="C24571" s="13"/>
    </row>
    <row r="24572" spans="3:3" x14ac:dyDescent="0.2">
      <c r="C24572" s="13"/>
    </row>
    <row r="24573" spans="3:3" x14ac:dyDescent="0.2">
      <c r="C24573" s="13"/>
    </row>
    <row r="24574" spans="3:3" x14ac:dyDescent="0.2">
      <c r="C24574" s="13"/>
    </row>
    <row r="24575" spans="3:3" x14ac:dyDescent="0.2">
      <c r="C24575" s="13"/>
    </row>
    <row r="24576" spans="3:3" x14ac:dyDescent="0.2">
      <c r="C24576" s="13"/>
    </row>
    <row r="24577" spans="3:3" x14ac:dyDescent="0.2">
      <c r="C24577" s="13"/>
    </row>
    <row r="24578" spans="3:3" x14ac:dyDescent="0.2">
      <c r="C24578" s="13"/>
    </row>
    <row r="24579" spans="3:3" x14ac:dyDescent="0.2">
      <c r="C24579" s="13"/>
    </row>
    <row r="24580" spans="3:3" x14ac:dyDescent="0.2">
      <c r="C24580" s="13"/>
    </row>
    <row r="24581" spans="3:3" x14ac:dyDescent="0.2">
      <c r="C24581" s="13"/>
    </row>
    <row r="24582" spans="3:3" x14ac:dyDescent="0.2">
      <c r="C24582" s="13"/>
    </row>
    <row r="24583" spans="3:3" x14ac:dyDescent="0.2">
      <c r="C24583" s="13"/>
    </row>
    <row r="24584" spans="3:3" x14ac:dyDescent="0.2">
      <c r="C24584" s="13"/>
    </row>
    <row r="24585" spans="3:3" x14ac:dyDescent="0.2">
      <c r="C24585" s="13"/>
    </row>
    <row r="24586" spans="3:3" x14ac:dyDescent="0.2">
      <c r="C24586" s="13"/>
    </row>
    <row r="24587" spans="3:3" x14ac:dyDescent="0.2">
      <c r="C24587" s="13"/>
    </row>
    <row r="24588" spans="3:3" x14ac:dyDescent="0.2">
      <c r="C24588" s="13"/>
    </row>
    <row r="24589" spans="3:3" x14ac:dyDescent="0.2">
      <c r="C24589" s="13"/>
    </row>
    <row r="24590" spans="3:3" x14ac:dyDescent="0.2">
      <c r="C24590" s="13"/>
    </row>
    <row r="24591" spans="3:3" x14ac:dyDescent="0.2">
      <c r="C24591" s="13"/>
    </row>
    <row r="24592" spans="3:3" x14ac:dyDescent="0.2">
      <c r="C24592" s="13"/>
    </row>
    <row r="24593" spans="3:3" x14ac:dyDescent="0.2">
      <c r="C24593" s="13"/>
    </row>
    <row r="24594" spans="3:3" x14ac:dyDescent="0.2">
      <c r="C24594" s="13"/>
    </row>
    <row r="24595" spans="3:3" x14ac:dyDescent="0.2">
      <c r="C24595" s="13"/>
    </row>
    <row r="24596" spans="3:3" x14ac:dyDescent="0.2">
      <c r="C24596" s="13"/>
    </row>
    <row r="24597" spans="3:3" x14ac:dyDescent="0.2">
      <c r="C24597" s="13"/>
    </row>
    <row r="24598" spans="3:3" x14ac:dyDescent="0.2">
      <c r="C24598" s="13"/>
    </row>
    <row r="24599" spans="3:3" x14ac:dyDescent="0.2">
      <c r="C24599" s="13"/>
    </row>
    <row r="24600" spans="3:3" x14ac:dyDescent="0.2">
      <c r="C24600" s="13"/>
    </row>
    <row r="24601" spans="3:3" x14ac:dyDescent="0.2">
      <c r="C24601" s="13"/>
    </row>
    <row r="24602" spans="3:3" x14ac:dyDescent="0.2">
      <c r="C24602" s="13"/>
    </row>
    <row r="24603" spans="3:3" x14ac:dyDescent="0.2">
      <c r="C24603" s="13"/>
    </row>
    <row r="24604" spans="3:3" x14ac:dyDescent="0.2">
      <c r="C24604" s="13"/>
    </row>
    <row r="24605" spans="3:3" x14ac:dyDescent="0.2">
      <c r="C24605" s="13"/>
    </row>
    <row r="24606" spans="3:3" x14ac:dyDescent="0.2">
      <c r="C24606" s="13"/>
    </row>
    <row r="24607" spans="3:3" x14ac:dyDescent="0.2">
      <c r="C24607" s="13"/>
    </row>
    <row r="24608" spans="3:3" x14ac:dyDescent="0.2">
      <c r="C24608" s="13"/>
    </row>
    <row r="24609" spans="3:3" x14ac:dyDescent="0.2">
      <c r="C24609" s="13"/>
    </row>
    <row r="24610" spans="3:3" x14ac:dyDescent="0.2">
      <c r="C24610" s="13"/>
    </row>
    <row r="24611" spans="3:3" x14ac:dyDescent="0.2">
      <c r="C24611" s="13"/>
    </row>
    <row r="24612" spans="3:3" x14ac:dyDescent="0.2">
      <c r="C24612" s="13"/>
    </row>
    <row r="24613" spans="3:3" x14ac:dyDescent="0.2">
      <c r="C24613" s="13"/>
    </row>
    <row r="24614" spans="3:3" x14ac:dyDescent="0.2">
      <c r="C24614" s="13"/>
    </row>
    <row r="24615" spans="3:3" x14ac:dyDescent="0.2">
      <c r="C24615" s="13"/>
    </row>
    <row r="24616" spans="3:3" x14ac:dyDescent="0.2">
      <c r="C24616" s="13"/>
    </row>
    <row r="24617" spans="3:3" x14ac:dyDescent="0.2">
      <c r="C24617" s="13"/>
    </row>
    <row r="24618" spans="3:3" x14ac:dyDescent="0.2">
      <c r="C24618" s="13"/>
    </row>
    <row r="24619" spans="3:3" x14ac:dyDescent="0.2">
      <c r="C24619" s="13"/>
    </row>
    <row r="24620" spans="3:3" x14ac:dyDescent="0.2">
      <c r="C24620" s="13"/>
    </row>
    <row r="24621" spans="3:3" x14ac:dyDescent="0.2">
      <c r="C24621" s="13"/>
    </row>
    <row r="24622" spans="3:3" x14ac:dyDescent="0.2">
      <c r="C24622" s="13"/>
    </row>
    <row r="24623" spans="3:3" x14ac:dyDescent="0.2">
      <c r="C24623" s="13"/>
    </row>
    <row r="24624" spans="3:3" x14ac:dyDescent="0.2">
      <c r="C24624" s="13"/>
    </row>
    <row r="24625" spans="3:3" x14ac:dyDescent="0.2">
      <c r="C24625" s="13"/>
    </row>
    <row r="24626" spans="3:3" x14ac:dyDescent="0.2">
      <c r="C24626" s="13"/>
    </row>
    <row r="24627" spans="3:3" x14ac:dyDescent="0.2">
      <c r="C24627" s="13"/>
    </row>
    <row r="24628" spans="3:3" x14ac:dyDescent="0.2">
      <c r="C24628" s="13"/>
    </row>
    <row r="24629" spans="3:3" x14ac:dyDescent="0.2">
      <c r="C24629" s="13"/>
    </row>
    <row r="24630" spans="3:3" x14ac:dyDescent="0.2">
      <c r="C24630" s="13"/>
    </row>
    <row r="24631" spans="3:3" x14ac:dyDescent="0.2">
      <c r="C24631" s="13"/>
    </row>
    <row r="24632" spans="3:3" x14ac:dyDescent="0.2">
      <c r="C24632" s="13"/>
    </row>
    <row r="24633" spans="3:3" x14ac:dyDescent="0.2">
      <c r="C24633" s="13"/>
    </row>
    <row r="24634" spans="3:3" x14ac:dyDescent="0.2">
      <c r="C24634" s="13"/>
    </row>
    <row r="24635" spans="3:3" x14ac:dyDescent="0.2">
      <c r="C24635" s="13"/>
    </row>
    <row r="24636" spans="3:3" x14ac:dyDescent="0.2">
      <c r="C24636" s="13"/>
    </row>
    <row r="24637" spans="3:3" x14ac:dyDescent="0.2">
      <c r="C24637" s="13"/>
    </row>
    <row r="24638" spans="3:3" x14ac:dyDescent="0.2">
      <c r="C24638" s="13"/>
    </row>
    <row r="24639" spans="3:3" x14ac:dyDescent="0.2">
      <c r="C24639" s="13"/>
    </row>
    <row r="24640" spans="3:3" x14ac:dyDescent="0.2">
      <c r="C24640" s="13"/>
    </row>
    <row r="24641" spans="3:3" x14ac:dyDescent="0.2">
      <c r="C24641" s="13"/>
    </row>
    <row r="24642" spans="3:3" x14ac:dyDescent="0.2">
      <c r="C24642" s="13"/>
    </row>
    <row r="24643" spans="3:3" x14ac:dyDescent="0.2">
      <c r="C24643" s="13"/>
    </row>
    <row r="24644" spans="3:3" x14ac:dyDescent="0.2">
      <c r="C24644" s="13"/>
    </row>
    <row r="24645" spans="3:3" x14ac:dyDescent="0.2">
      <c r="C24645" s="13"/>
    </row>
    <row r="24646" spans="3:3" x14ac:dyDescent="0.2">
      <c r="C24646" s="13"/>
    </row>
    <row r="24647" spans="3:3" x14ac:dyDescent="0.2">
      <c r="C24647" s="13"/>
    </row>
    <row r="24648" spans="3:3" x14ac:dyDescent="0.2">
      <c r="C24648" s="13"/>
    </row>
    <row r="24649" spans="3:3" x14ac:dyDescent="0.2">
      <c r="C24649" s="13"/>
    </row>
    <row r="24650" spans="3:3" x14ac:dyDescent="0.2">
      <c r="C24650" s="13"/>
    </row>
    <row r="24651" spans="3:3" x14ac:dyDescent="0.2">
      <c r="C24651" s="13"/>
    </row>
    <row r="24652" spans="3:3" x14ac:dyDescent="0.2">
      <c r="C24652" s="13"/>
    </row>
    <row r="24653" spans="3:3" x14ac:dyDescent="0.2">
      <c r="C24653" s="13"/>
    </row>
    <row r="24654" spans="3:3" x14ac:dyDescent="0.2">
      <c r="C24654" s="13"/>
    </row>
    <row r="24655" spans="3:3" x14ac:dyDescent="0.2">
      <c r="C24655" s="13"/>
    </row>
    <row r="24656" spans="3:3" x14ac:dyDescent="0.2">
      <c r="C24656" s="13"/>
    </row>
    <row r="24657" spans="3:3" x14ac:dyDescent="0.2">
      <c r="C24657" s="13"/>
    </row>
    <row r="24658" spans="3:3" x14ac:dyDescent="0.2">
      <c r="C24658" s="13"/>
    </row>
    <row r="24659" spans="3:3" x14ac:dyDescent="0.2">
      <c r="C24659" s="13"/>
    </row>
    <row r="24660" spans="3:3" x14ac:dyDescent="0.2">
      <c r="C24660" s="13"/>
    </row>
    <row r="24661" spans="3:3" x14ac:dyDescent="0.2">
      <c r="C24661" s="13"/>
    </row>
    <row r="24662" spans="3:3" x14ac:dyDescent="0.2">
      <c r="C24662" s="13"/>
    </row>
    <row r="24663" spans="3:3" x14ac:dyDescent="0.2">
      <c r="C24663" s="13"/>
    </row>
    <row r="24664" spans="3:3" x14ac:dyDescent="0.2">
      <c r="C24664" s="13"/>
    </row>
    <row r="24665" spans="3:3" x14ac:dyDescent="0.2">
      <c r="C24665" s="13"/>
    </row>
    <row r="24666" spans="3:3" x14ac:dyDescent="0.2">
      <c r="C24666" s="13"/>
    </row>
    <row r="24667" spans="3:3" x14ac:dyDescent="0.2">
      <c r="C24667" s="13"/>
    </row>
    <row r="24668" spans="3:3" x14ac:dyDescent="0.2">
      <c r="C24668" s="13"/>
    </row>
    <row r="24669" spans="3:3" x14ac:dyDescent="0.2">
      <c r="C24669" s="13"/>
    </row>
    <row r="24670" spans="3:3" x14ac:dyDescent="0.2">
      <c r="C24670" s="13"/>
    </row>
    <row r="24671" spans="3:3" x14ac:dyDescent="0.2">
      <c r="C24671" s="13"/>
    </row>
    <row r="24672" spans="3:3" x14ac:dyDescent="0.2">
      <c r="C24672" s="13"/>
    </row>
    <row r="24673" spans="3:3" x14ac:dyDescent="0.2">
      <c r="C24673" s="13"/>
    </row>
    <row r="24674" spans="3:3" x14ac:dyDescent="0.2">
      <c r="C24674" s="13"/>
    </row>
    <row r="24675" spans="3:3" x14ac:dyDescent="0.2">
      <c r="C24675" s="13"/>
    </row>
    <row r="24676" spans="3:3" x14ac:dyDescent="0.2">
      <c r="C24676" s="13"/>
    </row>
    <row r="24677" spans="3:3" x14ac:dyDescent="0.2">
      <c r="C24677" s="13"/>
    </row>
    <row r="24678" spans="3:3" x14ac:dyDescent="0.2">
      <c r="C24678" s="13"/>
    </row>
    <row r="24679" spans="3:3" x14ac:dyDescent="0.2">
      <c r="C24679" s="13"/>
    </row>
    <row r="24680" spans="3:3" x14ac:dyDescent="0.2">
      <c r="C24680" s="13"/>
    </row>
    <row r="24681" spans="3:3" x14ac:dyDescent="0.2">
      <c r="C24681" s="13"/>
    </row>
    <row r="24682" spans="3:3" x14ac:dyDescent="0.2">
      <c r="C24682" s="13"/>
    </row>
    <row r="24683" spans="3:3" x14ac:dyDescent="0.2">
      <c r="C24683" s="13"/>
    </row>
    <row r="24684" spans="3:3" x14ac:dyDescent="0.2">
      <c r="C24684" s="13"/>
    </row>
    <row r="24685" spans="3:3" x14ac:dyDescent="0.2">
      <c r="C24685" s="13"/>
    </row>
    <row r="24686" spans="3:3" x14ac:dyDescent="0.2">
      <c r="C24686" s="13"/>
    </row>
    <row r="24687" spans="3:3" x14ac:dyDescent="0.2">
      <c r="C24687" s="13"/>
    </row>
    <row r="24688" spans="3:3" x14ac:dyDescent="0.2">
      <c r="C24688" s="13"/>
    </row>
    <row r="24689" spans="3:3" x14ac:dyDescent="0.2">
      <c r="C24689" s="13"/>
    </row>
    <row r="24690" spans="3:3" x14ac:dyDescent="0.2">
      <c r="C24690" s="13"/>
    </row>
    <row r="24691" spans="3:3" x14ac:dyDescent="0.2">
      <c r="C24691" s="13"/>
    </row>
    <row r="24692" spans="3:3" x14ac:dyDescent="0.2">
      <c r="C24692" s="13"/>
    </row>
    <row r="24693" spans="3:3" x14ac:dyDescent="0.2">
      <c r="C24693" s="13"/>
    </row>
    <row r="24694" spans="3:3" x14ac:dyDescent="0.2">
      <c r="C24694" s="13"/>
    </row>
    <row r="24695" spans="3:3" x14ac:dyDescent="0.2">
      <c r="C24695" s="13"/>
    </row>
    <row r="24696" spans="3:3" x14ac:dyDescent="0.2">
      <c r="C24696" s="13"/>
    </row>
    <row r="24697" spans="3:3" x14ac:dyDescent="0.2">
      <c r="C24697" s="13"/>
    </row>
    <row r="24698" spans="3:3" x14ac:dyDescent="0.2">
      <c r="C24698" s="13"/>
    </row>
    <row r="24699" spans="3:3" x14ac:dyDescent="0.2">
      <c r="C24699" s="13"/>
    </row>
    <row r="24700" spans="3:3" x14ac:dyDescent="0.2">
      <c r="C24700" s="13"/>
    </row>
    <row r="24701" spans="3:3" x14ac:dyDescent="0.2">
      <c r="C24701" s="13"/>
    </row>
    <row r="24702" spans="3:3" x14ac:dyDescent="0.2">
      <c r="C24702" s="13"/>
    </row>
    <row r="24703" spans="3:3" x14ac:dyDescent="0.2">
      <c r="C24703" s="13"/>
    </row>
    <row r="24704" spans="3:3" x14ac:dyDescent="0.2">
      <c r="C24704" s="13"/>
    </row>
    <row r="24705" spans="3:3" x14ac:dyDescent="0.2">
      <c r="C24705" s="13"/>
    </row>
    <row r="24706" spans="3:3" x14ac:dyDescent="0.2">
      <c r="C24706" s="13"/>
    </row>
    <row r="24707" spans="3:3" x14ac:dyDescent="0.2">
      <c r="C24707" s="13"/>
    </row>
    <row r="24708" spans="3:3" x14ac:dyDescent="0.2">
      <c r="C24708" s="13"/>
    </row>
    <row r="24709" spans="3:3" x14ac:dyDescent="0.2">
      <c r="C24709" s="13"/>
    </row>
    <row r="24710" spans="3:3" x14ac:dyDescent="0.2">
      <c r="C24710" s="13"/>
    </row>
    <row r="24711" spans="3:3" x14ac:dyDescent="0.2">
      <c r="C24711" s="13"/>
    </row>
    <row r="24712" spans="3:3" x14ac:dyDescent="0.2">
      <c r="C24712" s="13"/>
    </row>
    <row r="24713" spans="3:3" x14ac:dyDescent="0.2">
      <c r="C24713" s="13"/>
    </row>
    <row r="24714" spans="3:3" x14ac:dyDescent="0.2">
      <c r="C24714" s="13"/>
    </row>
    <row r="24715" spans="3:3" x14ac:dyDescent="0.2">
      <c r="C24715" s="13"/>
    </row>
    <row r="24716" spans="3:3" x14ac:dyDescent="0.2">
      <c r="C24716" s="13"/>
    </row>
    <row r="24717" spans="3:3" x14ac:dyDescent="0.2">
      <c r="C24717" s="13"/>
    </row>
    <row r="24718" spans="3:3" x14ac:dyDescent="0.2">
      <c r="C24718" s="13"/>
    </row>
    <row r="24719" spans="3:3" x14ac:dyDescent="0.2">
      <c r="C24719" s="13"/>
    </row>
    <row r="24720" spans="3:3" x14ac:dyDescent="0.2">
      <c r="C24720" s="13"/>
    </row>
    <row r="24721" spans="3:3" x14ac:dyDescent="0.2">
      <c r="C24721" s="13"/>
    </row>
    <row r="24722" spans="3:3" x14ac:dyDescent="0.2">
      <c r="C24722" s="13"/>
    </row>
    <row r="24723" spans="3:3" x14ac:dyDescent="0.2">
      <c r="C24723" s="13"/>
    </row>
    <row r="24724" spans="3:3" x14ac:dyDescent="0.2">
      <c r="C24724" s="13"/>
    </row>
    <row r="24725" spans="3:3" x14ac:dyDescent="0.2">
      <c r="C24725" s="13"/>
    </row>
    <row r="24726" spans="3:3" x14ac:dyDescent="0.2">
      <c r="C24726" s="13"/>
    </row>
    <row r="24727" spans="3:3" x14ac:dyDescent="0.2">
      <c r="C24727" s="13"/>
    </row>
    <row r="24728" spans="3:3" x14ac:dyDescent="0.2">
      <c r="C24728" s="13"/>
    </row>
    <row r="24729" spans="3:3" x14ac:dyDescent="0.2">
      <c r="C24729" s="13"/>
    </row>
    <row r="24730" spans="3:3" x14ac:dyDescent="0.2">
      <c r="C24730" s="13"/>
    </row>
    <row r="24731" spans="3:3" x14ac:dyDescent="0.2">
      <c r="C24731" s="13"/>
    </row>
    <row r="24732" spans="3:3" x14ac:dyDescent="0.2">
      <c r="C24732" s="13"/>
    </row>
    <row r="24733" spans="3:3" x14ac:dyDescent="0.2">
      <c r="C24733" s="13"/>
    </row>
    <row r="24734" spans="3:3" x14ac:dyDescent="0.2">
      <c r="C24734" s="13"/>
    </row>
    <row r="24735" spans="3:3" x14ac:dyDescent="0.2">
      <c r="C24735" s="13"/>
    </row>
    <row r="24736" spans="3:3" x14ac:dyDescent="0.2">
      <c r="C24736" s="13"/>
    </row>
    <row r="24737" spans="3:3" x14ac:dyDescent="0.2">
      <c r="C24737" s="13"/>
    </row>
    <row r="24738" spans="3:3" x14ac:dyDescent="0.2">
      <c r="C24738" s="13"/>
    </row>
    <row r="24739" spans="3:3" x14ac:dyDescent="0.2">
      <c r="C24739" s="13"/>
    </row>
    <row r="24740" spans="3:3" x14ac:dyDescent="0.2">
      <c r="C24740" s="13"/>
    </row>
    <row r="24741" spans="3:3" x14ac:dyDescent="0.2">
      <c r="C24741" s="13"/>
    </row>
    <row r="24742" spans="3:3" x14ac:dyDescent="0.2">
      <c r="C24742" s="13"/>
    </row>
    <row r="24743" spans="3:3" x14ac:dyDescent="0.2">
      <c r="C24743" s="13"/>
    </row>
    <row r="24744" spans="3:3" x14ac:dyDescent="0.2">
      <c r="C24744" s="13"/>
    </row>
    <row r="24745" spans="3:3" x14ac:dyDescent="0.2">
      <c r="C24745" s="13"/>
    </row>
    <row r="24746" spans="3:3" x14ac:dyDescent="0.2">
      <c r="C24746" s="13"/>
    </row>
    <row r="24747" spans="3:3" x14ac:dyDescent="0.2">
      <c r="C24747" s="13"/>
    </row>
    <row r="24748" spans="3:3" x14ac:dyDescent="0.2">
      <c r="C24748" s="13"/>
    </row>
    <row r="24749" spans="3:3" x14ac:dyDescent="0.2">
      <c r="C24749" s="13"/>
    </row>
    <row r="24750" spans="3:3" x14ac:dyDescent="0.2">
      <c r="C24750" s="13"/>
    </row>
    <row r="24751" spans="3:3" x14ac:dyDescent="0.2">
      <c r="C24751" s="13"/>
    </row>
    <row r="24752" spans="3:3" x14ac:dyDescent="0.2">
      <c r="C24752" s="13"/>
    </row>
    <row r="24753" spans="3:3" x14ac:dyDescent="0.2">
      <c r="C24753" s="13"/>
    </row>
    <row r="24754" spans="3:3" x14ac:dyDescent="0.2">
      <c r="C24754" s="13"/>
    </row>
    <row r="24755" spans="3:3" x14ac:dyDescent="0.2">
      <c r="C24755" s="13"/>
    </row>
    <row r="24756" spans="3:3" x14ac:dyDescent="0.2">
      <c r="C24756" s="13"/>
    </row>
    <row r="24757" spans="3:3" x14ac:dyDescent="0.2">
      <c r="C24757" s="13"/>
    </row>
    <row r="24758" spans="3:3" x14ac:dyDescent="0.2">
      <c r="C24758" s="13"/>
    </row>
    <row r="24759" spans="3:3" x14ac:dyDescent="0.2">
      <c r="C24759" s="13"/>
    </row>
    <row r="24760" spans="3:3" x14ac:dyDescent="0.2">
      <c r="C24760" s="13"/>
    </row>
    <row r="24761" spans="3:3" x14ac:dyDescent="0.2">
      <c r="C24761" s="13"/>
    </row>
    <row r="24762" spans="3:3" x14ac:dyDescent="0.2">
      <c r="C24762" s="13"/>
    </row>
    <row r="24763" spans="3:3" x14ac:dyDescent="0.2">
      <c r="C24763" s="13"/>
    </row>
    <row r="24764" spans="3:3" x14ac:dyDescent="0.2">
      <c r="C24764" s="13"/>
    </row>
    <row r="24765" spans="3:3" x14ac:dyDescent="0.2">
      <c r="C24765" s="13"/>
    </row>
    <row r="24766" spans="3:3" x14ac:dyDescent="0.2">
      <c r="C24766" s="13"/>
    </row>
    <row r="24767" spans="3:3" x14ac:dyDescent="0.2">
      <c r="C24767" s="13"/>
    </row>
    <row r="24768" spans="3:3" x14ac:dyDescent="0.2">
      <c r="C24768" s="13"/>
    </row>
    <row r="24769" spans="3:3" x14ac:dyDescent="0.2">
      <c r="C24769" s="13"/>
    </row>
    <row r="24770" spans="3:3" x14ac:dyDescent="0.2">
      <c r="C24770" s="13"/>
    </row>
    <row r="24771" spans="3:3" x14ac:dyDescent="0.2">
      <c r="C24771" s="13"/>
    </row>
    <row r="24772" spans="3:3" x14ac:dyDescent="0.2">
      <c r="C24772" s="13"/>
    </row>
    <row r="24773" spans="3:3" x14ac:dyDescent="0.2">
      <c r="C24773" s="13"/>
    </row>
    <row r="24774" spans="3:3" x14ac:dyDescent="0.2">
      <c r="C24774" s="13"/>
    </row>
    <row r="24775" spans="3:3" x14ac:dyDescent="0.2">
      <c r="C24775" s="13"/>
    </row>
    <row r="24776" spans="3:3" x14ac:dyDescent="0.2">
      <c r="C24776" s="13"/>
    </row>
    <row r="24777" spans="3:3" x14ac:dyDescent="0.2">
      <c r="C24777" s="13"/>
    </row>
    <row r="24778" spans="3:3" x14ac:dyDescent="0.2">
      <c r="C24778" s="13"/>
    </row>
    <row r="24779" spans="3:3" x14ac:dyDescent="0.2">
      <c r="C24779" s="13"/>
    </row>
    <row r="24780" spans="3:3" x14ac:dyDescent="0.2">
      <c r="C24780" s="13"/>
    </row>
    <row r="24781" spans="3:3" x14ac:dyDescent="0.2">
      <c r="C24781" s="13"/>
    </row>
    <row r="24782" spans="3:3" x14ac:dyDescent="0.2">
      <c r="C24782" s="13"/>
    </row>
    <row r="24783" spans="3:3" x14ac:dyDescent="0.2">
      <c r="C24783" s="13"/>
    </row>
    <row r="24784" spans="3:3" x14ac:dyDescent="0.2">
      <c r="C24784" s="13"/>
    </row>
    <row r="24785" spans="3:3" x14ac:dyDescent="0.2">
      <c r="C24785" s="13"/>
    </row>
    <row r="24786" spans="3:3" x14ac:dyDescent="0.2">
      <c r="C24786" s="13"/>
    </row>
    <row r="24787" spans="3:3" x14ac:dyDescent="0.2">
      <c r="C24787" s="13"/>
    </row>
    <row r="24788" spans="3:3" x14ac:dyDescent="0.2">
      <c r="C24788" s="13"/>
    </row>
    <row r="24789" spans="3:3" x14ac:dyDescent="0.2">
      <c r="C24789" s="13"/>
    </row>
    <row r="24790" spans="3:3" x14ac:dyDescent="0.2">
      <c r="C24790" s="13"/>
    </row>
    <row r="24791" spans="3:3" x14ac:dyDescent="0.2">
      <c r="C24791" s="13"/>
    </row>
    <row r="24792" spans="3:3" x14ac:dyDescent="0.2">
      <c r="C24792" s="13"/>
    </row>
    <row r="24793" spans="3:3" x14ac:dyDescent="0.2">
      <c r="C24793" s="13"/>
    </row>
    <row r="24794" spans="3:3" x14ac:dyDescent="0.2">
      <c r="C24794" s="13"/>
    </row>
    <row r="24795" spans="3:3" x14ac:dyDescent="0.2">
      <c r="C24795" s="13"/>
    </row>
    <row r="24796" spans="3:3" x14ac:dyDescent="0.2">
      <c r="C24796" s="13"/>
    </row>
    <row r="24797" spans="3:3" x14ac:dyDescent="0.2">
      <c r="C24797" s="13"/>
    </row>
    <row r="24798" spans="3:3" x14ac:dyDescent="0.2">
      <c r="C24798" s="13"/>
    </row>
    <row r="24799" spans="3:3" x14ac:dyDescent="0.2">
      <c r="C24799" s="13"/>
    </row>
    <row r="24800" spans="3:3" x14ac:dyDescent="0.2">
      <c r="C24800" s="13"/>
    </row>
    <row r="24801" spans="3:3" x14ac:dyDescent="0.2">
      <c r="C24801" s="13"/>
    </row>
    <row r="24802" spans="3:3" x14ac:dyDescent="0.2">
      <c r="C24802" s="13"/>
    </row>
    <row r="24803" spans="3:3" x14ac:dyDescent="0.2">
      <c r="C24803" s="13"/>
    </row>
    <row r="24804" spans="3:3" x14ac:dyDescent="0.2">
      <c r="C24804" s="13"/>
    </row>
    <row r="24805" spans="3:3" x14ac:dyDescent="0.2">
      <c r="C24805" s="13"/>
    </row>
    <row r="24806" spans="3:3" x14ac:dyDescent="0.2">
      <c r="C24806" s="13"/>
    </row>
    <row r="24807" spans="3:3" x14ac:dyDescent="0.2">
      <c r="C24807" s="13"/>
    </row>
    <row r="24808" spans="3:3" x14ac:dyDescent="0.2">
      <c r="C24808" s="13"/>
    </row>
    <row r="24809" spans="3:3" x14ac:dyDescent="0.2">
      <c r="C24809" s="13"/>
    </row>
    <row r="24810" spans="3:3" x14ac:dyDescent="0.2">
      <c r="C24810" s="13"/>
    </row>
    <row r="24811" spans="3:3" x14ac:dyDescent="0.2">
      <c r="C24811" s="13"/>
    </row>
    <row r="24812" spans="3:3" x14ac:dyDescent="0.2">
      <c r="C24812" s="13"/>
    </row>
    <row r="24813" spans="3:3" x14ac:dyDescent="0.2">
      <c r="C24813" s="13"/>
    </row>
    <row r="24814" spans="3:3" x14ac:dyDescent="0.2">
      <c r="C24814" s="13"/>
    </row>
    <row r="24815" spans="3:3" x14ac:dyDescent="0.2">
      <c r="C24815" s="13"/>
    </row>
    <row r="24816" spans="3:3" x14ac:dyDescent="0.2">
      <c r="C24816" s="13"/>
    </row>
    <row r="24817" spans="3:3" x14ac:dyDescent="0.2">
      <c r="C24817" s="13"/>
    </row>
    <row r="24818" spans="3:3" x14ac:dyDescent="0.2">
      <c r="C24818" s="13"/>
    </row>
    <row r="24819" spans="3:3" x14ac:dyDescent="0.2">
      <c r="C24819" s="13"/>
    </row>
    <row r="24820" spans="3:3" x14ac:dyDescent="0.2">
      <c r="C24820" s="13"/>
    </row>
    <row r="24821" spans="3:3" x14ac:dyDescent="0.2">
      <c r="C24821" s="13"/>
    </row>
    <row r="24822" spans="3:3" x14ac:dyDescent="0.2">
      <c r="C24822" s="13"/>
    </row>
    <row r="24823" spans="3:3" x14ac:dyDescent="0.2">
      <c r="C24823" s="13"/>
    </row>
    <row r="24824" spans="3:3" x14ac:dyDescent="0.2">
      <c r="C24824" s="13"/>
    </row>
    <row r="24825" spans="3:3" x14ac:dyDescent="0.2">
      <c r="C24825" s="13"/>
    </row>
    <row r="24826" spans="3:3" x14ac:dyDescent="0.2">
      <c r="C24826" s="13"/>
    </row>
    <row r="24827" spans="3:3" x14ac:dyDescent="0.2">
      <c r="C24827" s="13"/>
    </row>
    <row r="24828" spans="3:3" x14ac:dyDescent="0.2">
      <c r="C24828" s="13"/>
    </row>
    <row r="24829" spans="3:3" x14ac:dyDescent="0.2">
      <c r="C24829" s="13"/>
    </row>
    <row r="24830" spans="3:3" x14ac:dyDescent="0.2">
      <c r="C24830" s="13"/>
    </row>
    <row r="24831" spans="3:3" x14ac:dyDescent="0.2">
      <c r="C24831" s="13"/>
    </row>
    <row r="24832" spans="3:3" x14ac:dyDescent="0.2">
      <c r="C24832" s="13"/>
    </row>
    <row r="24833" spans="3:3" x14ac:dyDescent="0.2">
      <c r="C24833" s="13"/>
    </row>
    <row r="24834" spans="3:3" x14ac:dyDescent="0.2">
      <c r="C24834" s="13"/>
    </row>
    <row r="24835" spans="3:3" x14ac:dyDescent="0.2">
      <c r="C24835" s="13"/>
    </row>
    <row r="24836" spans="3:3" x14ac:dyDescent="0.2">
      <c r="C24836" s="13"/>
    </row>
    <row r="24837" spans="3:3" x14ac:dyDescent="0.2">
      <c r="C24837" s="13"/>
    </row>
    <row r="24838" spans="3:3" x14ac:dyDescent="0.2">
      <c r="C24838" s="13"/>
    </row>
    <row r="24839" spans="3:3" x14ac:dyDescent="0.2">
      <c r="C24839" s="13"/>
    </row>
    <row r="24840" spans="3:3" x14ac:dyDescent="0.2">
      <c r="C24840" s="13"/>
    </row>
    <row r="24841" spans="3:3" x14ac:dyDescent="0.2">
      <c r="C24841" s="13"/>
    </row>
    <row r="24842" spans="3:3" x14ac:dyDescent="0.2">
      <c r="C24842" s="13"/>
    </row>
    <row r="24843" spans="3:3" x14ac:dyDescent="0.2">
      <c r="C24843" s="13"/>
    </row>
    <row r="24844" spans="3:3" x14ac:dyDescent="0.2">
      <c r="C24844" s="13"/>
    </row>
    <row r="24845" spans="3:3" x14ac:dyDescent="0.2">
      <c r="C24845" s="13"/>
    </row>
    <row r="24846" spans="3:3" x14ac:dyDescent="0.2">
      <c r="C24846" s="13"/>
    </row>
    <row r="24847" spans="3:3" x14ac:dyDescent="0.2">
      <c r="C24847" s="13"/>
    </row>
    <row r="24848" spans="3:3" x14ac:dyDescent="0.2">
      <c r="C24848" s="13"/>
    </row>
    <row r="24849" spans="3:3" x14ac:dyDescent="0.2">
      <c r="C24849" s="13"/>
    </row>
    <row r="24850" spans="3:3" x14ac:dyDescent="0.2">
      <c r="C24850" s="13"/>
    </row>
    <row r="24851" spans="3:3" x14ac:dyDescent="0.2">
      <c r="C24851" s="13"/>
    </row>
    <row r="24852" spans="3:3" x14ac:dyDescent="0.2">
      <c r="C24852" s="13"/>
    </row>
    <row r="24853" spans="3:3" x14ac:dyDescent="0.2">
      <c r="C24853" s="13"/>
    </row>
    <row r="24854" spans="3:3" x14ac:dyDescent="0.2">
      <c r="C24854" s="13"/>
    </row>
    <row r="24855" spans="3:3" x14ac:dyDescent="0.2">
      <c r="C24855" s="13"/>
    </row>
    <row r="24856" spans="3:3" x14ac:dyDescent="0.2">
      <c r="C24856" s="13"/>
    </row>
    <row r="24857" spans="3:3" x14ac:dyDescent="0.2">
      <c r="C24857" s="13"/>
    </row>
    <row r="24858" spans="3:3" x14ac:dyDescent="0.2">
      <c r="C24858" s="13"/>
    </row>
    <row r="24859" spans="3:3" x14ac:dyDescent="0.2">
      <c r="C24859" s="13"/>
    </row>
    <row r="24860" spans="3:3" x14ac:dyDescent="0.2">
      <c r="C24860" s="13"/>
    </row>
    <row r="24861" spans="3:3" x14ac:dyDescent="0.2">
      <c r="C24861" s="13"/>
    </row>
    <row r="24862" spans="3:3" x14ac:dyDescent="0.2">
      <c r="C24862" s="13"/>
    </row>
    <row r="24863" spans="3:3" x14ac:dyDescent="0.2">
      <c r="C24863" s="13"/>
    </row>
    <row r="24864" spans="3:3" x14ac:dyDescent="0.2">
      <c r="C24864" s="13"/>
    </row>
    <row r="24865" spans="3:3" x14ac:dyDescent="0.2">
      <c r="C24865" s="13"/>
    </row>
    <row r="24866" spans="3:3" x14ac:dyDescent="0.2">
      <c r="C24866" s="13"/>
    </row>
    <row r="24867" spans="3:3" x14ac:dyDescent="0.2">
      <c r="C24867" s="13"/>
    </row>
    <row r="24868" spans="3:3" x14ac:dyDescent="0.2">
      <c r="C24868" s="13"/>
    </row>
    <row r="24869" spans="3:3" x14ac:dyDescent="0.2">
      <c r="C24869" s="13"/>
    </row>
    <row r="24870" spans="3:3" x14ac:dyDescent="0.2">
      <c r="C24870" s="13"/>
    </row>
    <row r="24871" spans="3:3" x14ac:dyDescent="0.2">
      <c r="C24871" s="13"/>
    </row>
    <row r="24872" spans="3:3" x14ac:dyDescent="0.2">
      <c r="C24872" s="13"/>
    </row>
    <row r="24873" spans="3:3" x14ac:dyDescent="0.2">
      <c r="C24873" s="13"/>
    </row>
    <row r="24874" spans="3:3" x14ac:dyDescent="0.2">
      <c r="C24874" s="13"/>
    </row>
    <row r="24875" spans="3:3" x14ac:dyDescent="0.2">
      <c r="C24875" s="13"/>
    </row>
    <row r="24876" spans="3:3" x14ac:dyDescent="0.2">
      <c r="C24876" s="13"/>
    </row>
    <row r="24877" spans="3:3" x14ac:dyDescent="0.2">
      <c r="C24877" s="13"/>
    </row>
    <row r="24878" spans="3:3" x14ac:dyDescent="0.2">
      <c r="C24878" s="13"/>
    </row>
    <row r="24879" spans="3:3" x14ac:dyDescent="0.2">
      <c r="C24879" s="13"/>
    </row>
    <row r="24880" spans="3:3" x14ac:dyDescent="0.2">
      <c r="C24880" s="13"/>
    </row>
    <row r="24881" spans="3:3" x14ac:dyDescent="0.2">
      <c r="C24881" s="13"/>
    </row>
    <row r="24882" spans="3:3" x14ac:dyDescent="0.2">
      <c r="C24882" s="13"/>
    </row>
    <row r="24883" spans="3:3" x14ac:dyDescent="0.2">
      <c r="C24883" s="13"/>
    </row>
    <row r="24884" spans="3:3" x14ac:dyDescent="0.2">
      <c r="C24884" s="13"/>
    </row>
    <row r="24885" spans="3:3" x14ac:dyDescent="0.2">
      <c r="C24885" s="13"/>
    </row>
    <row r="24886" spans="3:3" x14ac:dyDescent="0.2">
      <c r="C24886" s="13"/>
    </row>
    <row r="24887" spans="3:3" x14ac:dyDescent="0.2">
      <c r="C24887" s="13"/>
    </row>
    <row r="24888" spans="3:3" x14ac:dyDescent="0.2">
      <c r="C24888" s="13"/>
    </row>
    <row r="24889" spans="3:3" x14ac:dyDescent="0.2">
      <c r="C24889" s="13"/>
    </row>
    <row r="24890" spans="3:3" x14ac:dyDescent="0.2">
      <c r="C24890" s="13"/>
    </row>
    <row r="24891" spans="3:3" x14ac:dyDescent="0.2">
      <c r="C24891" s="13"/>
    </row>
    <row r="24892" spans="3:3" x14ac:dyDescent="0.2">
      <c r="C24892" s="13"/>
    </row>
    <row r="24893" spans="3:3" x14ac:dyDescent="0.2">
      <c r="C24893" s="13"/>
    </row>
    <row r="24894" spans="3:3" x14ac:dyDescent="0.2">
      <c r="C24894" s="13"/>
    </row>
    <row r="24895" spans="3:3" x14ac:dyDescent="0.2">
      <c r="C24895" s="13"/>
    </row>
    <row r="24896" spans="3:3" x14ac:dyDescent="0.2">
      <c r="C24896" s="13"/>
    </row>
    <row r="24897" spans="3:3" x14ac:dyDescent="0.2">
      <c r="C24897" s="13"/>
    </row>
    <row r="24898" spans="3:3" x14ac:dyDescent="0.2">
      <c r="C24898" s="13"/>
    </row>
    <row r="24899" spans="3:3" x14ac:dyDescent="0.2">
      <c r="C24899" s="13"/>
    </row>
    <row r="24900" spans="3:3" x14ac:dyDescent="0.2">
      <c r="C24900" s="13"/>
    </row>
    <row r="24901" spans="3:3" x14ac:dyDescent="0.2">
      <c r="C24901" s="13"/>
    </row>
    <row r="24902" spans="3:3" x14ac:dyDescent="0.2">
      <c r="C24902" s="13"/>
    </row>
    <row r="24903" spans="3:3" x14ac:dyDescent="0.2">
      <c r="C24903" s="13"/>
    </row>
    <row r="24904" spans="3:3" x14ac:dyDescent="0.2">
      <c r="C24904" s="13"/>
    </row>
    <row r="24905" spans="3:3" x14ac:dyDescent="0.2">
      <c r="C24905" s="13"/>
    </row>
    <row r="24906" spans="3:3" x14ac:dyDescent="0.2">
      <c r="C24906" s="13"/>
    </row>
    <row r="24907" spans="3:3" x14ac:dyDescent="0.2">
      <c r="C24907" s="13"/>
    </row>
    <row r="24908" spans="3:3" x14ac:dyDescent="0.2">
      <c r="C24908" s="13"/>
    </row>
    <row r="24909" spans="3:3" x14ac:dyDescent="0.2">
      <c r="C24909" s="13"/>
    </row>
    <row r="24910" spans="3:3" x14ac:dyDescent="0.2">
      <c r="C24910" s="13"/>
    </row>
    <row r="24911" spans="3:3" x14ac:dyDescent="0.2">
      <c r="C24911" s="13"/>
    </row>
    <row r="24912" spans="3:3" x14ac:dyDescent="0.2">
      <c r="C24912" s="13"/>
    </row>
    <row r="24913" spans="3:3" x14ac:dyDescent="0.2">
      <c r="C24913" s="13"/>
    </row>
    <row r="24914" spans="3:3" x14ac:dyDescent="0.2">
      <c r="C24914" s="13"/>
    </row>
    <row r="24915" spans="3:3" x14ac:dyDescent="0.2">
      <c r="C24915" s="13"/>
    </row>
    <row r="24916" spans="3:3" x14ac:dyDescent="0.2">
      <c r="C24916" s="13"/>
    </row>
    <row r="24917" spans="3:3" x14ac:dyDescent="0.2">
      <c r="C24917" s="13"/>
    </row>
    <row r="24918" spans="3:3" x14ac:dyDescent="0.2">
      <c r="C24918" s="13"/>
    </row>
    <row r="24919" spans="3:3" x14ac:dyDescent="0.2">
      <c r="C24919" s="13"/>
    </row>
    <row r="24920" spans="3:3" x14ac:dyDescent="0.2">
      <c r="C24920" s="13"/>
    </row>
    <row r="24921" spans="3:3" x14ac:dyDescent="0.2">
      <c r="C24921" s="13"/>
    </row>
    <row r="24922" spans="3:3" x14ac:dyDescent="0.2">
      <c r="C24922" s="13"/>
    </row>
    <row r="24923" spans="3:3" x14ac:dyDescent="0.2">
      <c r="C24923" s="13"/>
    </row>
    <row r="24924" spans="3:3" x14ac:dyDescent="0.2">
      <c r="C24924" s="13"/>
    </row>
    <row r="24925" spans="3:3" x14ac:dyDescent="0.2">
      <c r="C24925" s="13"/>
    </row>
    <row r="24926" spans="3:3" x14ac:dyDescent="0.2">
      <c r="C24926" s="13"/>
    </row>
    <row r="24927" spans="3:3" x14ac:dyDescent="0.2">
      <c r="C24927" s="13"/>
    </row>
    <row r="24928" spans="3:3" x14ac:dyDescent="0.2">
      <c r="C24928" s="13"/>
    </row>
    <row r="24929" spans="3:3" x14ac:dyDescent="0.2">
      <c r="C24929" s="13"/>
    </row>
    <row r="24930" spans="3:3" x14ac:dyDescent="0.2">
      <c r="C24930" s="13"/>
    </row>
    <row r="24931" spans="3:3" x14ac:dyDescent="0.2">
      <c r="C24931" s="13"/>
    </row>
    <row r="24932" spans="3:3" x14ac:dyDescent="0.2">
      <c r="C24932" s="13"/>
    </row>
    <row r="24933" spans="3:3" x14ac:dyDescent="0.2">
      <c r="C24933" s="13"/>
    </row>
    <row r="24934" spans="3:3" x14ac:dyDescent="0.2">
      <c r="C24934" s="13"/>
    </row>
    <row r="24935" spans="3:3" x14ac:dyDescent="0.2">
      <c r="C24935" s="13"/>
    </row>
    <row r="24936" spans="3:3" x14ac:dyDescent="0.2">
      <c r="C24936" s="13"/>
    </row>
    <row r="24937" spans="3:3" x14ac:dyDescent="0.2">
      <c r="C24937" s="13"/>
    </row>
    <row r="24938" spans="3:3" x14ac:dyDescent="0.2">
      <c r="C24938" s="13"/>
    </row>
    <row r="24939" spans="3:3" x14ac:dyDescent="0.2">
      <c r="C24939" s="13"/>
    </row>
    <row r="24940" spans="3:3" x14ac:dyDescent="0.2">
      <c r="C24940" s="13"/>
    </row>
    <row r="24941" spans="3:3" x14ac:dyDescent="0.2">
      <c r="C24941" s="13"/>
    </row>
    <row r="24942" spans="3:3" x14ac:dyDescent="0.2">
      <c r="C24942" s="13"/>
    </row>
    <row r="24943" spans="3:3" x14ac:dyDescent="0.2">
      <c r="C24943" s="13"/>
    </row>
    <row r="24944" spans="3:3" x14ac:dyDescent="0.2">
      <c r="C24944" s="13"/>
    </row>
    <row r="24945" spans="3:3" x14ac:dyDescent="0.2">
      <c r="C24945" s="13"/>
    </row>
    <row r="24946" spans="3:3" x14ac:dyDescent="0.2">
      <c r="C24946" s="13"/>
    </row>
    <row r="24947" spans="3:3" x14ac:dyDescent="0.2">
      <c r="C24947" s="13"/>
    </row>
    <row r="24948" spans="3:3" x14ac:dyDescent="0.2">
      <c r="C24948" s="13"/>
    </row>
    <row r="24949" spans="3:3" x14ac:dyDescent="0.2">
      <c r="C24949" s="13"/>
    </row>
    <row r="24950" spans="3:3" x14ac:dyDescent="0.2">
      <c r="C24950" s="13"/>
    </row>
    <row r="24951" spans="3:3" x14ac:dyDescent="0.2">
      <c r="C24951" s="13"/>
    </row>
    <row r="24952" spans="3:3" x14ac:dyDescent="0.2">
      <c r="C24952" s="13"/>
    </row>
    <row r="24953" spans="3:3" x14ac:dyDescent="0.2">
      <c r="C24953" s="13"/>
    </row>
    <row r="24954" spans="3:3" x14ac:dyDescent="0.2">
      <c r="C24954" s="13"/>
    </row>
    <row r="24955" spans="3:3" x14ac:dyDescent="0.2">
      <c r="C24955" s="13"/>
    </row>
    <row r="24956" spans="3:3" x14ac:dyDescent="0.2">
      <c r="C24956" s="13"/>
    </row>
    <row r="24957" spans="3:3" x14ac:dyDescent="0.2">
      <c r="C24957" s="13"/>
    </row>
    <row r="24958" spans="3:3" x14ac:dyDescent="0.2">
      <c r="C24958" s="13"/>
    </row>
    <row r="24959" spans="3:3" x14ac:dyDescent="0.2">
      <c r="C24959" s="13"/>
    </row>
    <row r="24960" spans="3:3" x14ac:dyDescent="0.2">
      <c r="C24960" s="13"/>
    </row>
    <row r="24961" spans="3:3" x14ac:dyDescent="0.2">
      <c r="C24961" s="13"/>
    </row>
    <row r="24962" spans="3:3" x14ac:dyDescent="0.2">
      <c r="C24962" s="13"/>
    </row>
    <row r="24963" spans="3:3" x14ac:dyDescent="0.2">
      <c r="C24963" s="13"/>
    </row>
    <row r="24964" spans="3:3" x14ac:dyDescent="0.2">
      <c r="C24964" s="13"/>
    </row>
    <row r="24965" spans="3:3" x14ac:dyDescent="0.2">
      <c r="C24965" s="13"/>
    </row>
    <row r="24966" spans="3:3" x14ac:dyDescent="0.2">
      <c r="C24966" s="13"/>
    </row>
    <row r="24967" spans="3:3" x14ac:dyDescent="0.2">
      <c r="C24967" s="13"/>
    </row>
    <row r="24968" spans="3:3" x14ac:dyDescent="0.2">
      <c r="C24968" s="13"/>
    </row>
    <row r="24969" spans="3:3" x14ac:dyDescent="0.2">
      <c r="C24969" s="13"/>
    </row>
    <row r="24970" spans="3:3" x14ac:dyDescent="0.2">
      <c r="C24970" s="13"/>
    </row>
    <row r="24971" spans="3:3" x14ac:dyDescent="0.2">
      <c r="C24971" s="13"/>
    </row>
    <row r="24972" spans="3:3" x14ac:dyDescent="0.2">
      <c r="C24972" s="13"/>
    </row>
    <row r="24973" spans="3:3" x14ac:dyDescent="0.2">
      <c r="C24973" s="13"/>
    </row>
    <row r="24974" spans="3:3" x14ac:dyDescent="0.2">
      <c r="C24974" s="13"/>
    </row>
    <row r="24975" spans="3:3" x14ac:dyDescent="0.2">
      <c r="C24975" s="13"/>
    </row>
    <row r="24976" spans="3:3" x14ac:dyDescent="0.2">
      <c r="C24976" s="13"/>
    </row>
    <row r="24977" spans="3:3" x14ac:dyDescent="0.2">
      <c r="C24977" s="13"/>
    </row>
    <row r="24978" spans="3:3" x14ac:dyDescent="0.2">
      <c r="C24978" s="13"/>
    </row>
    <row r="24979" spans="3:3" x14ac:dyDescent="0.2">
      <c r="C24979" s="13"/>
    </row>
    <row r="24980" spans="3:3" x14ac:dyDescent="0.2">
      <c r="C24980" s="13"/>
    </row>
    <row r="24981" spans="3:3" x14ac:dyDescent="0.2">
      <c r="C24981" s="13"/>
    </row>
    <row r="24982" spans="3:3" x14ac:dyDescent="0.2">
      <c r="C24982" s="13"/>
    </row>
    <row r="24983" spans="3:3" x14ac:dyDescent="0.2">
      <c r="C24983" s="13"/>
    </row>
    <row r="24984" spans="3:3" x14ac:dyDescent="0.2">
      <c r="C24984" s="13"/>
    </row>
    <row r="24985" spans="3:3" x14ac:dyDescent="0.2">
      <c r="C24985" s="13"/>
    </row>
    <row r="24986" spans="3:3" x14ac:dyDescent="0.2">
      <c r="C24986" s="13"/>
    </row>
    <row r="24987" spans="3:3" x14ac:dyDescent="0.2">
      <c r="C24987" s="13"/>
    </row>
    <row r="24988" spans="3:3" x14ac:dyDescent="0.2">
      <c r="C24988" s="13"/>
    </row>
    <row r="24989" spans="3:3" x14ac:dyDescent="0.2">
      <c r="C24989" s="13"/>
    </row>
    <row r="24990" spans="3:3" x14ac:dyDescent="0.2">
      <c r="C24990" s="13"/>
    </row>
    <row r="24991" spans="3:3" x14ac:dyDescent="0.2">
      <c r="C24991" s="13"/>
    </row>
    <row r="24992" spans="3:3" x14ac:dyDescent="0.2">
      <c r="C24992" s="13"/>
    </row>
    <row r="24993" spans="3:3" x14ac:dyDescent="0.2">
      <c r="C24993" s="13"/>
    </row>
    <row r="24994" spans="3:3" x14ac:dyDescent="0.2">
      <c r="C24994" s="13"/>
    </row>
    <row r="24995" spans="3:3" x14ac:dyDescent="0.2">
      <c r="C24995" s="13"/>
    </row>
    <row r="24996" spans="3:3" x14ac:dyDescent="0.2">
      <c r="C24996" s="13"/>
    </row>
    <row r="24997" spans="3:3" x14ac:dyDescent="0.2">
      <c r="C24997" s="13"/>
    </row>
    <row r="24998" spans="3:3" x14ac:dyDescent="0.2">
      <c r="C24998" s="13"/>
    </row>
    <row r="24999" spans="3:3" x14ac:dyDescent="0.2">
      <c r="C24999" s="13"/>
    </row>
    <row r="25000" spans="3:3" x14ac:dyDescent="0.2">
      <c r="C25000" s="13"/>
    </row>
    <row r="25001" spans="3:3" x14ac:dyDescent="0.2">
      <c r="C25001" s="13"/>
    </row>
    <row r="25002" spans="3:3" x14ac:dyDescent="0.2">
      <c r="C25002" s="13"/>
    </row>
    <row r="25003" spans="3:3" x14ac:dyDescent="0.2">
      <c r="C25003" s="13"/>
    </row>
    <row r="25004" spans="3:3" x14ac:dyDescent="0.2">
      <c r="C25004" s="13"/>
    </row>
    <row r="25005" spans="3:3" x14ac:dyDescent="0.2">
      <c r="C25005" s="13"/>
    </row>
    <row r="25006" spans="3:3" x14ac:dyDescent="0.2">
      <c r="C25006" s="13"/>
    </row>
    <row r="25007" spans="3:3" x14ac:dyDescent="0.2">
      <c r="C25007" s="13"/>
    </row>
    <row r="25008" spans="3:3" x14ac:dyDescent="0.2">
      <c r="C25008" s="13"/>
    </row>
    <row r="25009" spans="3:3" x14ac:dyDescent="0.2">
      <c r="C25009" s="13"/>
    </row>
    <row r="25010" spans="3:3" x14ac:dyDescent="0.2">
      <c r="C25010" s="13"/>
    </row>
    <row r="25011" spans="3:3" x14ac:dyDescent="0.2">
      <c r="C25011" s="13"/>
    </row>
    <row r="25012" spans="3:3" x14ac:dyDescent="0.2">
      <c r="C25012" s="13"/>
    </row>
    <row r="25013" spans="3:3" x14ac:dyDescent="0.2">
      <c r="C25013" s="13"/>
    </row>
    <row r="25014" spans="3:3" x14ac:dyDescent="0.2">
      <c r="C25014" s="13"/>
    </row>
    <row r="25015" spans="3:3" x14ac:dyDescent="0.2">
      <c r="C25015" s="13"/>
    </row>
    <row r="25016" spans="3:3" x14ac:dyDescent="0.2">
      <c r="C25016" s="13"/>
    </row>
    <row r="25017" spans="3:3" x14ac:dyDescent="0.2">
      <c r="C25017" s="13"/>
    </row>
    <row r="25018" spans="3:3" x14ac:dyDescent="0.2">
      <c r="C25018" s="13"/>
    </row>
    <row r="25019" spans="3:3" x14ac:dyDescent="0.2">
      <c r="C25019" s="13"/>
    </row>
    <row r="25020" spans="3:3" x14ac:dyDescent="0.2">
      <c r="C25020" s="13"/>
    </row>
    <row r="25021" spans="3:3" x14ac:dyDescent="0.2">
      <c r="C25021" s="13"/>
    </row>
    <row r="25022" spans="3:3" x14ac:dyDescent="0.2">
      <c r="C25022" s="13"/>
    </row>
    <row r="25023" spans="3:3" x14ac:dyDescent="0.2">
      <c r="C25023" s="13"/>
    </row>
    <row r="25024" spans="3:3" x14ac:dyDescent="0.2">
      <c r="C25024" s="13"/>
    </row>
    <row r="25025" spans="3:3" x14ac:dyDescent="0.2">
      <c r="C25025" s="13"/>
    </row>
    <row r="25026" spans="3:3" x14ac:dyDescent="0.2">
      <c r="C25026" s="13"/>
    </row>
    <row r="25027" spans="3:3" x14ac:dyDescent="0.2">
      <c r="C25027" s="13"/>
    </row>
    <row r="25028" spans="3:3" x14ac:dyDescent="0.2">
      <c r="C25028" s="13"/>
    </row>
    <row r="25029" spans="3:3" x14ac:dyDescent="0.2">
      <c r="C25029" s="13"/>
    </row>
    <row r="25030" spans="3:3" x14ac:dyDescent="0.2">
      <c r="C25030" s="13"/>
    </row>
    <row r="25031" spans="3:3" x14ac:dyDescent="0.2">
      <c r="C25031" s="13"/>
    </row>
    <row r="25032" spans="3:3" x14ac:dyDescent="0.2">
      <c r="C25032" s="13"/>
    </row>
    <row r="25033" spans="3:3" x14ac:dyDescent="0.2">
      <c r="C25033" s="13"/>
    </row>
    <row r="25034" spans="3:3" x14ac:dyDescent="0.2">
      <c r="C25034" s="13"/>
    </row>
    <row r="25035" spans="3:3" x14ac:dyDescent="0.2">
      <c r="C25035" s="13"/>
    </row>
    <row r="25036" spans="3:3" x14ac:dyDescent="0.2">
      <c r="C25036" s="13"/>
    </row>
    <row r="25037" spans="3:3" x14ac:dyDescent="0.2">
      <c r="C25037" s="13"/>
    </row>
    <row r="25038" spans="3:3" x14ac:dyDescent="0.2">
      <c r="C25038" s="13"/>
    </row>
    <row r="25039" spans="3:3" x14ac:dyDescent="0.2">
      <c r="C25039" s="13"/>
    </row>
    <row r="25040" spans="3:3" x14ac:dyDescent="0.2">
      <c r="C25040" s="13"/>
    </row>
    <row r="25041" spans="3:3" x14ac:dyDescent="0.2">
      <c r="C25041" s="13"/>
    </row>
    <row r="25042" spans="3:3" x14ac:dyDescent="0.2">
      <c r="C25042" s="13"/>
    </row>
    <row r="25043" spans="3:3" x14ac:dyDescent="0.2">
      <c r="C25043" s="13"/>
    </row>
    <row r="25044" spans="3:3" x14ac:dyDescent="0.2">
      <c r="C25044" s="13"/>
    </row>
    <row r="25045" spans="3:3" x14ac:dyDescent="0.2">
      <c r="C25045" s="13"/>
    </row>
    <row r="25046" spans="3:3" x14ac:dyDescent="0.2">
      <c r="C25046" s="13"/>
    </row>
    <row r="25047" spans="3:3" x14ac:dyDescent="0.2">
      <c r="C25047" s="13"/>
    </row>
    <row r="25048" spans="3:3" x14ac:dyDescent="0.2">
      <c r="C25048" s="13"/>
    </row>
    <row r="25049" spans="3:3" x14ac:dyDescent="0.2">
      <c r="C25049" s="13"/>
    </row>
    <row r="25050" spans="3:3" x14ac:dyDescent="0.2">
      <c r="C25050" s="13"/>
    </row>
    <row r="25051" spans="3:3" x14ac:dyDescent="0.2">
      <c r="C25051" s="13"/>
    </row>
    <row r="25052" spans="3:3" x14ac:dyDescent="0.2">
      <c r="C25052" s="13"/>
    </row>
    <row r="25053" spans="3:3" x14ac:dyDescent="0.2">
      <c r="C25053" s="13"/>
    </row>
    <row r="25054" spans="3:3" x14ac:dyDescent="0.2">
      <c r="C25054" s="13"/>
    </row>
    <row r="25055" spans="3:3" x14ac:dyDescent="0.2">
      <c r="C25055" s="13"/>
    </row>
    <row r="25056" spans="3:3" x14ac:dyDescent="0.2">
      <c r="C25056" s="13"/>
    </row>
    <row r="25057" spans="3:3" x14ac:dyDescent="0.2">
      <c r="C25057" s="13"/>
    </row>
    <row r="25058" spans="3:3" x14ac:dyDescent="0.2">
      <c r="C25058" s="13"/>
    </row>
    <row r="25059" spans="3:3" x14ac:dyDescent="0.2">
      <c r="C25059" s="13"/>
    </row>
    <row r="25060" spans="3:3" x14ac:dyDescent="0.2">
      <c r="C25060" s="13"/>
    </row>
    <row r="25061" spans="3:3" x14ac:dyDescent="0.2">
      <c r="C25061" s="13"/>
    </row>
    <row r="25062" spans="3:3" x14ac:dyDescent="0.2">
      <c r="C25062" s="13"/>
    </row>
    <row r="25063" spans="3:3" x14ac:dyDescent="0.2">
      <c r="C25063" s="13"/>
    </row>
    <row r="25064" spans="3:3" x14ac:dyDescent="0.2">
      <c r="C25064" s="13"/>
    </row>
    <row r="25065" spans="3:3" x14ac:dyDescent="0.2">
      <c r="C25065" s="13"/>
    </row>
    <row r="25066" spans="3:3" x14ac:dyDescent="0.2">
      <c r="C25066" s="13"/>
    </row>
    <row r="25067" spans="3:3" x14ac:dyDescent="0.2">
      <c r="C25067" s="13"/>
    </row>
    <row r="25068" spans="3:3" x14ac:dyDescent="0.2">
      <c r="C25068" s="13"/>
    </row>
    <row r="25069" spans="3:3" x14ac:dyDescent="0.2">
      <c r="C25069" s="13"/>
    </row>
    <row r="25070" spans="3:3" x14ac:dyDescent="0.2">
      <c r="C25070" s="13"/>
    </row>
    <row r="25071" spans="3:3" x14ac:dyDescent="0.2">
      <c r="C25071" s="13"/>
    </row>
    <row r="25072" spans="3:3" x14ac:dyDescent="0.2">
      <c r="C25072" s="13"/>
    </row>
    <row r="25073" spans="3:3" x14ac:dyDescent="0.2">
      <c r="C25073" s="13"/>
    </row>
    <row r="25074" spans="3:3" x14ac:dyDescent="0.2">
      <c r="C25074" s="13"/>
    </row>
    <row r="25075" spans="3:3" x14ac:dyDescent="0.2">
      <c r="C25075" s="13"/>
    </row>
    <row r="25076" spans="3:3" x14ac:dyDescent="0.2">
      <c r="C25076" s="13"/>
    </row>
    <row r="25077" spans="3:3" x14ac:dyDescent="0.2">
      <c r="C25077" s="13"/>
    </row>
    <row r="25078" spans="3:3" x14ac:dyDescent="0.2">
      <c r="C25078" s="13"/>
    </row>
    <row r="25079" spans="3:3" x14ac:dyDescent="0.2">
      <c r="C25079" s="13"/>
    </row>
    <row r="25080" spans="3:3" x14ac:dyDescent="0.2">
      <c r="C25080" s="13"/>
    </row>
    <row r="25081" spans="3:3" x14ac:dyDescent="0.2">
      <c r="C25081" s="13"/>
    </row>
    <row r="25082" spans="3:3" x14ac:dyDescent="0.2">
      <c r="C25082" s="13"/>
    </row>
    <row r="25083" spans="3:3" x14ac:dyDescent="0.2">
      <c r="C25083" s="13"/>
    </row>
    <row r="25084" spans="3:3" x14ac:dyDescent="0.2">
      <c r="C25084" s="13"/>
    </row>
    <row r="25085" spans="3:3" x14ac:dyDescent="0.2">
      <c r="C25085" s="13"/>
    </row>
    <row r="25086" spans="3:3" x14ac:dyDescent="0.2">
      <c r="C25086" s="13"/>
    </row>
    <row r="25087" spans="3:3" x14ac:dyDescent="0.2">
      <c r="C25087" s="13"/>
    </row>
    <row r="25088" spans="3:3" x14ac:dyDescent="0.2">
      <c r="C25088" s="13"/>
    </row>
    <row r="25089" spans="3:3" x14ac:dyDescent="0.2">
      <c r="C25089" s="13"/>
    </row>
    <row r="25090" spans="3:3" x14ac:dyDescent="0.2">
      <c r="C25090" s="13"/>
    </row>
    <row r="25091" spans="3:3" x14ac:dyDescent="0.2">
      <c r="C25091" s="13"/>
    </row>
    <row r="25092" spans="3:3" x14ac:dyDescent="0.2">
      <c r="C25092" s="13"/>
    </row>
    <row r="25093" spans="3:3" x14ac:dyDescent="0.2">
      <c r="C25093" s="13"/>
    </row>
    <row r="25094" spans="3:3" x14ac:dyDescent="0.2">
      <c r="C25094" s="13"/>
    </row>
    <row r="25095" spans="3:3" x14ac:dyDescent="0.2">
      <c r="C25095" s="13"/>
    </row>
    <row r="25096" spans="3:3" x14ac:dyDescent="0.2">
      <c r="C25096" s="13"/>
    </row>
    <row r="25097" spans="3:3" x14ac:dyDescent="0.2">
      <c r="C25097" s="13"/>
    </row>
    <row r="25098" spans="3:3" x14ac:dyDescent="0.2">
      <c r="C25098" s="13"/>
    </row>
    <row r="25099" spans="3:3" x14ac:dyDescent="0.2">
      <c r="C25099" s="13"/>
    </row>
    <row r="25100" spans="3:3" x14ac:dyDescent="0.2">
      <c r="C25100" s="13"/>
    </row>
    <row r="25101" spans="3:3" x14ac:dyDescent="0.2">
      <c r="C25101" s="13"/>
    </row>
    <row r="25102" spans="3:3" x14ac:dyDescent="0.2">
      <c r="C25102" s="13"/>
    </row>
    <row r="25103" spans="3:3" x14ac:dyDescent="0.2">
      <c r="C25103" s="13"/>
    </row>
    <row r="25104" spans="3:3" x14ac:dyDescent="0.2">
      <c r="C25104" s="13"/>
    </row>
    <row r="25105" spans="3:3" x14ac:dyDescent="0.2">
      <c r="C25105" s="13"/>
    </row>
    <row r="25106" spans="3:3" x14ac:dyDescent="0.2">
      <c r="C25106" s="13"/>
    </row>
    <row r="25107" spans="3:3" x14ac:dyDescent="0.2">
      <c r="C25107" s="13"/>
    </row>
    <row r="25108" spans="3:3" x14ac:dyDescent="0.2">
      <c r="C25108" s="13"/>
    </row>
    <row r="25109" spans="3:3" x14ac:dyDescent="0.2">
      <c r="C25109" s="13"/>
    </row>
    <row r="25110" spans="3:3" x14ac:dyDescent="0.2">
      <c r="C25110" s="13"/>
    </row>
    <row r="25111" spans="3:3" x14ac:dyDescent="0.2">
      <c r="C25111" s="13"/>
    </row>
    <row r="25112" spans="3:3" x14ac:dyDescent="0.2">
      <c r="C25112" s="13"/>
    </row>
    <row r="25113" spans="3:3" x14ac:dyDescent="0.2">
      <c r="C25113" s="13"/>
    </row>
    <row r="25114" spans="3:3" x14ac:dyDescent="0.2">
      <c r="C25114" s="13"/>
    </row>
    <row r="25115" spans="3:3" x14ac:dyDescent="0.2">
      <c r="C25115" s="13"/>
    </row>
    <row r="25116" spans="3:3" x14ac:dyDescent="0.2">
      <c r="C25116" s="13"/>
    </row>
    <row r="25117" spans="3:3" x14ac:dyDescent="0.2">
      <c r="C25117" s="13"/>
    </row>
    <row r="25118" spans="3:3" x14ac:dyDescent="0.2">
      <c r="C25118" s="13"/>
    </row>
    <row r="25119" spans="3:3" x14ac:dyDescent="0.2">
      <c r="C25119" s="13"/>
    </row>
    <row r="25120" spans="3:3" x14ac:dyDescent="0.2">
      <c r="C25120" s="13"/>
    </row>
    <row r="25121" spans="3:3" x14ac:dyDescent="0.2">
      <c r="C25121" s="13"/>
    </row>
    <row r="25122" spans="3:3" x14ac:dyDescent="0.2">
      <c r="C25122" s="13"/>
    </row>
    <row r="25123" spans="3:3" x14ac:dyDescent="0.2">
      <c r="C25123" s="13"/>
    </row>
    <row r="25124" spans="3:3" x14ac:dyDescent="0.2">
      <c r="C25124" s="13"/>
    </row>
    <row r="25125" spans="3:3" x14ac:dyDescent="0.2">
      <c r="C25125" s="13"/>
    </row>
    <row r="25126" spans="3:3" x14ac:dyDescent="0.2">
      <c r="C25126" s="13"/>
    </row>
    <row r="25127" spans="3:3" x14ac:dyDescent="0.2">
      <c r="C25127" s="13"/>
    </row>
    <row r="25128" spans="3:3" x14ac:dyDescent="0.2">
      <c r="C25128" s="13"/>
    </row>
    <row r="25129" spans="3:3" x14ac:dyDescent="0.2">
      <c r="C25129" s="13"/>
    </row>
    <row r="25130" spans="3:3" x14ac:dyDescent="0.2">
      <c r="C25130" s="13"/>
    </row>
    <row r="25131" spans="3:3" x14ac:dyDescent="0.2">
      <c r="C25131" s="13"/>
    </row>
    <row r="25132" spans="3:3" x14ac:dyDescent="0.2">
      <c r="C25132" s="13"/>
    </row>
    <row r="25133" spans="3:3" x14ac:dyDescent="0.2">
      <c r="C25133" s="13"/>
    </row>
    <row r="25134" spans="3:3" x14ac:dyDescent="0.2">
      <c r="C25134" s="13"/>
    </row>
    <row r="25135" spans="3:3" x14ac:dyDescent="0.2">
      <c r="C25135" s="13"/>
    </row>
    <row r="25136" spans="3:3" x14ac:dyDescent="0.2">
      <c r="C25136" s="13"/>
    </row>
    <row r="25137" spans="3:3" x14ac:dyDescent="0.2">
      <c r="C25137" s="13"/>
    </row>
    <row r="25138" spans="3:3" x14ac:dyDescent="0.2">
      <c r="C25138" s="13"/>
    </row>
    <row r="25139" spans="3:3" x14ac:dyDescent="0.2">
      <c r="C25139" s="13"/>
    </row>
    <row r="25140" spans="3:3" x14ac:dyDescent="0.2">
      <c r="C25140" s="13"/>
    </row>
    <row r="25141" spans="3:3" x14ac:dyDescent="0.2">
      <c r="C25141" s="13"/>
    </row>
    <row r="25142" spans="3:3" x14ac:dyDescent="0.2">
      <c r="C25142" s="13"/>
    </row>
    <row r="25143" spans="3:3" x14ac:dyDescent="0.2">
      <c r="C25143" s="13"/>
    </row>
    <row r="25144" spans="3:3" x14ac:dyDescent="0.2">
      <c r="C25144" s="13"/>
    </row>
    <row r="25145" spans="3:3" x14ac:dyDescent="0.2">
      <c r="C25145" s="13"/>
    </row>
    <row r="25146" spans="3:3" x14ac:dyDescent="0.2">
      <c r="C25146" s="13"/>
    </row>
    <row r="25147" spans="3:3" x14ac:dyDescent="0.2">
      <c r="C25147" s="13"/>
    </row>
    <row r="25148" spans="3:3" x14ac:dyDescent="0.2">
      <c r="C25148" s="13"/>
    </row>
    <row r="25149" spans="3:3" x14ac:dyDescent="0.2">
      <c r="C25149" s="13"/>
    </row>
    <row r="25150" spans="3:3" x14ac:dyDescent="0.2">
      <c r="C25150" s="13"/>
    </row>
    <row r="25151" spans="3:3" x14ac:dyDescent="0.2">
      <c r="C25151" s="13"/>
    </row>
    <row r="25152" spans="3:3" x14ac:dyDescent="0.2">
      <c r="C25152" s="13"/>
    </row>
    <row r="25153" spans="3:3" x14ac:dyDescent="0.2">
      <c r="C25153" s="13"/>
    </row>
    <row r="25154" spans="3:3" x14ac:dyDescent="0.2">
      <c r="C25154" s="13"/>
    </row>
    <row r="25155" spans="3:3" x14ac:dyDescent="0.2">
      <c r="C25155" s="13"/>
    </row>
    <row r="25156" spans="3:3" x14ac:dyDescent="0.2">
      <c r="C25156" s="13"/>
    </row>
    <row r="25157" spans="3:3" x14ac:dyDescent="0.2">
      <c r="C25157" s="13"/>
    </row>
    <row r="25158" spans="3:3" x14ac:dyDescent="0.2">
      <c r="C25158" s="13"/>
    </row>
    <row r="25159" spans="3:3" x14ac:dyDescent="0.2">
      <c r="C25159" s="13"/>
    </row>
    <row r="25160" spans="3:3" x14ac:dyDescent="0.2">
      <c r="C25160" s="13"/>
    </row>
    <row r="25161" spans="3:3" x14ac:dyDescent="0.2">
      <c r="C25161" s="13"/>
    </row>
    <row r="25162" spans="3:3" x14ac:dyDescent="0.2">
      <c r="C25162" s="13"/>
    </row>
    <row r="25163" spans="3:3" x14ac:dyDescent="0.2">
      <c r="C25163" s="13"/>
    </row>
    <row r="25164" spans="3:3" x14ac:dyDescent="0.2">
      <c r="C25164" s="13"/>
    </row>
    <row r="25165" spans="3:3" x14ac:dyDescent="0.2">
      <c r="C25165" s="13"/>
    </row>
    <row r="25166" spans="3:3" x14ac:dyDescent="0.2">
      <c r="C25166" s="13"/>
    </row>
    <row r="25167" spans="3:3" x14ac:dyDescent="0.2">
      <c r="C25167" s="13"/>
    </row>
    <row r="25168" spans="3:3" x14ac:dyDescent="0.2">
      <c r="C25168" s="13"/>
    </row>
    <row r="25169" spans="3:3" x14ac:dyDescent="0.2">
      <c r="C25169" s="13"/>
    </row>
    <row r="25170" spans="3:3" x14ac:dyDescent="0.2">
      <c r="C25170" s="13"/>
    </row>
    <row r="25171" spans="3:3" x14ac:dyDescent="0.2">
      <c r="C25171" s="13"/>
    </row>
    <row r="25172" spans="3:3" x14ac:dyDescent="0.2">
      <c r="C25172" s="13"/>
    </row>
    <row r="25173" spans="3:3" x14ac:dyDescent="0.2">
      <c r="C25173" s="13"/>
    </row>
    <row r="25174" spans="3:3" x14ac:dyDescent="0.2">
      <c r="C25174" s="13"/>
    </row>
    <row r="25175" spans="3:3" x14ac:dyDescent="0.2">
      <c r="C25175" s="13"/>
    </row>
    <row r="25176" spans="3:3" x14ac:dyDescent="0.2">
      <c r="C25176" s="13"/>
    </row>
    <row r="25177" spans="3:3" x14ac:dyDescent="0.2">
      <c r="C25177" s="13"/>
    </row>
    <row r="25178" spans="3:3" x14ac:dyDescent="0.2">
      <c r="C25178" s="13"/>
    </row>
    <row r="25179" spans="3:3" x14ac:dyDescent="0.2">
      <c r="C25179" s="13"/>
    </row>
    <row r="25180" spans="3:3" x14ac:dyDescent="0.2">
      <c r="C25180" s="13"/>
    </row>
    <row r="25181" spans="3:3" x14ac:dyDescent="0.2">
      <c r="C25181" s="13"/>
    </row>
    <row r="25182" spans="3:3" x14ac:dyDescent="0.2">
      <c r="C25182" s="13"/>
    </row>
    <row r="25183" spans="3:3" x14ac:dyDescent="0.2">
      <c r="C25183" s="13"/>
    </row>
    <row r="25184" spans="3:3" x14ac:dyDescent="0.2">
      <c r="C25184" s="13"/>
    </row>
    <row r="25185" spans="3:3" x14ac:dyDescent="0.2">
      <c r="C25185" s="13"/>
    </row>
    <row r="25186" spans="3:3" x14ac:dyDescent="0.2">
      <c r="C25186" s="13"/>
    </row>
    <row r="25187" spans="3:3" x14ac:dyDescent="0.2">
      <c r="C25187" s="13"/>
    </row>
    <row r="25188" spans="3:3" x14ac:dyDescent="0.2">
      <c r="C25188" s="13"/>
    </row>
    <row r="25189" spans="3:3" x14ac:dyDescent="0.2">
      <c r="C25189" s="13"/>
    </row>
    <row r="25190" spans="3:3" x14ac:dyDescent="0.2">
      <c r="C25190" s="13"/>
    </row>
    <row r="25191" spans="3:3" x14ac:dyDescent="0.2">
      <c r="C25191" s="13"/>
    </row>
    <row r="25192" spans="3:3" x14ac:dyDescent="0.2">
      <c r="C25192" s="13"/>
    </row>
    <row r="25193" spans="3:3" x14ac:dyDescent="0.2">
      <c r="C25193" s="13"/>
    </row>
    <row r="25194" spans="3:3" x14ac:dyDescent="0.2">
      <c r="C25194" s="13"/>
    </row>
    <row r="25195" spans="3:3" x14ac:dyDescent="0.2">
      <c r="C25195" s="13"/>
    </row>
    <row r="25196" spans="3:3" x14ac:dyDescent="0.2">
      <c r="C25196" s="13"/>
    </row>
    <row r="25197" spans="3:3" x14ac:dyDescent="0.2">
      <c r="C25197" s="13"/>
    </row>
    <row r="25198" spans="3:3" x14ac:dyDescent="0.2">
      <c r="C25198" s="13"/>
    </row>
    <row r="25199" spans="3:3" x14ac:dyDescent="0.2">
      <c r="C25199" s="13"/>
    </row>
    <row r="25200" spans="3:3" x14ac:dyDescent="0.2">
      <c r="C25200" s="13"/>
    </row>
    <row r="25201" spans="3:3" x14ac:dyDescent="0.2">
      <c r="C25201" s="13"/>
    </row>
    <row r="25202" spans="3:3" x14ac:dyDescent="0.2">
      <c r="C25202" s="13"/>
    </row>
    <row r="25203" spans="3:3" x14ac:dyDescent="0.2">
      <c r="C25203" s="13"/>
    </row>
    <row r="25204" spans="3:3" x14ac:dyDescent="0.2">
      <c r="C25204" s="13"/>
    </row>
    <row r="25205" spans="3:3" x14ac:dyDescent="0.2">
      <c r="C25205" s="13"/>
    </row>
    <row r="25206" spans="3:3" x14ac:dyDescent="0.2">
      <c r="C25206" s="13"/>
    </row>
    <row r="25207" spans="3:3" x14ac:dyDescent="0.2">
      <c r="C25207" s="13"/>
    </row>
    <row r="25208" spans="3:3" x14ac:dyDescent="0.2">
      <c r="C25208" s="13"/>
    </row>
    <row r="25209" spans="3:3" x14ac:dyDescent="0.2">
      <c r="C25209" s="13"/>
    </row>
    <row r="25210" spans="3:3" x14ac:dyDescent="0.2">
      <c r="C25210" s="13"/>
    </row>
    <row r="25211" spans="3:3" x14ac:dyDescent="0.2">
      <c r="C25211" s="13"/>
    </row>
    <row r="25212" spans="3:3" x14ac:dyDescent="0.2">
      <c r="C25212" s="13"/>
    </row>
    <row r="25213" spans="3:3" x14ac:dyDescent="0.2">
      <c r="C25213" s="13"/>
    </row>
    <row r="25214" spans="3:3" x14ac:dyDescent="0.2">
      <c r="C25214" s="13"/>
    </row>
    <row r="25215" spans="3:3" x14ac:dyDescent="0.2">
      <c r="C25215" s="13"/>
    </row>
    <row r="25216" spans="3:3" x14ac:dyDescent="0.2">
      <c r="C25216" s="13"/>
    </row>
    <row r="25217" spans="3:3" x14ac:dyDescent="0.2">
      <c r="C25217" s="13"/>
    </row>
    <row r="25218" spans="3:3" x14ac:dyDescent="0.2">
      <c r="C25218" s="13"/>
    </row>
    <row r="25219" spans="3:3" x14ac:dyDescent="0.2">
      <c r="C25219" s="13"/>
    </row>
    <row r="25220" spans="3:3" x14ac:dyDescent="0.2">
      <c r="C25220" s="13"/>
    </row>
    <row r="25221" spans="3:3" x14ac:dyDescent="0.2">
      <c r="C25221" s="13"/>
    </row>
    <row r="25222" spans="3:3" x14ac:dyDescent="0.2">
      <c r="C25222" s="13"/>
    </row>
    <row r="25223" spans="3:3" x14ac:dyDescent="0.2">
      <c r="C25223" s="13"/>
    </row>
    <row r="25224" spans="3:3" x14ac:dyDescent="0.2">
      <c r="C25224" s="13"/>
    </row>
    <row r="25225" spans="3:3" x14ac:dyDescent="0.2">
      <c r="C25225" s="13"/>
    </row>
    <row r="25226" spans="3:3" x14ac:dyDescent="0.2">
      <c r="C25226" s="13"/>
    </row>
    <row r="25227" spans="3:3" x14ac:dyDescent="0.2">
      <c r="C25227" s="13"/>
    </row>
    <row r="25228" spans="3:3" x14ac:dyDescent="0.2">
      <c r="C25228" s="13"/>
    </row>
    <row r="25229" spans="3:3" x14ac:dyDescent="0.2">
      <c r="C25229" s="13"/>
    </row>
    <row r="25230" spans="3:3" x14ac:dyDescent="0.2">
      <c r="C25230" s="13"/>
    </row>
    <row r="25231" spans="3:3" x14ac:dyDescent="0.2">
      <c r="C25231" s="13"/>
    </row>
    <row r="25232" spans="3:3" x14ac:dyDescent="0.2">
      <c r="C25232" s="13"/>
    </row>
    <row r="25233" spans="3:3" x14ac:dyDescent="0.2">
      <c r="C25233" s="13"/>
    </row>
    <row r="25234" spans="3:3" x14ac:dyDescent="0.2">
      <c r="C25234" s="13"/>
    </row>
    <row r="25235" spans="3:3" x14ac:dyDescent="0.2">
      <c r="C25235" s="13"/>
    </row>
    <row r="25236" spans="3:3" x14ac:dyDescent="0.2">
      <c r="C25236" s="13"/>
    </row>
    <row r="25237" spans="3:3" x14ac:dyDescent="0.2">
      <c r="C25237" s="13"/>
    </row>
    <row r="25238" spans="3:3" x14ac:dyDescent="0.2">
      <c r="C25238" s="13"/>
    </row>
    <row r="25239" spans="3:3" x14ac:dyDescent="0.2">
      <c r="C25239" s="13"/>
    </row>
    <row r="25240" spans="3:3" x14ac:dyDescent="0.2">
      <c r="C25240" s="13"/>
    </row>
    <row r="25241" spans="3:3" x14ac:dyDescent="0.2">
      <c r="C25241" s="13"/>
    </row>
    <row r="25242" spans="3:3" x14ac:dyDescent="0.2">
      <c r="C25242" s="13"/>
    </row>
    <row r="25243" spans="3:3" x14ac:dyDescent="0.2">
      <c r="C25243" s="13"/>
    </row>
    <row r="25244" spans="3:3" x14ac:dyDescent="0.2">
      <c r="C25244" s="13"/>
    </row>
    <row r="25245" spans="3:3" x14ac:dyDescent="0.2">
      <c r="C25245" s="13"/>
    </row>
    <row r="25246" spans="3:3" x14ac:dyDescent="0.2">
      <c r="C25246" s="13"/>
    </row>
    <row r="25247" spans="3:3" x14ac:dyDescent="0.2">
      <c r="C25247" s="13"/>
    </row>
    <row r="25248" spans="3:3" x14ac:dyDescent="0.2">
      <c r="C25248" s="13"/>
    </row>
    <row r="25249" spans="3:3" x14ac:dyDescent="0.2">
      <c r="C25249" s="13"/>
    </row>
    <row r="25250" spans="3:3" x14ac:dyDescent="0.2">
      <c r="C25250" s="13"/>
    </row>
    <row r="25251" spans="3:3" x14ac:dyDescent="0.2">
      <c r="C25251" s="13"/>
    </row>
    <row r="25252" spans="3:3" x14ac:dyDescent="0.2">
      <c r="C25252" s="13"/>
    </row>
    <row r="25253" spans="3:3" x14ac:dyDescent="0.2">
      <c r="C25253" s="13"/>
    </row>
    <row r="25254" spans="3:3" x14ac:dyDescent="0.2">
      <c r="C25254" s="13"/>
    </row>
    <row r="25255" spans="3:3" x14ac:dyDescent="0.2">
      <c r="C25255" s="13"/>
    </row>
    <row r="25256" spans="3:3" x14ac:dyDescent="0.2">
      <c r="C25256" s="13"/>
    </row>
    <row r="25257" spans="3:3" x14ac:dyDescent="0.2">
      <c r="C25257" s="13"/>
    </row>
    <row r="25258" spans="3:3" x14ac:dyDescent="0.2">
      <c r="C25258" s="13"/>
    </row>
    <row r="25259" spans="3:3" x14ac:dyDescent="0.2">
      <c r="C25259" s="13"/>
    </row>
    <row r="25260" spans="3:3" x14ac:dyDescent="0.2">
      <c r="C25260" s="13"/>
    </row>
    <row r="25261" spans="3:3" x14ac:dyDescent="0.2">
      <c r="C25261" s="13"/>
    </row>
    <row r="25262" spans="3:3" x14ac:dyDescent="0.2">
      <c r="C25262" s="13"/>
    </row>
    <row r="25263" spans="3:3" x14ac:dyDescent="0.2">
      <c r="C25263" s="13"/>
    </row>
    <row r="25264" spans="3:3" x14ac:dyDescent="0.2">
      <c r="C25264" s="13"/>
    </row>
    <row r="25265" spans="3:3" x14ac:dyDescent="0.2">
      <c r="C25265" s="13"/>
    </row>
    <row r="25266" spans="3:3" x14ac:dyDescent="0.2">
      <c r="C25266" s="13"/>
    </row>
    <row r="25267" spans="3:3" x14ac:dyDescent="0.2">
      <c r="C25267" s="13"/>
    </row>
    <row r="25268" spans="3:3" x14ac:dyDescent="0.2">
      <c r="C25268" s="13"/>
    </row>
    <row r="25269" spans="3:3" x14ac:dyDescent="0.2">
      <c r="C25269" s="13"/>
    </row>
    <row r="25270" spans="3:3" x14ac:dyDescent="0.2">
      <c r="C25270" s="13"/>
    </row>
    <row r="25271" spans="3:3" x14ac:dyDescent="0.2">
      <c r="C25271" s="13"/>
    </row>
    <row r="25272" spans="3:3" x14ac:dyDescent="0.2">
      <c r="C25272" s="13"/>
    </row>
    <row r="25273" spans="3:3" x14ac:dyDescent="0.2">
      <c r="C25273" s="13"/>
    </row>
    <row r="25274" spans="3:3" x14ac:dyDescent="0.2">
      <c r="C25274" s="13"/>
    </row>
    <row r="25275" spans="3:3" x14ac:dyDescent="0.2">
      <c r="C25275" s="13"/>
    </row>
    <row r="25276" spans="3:3" x14ac:dyDescent="0.2">
      <c r="C25276" s="13"/>
    </row>
    <row r="25277" spans="3:3" x14ac:dyDescent="0.2">
      <c r="C25277" s="13"/>
    </row>
    <row r="25278" spans="3:3" x14ac:dyDescent="0.2">
      <c r="C25278" s="13"/>
    </row>
    <row r="25279" spans="3:3" x14ac:dyDescent="0.2">
      <c r="C25279" s="13"/>
    </row>
    <row r="25280" spans="3:3" x14ac:dyDescent="0.2">
      <c r="C25280" s="13"/>
    </row>
    <row r="25281" spans="3:3" x14ac:dyDescent="0.2">
      <c r="C25281" s="13"/>
    </row>
    <row r="25282" spans="3:3" x14ac:dyDescent="0.2">
      <c r="C25282" s="13"/>
    </row>
    <row r="25283" spans="3:3" x14ac:dyDescent="0.2">
      <c r="C25283" s="13"/>
    </row>
    <row r="25284" spans="3:3" x14ac:dyDescent="0.2">
      <c r="C25284" s="13"/>
    </row>
    <row r="25285" spans="3:3" x14ac:dyDescent="0.2">
      <c r="C25285" s="13"/>
    </row>
    <row r="25286" spans="3:3" x14ac:dyDescent="0.2">
      <c r="C25286" s="13"/>
    </row>
    <row r="25287" spans="3:3" x14ac:dyDescent="0.2">
      <c r="C25287" s="13"/>
    </row>
    <row r="25288" spans="3:3" x14ac:dyDescent="0.2">
      <c r="C25288" s="13"/>
    </row>
    <row r="25289" spans="3:3" x14ac:dyDescent="0.2">
      <c r="C25289" s="13"/>
    </row>
    <row r="25290" spans="3:3" x14ac:dyDescent="0.2">
      <c r="C25290" s="13"/>
    </row>
    <row r="25291" spans="3:3" x14ac:dyDescent="0.2">
      <c r="C25291" s="13"/>
    </row>
    <row r="25292" spans="3:3" x14ac:dyDescent="0.2">
      <c r="C25292" s="13"/>
    </row>
    <row r="25293" spans="3:3" x14ac:dyDescent="0.2">
      <c r="C25293" s="13"/>
    </row>
    <row r="25294" spans="3:3" x14ac:dyDescent="0.2">
      <c r="C25294" s="13"/>
    </row>
    <row r="25295" spans="3:3" x14ac:dyDescent="0.2">
      <c r="C25295" s="13"/>
    </row>
    <row r="25296" spans="3:3" x14ac:dyDescent="0.2">
      <c r="C25296" s="13"/>
    </row>
    <row r="25297" spans="3:3" x14ac:dyDescent="0.2">
      <c r="C25297" s="13"/>
    </row>
    <row r="25298" spans="3:3" x14ac:dyDescent="0.2">
      <c r="C25298" s="13"/>
    </row>
    <row r="25299" spans="3:3" x14ac:dyDescent="0.2">
      <c r="C25299" s="13"/>
    </row>
    <row r="25300" spans="3:3" x14ac:dyDescent="0.2">
      <c r="C25300" s="13"/>
    </row>
    <row r="25301" spans="3:3" x14ac:dyDescent="0.2">
      <c r="C25301" s="13"/>
    </row>
    <row r="25302" spans="3:3" x14ac:dyDescent="0.2">
      <c r="C25302" s="13"/>
    </row>
    <row r="25303" spans="3:3" x14ac:dyDescent="0.2">
      <c r="C25303" s="13"/>
    </row>
    <row r="25304" spans="3:3" x14ac:dyDescent="0.2">
      <c r="C25304" s="13"/>
    </row>
    <row r="25305" spans="3:3" x14ac:dyDescent="0.2">
      <c r="C25305" s="13"/>
    </row>
    <row r="25306" spans="3:3" x14ac:dyDescent="0.2">
      <c r="C25306" s="13"/>
    </row>
    <row r="25307" spans="3:3" x14ac:dyDescent="0.2">
      <c r="C25307" s="13"/>
    </row>
    <row r="25308" spans="3:3" x14ac:dyDescent="0.2">
      <c r="C25308" s="13"/>
    </row>
    <row r="25309" spans="3:3" x14ac:dyDescent="0.2">
      <c r="C25309" s="13"/>
    </row>
    <row r="25310" spans="3:3" x14ac:dyDescent="0.2">
      <c r="C25310" s="13"/>
    </row>
    <row r="25311" spans="3:3" x14ac:dyDescent="0.2">
      <c r="C25311" s="13"/>
    </row>
    <row r="25312" spans="3:3" x14ac:dyDescent="0.2">
      <c r="C25312" s="13"/>
    </row>
    <row r="25313" spans="3:3" x14ac:dyDescent="0.2">
      <c r="C25313" s="13"/>
    </row>
    <row r="25314" spans="3:3" x14ac:dyDescent="0.2">
      <c r="C25314" s="13"/>
    </row>
    <row r="25315" spans="3:3" x14ac:dyDescent="0.2">
      <c r="C25315" s="13"/>
    </row>
    <row r="25316" spans="3:3" x14ac:dyDescent="0.2">
      <c r="C25316" s="13"/>
    </row>
    <row r="25317" spans="3:3" x14ac:dyDescent="0.2">
      <c r="C25317" s="13"/>
    </row>
    <row r="25318" spans="3:3" x14ac:dyDescent="0.2">
      <c r="C25318" s="13"/>
    </row>
    <row r="25319" spans="3:3" x14ac:dyDescent="0.2">
      <c r="C25319" s="13"/>
    </row>
    <row r="25320" spans="3:3" x14ac:dyDescent="0.2">
      <c r="C25320" s="13"/>
    </row>
    <row r="25321" spans="3:3" x14ac:dyDescent="0.2">
      <c r="C25321" s="13"/>
    </row>
    <row r="25322" spans="3:3" x14ac:dyDescent="0.2">
      <c r="C25322" s="13"/>
    </row>
    <row r="25323" spans="3:3" x14ac:dyDescent="0.2">
      <c r="C25323" s="13"/>
    </row>
    <row r="25324" spans="3:3" x14ac:dyDescent="0.2">
      <c r="C25324" s="13"/>
    </row>
    <row r="25325" spans="3:3" x14ac:dyDescent="0.2">
      <c r="C25325" s="13"/>
    </row>
    <row r="25326" spans="3:3" x14ac:dyDescent="0.2">
      <c r="C25326" s="13"/>
    </row>
    <row r="25327" spans="3:3" x14ac:dyDescent="0.2">
      <c r="C25327" s="13"/>
    </row>
    <row r="25328" spans="3:3" x14ac:dyDescent="0.2">
      <c r="C25328" s="13"/>
    </row>
    <row r="25329" spans="3:3" x14ac:dyDescent="0.2">
      <c r="C25329" s="13"/>
    </row>
    <row r="25330" spans="3:3" x14ac:dyDescent="0.2">
      <c r="C25330" s="13"/>
    </row>
    <row r="25331" spans="3:3" x14ac:dyDescent="0.2">
      <c r="C25331" s="13"/>
    </row>
    <row r="25332" spans="3:3" x14ac:dyDescent="0.2">
      <c r="C25332" s="13"/>
    </row>
    <row r="25333" spans="3:3" x14ac:dyDescent="0.2">
      <c r="C25333" s="13"/>
    </row>
    <row r="25334" spans="3:3" x14ac:dyDescent="0.2">
      <c r="C25334" s="13"/>
    </row>
    <row r="25335" spans="3:3" x14ac:dyDescent="0.2">
      <c r="C25335" s="13"/>
    </row>
    <row r="25336" spans="3:3" x14ac:dyDescent="0.2">
      <c r="C25336" s="13"/>
    </row>
    <row r="25337" spans="3:3" x14ac:dyDescent="0.2">
      <c r="C25337" s="13"/>
    </row>
    <row r="25338" spans="3:3" x14ac:dyDescent="0.2">
      <c r="C25338" s="13"/>
    </row>
    <row r="25339" spans="3:3" x14ac:dyDescent="0.2">
      <c r="C25339" s="13"/>
    </row>
    <row r="25340" spans="3:3" x14ac:dyDescent="0.2">
      <c r="C25340" s="13"/>
    </row>
    <row r="25341" spans="3:3" x14ac:dyDescent="0.2">
      <c r="C25341" s="13"/>
    </row>
    <row r="25342" spans="3:3" x14ac:dyDescent="0.2">
      <c r="C25342" s="13"/>
    </row>
    <row r="25343" spans="3:3" x14ac:dyDescent="0.2">
      <c r="C25343" s="13"/>
    </row>
    <row r="25344" spans="3:3" x14ac:dyDescent="0.2">
      <c r="C25344" s="13"/>
    </row>
    <row r="25345" spans="3:3" x14ac:dyDescent="0.2">
      <c r="C25345" s="13"/>
    </row>
    <row r="25346" spans="3:3" x14ac:dyDescent="0.2">
      <c r="C25346" s="13"/>
    </row>
    <row r="25347" spans="3:3" x14ac:dyDescent="0.2">
      <c r="C25347" s="13"/>
    </row>
    <row r="25348" spans="3:3" x14ac:dyDescent="0.2">
      <c r="C25348" s="13"/>
    </row>
    <row r="25349" spans="3:3" x14ac:dyDescent="0.2">
      <c r="C25349" s="13"/>
    </row>
    <row r="25350" spans="3:3" x14ac:dyDescent="0.2">
      <c r="C25350" s="13"/>
    </row>
    <row r="25351" spans="3:3" x14ac:dyDescent="0.2">
      <c r="C25351" s="13"/>
    </row>
    <row r="25352" spans="3:3" x14ac:dyDescent="0.2">
      <c r="C25352" s="13"/>
    </row>
    <row r="25353" spans="3:3" x14ac:dyDescent="0.2">
      <c r="C25353" s="13"/>
    </row>
    <row r="25354" spans="3:3" x14ac:dyDescent="0.2">
      <c r="C25354" s="13"/>
    </row>
    <row r="25355" spans="3:3" x14ac:dyDescent="0.2">
      <c r="C25355" s="13"/>
    </row>
    <row r="25356" spans="3:3" x14ac:dyDescent="0.2">
      <c r="C25356" s="13"/>
    </row>
    <row r="25357" spans="3:3" x14ac:dyDescent="0.2">
      <c r="C25357" s="13"/>
    </row>
    <row r="25358" spans="3:3" x14ac:dyDescent="0.2">
      <c r="C25358" s="13"/>
    </row>
    <row r="25359" spans="3:3" x14ac:dyDescent="0.2">
      <c r="C25359" s="13"/>
    </row>
    <row r="25360" spans="3:3" x14ac:dyDescent="0.2">
      <c r="C25360" s="13"/>
    </row>
    <row r="25361" spans="3:3" x14ac:dyDescent="0.2">
      <c r="C25361" s="13"/>
    </row>
    <row r="25362" spans="3:3" x14ac:dyDescent="0.2">
      <c r="C25362" s="13"/>
    </row>
    <row r="25363" spans="3:3" x14ac:dyDescent="0.2">
      <c r="C25363" s="13"/>
    </row>
    <row r="25364" spans="3:3" x14ac:dyDescent="0.2">
      <c r="C25364" s="13"/>
    </row>
    <row r="25365" spans="3:3" x14ac:dyDescent="0.2">
      <c r="C25365" s="13"/>
    </row>
    <row r="25366" spans="3:3" x14ac:dyDescent="0.2">
      <c r="C25366" s="13"/>
    </row>
    <row r="25367" spans="3:3" x14ac:dyDescent="0.2">
      <c r="C25367" s="13"/>
    </row>
    <row r="25368" spans="3:3" x14ac:dyDescent="0.2">
      <c r="C25368" s="13"/>
    </row>
    <row r="25369" spans="3:3" x14ac:dyDescent="0.2">
      <c r="C25369" s="13"/>
    </row>
    <row r="25370" spans="3:3" x14ac:dyDescent="0.2">
      <c r="C25370" s="13"/>
    </row>
    <row r="25371" spans="3:3" x14ac:dyDescent="0.2">
      <c r="C25371" s="13"/>
    </row>
    <row r="25372" spans="3:3" x14ac:dyDescent="0.2">
      <c r="C25372" s="13"/>
    </row>
    <row r="25373" spans="3:3" x14ac:dyDescent="0.2">
      <c r="C25373" s="13"/>
    </row>
    <row r="25374" spans="3:3" x14ac:dyDescent="0.2">
      <c r="C25374" s="13"/>
    </row>
    <row r="25375" spans="3:3" x14ac:dyDescent="0.2">
      <c r="C25375" s="13"/>
    </row>
    <row r="25376" spans="3:3" x14ac:dyDescent="0.2">
      <c r="C25376" s="13"/>
    </row>
    <row r="25377" spans="3:3" x14ac:dyDescent="0.2">
      <c r="C25377" s="13"/>
    </row>
    <row r="25378" spans="3:3" x14ac:dyDescent="0.2">
      <c r="C25378" s="13"/>
    </row>
    <row r="25379" spans="3:3" x14ac:dyDescent="0.2">
      <c r="C25379" s="13"/>
    </row>
    <row r="25380" spans="3:3" x14ac:dyDescent="0.2">
      <c r="C25380" s="13"/>
    </row>
    <row r="25381" spans="3:3" x14ac:dyDescent="0.2">
      <c r="C25381" s="13"/>
    </row>
    <row r="25382" spans="3:3" x14ac:dyDescent="0.2">
      <c r="C25382" s="13"/>
    </row>
    <row r="25383" spans="3:3" x14ac:dyDescent="0.2">
      <c r="C25383" s="13"/>
    </row>
    <row r="25384" spans="3:3" x14ac:dyDescent="0.2">
      <c r="C25384" s="13"/>
    </row>
    <row r="25385" spans="3:3" x14ac:dyDescent="0.2">
      <c r="C25385" s="13"/>
    </row>
    <row r="25386" spans="3:3" x14ac:dyDescent="0.2">
      <c r="C25386" s="13"/>
    </row>
    <row r="25387" spans="3:3" x14ac:dyDescent="0.2">
      <c r="C25387" s="13"/>
    </row>
    <row r="25388" spans="3:3" x14ac:dyDescent="0.2">
      <c r="C25388" s="13"/>
    </row>
    <row r="25389" spans="3:3" x14ac:dyDescent="0.2">
      <c r="C25389" s="13"/>
    </row>
    <row r="25390" spans="3:3" x14ac:dyDescent="0.2">
      <c r="C25390" s="13"/>
    </row>
    <row r="25391" spans="3:3" x14ac:dyDescent="0.2">
      <c r="C25391" s="13"/>
    </row>
    <row r="25392" spans="3:3" x14ac:dyDescent="0.2">
      <c r="C25392" s="13"/>
    </row>
    <row r="25393" spans="3:3" x14ac:dyDescent="0.2">
      <c r="C25393" s="13"/>
    </row>
    <row r="25394" spans="3:3" x14ac:dyDescent="0.2">
      <c r="C25394" s="13"/>
    </row>
    <row r="25395" spans="3:3" x14ac:dyDescent="0.2">
      <c r="C25395" s="13"/>
    </row>
    <row r="25396" spans="3:3" x14ac:dyDescent="0.2">
      <c r="C25396" s="13"/>
    </row>
    <row r="25397" spans="3:3" x14ac:dyDescent="0.2">
      <c r="C25397" s="13"/>
    </row>
    <row r="25398" spans="3:3" x14ac:dyDescent="0.2">
      <c r="C25398" s="13"/>
    </row>
    <row r="25399" spans="3:3" x14ac:dyDescent="0.2">
      <c r="C25399" s="13"/>
    </row>
    <row r="25400" spans="3:3" x14ac:dyDescent="0.2">
      <c r="C25400" s="13"/>
    </row>
    <row r="25401" spans="3:3" x14ac:dyDescent="0.2">
      <c r="C25401" s="13"/>
    </row>
    <row r="25402" spans="3:3" x14ac:dyDescent="0.2">
      <c r="C25402" s="13"/>
    </row>
    <row r="25403" spans="3:3" x14ac:dyDescent="0.2">
      <c r="C25403" s="13"/>
    </row>
    <row r="25404" spans="3:3" x14ac:dyDescent="0.2">
      <c r="C25404" s="13"/>
    </row>
    <row r="25405" spans="3:3" x14ac:dyDescent="0.2">
      <c r="C25405" s="13"/>
    </row>
    <row r="25406" spans="3:3" x14ac:dyDescent="0.2">
      <c r="C25406" s="13"/>
    </row>
    <row r="25407" spans="3:3" x14ac:dyDescent="0.2">
      <c r="C25407" s="13"/>
    </row>
    <row r="25408" spans="3:3" x14ac:dyDescent="0.2">
      <c r="C25408" s="13"/>
    </row>
    <row r="25409" spans="3:3" x14ac:dyDescent="0.2">
      <c r="C25409" s="13"/>
    </row>
    <row r="25410" spans="3:3" x14ac:dyDescent="0.2">
      <c r="C25410" s="13"/>
    </row>
    <row r="25411" spans="3:3" x14ac:dyDescent="0.2">
      <c r="C25411" s="13"/>
    </row>
    <row r="25412" spans="3:3" x14ac:dyDescent="0.2">
      <c r="C25412" s="13"/>
    </row>
    <row r="25413" spans="3:3" x14ac:dyDescent="0.2">
      <c r="C25413" s="13"/>
    </row>
    <row r="25414" spans="3:3" x14ac:dyDescent="0.2">
      <c r="C25414" s="13"/>
    </row>
    <row r="25415" spans="3:3" x14ac:dyDescent="0.2">
      <c r="C25415" s="13"/>
    </row>
    <row r="25416" spans="3:3" x14ac:dyDescent="0.2">
      <c r="C25416" s="13"/>
    </row>
    <row r="25417" spans="3:3" x14ac:dyDescent="0.2">
      <c r="C25417" s="13"/>
    </row>
    <row r="25418" spans="3:3" x14ac:dyDescent="0.2">
      <c r="C25418" s="13"/>
    </row>
    <row r="25419" spans="3:3" x14ac:dyDescent="0.2">
      <c r="C25419" s="13"/>
    </row>
    <row r="25420" spans="3:3" x14ac:dyDescent="0.2">
      <c r="C25420" s="13"/>
    </row>
    <row r="25421" spans="3:3" x14ac:dyDescent="0.2">
      <c r="C25421" s="13"/>
    </row>
    <row r="25422" spans="3:3" x14ac:dyDescent="0.2">
      <c r="C25422" s="13"/>
    </row>
    <row r="25423" spans="3:3" x14ac:dyDescent="0.2">
      <c r="C25423" s="13"/>
    </row>
    <row r="25424" spans="3:3" x14ac:dyDescent="0.2">
      <c r="C25424" s="13"/>
    </row>
    <row r="25425" spans="3:3" x14ac:dyDescent="0.2">
      <c r="C25425" s="13"/>
    </row>
    <row r="25426" spans="3:3" x14ac:dyDescent="0.2">
      <c r="C25426" s="13"/>
    </row>
    <row r="25427" spans="3:3" x14ac:dyDescent="0.2">
      <c r="C25427" s="13"/>
    </row>
    <row r="25428" spans="3:3" x14ac:dyDescent="0.2">
      <c r="C25428" s="13"/>
    </row>
    <row r="25429" spans="3:3" x14ac:dyDescent="0.2">
      <c r="C25429" s="13"/>
    </row>
    <row r="25430" spans="3:3" x14ac:dyDescent="0.2">
      <c r="C25430" s="13"/>
    </row>
    <row r="25431" spans="3:3" x14ac:dyDescent="0.2">
      <c r="C25431" s="13"/>
    </row>
    <row r="25432" spans="3:3" x14ac:dyDescent="0.2">
      <c r="C25432" s="13"/>
    </row>
    <row r="25433" spans="3:3" x14ac:dyDescent="0.2">
      <c r="C25433" s="13"/>
    </row>
    <row r="25434" spans="3:3" x14ac:dyDescent="0.2">
      <c r="C25434" s="13"/>
    </row>
    <row r="25435" spans="3:3" x14ac:dyDescent="0.2">
      <c r="C25435" s="13"/>
    </row>
    <row r="25436" spans="3:3" x14ac:dyDescent="0.2">
      <c r="C25436" s="13"/>
    </row>
    <row r="25437" spans="3:3" x14ac:dyDescent="0.2">
      <c r="C25437" s="13"/>
    </row>
    <row r="25438" spans="3:3" x14ac:dyDescent="0.2">
      <c r="C25438" s="13"/>
    </row>
    <row r="25439" spans="3:3" x14ac:dyDescent="0.2">
      <c r="C25439" s="13"/>
    </row>
    <row r="25440" spans="3:3" x14ac:dyDescent="0.2">
      <c r="C25440" s="13"/>
    </row>
    <row r="25441" spans="3:3" x14ac:dyDescent="0.2">
      <c r="C25441" s="13"/>
    </row>
    <row r="25442" spans="3:3" x14ac:dyDescent="0.2">
      <c r="C25442" s="13"/>
    </row>
    <row r="25443" spans="3:3" x14ac:dyDescent="0.2">
      <c r="C25443" s="13"/>
    </row>
    <row r="25444" spans="3:3" x14ac:dyDescent="0.2">
      <c r="C25444" s="13"/>
    </row>
    <row r="25445" spans="3:3" x14ac:dyDescent="0.2">
      <c r="C25445" s="13"/>
    </row>
    <row r="25446" spans="3:3" x14ac:dyDescent="0.2">
      <c r="C25446" s="13"/>
    </row>
    <row r="25447" spans="3:3" x14ac:dyDescent="0.2">
      <c r="C25447" s="13"/>
    </row>
    <row r="25448" spans="3:3" x14ac:dyDescent="0.2">
      <c r="C25448" s="13"/>
    </row>
    <row r="25449" spans="3:3" x14ac:dyDescent="0.2">
      <c r="C25449" s="13"/>
    </row>
    <row r="25450" spans="3:3" x14ac:dyDescent="0.2">
      <c r="C25450" s="13"/>
    </row>
    <row r="25451" spans="3:3" x14ac:dyDescent="0.2">
      <c r="C25451" s="13"/>
    </row>
    <row r="25452" spans="3:3" x14ac:dyDescent="0.2">
      <c r="C25452" s="13"/>
    </row>
    <row r="25453" spans="3:3" x14ac:dyDescent="0.2">
      <c r="C25453" s="13"/>
    </row>
    <row r="25454" spans="3:3" x14ac:dyDescent="0.2">
      <c r="C25454" s="13"/>
    </row>
    <row r="25455" spans="3:3" x14ac:dyDescent="0.2">
      <c r="C25455" s="13"/>
    </row>
    <row r="25456" spans="3:3" x14ac:dyDescent="0.2">
      <c r="C25456" s="13"/>
    </row>
    <row r="25457" spans="3:3" x14ac:dyDescent="0.2">
      <c r="C25457" s="13"/>
    </row>
    <row r="25458" spans="3:3" x14ac:dyDescent="0.2">
      <c r="C25458" s="13"/>
    </row>
    <row r="25459" spans="3:3" x14ac:dyDescent="0.2">
      <c r="C25459" s="13"/>
    </row>
    <row r="25460" spans="3:3" x14ac:dyDescent="0.2">
      <c r="C25460" s="13"/>
    </row>
    <row r="25461" spans="3:3" x14ac:dyDescent="0.2">
      <c r="C25461" s="13"/>
    </row>
    <row r="25462" spans="3:3" x14ac:dyDescent="0.2">
      <c r="C25462" s="13"/>
    </row>
    <row r="25463" spans="3:3" x14ac:dyDescent="0.2">
      <c r="C25463" s="13"/>
    </row>
    <row r="25464" spans="3:3" x14ac:dyDescent="0.2">
      <c r="C25464" s="13"/>
    </row>
    <row r="25465" spans="3:3" x14ac:dyDescent="0.2">
      <c r="C25465" s="13"/>
    </row>
    <row r="25466" spans="3:3" x14ac:dyDescent="0.2">
      <c r="C25466" s="13"/>
    </row>
    <row r="25467" spans="3:3" x14ac:dyDescent="0.2">
      <c r="C25467" s="13"/>
    </row>
    <row r="25468" spans="3:3" x14ac:dyDescent="0.2">
      <c r="C25468" s="13"/>
    </row>
    <row r="25469" spans="3:3" x14ac:dyDescent="0.2">
      <c r="C25469" s="13"/>
    </row>
    <row r="25470" spans="3:3" x14ac:dyDescent="0.2">
      <c r="C25470" s="13"/>
    </row>
    <row r="25471" spans="3:3" x14ac:dyDescent="0.2">
      <c r="C25471" s="13"/>
    </row>
    <row r="25472" spans="3:3" x14ac:dyDescent="0.2">
      <c r="C25472" s="13"/>
    </row>
    <row r="25473" spans="3:3" x14ac:dyDescent="0.2">
      <c r="C25473" s="13"/>
    </row>
    <row r="25474" spans="3:3" x14ac:dyDescent="0.2">
      <c r="C25474" s="13"/>
    </row>
    <row r="25475" spans="3:3" x14ac:dyDescent="0.2">
      <c r="C25475" s="13"/>
    </row>
    <row r="25476" spans="3:3" x14ac:dyDescent="0.2">
      <c r="C25476" s="13"/>
    </row>
    <row r="25477" spans="3:3" x14ac:dyDescent="0.2">
      <c r="C25477" s="13"/>
    </row>
    <row r="25478" spans="3:3" x14ac:dyDescent="0.2">
      <c r="C25478" s="13"/>
    </row>
    <row r="25479" spans="3:3" x14ac:dyDescent="0.2">
      <c r="C25479" s="13"/>
    </row>
    <row r="25480" spans="3:3" x14ac:dyDescent="0.2">
      <c r="C25480" s="13"/>
    </row>
    <row r="25481" spans="3:3" x14ac:dyDescent="0.2">
      <c r="C25481" s="13"/>
    </row>
    <row r="25482" spans="3:3" x14ac:dyDescent="0.2">
      <c r="C25482" s="13"/>
    </row>
    <row r="25483" spans="3:3" x14ac:dyDescent="0.2">
      <c r="C25483" s="13"/>
    </row>
    <row r="25484" spans="3:3" x14ac:dyDescent="0.2">
      <c r="C25484" s="13"/>
    </row>
    <row r="25485" spans="3:3" x14ac:dyDescent="0.2">
      <c r="C25485" s="13"/>
    </row>
    <row r="25486" spans="3:3" x14ac:dyDescent="0.2">
      <c r="C25486" s="13"/>
    </row>
    <row r="25487" spans="3:3" x14ac:dyDescent="0.2">
      <c r="C25487" s="13"/>
    </row>
    <row r="25488" spans="3:3" x14ac:dyDescent="0.2">
      <c r="C25488" s="13"/>
    </row>
    <row r="25489" spans="3:3" x14ac:dyDescent="0.2">
      <c r="C25489" s="13"/>
    </row>
    <row r="25490" spans="3:3" x14ac:dyDescent="0.2">
      <c r="C25490" s="13"/>
    </row>
    <row r="25491" spans="3:3" x14ac:dyDescent="0.2">
      <c r="C25491" s="13"/>
    </row>
    <row r="25492" spans="3:3" x14ac:dyDescent="0.2">
      <c r="C25492" s="13"/>
    </row>
    <row r="25493" spans="3:3" x14ac:dyDescent="0.2">
      <c r="C25493" s="13"/>
    </row>
    <row r="25494" spans="3:3" x14ac:dyDescent="0.2">
      <c r="C25494" s="13"/>
    </row>
    <row r="25495" spans="3:3" x14ac:dyDescent="0.2">
      <c r="C25495" s="13"/>
    </row>
    <row r="25496" spans="3:3" x14ac:dyDescent="0.2">
      <c r="C25496" s="13"/>
    </row>
    <row r="25497" spans="3:3" x14ac:dyDescent="0.2">
      <c r="C25497" s="13"/>
    </row>
    <row r="25498" spans="3:3" x14ac:dyDescent="0.2">
      <c r="C25498" s="13"/>
    </row>
    <row r="25499" spans="3:3" x14ac:dyDescent="0.2">
      <c r="C25499" s="13"/>
    </row>
    <row r="25500" spans="3:3" x14ac:dyDescent="0.2">
      <c r="C25500" s="13"/>
    </row>
    <row r="25501" spans="3:3" x14ac:dyDescent="0.2">
      <c r="C25501" s="13"/>
    </row>
    <row r="25502" spans="3:3" x14ac:dyDescent="0.2">
      <c r="C25502" s="13"/>
    </row>
    <row r="25503" spans="3:3" x14ac:dyDescent="0.2">
      <c r="C25503" s="13"/>
    </row>
    <row r="25504" spans="3:3" x14ac:dyDescent="0.2">
      <c r="C25504" s="13"/>
    </row>
    <row r="25505" spans="3:3" x14ac:dyDescent="0.2">
      <c r="C25505" s="13"/>
    </row>
    <row r="25506" spans="3:3" x14ac:dyDescent="0.2">
      <c r="C25506" s="13"/>
    </row>
    <row r="25507" spans="3:3" x14ac:dyDescent="0.2">
      <c r="C25507" s="13"/>
    </row>
    <row r="25508" spans="3:3" x14ac:dyDescent="0.2">
      <c r="C25508" s="13"/>
    </row>
    <row r="25509" spans="3:3" x14ac:dyDescent="0.2">
      <c r="C25509" s="13"/>
    </row>
    <row r="25510" spans="3:3" x14ac:dyDescent="0.2">
      <c r="C25510" s="13"/>
    </row>
    <row r="25511" spans="3:3" x14ac:dyDescent="0.2">
      <c r="C25511" s="13"/>
    </row>
    <row r="25512" spans="3:3" x14ac:dyDescent="0.2">
      <c r="C25512" s="13"/>
    </row>
    <row r="25513" spans="3:3" x14ac:dyDescent="0.2">
      <c r="C25513" s="13"/>
    </row>
    <row r="25514" spans="3:3" x14ac:dyDescent="0.2">
      <c r="C25514" s="13"/>
    </row>
    <row r="25515" spans="3:3" x14ac:dyDescent="0.2">
      <c r="C25515" s="13"/>
    </row>
    <row r="25516" spans="3:3" x14ac:dyDescent="0.2">
      <c r="C25516" s="13"/>
    </row>
    <row r="25517" spans="3:3" x14ac:dyDescent="0.2">
      <c r="C25517" s="13"/>
    </row>
    <row r="25518" spans="3:3" x14ac:dyDescent="0.2">
      <c r="C25518" s="13"/>
    </row>
    <row r="25519" spans="3:3" x14ac:dyDescent="0.2">
      <c r="C25519" s="13"/>
    </row>
    <row r="25520" spans="3:3" x14ac:dyDescent="0.2">
      <c r="C25520" s="13"/>
    </row>
    <row r="25521" spans="3:3" x14ac:dyDescent="0.2">
      <c r="C25521" s="13"/>
    </row>
    <row r="25522" spans="3:3" x14ac:dyDescent="0.2">
      <c r="C25522" s="13"/>
    </row>
    <row r="25523" spans="3:3" x14ac:dyDescent="0.2">
      <c r="C25523" s="13"/>
    </row>
    <row r="25524" spans="3:3" x14ac:dyDescent="0.2">
      <c r="C25524" s="13"/>
    </row>
    <row r="25525" spans="3:3" x14ac:dyDescent="0.2">
      <c r="C25525" s="13"/>
    </row>
    <row r="25526" spans="3:3" x14ac:dyDescent="0.2">
      <c r="C25526" s="13"/>
    </row>
    <row r="25527" spans="3:3" x14ac:dyDescent="0.2">
      <c r="C25527" s="13"/>
    </row>
    <row r="25528" spans="3:3" x14ac:dyDescent="0.2">
      <c r="C25528" s="13"/>
    </row>
    <row r="25529" spans="3:3" x14ac:dyDescent="0.2">
      <c r="C25529" s="13"/>
    </row>
    <row r="25530" spans="3:3" x14ac:dyDescent="0.2">
      <c r="C25530" s="13"/>
    </row>
    <row r="25531" spans="3:3" x14ac:dyDescent="0.2">
      <c r="C25531" s="13"/>
    </row>
    <row r="25532" spans="3:3" x14ac:dyDescent="0.2">
      <c r="C25532" s="13"/>
    </row>
    <row r="25533" spans="3:3" x14ac:dyDescent="0.2">
      <c r="C25533" s="13"/>
    </row>
    <row r="25534" spans="3:3" x14ac:dyDescent="0.2">
      <c r="C25534" s="13"/>
    </row>
    <row r="25535" spans="3:3" x14ac:dyDescent="0.2">
      <c r="C25535" s="13"/>
    </row>
    <row r="25536" spans="3:3" x14ac:dyDescent="0.2">
      <c r="C25536" s="13"/>
    </row>
    <row r="25537" spans="3:3" x14ac:dyDescent="0.2">
      <c r="C25537" s="13"/>
    </row>
    <row r="25538" spans="3:3" x14ac:dyDescent="0.2">
      <c r="C25538" s="13"/>
    </row>
    <row r="25539" spans="3:3" x14ac:dyDescent="0.2">
      <c r="C25539" s="13"/>
    </row>
    <row r="25540" spans="3:3" x14ac:dyDescent="0.2">
      <c r="C25540" s="13"/>
    </row>
    <row r="25541" spans="3:3" x14ac:dyDescent="0.2">
      <c r="C25541" s="13"/>
    </row>
    <row r="25542" spans="3:3" x14ac:dyDescent="0.2">
      <c r="C25542" s="13"/>
    </row>
    <row r="25543" spans="3:3" x14ac:dyDescent="0.2">
      <c r="C25543" s="13"/>
    </row>
    <row r="25544" spans="3:3" x14ac:dyDescent="0.2">
      <c r="C25544" s="13"/>
    </row>
    <row r="25545" spans="3:3" x14ac:dyDescent="0.2">
      <c r="C25545" s="13"/>
    </row>
    <row r="25546" spans="3:3" x14ac:dyDescent="0.2">
      <c r="C25546" s="13"/>
    </row>
    <row r="25547" spans="3:3" x14ac:dyDescent="0.2">
      <c r="C25547" s="13"/>
    </row>
    <row r="25548" spans="3:3" x14ac:dyDescent="0.2">
      <c r="C25548" s="13"/>
    </row>
    <row r="25549" spans="3:3" x14ac:dyDescent="0.2">
      <c r="C25549" s="13"/>
    </row>
    <row r="25550" spans="3:3" x14ac:dyDescent="0.2">
      <c r="C25550" s="13"/>
    </row>
    <row r="25551" spans="3:3" x14ac:dyDescent="0.2">
      <c r="C25551" s="13"/>
    </row>
    <row r="25552" spans="3:3" x14ac:dyDescent="0.2">
      <c r="C25552" s="13"/>
    </row>
    <row r="25553" spans="3:3" x14ac:dyDescent="0.2">
      <c r="C25553" s="13"/>
    </row>
    <row r="25554" spans="3:3" x14ac:dyDescent="0.2">
      <c r="C25554" s="13"/>
    </row>
    <row r="25555" spans="3:3" x14ac:dyDescent="0.2">
      <c r="C25555" s="13"/>
    </row>
    <row r="25556" spans="3:3" x14ac:dyDescent="0.2">
      <c r="C25556" s="13"/>
    </row>
    <row r="25557" spans="3:3" x14ac:dyDescent="0.2">
      <c r="C25557" s="13"/>
    </row>
    <row r="25558" spans="3:3" x14ac:dyDescent="0.2">
      <c r="C25558" s="13"/>
    </row>
    <row r="25559" spans="3:3" x14ac:dyDescent="0.2">
      <c r="C25559" s="13"/>
    </row>
    <row r="25560" spans="3:3" x14ac:dyDescent="0.2">
      <c r="C25560" s="13"/>
    </row>
    <row r="25561" spans="3:3" x14ac:dyDescent="0.2">
      <c r="C25561" s="13"/>
    </row>
    <row r="25562" spans="3:3" x14ac:dyDescent="0.2">
      <c r="C25562" s="13"/>
    </row>
    <row r="25563" spans="3:3" x14ac:dyDescent="0.2">
      <c r="C25563" s="13"/>
    </row>
    <row r="25564" spans="3:3" x14ac:dyDescent="0.2">
      <c r="C25564" s="13"/>
    </row>
    <row r="25565" spans="3:3" x14ac:dyDescent="0.2">
      <c r="C25565" s="13"/>
    </row>
    <row r="25566" spans="3:3" x14ac:dyDescent="0.2">
      <c r="C25566" s="13"/>
    </row>
    <row r="25567" spans="3:3" x14ac:dyDescent="0.2">
      <c r="C25567" s="13"/>
    </row>
    <row r="25568" spans="3:3" x14ac:dyDescent="0.2">
      <c r="C25568" s="13"/>
    </row>
    <row r="25569" spans="3:3" x14ac:dyDescent="0.2">
      <c r="C25569" s="13"/>
    </row>
    <row r="25570" spans="3:3" x14ac:dyDescent="0.2">
      <c r="C25570" s="13"/>
    </row>
    <row r="25571" spans="3:3" x14ac:dyDescent="0.2">
      <c r="C25571" s="13"/>
    </row>
    <row r="25572" spans="3:3" x14ac:dyDescent="0.2">
      <c r="C25572" s="13"/>
    </row>
    <row r="25573" spans="3:3" x14ac:dyDescent="0.2">
      <c r="C25573" s="13"/>
    </row>
    <row r="25574" spans="3:3" x14ac:dyDescent="0.2">
      <c r="C25574" s="13"/>
    </row>
    <row r="25575" spans="3:3" x14ac:dyDescent="0.2">
      <c r="C25575" s="13"/>
    </row>
    <row r="25576" spans="3:3" x14ac:dyDescent="0.2">
      <c r="C25576" s="13"/>
    </row>
    <row r="25577" spans="3:3" x14ac:dyDescent="0.2">
      <c r="C25577" s="13"/>
    </row>
    <row r="25578" spans="3:3" x14ac:dyDescent="0.2">
      <c r="C25578" s="13"/>
    </row>
    <row r="25579" spans="3:3" x14ac:dyDescent="0.2">
      <c r="C25579" s="13"/>
    </row>
    <row r="25580" spans="3:3" x14ac:dyDescent="0.2">
      <c r="C25580" s="13"/>
    </row>
    <row r="25581" spans="3:3" x14ac:dyDescent="0.2">
      <c r="C25581" s="13"/>
    </row>
    <row r="25582" spans="3:3" x14ac:dyDescent="0.2">
      <c r="C25582" s="13"/>
    </row>
    <row r="25583" spans="3:3" x14ac:dyDescent="0.2">
      <c r="C25583" s="13"/>
    </row>
    <row r="25584" spans="3:3" x14ac:dyDescent="0.2">
      <c r="C25584" s="13"/>
    </row>
    <row r="25585" spans="3:3" x14ac:dyDescent="0.2">
      <c r="C25585" s="13"/>
    </row>
    <row r="25586" spans="3:3" x14ac:dyDescent="0.2">
      <c r="C25586" s="13"/>
    </row>
    <row r="25587" spans="3:3" x14ac:dyDescent="0.2">
      <c r="C25587" s="13"/>
    </row>
    <row r="25588" spans="3:3" x14ac:dyDescent="0.2">
      <c r="C25588" s="13"/>
    </row>
    <row r="25589" spans="3:3" x14ac:dyDescent="0.2">
      <c r="C25589" s="13"/>
    </row>
    <row r="25590" spans="3:3" x14ac:dyDescent="0.2">
      <c r="C25590" s="13"/>
    </row>
    <row r="25591" spans="3:3" x14ac:dyDescent="0.2">
      <c r="C25591" s="13"/>
    </row>
    <row r="25592" spans="3:3" x14ac:dyDescent="0.2">
      <c r="C25592" s="13"/>
    </row>
    <row r="25593" spans="3:3" x14ac:dyDescent="0.2">
      <c r="C25593" s="13"/>
    </row>
    <row r="25594" spans="3:3" x14ac:dyDescent="0.2">
      <c r="C25594" s="13"/>
    </row>
    <row r="25595" spans="3:3" x14ac:dyDescent="0.2">
      <c r="C25595" s="13"/>
    </row>
    <row r="25596" spans="3:3" x14ac:dyDescent="0.2">
      <c r="C25596" s="13"/>
    </row>
    <row r="25597" spans="3:3" x14ac:dyDescent="0.2">
      <c r="C25597" s="13"/>
    </row>
    <row r="25598" spans="3:3" x14ac:dyDescent="0.2">
      <c r="C25598" s="13"/>
    </row>
    <row r="25599" spans="3:3" x14ac:dyDescent="0.2">
      <c r="C25599" s="13"/>
    </row>
    <row r="25600" spans="3:3" x14ac:dyDescent="0.2">
      <c r="C25600" s="13"/>
    </row>
    <row r="25601" spans="3:3" x14ac:dyDescent="0.2">
      <c r="C25601" s="13"/>
    </row>
    <row r="25602" spans="3:3" x14ac:dyDescent="0.2">
      <c r="C25602" s="13"/>
    </row>
    <row r="25603" spans="3:3" x14ac:dyDescent="0.2">
      <c r="C25603" s="13"/>
    </row>
    <row r="25604" spans="3:3" x14ac:dyDescent="0.2">
      <c r="C25604" s="13"/>
    </row>
    <row r="25605" spans="3:3" x14ac:dyDescent="0.2">
      <c r="C25605" s="13"/>
    </row>
    <row r="25606" spans="3:3" x14ac:dyDescent="0.2">
      <c r="C25606" s="13"/>
    </row>
    <row r="25607" spans="3:3" x14ac:dyDescent="0.2">
      <c r="C25607" s="13"/>
    </row>
    <row r="25608" spans="3:3" x14ac:dyDescent="0.2">
      <c r="C25608" s="13"/>
    </row>
    <row r="25609" spans="3:3" x14ac:dyDescent="0.2">
      <c r="C25609" s="13"/>
    </row>
    <row r="25610" spans="3:3" x14ac:dyDescent="0.2">
      <c r="C25610" s="13"/>
    </row>
    <row r="25611" spans="3:3" x14ac:dyDescent="0.2">
      <c r="C25611" s="13"/>
    </row>
    <row r="25612" spans="3:3" x14ac:dyDescent="0.2">
      <c r="C25612" s="13"/>
    </row>
    <row r="25613" spans="3:3" x14ac:dyDescent="0.2">
      <c r="C25613" s="13"/>
    </row>
    <row r="25614" spans="3:3" x14ac:dyDescent="0.2">
      <c r="C25614" s="13"/>
    </row>
    <row r="25615" spans="3:3" x14ac:dyDescent="0.2">
      <c r="C25615" s="13"/>
    </row>
    <row r="25616" spans="3:3" x14ac:dyDescent="0.2">
      <c r="C25616" s="13"/>
    </row>
    <row r="25617" spans="3:3" x14ac:dyDescent="0.2">
      <c r="C25617" s="13"/>
    </row>
    <row r="25618" spans="3:3" x14ac:dyDescent="0.2">
      <c r="C25618" s="13"/>
    </row>
    <row r="25619" spans="3:3" x14ac:dyDescent="0.2">
      <c r="C25619" s="13"/>
    </row>
    <row r="25620" spans="3:3" x14ac:dyDescent="0.2">
      <c r="C25620" s="13"/>
    </row>
    <row r="25621" spans="3:3" x14ac:dyDescent="0.2">
      <c r="C25621" s="13"/>
    </row>
    <row r="25622" spans="3:3" x14ac:dyDescent="0.2">
      <c r="C25622" s="13"/>
    </row>
    <row r="25623" spans="3:3" x14ac:dyDescent="0.2">
      <c r="C25623" s="13"/>
    </row>
    <row r="25624" spans="3:3" x14ac:dyDescent="0.2">
      <c r="C25624" s="13"/>
    </row>
    <row r="25625" spans="3:3" x14ac:dyDescent="0.2">
      <c r="C25625" s="13"/>
    </row>
    <row r="25626" spans="3:3" x14ac:dyDescent="0.2">
      <c r="C25626" s="13"/>
    </row>
    <row r="25627" spans="3:3" x14ac:dyDescent="0.2">
      <c r="C25627" s="13"/>
    </row>
    <row r="25628" spans="3:3" x14ac:dyDescent="0.2">
      <c r="C25628" s="13"/>
    </row>
    <row r="25629" spans="3:3" x14ac:dyDescent="0.2">
      <c r="C25629" s="13"/>
    </row>
    <row r="25630" spans="3:3" x14ac:dyDescent="0.2">
      <c r="C25630" s="13"/>
    </row>
    <row r="25631" spans="3:3" x14ac:dyDescent="0.2">
      <c r="C25631" s="13"/>
    </row>
    <row r="25632" spans="3:3" x14ac:dyDescent="0.2">
      <c r="C25632" s="13"/>
    </row>
    <row r="25633" spans="3:3" x14ac:dyDescent="0.2">
      <c r="C25633" s="13"/>
    </row>
    <row r="25634" spans="3:3" x14ac:dyDescent="0.2">
      <c r="C25634" s="13"/>
    </row>
    <row r="25635" spans="3:3" x14ac:dyDescent="0.2">
      <c r="C25635" s="13"/>
    </row>
    <row r="25636" spans="3:3" x14ac:dyDescent="0.2">
      <c r="C25636" s="13"/>
    </row>
    <row r="25637" spans="3:3" x14ac:dyDescent="0.2">
      <c r="C25637" s="13"/>
    </row>
    <row r="25638" spans="3:3" x14ac:dyDescent="0.2">
      <c r="C25638" s="13"/>
    </row>
    <row r="25639" spans="3:3" x14ac:dyDescent="0.2">
      <c r="C25639" s="13"/>
    </row>
    <row r="25640" spans="3:3" x14ac:dyDescent="0.2">
      <c r="C25640" s="13"/>
    </row>
    <row r="25641" spans="3:3" x14ac:dyDescent="0.2">
      <c r="C25641" s="13"/>
    </row>
    <row r="25642" spans="3:3" x14ac:dyDescent="0.2">
      <c r="C25642" s="13"/>
    </row>
    <row r="25643" spans="3:3" x14ac:dyDescent="0.2">
      <c r="C25643" s="13"/>
    </row>
    <row r="25644" spans="3:3" x14ac:dyDescent="0.2">
      <c r="C25644" s="13"/>
    </row>
    <row r="25645" spans="3:3" x14ac:dyDescent="0.2">
      <c r="C25645" s="13"/>
    </row>
    <row r="25646" spans="3:3" x14ac:dyDescent="0.2">
      <c r="C25646" s="13"/>
    </row>
    <row r="25647" spans="3:3" x14ac:dyDescent="0.2">
      <c r="C25647" s="13"/>
    </row>
    <row r="25648" spans="3:3" x14ac:dyDescent="0.2">
      <c r="C25648" s="13"/>
    </row>
    <row r="25649" spans="3:3" x14ac:dyDescent="0.2">
      <c r="C25649" s="13"/>
    </row>
    <row r="25650" spans="3:3" x14ac:dyDescent="0.2">
      <c r="C25650" s="13"/>
    </row>
    <row r="25651" spans="3:3" x14ac:dyDescent="0.2">
      <c r="C25651" s="13"/>
    </row>
    <row r="25652" spans="3:3" x14ac:dyDescent="0.2">
      <c r="C25652" s="13"/>
    </row>
    <row r="25653" spans="3:3" x14ac:dyDescent="0.2">
      <c r="C25653" s="13"/>
    </row>
    <row r="25654" spans="3:3" x14ac:dyDescent="0.2">
      <c r="C25654" s="13"/>
    </row>
    <row r="25655" spans="3:3" x14ac:dyDescent="0.2">
      <c r="C25655" s="13"/>
    </row>
    <row r="25656" spans="3:3" x14ac:dyDescent="0.2">
      <c r="C25656" s="13"/>
    </row>
    <row r="25657" spans="3:3" x14ac:dyDescent="0.2">
      <c r="C25657" s="13"/>
    </row>
    <row r="25658" spans="3:3" x14ac:dyDescent="0.2">
      <c r="C25658" s="13"/>
    </row>
    <row r="25659" spans="3:3" x14ac:dyDescent="0.2">
      <c r="C25659" s="13"/>
    </row>
    <row r="25660" spans="3:3" x14ac:dyDescent="0.2">
      <c r="C25660" s="13"/>
    </row>
    <row r="25661" spans="3:3" x14ac:dyDescent="0.2">
      <c r="C25661" s="13"/>
    </row>
    <row r="25662" spans="3:3" x14ac:dyDescent="0.2">
      <c r="C25662" s="13"/>
    </row>
    <row r="25663" spans="3:3" x14ac:dyDescent="0.2">
      <c r="C25663" s="13"/>
    </row>
    <row r="25664" spans="3:3" x14ac:dyDescent="0.2">
      <c r="C25664" s="13"/>
    </row>
    <row r="25665" spans="3:3" x14ac:dyDescent="0.2">
      <c r="C25665" s="13"/>
    </row>
    <row r="25666" spans="3:3" x14ac:dyDescent="0.2">
      <c r="C25666" s="13"/>
    </row>
    <row r="25667" spans="3:3" x14ac:dyDescent="0.2">
      <c r="C25667" s="13"/>
    </row>
    <row r="25668" spans="3:3" x14ac:dyDescent="0.2">
      <c r="C25668" s="13"/>
    </row>
    <row r="25669" spans="3:3" x14ac:dyDescent="0.2">
      <c r="C25669" s="13"/>
    </row>
    <row r="25670" spans="3:3" x14ac:dyDescent="0.2">
      <c r="C25670" s="13"/>
    </row>
    <row r="25671" spans="3:3" x14ac:dyDescent="0.2">
      <c r="C25671" s="13"/>
    </row>
    <row r="25672" spans="3:3" x14ac:dyDescent="0.2">
      <c r="C25672" s="13"/>
    </row>
    <row r="25673" spans="3:3" x14ac:dyDescent="0.2">
      <c r="C25673" s="13"/>
    </row>
    <row r="25674" spans="3:3" x14ac:dyDescent="0.2">
      <c r="C25674" s="13"/>
    </row>
    <row r="25675" spans="3:3" x14ac:dyDescent="0.2">
      <c r="C25675" s="13"/>
    </row>
    <row r="25676" spans="3:3" x14ac:dyDescent="0.2">
      <c r="C25676" s="13"/>
    </row>
    <row r="25677" spans="3:3" x14ac:dyDescent="0.2">
      <c r="C25677" s="13"/>
    </row>
    <row r="25678" spans="3:3" x14ac:dyDescent="0.2">
      <c r="C25678" s="13"/>
    </row>
    <row r="25679" spans="3:3" x14ac:dyDescent="0.2">
      <c r="C25679" s="13"/>
    </row>
    <row r="25680" spans="3:3" x14ac:dyDescent="0.2">
      <c r="C25680" s="13"/>
    </row>
    <row r="25681" spans="3:3" x14ac:dyDescent="0.2">
      <c r="C25681" s="13"/>
    </row>
    <row r="25682" spans="3:3" x14ac:dyDescent="0.2">
      <c r="C25682" s="13"/>
    </row>
    <row r="25683" spans="3:3" x14ac:dyDescent="0.2">
      <c r="C25683" s="13"/>
    </row>
    <row r="25684" spans="3:3" x14ac:dyDescent="0.2">
      <c r="C25684" s="13"/>
    </row>
    <row r="25685" spans="3:3" x14ac:dyDescent="0.2">
      <c r="C25685" s="13"/>
    </row>
    <row r="25686" spans="3:3" x14ac:dyDescent="0.2">
      <c r="C25686" s="13"/>
    </row>
    <row r="25687" spans="3:3" x14ac:dyDescent="0.2">
      <c r="C25687" s="13"/>
    </row>
    <row r="25688" spans="3:3" x14ac:dyDescent="0.2">
      <c r="C25688" s="13"/>
    </row>
    <row r="25689" spans="3:3" x14ac:dyDescent="0.2">
      <c r="C25689" s="13"/>
    </row>
    <row r="25690" spans="3:3" x14ac:dyDescent="0.2">
      <c r="C25690" s="13"/>
    </row>
    <row r="25691" spans="3:3" x14ac:dyDescent="0.2">
      <c r="C25691" s="13"/>
    </row>
    <row r="25692" spans="3:3" x14ac:dyDescent="0.2">
      <c r="C25692" s="13"/>
    </row>
    <row r="25693" spans="3:3" x14ac:dyDescent="0.2">
      <c r="C25693" s="13"/>
    </row>
    <row r="25694" spans="3:3" x14ac:dyDescent="0.2">
      <c r="C25694" s="13"/>
    </row>
    <row r="25695" spans="3:3" x14ac:dyDescent="0.2">
      <c r="C25695" s="13"/>
    </row>
    <row r="25696" spans="3:3" x14ac:dyDescent="0.2">
      <c r="C25696" s="13"/>
    </row>
    <row r="25697" spans="3:3" x14ac:dyDescent="0.2">
      <c r="C25697" s="13"/>
    </row>
    <row r="25698" spans="3:3" x14ac:dyDescent="0.2">
      <c r="C25698" s="13"/>
    </row>
    <row r="25699" spans="3:3" x14ac:dyDescent="0.2">
      <c r="C25699" s="13"/>
    </row>
    <row r="25700" spans="3:3" x14ac:dyDescent="0.2">
      <c r="C25700" s="13"/>
    </row>
    <row r="25701" spans="3:3" x14ac:dyDescent="0.2">
      <c r="C25701" s="13"/>
    </row>
    <row r="25702" spans="3:3" x14ac:dyDescent="0.2">
      <c r="C25702" s="13"/>
    </row>
    <row r="25703" spans="3:3" x14ac:dyDescent="0.2">
      <c r="C25703" s="13"/>
    </row>
    <row r="25704" spans="3:3" x14ac:dyDescent="0.2">
      <c r="C25704" s="13"/>
    </row>
    <row r="25705" spans="3:3" x14ac:dyDescent="0.2">
      <c r="C25705" s="13"/>
    </row>
    <row r="25706" spans="3:3" x14ac:dyDescent="0.2">
      <c r="C25706" s="13"/>
    </row>
    <row r="25707" spans="3:3" x14ac:dyDescent="0.2">
      <c r="C25707" s="13"/>
    </row>
    <row r="25708" spans="3:3" x14ac:dyDescent="0.2">
      <c r="C25708" s="13"/>
    </row>
    <row r="25709" spans="3:3" x14ac:dyDescent="0.2">
      <c r="C25709" s="13"/>
    </row>
    <row r="25710" spans="3:3" x14ac:dyDescent="0.2">
      <c r="C25710" s="13"/>
    </row>
    <row r="25711" spans="3:3" x14ac:dyDescent="0.2">
      <c r="C25711" s="13"/>
    </row>
    <row r="25712" spans="3:3" x14ac:dyDescent="0.2">
      <c r="C25712" s="13"/>
    </row>
    <row r="25713" spans="3:3" x14ac:dyDescent="0.2">
      <c r="C25713" s="13"/>
    </row>
    <row r="25714" spans="3:3" x14ac:dyDescent="0.2">
      <c r="C25714" s="13"/>
    </row>
    <row r="25715" spans="3:3" x14ac:dyDescent="0.2">
      <c r="C25715" s="13"/>
    </row>
    <row r="25716" spans="3:3" x14ac:dyDescent="0.2">
      <c r="C25716" s="13"/>
    </row>
    <row r="25717" spans="3:3" x14ac:dyDescent="0.2">
      <c r="C25717" s="13"/>
    </row>
    <row r="25718" spans="3:3" x14ac:dyDescent="0.2">
      <c r="C25718" s="13"/>
    </row>
    <row r="25719" spans="3:3" x14ac:dyDescent="0.2">
      <c r="C25719" s="13"/>
    </row>
    <row r="25720" spans="3:3" x14ac:dyDescent="0.2">
      <c r="C25720" s="13"/>
    </row>
    <row r="25721" spans="3:3" x14ac:dyDescent="0.2">
      <c r="C25721" s="13"/>
    </row>
    <row r="25722" spans="3:3" x14ac:dyDescent="0.2">
      <c r="C25722" s="13"/>
    </row>
    <row r="25723" spans="3:3" x14ac:dyDescent="0.2">
      <c r="C25723" s="13"/>
    </row>
    <row r="25724" spans="3:3" x14ac:dyDescent="0.2">
      <c r="C25724" s="13"/>
    </row>
    <row r="25725" spans="3:3" x14ac:dyDescent="0.2">
      <c r="C25725" s="13"/>
    </row>
    <row r="25726" spans="3:3" x14ac:dyDescent="0.2">
      <c r="C25726" s="13"/>
    </row>
    <row r="25727" spans="3:3" x14ac:dyDescent="0.2">
      <c r="C25727" s="13"/>
    </row>
    <row r="25728" spans="3:3" x14ac:dyDescent="0.2">
      <c r="C25728" s="13"/>
    </row>
    <row r="25729" spans="3:3" x14ac:dyDescent="0.2">
      <c r="C25729" s="13"/>
    </row>
    <row r="25730" spans="3:3" x14ac:dyDescent="0.2">
      <c r="C25730" s="13"/>
    </row>
    <row r="25731" spans="3:3" x14ac:dyDescent="0.2">
      <c r="C25731" s="13"/>
    </row>
    <row r="25732" spans="3:3" x14ac:dyDescent="0.2">
      <c r="C25732" s="13"/>
    </row>
    <row r="25733" spans="3:3" x14ac:dyDescent="0.2">
      <c r="C25733" s="13"/>
    </row>
    <row r="25734" spans="3:3" x14ac:dyDescent="0.2">
      <c r="C25734" s="13"/>
    </row>
    <row r="25735" spans="3:3" x14ac:dyDescent="0.2">
      <c r="C25735" s="13"/>
    </row>
    <row r="25736" spans="3:3" x14ac:dyDescent="0.2">
      <c r="C25736" s="13"/>
    </row>
    <row r="25737" spans="3:3" x14ac:dyDescent="0.2">
      <c r="C25737" s="13"/>
    </row>
    <row r="25738" spans="3:3" x14ac:dyDescent="0.2">
      <c r="C25738" s="13"/>
    </row>
    <row r="25739" spans="3:3" x14ac:dyDescent="0.2">
      <c r="C25739" s="13"/>
    </row>
    <row r="25740" spans="3:3" x14ac:dyDescent="0.2">
      <c r="C25740" s="13"/>
    </row>
    <row r="25741" spans="3:3" x14ac:dyDescent="0.2">
      <c r="C25741" s="13"/>
    </row>
    <row r="25742" spans="3:3" x14ac:dyDescent="0.2">
      <c r="C25742" s="13"/>
    </row>
    <row r="25743" spans="3:3" x14ac:dyDescent="0.2">
      <c r="C25743" s="13"/>
    </row>
    <row r="25744" spans="3:3" x14ac:dyDescent="0.2">
      <c r="C25744" s="13"/>
    </row>
    <row r="25745" spans="3:3" x14ac:dyDescent="0.2">
      <c r="C25745" s="13"/>
    </row>
    <row r="25746" spans="3:3" x14ac:dyDescent="0.2">
      <c r="C25746" s="13"/>
    </row>
    <row r="25747" spans="3:3" x14ac:dyDescent="0.2">
      <c r="C25747" s="13"/>
    </row>
    <row r="25748" spans="3:3" x14ac:dyDescent="0.2">
      <c r="C25748" s="13"/>
    </row>
    <row r="25749" spans="3:3" x14ac:dyDescent="0.2">
      <c r="C25749" s="13"/>
    </row>
    <row r="25750" spans="3:3" x14ac:dyDescent="0.2">
      <c r="C25750" s="13"/>
    </row>
    <row r="25751" spans="3:3" x14ac:dyDescent="0.2">
      <c r="C25751" s="13"/>
    </row>
    <row r="25752" spans="3:3" x14ac:dyDescent="0.2">
      <c r="C25752" s="13"/>
    </row>
    <row r="25753" spans="3:3" x14ac:dyDescent="0.2">
      <c r="C25753" s="13"/>
    </row>
    <row r="25754" spans="3:3" x14ac:dyDescent="0.2">
      <c r="C25754" s="13"/>
    </row>
    <row r="25755" spans="3:3" x14ac:dyDescent="0.2">
      <c r="C25755" s="13"/>
    </row>
    <row r="25756" spans="3:3" x14ac:dyDescent="0.2">
      <c r="C25756" s="13"/>
    </row>
    <row r="25757" spans="3:3" x14ac:dyDescent="0.2">
      <c r="C25757" s="13"/>
    </row>
    <row r="25758" spans="3:3" x14ac:dyDescent="0.2">
      <c r="C25758" s="13"/>
    </row>
    <row r="25759" spans="3:3" x14ac:dyDescent="0.2">
      <c r="C25759" s="13"/>
    </row>
    <row r="25760" spans="3:3" x14ac:dyDescent="0.2">
      <c r="C25760" s="13"/>
    </row>
    <row r="25761" spans="3:3" x14ac:dyDescent="0.2">
      <c r="C25761" s="13"/>
    </row>
    <row r="25762" spans="3:3" x14ac:dyDescent="0.2">
      <c r="C25762" s="13"/>
    </row>
    <row r="25763" spans="3:3" x14ac:dyDescent="0.2">
      <c r="C25763" s="13"/>
    </row>
    <row r="25764" spans="3:3" x14ac:dyDescent="0.2">
      <c r="C25764" s="13"/>
    </row>
    <row r="25765" spans="3:3" x14ac:dyDescent="0.2">
      <c r="C25765" s="13"/>
    </row>
    <row r="25766" spans="3:3" x14ac:dyDescent="0.2">
      <c r="C25766" s="13"/>
    </row>
    <row r="25767" spans="3:3" x14ac:dyDescent="0.2">
      <c r="C25767" s="13"/>
    </row>
    <row r="25768" spans="3:3" x14ac:dyDescent="0.2">
      <c r="C25768" s="13"/>
    </row>
    <row r="25769" spans="3:3" x14ac:dyDescent="0.2">
      <c r="C25769" s="13"/>
    </row>
    <row r="25770" spans="3:3" x14ac:dyDescent="0.2">
      <c r="C25770" s="13"/>
    </row>
    <row r="25771" spans="3:3" x14ac:dyDescent="0.2">
      <c r="C25771" s="13"/>
    </row>
    <row r="25772" spans="3:3" x14ac:dyDescent="0.2">
      <c r="C25772" s="13"/>
    </row>
    <row r="25773" spans="3:3" x14ac:dyDescent="0.2">
      <c r="C25773" s="13"/>
    </row>
    <row r="25774" spans="3:3" x14ac:dyDescent="0.2">
      <c r="C25774" s="13"/>
    </row>
    <row r="25775" spans="3:3" x14ac:dyDescent="0.2">
      <c r="C25775" s="13"/>
    </row>
    <row r="25776" spans="3:3" x14ac:dyDescent="0.2">
      <c r="C25776" s="13"/>
    </row>
    <row r="25777" spans="3:3" x14ac:dyDescent="0.2">
      <c r="C25777" s="13"/>
    </row>
    <row r="25778" spans="3:3" x14ac:dyDescent="0.2">
      <c r="C25778" s="13"/>
    </row>
    <row r="25779" spans="3:3" x14ac:dyDescent="0.2">
      <c r="C25779" s="13"/>
    </row>
    <row r="25780" spans="3:3" x14ac:dyDescent="0.2">
      <c r="C25780" s="13"/>
    </row>
    <row r="25781" spans="3:3" x14ac:dyDescent="0.2">
      <c r="C25781" s="13"/>
    </row>
    <row r="25782" spans="3:3" x14ac:dyDescent="0.2">
      <c r="C25782" s="13"/>
    </row>
    <row r="25783" spans="3:3" x14ac:dyDescent="0.2">
      <c r="C25783" s="13"/>
    </row>
    <row r="25784" spans="3:3" x14ac:dyDescent="0.2">
      <c r="C25784" s="13"/>
    </row>
    <row r="25785" spans="3:3" x14ac:dyDescent="0.2">
      <c r="C25785" s="13"/>
    </row>
    <row r="25786" spans="3:3" x14ac:dyDescent="0.2">
      <c r="C25786" s="13"/>
    </row>
    <row r="25787" spans="3:3" x14ac:dyDescent="0.2">
      <c r="C25787" s="13"/>
    </row>
    <row r="25788" spans="3:3" x14ac:dyDescent="0.2">
      <c r="C25788" s="13"/>
    </row>
    <row r="25789" spans="3:3" x14ac:dyDescent="0.2">
      <c r="C25789" s="13"/>
    </row>
    <row r="25790" spans="3:3" x14ac:dyDescent="0.2">
      <c r="C25790" s="13"/>
    </row>
    <row r="25791" spans="3:3" x14ac:dyDescent="0.2">
      <c r="C25791" s="13"/>
    </row>
    <row r="25792" spans="3:3" x14ac:dyDescent="0.2">
      <c r="C25792" s="13"/>
    </row>
    <row r="25793" spans="3:3" x14ac:dyDescent="0.2">
      <c r="C25793" s="13"/>
    </row>
    <row r="25794" spans="3:3" x14ac:dyDescent="0.2">
      <c r="C25794" s="13"/>
    </row>
    <row r="25795" spans="3:3" x14ac:dyDescent="0.2">
      <c r="C25795" s="13"/>
    </row>
    <row r="25796" spans="3:3" x14ac:dyDescent="0.2">
      <c r="C25796" s="13"/>
    </row>
    <row r="25797" spans="3:3" x14ac:dyDescent="0.2">
      <c r="C25797" s="13"/>
    </row>
    <row r="25798" spans="3:3" x14ac:dyDescent="0.2">
      <c r="C25798" s="13"/>
    </row>
    <row r="25799" spans="3:3" x14ac:dyDescent="0.2">
      <c r="C25799" s="13"/>
    </row>
    <row r="25800" spans="3:3" x14ac:dyDescent="0.2">
      <c r="C25800" s="13"/>
    </row>
    <row r="25801" spans="3:3" x14ac:dyDescent="0.2">
      <c r="C25801" s="13"/>
    </row>
    <row r="25802" spans="3:3" x14ac:dyDescent="0.2">
      <c r="C25802" s="13"/>
    </row>
    <row r="25803" spans="3:3" x14ac:dyDescent="0.2">
      <c r="C25803" s="13"/>
    </row>
    <row r="25804" spans="3:3" x14ac:dyDescent="0.2">
      <c r="C25804" s="13"/>
    </row>
    <row r="25805" spans="3:3" x14ac:dyDescent="0.2">
      <c r="C25805" s="13"/>
    </row>
    <row r="25806" spans="3:3" x14ac:dyDescent="0.2">
      <c r="C25806" s="13"/>
    </row>
    <row r="25807" spans="3:3" x14ac:dyDescent="0.2">
      <c r="C25807" s="13"/>
    </row>
    <row r="25808" spans="3:3" x14ac:dyDescent="0.2">
      <c r="C25808" s="13"/>
    </row>
    <row r="25809" spans="3:3" x14ac:dyDescent="0.2">
      <c r="C25809" s="13"/>
    </row>
    <row r="25810" spans="3:3" x14ac:dyDescent="0.2">
      <c r="C25810" s="13"/>
    </row>
    <row r="25811" spans="3:3" x14ac:dyDescent="0.2">
      <c r="C25811" s="13"/>
    </row>
    <row r="25812" spans="3:3" x14ac:dyDescent="0.2">
      <c r="C25812" s="13"/>
    </row>
    <row r="25813" spans="3:3" x14ac:dyDescent="0.2">
      <c r="C25813" s="13"/>
    </row>
    <row r="25814" spans="3:3" x14ac:dyDescent="0.2">
      <c r="C25814" s="13"/>
    </row>
    <row r="25815" spans="3:3" x14ac:dyDescent="0.2">
      <c r="C25815" s="13"/>
    </row>
    <row r="25816" spans="3:3" x14ac:dyDescent="0.2">
      <c r="C25816" s="13"/>
    </row>
    <row r="25817" spans="3:3" x14ac:dyDescent="0.2">
      <c r="C25817" s="13"/>
    </row>
    <row r="25818" spans="3:3" x14ac:dyDescent="0.2">
      <c r="C25818" s="13"/>
    </row>
    <row r="25819" spans="3:3" x14ac:dyDescent="0.2">
      <c r="C25819" s="13"/>
    </row>
    <row r="25820" spans="3:3" x14ac:dyDescent="0.2">
      <c r="C25820" s="13"/>
    </row>
    <row r="25821" spans="3:3" x14ac:dyDescent="0.2">
      <c r="C25821" s="13"/>
    </row>
    <row r="25822" spans="3:3" x14ac:dyDescent="0.2">
      <c r="C25822" s="13"/>
    </row>
    <row r="25823" spans="3:3" x14ac:dyDescent="0.2">
      <c r="C25823" s="13"/>
    </row>
    <row r="25824" spans="3:3" x14ac:dyDescent="0.2">
      <c r="C25824" s="13"/>
    </row>
    <row r="25825" spans="3:3" x14ac:dyDescent="0.2">
      <c r="C25825" s="13"/>
    </row>
    <row r="25826" spans="3:3" x14ac:dyDescent="0.2">
      <c r="C25826" s="13"/>
    </row>
    <row r="25827" spans="3:3" x14ac:dyDescent="0.2">
      <c r="C25827" s="13"/>
    </row>
    <row r="25828" spans="3:3" x14ac:dyDescent="0.2">
      <c r="C25828" s="13"/>
    </row>
    <row r="25829" spans="3:3" x14ac:dyDescent="0.2">
      <c r="C25829" s="13"/>
    </row>
    <row r="25830" spans="3:3" x14ac:dyDescent="0.2">
      <c r="C25830" s="13"/>
    </row>
    <row r="25831" spans="3:3" x14ac:dyDescent="0.2">
      <c r="C25831" s="13"/>
    </row>
    <row r="25832" spans="3:3" x14ac:dyDescent="0.2">
      <c r="C25832" s="13"/>
    </row>
    <row r="25833" spans="3:3" x14ac:dyDescent="0.2">
      <c r="C25833" s="13"/>
    </row>
    <row r="25834" spans="3:3" x14ac:dyDescent="0.2">
      <c r="C25834" s="13"/>
    </row>
    <row r="25835" spans="3:3" x14ac:dyDescent="0.2">
      <c r="C25835" s="13"/>
    </row>
    <row r="25836" spans="3:3" x14ac:dyDescent="0.2">
      <c r="C25836" s="13"/>
    </row>
    <row r="25837" spans="3:3" x14ac:dyDescent="0.2">
      <c r="C25837" s="13"/>
    </row>
    <row r="25838" spans="3:3" x14ac:dyDescent="0.2">
      <c r="C25838" s="13"/>
    </row>
    <row r="25839" spans="3:3" x14ac:dyDescent="0.2">
      <c r="C25839" s="13"/>
    </row>
    <row r="25840" spans="3:3" x14ac:dyDescent="0.2">
      <c r="C25840" s="13"/>
    </row>
    <row r="25841" spans="3:3" x14ac:dyDescent="0.2">
      <c r="C25841" s="13"/>
    </row>
    <row r="25842" spans="3:3" x14ac:dyDescent="0.2">
      <c r="C25842" s="13"/>
    </row>
    <row r="25843" spans="3:3" x14ac:dyDescent="0.2">
      <c r="C25843" s="13"/>
    </row>
    <row r="25844" spans="3:3" x14ac:dyDescent="0.2">
      <c r="C25844" s="13"/>
    </row>
    <row r="25845" spans="3:3" x14ac:dyDescent="0.2">
      <c r="C25845" s="13"/>
    </row>
    <row r="25846" spans="3:3" x14ac:dyDescent="0.2">
      <c r="C25846" s="13"/>
    </row>
    <row r="25847" spans="3:3" x14ac:dyDescent="0.2">
      <c r="C25847" s="13"/>
    </row>
    <row r="25848" spans="3:3" x14ac:dyDescent="0.2">
      <c r="C25848" s="13"/>
    </row>
    <row r="25849" spans="3:3" x14ac:dyDescent="0.2">
      <c r="C25849" s="13"/>
    </row>
    <row r="25850" spans="3:3" x14ac:dyDescent="0.2">
      <c r="C25850" s="13"/>
    </row>
    <row r="25851" spans="3:3" x14ac:dyDescent="0.2">
      <c r="C25851" s="13"/>
    </row>
    <row r="25852" spans="3:3" x14ac:dyDescent="0.2">
      <c r="C25852" s="13"/>
    </row>
    <row r="25853" spans="3:3" x14ac:dyDescent="0.2">
      <c r="C25853" s="13"/>
    </row>
    <row r="25854" spans="3:3" x14ac:dyDescent="0.2">
      <c r="C25854" s="13"/>
    </row>
    <row r="25855" spans="3:3" x14ac:dyDescent="0.2">
      <c r="C25855" s="13"/>
    </row>
    <row r="25856" spans="3:3" x14ac:dyDescent="0.2">
      <c r="C25856" s="13"/>
    </row>
    <row r="25857" spans="3:3" x14ac:dyDescent="0.2">
      <c r="C25857" s="13"/>
    </row>
    <row r="25858" spans="3:3" x14ac:dyDescent="0.2">
      <c r="C25858" s="13"/>
    </row>
    <row r="25859" spans="3:3" x14ac:dyDescent="0.2">
      <c r="C25859" s="13"/>
    </row>
    <row r="25860" spans="3:3" x14ac:dyDescent="0.2">
      <c r="C25860" s="13"/>
    </row>
    <row r="25861" spans="3:3" x14ac:dyDescent="0.2">
      <c r="C25861" s="13"/>
    </row>
    <row r="25862" spans="3:3" x14ac:dyDescent="0.2">
      <c r="C25862" s="13"/>
    </row>
    <row r="25863" spans="3:3" x14ac:dyDescent="0.2">
      <c r="C25863" s="13"/>
    </row>
    <row r="25864" spans="3:3" x14ac:dyDescent="0.2">
      <c r="C25864" s="13"/>
    </row>
    <row r="25865" spans="3:3" x14ac:dyDescent="0.2">
      <c r="C25865" s="13"/>
    </row>
    <row r="25866" spans="3:3" x14ac:dyDescent="0.2">
      <c r="C25866" s="13"/>
    </row>
    <row r="25867" spans="3:3" x14ac:dyDescent="0.2">
      <c r="C25867" s="13"/>
    </row>
    <row r="25868" spans="3:3" x14ac:dyDescent="0.2">
      <c r="C25868" s="13"/>
    </row>
    <row r="25869" spans="3:3" x14ac:dyDescent="0.2">
      <c r="C25869" s="13"/>
    </row>
    <row r="25870" spans="3:3" x14ac:dyDescent="0.2">
      <c r="C25870" s="13"/>
    </row>
    <row r="25871" spans="3:3" x14ac:dyDescent="0.2">
      <c r="C25871" s="13"/>
    </row>
    <row r="25872" spans="3:3" x14ac:dyDescent="0.2">
      <c r="C25872" s="13"/>
    </row>
    <row r="25873" spans="3:3" x14ac:dyDescent="0.2">
      <c r="C25873" s="13"/>
    </row>
    <row r="25874" spans="3:3" x14ac:dyDescent="0.2">
      <c r="C25874" s="13"/>
    </row>
    <row r="25875" spans="3:3" x14ac:dyDescent="0.2">
      <c r="C25875" s="13"/>
    </row>
    <row r="25876" spans="3:3" x14ac:dyDescent="0.2">
      <c r="C25876" s="13"/>
    </row>
    <row r="25877" spans="3:3" x14ac:dyDescent="0.2">
      <c r="C25877" s="13"/>
    </row>
    <row r="25878" spans="3:3" x14ac:dyDescent="0.2">
      <c r="C25878" s="13"/>
    </row>
    <row r="25879" spans="3:3" x14ac:dyDescent="0.2">
      <c r="C25879" s="13"/>
    </row>
    <row r="25880" spans="3:3" x14ac:dyDescent="0.2">
      <c r="C25880" s="13"/>
    </row>
    <row r="25881" spans="3:3" x14ac:dyDescent="0.2">
      <c r="C25881" s="13"/>
    </row>
    <row r="25882" spans="3:3" x14ac:dyDescent="0.2">
      <c r="C25882" s="13"/>
    </row>
    <row r="25883" spans="3:3" x14ac:dyDescent="0.2">
      <c r="C25883" s="13"/>
    </row>
    <row r="25884" spans="3:3" x14ac:dyDescent="0.2">
      <c r="C25884" s="13"/>
    </row>
    <row r="25885" spans="3:3" x14ac:dyDescent="0.2">
      <c r="C25885" s="13"/>
    </row>
    <row r="25886" spans="3:3" x14ac:dyDescent="0.2">
      <c r="C25886" s="13"/>
    </row>
    <row r="25887" spans="3:3" x14ac:dyDescent="0.2">
      <c r="C25887" s="13"/>
    </row>
    <row r="25888" spans="3:3" x14ac:dyDescent="0.2">
      <c r="C25888" s="13"/>
    </row>
    <row r="25889" spans="3:3" x14ac:dyDescent="0.2">
      <c r="C25889" s="13"/>
    </row>
    <row r="25890" spans="3:3" x14ac:dyDescent="0.2">
      <c r="C25890" s="13"/>
    </row>
    <row r="25891" spans="3:3" x14ac:dyDescent="0.2">
      <c r="C25891" s="13"/>
    </row>
    <row r="25892" spans="3:3" x14ac:dyDescent="0.2">
      <c r="C25892" s="13"/>
    </row>
    <row r="25893" spans="3:3" x14ac:dyDescent="0.2">
      <c r="C25893" s="13"/>
    </row>
    <row r="25894" spans="3:3" x14ac:dyDescent="0.2">
      <c r="C25894" s="13"/>
    </row>
    <row r="25895" spans="3:3" x14ac:dyDescent="0.2">
      <c r="C25895" s="13"/>
    </row>
    <row r="25896" spans="3:3" x14ac:dyDescent="0.2">
      <c r="C25896" s="13"/>
    </row>
    <row r="25897" spans="3:3" x14ac:dyDescent="0.2">
      <c r="C25897" s="13"/>
    </row>
    <row r="25898" spans="3:3" x14ac:dyDescent="0.2">
      <c r="C25898" s="13"/>
    </row>
    <row r="25899" spans="3:3" x14ac:dyDescent="0.2">
      <c r="C25899" s="13"/>
    </row>
    <row r="25900" spans="3:3" x14ac:dyDescent="0.2">
      <c r="C25900" s="13"/>
    </row>
    <row r="25901" spans="3:3" x14ac:dyDescent="0.2">
      <c r="C25901" s="13"/>
    </row>
    <row r="25902" spans="3:3" x14ac:dyDescent="0.2">
      <c r="C25902" s="13"/>
    </row>
    <row r="25903" spans="3:3" x14ac:dyDescent="0.2">
      <c r="C25903" s="13"/>
    </row>
    <row r="25904" spans="3:3" x14ac:dyDescent="0.2">
      <c r="C25904" s="13"/>
    </row>
    <row r="25905" spans="3:3" x14ac:dyDescent="0.2">
      <c r="C25905" s="13"/>
    </row>
    <row r="25906" spans="3:3" x14ac:dyDescent="0.2">
      <c r="C25906" s="13"/>
    </row>
    <row r="25907" spans="3:3" x14ac:dyDescent="0.2">
      <c r="C25907" s="13"/>
    </row>
    <row r="25908" spans="3:3" x14ac:dyDescent="0.2">
      <c r="C25908" s="13"/>
    </row>
    <row r="25909" spans="3:3" x14ac:dyDescent="0.2">
      <c r="C25909" s="13"/>
    </row>
    <row r="25910" spans="3:3" x14ac:dyDescent="0.2">
      <c r="C25910" s="13"/>
    </row>
    <row r="25911" spans="3:3" x14ac:dyDescent="0.2">
      <c r="C25911" s="13"/>
    </row>
    <row r="25912" spans="3:3" x14ac:dyDescent="0.2">
      <c r="C25912" s="13"/>
    </row>
    <row r="25913" spans="3:3" x14ac:dyDescent="0.2">
      <c r="C25913" s="13"/>
    </row>
    <row r="25914" spans="3:3" x14ac:dyDescent="0.2">
      <c r="C25914" s="13"/>
    </row>
    <row r="25915" spans="3:3" x14ac:dyDescent="0.2">
      <c r="C25915" s="13"/>
    </row>
    <row r="25916" spans="3:3" x14ac:dyDescent="0.2">
      <c r="C25916" s="13"/>
    </row>
    <row r="25917" spans="3:3" x14ac:dyDescent="0.2">
      <c r="C25917" s="13"/>
    </row>
    <row r="25918" spans="3:3" x14ac:dyDescent="0.2">
      <c r="C25918" s="13"/>
    </row>
    <row r="25919" spans="3:3" x14ac:dyDescent="0.2">
      <c r="C25919" s="13"/>
    </row>
    <row r="25920" spans="3:3" x14ac:dyDescent="0.2">
      <c r="C25920" s="13"/>
    </row>
    <row r="25921" spans="3:3" x14ac:dyDescent="0.2">
      <c r="C25921" s="13"/>
    </row>
    <row r="25922" spans="3:3" x14ac:dyDescent="0.2">
      <c r="C25922" s="13"/>
    </row>
    <row r="25923" spans="3:3" x14ac:dyDescent="0.2">
      <c r="C25923" s="13"/>
    </row>
    <row r="25924" spans="3:3" x14ac:dyDescent="0.2">
      <c r="C25924" s="13"/>
    </row>
    <row r="25925" spans="3:3" x14ac:dyDescent="0.2">
      <c r="C25925" s="13"/>
    </row>
    <row r="25926" spans="3:3" x14ac:dyDescent="0.2">
      <c r="C25926" s="13"/>
    </row>
    <row r="25927" spans="3:3" x14ac:dyDescent="0.2">
      <c r="C25927" s="13"/>
    </row>
    <row r="25928" spans="3:3" x14ac:dyDescent="0.2">
      <c r="C25928" s="13"/>
    </row>
    <row r="25929" spans="3:3" x14ac:dyDescent="0.2">
      <c r="C25929" s="13"/>
    </row>
    <row r="25930" spans="3:3" x14ac:dyDescent="0.2">
      <c r="C25930" s="13"/>
    </row>
    <row r="25931" spans="3:3" x14ac:dyDescent="0.2">
      <c r="C25931" s="13"/>
    </row>
    <row r="25932" spans="3:3" x14ac:dyDescent="0.2">
      <c r="C25932" s="13"/>
    </row>
    <row r="25933" spans="3:3" x14ac:dyDescent="0.2">
      <c r="C25933" s="13"/>
    </row>
    <row r="25934" spans="3:3" x14ac:dyDescent="0.2">
      <c r="C25934" s="13"/>
    </row>
    <row r="25935" spans="3:3" x14ac:dyDescent="0.2">
      <c r="C25935" s="13"/>
    </row>
    <row r="25936" spans="3:3" x14ac:dyDescent="0.2">
      <c r="C25936" s="13"/>
    </row>
    <row r="25937" spans="3:3" x14ac:dyDescent="0.2">
      <c r="C25937" s="13"/>
    </row>
    <row r="25938" spans="3:3" x14ac:dyDescent="0.2">
      <c r="C25938" s="13"/>
    </row>
    <row r="25939" spans="3:3" x14ac:dyDescent="0.2">
      <c r="C25939" s="13"/>
    </row>
    <row r="25940" spans="3:3" x14ac:dyDescent="0.2">
      <c r="C25940" s="13"/>
    </row>
    <row r="25941" spans="3:3" x14ac:dyDescent="0.2">
      <c r="C25941" s="13"/>
    </row>
    <row r="25942" spans="3:3" x14ac:dyDescent="0.2">
      <c r="C25942" s="13"/>
    </row>
    <row r="25943" spans="3:3" x14ac:dyDescent="0.2">
      <c r="C25943" s="13"/>
    </row>
    <row r="25944" spans="3:3" x14ac:dyDescent="0.2">
      <c r="C25944" s="13"/>
    </row>
    <row r="25945" spans="3:3" x14ac:dyDescent="0.2">
      <c r="C25945" s="13"/>
    </row>
    <row r="25946" spans="3:3" x14ac:dyDescent="0.2">
      <c r="C25946" s="13"/>
    </row>
    <row r="25947" spans="3:3" x14ac:dyDescent="0.2">
      <c r="C25947" s="13"/>
    </row>
    <row r="25948" spans="3:3" x14ac:dyDescent="0.2">
      <c r="C25948" s="13"/>
    </row>
    <row r="25949" spans="3:3" x14ac:dyDescent="0.2">
      <c r="C25949" s="13"/>
    </row>
    <row r="25950" spans="3:3" x14ac:dyDescent="0.2">
      <c r="C25950" s="13"/>
    </row>
    <row r="25951" spans="3:3" x14ac:dyDescent="0.2">
      <c r="C25951" s="13"/>
    </row>
    <row r="25952" spans="3:3" x14ac:dyDescent="0.2">
      <c r="C25952" s="13"/>
    </row>
    <row r="25953" spans="3:3" x14ac:dyDescent="0.2">
      <c r="C25953" s="13"/>
    </row>
    <row r="25954" spans="3:3" x14ac:dyDescent="0.2">
      <c r="C25954" s="13"/>
    </row>
    <row r="25955" spans="3:3" x14ac:dyDescent="0.2">
      <c r="C25955" s="13"/>
    </row>
    <row r="25956" spans="3:3" x14ac:dyDescent="0.2">
      <c r="C25956" s="13"/>
    </row>
    <row r="25957" spans="3:3" x14ac:dyDescent="0.2">
      <c r="C25957" s="13"/>
    </row>
    <row r="25958" spans="3:3" x14ac:dyDescent="0.2">
      <c r="C25958" s="13"/>
    </row>
    <row r="25959" spans="3:3" x14ac:dyDescent="0.2">
      <c r="C25959" s="13"/>
    </row>
    <row r="25960" spans="3:3" x14ac:dyDescent="0.2">
      <c r="C25960" s="13"/>
    </row>
    <row r="25961" spans="3:3" x14ac:dyDescent="0.2">
      <c r="C25961" s="13"/>
    </row>
    <row r="25962" spans="3:3" x14ac:dyDescent="0.2">
      <c r="C25962" s="13"/>
    </row>
    <row r="25963" spans="3:3" x14ac:dyDescent="0.2">
      <c r="C25963" s="13"/>
    </row>
    <row r="25964" spans="3:3" x14ac:dyDescent="0.2">
      <c r="C25964" s="13"/>
    </row>
    <row r="25965" spans="3:3" x14ac:dyDescent="0.2">
      <c r="C25965" s="13"/>
    </row>
    <row r="25966" spans="3:3" x14ac:dyDescent="0.2">
      <c r="C25966" s="13"/>
    </row>
    <row r="25967" spans="3:3" x14ac:dyDescent="0.2">
      <c r="C25967" s="13"/>
    </row>
    <row r="25968" spans="3:3" x14ac:dyDescent="0.2">
      <c r="C25968" s="13"/>
    </row>
    <row r="25969" spans="3:3" x14ac:dyDescent="0.2">
      <c r="C25969" s="13"/>
    </row>
    <row r="25970" spans="3:3" x14ac:dyDescent="0.2">
      <c r="C25970" s="13"/>
    </row>
    <row r="25971" spans="3:3" x14ac:dyDescent="0.2">
      <c r="C25971" s="13"/>
    </row>
    <row r="25972" spans="3:3" x14ac:dyDescent="0.2">
      <c r="C25972" s="13"/>
    </row>
    <row r="25973" spans="3:3" x14ac:dyDescent="0.2">
      <c r="C25973" s="13"/>
    </row>
    <row r="25974" spans="3:3" x14ac:dyDescent="0.2">
      <c r="C25974" s="13"/>
    </row>
    <row r="25975" spans="3:3" x14ac:dyDescent="0.2">
      <c r="C25975" s="13"/>
    </row>
    <row r="25976" spans="3:3" x14ac:dyDescent="0.2">
      <c r="C25976" s="13"/>
    </row>
    <row r="25977" spans="3:3" x14ac:dyDescent="0.2">
      <c r="C25977" s="13"/>
    </row>
    <row r="25978" spans="3:3" x14ac:dyDescent="0.2">
      <c r="C25978" s="13"/>
    </row>
    <row r="25979" spans="3:3" x14ac:dyDescent="0.2">
      <c r="C25979" s="13"/>
    </row>
    <row r="25980" spans="3:3" x14ac:dyDescent="0.2">
      <c r="C25980" s="13"/>
    </row>
    <row r="25981" spans="3:3" x14ac:dyDescent="0.2">
      <c r="C25981" s="13"/>
    </row>
    <row r="25982" spans="3:3" x14ac:dyDescent="0.2">
      <c r="C25982" s="13"/>
    </row>
    <row r="25983" spans="3:3" x14ac:dyDescent="0.2">
      <c r="C25983" s="13"/>
    </row>
    <row r="25984" spans="3:3" x14ac:dyDescent="0.2">
      <c r="C25984" s="13"/>
    </row>
    <row r="25985" spans="3:3" x14ac:dyDescent="0.2">
      <c r="C25985" s="13"/>
    </row>
    <row r="25986" spans="3:3" x14ac:dyDescent="0.2">
      <c r="C25986" s="13"/>
    </row>
    <row r="25987" spans="3:3" x14ac:dyDescent="0.2">
      <c r="C25987" s="13"/>
    </row>
    <row r="25988" spans="3:3" x14ac:dyDescent="0.2">
      <c r="C25988" s="13"/>
    </row>
    <row r="25989" spans="3:3" x14ac:dyDescent="0.2">
      <c r="C25989" s="13"/>
    </row>
    <row r="25990" spans="3:3" x14ac:dyDescent="0.2">
      <c r="C25990" s="13"/>
    </row>
    <row r="25991" spans="3:3" x14ac:dyDescent="0.2">
      <c r="C25991" s="13"/>
    </row>
    <row r="25992" spans="3:3" x14ac:dyDescent="0.2">
      <c r="C25992" s="13"/>
    </row>
    <row r="25993" spans="3:3" x14ac:dyDescent="0.2">
      <c r="C25993" s="13"/>
    </row>
    <row r="25994" spans="3:3" x14ac:dyDescent="0.2">
      <c r="C25994" s="13"/>
    </row>
    <row r="25995" spans="3:3" x14ac:dyDescent="0.2">
      <c r="C25995" s="13"/>
    </row>
    <row r="25996" spans="3:3" x14ac:dyDescent="0.2">
      <c r="C25996" s="13"/>
    </row>
    <row r="25997" spans="3:3" x14ac:dyDescent="0.2">
      <c r="C25997" s="13"/>
    </row>
    <row r="25998" spans="3:3" x14ac:dyDescent="0.2">
      <c r="C25998" s="13"/>
    </row>
    <row r="25999" spans="3:3" x14ac:dyDescent="0.2">
      <c r="C25999" s="13"/>
    </row>
    <row r="26000" spans="3:3" x14ac:dyDescent="0.2">
      <c r="C26000" s="13"/>
    </row>
    <row r="26001" spans="3:3" x14ac:dyDescent="0.2">
      <c r="C26001" s="13"/>
    </row>
    <row r="26002" spans="3:3" x14ac:dyDescent="0.2">
      <c r="C26002" s="13"/>
    </row>
    <row r="26003" spans="3:3" x14ac:dyDescent="0.2">
      <c r="C26003" s="13"/>
    </row>
    <row r="26004" spans="3:3" x14ac:dyDescent="0.2">
      <c r="C26004" s="13"/>
    </row>
    <row r="26005" spans="3:3" x14ac:dyDescent="0.2">
      <c r="C26005" s="13"/>
    </row>
    <row r="26006" spans="3:3" x14ac:dyDescent="0.2">
      <c r="C26006" s="13"/>
    </row>
    <row r="26007" spans="3:3" x14ac:dyDescent="0.2">
      <c r="C26007" s="13"/>
    </row>
    <row r="26008" spans="3:3" x14ac:dyDescent="0.2">
      <c r="C26008" s="13"/>
    </row>
    <row r="26009" spans="3:3" x14ac:dyDescent="0.2">
      <c r="C26009" s="13"/>
    </row>
    <row r="26010" spans="3:3" x14ac:dyDescent="0.2">
      <c r="C26010" s="13"/>
    </row>
    <row r="26011" spans="3:3" x14ac:dyDescent="0.2">
      <c r="C26011" s="13"/>
    </row>
    <row r="26012" spans="3:3" x14ac:dyDescent="0.2">
      <c r="C26012" s="13"/>
    </row>
    <row r="26013" spans="3:3" x14ac:dyDescent="0.2">
      <c r="C26013" s="13"/>
    </row>
    <row r="26014" spans="3:3" x14ac:dyDescent="0.2">
      <c r="C26014" s="13"/>
    </row>
    <row r="26015" spans="3:3" x14ac:dyDescent="0.2">
      <c r="C26015" s="13"/>
    </row>
    <row r="26016" spans="3:3" x14ac:dyDescent="0.2">
      <c r="C26016" s="13"/>
    </row>
    <row r="26017" spans="3:3" x14ac:dyDescent="0.2">
      <c r="C26017" s="13"/>
    </row>
    <row r="26018" spans="3:3" x14ac:dyDescent="0.2">
      <c r="C26018" s="13"/>
    </row>
    <row r="26019" spans="3:3" x14ac:dyDescent="0.2">
      <c r="C26019" s="13"/>
    </row>
    <row r="26020" spans="3:3" x14ac:dyDescent="0.2">
      <c r="C26020" s="13"/>
    </row>
    <row r="26021" spans="3:3" x14ac:dyDescent="0.2">
      <c r="C26021" s="13"/>
    </row>
    <row r="26022" spans="3:3" x14ac:dyDescent="0.2">
      <c r="C26022" s="13"/>
    </row>
    <row r="26023" spans="3:3" x14ac:dyDescent="0.2">
      <c r="C26023" s="13"/>
    </row>
    <row r="26024" spans="3:3" x14ac:dyDescent="0.2">
      <c r="C26024" s="13"/>
    </row>
    <row r="26025" spans="3:3" x14ac:dyDescent="0.2">
      <c r="C26025" s="13"/>
    </row>
    <row r="26026" spans="3:3" x14ac:dyDescent="0.2">
      <c r="C26026" s="13"/>
    </row>
    <row r="26027" spans="3:3" x14ac:dyDescent="0.2">
      <c r="C26027" s="13"/>
    </row>
    <row r="26028" spans="3:3" x14ac:dyDescent="0.2">
      <c r="C26028" s="13"/>
    </row>
    <row r="26029" spans="3:3" x14ac:dyDescent="0.2">
      <c r="C26029" s="13"/>
    </row>
    <row r="26030" spans="3:3" x14ac:dyDescent="0.2">
      <c r="C26030" s="13"/>
    </row>
    <row r="26031" spans="3:3" x14ac:dyDescent="0.2">
      <c r="C26031" s="13"/>
    </row>
    <row r="26032" spans="3:3" x14ac:dyDescent="0.2">
      <c r="C26032" s="13"/>
    </row>
    <row r="26033" spans="3:3" x14ac:dyDescent="0.2">
      <c r="C26033" s="13"/>
    </row>
    <row r="26034" spans="3:3" x14ac:dyDescent="0.2">
      <c r="C26034" s="13"/>
    </row>
    <row r="26035" spans="3:3" x14ac:dyDescent="0.2">
      <c r="C26035" s="13"/>
    </row>
    <row r="26036" spans="3:3" x14ac:dyDescent="0.2">
      <c r="C26036" s="13"/>
    </row>
    <row r="26037" spans="3:3" x14ac:dyDescent="0.2">
      <c r="C26037" s="13"/>
    </row>
    <row r="26038" spans="3:3" x14ac:dyDescent="0.2">
      <c r="C26038" s="13"/>
    </row>
    <row r="26039" spans="3:3" x14ac:dyDescent="0.2">
      <c r="C26039" s="13"/>
    </row>
    <row r="26040" spans="3:3" x14ac:dyDescent="0.2">
      <c r="C26040" s="13"/>
    </row>
    <row r="26041" spans="3:3" x14ac:dyDescent="0.2">
      <c r="C26041" s="13"/>
    </row>
    <row r="26042" spans="3:3" x14ac:dyDescent="0.2">
      <c r="C26042" s="13"/>
    </row>
    <row r="26043" spans="3:3" x14ac:dyDescent="0.2">
      <c r="C26043" s="13"/>
    </row>
    <row r="26044" spans="3:3" x14ac:dyDescent="0.2">
      <c r="C26044" s="13"/>
    </row>
    <row r="26045" spans="3:3" x14ac:dyDescent="0.2">
      <c r="C26045" s="13"/>
    </row>
    <row r="26046" spans="3:3" x14ac:dyDescent="0.2">
      <c r="C26046" s="13"/>
    </row>
    <row r="26047" spans="3:3" x14ac:dyDescent="0.2">
      <c r="C26047" s="13"/>
    </row>
    <row r="26048" spans="3:3" x14ac:dyDescent="0.2">
      <c r="C26048" s="13"/>
    </row>
    <row r="26049" spans="3:3" x14ac:dyDescent="0.2">
      <c r="C26049" s="13"/>
    </row>
    <row r="26050" spans="3:3" x14ac:dyDescent="0.2">
      <c r="C26050" s="13"/>
    </row>
    <row r="26051" spans="3:3" x14ac:dyDescent="0.2">
      <c r="C26051" s="13"/>
    </row>
    <row r="26052" spans="3:3" x14ac:dyDescent="0.2">
      <c r="C26052" s="13"/>
    </row>
    <row r="26053" spans="3:3" x14ac:dyDescent="0.2">
      <c r="C26053" s="13"/>
    </row>
    <row r="26054" spans="3:3" x14ac:dyDescent="0.2">
      <c r="C26054" s="13"/>
    </row>
    <row r="26055" spans="3:3" x14ac:dyDescent="0.2">
      <c r="C26055" s="13"/>
    </row>
    <row r="26056" spans="3:3" x14ac:dyDescent="0.2">
      <c r="C26056" s="13"/>
    </row>
    <row r="26057" spans="3:3" x14ac:dyDescent="0.2">
      <c r="C26057" s="13"/>
    </row>
    <row r="26058" spans="3:3" x14ac:dyDescent="0.2">
      <c r="C26058" s="13"/>
    </row>
    <row r="26059" spans="3:3" x14ac:dyDescent="0.2">
      <c r="C26059" s="13"/>
    </row>
    <row r="26060" spans="3:3" x14ac:dyDescent="0.2">
      <c r="C26060" s="13"/>
    </row>
    <row r="26061" spans="3:3" x14ac:dyDescent="0.2">
      <c r="C26061" s="13"/>
    </row>
    <row r="26062" spans="3:3" x14ac:dyDescent="0.2">
      <c r="C26062" s="13"/>
    </row>
    <row r="26063" spans="3:3" x14ac:dyDescent="0.2">
      <c r="C26063" s="13"/>
    </row>
    <row r="26064" spans="3:3" x14ac:dyDescent="0.2">
      <c r="C26064" s="13"/>
    </row>
    <row r="26065" spans="3:3" x14ac:dyDescent="0.2">
      <c r="C26065" s="13"/>
    </row>
    <row r="26066" spans="3:3" x14ac:dyDescent="0.2">
      <c r="C26066" s="13"/>
    </row>
    <row r="26067" spans="3:3" x14ac:dyDescent="0.2">
      <c r="C26067" s="13"/>
    </row>
    <row r="26068" spans="3:3" x14ac:dyDescent="0.2">
      <c r="C26068" s="13"/>
    </row>
    <row r="26069" spans="3:3" x14ac:dyDescent="0.2">
      <c r="C26069" s="13"/>
    </row>
    <row r="26070" spans="3:3" x14ac:dyDescent="0.2">
      <c r="C26070" s="13"/>
    </row>
    <row r="26071" spans="3:3" x14ac:dyDescent="0.2">
      <c r="C26071" s="13"/>
    </row>
    <row r="26072" spans="3:3" x14ac:dyDescent="0.2">
      <c r="C26072" s="13"/>
    </row>
    <row r="26073" spans="3:3" x14ac:dyDescent="0.2">
      <c r="C26073" s="13"/>
    </row>
    <row r="26074" spans="3:3" x14ac:dyDescent="0.2">
      <c r="C26074" s="13"/>
    </row>
    <row r="26075" spans="3:3" x14ac:dyDescent="0.2">
      <c r="C26075" s="13"/>
    </row>
    <row r="26076" spans="3:3" x14ac:dyDescent="0.2">
      <c r="C26076" s="13"/>
    </row>
    <row r="26077" spans="3:3" x14ac:dyDescent="0.2">
      <c r="C26077" s="13"/>
    </row>
    <row r="26078" spans="3:3" x14ac:dyDescent="0.2">
      <c r="C26078" s="13"/>
    </row>
    <row r="26079" spans="3:3" x14ac:dyDescent="0.2">
      <c r="C26079" s="13"/>
    </row>
    <row r="26080" spans="3:3" x14ac:dyDescent="0.2">
      <c r="C26080" s="13"/>
    </row>
    <row r="26081" spans="3:3" x14ac:dyDescent="0.2">
      <c r="C26081" s="13"/>
    </row>
    <row r="26082" spans="3:3" x14ac:dyDescent="0.2">
      <c r="C26082" s="13"/>
    </row>
    <row r="26083" spans="3:3" x14ac:dyDescent="0.2">
      <c r="C26083" s="13"/>
    </row>
    <row r="26084" spans="3:3" x14ac:dyDescent="0.2">
      <c r="C26084" s="13"/>
    </row>
    <row r="26085" spans="3:3" x14ac:dyDescent="0.2">
      <c r="C26085" s="13"/>
    </row>
    <row r="26086" spans="3:3" x14ac:dyDescent="0.2">
      <c r="C26086" s="13"/>
    </row>
    <row r="26087" spans="3:3" x14ac:dyDescent="0.2">
      <c r="C26087" s="13"/>
    </row>
    <row r="26088" spans="3:3" x14ac:dyDescent="0.2">
      <c r="C26088" s="13"/>
    </row>
    <row r="26089" spans="3:3" x14ac:dyDescent="0.2">
      <c r="C26089" s="13"/>
    </row>
    <row r="26090" spans="3:3" x14ac:dyDescent="0.2">
      <c r="C26090" s="13"/>
    </row>
    <row r="26091" spans="3:3" x14ac:dyDescent="0.2">
      <c r="C26091" s="13"/>
    </row>
    <row r="26092" spans="3:3" x14ac:dyDescent="0.2">
      <c r="C26092" s="13"/>
    </row>
    <row r="26093" spans="3:3" x14ac:dyDescent="0.2">
      <c r="C26093" s="13"/>
    </row>
    <row r="26094" spans="3:3" x14ac:dyDescent="0.2">
      <c r="C26094" s="13"/>
    </row>
    <row r="26095" spans="3:3" x14ac:dyDescent="0.2">
      <c r="C26095" s="13"/>
    </row>
    <row r="26096" spans="3:3" x14ac:dyDescent="0.2">
      <c r="C26096" s="13"/>
    </row>
    <row r="26097" spans="3:3" x14ac:dyDescent="0.2">
      <c r="C26097" s="13"/>
    </row>
    <row r="26098" spans="3:3" x14ac:dyDescent="0.2">
      <c r="C26098" s="13"/>
    </row>
    <row r="26099" spans="3:3" x14ac:dyDescent="0.2">
      <c r="C26099" s="13"/>
    </row>
    <row r="26100" spans="3:3" x14ac:dyDescent="0.2">
      <c r="C26100" s="13"/>
    </row>
    <row r="26101" spans="3:3" x14ac:dyDescent="0.2">
      <c r="C26101" s="13"/>
    </row>
    <row r="26102" spans="3:3" x14ac:dyDescent="0.2">
      <c r="C26102" s="13"/>
    </row>
    <row r="26103" spans="3:3" x14ac:dyDescent="0.2">
      <c r="C26103" s="13"/>
    </row>
    <row r="26104" spans="3:3" x14ac:dyDescent="0.2">
      <c r="C26104" s="13"/>
    </row>
    <row r="26105" spans="3:3" x14ac:dyDescent="0.2">
      <c r="C26105" s="13"/>
    </row>
    <row r="26106" spans="3:3" x14ac:dyDescent="0.2">
      <c r="C26106" s="13"/>
    </row>
    <row r="26107" spans="3:3" x14ac:dyDescent="0.2">
      <c r="C26107" s="13"/>
    </row>
    <row r="26108" spans="3:3" x14ac:dyDescent="0.2">
      <c r="C26108" s="13"/>
    </row>
    <row r="26109" spans="3:3" x14ac:dyDescent="0.2">
      <c r="C26109" s="13"/>
    </row>
    <row r="26110" spans="3:3" x14ac:dyDescent="0.2">
      <c r="C26110" s="13"/>
    </row>
    <row r="26111" spans="3:3" x14ac:dyDescent="0.2">
      <c r="C26111" s="13"/>
    </row>
    <row r="26112" spans="3:3" x14ac:dyDescent="0.2">
      <c r="C26112" s="13"/>
    </row>
    <row r="26113" spans="3:3" x14ac:dyDescent="0.2">
      <c r="C26113" s="13"/>
    </row>
    <row r="26114" spans="3:3" x14ac:dyDescent="0.2">
      <c r="C26114" s="13"/>
    </row>
    <row r="26115" spans="3:3" x14ac:dyDescent="0.2">
      <c r="C26115" s="13"/>
    </row>
    <row r="26116" spans="3:3" x14ac:dyDescent="0.2">
      <c r="C26116" s="13"/>
    </row>
    <row r="26117" spans="3:3" x14ac:dyDescent="0.2">
      <c r="C26117" s="13"/>
    </row>
    <row r="26118" spans="3:3" x14ac:dyDescent="0.2">
      <c r="C26118" s="13"/>
    </row>
    <row r="26119" spans="3:3" x14ac:dyDescent="0.2">
      <c r="C26119" s="13"/>
    </row>
    <row r="26120" spans="3:3" x14ac:dyDescent="0.2">
      <c r="C26120" s="13"/>
    </row>
    <row r="26121" spans="3:3" x14ac:dyDescent="0.2">
      <c r="C26121" s="13"/>
    </row>
    <row r="26122" spans="3:3" x14ac:dyDescent="0.2">
      <c r="C26122" s="13"/>
    </row>
    <row r="26123" spans="3:3" x14ac:dyDescent="0.2">
      <c r="C26123" s="13"/>
    </row>
    <row r="26124" spans="3:3" x14ac:dyDescent="0.2">
      <c r="C26124" s="13"/>
    </row>
    <row r="26125" spans="3:3" x14ac:dyDescent="0.2">
      <c r="C26125" s="13"/>
    </row>
    <row r="26126" spans="3:3" x14ac:dyDescent="0.2">
      <c r="C26126" s="13"/>
    </row>
    <row r="26127" spans="3:3" x14ac:dyDescent="0.2">
      <c r="C26127" s="13"/>
    </row>
    <row r="26128" spans="3:3" x14ac:dyDescent="0.2">
      <c r="C26128" s="13"/>
    </row>
    <row r="26129" spans="3:3" x14ac:dyDescent="0.2">
      <c r="C26129" s="13"/>
    </row>
    <row r="26130" spans="3:3" x14ac:dyDescent="0.2">
      <c r="C26130" s="13"/>
    </row>
    <row r="26131" spans="3:3" x14ac:dyDescent="0.2">
      <c r="C26131" s="13"/>
    </row>
    <row r="26132" spans="3:3" x14ac:dyDescent="0.2">
      <c r="C26132" s="13"/>
    </row>
    <row r="26133" spans="3:3" x14ac:dyDescent="0.2">
      <c r="C26133" s="13"/>
    </row>
    <row r="26134" spans="3:3" x14ac:dyDescent="0.2">
      <c r="C26134" s="13"/>
    </row>
    <row r="26135" spans="3:3" x14ac:dyDescent="0.2">
      <c r="C26135" s="13"/>
    </row>
    <row r="26136" spans="3:3" x14ac:dyDescent="0.2">
      <c r="C26136" s="13"/>
    </row>
    <row r="26137" spans="3:3" x14ac:dyDescent="0.2">
      <c r="C26137" s="13"/>
    </row>
    <row r="26138" spans="3:3" x14ac:dyDescent="0.2">
      <c r="C26138" s="13"/>
    </row>
    <row r="26139" spans="3:3" x14ac:dyDescent="0.2">
      <c r="C26139" s="13"/>
    </row>
    <row r="26140" spans="3:3" x14ac:dyDescent="0.2">
      <c r="C26140" s="13"/>
    </row>
    <row r="26141" spans="3:3" x14ac:dyDescent="0.2">
      <c r="C26141" s="13"/>
    </row>
    <row r="26142" spans="3:3" x14ac:dyDescent="0.2">
      <c r="C26142" s="13"/>
    </row>
    <row r="26143" spans="3:3" x14ac:dyDescent="0.2">
      <c r="C26143" s="13"/>
    </row>
    <row r="26144" spans="3:3" x14ac:dyDescent="0.2">
      <c r="C26144" s="13"/>
    </row>
    <row r="26145" spans="3:3" x14ac:dyDescent="0.2">
      <c r="C26145" s="13"/>
    </row>
    <row r="26146" spans="3:3" x14ac:dyDescent="0.2">
      <c r="C26146" s="13"/>
    </row>
    <row r="26147" spans="3:3" x14ac:dyDescent="0.2">
      <c r="C26147" s="13"/>
    </row>
    <row r="26148" spans="3:3" x14ac:dyDescent="0.2">
      <c r="C26148" s="13"/>
    </row>
    <row r="26149" spans="3:3" x14ac:dyDescent="0.2">
      <c r="C26149" s="13"/>
    </row>
    <row r="26150" spans="3:3" x14ac:dyDescent="0.2">
      <c r="C26150" s="13"/>
    </row>
    <row r="26151" spans="3:3" x14ac:dyDescent="0.2">
      <c r="C26151" s="13"/>
    </row>
    <row r="26152" spans="3:3" x14ac:dyDescent="0.2">
      <c r="C26152" s="13"/>
    </row>
    <row r="26153" spans="3:3" x14ac:dyDescent="0.2">
      <c r="C26153" s="13"/>
    </row>
    <row r="26154" spans="3:3" x14ac:dyDescent="0.2">
      <c r="C26154" s="13"/>
    </row>
    <row r="26155" spans="3:3" x14ac:dyDescent="0.2">
      <c r="C26155" s="13"/>
    </row>
    <row r="26156" spans="3:3" x14ac:dyDescent="0.2">
      <c r="C26156" s="13"/>
    </row>
    <row r="26157" spans="3:3" x14ac:dyDescent="0.2">
      <c r="C26157" s="13"/>
    </row>
    <row r="26158" spans="3:3" x14ac:dyDescent="0.2">
      <c r="C26158" s="13"/>
    </row>
    <row r="26159" spans="3:3" x14ac:dyDescent="0.2">
      <c r="C26159" s="13"/>
    </row>
    <row r="26160" spans="3:3" x14ac:dyDescent="0.2">
      <c r="C26160" s="13"/>
    </row>
    <row r="26161" spans="3:3" x14ac:dyDescent="0.2">
      <c r="C26161" s="13"/>
    </row>
    <row r="26162" spans="3:3" x14ac:dyDescent="0.2">
      <c r="C26162" s="13"/>
    </row>
    <row r="26163" spans="3:3" x14ac:dyDescent="0.2">
      <c r="C26163" s="13"/>
    </row>
    <row r="26164" spans="3:3" x14ac:dyDescent="0.2">
      <c r="C26164" s="13"/>
    </row>
    <row r="26165" spans="3:3" x14ac:dyDescent="0.2">
      <c r="C26165" s="13"/>
    </row>
    <row r="26166" spans="3:3" x14ac:dyDescent="0.2">
      <c r="C26166" s="13"/>
    </row>
    <row r="26167" spans="3:3" x14ac:dyDescent="0.2">
      <c r="C26167" s="13"/>
    </row>
    <row r="26168" spans="3:3" x14ac:dyDescent="0.2">
      <c r="C26168" s="13"/>
    </row>
    <row r="26169" spans="3:3" x14ac:dyDescent="0.2">
      <c r="C26169" s="13"/>
    </row>
    <row r="26170" spans="3:3" x14ac:dyDescent="0.2">
      <c r="C26170" s="13"/>
    </row>
    <row r="26171" spans="3:3" x14ac:dyDescent="0.2">
      <c r="C26171" s="13"/>
    </row>
    <row r="26172" spans="3:3" x14ac:dyDescent="0.2">
      <c r="C26172" s="13"/>
    </row>
    <row r="26173" spans="3:3" x14ac:dyDescent="0.2">
      <c r="C26173" s="13"/>
    </row>
    <row r="26174" spans="3:3" x14ac:dyDescent="0.2">
      <c r="C26174" s="13"/>
    </row>
    <row r="26175" spans="3:3" x14ac:dyDescent="0.2">
      <c r="C26175" s="13"/>
    </row>
    <row r="26176" spans="3:3" x14ac:dyDescent="0.2">
      <c r="C26176" s="13"/>
    </row>
    <row r="26177" spans="3:3" x14ac:dyDescent="0.2">
      <c r="C26177" s="13"/>
    </row>
    <row r="26178" spans="3:3" x14ac:dyDescent="0.2">
      <c r="C26178" s="13"/>
    </row>
    <row r="26179" spans="3:3" x14ac:dyDescent="0.2">
      <c r="C26179" s="13"/>
    </row>
    <row r="26180" spans="3:3" x14ac:dyDescent="0.2">
      <c r="C26180" s="13"/>
    </row>
    <row r="26181" spans="3:3" x14ac:dyDescent="0.2">
      <c r="C26181" s="13"/>
    </row>
    <row r="26182" spans="3:3" x14ac:dyDescent="0.2">
      <c r="C26182" s="13"/>
    </row>
    <row r="26183" spans="3:3" x14ac:dyDescent="0.2">
      <c r="C26183" s="13"/>
    </row>
    <row r="26184" spans="3:3" x14ac:dyDescent="0.2">
      <c r="C26184" s="13"/>
    </row>
    <row r="26185" spans="3:3" x14ac:dyDescent="0.2">
      <c r="C26185" s="13"/>
    </row>
    <row r="26186" spans="3:3" x14ac:dyDescent="0.2">
      <c r="C26186" s="13"/>
    </row>
    <row r="26187" spans="3:3" x14ac:dyDescent="0.2">
      <c r="C26187" s="13"/>
    </row>
    <row r="26188" spans="3:3" x14ac:dyDescent="0.2">
      <c r="C26188" s="13"/>
    </row>
    <row r="26189" spans="3:3" x14ac:dyDescent="0.2">
      <c r="C26189" s="13"/>
    </row>
    <row r="26190" spans="3:3" x14ac:dyDescent="0.2">
      <c r="C26190" s="13"/>
    </row>
    <row r="26191" spans="3:3" x14ac:dyDescent="0.2">
      <c r="C26191" s="13"/>
    </row>
    <row r="26192" spans="3:3" x14ac:dyDescent="0.2">
      <c r="C26192" s="13"/>
    </row>
    <row r="26193" spans="3:3" x14ac:dyDescent="0.2">
      <c r="C26193" s="13"/>
    </row>
    <row r="26194" spans="3:3" x14ac:dyDescent="0.2">
      <c r="C26194" s="13"/>
    </row>
    <row r="26195" spans="3:3" x14ac:dyDescent="0.2">
      <c r="C26195" s="13"/>
    </row>
    <row r="26196" spans="3:3" x14ac:dyDescent="0.2">
      <c r="C26196" s="13"/>
    </row>
    <row r="26197" spans="3:3" x14ac:dyDescent="0.2">
      <c r="C26197" s="13"/>
    </row>
    <row r="26198" spans="3:3" x14ac:dyDescent="0.2">
      <c r="C26198" s="13"/>
    </row>
    <row r="26199" spans="3:3" x14ac:dyDescent="0.2">
      <c r="C26199" s="13"/>
    </row>
    <row r="26200" spans="3:3" x14ac:dyDescent="0.2">
      <c r="C26200" s="13"/>
    </row>
    <row r="26201" spans="3:3" x14ac:dyDescent="0.2">
      <c r="C26201" s="13"/>
    </row>
    <row r="26202" spans="3:3" x14ac:dyDescent="0.2">
      <c r="C26202" s="13"/>
    </row>
    <row r="26203" spans="3:3" x14ac:dyDescent="0.2">
      <c r="C26203" s="13"/>
    </row>
    <row r="26204" spans="3:3" x14ac:dyDescent="0.2">
      <c r="C26204" s="13"/>
    </row>
    <row r="26205" spans="3:3" x14ac:dyDescent="0.2">
      <c r="C26205" s="13"/>
    </row>
    <row r="26206" spans="3:3" x14ac:dyDescent="0.2">
      <c r="C26206" s="13"/>
    </row>
    <row r="26207" spans="3:3" x14ac:dyDescent="0.2">
      <c r="C26207" s="13"/>
    </row>
    <row r="26208" spans="3:3" x14ac:dyDescent="0.2">
      <c r="C26208" s="13"/>
    </row>
    <row r="26209" spans="3:3" x14ac:dyDescent="0.2">
      <c r="C26209" s="13"/>
    </row>
    <row r="26210" spans="3:3" x14ac:dyDescent="0.2">
      <c r="C26210" s="13"/>
    </row>
    <row r="26211" spans="3:3" x14ac:dyDescent="0.2">
      <c r="C26211" s="13"/>
    </row>
    <row r="26212" spans="3:3" x14ac:dyDescent="0.2">
      <c r="C26212" s="13"/>
    </row>
    <row r="26213" spans="3:3" x14ac:dyDescent="0.2">
      <c r="C26213" s="13"/>
    </row>
    <row r="26214" spans="3:3" x14ac:dyDescent="0.2">
      <c r="C26214" s="13"/>
    </row>
    <row r="26215" spans="3:3" x14ac:dyDescent="0.2">
      <c r="C26215" s="13"/>
    </row>
    <row r="26216" spans="3:3" x14ac:dyDescent="0.2">
      <c r="C26216" s="13"/>
    </row>
    <row r="26217" spans="3:3" x14ac:dyDescent="0.2">
      <c r="C26217" s="13"/>
    </row>
    <row r="26218" spans="3:3" x14ac:dyDescent="0.2">
      <c r="C26218" s="13"/>
    </row>
    <row r="26219" spans="3:3" x14ac:dyDescent="0.2">
      <c r="C26219" s="13"/>
    </row>
    <row r="26220" spans="3:3" x14ac:dyDescent="0.2">
      <c r="C26220" s="13"/>
    </row>
    <row r="26221" spans="3:3" x14ac:dyDescent="0.2">
      <c r="C26221" s="13"/>
    </row>
    <row r="26222" spans="3:3" x14ac:dyDescent="0.2">
      <c r="C26222" s="13"/>
    </row>
    <row r="26223" spans="3:3" x14ac:dyDescent="0.2">
      <c r="C26223" s="13"/>
    </row>
    <row r="26224" spans="3:3" x14ac:dyDescent="0.2">
      <c r="C26224" s="13"/>
    </row>
    <row r="26225" spans="3:3" x14ac:dyDescent="0.2">
      <c r="C26225" s="13"/>
    </row>
    <row r="26226" spans="3:3" x14ac:dyDescent="0.2">
      <c r="C26226" s="13"/>
    </row>
    <row r="26227" spans="3:3" x14ac:dyDescent="0.2">
      <c r="C26227" s="13"/>
    </row>
    <row r="26228" spans="3:3" x14ac:dyDescent="0.2">
      <c r="C26228" s="13"/>
    </row>
    <row r="26229" spans="3:3" x14ac:dyDescent="0.2">
      <c r="C26229" s="13"/>
    </row>
    <row r="26230" spans="3:3" x14ac:dyDescent="0.2">
      <c r="C26230" s="13"/>
    </row>
    <row r="26231" spans="3:3" x14ac:dyDescent="0.2">
      <c r="C26231" s="13"/>
    </row>
    <row r="26232" spans="3:3" x14ac:dyDescent="0.2">
      <c r="C26232" s="13"/>
    </row>
    <row r="26233" spans="3:3" x14ac:dyDescent="0.2">
      <c r="C26233" s="13"/>
    </row>
    <row r="26234" spans="3:3" x14ac:dyDescent="0.2">
      <c r="C26234" s="13"/>
    </row>
    <row r="26235" spans="3:3" x14ac:dyDescent="0.2">
      <c r="C26235" s="13"/>
    </row>
    <row r="26236" spans="3:3" x14ac:dyDescent="0.2">
      <c r="C26236" s="13"/>
    </row>
    <row r="26237" spans="3:3" x14ac:dyDescent="0.2">
      <c r="C26237" s="13"/>
    </row>
    <row r="26238" spans="3:3" x14ac:dyDescent="0.2">
      <c r="C26238" s="13"/>
    </row>
    <row r="26239" spans="3:3" x14ac:dyDescent="0.2">
      <c r="C26239" s="13"/>
    </row>
    <row r="26240" spans="3:3" x14ac:dyDescent="0.2">
      <c r="C26240" s="13"/>
    </row>
    <row r="26241" spans="3:3" x14ac:dyDescent="0.2">
      <c r="C26241" s="13"/>
    </row>
    <row r="26242" spans="3:3" x14ac:dyDescent="0.2">
      <c r="C26242" s="13"/>
    </row>
    <row r="26243" spans="3:3" x14ac:dyDescent="0.2">
      <c r="C26243" s="13"/>
    </row>
    <row r="26244" spans="3:3" x14ac:dyDescent="0.2">
      <c r="C26244" s="13"/>
    </row>
    <row r="26245" spans="3:3" x14ac:dyDescent="0.2">
      <c r="C26245" s="13"/>
    </row>
    <row r="26246" spans="3:3" x14ac:dyDescent="0.2">
      <c r="C26246" s="13"/>
    </row>
    <row r="26247" spans="3:3" x14ac:dyDescent="0.2">
      <c r="C26247" s="13"/>
    </row>
    <row r="26248" spans="3:3" x14ac:dyDescent="0.2">
      <c r="C26248" s="13"/>
    </row>
    <row r="26249" spans="3:3" x14ac:dyDescent="0.2">
      <c r="C26249" s="13"/>
    </row>
    <row r="26250" spans="3:3" x14ac:dyDescent="0.2">
      <c r="C26250" s="13"/>
    </row>
    <row r="26251" spans="3:3" x14ac:dyDescent="0.2">
      <c r="C26251" s="13"/>
    </row>
    <row r="26252" spans="3:3" x14ac:dyDescent="0.2">
      <c r="C26252" s="13"/>
    </row>
    <row r="26253" spans="3:3" x14ac:dyDescent="0.2">
      <c r="C26253" s="13"/>
    </row>
    <row r="26254" spans="3:3" x14ac:dyDescent="0.2">
      <c r="C26254" s="13"/>
    </row>
    <row r="26255" spans="3:3" x14ac:dyDescent="0.2">
      <c r="C26255" s="13"/>
    </row>
    <row r="26256" spans="3:3" x14ac:dyDescent="0.2">
      <c r="C26256" s="13"/>
    </row>
    <row r="26257" spans="3:3" x14ac:dyDescent="0.2">
      <c r="C26257" s="13"/>
    </row>
    <row r="26258" spans="3:3" x14ac:dyDescent="0.2">
      <c r="C26258" s="13"/>
    </row>
    <row r="26259" spans="3:3" x14ac:dyDescent="0.2">
      <c r="C26259" s="13"/>
    </row>
    <row r="26260" spans="3:3" x14ac:dyDescent="0.2">
      <c r="C26260" s="13"/>
    </row>
    <row r="26261" spans="3:3" x14ac:dyDescent="0.2">
      <c r="C26261" s="13"/>
    </row>
    <row r="26262" spans="3:3" x14ac:dyDescent="0.2">
      <c r="C26262" s="13"/>
    </row>
    <row r="26263" spans="3:3" x14ac:dyDescent="0.2">
      <c r="C26263" s="13"/>
    </row>
    <row r="26264" spans="3:3" x14ac:dyDescent="0.2">
      <c r="C26264" s="13"/>
    </row>
    <row r="26265" spans="3:3" x14ac:dyDescent="0.2">
      <c r="C26265" s="13"/>
    </row>
    <row r="26266" spans="3:3" x14ac:dyDescent="0.2">
      <c r="C26266" s="13"/>
    </row>
    <row r="26267" spans="3:3" x14ac:dyDescent="0.2">
      <c r="C26267" s="13"/>
    </row>
    <row r="26268" spans="3:3" x14ac:dyDescent="0.2">
      <c r="C26268" s="13"/>
    </row>
    <row r="26269" spans="3:3" x14ac:dyDescent="0.2">
      <c r="C26269" s="13"/>
    </row>
    <row r="26270" spans="3:3" x14ac:dyDescent="0.2">
      <c r="C26270" s="13"/>
    </row>
    <row r="26271" spans="3:3" x14ac:dyDescent="0.2">
      <c r="C26271" s="13"/>
    </row>
    <row r="26272" spans="3:3" x14ac:dyDescent="0.2">
      <c r="C26272" s="13"/>
    </row>
    <row r="26273" spans="3:3" x14ac:dyDescent="0.2">
      <c r="C26273" s="13"/>
    </row>
    <row r="26274" spans="3:3" x14ac:dyDescent="0.2">
      <c r="C26274" s="13"/>
    </row>
    <row r="26275" spans="3:3" x14ac:dyDescent="0.2">
      <c r="C26275" s="13"/>
    </row>
    <row r="26276" spans="3:3" x14ac:dyDescent="0.2">
      <c r="C26276" s="13"/>
    </row>
    <row r="26277" spans="3:3" x14ac:dyDescent="0.2">
      <c r="C26277" s="13"/>
    </row>
    <row r="26278" spans="3:3" x14ac:dyDescent="0.2">
      <c r="C26278" s="13"/>
    </row>
    <row r="26279" spans="3:3" x14ac:dyDescent="0.2">
      <c r="C26279" s="13"/>
    </row>
    <row r="26280" spans="3:3" x14ac:dyDescent="0.2">
      <c r="C26280" s="13"/>
    </row>
    <row r="26281" spans="3:3" x14ac:dyDescent="0.2">
      <c r="C26281" s="13"/>
    </row>
    <row r="26282" spans="3:3" x14ac:dyDescent="0.2">
      <c r="C26282" s="13"/>
    </row>
    <row r="26283" spans="3:3" x14ac:dyDescent="0.2">
      <c r="C26283" s="13"/>
    </row>
    <row r="26284" spans="3:3" x14ac:dyDescent="0.2">
      <c r="C26284" s="13"/>
    </row>
    <row r="26285" spans="3:3" x14ac:dyDescent="0.2">
      <c r="C26285" s="13"/>
    </row>
    <row r="26286" spans="3:3" x14ac:dyDescent="0.2">
      <c r="C26286" s="13"/>
    </row>
    <row r="26287" spans="3:3" x14ac:dyDescent="0.2">
      <c r="C26287" s="13"/>
    </row>
    <row r="26288" spans="3:3" x14ac:dyDescent="0.2">
      <c r="C26288" s="13"/>
    </row>
    <row r="26289" spans="3:3" x14ac:dyDescent="0.2">
      <c r="C26289" s="13"/>
    </row>
    <row r="26290" spans="3:3" x14ac:dyDescent="0.2">
      <c r="C26290" s="13"/>
    </row>
    <row r="26291" spans="3:3" x14ac:dyDescent="0.2">
      <c r="C26291" s="13"/>
    </row>
    <row r="26292" spans="3:3" x14ac:dyDescent="0.2">
      <c r="C26292" s="13"/>
    </row>
    <row r="26293" spans="3:3" x14ac:dyDescent="0.2">
      <c r="C26293" s="13"/>
    </row>
    <row r="26294" spans="3:3" x14ac:dyDescent="0.2">
      <c r="C26294" s="13"/>
    </row>
    <row r="26295" spans="3:3" x14ac:dyDescent="0.2">
      <c r="C26295" s="13"/>
    </row>
    <row r="26296" spans="3:3" x14ac:dyDescent="0.2">
      <c r="C26296" s="13"/>
    </row>
    <row r="26297" spans="3:3" x14ac:dyDescent="0.2">
      <c r="C26297" s="13"/>
    </row>
    <row r="26298" spans="3:3" x14ac:dyDescent="0.2">
      <c r="C26298" s="13"/>
    </row>
    <row r="26299" spans="3:3" x14ac:dyDescent="0.2">
      <c r="C26299" s="13"/>
    </row>
    <row r="26300" spans="3:3" x14ac:dyDescent="0.2">
      <c r="C26300" s="13"/>
    </row>
    <row r="26301" spans="3:3" x14ac:dyDescent="0.2">
      <c r="C26301" s="13"/>
    </row>
    <row r="26302" spans="3:3" x14ac:dyDescent="0.2">
      <c r="C26302" s="13"/>
    </row>
    <row r="26303" spans="3:3" x14ac:dyDescent="0.2">
      <c r="C26303" s="13"/>
    </row>
    <row r="26304" spans="3:3" x14ac:dyDescent="0.2">
      <c r="C26304" s="13"/>
    </row>
    <row r="26305" spans="3:3" x14ac:dyDescent="0.2">
      <c r="C26305" s="13"/>
    </row>
    <row r="26306" spans="3:3" x14ac:dyDescent="0.2">
      <c r="C26306" s="13"/>
    </row>
    <row r="26307" spans="3:3" x14ac:dyDescent="0.2">
      <c r="C26307" s="13"/>
    </row>
    <row r="26308" spans="3:3" x14ac:dyDescent="0.2">
      <c r="C26308" s="13"/>
    </row>
    <row r="26309" spans="3:3" x14ac:dyDescent="0.2">
      <c r="C26309" s="13"/>
    </row>
    <row r="26310" spans="3:3" x14ac:dyDescent="0.2">
      <c r="C26310" s="13"/>
    </row>
    <row r="26311" spans="3:3" x14ac:dyDescent="0.2">
      <c r="C26311" s="13"/>
    </row>
    <row r="26312" spans="3:3" x14ac:dyDescent="0.2">
      <c r="C26312" s="13"/>
    </row>
    <row r="26313" spans="3:3" x14ac:dyDescent="0.2">
      <c r="C26313" s="13"/>
    </row>
    <row r="26314" spans="3:3" x14ac:dyDescent="0.2">
      <c r="C26314" s="13"/>
    </row>
    <row r="26315" spans="3:3" x14ac:dyDescent="0.2">
      <c r="C26315" s="13"/>
    </row>
    <row r="26316" spans="3:3" x14ac:dyDescent="0.2">
      <c r="C26316" s="13"/>
    </row>
    <row r="26317" spans="3:3" x14ac:dyDescent="0.2">
      <c r="C26317" s="13"/>
    </row>
    <row r="26318" spans="3:3" x14ac:dyDescent="0.2">
      <c r="C26318" s="13"/>
    </row>
    <row r="26319" spans="3:3" x14ac:dyDescent="0.2">
      <c r="C26319" s="13"/>
    </row>
    <row r="26320" spans="3:3" x14ac:dyDescent="0.2">
      <c r="C26320" s="13"/>
    </row>
    <row r="26321" spans="3:3" x14ac:dyDescent="0.2">
      <c r="C26321" s="13"/>
    </row>
    <row r="26322" spans="3:3" x14ac:dyDescent="0.2">
      <c r="C26322" s="13"/>
    </row>
    <row r="26323" spans="3:3" x14ac:dyDescent="0.2">
      <c r="C26323" s="13"/>
    </row>
    <row r="26324" spans="3:3" x14ac:dyDescent="0.2">
      <c r="C26324" s="13"/>
    </row>
    <row r="26325" spans="3:3" x14ac:dyDescent="0.2">
      <c r="C26325" s="13"/>
    </row>
    <row r="26326" spans="3:3" x14ac:dyDescent="0.2">
      <c r="C26326" s="13"/>
    </row>
    <row r="26327" spans="3:3" x14ac:dyDescent="0.2">
      <c r="C26327" s="13"/>
    </row>
    <row r="26328" spans="3:3" x14ac:dyDescent="0.2">
      <c r="C26328" s="13"/>
    </row>
    <row r="26329" spans="3:3" x14ac:dyDescent="0.2">
      <c r="C26329" s="13"/>
    </row>
    <row r="26330" spans="3:3" x14ac:dyDescent="0.2">
      <c r="C26330" s="13"/>
    </row>
    <row r="26331" spans="3:3" x14ac:dyDescent="0.2">
      <c r="C26331" s="13"/>
    </row>
    <row r="26332" spans="3:3" x14ac:dyDescent="0.2">
      <c r="C26332" s="13"/>
    </row>
    <row r="26333" spans="3:3" x14ac:dyDescent="0.2">
      <c r="C26333" s="13"/>
    </row>
    <row r="26334" spans="3:3" x14ac:dyDescent="0.2">
      <c r="C26334" s="13"/>
    </row>
    <row r="26335" spans="3:3" x14ac:dyDescent="0.2">
      <c r="C26335" s="13"/>
    </row>
    <row r="26336" spans="3:3" x14ac:dyDescent="0.2">
      <c r="C26336" s="13"/>
    </row>
    <row r="26337" spans="3:3" x14ac:dyDescent="0.2">
      <c r="C26337" s="13"/>
    </row>
    <row r="26338" spans="3:3" x14ac:dyDescent="0.2">
      <c r="C26338" s="13"/>
    </row>
    <row r="26339" spans="3:3" x14ac:dyDescent="0.2">
      <c r="C26339" s="13"/>
    </row>
    <row r="26340" spans="3:3" x14ac:dyDescent="0.2">
      <c r="C26340" s="13"/>
    </row>
    <row r="26341" spans="3:3" x14ac:dyDescent="0.2">
      <c r="C26341" s="13"/>
    </row>
    <row r="26342" spans="3:3" x14ac:dyDescent="0.2">
      <c r="C26342" s="13"/>
    </row>
    <row r="26343" spans="3:3" x14ac:dyDescent="0.2">
      <c r="C26343" s="13"/>
    </row>
    <row r="26344" spans="3:3" x14ac:dyDescent="0.2">
      <c r="C26344" s="13"/>
    </row>
    <row r="26345" spans="3:3" x14ac:dyDescent="0.2">
      <c r="C26345" s="13"/>
    </row>
    <row r="26346" spans="3:3" x14ac:dyDescent="0.2">
      <c r="C26346" s="13"/>
    </row>
    <row r="26347" spans="3:3" x14ac:dyDescent="0.2">
      <c r="C26347" s="13"/>
    </row>
    <row r="26348" spans="3:3" x14ac:dyDescent="0.2">
      <c r="C26348" s="13"/>
    </row>
    <row r="26349" spans="3:3" x14ac:dyDescent="0.2">
      <c r="C26349" s="13"/>
    </row>
    <row r="26350" spans="3:3" x14ac:dyDescent="0.2">
      <c r="C26350" s="13"/>
    </row>
    <row r="26351" spans="3:3" x14ac:dyDescent="0.2">
      <c r="C26351" s="13"/>
    </row>
    <row r="26352" spans="3:3" x14ac:dyDescent="0.2">
      <c r="C26352" s="13"/>
    </row>
    <row r="26353" spans="3:3" x14ac:dyDescent="0.2">
      <c r="C26353" s="13"/>
    </row>
    <row r="26354" spans="3:3" x14ac:dyDescent="0.2">
      <c r="C26354" s="13"/>
    </row>
    <row r="26355" spans="3:3" x14ac:dyDescent="0.2">
      <c r="C26355" s="13"/>
    </row>
    <row r="26356" spans="3:3" x14ac:dyDescent="0.2">
      <c r="C26356" s="13"/>
    </row>
    <row r="26357" spans="3:3" x14ac:dyDescent="0.2">
      <c r="C26357" s="13"/>
    </row>
    <row r="26358" spans="3:3" x14ac:dyDescent="0.2">
      <c r="C26358" s="13"/>
    </row>
    <row r="26359" spans="3:3" x14ac:dyDescent="0.2">
      <c r="C26359" s="13"/>
    </row>
    <row r="26360" spans="3:3" x14ac:dyDescent="0.2">
      <c r="C26360" s="13"/>
    </row>
    <row r="26361" spans="3:3" x14ac:dyDescent="0.2">
      <c r="C26361" s="13"/>
    </row>
    <row r="26362" spans="3:3" x14ac:dyDescent="0.2">
      <c r="C26362" s="13"/>
    </row>
    <row r="26363" spans="3:3" x14ac:dyDescent="0.2">
      <c r="C26363" s="13"/>
    </row>
    <row r="26364" spans="3:3" x14ac:dyDescent="0.2">
      <c r="C26364" s="13"/>
    </row>
    <row r="26365" spans="3:3" x14ac:dyDescent="0.2">
      <c r="C26365" s="13"/>
    </row>
    <row r="26366" spans="3:3" x14ac:dyDescent="0.2">
      <c r="C26366" s="13"/>
    </row>
    <row r="26367" spans="3:3" x14ac:dyDescent="0.2">
      <c r="C26367" s="13"/>
    </row>
    <row r="26368" spans="3:3" x14ac:dyDescent="0.2">
      <c r="C26368" s="13"/>
    </row>
    <row r="26369" spans="3:3" x14ac:dyDescent="0.2">
      <c r="C26369" s="13"/>
    </row>
    <row r="26370" spans="3:3" x14ac:dyDescent="0.2">
      <c r="C26370" s="13"/>
    </row>
    <row r="26371" spans="3:3" x14ac:dyDescent="0.2">
      <c r="C26371" s="13"/>
    </row>
    <row r="26372" spans="3:3" x14ac:dyDescent="0.2">
      <c r="C26372" s="13"/>
    </row>
    <row r="26373" spans="3:3" x14ac:dyDescent="0.2">
      <c r="C26373" s="13"/>
    </row>
    <row r="26374" spans="3:3" x14ac:dyDescent="0.2">
      <c r="C26374" s="13"/>
    </row>
    <row r="26375" spans="3:3" x14ac:dyDescent="0.2">
      <c r="C26375" s="13"/>
    </row>
    <row r="26376" spans="3:3" x14ac:dyDescent="0.2">
      <c r="C26376" s="13"/>
    </row>
    <row r="26377" spans="3:3" x14ac:dyDescent="0.2">
      <c r="C26377" s="13"/>
    </row>
    <row r="26378" spans="3:3" x14ac:dyDescent="0.2">
      <c r="C26378" s="13"/>
    </row>
    <row r="26379" spans="3:3" x14ac:dyDescent="0.2">
      <c r="C26379" s="13"/>
    </row>
    <row r="26380" spans="3:3" x14ac:dyDescent="0.2">
      <c r="C26380" s="13"/>
    </row>
    <row r="26381" spans="3:3" x14ac:dyDescent="0.2">
      <c r="C26381" s="13"/>
    </row>
    <row r="26382" spans="3:3" x14ac:dyDescent="0.2">
      <c r="C26382" s="13"/>
    </row>
    <row r="26383" spans="3:3" x14ac:dyDescent="0.2">
      <c r="C26383" s="13"/>
    </row>
    <row r="26384" spans="3:3" x14ac:dyDescent="0.2">
      <c r="C26384" s="13"/>
    </row>
    <row r="26385" spans="3:3" x14ac:dyDescent="0.2">
      <c r="C26385" s="13"/>
    </row>
    <row r="26386" spans="3:3" x14ac:dyDescent="0.2">
      <c r="C26386" s="13"/>
    </row>
    <row r="26387" spans="3:3" x14ac:dyDescent="0.2">
      <c r="C26387" s="13"/>
    </row>
    <row r="26388" spans="3:3" x14ac:dyDescent="0.2">
      <c r="C26388" s="13"/>
    </row>
    <row r="26389" spans="3:3" x14ac:dyDescent="0.2">
      <c r="C26389" s="13"/>
    </row>
    <row r="26390" spans="3:3" x14ac:dyDescent="0.2">
      <c r="C26390" s="13"/>
    </row>
    <row r="26391" spans="3:3" x14ac:dyDescent="0.2">
      <c r="C26391" s="13"/>
    </row>
    <row r="26392" spans="3:3" x14ac:dyDescent="0.2">
      <c r="C26392" s="13"/>
    </row>
    <row r="26393" spans="3:3" x14ac:dyDescent="0.2">
      <c r="C26393" s="13"/>
    </row>
    <row r="26394" spans="3:3" x14ac:dyDescent="0.2">
      <c r="C26394" s="13"/>
    </row>
    <row r="26395" spans="3:3" x14ac:dyDescent="0.2">
      <c r="C26395" s="13"/>
    </row>
    <row r="26396" spans="3:3" x14ac:dyDescent="0.2">
      <c r="C26396" s="13"/>
    </row>
    <row r="26397" spans="3:3" x14ac:dyDescent="0.2">
      <c r="C26397" s="13"/>
    </row>
    <row r="26398" spans="3:3" x14ac:dyDescent="0.2">
      <c r="C26398" s="13"/>
    </row>
    <row r="26399" spans="3:3" x14ac:dyDescent="0.2">
      <c r="C26399" s="13"/>
    </row>
    <row r="26400" spans="3:3" x14ac:dyDescent="0.2">
      <c r="C26400" s="13"/>
    </row>
    <row r="26401" spans="3:3" x14ac:dyDescent="0.2">
      <c r="C26401" s="13"/>
    </row>
    <row r="26402" spans="3:3" x14ac:dyDescent="0.2">
      <c r="C26402" s="13"/>
    </row>
    <row r="26403" spans="3:3" x14ac:dyDescent="0.2">
      <c r="C26403" s="13"/>
    </row>
    <row r="26404" spans="3:3" x14ac:dyDescent="0.2">
      <c r="C26404" s="13"/>
    </row>
    <row r="26405" spans="3:3" x14ac:dyDescent="0.2">
      <c r="C26405" s="13"/>
    </row>
    <row r="26406" spans="3:3" x14ac:dyDescent="0.2">
      <c r="C26406" s="13"/>
    </row>
    <row r="26407" spans="3:3" x14ac:dyDescent="0.2">
      <c r="C26407" s="13"/>
    </row>
    <row r="26408" spans="3:3" x14ac:dyDescent="0.2">
      <c r="C26408" s="13"/>
    </row>
    <row r="26409" spans="3:3" x14ac:dyDescent="0.2">
      <c r="C26409" s="13"/>
    </row>
    <row r="26410" spans="3:3" x14ac:dyDescent="0.2">
      <c r="C26410" s="13"/>
    </row>
    <row r="26411" spans="3:3" x14ac:dyDescent="0.2">
      <c r="C26411" s="13"/>
    </row>
    <row r="26412" spans="3:3" x14ac:dyDescent="0.2">
      <c r="C26412" s="13"/>
    </row>
    <row r="26413" spans="3:3" x14ac:dyDescent="0.2">
      <c r="C26413" s="13"/>
    </row>
    <row r="26414" spans="3:3" x14ac:dyDescent="0.2">
      <c r="C26414" s="13"/>
    </row>
    <row r="26415" spans="3:3" x14ac:dyDescent="0.2">
      <c r="C26415" s="13"/>
    </row>
    <row r="26416" spans="3:3" x14ac:dyDescent="0.2">
      <c r="C26416" s="13"/>
    </row>
    <row r="26417" spans="3:3" x14ac:dyDescent="0.2">
      <c r="C26417" s="13"/>
    </row>
    <row r="26418" spans="3:3" x14ac:dyDescent="0.2">
      <c r="C26418" s="13"/>
    </row>
    <row r="26419" spans="3:3" x14ac:dyDescent="0.2">
      <c r="C26419" s="13"/>
    </row>
    <row r="26420" spans="3:3" x14ac:dyDescent="0.2">
      <c r="C26420" s="13"/>
    </row>
    <row r="26421" spans="3:3" x14ac:dyDescent="0.2">
      <c r="C26421" s="13"/>
    </row>
    <row r="26422" spans="3:3" x14ac:dyDescent="0.2">
      <c r="C26422" s="13"/>
    </row>
    <row r="26423" spans="3:3" x14ac:dyDescent="0.2">
      <c r="C26423" s="13"/>
    </row>
    <row r="26424" spans="3:3" x14ac:dyDescent="0.2">
      <c r="C26424" s="13"/>
    </row>
    <row r="26425" spans="3:3" x14ac:dyDescent="0.2">
      <c r="C26425" s="13"/>
    </row>
    <row r="26426" spans="3:3" x14ac:dyDescent="0.2">
      <c r="C26426" s="13"/>
    </row>
    <row r="26427" spans="3:3" x14ac:dyDescent="0.2">
      <c r="C26427" s="13"/>
    </row>
    <row r="26428" spans="3:3" x14ac:dyDescent="0.2">
      <c r="C26428" s="13"/>
    </row>
    <row r="26429" spans="3:3" x14ac:dyDescent="0.2">
      <c r="C26429" s="13"/>
    </row>
    <row r="26430" spans="3:3" x14ac:dyDescent="0.2">
      <c r="C26430" s="13"/>
    </row>
    <row r="26431" spans="3:3" x14ac:dyDescent="0.2">
      <c r="C26431" s="13"/>
    </row>
    <row r="26432" spans="3:3" x14ac:dyDescent="0.2">
      <c r="C26432" s="13"/>
    </row>
    <row r="26433" spans="3:3" x14ac:dyDescent="0.2">
      <c r="C26433" s="13"/>
    </row>
    <row r="26434" spans="3:3" x14ac:dyDescent="0.2">
      <c r="C26434" s="13"/>
    </row>
    <row r="26435" spans="3:3" x14ac:dyDescent="0.2">
      <c r="C26435" s="13"/>
    </row>
    <row r="26436" spans="3:3" x14ac:dyDescent="0.2">
      <c r="C26436" s="13"/>
    </row>
    <row r="26437" spans="3:3" x14ac:dyDescent="0.2">
      <c r="C26437" s="13"/>
    </row>
    <row r="26438" spans="3:3" x14ac:dyDescent="0.2">
      <c r="C26438" s="13"/>
    </row>
    <row r="26439" spans="3:3" x14ac:dyDescent="0.2">
      <c r="C26439" s="13"/>
    </row>
    <row r="26440" spans="3:3" x14ac:dyDescent="0.2">
      <c r="C26440" s="13"/>
    </row>
    <row r="26441" spans="3:3" x14ac:dyDescent="0.2">
      <c r="C26441" s="13"/>
    </row>
    <row r="26442" spans="3:3" x14ac:dyDescent="0.2">
      <c r="C26442" s="13"/>
    </row>
    <row r="26443" spans="3:3" x14ac:dyDescent="0.2">
      <c r="C26443" s="13"/>
    </row>
    <row r="26444" spans="3:3" x14ac:dyDescent="0.2">
      <c r="C26444" s="13"/>
    </row>
    <row r="26445" spans="3:3" x14ac:dyDescent="0.2">
      <c r="C26445" s="13"/>
    </row>
    <row r="26446" spans="3:3" x14ac:dyDescent="0.2">
      <c r="C26446" s="13"/>
    </row>
    <row r="26447" spans="3:3" x14ac:dyDescent="0.2">
      <c r="C26447" s="13"/>
    </row>
    <row r="26448" spans="3:3" x14ac:dyDescent="0.2">
      <c r="C26448" s="13"/>
    </row>
    <row r="26449" spans="3:3" x14ac:dyDescent="0.2">
      <c r="C26449" s="13"/>
    </row>
    <row r="26450" spans="3:3" x14ac:dyDescent="0.2">
      <c r="C26450" s="13"/>
    </row>
    <row r="26451" spans="3:3" x14ac:dyDescent="0.2">
      <c r="C26451" s="13"/>
    </row>
    <row r="26452" spans="3:3" x14ac:dyDescent="0.2">
      <c r="C26452" s="13"/>
    </row>
    <row r="26453" spans="3:3" x14ac:dyDescent="0.2">
      <c r="C26453" s="13"/>
    </row>
    <row r="26454" spans="3:3" x14ac:dyDescent="0.2">
      <c r="C26454" s="13"/>
    </row>
    <row r="26455" spans="3:3" x14ac:dyDescent="0.2">
      <c r="C26455" s="13"/>
    </row>
    <row r="26456" spans="3:3" x14ac:dyDescent="0.2">
      <c r="C26456" s="13"/>
    </row>
    <row r="26457" spans="3:3" x14ac:dyDescent="0.2">
      <c r="C26457" s="13"/>
    </row>
    <row r="26458" spans="3:3" x14ac:dyDescent="0.2">
      <c r="C26458" s="13"/>
    </row>
    <row r="26459" spans="3:3" x14ac:dyDescent="0.2">
      <c r="C26459" s="13"/>
    </row>
    <row r="26460" spans="3:3" x14ac:dyDescent="0.2">
      <c r="C26460" s="13"/>
    </row>
    <row r="26461" spans="3:3" x14ac:dyDescent="0.2">
      <c r="C26461" s="13"/>
    </row>
    <row r="26462" spans="3:3" x14ac:dyDescent="0.2">
      <c r="C26462" s="13"/>
    </row>
    <row r="26463" spans="3:3" x14ac:dyDescent="0.2">
      <c r="C26463" s="13"/>
    </row>
    <row r="26464" spans="3:3" x14ac:dyDescent="0.2">
      <c r="C26464" s="13"/>
    </row>
    <row r="26465" spans="3:3" x14ac:dyDescent="0.2">
      <c r="C26465" s="13"/>
    </row>
    <row r="26466" spans="3:3" x14ac:dyDescent="0.2">
      <c r="C26466" s="13"/>
    </row>
    <row r="26467" spans="3:3" x14ac:dyDescent="0.2">
      <c r="C26467" s="13"/>
    </row>
    <row r="26468" spans="3:3" x14ac:dyDescent="0.2">
      <c r="C26468" s="13"/>
    </row>
    <row r="26469" spans="3:3" x14ac:dyDescent="0.2">
      <c r="C26469" s="13"/>
    </row>
    <row r="26470" spans="3:3" x14ac:dyDescent="0.2">
      <c r="C26470" s="13"/>
    </row>
    <row r="26471" spans="3:3" x14ac:dyDescent="0.2">
      <c r="C26471" s="13"/>
    </row>
    <row r="26472" spans="3:3" x14ac:dyDescent="0.2">
      <c r="C26472" s="13"/>
    </row>
    <row r="26473" spans="3:3" x14ac:dyDescent="0.2">
      <c r="C26473" s="13"/>
    </row>
    <row r="26474" spans="3:3" x14ac:dyDescent="0.2">
      <c r="C26474" s="13"/>
    </row>
    <row r="26475" spans="3:3" x14ac:dyDescent="0.2">
      <c r="C26475" s="13"/>
    </row>
    <row r="26476" spans="3:3" x14ac:dyDescent="0.2">
      <c r="C26476" s="13"/>
    </row>
    <row r="26477" spans="3:3" x14ac:dyDescent="0.2">
      <c r="C26477" s="13"/>
    </row>
    <row r="26478" spans="3:3" x14ac:dyDescent="0.2">
      <c r="C26478" s="13"/>
    </row>
    <row r="26479" spans="3:3" x14ac:dyDescent="0.2">
      <c r="C26479" s="13"/>
    </row>
    <row r="26480" spans="3:3" x14ac:dyDescent="0.2">
      <c r="C26480" s="13"/>
    </row>
    <row r="26481" spans="3:3" x14ac:dyDescent="0.2">
      <c r="C26481" s="13"/>
    </row>
    <row r="26482" spans="3:3" x14ac:dyDescent="0.2">
      <c r="C26482" s="13"/>
    </row>
    <row r="26483" spans="3:3" x14ac:dyDescent="0.2">
      <c r="C26483" s="13"/>
    </row>
    <row r="26484" spans="3:3" x14ac:dyDescent="0.2">
      <c r="C26484" s="13"/>
    </row>
    <row r="26485" spans="3:3" x14ac:dyDescent="0.2">
      <c r="C26485" s="13"/>
    </row>
    <row r="26486" spans="3:3" x14ac:dyDescent="0.2">
      <c r="C26486" s="13"/>
    </row>
    <row r="26487" spans="3:3" x14ac:dyDescent="0.2">
      <c r="C26487" s="13"/>
    </row>
    <row r="26488" spans="3:3" x14ac:dyDescent="0.2">
      <c r="C26488" s="13"/>
    </row>
    <row r="26489" spans="3:3" x14ac:dyDescent="0.2">
      <c r="C26489" s="13"/>
    </row>
    <row r="26490" spans="3:3" x14ac:dyDescent="0.2">
      <c r="C26490" s="13"/>
    </row>
    <row r="26491" spans="3:3" x14ac:dyDescent="0.2">
      <c r="C26491" s="13"/>
    </row>
    <row r="26492" spans="3:3" x14ac:dyDescent="0.2">
      <c r="C26492" s="13"/>
    </row>
    <row r="26493" spans="3:3" x14ac:dyDescent="0.2">
      <c r="C26493" s="13"/>
    </row>
    <row r="26494" spans="3:3" x14ac:dyDescent="0.2">
      <c r="C26494" s="13"/>
    </row>
    <row r="26495" spans="3:3" x14ac:dyDescent="0.2">
      <c r="C26495" s="13"/>
    </row>
    <row r="26496" spans="3:3" x14ac:dyDescent="0.2">
      <c r="C26496" s="13"/>
    </row>
    <row r="26497" spans="3:3" x14ac:dyDescent="0.2">
      <c r="C26497" s="13"/>
    </row>
    <row r="26498" spans="3:3" x14ac:dyDescent="0.2">
      <c r="C26498" s="13"/>
    </row>
    <row r="26499" spans="3:3" x14ac:dyDescent="0.2">
      <c r="C26499" s="13"/>
    </row>
    <row r="26500" spans="3:3" x14ac:dyDescent="0.2">
      <c r="C26500" s="13"/>
    </row>
    <row r="26501" spans="3:3" x14ac:dyDescent="0.2">
      <c r="C26501" s="13"/>
    </row>
    <row r="26502" spans="3:3" x14ac:dyDescent="0.2">
      <c r="C26502" s="13"/>
    </row>
    <row r="26503" spans="3:3" x14ac:dyDescent="0.2">
      <c r="C26503" s="13"/>
    </row>
    <row r="26504" spans="3:3" x14ac:dyDescent="0.2">
      <c r="C26504" s="13"/>
    </row>
    <row r="26505" spans="3:3" x14ac:dyDescent="0.2">
      <c r="C26505" s="13"/>
    </row>
    <row r="26506" spans="3:3" x14ac:dyDescent="0.2">
      <c r="C26506" s="13"/>
    </row>
    <row r="26507" spans="3:3" x14ac:dyDescent="0.2">
      <c r="C26507" s="13"/>
    </row>
    <row r="26508" spans="3:3" x14ac:dyDescent="0.2">
      <c r="C26508" s="13"/>
    </row>
    <row r="26509" spans="3:3" x14ac:dyDescent="0.2">
      <c r="C26509" s="13"/>
    </row>
    <row r="26510" spans="3:3" x14ac:dyDescent="0.2">
      <c r="C26510" s="13"/>
    </row>
    <row r="26511" spans="3:3" x14ac:dyDescent="0.2">
      <c r="C26511" s="13"/>
    </row>
    <row r="26512" spans="3:3" x14ac:dyDescent="0.2">
      <c r="C26512" s="13"/>
    </row>
    <row r="26513" spans="3:3" x14ac:dyDescent="0.2">
      <c r="C26513" s="13"/>
    </row>
    <row r="26514" spans="3:3" x14ac:dyDescent="0.2">
      <c r="C26514" s="13"/>
    </row>
    <row r="26515" spans="3:3" x14ac:dyDescent="0.2">
      <c r="C26515" s="13"/>
    </row>
    <row r="26516" spans="3:3" x14ac:dyDescent="0.2">
      <c r="C26516" s="13"/>
    </row>
    <row r="26517" spans="3:3" x14ac:dyDescent="0.2">
      <c r="C26517" s="13"/>
    </row>
    <row r="26518" spans="3:3" x14ac:dyDescent="0.2">
      <c r="C26518" s="13"/>
    </row>
    <row r="26519" spans="3:3" x14ac:dyDescent="0.2">
      <c r="C26519" s="13"/>
    </row>
    <row r="26520" spans="3:3" x14ac:dyDescent="0.2">
      <c r="C26520" s="13"/>
    </row>
    <row r="26521" spans="3:3" x14ac:dyDescent="0.2">
      <c r="C26521" s="13"/>
    </row>
    <row r="26522" spans="3:3" x14ac:dyDescent="0.2">
      <c r="C26522" s="13"/>
    </row>
    <row r="26523" spans="3:3" x14ac:dyDescent="0.2">
      <c r="C26523" s="13"/>
    </row>
    <row r="26524" spans="3:3" x14ac:dyDescent="0.2">
      <c r="C26524" s="13"/>
    </row>
    <row r="26525" spans="3:3" x14ac:dyDescent="0.2">
      <c r="C26525" s="13"/>
    </row>
    <row r="26526" spans="3:3" x14ac:dyDescent="0.2">
      <c r="C26526" s="13"/>
    </row>
    <row r="26527" spans="3:3" x14ac:dyDescent="0.2">
      <c r="C26527" s="13"/>
    </row>
    <row r="26528" spans="3:3" x14ac:dyDescent="0.2">
      <c r="C26528" s="13"/>
    </row>
    <row r="26529" spans="3:3" x14ac:dyDescent="0.2">
      <c r="C26529" s="13"/>
    </row>
    <row r="26530" spans="3:3" x14ac:dyDescent="0.2">
      <c r="C26530" s="13"/>
    </row>
    <row r="26531" spans="3:3" x14ac:dyDescent="0.2">
      <c r="C26531" s="13"/>
    </row>
    <row r="26532" spans="3:3" x14ac:dyDescent="0.2">
      <c r="C26532" s="13"/>
    </row>
    <row r="26533" spans="3:3" x14ac:dyDescent="0.2">
      <c r="C26533" s="13"/>
    </row>
    <row r="26534" spans="3:3" x14ac:dyDescent="0.2">
      <c r="C26534" s="13"/>
    </row>
    <row r="26535" spans="3:3" x14ac:dyDescent="0.2">
      <c r="C26535" s="13"/>
    </row>
    <row r="26536" spans="3:3" x14ac:dyDescent="0.2">
      <c r="C26536" s="13"/>
    </row>
    <row r="26537" spans="3:3" x14ac:dyDescent="0.2">
      <c r="C26537" s="13"/>
    </row>
    <row r="26538" spans="3:3" x14ac:dyDescent="0.2">
      <c r="C26538" s="13"/>
    </row>
    <row r="26539" spans="3:3" x14ac:dyDescent="0.2">
      <c r="C26539" s="13"/>
    </row>
    <row r="26540" spans="3:3" x14ac:dyDescent="0.2">
      <c r="C26540" s="13"/>
    </row>
    <row r="26541" spans="3:3" x14ac:dyDescent="0.2">
      <c r="C26541" s="13"/>
    </row>
    <row r="26542" spans="3:3" x14ac:dyDescent="0.2">
      <c r="C26542" s="13"/>
    </row>
    <row r="26543" spans="3:3" x14ac:dyDescent="0.2">
      <c r="C26543" s="13"/>
    </row>
    <row r="26544" spans="3:3" x14ac:dyDescent="0.2">
      <c r="C26544" s="13"/>
    </row>
    <row r="26545" spans="3:3" x14ac:dyDescent="0.2">
      <c r="C26545" s="13"/>
    </row>
    <row r="26546" spans="3:3" x14ac:dyDescent="0.2">
      <c r="C26546" s="13"/>
    </row>
    <row r="26547" spans="3:3" x14ac:dyDescent="0.2">
      <c r="C26547" s="13"/>
    </row>
    <row r="26548" spans="3:3" x14ac:dyDescent="0.2">
      <c r="C26548" s="13"/>
    </row>
    <row r="26549" spans="3:3" x14ac:dyDescent="0.2">
      <c r="C26549" s="13"/>
    </row>
    <row r="26550" spans="3:3" x14ac:dyDescent="0.2">
      <c r="C26550" s="13"/>
    </row>
    <row r="26551" spans="3:3" x14ac:dyDescent="0.2">
      <c r="C26551" s="13"/>
    </row>
    <row r="26552" spans="3:3" x14ac:dyDescent="0.2">
      <c r="C26552" s="13"/>
    </row>
    <row r="26553" spans="3:3" x14ac:dyDescent="0.2">
      <c r="C26553" s="13"/>
    </row>
    <row r="26554" spans="3:3" x14ac:dyDescent="0.2">
      <c r="C26554" s="13"/>
    </row>
    <row r="26555" spans="3:3" x14ac:dyDescent="0.2">
      <c r="C26555" s="13"/>
    </row>
    <row r="26556" spans="3:3" x14ac:dyDescent="0.2">
      <c r="C26556" s="13"/>
    </row>
    <row r="26557" spans="3:3" x14ac:dyDescent="0.2">
      <c r="C26557" s="13"/>
    </row>
    <row r="26558" spans="3:3" x14ac:dyDescent="0.2">
      <c r="C26558" s="13"/>
    </row>
    <row r="26559" spans="3:3" x14ac:dyDescent="0.2">
      <c r="C26559" s="13"/>
    </row>
    <row r="26560" spans="3:3" x14ac:dyDescent="0.2">
      <c r="C26560" s="13"/>
    </row>
    <row r="26561" spans="3:3" x14ac:dyDescent="0.2">
      <c r="C26561" s="13"/>
    </row>
    <row r="26562" spans="3:3" x14ac:dyDescent="0.2">
      <c r="C26562" s="13"/>
    </row>
    <row r="26563" spans="3:3" x14ac:dyDescent="0.2">
      <c r="C26563" s="13"/>
    </row>
    <row r="26564" spans="3:3" x14ac:dyDescent="0.2">
      <c r="C26564" s="13"/>
    </row>
    <row r="26565" spans="3:3" x14ac:dyDescent="0.2">
      <c r="C26565" s="13"/>
    </row>
    <row r="26566" spans="3:3" x14ac:dyDescent="0.2">
      <c r="C26566" s="13"/>
    </row>
    <row r="26567" spans="3:3" x14ac:dyDescent="0.2">
      <c r="C26567" s="13"/>
    </row>
    <row r="26568" spans="3:3" x14ac:dyDescent="0.2">
      <c r="C26568" s="13"/>
    </row>
    <row r="26569" spans="3:3" x14ac:dyDescent="0.2">
      <c r="C26569" s="13"/>
    </row>
    <row r="26570" spans="3:3" x14ac:dyDescent="0.2">
      <c r="C26570" s="13"/>
    </row>
    <row r="26571" spans="3:3" x14ac:dyDescent="0.2">
      <c r="C26571" s="13"/>
    </row>
    <row r="26572" spans="3:3" x14ac:dyDescent="0.2">
      <c r="C26572" s="13"/>
    </row>
    <row r="26573" spans="3:3" x14ac:dyDescent="0.2">
      <c r="C26573" s="13"/>
    </row>
    <row r="26574" spans="3:3" x14ac:dyDescent="0.2">
      <c r="C26574" s="13"/>
    </row>
    <row r="26575" spans="3:3" x14ac:dyDescent="0.2">
      <c r="C26575" s="13"/>
    </row>
    <row r="26576" spans="3:3" x14ac:dyDescent="0.2">
      <c r="C26576" s="13"/>
    </row>
    <row r="26577" spans="3:3" x14ac:dyDescent="0.2">
      <c r="C26577" s="13"/>
    </row>
    <row r="26578" spans="3:3" x14ac:dyDescent="0.2">
      <c r="C26578" s="13"/>
    </row>
    <row r="26579" spans="3:3" x14ac:dyDescent="0.2">
      <c r="C26579" s="13"/>
    </row>
    <row r="26580" spans="3:3" x14ac:dyDescent="0.2">
      <c r="C26580" s="13"/>
    </row>
    <row r="26581" spans="3:3" x14ac:dyDescent="0.2">
      <c r="C26581" s="13"/>
    </row>
    <row r="26582" spans="3:3" x14ac:dyDescent="0.2">
      <c r="C26582" s="13"/>
    </row>
    <row r="26583" spans="3:3" x14ac:dyDescent="0.2">
      <c r="C26583" s="13"/>
    </row>
    <row r="26584" spans="3:3" x14ac:dyDescent="0.2">
      <c r="C26584" s="13"/>
    </row>
    <row r="26585" spans="3:3" x14ac:dyDescent="0.2">
      <c r="C26585" s="13"/>
    </row>
    <row r="26586" spans="3:3" x14ac:dyDescent="0.2">
      <c r="C26586" s="13"/>
    </row>
    <row r="26587" spans="3:3" x14ac:dyDescent="0.2">
      <c r="C26587" s="13"/>
    </row>
    <row r="26588" spans="3:3" x14ac:dyDescent="0.2">
      <c r="C26588" s="13"/>
    </row>
    <row r="26589" spans="3:3" x14ac:dyDescent="0.2">
      <c r="C26589" s="13"/>
    </row>
    <row r="26590" spans="3:3" x14ac:dyDescent="0.2">
      <c r="C26590" s="13"/>
    </row>
    <row r="26591" spans="3:3" x14ac:dyDescent="0.2">
      <c r="C26591" s="13"/>
    </row>
    <row r="26592" spans="3:3" x14ac:dyDescent="0.2">
      <c r="C26592" s="13"/>
    </row>
    <row r="26593" spans="3:3" x14ac:dyDescent="0.2">
      <c r="C26593" s="13"/>
    </row>
    <row r="26594" spans="3:3" x14ac:dyDescent="0.2">
      <c r="C26594" s="13"/>
    </row>
    <row r="26595" spans="3:3" x14ac:dyDescent="0.2">
      <c r="C26595" s="13"/>
    </row>
    <row r="26596" spans="3:3" x14ac:dyDescent="0.2">
      <c r="C26596" s="13"/>
    </row>
    <row r="26597" spans="3:3" x14ac:dyDescent="0.2">
      <c r="C26597" s="13"/>
    </row>
    <row r="26598" spans="3:3" x14ac:dyDescent="0.2">
      <c r="C26598" s="13"/>
    </row>
    <row r="26599" spans="3:3" x14ac:dyDescent="0.2">
      <c r="C26599" s="13"/>
    </row>
    <row r="26600" spans="3:3" x14ac:dyDescent="0.2">
      <c r="C26600" s="13"/>
    </row>
    <row r="26601" spans="3:3" x14ac:dyDescent="0.2">
      <c r="C26601" s="13"/>
    </row>
    <row r="26602" spans="3:3" x14ac:dyDescent="0.2">
      <c r="C26602" s="13"/>
    </row>
    <row r="26603" spans="3:3" x14ac:dyDescent="0.2">
      <c r="C26603" s="13"/>
    </row>
    <row r="26604" spans="3:3" x14ac:dyDescent="0.2">
      <c r="C26604" s="13"/>
    </row>
    <row r="26605" spans="3:3" x14ac:dyDescent="0.2">
      <c r="C26605" s="13"/>
    </row>
    <row r="26606" spans="3:3" x14ac:dyDescent="0.2">
      <c r="C26606" s="13"/>
    </row>
    <row r="26607" spans="3:3" x14ac:dyDescent="0.2">
      <c r="C26607" s="13"/>
    </row>
    <row r="26608" spans="3:3" x14ac:dyDescent="0.2">
      <c r="C26608" s="13"/>
    </row>
    <row r="26609" spans="3:3" x14ac:dyDescent="0.2">
      <c r="C26609" s="13"/>
    </row>
    <row r="26610" spans="3:3" x14ac:dyDescent="0.2">
      <c r="C26610" s="13"/>
    </row>
    <row r="26611" spans="3:3" x14ac:dyDescent="0.2">
      <c r="C26611" s="13"/>
    </row>
    <row r="26612" spans="3:3" x14ac:dyDescent="0.2">
      <c r="C26612" s="13"/>
    </row>
    <row r="26613" spans="3:3" x14ac:dyDescent="0.2">
      <c r="C26613" s="13"/>
    </row>
    <row r="26614" spans="3:3" x14ac:dyDescent="0.2">
      <c r="C26614" s="13"/>
    </row>
    <row r="26615" spans="3:3" x14ac:dyDescent="0.2">
      <c r="C26615" s="13"/>
    </row>
    <row r="26616" spans="3:3" x14ac:dyDescent="0.2">
      <c r="C26616" s="13"/>
    </row>
    <row r="26617" spans="3:3" x14ac:dyDescent="0.2">
      <c r="C26617" s="13"/>
    </row>
    <row r="26618" spans="3:3" x14ac:dyDescent="0.2">
      <c r="C26618" s="13"/>
    </row>
    <row r="26619" spans="3:3" x14ac:dyDescent="0.2">
      <c r="C26619" s="13"/>
    </row>
    <row r="26620" spans="3:3" x14ac:dyDescent="0.2">
      <c r="C26620" s="13"/>
    </row>
    <row r="26621" spans="3:3" x14ac:dyDescent="0.2">
      <c r="C26621" s="13"/>
    </row>
    <row r="26622" spans="3:3" x14ac:dyDescent="0.2">
      <c r="C26622" s="13"/>
    </row>
    <row r="26623" spans="3:3" x14ac:dyDescent="0.2">
      <c r="C26623" s="13"/>
    </row>
    <row r="26624" spans="3:3" x14ac:dyDescent="0.2">
      <c r="C26624" s="13"/>
    </row>
    <row r="26625" spans="3:3" x14ac:dyDescent="0.2">
      <c r="C26625" s="13"/>
    </row>
    <row r="26626" spans="3:3" x14ac:dyDescent="0.2">
      <c r="C26626" s="13"/>
    </row>
    <row r="26627" spans="3:3" x14ac:dyDescent="0.2">
      <c r="C26627" s="13"/>
    </row>
    <row r="26628" spans="3:3" x14ac:dyDescent="0.2">
      <c r="C26628" s="13"/>
    </row>
    <row r="26629" spans="3:3" x14ac:dyDescent="0.2">
      <c r="C26629" s="13"/>
    </row>
    <row r="26630" spans="3:3" x14ac:dyDescent="0.2">
      <c r="C26630" s="13"/>
    </row>
    <row r="26631" spans="3:3" x14ac:dyDescent="0.2">
      <c r="C26631" s="13"/>
    </row>
    <row r="26632" spans="3:3" x14ac:dyDescent="0.2">
      <c r="C26632" s="13"/>
    </row>
    <row r="26633" spans="3:3" x14ac:dyDescent="0.2">
      <c r="C26633" s="13"/>
    </row>
    <row r="26634" spans="3:3" x14ac:dyDescent="0.2">
      <c r="C26634" s="13"/>
    </row>
    <row r="26635" spans="3:3" x14ac:dyDescent="0.2">
      <c r="C26635" s="13"/>
    </row>
    <row r="26636" spans="3:3" x14ac:dyDescent="0.2">
      <c r="C26636" s="13"/>
    </row>
    <row r="26637" spans="3:3" x14ac:dyDescent="0.2">
      <c r="C26637" s="13"/>
    </row>
    <row r="26638" spans="3:3" x14ac:dyDescent="0.2">
      <c r="C26638" s="13"/>
    </row>
    <row r="26639" spans="3:3" x14ac:dyDescent="0.2">
      <c r="C26639" s="13"/>
    </row>
    <row r="26640" spans="3:3" x14ac:dyDescent="0.2">
      <c r="C26640" s="13"/>
    </row>
    <row r="26641" spans="3:3" x14ac:dyDescent="0.2">
      <c r="C26641" s="13"/>
    </row>
    <row r="26642" spans="3:3" x14ac:dyDescent="0.2">
      <c r="C26642" s="13"/>
    </row>
    <row r="26643" spans="3:3" x14ac:dyDescent="0.2">
      <c r="C26643" s="13"/>
    </row>
    <row r="26644" spans="3:3" x14ac:dyDescent="0.2">
      <c r="C26644" s="13"/>
    </row>
    <row r="26645" spans="3:3" x14ac:dyDescent="0.2">
      <c r="C26645" s="13"/>
    </row>
    <row r="26646" spans="3:3" x14ac:dyDescent="0.2">
      <c r="C26646" s="13"/>
    </row>
    <row r="26647" spans="3:3" x14ac:dyDescent="0.2">
      <c r="C26647" s="13"/>
    </row>
    <row r="26648" spans="3:3" x14ac:dyDescent="0.2">
      <c r="C26648" s="13"/>
    </row>
    <row r="26649" spans="3:3" x14ac:dyDescent="0.2">
      <c r="C26649" s="13"/>
    </row>
    <row r="26650" spans="3:3" x14ac:dyDescent="0.2">
      <c r="C26650" s="13"/>
    </row>
    <row r="26651" spans="3:3" x14ac:dyDescent="0.2">
      <c r="C26651" s="13"/>
    </row>
    <row r="26652" spans="3:3" x14ac:dyDescent="0.2">
      <c r="C26652" s="13"/>
    </row>
    <row r="26653" spans="3:3" x14ac:dyDescent="0.2">
      <c r="C26653" s="13"/>
    </row>
    <row r="26654" spans="3:3" x14ac:dyDescent="0.2">
      <c r="C26654" s="13"/>
    </row>
    <row r="26655" spans="3:3" x14ac:dyDescent="0.2">
      <c r="C26655" s="13"/>
    </row>
    <row r="26656" spans="3:3" x14ac:dyDescent="0.2">
      <c r="C26656" s="13"/>
    </row>
    <row r="26657" spans="3:3" x14ac:dyDescent="0.2">
      <c r="C26657" s="13"/>
    </row>
    <row r="26658" spans="3:3" x14ac:dyDescent="0.2">
      <c r="C26658" s="13"/>
    </row>
    <row r="26659" spans="3:3" x14ac:dyDescent="0.2">
      <c r="C26659" s="13"/>
    </row>
    <row r="26660" spans="3:3" x14ac:dyDescent="0.2">
      <c r="C26660" s="13"/>
    </row>
    <row r="26661" spans="3:3" x14ac:dyDescent="0.2">
      <c r="C26661" s="13"/>
    </row>
    <row r="26662" spans="3:3" x14ac:dyDescent="0.2">
      <c r="C26662" s="13"/>
    </row>
    <row r="26663" spans="3:3" x14ac:dyDescent="0.2">
      <c r="C26663" s="13"/>
    </row>
    <row r="26664" spans="3:3" x14ac:dyDescent="0.2">
      <c r="C26664" s="13"/>
    </row>
    <row r="26665" spans="3:3" x14ac:dyDescent="0.2">
      <c r="C26665" s="13"/>
    </row>
    <row r="26666" spans="3:3" x14ac:dyDescent="0.2">
      <c r="C26666" s="13"/>
    </row>
    <row r="26667" spans="3:3" x14ac:dyDescent="0.2">
      <c r="C26667" s="13"/>
    </row>
    <row r="26668" spans="3:3" x14ac:dyDescent="0.2">
      <c r="C26668" s="13"/>
    </row>
    <row r="26669" spans="3:3" x14ac:dyDescent="0.2">
      <c r="C26669" s="13"/>
    </row>
    <row r="26670" spans="3:3" x14ac:dyDescent="0.2">
      <c r="C26670" s="13"/>
    </row>
    <row r="26671" spans="3:3" x14ac:dyDescent="0.2">
      <c r="C26671" s="13"/>
    </row>
    <row r="26672" spans="3:3" x14ac:dyDescent="0.2">
      <c r="C26672" s="13"/>
    </row>
    <row r="26673" spans="3:3" x14ac:dyDescent="0.2">
      <c r="C26673" s="13"/>
    </row>
    <row r="26674" spans="3:3" x14ac:dyDescent="0.2">
      <c r="C26674" s="13"/>
    </row>
    <row r="26675" spans="3:3" x14ac:dyDescent="0.2">
      <c r="C26675" s="13"/>
    </row>
    <row r="26676" spans="3:3" x14ac:dyDescent="0.2">
      <c r="C26676" s="13"/>
    </row>
    <row r="26677" spans="3:3" x14ac:dyDescent="0.2">
      <c r="C26677" s="13"/>
    </row>
    <row r="26678" spans="3:3" x14ac:dyDescent="0.2">
      <c r="C26678" s="13"/>
    </row>
    <row r="26679" spans="3:3" x14ac:dyDescent="0.2">
      <c r="C26679" s="13"/>
    </row>
    <row r="26680" spans="3:3" x14ac:dyDescent="0.2">
      <c r="C26680" s="13"/>
    </row>
    <row r="26681" spans="3:3" x14ac:dyDescent="0.2">
      <c r="C26681" s="13"/>
    </row>
    <row r="26682" spans="3:3" x14ac:dyDescent="0.2">
      <c r="C26682" s="13"/>
    </row>
    <row r="26683" spans="3:3" x14ac:dyDescent="0.2">
      <c r="C26683" s="13"/>
    </row>
    <row r="26684" spans="3:3" x14ac:dyDescent="0.2">
      <c r="C26684" s="13"/>
    </row>
    <row r="26685" spans="3:3" x14ac:dyDescent="0.2">
      <c r="C26685" s="13"/>
    </row>
    <row r="26686" spans="3:3" x14ac:dyDescent="0.2">
      <c r="C26686" s="13"/>
    </row>
    <row r="26687" spans="3:3" x14ac:dyDescent="0.2">
      <c r="C26687" s="13"/>
    </row>
    <row r="26688" spans="3:3" x14ac:dyDescent="0.2">
      <c r="C26688" s="13"/>
    </row>
    <row r="26689" spans="3:3" x14ac:dyDescent="0.2">
      <c r="C26689" s="13"/>
    </row>
    <row r="26690" spans="3:3" x14ac:dyDescent="0.2">
      <c r="C26690" s="13"/>
    </row>
    <row r="26691" spans="3:3" x14ac:dyDescent="0.2">
      <c r="C26691" s="13"/>
    </row>
    <row r="26692" spans="3:3" x14ac:dyDescent="0.2">
      <c r="C26692" s="13"/>
    </row>
    <row r="26693" spans="3:3" x14ac:dyDescent="0.2">
      <c r="C26693" s="13"/>
    </row>
    <row r="26694" spans="3:3" x14ac:dyDescent="0.2">
      <c r="C26694" s="13"/>
    </row>
    <row r="26695" spans="3:3" x14ac:dyDescent="0.2">
      <c r="C26695" s="13"/>
    </row>
    <row r="26696" spans="3:3" x14ac:dyDescent="0.2">
      <c r="C26696" s="13"/>
    </row>
    <row r="26697" spans="3:3" x14ac:dyDescent="0.2">
      <c r="C26697" s="13"/>
    </row>
    <row r="26698" spans="3:3" x14ac:dyDescent="0.2">
      <c r="C26698" s="13"/>
    </row>
    <row r="26699" spans="3:3" x14ac:dyDescent="0.2">
      <c r="C26699" s="13"/>
    </row>
    <row r="26700" spans="3:3" x14ac:dyDescent="0.2">
      <c r="C26700" s="13"/>
    </row>
    <row r="26701" spans="3:3" x14ac:dyDescent="0.2">
      <c r="C26701" s="13"/>
    </row>
    <row r="26702" spans="3:3" x14ac:dyDescent="0.2">
      <c r="C26702" s="13"/>
    </row>
    <row r="26703" spans="3:3" x14ac:dyDescent="0.2">
      <c r="C26703" s="13"/>
    </row>
    <row r="26704" spans="3:3" x14ac:dyDescent="0.2">
      <c r="C26704" s="13"/>
    </row>
    <row r="26705" spans="3:3" x14ac:dyDescent="0.2">
      <c r="C26705" s="13"/>
    </row>
    <row r="26706" spans="3:3" x14ac:dyDescent="0.2">
      <c r="C26706" s="13"/>
    </row>
    <row r="26707" spans="3:3" x14ac:dyDescent="0.2">
      <c r="C26707" s="13"/>
    </row>
    <row r="26708" spans="3:3" x14ac:dyDescent="0.2">
      <c r="C26708" s="13"/>
    </row>
    <row r="26709" spans="3:3" x14ac:dyDescent="0.2">
      <c r="C26709" s="13"/>
    </row>
    <row r="26710" spans="3:3" x14ac:dyDescent="0.2">
      <c r="C26710" s="13"/>
    </row>
    <row r="26711" spans="3:3" x14ac:dyDescent="0.2">
      <c r="C26711" s="13"/>
    </row>
    <row r="26712" spans="3:3" x14ac:dyDescent="0.2">
      <c r="C26712" s="13"/>
    </row>
    <row r="26713" spans="3:3" x14ac:dyDescent="0.2">
      <c r="C26713" s="13"/>
    </row>
    <row r="26714" spans="3:3" x14ac:dyDescent="0.2">
      <c r="C26714" s="13"/>
    </row>
    <row r="26715" spans="3:3" x14ac:dyDescent="0.2">
      <c r="C26715" s="13"/>
    </row>
    <row r="26716" spans="3:3" x14ac:dyDescent="0.2">
      <c r="C26716" s="13"/>
    </row>
    <row r="26717" spans="3:3" x14ac:dyDescent="0.2">
      <c r="C26717" s="13"/>
    </row>
    <row r="26718" spans="3:3" x14ac:dyDescent="0.2">
      <c r="C26718" s="13"/>
    </row>
    <row r="26719" spans="3:3" x14ac:dyDescent="0.2">
      <c r="C26719" s="13"/>
    </row>
    <row r="26720" spans="3:3" x14ac:dyDescent="0.2">
      <c r="C26720" s="13"/>
    </row>
    <row r="26721" spans="3:3" x14ac:dyDescent="0.2">
      <c r="C26721" s="13"/>
    </row>
    <row r="26722" spans="3:3" x14ac:dyDescent="0.2">
      <c r="C26722" s="13"/>
    </row>
    <row r="26723" spans="3:3" x14ac:dyDescent="0.2">
      <c r="C26723" s="13"/>
    </row>
    <row r="26724" spans="3:3" x14ac:dyDescent="0.2">
      <c r="C26724" s="13"/>
    </row>
    <row r="26725" spans="3:3" x14ac:dyDescent="0.2">
      <c r="C26725" s="13"/>
    </row>
    <row r="26726" spans="3:3" x14ac:dyDescent="0.2">
      <c r="C26726" s="13"/>
    </row>
    <row r="26727" spans="3:3" x14ac:dyDescent="0.2">
      <c r="C26727" s="13"/>
    </row>
    <row r="26728" spans="3:3" x14ac:dyDescent="0.2">
      <c r="C26728" s="13"/>
    </row>
    <row r="26729" spans="3:3" x14ac:dyDescent="0.2">
      <c r="C26729" s="13"/>
    </row>
    <row r="26730" spans="3:3" x14ac:dyDescent="0.2">
      <c r="C26730" s="13"/>
    </row>
    <row r="26731" spans="3:3" x14ac:dyDescent="0.2">
      <c r="C26731" s="13"/>
    </row>
    <row r="26732" spans="3:3" x14ac:dyDescent="0.2">
      <c r="C26732" s="13"/>
    </row>
    <row r="26733" spans="3:3" x14ac:dyDescent="0.2">
      <c r="C26733" s="13"/>
    </row>
    <row r="26734" spans="3:3" x14ac:dyDescent="0.2">
      <c r="C26734" s="13"/>
    </row>
    <row r="26735" spans="3:3" x14ac:dyDescent="0.2">
      <c r="C26735" s="13"/>
    </row>
    <row r="26736" spans="3:3" x14ac:dyDescent="0.2">
      <c r="C26736" s="13"/>
    </row>
    <row r="26737" spans="3:3" x14ac:dyDescent="0.2">
      <c r="C26737" s="13"/>
    </row>
    <row r="26738" spans="3:3" x14ac:dyDescent="0.2">
      <c r="C26738" s="13"/>
    </row>
    <row r="26739" spans="3:3" x14ac:dyDescent="0.2">
      <c r="C26739" s="13"/>
    </row>
    <row r="26740" spans="3:3" x14ac:dyDescent="0.2">
      <c r="C26740" s="13"/>
    </row>
    <row r="26741" spans="3:3" x14ac:dyDescent="0.2">
      <c r="C26741" s="13"/>
    </row>
    <row r="26742" spans="3:3" x14ac:dyDescent="0.2">
      <c r="C26742" s="13"/>
    </row>
    <row r="26743" spans="3:3" x14ac:dyDescent="0.2">
      <c r="C26743" s="13"/>
    </row>
    <row r="26744" spans="3:3" x14ac:dyDescent="0.2">
      <c r="C26744" s="13"/>
    </row>
    <row r="26745" spans="3:3" x14ac:dyDescent="0.2">
      <c r="C26745" s="13"/>
    </row>
    <row r="26746" spans="3:3" x14ac:dyDescent="0.2">
      <c r="C26746" s="13"/>
    </row>
    <row r="26747" spans="3:3" x14ac:dyDescent="0.2">
      <c r="C26747" s="13"/>
    </row>
    <row r="26748" spans="3:3" x14ac:dyDescent="0.2">
      <c r="C26748" s="13"/>
    </row>
    <row r="26749" spans="3:3" x14ac:dyDescent="0.2">
      <c r="C26749" s="13"/>
    </row>
    <row r="26750" spans="3:3" x14ac:dyDescent="0.2">
      <c r="C26750" s="13"/>
    </row>
    <row r="26751" spans="3:3" x14ac:dyDescent="0.2">
      <c r="C26751" s="13"/>
    </row>
    <row r="26752" spans="3:3" x14ac:dyDescent="0.2">
      <c r="C26752" s="13"/>
    </row>
    <row r="26753" spans="3:3" x14ac:dyDescent="0.2">
      <c r="C26753" s="13"/>
    </row>
    <row r="26754" spans="3:3" x14ac:dyDescent="0.2">
      <c r="C26754" s="13"/>
    </row>
    <row r="26755" spans="3:3" x14ac:dyDescent="0.2">
      <c r="C26755" s="13"/>
    </row>
    <row r="26756" spans="3:3" x14ac:dyDescent="0.2">
      <c r="C26756" s="13"/>
    </row>
    <row r="26757" spans="3:3" x14ac:dyDescent="0.2">
      <c r="C26757" s="13"/>
    </row>
    <row r="26758" spans="3:3" x14ac:dyDescent="0.2">
      <c r="C26758" s="13"/>
    </row>
    <row r="26759" spans="3:3" x14ac:dyDescent="0.2">
      <c r="C26759" s="13"/>
    </row>
    <row r="26760" spans="3:3" x14ac:dyDescent="0.2">
      <c r="C26760" s="13"/>
    </row>
    <row r="26761" spans="3:3" x14ac:dyDescent="0.2">
      <c r="C26761" s="13"/>
    </row>
    <row r="26762" spans="3:3" x14ac:dyDescent="0.2">
      <c r="C26762" s="13"/>
    </row>
    <row r="26763" spans="3:3" x14ac:dyDescent="0.2">
      <c r="C26763" s="13"/>
    </row>
    <row r="26764" spans="3:3" x14ac:dyDescent="0.2">
      <c r="C26764" s="13"/>
    </row>
    <row r="26765" spans="3:3" x14ac:dyDescent="0.2">
      <c r="C26765" s="13"/>
    </row>
    <row r="26766" spans="3:3" x14ac:dyDescent="0.2">
      <c r="C26766" s="13"/>
    </row>
    <row r="26767" spans="3:3" x14ac:dyDescent="0.2">
      <c r="C26767" s="13"/>
    </row>
    <row r="26768" spans="3:3" x14ac:dyDescent="0.2">
      <c r="C26768" s="13"/>
    </row>
    <row r="26769" spans="3:3" x14ac:dyDescent="0.2">
      <c r="C26769" s="13"/>
    </row>
    <row r="26770" spans="3:3" x14ac:dyDescent="0.2">
      <c r="C26770" s="13"/>
    </row>
    <row r="26771" spans="3:3" x14ac:dyDescent="0.2">
      <c r="C26771" s="13"/>
    </row>
    <row r="26772" spans="3:3" x14ac:dyDescent="0.2">
      <c r="C26772" s="13"/>
    </row>
    <row r="26773" spans="3:3" x14ac:dyDescent="0.2">
      <c r="C26773" s="13"/>
    </row>
    <row r="26774" spans="3:3" x14ac:dyDescent="0.2">
      <c r="C26774" s="13"/>
    </row>
    <row r="26775" spans="3:3" x14ac:dyDescent="0.2">
      <c r="C26775" s="13"/>
    </row>
    <row r="26776" spans="3:3" x14ac:dyDescent="0.2">
      <c r="C26776" s="13"/>
    </row>
    <row r="26777" spans="3:3" x14ac:dyDescent="0.2">
      <c r="C26777" s="13"/>
    </row>
    <row r="26778" spans="3:3" x14ac:dyDescent="0.2">
      <c r="C26778" s="13"/>
    </row>
    <row r="26779" spans="3:3" x14ac:dyDescent="0.2">
      <c r="C26779" s="13"/>
    </row>
    <row r="26780" spans="3:3" x14ac:dyDescent="0.2">
      <c r="C26780" s="13"/>
    </row>
    <row r="26781" spans="3:3" x14ac:dyDescent="0.2">
      <c r="C26781" s="13"/>
    </row>
    <row r="26782" spans="3:3" x14ac:dyDescent="0.2">
      <c r="C26782" s="13"/>
    </row>
    <row r="26783" spans="3:3" x14ac:dyDescent="0.2">
      <c r="C26783" s="13"/>
    </row>
    <row r="26784" spans="3:3" x14ac:dyDescent="0.2">
      <c r="C26784" s="13"/>
    </row>
    <row r="26785" spans="3:3" x14ac:dyDescent="0.2">
      <c r="C26785" s="13"/>
    </row>
    <row r="26786" spans="3:3" x14ac:dyDescent="0.2">
      <c r="C26786" s="13"/>
    </row>
    <row r="26787" spans="3:3" x14ac:dyDescent="0.2">
      <c r="C26787" s="13"/>
    </row>
    <row r="26788" spans="3:3" x14ac:dyDescent="0.2">
      <c r="C26788" s="13"/>
    </row>
    <row r="26789" spans="3:3" x14ac:dyDescent="0.2">
      <c r="C26789" s="13"/>
    </row>
    <row r="26790" spans="3:3" x14ac:dyDescent="0.2">
      <c r="C26790" s="13"/>
    </row>
    <row r="26791" spans="3:3" x14ac:dyDescent="0.2">
      <c r="C26791" s="13"/>
    </row>
    <row r="26792" spans="3:3" x14ac:dyDescent="0.2">
      <c r="C26792" s="13"/>
    </row>
    <row r="26793" spans="3:3" x14ac:dyDescent="0.2">
      <c r="C26793" s="13"/>
    </row>
    <row r="26794" spans="3:3" x14ac:dyDescent="0.2">
      <c r="C26794" s="13"/>
    </row>
    <row r="26795" spans="3:3" x14ac:dyDescent="0.2">
      <c r="C26795" s="13"/>
    </row>
    <row r="26796" spans="3:3" x14ac:dyDescent="0.2">
      <c r="C26796" s="13"/>
    </row>
    <row r="26797" spans="3:3" x14ac:dyDescent="0.2">
      <c r="C26797" s="13"/>
    </row>
    <row r="26798" spans="3:3" x14ac:dyDescent="0.2">
      <c r="C26798" s="13"/>
    </row>
    <row r="26799" spans="3:3" x14ac:dyDescent="0.2">
      <c r="C26799" s="13"/>
    </row>
    <row r="26800" spans="3:3" x14ac:dyDescent="0.2">
      <c r="C26800" s="13"/>
    </row>
    <row r="26801" spans="3:3" x14ac:dyDescent="0.2">
      <c r="C26801" s="13"/>
    </row>
    <row r="26802" spans="3:3" x14ac:dyDescent="0.2">
      <c r="C26802" s="13"/>
    </row>
    <row r="26803" spans="3:3" x14ac:dyDescent="0.2">
      <c r="C26803" s="13"/>
    </row>
    <row r="26804" spans="3:3" x14ac:dyDescent="0.2">
      <c r="C26804" s="13"/>
    </row>
    <row r="26805" spans="3:3" x14ac:dyDescent="0.2">
      <c r="C26805" s="13"/>
    </row>
    <row r="26806" spans="3:3" x14ac:dyDescent="0.2">
      <c r="C26806" s="13"/>
    </row>
    <row r="26807" spans="3:3" x14ac:dyDescent="0.2">
      <c r="C26807" s="13"/>
    </row>
    <row r="26808" spans="3:3" x14ac:dyDescent="0.2">
      <c r="C26808" s="13"/>
    </row>
    <row r="26809" spans="3:3" x14ac:dyDescent="0.2">
      <c r="C26809" s="13"/>
    </row>
    <row r="26810" spans="3:3" x14ac:dyDescent="0.2">
      <c r="C26810" s="13"/>
    </row>
    <row r="26811" spans="3:3" x14ac:dyDescent="0.2">
      <c r="C26811" s="13"/>
    </row>
    <row r="26812" spans="3:3" x14ac:dyDescent="0.2">
      <c r="C26812" s="13"/>
    </row>
    <row r="26813" spans="3:3" x14ac:dyDescent="0.2">
      <c r="C26813" s="13"/>
    </row>
    <row r="26814" spans="3:3" x14ac:dyDescent="0.2">
      <c r="C26814" s="13"/>
    </row>
    <row r="26815" spans="3:3" x14ac:dyDescent="0.2">
      <c r="C26815" s="13"/>
    </row>
    <row r="26816" spans="3:3" x14ac:dyDescent="0.2">
      <c r="C26816" s="13"/>
    </row>
    <row r="26817" spans="3:3" x14ac:dyDescent="0.2">
      <c r="C26817" s="13"/>
    </row>
    <row r="26818" spans="3:3" x14ac:dyDescent="0.2">
      <c r="C26818" s="13"/>
    </row>
    <row r="26819" spans="3:3" x14ac:dyDescent="0.2">
      <c r="C26819" s="13"/>
    </row>
    <row r="26820" spans="3:3" x14ac:dyDescent="0.2">
      <c r="C26820" s="13"/>
    </row>
    <row r="26821" spans="3:3" x14ac:dyDescent="0.2">
      <c r="C26821" s="13"/>
    </row>
    <row r="26822" spans="3:3" x14ac:dyDescent="0.2">
      <c r="C26822" s="13"/>
    </row>
    <row r="26823" spans="3:3" x14ac:dyDescent="0.2">
      <c r="C26823" s="13"/>
    </row>
    <row r="26824" spans="3:3" x14ac:dyDescent="0.2">
      <c r="C26824" s="13"/>
    </row>
    <row r="26825" spans="3:3" x14ac:dyDescent="0.2">
      <c r="C26825" s="13"/>
    </row>
    <row r="26826" spans="3:3" x14ac:dyDescent="0.2">
      <c r="C26826" s="13"/>
    </row>
    <row r="26827" spans="3:3" x14ac:dyDescent="0.2">
      <c r="C26827" s="13"/>
    </row>
    <row r="26828" spans="3:3" x14ac:dyDescent="0.2">
      <c r="C26828" s="13"/>
    </row>
    <row r="26829" spans="3:3" x14ac:dyDescent="0.2">
      <c r="C26829" s="13"/>
    </row>
    <row r="26830" spans="3:3" x14ac:dyDescent="0.2">
      <c r="C26830" s="13"/>
    </row>
    <row r="26831" spans="3:3" x14ac:dyDescent="0.2">
      <c r="C26831" s="13"/>
    </row>
    <row r="26832" spans="3:3" x14ac:dyDescent="0.2">
      <c r="C26832" s="13"/>
    </row>
    <row r="26833" spans="3:3" x14ac:dyDescent="0.2">
      <c r="C26833" s="13"/>
    </row>
    <row r="26834" spans="3:3" x14ac:dyDescent="0.2">
      <c r="C26834" s="13"/>
    </row>
    <row r="26835" spans="3:3" x14ac:dyDescent="0.2">
      <c r="C26835" s="13"/>
    </row>
    <row r="26836" spans="3:3" x14ac:dyDescent="0.2">
      <c r="C26836" s="13"/>
    </row>
    <row r="26837" spans="3:3" x14ac:dyDescent="0.2">
      <c r="C26837" s="13"/>
    </row>
    <row r="26838" spans="3:3" x14ac:dyDescent="0.2">
      <c r="C26838" s="13"/>
    </row>
    <row r="26839" spans="3:3" x14ac:dyDescent="0.2">
      <c r="C26839" s="13"/>
    </row>
    <row r="26840" spans="3:3" x14ac:dyDescent="0.2">
      <c r="C26840" s="13"/>
    </row>
    <row r="26841" spans="3:3" x14ac:dyDescent="0.2">
      <c r="C26841" s="13"/>
    </row>
    <row r="26842" spans="3:3" x14ac:dyDescent="0.2">
      <c r="C26842" s="13"/>
    </row>
    <row r="26843" spans="3:3" x14ac:dyDescent="0.2">
      <c r="C26843" s="13"/>
    </row>
    <row r="26844" spans="3:3" x14ac:dyDescent="0.2">
      <c r="C26844" s="13"/>
    </row>
    <row r="26845" spans="3:3" x14ac:dyDescent="0.2">
      <c r="C26845" s="13"/>
    </row>
    <row r="26846" spans="3:3" x14ac:dyDescent="0.2">
      <c r="C26846" s="13"/>
    </row>
    <row r="26847" spans="3:3" x14ac:dyDescent="0.2">
      <c r="C26847" s="13"/>
    </row>
    <row r="26848" spans="3:3" x14ac:dyDescent="0.2">
      <c r="C26848" s="13"/>
    </row>
    <row r="26849" spans="3:3" x14ac:dyDescent="0.2">
      <c r="C26849" s="13"/>
    </row>
    <row r="26850" spans="3:3" x14ac:dyDescent="0.2">
      <c r="C26850" s="13"/>
    </row>
    <row r="26851" spans="3:3" x14ac:dyDescent="0.2">
      <c r="C26851" s="13"/>
    </row>
    <row r="26852" spans="3:3" x14ac:dyDescent="0.2">
      <c r="C26852" s="13"/>
    </row>
    <row r="26853" spans="3:3" x14ac:dyDescent="0.2">
      <c r="C26853" s="13"/>
    </row>
    <row r="26854" spans="3:3" x14ac:dyDescent="0.2">
      <c r="C26854" s="13"/>
    </row>
    <row r="26855" spans="3:3" x14ac:dyDescent="0.2">
      <c r="C26855" s="13"/>
    </row>
    <row r="26856" spans="3:3" x14ac:dyDescent="0.2">
      <c r="C26856" s="13"/>
    </row>
    <row r="26857" spans="3:3" x14ac:dyDescent="0.2">
      <c r="C26857" s="13"/>
    </row>
    <row r="26858" spans="3:3" x14ac:dyDescent="0.2">
      <c r="C26858" s="13"/>
    </row>
    <row r="26859" spans="3:3" x14ac:dyDescent="0.2">
      <c r="C26859" s="13"/>
    </row>
    <row r="26860" spans="3:3" x14ac:dyDescent="0.2">
      <c r="C26860" s="13"/>
    </row>
    <row r="26861" spans="3:3" x14ac:dyDescent="0.2">
      <c r="C26861" s="13"/>
    </row>
    <row r="26862" spans="3:3" x14ac:dyDescent="0.2">
      <c r="C26862" s="13"/>
    </row>
    <row r="26863" spans="3:3" x14ac:dyDescent="0.2">
      <c r="C26863" s="13"/>
    </row>
    <row r="26864" spans="3:3" x14ac:dyDescent="0.2">
      <c r="C26864" s="13"/>
    </row>
    <row r="26865" spans="3:3" x14ac:dyDescent="0.2">
      <c r="C26865" s="13"/>
    </row>
    <row r="26866" spans="3:3" x14ac:dyDescent="0.2">
      <c r="C26866" s="13"/>
    </row>
    <row r="26867" spans="3:3" x14ac:dyDescent="0.2">
      <c r="C26867" s="13"/>
    </row>
    <row r="26868" spans="3:3" x14ac:dyDescent="0.2">
      <c r="C26868" s="13"/>
    </row>
    <row r="26869" spans="3:3" x14ac:dyDescent="0.2">
      <c r="C26869" s="13"/>
    </row>
    <row r="26870" spans="3:3" x14ac:dyDescent="0.2">
      <c r="C26870" s="13"/>
    </row>
    <row r="26871" spans="3:3" x14ac:dyDescent="0.2">
      <c r="C26871" s="13"/>
    </row>
    <row r="26872" spans="3:3" x14ac:dyDescent="0.2">
      <c r="C26872" s="13"/>
    </row>
    <row r="26873" spans="3:3" x14ac:dyDescent="0.2">
      <c r="C26873" s="13"/>
    </row>
    <row r="26874" spans="3:3" x14ac:dyDescent="0.2">
      <c r="C26874" s="13"/>
    </row>
    <row r="26875" spans="3:3" x14ac:dyDescent="0.2">
      <c r="C26875" s="13"/>
    </row>
    <row r="26876" spans="3:3" x14ac:dyDescent="0.2">
      <c r="C26876" s="13"/>
    </row>
    <row r="26877" spans="3:3" x14ac:dyDescent="0.2">
      <c r="C26877" s="13"/>
    </row>
    <row r="26878" spans="3:3" x14ac:dyDescent="0.2">
      <c r="C26878" s="13"/>
    </row>
    <row r="26879" spans="3:3" x14ac:dyDescent="0.2">
      <c r="C26879" s="13"/>
    </row>
    <row r="26880" spans="3:3" x14ac:dyDescent="0.2">
      <c r="C26880" s="13"/>
    </row>
    <row r="26881" spans="3:3" x14ac:dyDescent="0.2">
      <c r="C26881" s="13"/>
    </row>
    <row r="26882" spans="3:3" x14ac:dyDescent="0.2">
      <c r="C26882" s="13"/>
    </row>
    <row r="26883" spans="3:3" x14ac:dyDescent="0.2">
      <c r="C26883" s="13"/>
    </row>
    <row r="26884" spans="3:3" x14ac:dyDescent="0.2">
      <c r="C26884" s="13"/>
    </row>
    <row r="26885" spans="3:3" x14ac:dyDescent="0.2">
      <c r="C26885" s="13"/>
    </row>
    <row r="26886" spans="3:3" x14ac:dyDescent="0.2">
      <c r="C26886" s="13"/>
    </row>
    <row r="26887" spans="3:3" x14ac:dyDescent="0.2">
      <c r="C26887" s="13"/>
    </row>
    <row r="26888" spans="3:3" x14ac:dyDescent="0.2">
      <c r="C26888" s="13"/>
    </row>
    <row r="26889" spans="3:3" x14ac:dyDescent="0.2">
      <c r="C26889" s="13"/>
    </row>
    <row r="26890" spans="3:3" x14ac:dyDescent="0.2">
      <c r="C26890" s="13"/>
    </row>
    <row r="26891" spans="3:3" x14ac:dyDescent="0.2">
      <c r="C26891" s="13"/>
    </row>
    <row r="26892" spans="3:3" x14ac:dyDescent="0.2">
      <c r="C26892" s="13"/>
    </row>
    <row r="26893" spans="3:3" x14ac:dyDescent="0.2">
      <c r="C26893" s="13"/>
    </row>
    <row r="26894" spans="3:3" x14ac:dyDescent="0.2">
      <c r="C26894" s="13"/>
    </row>
    <row r="26895" spans="3:3" x14ac:dyDescent="0.2">
      <c r="C26895" s="13"/>
    </row>
    <row r="26896" spans="3:3" x14ac:dyDescent="0.2">
      <c r="C26896" s="13"/>
    </row>
    <row r="26897" spans="3:3" x14ac:dyDescent="0.2">
      <c r="C26897" s="13"/>
    </row>
    <row r="26898" spans="3:3" x14ac:dyDescent="0.2">
      <c r="C26898" s="13"/>
    </row>
    <row r="26899" spans="3:3" x14ac:dyDescent="0.2">
      <c r="C26899" s="13"/>
    </row>
    <row r="26900" spans="3:3" x14ac:dyDescent="0.2">
      <c r="C26900" s="13"/>
    </row>
    <row r="26901" spans="3:3" x14ac:dyDescent="0.2">
      <c r="C26901" s="13"/>
    </row>
    <row r="26902" spans="3:3" x14ac:dyDescent="0.2">
      <c r="C26902" s="13"/>
    </row>
    <row r="26903" spans="3:3" x14ac:dyDescent="0.2">
      <c r="C26903" s="13"/>
    </row>
    <row r="26904" spans="3:3" x14ac:dyDescent="0.2">
      <c r="C26904" s="13"/>
    </row>
    <row r="26905" spans="3:3" x14ac:dyDescent="0.2">
      <c r="C26905" s="13"/>
    </row>
    <row r="26906" spans="3:3" x14ac:dyDescent="0.2">
      <c r="C26906" s="13"/>
    </row>
    <row r="26907" spans="3:3" x14ac:dyDescent="0.2">
      <c r="C26907" s="13"/>
    </row>
    <row r="26908" spans="3:3" x14ac:dyDescent="0.2">
      <c r="C26908" s="13"/>
    </row>
    <row r="26909" spans="3:3" x14ac:dyDescent="0.2">
      <c r="C26909" s="13"/>
    </row>
    <row r="26910" spans="3:3" x14ac:dyDescent="0.2">
      <c r="C26910" s="13"/>
    </row>
    <row r="26911" spans="3:3" x14ac:dyDescent="0.2">
      <c r="C26911" s="13"/>
    </row>
    <row r="26912" spans="3:3" x14ac:dyDescent="0.2">
      <c r="C26912" s="13"/>
    </row>
    <row r="26913" spans="3:3" x14ac:dyDescent="0.2">
      <c r="C26913" s="13"/>
    </row>
    <row r="26914" spans="3:3" x14ac:dyDescent="0.2">
      <c r="C26914" s="13"/>
    </row>
    <row r="26915" spans="3:3" x14ac:dyDescent="0.2">
      <c r="C26915" s="13"/>
    </row>
    <row r="26916" spans="3:3" x14ac:dyDescent="0.2">
      <c r="C26916" s="13"/>
    </row>
    <row r="26917" spans="3:3" x14ac:dyDescent="0.2">
      <c r="C26917" s="13"/>
    </row>
    <row r="26918" spans="3:3" x14ac:dyDescent="0.2">
      <c r="C26918" s="13"/>
    </row>
    <row r="26919" spans="3:3" x14ac:dyDescent="0.2">
      <c r="C26919" s="13"/>
    </row>
    <row r="26920" spans="3:3" x14ac:dyDescent="0.2">
      <c r="C26920" s="13"/>
    </row>
    <row r="26921" spans="3:3" x14ac:dyDescent="0.2">
      <c r="C26921" s="13"/>
    </row>
    <row r="26922" spans="3:3" x14ac:dyDescent="0.2">
      <c r="C26922" s="13"/>
    </row>
    <row r="26923" spans="3:3" x14ac:dyDescent="0.2">
      <c r="C26923" s="13"/>
    </row>
    <row r="26924" spans="3:3" x14ac:dyDescent="0.2">
      <c r="C26924" s="13"/>
    </row>
    <row r="26925" spans="3:3" x14ac:dyDescent="0.2">
      <c r="C26925" s="13"/>
    </row>
    <row r="26926" spans="3:3" x14ac:dyDescent="0.2">
      <c r="C26926" s="13"/>
    </row>
    <row r="26927" spans="3:3" x14ac:dyDescent="0.2">
      <c r="C26927" s="13"/>
    </row>
    <row r="26928" spans="3:3" x14ac:dyDescent="0.2">
      <c r="C26928" s="13"/>
    </row>
    <row r="26929" spans="3:3" x14ac:dyDescent="0.2">
      <c r="C26929" s="13"/>
    </row>
    <row r="26930" spans="3:3" x14ac:dyDescent="0.2">
      <c r="C26930" s="13"/>
    </row>
    <row r="26931" spans="3:3" x14ac:dyDescent="0.2">
      <c r="C26931" s="13"/>
    </row>
    <row r="26932" spans="3:3" x14ac:dyDescent="0.2">
      <c r="C26932" s="13"/>
    </row>
    <row r="26933" spans="3:3" x14ac:dyDescent="0.2">
      <c r="C26933" s="13"/>
    </row>
    <row r="26934" spans="3:3" x14ac:dyDescent="0.2">
      <c r="C26934" s="13"/>
    </row>
    <row r="26935" spans="3:3" x14ac:dyDescent="0.2">
      <c r="C26935" s="13"/>
    </row>
    <row r="26936" spans="3:3" x14ac:dyDescent="0.2">
      <c r="C26936" s="13"/>
    </row>
    <row r="26937" spans="3:3" x14ac:dyDescent="0.2">
      <c r="C26937" s="13"/>
    </row>
    <row r="26938" spans="3:3" x14ac:dyDescent="0.2">
      <c r="C26938" s="13"/>
    </row>
    <row r="26939" spans="3:3" x14ac:dyDescent="0.2">
      <c r="C26939" s="13"/>
    </row>
    <row r="26940" spans="3:3" x14ac:dyDescent="0.2">
      <c r="C26940" s="13"/>
    </row>
    <row r="26941" spans="3:3" x14ac:dyDescent="0.2">
      <c r="C26941" s="13"/>
    </row>
    <row r="26942" spans="3:3" x14ac:dyDescent="0.2">
      <c r="C26942" s="13"/>
    </row>
    <row r="26943" spans="3:3" x14ac:dyDescent="0.2">
      <c r="C26943" s="13"/>
    </row>
    <row r="26944" spans="3:3" x14ac:dyDescent="0.2">
      <c r="C26944" s="13"/>
    </row>
    <row r="26945" spans="3:3" x14ac:dyDescent="0.2">
      <c r="C26945" s="13"/>
    </row>
    <row r="26946" spans="3:3" x14ac:dyDescent="0.2">
      <c r="C26946" s="13"/>
    </row>
    <row r="26947" spans="3:3" x14ac:dyDescent="0.2">
      <c r="C26947" s="13"/>
    </row>
    <row r="26948" spans="3:3" x14ac:dyDescent="0.2">
      <c r="C26948" s="13"/>
    </row>
    <row r="26949" spans="3:3" x14ac:dyDescent="0.2">
      <c r="C26949" s="13"/>
    </row>
    <row r="26950" spans="3:3" x14ac:dyDescent="0.2">
      <c r="C26950" s="13"/>
    </row>
    <row r="26951" spans="3:3" x14ac:dyDescent="0.2">
      <c r="C26951" s="13"/>
    </row>
    <row r="26952" spans="3:3" x14ac:dyDescent="0.2">
      <c r="C26952" s="13"/>
    </row>
    <row r="26953" spans="3:3" x14ac:dyDescent="0.2">
      <c r="C26953" s="13"/>
    </row>
    <row r="26954" spans="3:3" x14ac:dyDescent="0.2">
      <c r="C26954" s="13"/>
    </row>
    <row r="26955" spans="3:3" x14ac:dyDescent="0.2">
      <c r="C26955" s="13"/>
    </row>
    <row r="26956" spans="3:3" x14ac:dyDescent="0.2">
      <c r="C26956" s="13"/>
    </row>
    <row r="26957" spans="3:3" x14ac:dyDescent="0.2">
      <c r="C26957" s="13"/>
    </row>
    <row r="26958" spans="3:3" x14ac:dyDescent="0.2">
      <c r="C26958" s="13"/>
    </row>
    <row r="26959" spans="3:3" x14ac:dyDescent="0.2">
      <c r="C26959" s="13"/>
    </row>
    <row r="26960" spans="3:3" x14ac:dyDescent="0.2">
      <c r="C26960" s="13"/>
    </row>
    <row r="26961" spans="3:3" x14ac:dyDescent="0.2">
      <c r="C26961" s="13"/>
    </row>
    <row r="26962" spans="3:3" x14ac:dyDescent="0.2">
      <c r="C26962" s="13"/>
    </row>
    <row r="26963" spans="3:3" x14ac:dyDescent="0.2">
      <c r="C26963" s="13"/>
    </row>
    <row r="26964" spans="3:3" x14ac:dyDescent="0.2">
      <c r="C26964" s="13"/>
    </row>
    <row r="26965" spans="3:3" x14ac:dyDescent="0.2">
      <c r="C26965" s="13"/>
    </row>
    <row r="26966" spans="3:3" x14ac:dyDescent="0.2">
      <c r="C26966" s="13"/>
    </row>
    <row r="26967" spans="3:3" x14ac:dyDescent="0.2">
      <c r="C26967" s="13"/>
    </row>
    <row r="26968" spans="3:3" x14ac:dyDescent="0.2">
      <c r="C26968" s="13"/>
    </row>
    <row r="26969" spans="3:3" x14ac:dyDescent="0.2">
      <c r="C26969" s="13"/>
    </row>
    <row r="26970" spans="3:3" x14ac:dyDescent="0.2">
      <c r="C26970" s="13"/>
    </row>
    <row r="26971" spans="3:3" x14ac:dyDescent="0.2">
      <c r="C26971" s="13"/>
    </row>
    <row r="26972" spans="3:3" x14ac:dyDescent="0.2">
      <c r="C26972" s="13"/>
    </row>
    <row r="26973" spans="3:3" x14ac:dyDescent="0.2">
      <c r="C26973" s="13"/>
    </row>
    <row r="26974" spans="3:3" x14ac:dyDescent="0.2">
      <c r="C26974" s="13"/>
    </row>
    <row r="26975" spans="3:3" x14ac:dyDescent="0.2">
      <c r="C26975" s="13"/>
    </row>
    <row r="26976" spans="3:3" x14ac:dyDescent="0.2">
      <c r="C26976" s="13"/>
    </row>
    <row r="26977" spans="3:3" x14ac:dyDescent="0.2">
      <c r="C26977" s="13"/>
    </row>
    <row r="26978" spans="3:3" x14ac:dyDescent="0.2">
      <c r="C26978" s="13"/>
    </row>
    <row r="26979" spans="3:3" x14ac:dyDescent="0.2">
      <c r="C26979" s="13"/>
    </row>
    <row r="26980" spans="3:3" x14ac:dyDescent="0.2">
      <c r="C26980" s="13"/>
    </row>
    <row r="26981" spans="3:3" x14ac:dyDescent="0.2">
      <c r="C26981" s="13"/>
    </row>
    <row r="26982" spans="3:3" x14ac:dyDescent="0.2">
      <c r="C26982" s="13"/>
    </row>
    <row r="26983" spans="3:3" x14ac:dyDescent="0.2">
      <c r="C26983" s="13"/>
    </row>
    <row r="26984" spans="3:3" x14ac:dyDescent="0.2">
      <c r="C26984" s="13"/>
    </row>
    <row r="26985" spans="3:3" x14ac:dyDescent="0.2">
      <c r="C26985" s="13"/>
    </row>
    <row r="26986" spans="3:3" x14ac:dyDescent="0.2">
      <c r="C26986" s="13"/>
    </row>
    <row r="26987" spans="3:3" x14ac:dyDescent="0.2">
      <c r="C26987" s="13"/>
    </row>
    <row r="26988" spans="3:3" x14ac:dyDescent="0.2">
      <c r="C26988" s="13"/>
    </row>
    <row r="26989" spans="3:3" x14ac:dyDescent="0.2">
      <c r="C26989" s="13"/>
    </row>
    <row r="26990" spans="3:3" x14ac:dyDescent="0.2">
      <c r="C26990" s="13"/>
    </row>
    <row r="26991" spans="3:3" x14ac:dyDescent="0.2">
      <c r="C26991" s="13"/>
    </row>
    <row r="26992" spans="3:3" x14ac:dyDescent="0.2">
      <c r="C26992" s="13"/>
    </row>
    <row r="26993" spans="3:3" x14ac:dyDescent="0.2">
      <c r="C26993" s="13"/>
    </row>
    <row r="26994" spans="3:3" x14ac:dyDescent="0.2">
      <c r="C26994" s="13"/>
    </row>
    <row r="26995" spans="3:3" x14ac:dyDescent="0.2">
      <c r="C26995" s="13"/>
    </row>
    <row r="26996" spans="3:3" x14ac:dyDescent="0.2">
      <c r="C26996" s="13"/>
    </row>
    <row r="26997" spans="3:3" x14ac:dyDescent="0.2">
      <c r="C26997" s="13"/>
    </row>
    <row r="26998" spans="3:3" x14ac:dyDescent="0.2">
      <c r="C26998" s="13"/>
    </row>
    <row r="26999" spans="3:3" x14ac:dyDescent="0.2">
      <c r="C26999" s="13"/>
    </row>
    <row r="27000" spans="3:3" x14ac:dyDescent="0.2">
      <c r="C27000" s="13"/>
    </row>
    <row r="27001" spans="3:3" x14ac:dyDescent="0.2">
      <c r="C27001" s="13"/>
    </row>
    <row r="27002" spans="3:3" x14ac:dyDescent="0.2">
      <c r="C27002" s="13"/>
    </row>
    <row r="27003" spans="3:3" x14ac:dyDescent="0.2">
      <c r="C27003" s="13"/>
    </row>
    <row r="27004" spans="3:3" x14ac:dyDescent="0.2">
      <c r="C27004" s="13"/>
    </row>
    <row r="27005" spans="3:3" x14ac:dyDescent="0.2">
      <c r="C27005" s="13"/>
    </row>
    <row r="27006" spans="3:3" x14ac:dyDescent="0.2">
      <c r="C27006" s="13"/>
    </row>
    <row r="27007" spans="3:3" x14ac:dyDescent="0.2">
      <c r="C27007" s="13"/>
    </row>
    <row r="27008" spans="3:3" x14ac:dyDescent="0.2">
      <c r="C27008" s="13"/>
    </row>
    <row r="27009" spans="3:3" x14ac:dyDescent="0.2">
      <c r="C27009" s="13"/>
    </row>
    <row r="27010" spans="3:3" x14ac:dyDescent="0.2">
      <c r="C27010" s="13"/>
    </row>
    <row r="27011" spans="3:3" x14ac:dyDescent="0.2">
      <c r="C27011" s="13"/>
    </row>
    <row r="27012" spans="3:3" x14ac:dyDescent="0.2">
      <c r="C27012" s="13"/>
    </row>
    <row r="27013" spans="3:3" x14ac:dyDescent="0.2">
      <c r="C27013" s="13"/>
    </row>
    <row r="27014" spans="3:3" x14ac:dyDescent="0.2">
      <c r="C27014" s="13"/>
    </row>
    <row r="27015" spans="3:3" x14ac:dyDescent="0.2">
      <c r="C27015" s="13"/>
    </row>
    <row r="27016" spans="3:3" x14ac:dyDescent="0.2">
      <c r="C27016" s="13"/>
    </row>
    <row r="27017" spans="3:3" x14ac:dyDescent="0.2">
      <c r="C27017" s="13"/>
    </row>
    <row r="27018" spans="3:3" x14ac:dyDescent="0.2">
      <c r="C27018" s="13"/>
    </row>
    <row r="27019" spans="3:3" x14ac:dyDescent="0.2">
      <c r="C27019" s="13"/>
    </row>
    <row r="27020" spans="3:3" x14ac:dyDescent="0.2">
      <c r="C27020" s="13"/>
    </row>
    <row r="27021" spans="3:3" x14ac:dyDescent="0.2">
      <c r="C27021" s="13"/>
    </row>
    <row r="27022" spans="3:3" x14ac:dyDescent="0.2">
      <c r="C27022" s="13"/>
    </row>
    <row r="27023" spans="3:3" x14ac:dyDescent="0.2">
      <c r="C27023" s="13"/>
    </row>
    <row r="27024" spans="3:3" x14ac:dyDescent="0.2">
      <c r="C27024" s="13"/>
    </row>
    <row r="27025" spans="3:3" x14ac:dyDescent="0.2">
      <c r="C27025" s="13"/>
    </row>
    <row r="27026" spans="3:3" x14ac:dyDescent="0.2">
      <c r="C27026" s="13"/>
    </row>
    <row r="27027" spans="3:3" x14ac:dyDescent="0.2">
      <c r="C27027" s="13"/>
    </row>
    <row r="27028" spans="3:3" x14ac:dyDescent="0.2">
      <c r="C27028" s="13"/>
    </row>
    <row r="27029" spans="3:3" x14ac:dyDescent="0.2">
      <c r="C27029" s="13"/>
    </row>
    <row r="27030" spans="3:3" x14ac:dyDescent="0.2">
      <c r="C27030" s="13"/>
    </row>
    <row r="27031" spans="3:3" x14ac:dyDescent="0.2">
      <c r="C27031" s="13"/>
    </row>
    <row r="27032" spans="3:3" x14ac:dyDescent="0.2">
      <c r="C27032" s="13"/>
    </row>
    <row r="27033" spans="3:3" x14ac:dyDescent="0.2">
      <c r="C27033" s="13"/>
    </row>
    <row r="27034" spans="3:3" x14ac:dyDescent="0.2">
      <c r="C27034" s="13"/>
    </row>
    <row r="27035" spans="3:3" x14ac:dyDescent="0.2">
      <c r="C27035" s="13"/>
    </row>
    <row r="27036" spans="3:3" x14ac:dyDescent="0.2">
      <c r="C27036" s="13"/>
    </row>
    <row r="27037" spans="3:3" x14ac:dyDescent="0.2">
      <c r="C27037" s="13"/>
    </row>
    <row r="27038" spans="3:3" x14ac:dyDescent="0.2">
      <c r="C27038" s="13"/>
    </row>
    <row r="27039" spans="3:3" x14ac:dyDescent="0.2">
      <c r="C27039" s="13"/>
    </row>
    <row r="27040" spans="3:3" x14ac:dyDescent="0.2">
      <c r="C27040" s="13"/>
    </row>
    <row r="27041" spans="3:3" x14ac:dyDescent="0.2">
      <c r="C27041" s="13"/>
    </row>
    <row r="27042" spans="3:3" x14ac:dyDescent="0.2">
      <c r="C27042" s="13"/>
    </row>
    <row r="27043" spans="3:3" x14ac:dyDescent="0.2">
      <c r="C27043" s="13"/>
    </row>
    <row r="27044" spans="3:3" x14ac:dyDescent="0.2">
      <c r="C27044" s="13"/>
    </row>
    <row r="27045" spans="3:3" x14ac:dyDescent="0.2">
      <c r="C27045" s="13"/>
    </row>
    <row r="27046" spans="3:3" x14ac:dyDescent="0.2">
      <c r="C27046" s="13"/>
    </row>
    <row r="27047" spans="3:3" x14ac:dyDescent="0.2">
      <c r="C27047" s="13"/>
    </row>
    <row r="27048" spans="3:3" x14ac:dyDescent="0.2">
      <c r="C27048" s="13"/>
    </row>
    <row r="27049" spans="3:3" x14ac:dyDescent="0.2">
      <c r="C27049" s="13"/>
    </row>
    <row r="27050" spans="3:3" x14ac:dyDescent="0.2">
      <c r="C27050" s="13"/>
    </row>
    <row r="27051" spans="3:3" x14ac:dyDescent="0.2">
      <c r="C27051" s="13"/>
    </row>
    <row r="27052" spans="3:3" x14ac:dyDescent="0.2">
      <c r="C27052" s="13"/>
    </row>
    <row r="27053" spans="3:3" x14ac:dyDescent="0.2">
      <c r="C27053" s="13"/>
    </row>
    <row r="27054" spans="3:3" x14ac:dyDescent="0.2">
      <c r="C27054" s="13"/>
    </row>
    <row r="27055" spans="3:3" x14ac:dyDescent="0.2">
      <c r="C27055" s="13"/>
    </row>
    <row r="27056" spans="3:3" x14ac:dyDescent="0.2">
      <c r="C27056" s="13"/>
    </row>
    <row r="27057" spans="3:3" x14ac:dyDescent="0.2">
      <c r="C27057" s="13"/>
    </row>
    <row r="27058" spans="3:3" x14ac:dyDescent="0.2">
      <c r="C27058" s="13"/>
    </row>
    <row r="27059" spans="3:3" x14ac:dyDescent="0.2">
      <c r="C27059" s="13"/>
    </row>
    <row r="27060" spans="3:3" x14ac:dyDescent="0.2">
      <c r="C27060" s="13"/>
    </row>
    <row r="27061" spans="3:3" x14ac:dyDescent="0.2">
      <c r="C27061" s="13"/>
    </row>
    <row r="27062" spans="3:3" x14ac:dyDescent="0.2">
      <c r="C27062" s="13"/>
    </row>
    <row r="27063" spans="3:3" x14ac:dyDescent="0.2">
      <c r="C27063" s="13"/>
    </row>
    <row r="27064" spans="3:3" x14ac:dyDescent="0.2">
      <c r="C27064" s="13"/>
    </row>
    <row r="27065" spans="3:3" x14ac:dyDescent="0.2">
      <c r="C27065" s="13"/>
    </row>
    <row r="27066" spans="3:3" x14ac:dyDescent="0.2">
      <c r="C27066" s="13"/>
    </row>
    <row r="27067" spans="3:3" x14ac:dyDescent="0.2">
      <c r="C27067" s="13"/>
    </row>
    <row r="27068" spans="3:3" x14ac:dyDescent="0.2">
      <c r="C27068" s="13"/>
    </row>
    <row r="27069" spans="3:3" x14ac:dyDescent="0.2">
      <c r="C27069" s="13"/>
    </row>
    <row r="27070" spans="3:3" x14ac:dyDescent="0.2">
      <c r="C27070" s="13"/>
    </row>
    <row r="27071" spans="3:3" x14ac:dyDescent="0.2">
      <c r="C27071" s="13"/>
    </row>
    <row r="27072" spans="3:3" x14ac:dyDescent="0.2">
      <c r="C27072" s="13"/>
    </row>
    <row r="27073" spans="3:3" x14ac:dyDescent="0.2">
      <c r="C27073" s="13"/>
    </row>
    <row r="27074" spans="3:3" x14ac:dyDescent="0.2">
      <c r="C27074" s="13"/>
    </row>
    <row r="27075" spans="3:3" x14ac:dyDescent="0.2">
      <c r="C27075" s="13"/>
    </row>
    <row r="27076" spans="3:3" x14ac:dyDescent="0.2">
      <c r="C27076" s="13"/>
    </row>
    <row r="27077" spans="3:3" x14ac:dyDescent="0.2">
      <c r="C27077" s="13"/>
    </row>
    <row r="27078" spans="3:3" x14ac:dyDescent="0.2">
      <c r="C27078" s="13"/>
    </row>
    <row r="27079" spans="3:3" x14ac:dyDescent="0.2">
      <c r="C27079" s="13"/>
    </row>
    <row r="27080" spans="3:3" x14ac:dyDescent="0.2">
      <c r="C27080" s="13"/>
    </row>
    <row r="27081" spans="3:3" x14ac:dyDescent="0.2">
      <c r="C27081" s="13"/>
    </row>
    <row r="27082" spans="3:3" x14ac:dyDescent="0.2">
      <c r="C27082" s="13"/>
    </row>
    <row r="27083" spans="3:3" x14ac:dyDescent="0.2">
      <c r="C27083" s="13"/>
    </row>
    <row r="27084" spans="3:3" x14ac:dyDescent="0.2">
      <c r="C27084" s="13"/>
    </row>
    <row r="27085" spans="3:3" x14ac:dyDescent="0.2">
      <c r="C27085" s="13"/>
    </row>
    <row r="27086" spans="3:3" x14ac:dyDescent="0.2">
      <c r="C27086" s="13"/>
    </row>
    <row r="27087" spans="3:3" x14ac:dyDescent="0.2">
      <c r="C27087" s="13"/>
    </row>
    <row r="27088" spans="3:3" x14ac:dyDescent="0.2">
      <c r="C27088" s="13"/>
    </row>
    <row r="27089" spans="3:3" x14ac:dyDescent="0.2">
      <c r="C27089" s="13"/>
    </row>
    <row r="27090" spans="3:3" x14ac:dyDescent="0.2">
      <c r="C27090" s="13"/>
    </row>
    <row r="27091" spans="3:3" x14ac:dyDescent="0.2">
      <c r="C27091" s="13"/>
    </row>
    <row r="27092" spans="3:3" x14ac:dyDescent="0.2">
      <c r="C27092" s="13"/>
    </row>
    <row r="27093" spans="3:3" x14ac:dyDescent="0.2">
      <c r="C27093" s="13"/>
    </row>
    <row r="27094" spans="3:3" x14ac:dyDescent="0.2">
      <c r="C27094" s="13"/>
    </row>
    <row r="27095" spans="3:3" x14ac:dyDescent="0.2">
      <c r="C27095" s="13"/>
    </row>
    <row r="27096" spans="3:3" x14ac:dyDescent="0.2">
      <c r="C27096" s="13"/>
    </row>
    <row r="27097" spans="3:3" x14ac:dyDescent="0.2">
      <c r="C27097" s="13"/>
    </row>
    <row r="27098" spans="3:3" x14ac:dyDescent="0.2">
      <c r="C27098" s="13"/>
    </row>
    <row r="27099" spans="3:3" x14ac:dyDescent="0.2">
      <c r="C27099" s="13"/>
    </row>
    <row r="27100" spans="3:3" x14ac:dyDescent="0.2">
      <c r="C27100" s="13"/>
    </row>
    <row r="27101" spans="3:3" x14ac:dyDescent="0.2">
      <c r="C27101" s="13"/>
    </row>
    <row r="27102" spans="3:3" x14ac:dyDescent="0.2">
      <c r="C27102" s="13"/>
    </row>
    <row r="27103" spans="3:3" x14ac:dyDescent="0.2">
      <c r="C27103" s="13"/>
    </row>
    <row r="27104" spans="3:3" x14ac:dyDescent="0.2">
      <c r="C27104" s="13"/>
    </row>
    <row r="27105" spans="3:3" x14ac:dyDescent="0.2">
      <c r="C27105" s="13"/>
    </row>
    <row r="27106" spans="3:3" x14ac:dyDescent="0.2">
      <c r="C27106" s="13"/>
    </row>
    <row r="27107" spans="3:3" x14ac:dyDescent="0.2">
      <c r="C27107" s="13"/>
    </row>
    <row r="27108" spans="3:3" x14ac:dyDescent="0.2">
      <c r="C27108" s="13"/>
    </row>
    <row r="27109" spans="3:3" x14ac:dyDescent="0.2">
      <c r="C27109" s="13"/>
    </row>
    <row r="27110" spans="3:3" x14ac:dyDescent="0.2">
      <c r="C27110" s="13"/>
    </row>
    <row r="27111" spans="3:3" x14ac:dyDescent="0.2">
      <c r="C27111" s="13"/>
    </row>
    <row r="27112" spans="3:3" x14ac:dyDescent="0.2">
      <c r="C27112" s="13"/>
    </row>
    <row r="27113" spans="3:3" x14ac:dyDescent="0.2">
      <c r="C27113" s="13"/>
    </row>
    <row r="27114" spans="3:3" x14ac:dyDescent="0.2">
      <c r="C27114" s="13"/>
    </row>
    <row r="27115" spans="3:3" x14ac:dyDescent="0.2">
      <c r="C27115" s="13"/>
    </row>
    <row r="27116" spans="3:3" x14ac:dyDescent="0.2">
      <c r="C27116" s="13"/>
    </row>
    <row r="27117" spans="3:3" x14ac:dyDescent="0.2">
      <c r="C27117" s="13"/>
    </row>
    <row r="27118" spans="3:3" x14ac:dyDescent="0.2">
      <c r="C27118" s="13"/>
    </row>
    <row r="27119" spans="3:3" x14ac:dyDescent="0.2">
      <c r="C27119" s="13"/>
    </row>
    <row r="27120" spans="3:3" x14ac:dyDescent="0.2">
      <c r="C27120" s="13"/>
    </row>
    <row r="27121" spans="3:3" x14ac:dyDescent="0.2">
      <c r="C27121" s="13"/>
    </row>
    <row r="27122" spans="3:3" x14ac:dyDescent="0.2">
      <c r="C27122" s="13"/>
    </row>
    <row r="27123" spans="3:3" x14ac:dyDescent="0.2">
      <c r="C27123" s="13"/>
    </row>
    <row r="27124" spans="3:3" x14ac:dyDescent="0.2">
      <c r="C27124" s="13"/>
    </row>
    <row r="27125" spans="3:3" x14ac:dyDescent="0.2">
      <c r="C27125" s="13"/>
    </row>
    <row r="27126" spans="3:3" x14ac:dyDescent="0.2">
      <c r="C27126" s="13"/>
    </row>
    <row r="27127" spans="3:3" x14ac:dyDescent="0.2">
      <c r="C27127" s="13"/>
    </row>
    <row r="27128" spans="3:3" x14ac:dyDescent="0.2">
      <c r="C27128" s="13"/>
    </row>
    <row r="27129" spans="3:3" x14ac:dyDescent="0.2">
      <c r="C27129" s="13"/>
    </row>
    <row r="27130" spans="3:3" x14ac:dyDescent="0.2">
      <c r="C27130" s="13"/>
    </row>
    <row r="27131" spans="3:3" x14ac:dyDescent="0.2">
      <c r="C27131" s="13"/>
    </row>
    <row r="27132" spans="3:3" x14ac:dyDescent="0.2">
      <c r="C27132" s="13"/>
    </row>
    <row r="27133" spans="3:3" x14ac:dyDescent="0.2">
      <c r="C27133" s="13"/>
    </row>
    <row r="27134" spans="3:3" x14ac:dyDescent="0.2">
      <c r="C27134" s="13"/>
    </row>
    <row r="27135" spans="3:3" x14ac:dyDescent="0.2">
      <c r="C27135" s="13"/>
    </row>
    <row r="27136" spans="3:3" x14ac:dyDescent="0.2">
      <c r="C27136" s="13"/>
    </row>
    <row r="27137" spans="3:3" x14ac:dyDescent="0.2">
      <c r="C27137" s="13"/>
    </row>
    <row r="27138" spans="3:3" x14ac:dyDescent="0.2">
      <c r="C27138" s="13"/>
    </row>
    <row r="27139" spans="3:3" x14ac:dyDescent="0.2">
      <c r="C27139" s="13"/>
    </row>
    <row r="27140" spans="3:3" x14ac:dyDescent="0.2">
      <c r="C27140" s="13"/>
    </row>
    <row r="27141" spans="3:3" x14ac:dyDescent="0.2">
      <c r="C27141" s="13"/>
    </row>
    <row r="27142" spans="3:3" x14ac:dyDescent="0.2">
      <c r="C27142" s="13"/>
    </row>
    <row r="27143" spans="3:3" x14ac:dyDescent="0.2">
      <c r="C27143" s="13"/>
    </row>
    <row r="27144" spans="3:3" x14ac:dyDescent="0.2">
      <c r="C27144" s="13"/>
    </row>
    <row r="27145" spans="3:3" x14ac:dyDescent="0.2">
      <c r="C27145" s="13"/>
    </row>
    <row r="27146" spans="3:3" x14ac:dyDescent="0.2">
      <c r="C27146" s="13"/>
    </row>
    <row r="27147" spans="3:3" x14ac:dyDescent="0.2">
      <c r="C27147" s="13"/>
    </row>
    <row r="27148" spans="3:3" x14ac:dyDescent="0.2">
      <c r="C27148" s="13"/>
    </row>
    <row r="27149" spans="3:3" x14ac:dyDescent="0.2">
      <c r="C27149" s="13"/>
    </row>
    <row r="27150" spans="3:3" x14ac:dyDescent="0.2">
      <c r="C27150" s="13"/>
    </row>
    <row r="27151" spans="3:3" x14ac:dyDescent="0.2">
      <c r="C27151" s="13"/>
    </row>
    <row r="27152" spans="3:3" x14ac:dyDescent="0.2">
      <c r="C27152" s="13"/>
    </row>
    <row r="27153" spans="3:3" x14ac:dyDescent="0.2">
      <c r="C27153" s="13"/>
    </row>
    <row r="27154" spans="3:3" x14ac:dyDescent="0.2">
      <c r="C27154" s="13"/>
    </row>
    <row r="27155" spans="3:3" x14ac:dyDescent="0.2">
      <c r="C27155" s="13"/>
    </row>
    <row r="27156" spans="3:3" x14ac:dyDescent="0.2">
      <c r="C27156" s="13"/>
    </row>
    <row r="27157" spans="3:3" x14ac:dyDescent="0.2">
      <c r="C27157" s="13"/>
    </row>
    <row r="27158" spans="3:3" x14ac:dyDescent="0.2">
      <c r="C27158" s="13"/>
    </row>
    <row r="27159" spans="3:3" x14ac:dyDescent="0.2">
      <c r="C27159" s="13"/>
    </row>
    <row r="27160" spans="3:3" x14ac:dyDescent="0.2">
      <c r="C27160" s="13"/>
    </row>
    <row r="27161" spans="3:3" x14ac:dyDescent="0.2">
      <c r="C27161" s="13"/>
    </row>
    <row r="27162" spans="3:3" x14ac:dyDescent="0.2">
      <c r="C27162" s="13"/>
    </row>
    <row r="27163" spans="3:3" x14ac:dyDescent="0.2">
      <c r="C27163" s="13"/>
    </row>
    <row r="27164" spans="3:3" x14ac:dyDescent="0.2">
      <c r="C27164" s="13"/>
    </row>
    <row r="27165" spans="3:3" x14ac:dyDescent="0.2">
      <c r="C27165" s="13"/>
    </row>
    <row r="27166" spans="3:3" x14ac:dyDescent="0.2">
      <c r="C27166" s="13"/>
    </row>
    <row r="27167" spans="3:3" x14ac:dyDescent="0.2">
      <c r="C27167" s="13"/>
    </row>
    <row r="27168" spans="3:3" x14ac:dyDescent="0.2">
      <c r="C27168" s="13"/>
    </row>
    <row r="27169" spans="3:3" x14ac:dyDescent="0.2">
      <c r="C27169" s="13"/>
    </row>
    <row r="27170" spans="3:3" x14ac:dyDescent="0.2">
      <c r="C27170" s="13"/>
    </row>
    <row r="27171" spans="3:3" x14ac:dyDescent="0.2">
      <c r="C27171" s="13"/>
    </row>
    <row r="27172" spans="3:3" x14ac:dyDescent="0.2">
      <c r="C27172" s="13"/>
    </row>
    <row r="27173" spans="3:3" x14ac:dyDescent="0.2">
      <c r="C27173" s="13"/>
    </row>
    <row r="27174" spans="3:3" x14ac:dyDescent="0.2">
      <c r="C27174" s="13"/>
    </row>
    <row r="27175" spans="3:3" x14ac:dyDescent="0.2">
      <c r="C27175" s="13"/>
    </row>
    <row r="27176" spans="3:3" x14ac:dyDescent="0.2">
      <c r="C27176" s="13"/>
    </row>
    <row r="27177" spans="3:3" x14ac:dyDescent="0.2">
      <c r="C27177" s="13"/>
    </row>
    <row r="27178" spans="3:3" x14ac:dyDescent="0.2">
      <c r="C27178" s="13"/>
    </row>
    <row r="27179" spans="3:3" x14ac:dyDescent="0.2">
      <c r="C27179" s="13"/>
    </row>
    <row r="27180" spans="3:3" x14ac:dyDescent="0.2">
      <c r="C27180" s="13"/>
    </row>
    <row r="27181" spans="3:3" x14ac:dyDescent="0.2">
      <c r="C27181" s="13"/>
    </row>
    <row r="27182" spans="3:3" x14ac:dyDescent="0.2">
      <c r="C27182" s="13"/>
    </row>
    <row r="27183" spans="3:3" x14ac:dyDescent="0.2">
      <c r="C27183" s="13"/>
    </row>
    <row r="27184" spans="3:3" x14ac:dyDescent="0.2">
      <c r="C27184" s="13"/>
    </row>
    <row r="27185" spans="3:3" x14ac:dyDescent="0.2">
      <c r="C27185" s="13"/>
    </row>
    <row r="27186" spans="3:3" x14ac:dyDescent="0.2">
      <c r="C27186" s="13"/>
    </row>
    <row r="27187" spans="3:3" x14ac:dyDescent="0.2">
      <c r="C27187" s="13"/>
    </row>
    <row r="27188" spans="3:3" x14ac:dyDescent="0.2">
      <c r="C27188" s="13"/>
    </row>
    <row r="27189" spans="3:3" x14ac:dyDescent="0.2">
      <c r="C27189" s="13"/>
    </row>
    <row r="27190" spans="3:3" x14ac:dyDescent="0.2">
      <c r="C27190" s="13"/>
    </row>
    <row r="27191" spans="3:3" x14ac:dyDescent="0.2">
      <c r="C27191" s="13"/>
    </row>
    <row r="27192" spans="3:3" x14ac:dyDescent="0.2">
      <c r="C27192" s="13"/>
    </row>
    <row r="27193" spans="3:3" x14ac:dyDescent="0.2">
      <c r="C27193" s="13"/>
    </row>
    <row r="27194" spans="3:3" x14ac:dyDescent="0.2">
      <c r="C27194" s="13"/>
    </row>
    <row r="27195" spans="3:3" x14ac:dyDescent="0.2">
      <c r="C27195" s="13"/>
    </row>
    <row r="27196" spans="3:3" x14ac:dyDescent="0.2">
      <c r="C27196" s="13"/>
    </row>
    <row r="27197" spans="3:3" x14ac:dyDescent="0.2">
      <c r="C27197" s="13"/>
    </row>
    <row r="27198" spans="3:3" x14ac:dyDescent="0.2">
      <c r="C27198" s="13"/>
    </row>
    <row r="27199" spans="3:3" x14ac:dyDescent="0.2">
      <c r="C27199" s="13"/>
    </row>
    <row r="27200" spans="3:3" x14ac:dyDescent="0.2">
      <c r="C27200" s="13"/>
    </row>
    <row r="27201" spans="3:3" x14ac:dyDescent="0.2">
      <c r="C27201" s="13"/>
    </row>
    <row r="27202" spans="3:3" x14ac:dyDescent="0.2">
      <c r="C27202" s="13"/>
    </row>
    <row r="27203" spans="3:3" x14ac:dyDescent="0.2">
      <c r="C27203" s="13"/>
    </row>
    <row r="27204" spans="3:3" x14ac:dyDescent="0.2">
      <c r="C27204" s="13"/>
    </row>
    <row r="27205" spans="3:3" x14ac:dyDescent="0.2">
      <c r="C27205" s="13"/>
    </row>
    <row r="27206" spans="3:3" x14ac:dyDescent="0.2">
      <c r="C27206" s="13"/>
    </row>
    <row r="27207" spans="3:3" x14ac:dyDescent="0.2">
      <c r="C27207" s="13"/>
    </row>
    <row r="27208" spans="3:3" x14ac:dyDescent="0.2">
      <c r="C27208" s="13"/>
    </row>
    <row r="27209" spans="3:3" x14ac:dyDescent="0.2">
      <c r="C27209" s="13"/>
    </row>
    <row r="27210" spans="3:3" x14ac:dyDescent="0.2">
      <c r="C27210" s="13"/>
    </row>
    <row r="27211" spans="3:3" x14ac:dyDescent="0.2">
      <c r="C27211" s="13"/>
    </row>
    <row r="27212" spans="3:3" x14ac:dyDescent="0.2">
      <c r="C27212" s="13"/>
    </row>
    <row r="27213" spans="3:3" x14ac:dyDescent="0.2">
      <c r="C27213" s="13"/>
    </row>
    <row r="27214" spans="3:3" x14ac:dyDescent="0.2">
      <c r="C27214" s="13"/>
    </row>
    <row r="27215" spans="3:3" x14ac:dyDescent="0.2">
      <c r="C27215" s="13"/>
    </row>
    <row r="27216" spans="3:3" x14ac:dyDescent="0.2">
      <c r="C27216" s="13"/>
    </row>
    <row r="27217" spans="3:3" x14ac:dyDescent="0.2">
      <c r="C27217" s="13"/>
    </row>
    <row r="27218" spans="3:3" x14ac:dyDescent="0.2">
      <c r="C27218" s="13"/>
    </row>
    <row r="27219" spans="3:3" x14ac:dyDescent="0.2">
      <c r="C27219" s="13"/>
    </row>
    <row r="27220" spans="3:3" x14ac:dyDescent="0.2">
      <c r="C27220" s="13"/>
    </row>
    <row r="27221" spans="3:3" x14ac:dyDescent="0.2">
      <c r="C27221" s="13"/>
    </row>
    <row r="27222" spans="3:3" x14ac:dyDescent="0.2">
      <c r="C27222" s="13"/>
    </row>
    <row r="27223" spans="3:3" x14ac:dyDescent="0.2">
      <c r="C27223" s="13"/>
    </row>
    <row r="27224" spans="3:3" x14ac:dyDescent="0.2">
      <c r="C27224" s="13"/>
    </row>
    <row r="27225" spans="3:3" x14ac:dyDescent="0.2">
      <c r="C27225" s="13"/>
    </row>
    <row r="27226" spans="3:3" x14ac:dyDescent="0.2">
      <c r="C27226" s="13"/>
    </row>
    <row r="27227" spans="3:3" x14ac:dyDescent="0.2">
      <c r="C27227" s="13"/>
    </row>
    <row r="27228" spans="3:3" x14ac:dyDescent="0.2">
      <c r="C27228" s="13"/>
    </row>
    <row r="27229" spans="3:3" x14ac:dyDescent="0.2">
      <c r="C27229" s="13"/>
    </row>
    <row r="27230" spans="3:3" x14ac:dyDescent="0.2">
      <c r="C27230" s="13"/>
    </row>
    <row r="27231" spans="3:3" x14ac:dyDescent="0.2">
      <c r="C27231" s="13"/>
    </row>
    <row r="27232" spans="3:3" x14ac:dyDescent="0.2">
      <c r="C27232" s="13"/>
    </row>
    <row r="27233" spans="3:3" x14ac:dyDescent="0.2">
      <c r="C27233" s="13"/>
    </row>
    <row r="27234" spans="3:3" x14ac:dyDescent="0.2">
      <c r="C27234" s="13"/>
    </row>
    <row r="27235" spans="3:3" x14ac:dyDescent="0.2">
      <c r="C27235" s="13"/>
    </row>
    <row r="27236" spans="3:3" x14ac:dyDescent="0.2">
      <c r="C27236" s="13"/>
    </row>
    <row r="27237" spans="3:3" x14ac:dyDescent="0.2">
      <c r="C27237" s="13"/>
    </row>
    <row r="27238" spans="3:3" x14ac:dyDescent="0.2">
      <c r="C27238" s="13"/>
    </row>
    <row r="27239" spans="3:3" x14ac:dyDescent="0.2">
      <c r="C27239" s="13"/>
    </row>
    <row r="27240" spans="3:3" x14ac:dyDescent="0.2">
      <c r="C27240" s="13"/>
    </row>
    <row r="27241" spans="3:3" x14ac:dyDescent="0.2">
      <c r="C27241" s="13"/>
    </row>
    <row r="27242" spans="3:3" x14ac:dyDescent="0.2">
      <c r="C27242" s="13"/>
    </row>
    <row r="27243" spans="3:3" x14ac:dyDescent="0.2">
      <c r="C27243" s="13"/>
    </row>
    <row r="27244" spans="3:3" x14ac:dyDescent="0.2">
      <c r="C27244" s="13"/>
    </row>
    <row r="27245" spans="3:3" x14ac:dyDescent="0.2">
      <c r="C27245" s="13"/>
    </row>
    <row r="27246" spans="3:3" x14ac:dyDescent="0.2">
      <c r="C27246" s="13"/>
    </row>
    <row r="27247" spans="3:3" x14ac:dyDescent="0.2">
      <c r="C27247" s="13"/>
    </row>
    <row r="27248" spans="3:3" x14ac:dyDescent="0.2">
      <c r="C27248" s="13"/>
    </row>
    <row r="27249" spans="3:3" x14ac:dyDescent="0.2">
      <c r="C27249" s="13"/>
    </row>
    <row r="27250" spans="3:3" x14ac:dyDescent="0.2">
      <c r="C27250" s="13"/>
    </row>
    <row r="27251" spans="3:3" x14ac:dyDescent="0.2">
      <c r="C27251" s="13"/>
    </row>
    <row r="27252" spans="3:3" x14ac:dyDescent="0.2">
      <c r="C27252" s="13"/>
    </row>
    <row r="27253" spans="3:3" x14ac:dyDescent="0.2">
      <c r="C27253" s="13"/>
    </row>
    <row r="27254" spans="3:3" x14ac:dyDescent="0.2">
      <c r="C27254" s="13"/>
    </row>
    <row r="27255" spans="3:3" x14ac:dyDescent="0.2">
      <c r="C27255" s="13"/>
    </row>
    <row r="27256" spans="3:3" x14ac:dyDescent="0.2">
      <c r="C27256" s="13"/>
    </row>
    <row r="27257" spans="3:3" x14ac:dyDescent="0.2">
      <c r="C27257" s="13"/>
    </row>
    <row r="27258" spans="3:3" x14ac:dyDescent="0.2">
      <c r="C27258" s="13"/>
    </row>
    <row r="27259" spans="3:3" x14ac:dyDescent="0.2">
      <c r="C27259" s="13"/>
    </row>
    <row r="27260" spans="3:3" x14ac:dyDescent="0.2">
      <c r="C27260" s="13"/>
    </row>
    <row r="27261" spans="3:3" x14ac:dyDescent="0.2">
      <c r="C27261" s="13"/>
    </row>
    <row r="27262" spans="3:3" x14ac:dyDescent="0.2">
      <c r="C27262" s="13"/>
    </row>
    <row r="27263" spans="3:3" x14ac:dyDescent="0.2">
      <c r="C27263" s="13"/>
    </row>
    <row r="27264" spans="3:3" x14ac:dyDescent="0.2">
      <c r="C27264" s="13"/>
    </row>
    <row r="27265" spans="3:3" x14ac:dyDescent="0.2">
      <c r="C27265" s="13"/>
    </row>
    <row r="27266" spans="3:3" x14ac:dyDescent="0.2">
      <c r="C27266" s="13"/>
    </row>
    <row r="27267" spans="3:3" x14ac:dyDescent="0.2">
      <c r="C27267" s="13"/>
    </row>
    <row r="27268" spans="3:3" x14ac:dyDescent="0.2">
      <c r="C27268" s="13"/>
    </row>
    <row r="27269" spans="3:3" x14ac:dyDescent="0.2">
      <c r="C27269" s="13"/>
    </row>
    <row r="27270" spans="3:3" x14ac:dyDescent="0.2">
      <c r="C27270" s="13"/>
    </row>
    <row r="27271" spans="3:3" x14ac:dyDescent="0.2">
      <c r="C27271" s="13"/>
    </row>
    <row r="27272" spans="3:3" x14ac:dyDescent="0.2">
      <c r="C27272" s="13"/>
    </row>
    <row r="27273" spans="3:3" x14ac:dyDescent="0.2">
      <c r="C27273" s="13"/>
    </row>
    <row r="27274" spans="3:3" x14ac:dyDescent="0.2">
      <c r="C27274" s="13"/>
    </row>
    <row r="27275" spans="3:3" x14ac:dyDescent="0.2">
      <c r="C27275" s="13"/>
    </row>
    <row r="27276" spans="3:3" x14ac:dyDescent="0.2">
      <c r="C27276" s="13"/>
    </row>
    <row r="27277" spans="3:3" x14ac:dyDescent="0.2">
      <c r="C27277" s="13"/>
    </row>
    <row r="27278" spans="3:3" x14ac:dyDescent="0.2">
      <c r="C27278" s="13"/>
    </row>
    <row r="27279" spans="3:3" x14ac:dyDescent="0.2">
      <c r="C27279" s="13"/>
    </row>
    <row r="27280" spans="3:3" x14ac:dyDescent="0.2">
      <c r="C27280" s="13"/>
    </row>
    <row r="27281" spans="3:3" x14ac:dyDescent="0.2">
      <c r="C27281" s="13"/>
    </row>
    <row r="27282" spans="3:3" x14ac:dyDescent="0.2">
      <c r="C27282" s="13"/>
    </row>
    <row r="27283" spans="3:3" x14ac:dyDescent="0.2">
      <c r="C27283" s="13"/>
    </row>
    <row r="27284" spans="3:3" x14ac:dyDescent="0.2">
      <c r="C27284" s="13"/>
    </row>
    <row r="27285" spans="3:3" x14ac:dyDescent="0.2">
      <c r="C27285" s="13"/>
    </row>
    <row r="27286" spans="3:3" x14ac:dyDescent="0.2">
      <c r="C27286" s="13"/>
    </row>
    <row r="27287" spans="3:3" x14ac:dyDescent="0.2">
      <c r="C27287" s="13"/>
    </row>
    <row r="27288" spans="3:3" x14ac:dyDescent="0.2">
      <c r="C27288" s="13"/>
    </row>
    <row r="27289" spans="3:3" x14ac:dyDescent="0.2">
      <c r="C27289" s="13"/>
    </row>
    <row r="27290" spans="3:3" x14ac:dyDescent="0.2">
      <c r="C27290" s="13"/>
    </row>
    <row r="27291" spans="3:3" x14ac:dyDescent="0.2">
      <c r="C27291" s="13"/>
    </row>
    <row r="27292" spans="3:3" x14ac:dyDescent="0.2">
      <c r="C27292" s="13"/>
    </row>
    <row r="27293" spans="3:3" x14ac:dyDescent="0.2">
      <c r="C27293" s="13"/>
    </row>
    <row r="27294" spans="3:3" x14ac:dyDescent="0.2">
      <c r="C27294" s="13"/>
    </row>
    <row r="27295" spans="3:3" x14ac:dyDescent="0.2">
      <c r="C27295" s="13"/>
    </row>
    <row r="27296" spans="3:3" x14ac:dyDescent="0.2">
      <c r="C27296" s="13"/>
    </row>
    <row r="27297" spans="3:3" x14ac:dyDescent="0.2">
      <c r="C27297" s="13"/>
    </row>
    <row r="27298" spans="3:3" x14ac:dyDescent="0.2">
      <c r="C27298" s="13"/>
    </row>
    <row r="27299" spans="3:3" x14ac:dyDescent="0.2">
      <c r="C27299" s="13"/>
    </row>
    <row r="27300" spans="3:3" x14ac:dyDescent="0.2">
      <c r="C27300" s="13"/>
    </row>
    <row r="27301" spans="3:3" x14ac:dyDescent="0.2">
      <c r="C27301" s="13"/>
    </row>
    <row r="27302" spans="3:3" x14ac:dyDescent="0.2">
      <c r="C27302" s="13"/>
    </row>
    <row r="27303" spans="3:3" x14ac:dyDescent="0.2">
      <c r="C27303" s="13"/>
    </row>
    <row r="27304" spans="3:3" x14ac:dyDescent="0.2">
      <c r="C27304" s="13"/>
    </row>
    <row r="27305" spans="3:3" x14ac:dyDescent="0.2">
      <c r="C27305" s="13"/>
    </row>
    <row r="27306" spans="3:3" x14ac:dyDescent="0.2">
      <c r="C27306" s="13"/>
    </row>
    <row r="27307" spans="3:3" x14ac:dyDescent="0.2">
      <c r="C27307" s="13"/>
    </row>
    <row r="27308" spans="3:3" x14ac:dyDescent="0.2">
      <c r="C27308" s="13"/>
    </row>
    <row r="27309" spans="3:3" x14ac:dyDescent="0.2">
      <c r="C27309" s="13"/>
    </row>
    <row r="27310" spans="3:3" x14ac:dyDescent="0.2">
      <c r="C27310" s="13"/>
    </row>
    <row r="27311" spans="3:3" x14ac:dyDescent="0.2">
      <c r="C27311" s="13"/>
    </row>
    <row r="27312" spans="3:3" x14ac:dyDescent="0.2">
      <c r="C27312" s="13"/>
    </row>
    <row r="27313" spans="3:3" x14ac:dyDescent="0.2">
      <c r="C27313" s="13"/>
    </row>
    <row r="27314" spans="3:3" x14ac:dyDescent="0.2">
      <c r="C27314" s="13"/>
    </row>
    <row r="27315" spans="3:3" x14ac:dyDescent="0.2">
      <c r="C27315" s="13"/>
    </row>
    <row r="27316" spans="3:3" x14ac:dyDescent="0.2">
      <c r="C27316" s="13"/>
    </row>
    <row r="27317" spans="3:3" x14ac:dyDescent="0.2">
      <c r="C27317" s="13"/>
    </row>
    <row r="27318" spans="3:3" x14ac:dyDescent="0.2">
      <c r="C27318" s="13"/>
    </row>
    <row r="27319" spans="3:3" x14ac:dyDescent="0.2">
      <c r="C27319" s="13"/>
    </row>
    <row r="27320" spans="3:3" x14ac:dyDescent="0.2">
      <c r="C27320" s="13"/>
    </row>
    <row r="27321" spans="3:3" x14ac:dyDescent="0.2">
      <c r="C27321" s="13"/>
    </row>
    <row r="27322" spans="3:3" x14ac:dyDescent="0.2">
      <c r="C27322" s="13"/>
    </row>
    <row r="27323" spans="3:3" x14ac:dyDescent="0.2">
      <c r="C27323" s="13"/>
    </row>
    <row r="27324" spans="3:3" x14ac:dyDescent="0.2">
      <c r="C27324" s="13"/>
    </row>
    <row r="27325" spans="3:3" x14ac:dyDescent="0.2">
      <c r="C27325" s="13"/>
    </row>
    <row r="27326" spans="3:3" x14ac:dyDescent="0.2">
      <c r="C27326" s="13"/>
    </row>
    <row r="27327" spans="3:3" x14ac:dyDescent="0.2">
      <c r="C27327" s="13"/>
    </row>
    <row r="27328" spans="3:3" x14ac:dyDescent="0.2">
      <c r="C27328" s="13"/>
    </row>
    <row r="27329" spans="3:3" x14ac:dyDescent="0.2">
      <c r="C27329" s="13"/>
    </row>
    <row r="27330" spans="3:3" x14ac:dyDescent="0.2">
      <c r="C27330" s="13"/>
    </row>
    <row r="27331" spans="3:3" x14ac:dyDescent="0.2">
      <c r="C27331" s="13"/>
    </row>
    <row r="27332" spans="3:3" x14ac:dyDescent="0.2">
      <c r="C27332" s="13"/>
    </row>
    <row r="27333" spans="3:3" x14ac:dyDescent="0.2">
      <c r="C27333" s="13"/>
    </row>
    <row r="27334" spans="3:3" x14ac:dyDescent="0.2">
      <c r="C27334" s="13"/>
    </row>
    <row r="27335" spans="3:3" x14ac:dyDescent="0.2">
      <c r="C27335" s="13"/>
    </row>
    <row r="27336" spans="3:3" x14ac:dyDescent="0.2">
      <c r="C27336" s="13"/>
    </row>
    <row r="27337" spans="3:3" x14ac:dyDescent="0.2">
      <c r="C27337" s="13"/>
    </row>
    <row r="27338" spans="3:3" x14ac:dyDescent="0.2">
      <c r="C27338" s="13"/>
    </row>
    <row r="27339" spans="3:3" x14ac:dyDescent="0.2">
      <c r="C27339" s="13"/>
    </row>
    <row r="27340" spans="3:3" x14ac:dyDescent="0.2">
      <c r="C27340" s="13"/>
    </row>
    <row r="27341" spans="3:3" x14ac:dyDescent="0.2">
      <c r="C27341" s="13"/>
    </row>
    <row r="27342" spans="3:3" x14ac:dyDescent="0.2">
      <c r="C27342" s="13"/>
    </row>
    <row r="27343" spans="3:3" x14ac:dyDescent="0.2">
      <c r="C27343" s="13"/>
    </row>
    <row r="27344" spans="3:3" x14ac:dyDescent="0.2">
      <c r="C27344" s="13"/>
    </row>
    <row r="27345" spans="3:3" x14ac:dyDescent="0.2">
      <c r="C27345" s="13"/>
    </row>
    <row r="27346" spans="3:3" x14ac:dyDescent="0.2">
      <c r="C27346" s="13"/>
    </row>
    <row r="27347" spans="3:3" x14ac:dyDescent="0.2">
      <c r="C27347" s="13"/>
    </row>
    <row r="27348" spans="3:3" x14ac:dyDescent="0.2">
      <c r="C27348" s="13"/>
    </row>
    <row r="27349" spans="3:3" x14ac:dyDescent="0.2">
      <c r="C27349" s="13"/>
    </row>
    <row r="27350" spans="3:3" x14ac:dyDescent="0.2">
      <c r="C27350" s="13"/>
    </row>
    <row r="27351" spans="3:3" x14ac:dyDescent="0.2">
      <c r="C27351" s="13"/>
    </row>
    <row r="27352" spans="3:3" x14ac:dyDescent="0.2">
      <c r="C27352" s="13"/>
    </row>
    <row r="27353" spans="3:3" x14ac:dyDescent="0.2">
      <c r="C27353" s="13"/>
    </row>
    <row r="27354" spans="3:3" x14ac:dyDescent="0.2">
      <c r="C27354" s="13"/>
    </row>
    <row r="27355" spans="3:3" x14ac:dyDescent="0.2">
      <c r="C27355" s="13"/>
    </row>
    <row r="27356" spans="3:3" x14ac:dyDescent="0.2">
      <c r="C27356" s="13"/>
    </row>
    <row r="27357" spans="3:3" x14ac:dyDescent="0.2">
      <c r="C27357" s="13"/>
    </row>
    <row r="27358" spans="3:3" x14ac:dyDescent="0.2">
      <c r="C27358" s="13"/>
    </row>
    <row r="27359" spans="3:3" x14ac:dyDescent="0.2">
      <c r="C27359" s="13"/>
    </row>
    <row r="27360" spans="3:3" x14ac:dyDescent="0.2">
      <c r="C27360" s="13"/>
    </row>
    <row r="27361" spans="3:3" x14ac:dyDescent="0.2">
      <c r="C27361" s="13"/>
    </row>
    <row r="27362" spans="3:3" x14ac:dyDescent="0.2">
      <c r="C27362" s="13"/>
    </row>
    <row r="27363" spans="3:3" x14ac:dyDescent="0.2">
      <c r="C27363" s="13"/>
    </row>
    <row r="27364" spans="3:3" x14ac:dyDescent="0.2">
      <c r="C27364" s="13"/>
    </row>
    <row r="27365" spans="3:3" x14ac:dyDescent="0.2">
      <c r="C27365" s="13"/>
    </row>
    <row r="27366" spans="3:3" x14ac:dyDescent="0.2">
      <c r="C27366" s="13"/>
    </row>
    <row r="27367" spans="3:3" x14ac:dyDescent="0.2">
      <c r="C27367" s="13"/>
    </row>
    <row r="27368" spans="3:3" x14ac:dyDescent="0.2">
      <c r="C27368" s="13"/>
    </row>
    <row r="27369" spans="3:3" x14ac:dyDescent="0.2">
      <c r="C27369" s="13"/>
    </row>
    <row r="27370" spans="3:3" x14ac:dyDescent="0.2">
      <c r="C27370" s="13"/>
    </row>
    <row r="27371" spans="3:3" x14ac:dyDescent="0.2">
      <c r="C27371" s="13"/>
    </row>
    <row r="27372" spans="3:3" x14ac:dyDescent="0.2">
      <c r="C27372" s="13"/>
    </row>
    <row r="27373" spans="3:3" x14ac:dyDescent="0.2">
      <c r="C27373" s="13"/>
    </row>
    <row r="27374" spans="3:3" x14ac:dyDescent="0.2">
      <c r="C27374" s="13"/>
    </row>
    <row r="27375" spans="3:3" x14ac:dyDescent="0.2">
      <c r="C27375" s="13"/>
    </row>
    <row r="27376" spans="3:3" x14ac:dyDescent="0.2">
      <c r="C27376" s="13"/>
    </row>
    <row r="27377" spans="3:3" x14ac:dyDescent="0.2">
      <c r="C27377" s="13"/>
    </row>
    <row r="27378" spans="3:3" x14ac:dyDescent="0.2">
      <c r="C27378" s="13"/>
    </row>
    <row r="27379" spans="3:3" x14ac:dyDescent="0.2">
      <c r="C27379" s="13"/>
    </row>
    <row r="27380" spans="3:3" x14ac:dyDescent="0.2">
      <c r="C27380" s="13"/>
    </row>
    <row r="27381" spans="3:3" x14ac:dyDescent="0.2">
      <c r="C27381" s="13"/>
    </row>
    <row r="27382" spans="3:3" x14ac:dyDescent="0.2">
      <c r="C27382" s="13"/>
    </row>
    <row r="27383" spans="3:3" x14ac:dyDescent="0.2">
      <c r="C27383" s="13"/>
    </row>
    <row r="27384" spans="3:3" x14ac:dyDescent="0.2">
      <c r="C27384" s="13"/>
    </row>
    <row r="27385" spans="3:3" x14ac:dyDescent="0.2">
      <c r="C27385" s="13"/>
    </row>
    <row r="27386" spans="3:3" x14ac:dyDescent="0.2">
      <c r="C27386" s="13"/>
    </row>
    <row r="27387" spans="3:3" x14ac:dyDescent="0.2">
      <c r="C27387" s="13"/>
    </row>
    <row r="27388" spans="3:3" x14ac:dyDescent="0.2">
      <c r="C27388" s="13"/>
    </row>
    <row r="27389" spans="3:3" x14ac:dyDescent="0.2">
      <c r="C27389" s="13"/>
    </row>
    <row r="27390" spans="3:3" x14ac:dyDescent="0.2">
      <c r="C27390" s="13"/>
    </row>
    <row r="27391" spans="3:3" x14ac:dyDescent="0.2">
      <c r="C27391" s="13"/>
    </row>
    <row r="27392" spans="3:3" x14ac:dyDescent="0.2">
      <c r="C27392" s="13"/>
    </row>
    <row r="27393" spans="3:3" x14ac:dyDescent="0.2">
      <c r="C27393" s="13"/>
    </row>
    <row r="27394" spans="3:3" x14ac:dyDescent="0.2">
      <c r="C27394" s="13"/>
    </row>
    <row r="27395" spans="3:3" x14ac:dyDescent="0.2">
      <c r="C27395" s="13"/>
    </row>
    <row r="27396" spans="3:3" x14ac:dyDescent="0.2">
      <c r="C27396" s="13"/>
    </row>
    <row r="27397" spans="3:3" x14ac:dyDescent="0.2">
      <c r="C27397" s="13"/>
    </row>
    <row r="27398" spans="3:3" x14ac:dyDescent="0.2">
      <c r="C27398" s="13"/>
    </row>
    <row r="27399" spans="3:3" x14ac:dyDescent="0.2">
      <c r="C27399" s="13"/>
    </row>
    <row r="27400" spans="3:3" x14ac:dyDescent="0.2">
      <c r="C27400" s="13"/>
    </row>
    <row r="27401" spans="3:3" x14ac:dyDescent="0.2">
      <c r="C27401" s="13"/>
    </row>
    <row r="27402" spans="3:3" x14ac:dyDescent="0.2">
      <c r="C27402" s="13"/>
    </row>
    <row r="27403" spans="3:3" x14ac:dyDescent="0.2">
      <c r="C27403" s="13"/>
    </row>
    <row r="27404" spans="3:3" x14ac:dyDescent="0.2">
      <c r="C27404" s="13"/>
    </row>
    <row r="27405" spans="3:3" x14ac:dyDescent="0.2">
      <c r="C27405" s="13"/>
    </row>
    <row r="27406" spans="3:3" x14ac:dyDescent="0.2">
      <c r="C27406" s="13"/>
    </row>
    <row r="27407" spans="3:3" x14ac:dyDescent="0.2">
      <c r="C27407" s="13"/>
    </row>
    <row r="27408" spans="3:3" x14ac:dyDescent="0.2">
      <c r="C27408" s="13"/>
    </row>
    <row r="27409" spans="3:3" x14ac:dyDescent="0.2">
      <c r="C27409" s="13"/>
    </row>
    <row r="27410" spans="3:3" x14ac:dyDescent="0.2">
      <c r="C27410" s="13"/>
    </row>
    <row r="27411" spans="3:3" x14ac:dyDescent="0.2">
      <c r="C27411" s="13"/>
    </row>
    <row r="27412" spans="3:3" x14ac:dyDescent="0.2">
      <c r="C27412" s="13"/>
    </row>
    <row r="27413" spans="3:3" x14ac:dyDescent="0.2">
      <c r="C27413" s="13"/>
    </row>
    <row r="27414" spans="3:3" x14ac:dyDescent="0.2">
      <c r="C27414" s="13"/>
    </row>
    <row r="27415" spans="3:3" x14ac:dyDescent="0.2">
      <c r="C27415" s="13"/>
    </row>
    <row r="27416" spans="3:3" x14ac:dyDescent="0.2">
      <c r="C27416" s="13"/>
    </row>
    <row r="27417" spans="3:3" x14ac:dyDescent="0.2">
      <c r="C27417" s="13"/>
    </row>
    <row r="27418" spans="3:3" x14ac:dyDescent="0.2">
      <c r="C27418" s="13"/>
    </row>
    <row r="27419" spans="3:3" x14ac:dyDescent="0.2">
      <c r="C27419" s="13"/>
    </row>
    <row r="27420" spans="3:3" x14ac:dyDescent="0.2">
      <c r="C27420" s="13"/>
    </row>
    <row r="27421" spans="3:3" x14ac:dyDescent="0.2">
      <c r="C27421" s="13"/>
    </row>
    <row r="27422" spans="3:3" x14ac:dyDescent="0.2">
      <c r="C27422" s="13"/>
    </row>
    <row r="27423" spans="3:3" x14ac:dyDescent="0.2">
      <c r="C27423" s="13"/>
    </row>
    <row r="27424" spans="3:3" x14ac:dyDescent="0.2">
      <c r="C27424" s="13"/>
    </row>
    <row r="27425" spans="3:3" x14ac:dyDescent="0.2">
      <c r="C27425" s="13"/>
    </row>
    <row r="27426" spans="3:3" x14ac:dyDescent="0.2">
      <c r="C27426" s="13"/>
    </row>
    <row r="27427" spans="3:3" x14ac:dyDescent="0.2">
      <c r="C27427" s="13"/>
    </row>
    <row r="27428" spans="3:3" x14ac:dyDescent="0.2">
      <c r="C27428" s="13"/>
    </row>
    <row r="27429" spans="3:3" x14ac:dyDescent="0.2">
      <c r="C27429" s="13"/>
    </row>
    <row r="27430" spans="3:3" x14ac:dyDescent="0.2">
      <c r="C27430" s="13"/>
    </row>
    <row r="27431" spans="3:3" x14ac:dyDescent="0.2">
      <c r="C27431" s="13"/>
    </row>
    <row r="27432" spans="3:3" x14ac:dyDescent="0.2">
      <c r="C27432" s="13"/>
    </row>
    <row r="27433" spans="3:3" x14ac:dyDescent="0.2">
      <c r="C27433" s="13"/>
    </row>
    <row r="27434" spans="3:3" x14ac:dyDescent="0.2">
      <c r="C27434" s="13"/>
    </row>
    <row r="27435" spans="3:3" x14ac:dyDescent="0.2">
      <c r="C27435" s="13"/>
    </row>
    <row r="27436" spans="3:3" x14ac:dyDescent="0.2">
      <c r="C27436" s="13"/>
    </row>
    <row r="27437" spans="3:3" x14ac:dyDescent="0.2">
      <c r="C27437" s="13"/>
    </row>
    <row r="27438" spans="3:3" x14ac:dyDescent="0.2">
      <c r="C27438" s="13"/>
    </row>
    <row r="27439" spans="3:3" x14ac:dyDescent="0.2">
      <c r="C27439" s="13"/>
    </row>
    <row r="27440" spans="3:3" x14ac:dyDescent="0.2">
      <c r="C27440" s="13"/>
    </row>
    <row r="27441" spans="3:3" x14ac:dyDescent="0.2">
      <c r="C27441" s="13"/>
    </row>
    <row r="27442" spans="3:3" x14ac:dyDescent="0.2">
      <c r="C27442" s="13"/>
    </row>
    <row r="27443" spans="3:3" x14ac:dyDescent="0.2">
      <c r="C27443" s="13"/>
    </row>
    <row r="27444" spans="3:3" x14ac:dyDescent="0.2">
      <c r="C27444" s="13"/>
    </row>
    <row r="27445" spans="3:3" x14ac:dyDescent="0.2">
      <c r="C27445" s="13"/>
    </row>
    <row r="27446" spans="3:3" x14ac:dyDescent="0.2">
      <c r="C27446" s="13"/>
    </row>
    <row r="27447" spans="3:3" x14ac:dyDescent="0.2">
      <c r="C27447" s="13"/>
    </row>
    <row r="27448" spans="3:3" x14ac:dyDescent="0.2">
      <c r="C27448" s="13"/>
    </row>
    <row r="27449" spans="3:3" x14ac:dyDescent="0.2">
      <c r="C27449" s="13"/>
    </row>
    <row r="27450" spans="3:3" x14ac:dyDescent="0.2">
      <c r="C27450" s="13"/>
    </row>
    <row r="27451" spans="3:3" x14ac:dyDescent="0.2">
      <c r="C27451" s="13"/>
    </row>
    <row r="27452" spans="3:3" x14ac:dyDescent="0.2">
      <c r="C27452" s="13"/>
    </row>
    <row r="27453" spans="3:3" x14ac:dyDescent="0.2">
      <c r="C27453" s="13"/>
    </row>
    <row r="27454" spans="3:3" x14ac:dyDescent="0.2">
      <c r="C27454" s="13"/>
    </row>
    <row r="27455" spans="3:3" x14ac:dyDescent="0.2">
      <c r="C27455" s="13"/>
    </row>
    <row r="27456" spans="3:3" x14ac:dyDescent="0.2">
      <c r="C27456" s="13"/>
    </row>
    <row r="27457" spans="3:3" x14ac:dyDescent="0.2">
      <c r="C27457" s="13"/>
    </row>
    <row r="27458" spans="3:3" x14ac:dyDescent="0.2">
      <c r="C27458" s="13"/>
    </row>
    <row r="27459" spans="3:3" x14ac:dyDescent="0.2">
      <c r="C27459" s="13"/>
    </row>
    <row r="27460" spans="3:3" x14ac:dyDescent="0.2">
      <c r="C27460" s="13"/>
    </row>
    <row r="27461" spans="3:3" x14ac:dyDescent="0.2">
      <c r="C27461" s="13"/>
    </row>
    <row r="27462" spans="3:3" x14ac:dyDescent="0.2">
      <c r="C27462" s="13"/>
    </row>
    <row r="27463" spans="3:3" x14ac:dyDescent="0.2">
      <c r="C27463" s="13"/>
    </row>
    <row r="27464" spans="3:3" x14ac:dyDescent="0.2">
      <c r="C27464" s="13"/>
    </row>
    <row r="27465" spans="3:3" x14ac:dyDescent="0.2">
      <c r="C27465" s="13"/>
    </row>
    <row r="27466" spans="3:3" x14ac:dyDescent="0.2">
      <c r="C27466" s="13"/>
    </row>
    <row r="27467" spans="3:3" x14ac:dyDescent="0.2">
      <c r="C27467" s="13"/>
    </row>
    <row r="27468" spans="3:3" x14ac:dyDescent="0.2">
      <c r="C27468" s="13"/>
    </row>
    <row r="27469" spans="3:3" x14ac:dyDescent="0.2">
      <c r="C27469" s="13"/>
    </row>
    <row r="27470" spans="3:3" x14ac:dyDescent="0.2">
      <c r="C27470" s="13"/>
    </row>
    <row r="27471" spans="3:3" x14ac:dyDescent="0.2">
      <c r="C27471" s="13"/>
    </row>
    <row r="27472" spans="3:3" x14ac:dyDescent="0.2">
      <c r="C27472" s="13"/>
    </row>
    <row r="27473" spans="3:3" x14ac:dyDescent="0.2">
      <c r="C27473" s="13"/>
    </row>
    <row r="27474" spans="3:3" x14ac:dyDescent="0.2">
      <c r="C27474" s="13"/>
    </row>
    <row r="27475" spans="3:3" x14ac:dyDescent="0.2">
      <c r="C27475" s="13"/>
    </row>
    <row r="27476" spans="3:3" x14ac:dyDescent="0.2">
      <c r="C27476" s="13"/>
    </row>
    <row r="27477" spans="3:3" x14ac:dyDescent="0.2">
      <c r="C27477" s="13"/>
    </row>
    <row r="27478" spans="3:3" x14ac:dyDescent="0.2">
      <c r="C27478" s="13"/>
    </row>
    <row r="27479" spans="3:3" x14ac:dyDescent="0.2">
      <c r="C27479" s="13"/>
    </row>
    <row r="27480" spans="3:3" x14ac:dyDescent="0.2">
      <c r="C27480" s="13"/>
    </row>
    <row r="27481" spans="3:3" x14ac:dyDescent="0.2">
      <c r="C27481" s="13"/>
    </row>
    <row r="27482" spans="3:3" x14ac:dyDescent="0.2">
      <c r="C27482" s="13"/>
    </row>
    <row r="27483" spans="3:3" x14ac:dyDescent="0.2">
      <c r="C27483" s="13"/>
    </row>
    <row r="27484" spans="3:3" x14ac:dyDescent="0.2">
      <c r="C27484" s="13"/>
    </row>
    <row r="27485" spans="3:3" x14ac:dyDescent="0.2">
      <c r="C27485" s="13"/>
    </row>
    <row r="27486" spans="3:3" x14ac:dyDescent="0.2">
      <c r="C27486" s="13"/>
    </row>
    <row r="27487" spans="3:3" x14ac:dyDescent="0.2">
      <c r="C27487" s="13"/>
    </row>
    <row r="27488" spans="3:3" x14ac:dyDescent="0.2">
      <c r="C27488" s="13"/>
    </row>
    <row r="27489" spans="3:3" x14ac:dyDescent="0.2">
      <c r="C27489" s="13"/>
    </row>
    <row r="27490" spans="3:3" x14ac:dyDescent="0.2">
      <c r="C27490" s="13"/>
    </row>
    <row r="27491" spans="3:3" x14ac:dyDescent="0.2">
      <c r="C27491" s="13"/>
    </row>
    <row r="27492" spans="3:3" x14ac:dyDescent="0.2">
      <c r="C27492" s="13"/>
    </row>
    <row r="27493" spans="3:3" x14ac:dyDescent="0.2">
      <c r="C27493" s="13"/>
    </row>
    <row r="27494" spans="3:3" x14ac:dyDescent="0.2">
      <c r="C27494" s="13"/>
    </row>
    <row r="27495" spans="3:3" x14ac:dyDescent="0.2">
      <c r="C27495" s="13"/>
    </row>
    <row r="27496" spans="3:3" x14ac:dyDescent="0.2">
      <c r="C27496" s="13"/>
    </row>
    <row r="27497" spans="3:3" x14ac:dyDescent="0.2">
      <c r="C27497" s="13"/>
    </row>
    <row r="27498" spans="3:3" x14ac:dyDescent="0.2">
      <c r="C27498" s="13"/>
    </row>
    <row r="27499" spans="3:3" x14ac:dyDescent="0.2">
      <c r="C27499" s="13"/>
    </row>
    <row r="27500" spans="3:3" x14ac:dyDescent="0.2">
      <c r="C27500" s="13"/>
    </row>
    <row r="27501" spans="3:3" x14ac:dyDescent="0.2">
      <c r="C27501" s="13"/>
    </row>
    <row r="27502" spans="3:3" x14ac:dyDescent="0.2">
      <c r="C27502" s="13"/>
    </row>
    <row r="27503" spans="3:3" x14ac:dyDescent="0.2">
      <c r="C27503" s="13"/>
    </row>
    <row r="27504" spans="3:3" x14ac:dyDescent="0.2">
      <c r="C27504" s="13"/>
    </row>
    <row r="27505" spans="3:3" x14ac:dyDescent="0.2">
      <c r="C27505" s="13"/>
    </row>
    <row r="27506" spans="3:3" x14ac:dyDescent="0.2">
      <c r="C27506" s="13"/>
    </row>
    <row r="27507" spans="3:3" x14ac:dyDescent="0.2">
      <c r="C27507" s="13"/>
    </row>
    <row r="27508" spans="3:3" x14ac:dyDescent="0.2">
      <c r="C27508" s="13"/>
    </row>
    <row r="27509" spans="3:3" x14ac:dyDescent="0.2">
      <c r="C27509" s="13"/>
    </row>
    <row r="27510" spans="3:3" x14ac:dyDescent="0.2">
      <c r="C27510" s="13"/>
    </row>
    <row r="27511" spans="3:3" x14ac:dyDescent="0.2">
      <c r="C27511" s="13"/>
    </row>
    <row r="27512" spans="3:3" x14ac:dyDescent="0.2">
      <c r="C27512" s="13"/>
    </row>
    <row r="27513" spans="3:3" x14ac:dyDescent="0.2">
      <c r="C27513" s="13"/>
    </row>
    <row r="27514" spans="3:3" x14ac:dyDescent="0.2">
      <c r="C27514" s="13"/>
    </row>
    <row r="27515" spans="3:3" x14ac:dyDescent="0.2">
      <c r="C27515" s="13"/>
    </row>
    <row r="27516" spans="3:3" x14ac:dyDescent="0.2">
      <c r="C27516" s="13"/>
    </row>
    <row r="27517" spans="3:3" x14ac:dyDescent="0.2">
      <c r="C27517" s="13"/>
    </row>
    <row r="27518" spans="3:3" x14ac:dyDescent="0.2">
      <c r="C27518" s="13"/>
    </row>
    <row r="27519" spans="3:3" x14ac:dyDescent="0.2">
      <c r="C27519" s="13"/>
    </row>
    <row r="27520" spans="3:3" x14ac:dyDescent="0.2">
      <c r="C27520" s="13"/>
    </row>
    <row r="27521" spans="3:3" x14ac:dyDescent="0.2">
      <c r="C27521" s="13"/>
    </row>
    <row r="27522" spans="3:3" x14ac:dyDescent="0.2">
      <c r="C27522" s="13"/>
    </row>
    <row r="27523" spans="3:3" x14ac:dyDescent="0.2">
      <c r="C27523" s="13"/>
    </row>
    <row r="27524" spans="3:3" x14ac:dyDescent="0.2">
      <c r="C27524" s="13"/>
    </row>
    <row r="27525" spans="3:3" x14ac:dyDescent="0.2">
      <c r="C27525" s="13"/>
    </row>
    <row r="27526" spans="3:3" x14ac:dyDescent="0.2">
      <c r="C27526" s="13"/>
    </row>
    <row r="27527" spans="3:3" x14ac:dyDescent="0.2">
      <c r="C27527" s="13"/>
    </row>
    <row r="27528" spans="3:3" x14ac:dyDescent="0.2">
      <c r="C27528" s="13"/>
    </row>
    <row r="27529" spans="3:3" x14ac:dyDescent="0.2">
      <c r="C27529" s="13"/>
    </row>
    <row r="27530" spans="3:3" x14ac:dyDescent="0.2">
      <c r="C27530" s="13"/>
    </row>
    <row r="27531" spans="3:3" x14ac:dyDescent="0.2">
      <c r="C27531" s="13"/>
    </row>
    <row r="27532" spans="3:3" x14ac:dyDescent="0.2">
      <c r="C27532" s="13"/>
    </row>
    <row r="27533" spans="3:3" x14ac:dyDescent="0.2">
      <c r="C27533" s="13"/>
    </row>
    <row r="27534" spans="3:3" x14ac:dyDescent="0.2">
      <c r="C27534" s="13"/>
    </row>
    <row r="27535" spans="3:3" x14ac:dyDescent="0.2">
      <c r="C27535" s="13"/>
    </row>
    <row r="27536" spans="3:3" x14ac:dyDescent="0.2">
      <c r="C27536" s="13"/>
    </row>
    <row r="27537" spans="3:3" x14ac:dyDescent="0.2">
      <c r="C27537" s="13"/>
    </row>
    <row r="27538" spans="3:3" x14ac:dyDescent="0.2">
      <c r="C27538" s="13"/>
    </row>
    <row r="27539" spans="3:3" x14ac:dyDescent="0.2">
      <c r="C27539" s="13"/>
    </row>
    <row r="27540" spans="3:3" x14ac:dyDescent="0.2">
      <c r="C27540" s="13"/>
    </row>
    <row r="27541" spans="3:3" x14ac:dyDescent="0.2">
      <c r="C27541" s="13"/>
    </row>
    <row r="27542" spans="3:3" x14ac:dyDescent="0.2">
      <c r="C27542" s="13"/>
    </row>
    <row r="27543" spans="3:3" x14ac:dyDescent="0.2">
      <c r="C27543" s="13"/>
    </row>
    <row r="27544" spans="3:3" x14ac:dyDescent="0.2">
      <c r="C27544" s="13"/>
    </row>
    <row r="27545" spans="3:3" x14ac:dyDescent="0.2">
      <c r="C27545" s="13"/>
    </row>
    <row r="27546" spans="3:3" x14ac:dyDescent="0.2">
      <c r="C27546" s="13"/>
    </row>
    <row r="27547" spans="3:3" x14ac:dyDescent="0.2">
      <c r="C27547" s="13"/>
    </row>
    <row r="27548" spans="3:3" x14ac:dyDescent="0.2">
      <c r="C27548" s="13"/>
    </row>
    <row r="27549" spans="3:3" x14ac:dyDescent="0.2">
      <c r="C27549" s="13"/>
    </row>
    <row r="27550" spans="3:3" x14ac:dyDescent="0.2">
      <c r="C27550" s="13"/>
    </row>
    <row r="27551" spans="3:3" x14ac:dyDescent="0.2">
      <c r="C27551" s="13"/>
    </row>
    <row r="27552" spans="3:3" x14ac:dyDescent="0.2">
      <c r="C27552" s="13"/>
    </row>
    <row r="27553" spans="3:3" x14ac:dyDescent="0.2">
      <c r="C27553" s="13"/>
    </row>
    <row r="27554" spans="3:3" x14ac:dyDescent="0.2">
      <c r="C27554" s="13"/>
    </row>
    <row r="27555" spans="3:3" x14ac:dyDescent="0.2">
      <c r="C27555" s="13"/>
    </row>
    <row r="27556" spans="3:3" x14ac:dyDescent="0.2">
      <c r="C27556" s="13"/>
    </row>
    <row r="27557" spans="3:3" x14ac:dyDescent="0.2">
      <c r="C27557" s="13"/>
    </row>
    <row r="27558" spans="3:3" x14ac:dyDescent="0.2">
      <c r="C27558" s="13"/>
    </row>
    <row r="27559" spans="3:3" x14ac:dyDescent="0.2">
      <c r="C27559" s="13"/>
    </row>
    <row r="27560" spans="3:3" x14ac:dyDescent="0.2">
      <c r="C27560" s="13"/>
    </row>
    <row r="27561" spans="3:3" x14ac:dyDescent="0.2">
      <c r="C27561" s="13"/>
    </row>
    <row r="27562" spans="3:3" x14ac:dyDescent="0.2">
      <c r="C27562" s="13"/>
    </row>
    <row r="27563" spans="3:3" x14ac:dyDescent="0.2">
      <c r="C27563" s="13"/>
    </row>
    <row r="27564" spans="3:3" x14ac:dyDescent="0.2">
      <c r="C27564" s="13"/>
    </row>
    <row r="27565" spans="3:3" x14ac:dyDescent="0.2">
      <c r="C27565" s="13"/>
    </row>
    <row r="27566" spans="3:3" x14ac:dyDescent="0.2">
      <c r="C27566" s="13"/>
    </row>
    <row r="27567" spans="3:3" x14ac:dyDescent="0.2">
      <c r="C27567" s="13"/>
    </row>
    <row r="27568" spans="3:3" x14ac:dyDescent="0.2">
      <c r="C27568" s="13"/>
    </row>
    <row r="27569" spans="3:3" x14ac:dyDescent="0.2">
      <c r="C27569" s="13"/>
    </row>
    <row r="27570" spans="3:3" x14ac:dyDescent="0.2">
      <c r="C27570" s="13"/>
    </row>
    <row r="27571" spans="3:3" x14ac:dyDescent="0.2">
      <c r="C27571" s="13"/>
    </row>
    <row r="27572" spans="3:3" x14ac:dyDescent="0.2">
      <c r="C27572" s="13"/>
    </row>
    <row r="27573" spans="3:3" x14ac:dyDescent="0.2">
      <c r="C27573" s="13"/>
    </row>
    <row r="27574" spans="3:3" x14ac:dyDescent="0.2">
      <c r="C27574" s="13"/>
    </row>
    <row r="27575" spans="3:3" x14ac:dyDescent="0.2">
      <c r="C27575" s="13"/>
    </row>
    <row r="27576" spans="3:3" x14ac:dyDescent="0.2">
      <c r="C27576" s="13"/>
    </row>
    <row r="27577" spans="3:3" x14ac:dyDescent="0.2">
      <c r="C27577" s="13"/>
    </row>
    <row r="27578" spans="3:3" x14ac:dyDescent="0.2">
      <c r="C27578" s="13"/>
    </row>
    <row r="27579" spans="3:3" x14ac:dyDescent="0.2">
      <c r="C27579" s="13"/>
    </row>
    <row r="27580" spans="3:3" x14ac:dyDescent="0.2">
      <c r="C27580" s="13"/>
    </row>
    <row r="27581" spans="3:3" x14ac:dyDescent="0.2">
      <c r="C27581" s="13"/>
    </row>
    <row r="27582" spans="3:3" x14ac:dyDescent="0.2">
      <c r="C27582" s="13"/>
    </row>
    <row r="27583" spans="3:3" x14ac:dyDescent="0.2">
      <c r="C27583" s="13"/>
    </row>
    <row r="27584" spans="3:3" x14ac:dyDescent="0.2">
      <c r="C27584" s="13"/>
    </row>
    <row r="27585" spans="3:3" x14ac:dyDescent="0.2">
      <c r="C27585" s="13"/>
    </row>
    <row r="27586" spans="3:3" x14ac:dyDescent="0.2">
      <c r="C27586" s="13"/>
    </row>
    <row r="27587" spans="3:3" x14ac:dyDescent="0.2">
      <c r="C27587" s="13"/>
    </row>
    <row r="27588" spans="3:3" x14ac:dyDescent="0.2">
      <c r="C27588" s="13"/>
    </row>
    <row r="27589" spans="3:3" x14ac:dyDescent="0.2">
      <c r="C27589" s="13"/>
    </row>
    <row r="27590" spans="3:3" x14ac:dyDescent="0.2">
      <c r="C27590" s="13"/>
    </row>
    <row r="27591" spans="3:3" x14ac:dyDescent="0.2">
      <c r="C27591" s="13"/>
    </row>
    <row r="27592" spans="3:3" x14ac:dyDescent="0.2">
      <c r="C27592" s="13"/>
    </row>
    <row r="27593" spans="3:3" x14ac:dyDescent="0.2">
      <c r="C27593" s="13"/>
    </row>
    <row r="27594" spans="3:3" x14ac:dyDescent="0.2">
      <c r="C27594" s="13"/>
    </row>
    <row r="27595" spans="3:3" x14ac:dyDescent="0.2">
      <c r="C27595" s="13"/>
    </row>
    <row r="27596" spans="3:3" x14ac:dyDescent="0.2">
      <c r="C27596" s="13"/>
    </row>
    <row r="27597" spans="3:3" x14ac:dyDescent="0.2">
      <c r="C27597" s="13"/>
    </row>
    <row r="27598" spans="3:3" x14ac:dyDescent="0.2">
      <c r="C27598" s="13"/>
    </row>
    <row r="27599" spans="3:3" x14ac:dyDescent="0.2">
      <c r="C27599" s="13"/>
    </row>
    <row r="27600" spans="3:3" x14ac:dyDescent="0.2">
      <c r="C27600" s="13"/>
    </row>
    <row r="27601" spans="3:3" x14ac:dyDescent="0.2">
      <c r="C27601" s="13"/>
    </row>
    <row r="27602" spans="3:3" x14ac:dyDescent="0.2">
      <c r="C27602" s="13"/>
    </row>
    <row r="27603" spans="3:3" x14ac:dyDescent="0.2">
      <c r="C27603" s="13"/>
    </row>
    <row r="27604" spans="3:3" x14ac:dyDescent="0.2">
      <c r="C27604" s="13"/>
    </row>
    <row r="27605" spans="3:3" x14ac:dyDescent="0.2">
      <c r="C27605" s="13"/>
    </row>
    <row r="27606" spans="3:3" x14ac:dyDescent="0.2">
      <c r="C27606" s="13"/>
    </row>
    <row r="27607" spans="3:3" x14ac:dyDescent="0.2">
      <c r="C27607" s="13"/>
    </row>
    <row r="27608" spans="3:3" x14ac:dyDescent="0.2">
      <c r="C27608" s="13"/>
    </row>
    <row r="27609" spans="3:3" x14ac:dyDescent="0.2">
      <c r="C27609" s="13"/>
    </row>
    <row r="27610" spans="3:3" x14ac:dyDescent="0.2">
      <c r="C27610" s="13"/>
    </row>
    <row r="27611" spans="3:3" x14ac:dyDescent="0.2">
      <c r="C27611" s="13"/>
    </row>
    <row r="27612" spans="3:3" x14ac:dyDescent="0.2">
      <c r="C27612" s="13"/>
    </row>
    <row r="27613" spans="3:3" x14ac:dyDescent="0.2">
      <c r="C27613" s="13"/>
    </row>
    <row r="27614" spans="3:3" x14ac:dyDescent="0.2">
      <c r="C27614" s="13"/>
    </row>
    <row r="27615" spans="3:3" x14ac:dyDescent="0.2">
      <c r="C27615" s="13"/>
    </row>
    <row r="27616" spans="3:3" x14ac:dyDescent="0.2">
      <c r="C27616" s="13"/>
    </row>
    <row r="27617" spans="3:3" x14ac:dyDescent="0.2">
      <c r="C27617" s="13"/>
    </row>
    <row r="27618" spans="3:3" x14ac:dyDescent="0.2">
      <c r="C27618" s="13"/>
    </row>
    <row r="27619" spans="3:3" x14ac:dyDescent="0.2">
      <c r="C27619" s="13"/>
    </row>
    <row r="27620" spans="3:3" x14ac:dyDescent="0.2">
      <c r="C27620" s="13"/>
    </row>
    <row r="27621" spans="3:3" x14ac:dyDescent="0.2">
      <c r="C27621" s="13"/>
    </row>
    <row r="27622" spans="3:3" x14ac:dyDescent="0.2">
      <c r="C27622" s="13"/>
    </row>
    <row r="27623" spans="3:3" x14ac:dyDescent="0.2">
      <c r="C27623" s="13"/>
    </row>
    <row r="27624" spans="3:3" x14ac:dyDescent="0.2">
      <c r="C27624" s="13"/>
    </row>
    <row r="27625" spans="3:3" x14ac:dyDescent="0.2">
      <c r="C27625" s="13"/>
    </row>
    <row r="27626" spans="3:3" x14ac:dyDescent="0.2">
      <c r="C27626" s="13"/>
    </row>
    <row r="27627" spans="3:3" x14ac:dyDescent="0.2">
      <c r="C27627" s="13"/>
    </row>
    <row r="27628" spans="3:3" x14ac:dyDescent="0.2">
      <c r="C27628" s="13"/>
    </row>
    <row r="27629" spans="3:3" x14ac:dyDescent="0.2">
      <c r="C27629" s="13"/>
    </row>
    <row r="27630" spans="3:3" x14ac:dyDescent="0.2">
      <c r="C27630" s="13"/>
    </row>
    <row r="27631" spans="3:3" x14ac:dyDescent="0.2">
      <c r="C27631" s="13"/>
    </row>
    <row r="27632" spans="3:3" x14ac:dyDescent="0.2">
      <c r="C27632" s="13"/>
    </row>
    <row r="27633" spans="3:3" x14ac:dyDescent="0.2">
      <c r="C27633" s="13"/>
    </row>
    <row r="27634" spans="3:3" x14ac:dyDescent="0.2">
      <c r="C27634" s="13"/>
    </row>
    <row r="27635" spans="3:3" x14ac:dyDescent="0.2">
      <c r="C27635" s="13"/>
    </row>
    <row r="27636" spans="3:3" x14ac:dyDescent="0.2">
      <c r="C27636" s="13"/>
    </row>
    <row r="27637" spans="3:3" x14ac:dyDescent="0.2">
      <c r="C27637" s="13"/>
    </row>
    <row r="27638" spans="3:3" x14ac:dyDescent="0.2">
      <c r="C27638" s="13"/>
    </row>
    <row r="27639" spans="3:3" x14ac:dyDescent="0.2">
      <c r="C27639" s="13"/>
    </row>
    <row r="27640" spans="3:3" x14ac:dyDescent="0.2">
      <c r="C27640" s="13"/>
    </row>
    <row r="27641" spans="3:3" x14ac:dyDescent="0.2">
      <c r="C27641" s="13"/>
    </row>
    <row r="27642" spans="3:3" x14ac:dyDescent="0.2">
      <c r="C27642" s="13"/>
    </row>
    <row r="27643" spans="3:3" x14ac:dyDescent="0.2">
      <c r="C27643" s="13"/>
    </row>
    <row r="27644" spans="3:3" x14ac:dyDescent="0.2">
      <c r="C27644" s="13"/>
    </row>
    <row r="27645" spans="3:3" x14ac:dyDescent="0.2">
      <c r="C27645" s="13"/>
    </row>
    <row r="27646" spans="3:3" x14ac:dyDescent="0.2">
      <c r="C27646" s="13"/>
    </row>
    <row r="27647" spans="3:3" x14ac:dyDescent="0.2">
      <c r="C27647" s="13"/>
    </row>
    <row r="27648" spans="3:3" x14ac:dyDescent="0.2">
      <c r="C27648" s="13"/>
    </row>
    <row r="27649" spans="3:3" x14ac:dyDescent="0.2">
      <c r="C27649" s="13"/>
    </row>
    <row r="27650" spans="3:3" x14ac:dyDescent="0.2">
      <c r="C27650" s="13"/>
    </row>
    <row r="27651" spans="3:3" x14ac:dyDescent="0.2">
      <c r="C27651" s="13"/>
    </row>
    <row r="27652" spans="3:3" x14ac:dyDescent="0.2">
      <c r="C27652" s="13"/>
    </row>
    <row r="27653" spans="3:3" x14ac:dyDescent="0.2">
      <c r="C27653" s="13"/>
    </row>
    <row r="27654" spans="3:3" x14ac:dyDescent="0.2">
      <c r="C27654" s="13"/>
    </row>
    <row r="27655" spans="3:3" x14ac:dyDescent="0.2">
      <c r="C27655" s="13"/>
    </row>
    <row r="27656" spans="3:3" x14ac:dyDescent="0.2">
      <c r="C27656" s="13"/>
    </row>
    <row r="27657" spans="3:3" x14ac:dyDescent="0.2">
      <c r="C27657" s="13"/>
    </row>
    <row r="27658" spans="3:3" x14ac:dyDescent="0.2">
      <c r="C27658" s="13"/>
    </row>
    <row r="27659" spans="3:3" x14ac:dyDescent="0.2">
      <c r="C27659" s="13"/>
    </row>
    <row r="27660" spans="3:3" x14ac:dyDescent="0.2">
      <c r="C27660" s="13"/>
    </row>
    <row r="27661" spans="3:3" x14ac:dyDescent="0.2">
      <c r="C27661" s="13"/>
    </row>
    <row r="27662" spans="3:3" x14ac:dyDescent="0.2">
      <c r="C27662" s="13"/>
    </row>
    <row r="27663" spans="3:3" x14ac:dyDescent="0.2">
      <c r="C27663" s="13"/>
    </row>
    <row r="27664" spans="3:3" x14ac:dyDescent="0.2">
      <c r="C27664" s="13"/>
    </row>
    <row r="27665" spans="3:3" x14ac:dyDescent="0.2">
      <c r="C27665" s="13"/>
    </row>
    <row r="27666" spans="3:3" x14ac:dyDescent="0.2">
      <c r="C27666" s="13"/>
    </row>
    <row r="27667" spans="3:3" x14ac:dyDescent="0.2">
      <c r="C27667" s="13"/>
    </row>
    <row r="27668" spans="3:3" x14ac:dyDescent="0.2">
      <c r="C27668" s="13"/>
    </row>
    <row r="27669" spans="3:3" x14ac:dyDescent="0.2">
      <c r="C27669" s="13"/>
    </row>
    <row r="27670" spans="3:3" x14ac:dyDescent="0.2">
      <c r="C27670" s="13"/>
    </row>
    <row r="27671" spans="3:3" x14ac:dyDescent="0.2">
      <c r="C27671" s="13"/>
    </row>
    <row r="27672" spans="3:3" x14ac:dyDescent="0.2">
      <c r="C27672" s="13"/>
    </row>
    <row r="27673" spans="3:3" x14ac:dyDescent="0.2">
      <c r="C27673" s="13"/>
    </row>
    <row r="27674" spans="3:3" x14ac:dyDescent="0.2">
      <c r="C27674" s="13"/>
    </row>
    <row r="27675" spans="3:3" x14ac:dyDescent="0.2">
      <c r="C27675" s="13"/>
    </row>
    <row r="27676" spans="3:3" x14ac:dyDescent="0.2">
      <c r="C27676" s="13"/>
    </row>
    <row r="27677" spans="3:3" x14ac:dyDescent="0.2">
      <c r="C27677" s="13"/>
    </row>
    <row r="27678" spans="3:3" x14ac:dyDescent="0.2">
      <c r="C27678" s="13"/>
    </row>
    <row r="27679" spans="3:3" x14ac:dyDescent="0.2">
      <c r="C27679" s="13"/>
    </row>
    <row r="27680" spans="3:3" x14ac:dyDescent="0.2">
      <c r="C27680" s="13"/>
    </row>
    <row r="27681" spans="3:3" x14ac:dyDescent="0.2">
      <c r="C27681" s="13"/>
    </row>
    <row r="27682" spans="3:3" x14ac:dyDescent="0.2">
      <c r="C27682" s="13"/>
    </row>
    <row r="27683" spans="3:3" x14ac:dyDescent="0.2">
      <c r="C27683" s="13"/>
    </row>
    <row r="27684" spans="3:3" x14ac:dyDescent="0.2">
      <c r="C27684" s="13"/>
    </row>
    <row r="27685" spans="3:3" x14ac:dyDescent="0.2">
      <c r="C27685" s="13"/>
    </row>
    <row r="27686" spans="3:3" x14ac:dyDescent="0.2">
      <c r="C27686" s="13"/>
    </row>
    <row r="27687" spans="3:3" x14ac:dyDescent="0.2">
      <c r="C27687" s="13"/>
    </row>
    <row r="27688" spans="3:3" x14ac:dyDescent="0.2">
      <c r="C27688" s="13"/>
    </row>
    <row r="27689" spans="3:3" x14ac:dyDescent="0.2">
      <c r="C27689" s="13"/>
    </row>
    <row r="27690" spans="3:3" x14ac:dyDescent="0.2">
      <c r="C27690" s="13"/>
    </row>
    <row r="27691" spans="3:3" x14ac:dyDescent="0.2">
      <c r="C27691" s="13"/>
    </row>
    <row r="27692" spans="3:3" x14ac:dyDescent="0.2">
      <c r="C27692" s="13"/>
    </row>
    <row r="27693" spans="3:3" x14ac:dyDescent="0.2">
      <c r="C27693" s="13"/>
    </row>
    <row r="27694" spans="3:3" x14ac:dyDescent="0.2">
      <c r="C27694" s="13"/>
    </row>
    <row r="27695" spans="3:3" x14ac:dyDescent="0.2">
      <c r="C27695" s="13"/>
    </row>
    <row r="27696" spans="3:3" x14ac:dyDescent="0.2">
      <c r="C27696" s="13"/>
    </row>
    <row r="27697" spans="3:3" x14ac:dyDescent="0.2">
      <c r="C27697" s="13"/>
    </row>
    <row r="27698" spans="3:3" x14ac:dyDescent="0.2">
      <c r="C27698" s="13"/>
    </row>
    <row r="27699" spans="3:3" x14ac:dyDescent="0.2">
      <c r="C27699" s="13"/>
    </row>
    <row r="27700" spans="3:3" x14ac:dyDescent="0.2">
      <c r="C27700" s="13"/>
    </row>
    <row r="27701" spans="3:3" x14ac:dyDescent="0.2">
      <c r="C27701" s="13"/>
    </row>
    <row r="27702" spans="3:3" x14ac:dyDescent="0.2">
      <c r="C27702" s="13"/>
    </row>
    <row r="27703" spans="3:3" x14ac:dyDescent="0.2">
      <c r="C27703" s="13"/>
    </row>
    <row r="27704" spans="3:3" x14ac:dyDescent="0.2">
      <c r="C27704" s="13"/>
    </row>
    <row r="27705" spans="3:3" x14ac:dyDescent="0.2">
      <c r="C27705" s="13"/>
    </row>
    <row r="27706" spans="3:3" x14ac:dyDescent="0.2">
      <c r="C27706" s="13"/>
    </row>
    <row r="27707" spans="3:3" x14ac:dyDescent="0.2">
      <c r="C27707" s="13"/>
    </row>
    <row r="27708" spans="3:3" x14ac:dyDescent="0.2">
      <c r="C27708" s="13"/>
    </row>
    <row r="27709" spans="3:3" x14ac:dyDescent="0.2">
      <c r="C27709" s="13"/>
    </row>
    <row r="27710" spans="3:3" x14ac:dyDescent="0.2">
      <c r="C27710" s="13"/>
    </row>
    <row r="27711" spans="3:3" x14ac:dyDescent="0.2">
      <c r="C27711" s="13"/>
    </row>
    <row r="27712" spans="3:3" x14ac:dyDescent="0.2">
      <c r="C27712" s="13"/>
    </row>
    <row r="27713" spans="3:3" x14ac:dyDescent="0.2">
      <c r="C27713" s="13"/>
    </row>
    <row r="27714" spans="3:3" x14ac:dyDescent="0.2">
      <c r="C27714" s="13"/>
    </row>
    <row r="27715" spans="3:3" x14ac:dyDescent="0.2">
      <c r="C27715" s="13"/>
    </row>
    <row r="27716" spans="3:3" x14ac:dyDescent="0.2">
      <c r="C27716" s="13"/>
    </row>
    <row r="27717" spans="3:3" x14ac:dyDescent="0.2">
      <c r="C27717" s="13"/>
    </row>
    <row r="27718" spans="3:3" x14ac:dyDescent="0.2">
      <c r="C27718" s="13"/>
    </row>
    <row r="27719" spans="3:3" x14ac:dyDescent="0.2">
      <c r="C27719" s="13"/>
    </row>
    <row r="27720" spans="3:3" x14ac:dyDescent="0.2">
      <c r="C27720" s="13"/>
    </row>
    <row r="27721" spans="3:3" x14ac:dyDescent="0.2">
      <c r="C27721" s="13"/>
    </row>
    <row r="27722" spans="3:3" x14ac:dyDescent="0.2">
      <c r="C27722" s="13"/>
    </row>
    <row r="27723" spans="3:3" x14ac:dyDescent="0.2">
      <c r="C27723" s="13"/>
    </row>
    <row r="27724" spans="3:3" x14ac:dyDescent="0.2">
      <c r="C27724" s="13"/>
    </row>
    <row r="27725" spans="3:3" x14ac:dyDescent="0.2">
      <c r="C27725" s="13"/>
    </row>
    <row r="27726" spans="3:3" x14ac:dyDescent="0.2">
      <c r="C27726" s="13"/>
    </row>
    <row r="27727" spans="3:3" x14ac:dyDescent="0.2">
      <c r="C27727" s="13"/>
    </row>
    <row r="27728" spans="3:3" x14ac:dyDescent="0.2">
      <c r="C27728" s="13"/>
    </row>
    <row r="27729" spans="3:3" x14ac:dyDescent="0.2">
      <c r="C27729" s="13"/>
    </row>
    <row r="27730" spans="3:3" x14ac:dyDescent="0.2">
      <c r="C27730" s="13"/>
    </row>
    <row r="27731" spans="3:3" x14ac:dyDescent="0.2">
      <c r="C27731" s="13"/>
    </row>
    <row r="27732" spans="3:3" x14ac:dyDescent="0.2">
      <c r="C27732" s="13"/>
    </row>
    <row r="27733" spans="3:3" x14ac:dyDescent="0.2">
      <c r="C27733" s="13"/>
    </row>
    <row r="27734" spans="3:3" x14ac:dyDescent="0.2">
      <c r="C27734" s="13"/>
    </row>
    <row r="27735" spans="3:3" x14ac:dyDescent="0.2">
      <c r="C27735" s="13"/>
    </row>
    <row r="27736" spans="3:3" x14ac:dyDescent="0.2">
      <c r="C27736" s="13"/>
    </row>
    <row r="27737" spans="3:3" x14ac:dyDescent="0.2">
      <c r="C27737" s="13"/>
    </row>
    <row r="27738" spans="3:3" x14ac:dyDescent="0.2">
      <c r="C27738" s="13"/>
    </row>
    <row r="27739" spans="3:3" x14ac:dyDescent="0.2">
      <c r="C27739" s="13"/>
    </row>
    <row r="27740" spans="3:3" x14ac:dyDescent="0.2">
      <c r="C27740" s="13"/>
    </row>
    <row r="27741" spans="3:3" x14ac:dyDescent="0.2">
      <c r="C27741" s="13"/>
    </row>
    <row r="27742" spans="3:3" x14ac:dyDescent="0.2">
      <c r="C27742" s="13"/>
    </row>
    <row r="27743" spans="3:3" x14ac:dyDescent="0.2">
      <c r="C27743" s="13"/>
    </row>
    <row r="27744" spans="3:3" x14ac:dyDescent="0.2">
      <c r="C27744" s="13"/>
    </row>
    <row r="27745" spans="3:3" x14ac:dyDescent="0.2">
      <c r="C27745" s="13"/>
    </row>
    <row r="27746" spans="3:3" x14ac:dyDescent="0.2">
      <c r="C27746" s="13"/>
    </row>
    <row r="27747" spans="3:3" x14ac:dyDescent="0.2">
      <c r="C27747" s="13"/>
    </row>
    <row r="27748" spans="3:3" x14ac:dyDescent="0.2">
      <c r="C27748" s="13"/>
    </row>
    <row r="27749" spans="3:3" x14ac:dyDescent="0.2">
      <c r="C27749" s="13"/>
    </row>
    <row r="27750" spans="3:3" x14ac:dyDescent="0.2">
      <c r="C27750" s="13"/>
    </row>
    <row r="27751" spans="3:3" x14ac:dyDescent="0.2">
      <c r="C27751" s="13"/>
    </row>
    <row r="27752" spans="3:3" x14ac:dyDescent="0.2">
      <c r="C27752" s="13"/>
    </row>
    <row r="27753" spans="3:3" x14ac:dyDescent="0.2">
      <c r="C27753" s="13"/>
    </row>
    <row r="27754" spans="3:3" x14ac:dyDescent="0.2">
      <c r="C27754" s="13"/>
    </row>
    <row r="27755" spans="3:3" x14ac:dyDescent="0.2">
      <c r="C27755" s="13"/>
    </row>
    <row r="27756" spans="3:3" x14ac:dyDescent="0.2">
      <c r="C27756" s="13"/>
    </row>
    <row r="27757" spans="3:3" x14ac:dyDescent="0.2">
      <c r="C27757" s="13"/>
    </row>
    <row r="27758" spans="3:3" x14ac:dyDescent="0.2">
      <c r="C27758" s="13"/>
    </row>
    <row r="27759" spans="3:3" x14ac:dyDescent="0.2">
      <c r="C27759" s="13"/>
    </row>
    <row r="27760" spans="3:3" x14ac:dyDescent="0.2">
      <c r="C27760" s="13"/>
    </row>
    <row r="27761" spans="3:3" x14ac:dyDescent="0.2">
      <c r="C27761" s="13"/>
    </row>
    <row r="27762" spans="3:3" x14ac:dyDescent="0.2">
      <c r="C27762" s="13"/>
    </row>
    <row r="27763" spans="3:3" x14ac:dyDescent="0.2">
      <c r="C27763" s="13"/>
    </row>
    <row r="27764" spans="3:3" x14ac:dyDescent="0.2">
      <c r="C27764" s="13"/>
    </row>
    <row r="27765" spans="3:3" x14ac:dyDescent="0.2">
      <c r="C27765" s="13"/>
    </row>
    <row r="27766" spans="3:3" x14ac:dyDescent="0.2">
      <c r="C27766" s="13"/>
    </row>
    <row r="27767" spans="3:3" x14ac:dyDescent="0.2">
      <c r="C27767" s="13"/>
    </row>
    <row r="27768" spans="3:3" x14ac:dyDescent="0.2">
      <c r="C27768" s="13"/>
    </row>
    <row r="27769" spans="3:3" x14ac:dyDescent="0.2">
      <c r="C27769" s="13"/>
    </row>
    <row r="27770" spans="3:3" x14ac:dyDescent="0.2">
      <c r="C27770" s="13"/>
    </row>
    <row r="27771" spans="3:3" x14ac:dyDescent="0.2">
      <c r="C27771" s="13"/>
    </row>
    <row r="27772" spans="3:3" x14ac:dyDescent="0.2">
      <c r="C27772" s="13"/>
    </row>
    <row r="27773" spans="3:3" x14ac:dyDescent="0.2">
      <c r="C27773" s="13"/>
    </row>
    <row r="27774" spans="3:3" x14ac:dyDescent="0.2">
      <c r="C27774" s="13"/>
    </row>
    <row r="27775" spans="3:3" x14ac:dyDescent="0.2">
      <c r="C27775" s="13"/>
    </row>
    <row r="27776" spans="3:3" x14ac:dyDescent="0.2">
      <c r="C27776" s="13"/>
    </row>
    <row r="27777" spans="3:3" x14ac:dyDescent="0.2">
      <c r="C27777" s="13"/>
    </row>
    <row r="27778" spans="3:3" x14ac:dyDescent="0.2">
      <c r="C27778" s="13"/>
    </row>
    <row r="27779" spans="3:3" x14ac:dyDescent="0.2">
      <c r="C27779" s="13"/>
    </row>
    <row r="27780" spans="3:3" x14ac:dyDescent="0.2">
      <c r="C27780" s="13"/>
    </row>
    <row r="27781" spans="3:3" x14ac:dyDescent="0.2">
      <c r="C27781" s="13"/>
    </row>
    <row r="27782" spans="3:3" x14ac:dyDescent="0.2">
      <c r="C27782" s="13"/>
    </row>
    <row r="27783" spans="3:3" x14ac:dyDescent="0.2">
      <c r="C27783" s="13"/>
    </row>
    <row r="27784" spans="3:3" x14ac:dyDescent="0.2">
      <c r="C27784" s="13"/>
    </row>
    <row r="27785" spans="3:3" x14ac:dyDescent="0.2">
      <c r="C27785" s="13"/>
    </row>
    <row r="27786" spans="3:3" x14ac:dyDescent="0.2">
      <c r="C27786" s="13"/>
    </row>
    <row r="27787" spans="3:3" x14ac:dyDescent="0.2">
      <c r="C27787" s="13"/>
    </row>
    <row r="27788" spans="3:3" x14ac:dyDescent="0.2">
      <c r="C27788" s="13"/>
    </row>
    <row r="27789" spans="3:3" x14ac:dyDescent="0.2">
      <c r="C27789" s="13"/>
    </row>
    <row r="27790" spans="3:3" x14ac:dyDescent="0.2">
      <c r="C27790" s="13"/>
    </row>
    <row r="27791" spans="3:3" x14ac:dyDescent="0.2">
      <c r="C27791" s="13"/>
    </row>
    <row r="27792" spans="3:3" x14ac:dyDescent="0.2">
      <c r="C27792" s="13"/>
    </row>
    <row r="27793" spans="3:3" x14ac:dyDescent="0.2">
      <c r="C27793" s="13"/>
    </row>
    <row r="27794" spans="3:3" x14ac:dyDescent="0.2">
      <c r="C27794" s="13"/>
    </row>
    <row r="27795" spans="3:3" x14ac:dyDescent="0.2">
      <c r="C27795" s="13"/>
    </row>
    <row r="27796" spans="3:3" x14ac:dyDescent="0.2">
      <c r="C27796" s="13"/>
    </row>
    <row r="27797" spans="3:3" x14ac:dyDescent="0.2">
      <c r="C27797" s="13"/>
    </row>
    <row r="27798" spans="3:3" x14ac:dyDescent="0.2">
      <c r="C27798" s="13"/>
    </row>
    <row r="27799" spans="3:3" x14ac:dyDescent="0.2">
      <c r="C27799" s="13"/>
    </row>
    <row r="27800" spans="3:3" x14ac:dyDescent="0.2">
      <c r="C27800" s="13"/>
    </row>
    <row r="27801" spans="3:3" x14ac:dyDescent="0.2">
      <c r="C27801" s="13"/>
    </row>
    <row r="27802" spans="3:3" x14ac:dyDescent="0.2">
      <c r="C27802" s="13"/>
    </row>
    <row r="27803" spans="3:3" x14ac:dyDescent="0.2">
      <c r="C27803" s="13"/>
    </row>
    <row r="27804" spans="3:3" x14ac:dyDescent="0.2">
      <c r="C27804" s="13"/>
    </row>
    <row r="27805" spans="3:3" x14ac:dyDescent="0.2">
      <c r="C27805" s="13"/>
    </row>
    <row r="27806" spans="3:3" x14ac:dyDescent="0.2">
      <c r="C27806" s="13"/>
    </row>
    <row r="27807" spans="3:3" x14ac:dyDescent="0.2">
      <c r="C27807" s="13"/>
    </row>
    <row r="27808" spans="3:3" x14ac:dyDescent="0.2">
      <c r="C27808" s="13"/>
    </row>
    <row r="27809" spans="3:3" x14ac:dyDescent="0.2">
      <c r="C27809" s="13"/>
    </row>
    <row r="27810" spans="3:3" x14ac:dyDescent="0.2">
      <c r="C27810" s="13"/>
    </row>
    <row r="27811" spans="3:3" x14ac:dyDescent="0.2">
      <c r="C27811" s="13"/>
    </row>
    <row r="27812" spans="3:3" x14ac:dyDescent="0.2">
      <c r="C27812" s="13"/>
    </row>
    <row r="27813" spans="3:3" x14ac:dyDescent="0.2">
      <c r="C27813" s="13"/>
    </row>
    <row r="27814" spans="3:3" x14ac:dyDescent="0.2">
      <c r="C27814" s="13"/>
    </row>
    <row r="27815" spans="3:3" x14ac:dyDescent="0.2">
      <c r="C27815" s="13"/>
    </row>
    <row r="27816" spans="3:3" x14ac:dyDescent="0.2">
      <c r="C27816" s="13"/>
    </row>
    <row r="27817" spans="3:3" x14ac:dyDescent="0.2">
      <c r="C27817" s="13"/>
    </row>
    <row r="27818" spans="3:3" x14ac:dyDescent="0.2">
      <c r="C27818" s="13"/>
    </row>
    <row r="27819" spans="3:3" x14ac:dyDescent="0.2">
      <c r="C27819" s="13"/>
    </row>
    <row r="27820" spans="3:3" x14ac:dyDescent="0.2">
      <c r="C27820" s="13"/>
    </row>
    <row r="27821" spans="3:3" x14ac:dyDescent="0.2">
      <c r="C27821" s="13"/>
    </row>
    <row r="27822" spans="3:3" x14ac:dyDescent="0.2">
      <c r="C27822" s="13"/>
    </row>
    <row r="27823" spans="3:3" x14ac:dyDescent="0.2">
      <c r="C27823" s="13"/>
    </row>
    <row r="27824" spans="3:3" x14ac:dyDescent="0.2">
      <c r="C27824" s="13"/>
    </row>
    <row r="27825" spans="3:3" x14ac:dyDescent="0.2">
      <c r="C27825" s="13"/>
    </row>
    <row r="27826" spans="3:3" x14ac:dyDescent="0.2">
      <c r="C27826" s="13"/>
    </row>
    <row r="27827" spans="3:3" x14ac:dyDescent="0.2">
      <c r="C27827" s="13"/>
    </row>
    <row r="27828" spans="3:3" x14ac:dyDescent="0.2">
      <c r="C27828" s="13"/>
    </row>
    <row r="27829" spans="3:3" x14ac:dyDescent="0.2">
      <c r="C27829" s="13"/>
    </row>
    <row r="27830" spans="3:3" x14ac:dyDescent="0.2">
      <c r="C27830" s="13"/>
    </row>
    <row r="27831" spans="3:3" x14ac:dyDescent="0.2">
      <c r="C27831" s="13"/>
    </row>
    <row r="27832" spans="3:3" x14ac:dyDescent="0.2">
      <c r="C27832" s="13"/>
    </row>
    <row r="27833" spans="3:3" x14ac:dyDescent="0.2">
      <c r="C27833" s="13"/>
    </row>
    <row r="27834" spans="3:3" x14ac:dyDescent="0.2">
      <c r="C27834" s="13"/>
    </row>
    <row r="27835" spans="3:3" x14ac:dyDescent="0.2">
      <c r="C27835" s="13"/>
    </row>
    <row r="27836" spans="3:3" x14ac:dyDescent="0.2">
      <c r="C27836" s="13"/>
    </row>
    <row r="27837" spans="3:3" x14ac:dyDescent="0.2">
      <c r="C27837" s="13"/>
    </row>
    <row r="27838" spans="3:3" x14ac:dyDescent="0.2">
      <c r="C27838" s="13"/>
    </row>
    <row r="27839" spans="3:3" x14ac:dyDescent="0.2">
      <c r="C27839" s="13"/>
    </row>
    <row r="27840" spans="3:3" x14ac:dyDescent="0.2">
      <c r="C27840" s="13"/>
    </row>
    <row r="27841" spans="3:3" x14ac:dyDescent="0.2">
      <c r="C27841" s="13"/>
    </row>
    <row r="27842" spans="3:3" x14ac:dyDescent="0.2">
      <c r="C27842" s="13"/>
    </row>
    <row r="27843" spans="3:3" x14ac:dyDescent="0.2">
      <c r="C27843" s="13"/>
    </row>
    <row r="27844" spans="3:3" x14ac:dyDescent="0.2">
      <c r="C27844" s="13"/>
    </row>
    <row r="27845" spans="3:3" x14ac:dyDescent="0.2">
      <c r="C27845" s="13"/>
    </row>
    <row r="27846" spans="3:3" x14ac:dyDescent="0.2">
      <c r="C27846" s="13"/>
    </row>
    <row r="27847" spans="3:3" x14ac:dyDescent="0.2">
      <c r="C27847" s="13"/>
    </row>
    <row r="27848" spans="3:3" x14ac:dyDescent="0.2">
      <c r="C27848" s="13"/>
    </row>
    <row r="27849" spans="3:3" x14ac:dyDescent="0.2">
      <c r="C27849" s="13"/>
    </row>
    <row r="27850" spans="3:3" x14ac:dyDescent="0.2">
      <c r="C27850" s="13"/>
    </row>
    <row r="27851" spans="3:3" x14ac:dyDescent="0.2">
      <c r="C27851" s="13"/>
    </row>
    <row r="27852" spans="3:3" x14ac:dyDescent="0.2">
      <c r="C27852" s="13"/>
    </row>
    <row r="27853" spans="3:3" x14ac:dyDescent="0.2">
      <c r="C27853" s="13"/>
    </row>
    <row r="27854" spans="3:3" x14ac:dyDescent="0.2">
      <c r="C27854" s="13"/>
    </row>
    <row r="27855" spans="3:3" x14ac:dyDescent="0.2">
      <c r="C27855" s="13"/>
    </row>
    <row r="27856" spans="3:3" x14ac:dyDescent="0.2">
      <c r="C27856" s="13"/>
    </row>
    <row r="27857" spans="3:3" x14ac:dyDescent="0.2">
      <c r="C27857" s="13"/>
    </row>
    <row r="27858" spans="3:3" x14ac:dyDescent="0.2">
      <c r="C27858" s="13"/>
    </row>
    <row r="27859" spans="3:3" x14ac:dyDescent="0.2">
      <c r="C27859" s="13"/>
    </row>
    <row r="27860" spans="3:3" x14ac:dyDescent="0.2">
      <c r="C27860" s="13"/>
    </row>
    <row r="27861" spans="3:3" x14ac:dyDescent="0.2">
      <c r="C27861" s="13"/>
    </row>
    <row r="27862" spans="3:3" x14ac:dyDescent="0.2">
      <c r="C27862" s="13"/>
    </row>
    <row r="27863" spans="3:3" x14ac:dyDescent="0.2">
      <c r="C27863" s="13"/>
    </row>
    <row r="27864" spans="3:3" x14ac:dyDescent="0.2">
      <c r="C27864" s="13"/>
    </row>
    <row r="27865" spans="3:3" x14ac:dyDescent="0.2">
      <c r="C27865" s="13"/>
    </row>
    <row r="27866" spans="3:3" x14ac:dyDescent="0.2">
      <c r="C27866" s="13"/>
    </row>
    <row r="27867" spans="3:3" x14ac:dyDescent="0.2">
      <c r="C27867" s="13"/>
    </row>
    <row r="27868" spans="3:3" x14ac:dyDescent="0.2">
      <c r="C27868" s="13"/>
    </row>
    <row r="27869" spans="3:3" x14ac:dyDescent="0.2">
      <c r="C27869" s="13"/>
    </row>
    <row r="27870" spans="3:3" x14ac:dyDescent="0.2">
      <c r="C27870" s="13"/>
    </row>
    <row r="27871" spans="3:3" x14ac:dyDescent="0.2">
      <c r="C27871" s="13"/>
    </row>
    <row r="27872" spans="3:3" x14ac:dyDescent="0.2">
      <c r="C27872" s="13"/>
    </row>
    <row r="27873" spans="3:3" x14ac:dyDescent="0.2">
      <c r="C27873" s="13"/>
    </row>
    <row r="27874" spans="3:3" x14ac:dyDescent="0.2">
      <c r="C27874" s="13"/>
    </row>
    <row r="27875" spans="3:3" x14ac:dyDescent="0.2">
      <c r="C27875" s="13"/>
    </row>
    <row r="27876" spans="3:3" x14ac:dyDescent="0.2">
      <c r="C27876" s="13"/>
    </row>
    <row r="27877" spans="3:3" x14ac:dyDescent="0.2">
      <c r="C27877" s="13"/>
    </row>
    <row r="27878" spans="3:3" x14ac:dyDescent="0.2">
      <c r="C27878" s="13"/>
    </row>
    <row r="27879" spans="3:3" x14ac:dyDescent="0.2">
      <c r="C27879" s="13"/>
    </row>
    <row r="27880" spans="3:3" x14ac:dyDescent="0.2">
      <c r="C27880" s="13"/>
    </row>
    <row r="27881" spans="3:3" x14ac:dyDescent="0.2">
      <c r="C27881" s="13"/>
    </row>
    <row r="27882" spans="3:3" x14ac:dyDescent="0.2">
      <c r="C27882" s="13"/>
    </row>
    <row r="27883" spans="3:3" x14ac:dyDescent="0.2">
      <c r="C27883" s="13"/>
    </row>
    <row r="27884" spans="3:3" x14ac:dyDescent="0.2">
      <c r="C27884" s="13"/>
    </row>
    <row r="27885" spans="3:3" x14ac:dyDescent="0.2">
      <c r="C27885" s="13"/>
    </row>
    <row r="27886" spans="3:3" x14ac:dyDescent="0.2">
      <c r="C27886" s="13"/>
    </row>
    <row r="27887" spans="3:3" x14ac:dyDescent="0.2">
      <c r="C27887" s="13"/>
    </row>
    <row r="27888" spans="3:3" x14ac:dyDescent="0.2">
      <c r="C27888" s="13"/>
    </row>
    <row r="27889" spans="3:3" x14ac:dyDescent="0.2">
      <c r="C27889" s="13"/>
    </row>
    <row r="27890" spans="3:3" x14ac:dyDescent="0.2">
      <c r="C27890" s="13"/>
    </row>
    <row r="27891" spans="3:3" x14ac:dyDescent="0.2">
      <c r="C27891" s="13"/>
    </row>
    <row r="27892" spans="3:3" x14ac:dyDescent="0.2">
      <c r="C27892" s="13"/>
    </row>
    <row r="27893" spans="3:3" x14ac:dyDescent="0.2">
      <c r="C27893" s="13"/>
    </row>
    <row r="27894" spans="3:3" x14ac:dyDescent="0.2">
      <c r="C27894" s="13"/>
    </row>
    <row r="27895" spans="3:3" x14ac:dyDescent="0.2">
      <c r="C27895" s="13"/>
    </row>
    <row r="27896" spans="3:3" x14ac:dyDescent="0.2">
      <c r="C27896" s="13"/>
    </row>
    <row r="27897" spans="3:3" x14ac:dyDescent="0.2">
      <c r="C27897" s="13"/>
    </row>
    <row r="27898" spans="3:3" x14ac:dyDescent="0.2">
      <c r="C27898" s="13"/>
    </row>
    <row r="27899" spans="3:3" x14ac:dyDescent="0.2">
      <c r="C27899" s="13"/>
    </row>
    <row r="27900" spans="3:3" x14ac:dyDescent="0.2">
      <c r="C27900" s="13"/>
    </row>
    <row r="27901" spans="3:3" x14ac:dyDescent="0.2">
      <c r="C27901" s="13"/>
    </row>
    <row r="27902" spans="3:3" x14ac:dyDescent="0.2">
      <c r="C27902" s="13"/>
    </row>
    <row r="27903" spans="3:3" x14ac:dyDescent="0.2">
      <c r="C27903" s="13"/>
    </row>
    <row r="27904" spans="3:3" x14ac:dyDescent="0.2">
      <c r="C27904" s="13"/>
    </row>
    <row r="27905" spans="3:3" x14ac:dyDescent="0.2">
      <c r="C27905" s="13"/>
    </row>
    <row r="27906" spans="3:3" x14ac:dyDescent="0.2">
      <c r="C27906" s="13"/>
    </row>
    <row r="27907" spans="3:3" x14ac:dyDescent="0.2">
      <c r="C27907" s="13"/>
    </row>
    <row r="27908" spans="3:3" x14ac:dyDescent="0.2">
      <c r="C27908" s="13"/>
    </row>
    <row r="27909" spans="3:3" x14ac:dyDescent="0.2">
      <c r="C27909" s="13"/>
    </row>
    <row r="27910" spans="3:3" x14ac:dyDescent="0.2">
      <c r="C27910" s="13"/>
    </row>
    <row r="27911" spans="3:3" x14ac:dyDescent="0.2">
      <c r="C27911" s="13"/>
    </row>
    <row r="27912" spans="3:3" x14ac:dyDescent="0.2">
      <c r="C27912" s="13"/>
    </row>
    <row r="27913" spans="3:3" x14ac:dyDescent="0.2">
      <c r="C27913" s="13"/>
    </row>
    <row r="27914" spans="3:3" x14ac:dyDescent="0.2">
      <c r="C27914" s="13"/>
    </row>
    <row r="27915" spans="3:3" x14ac:dyDescent="0.2">
      <c r="C27915" s="13"/>
    </row>
    <row r="27916" spans="3:3" x14ac:dyDescent="0.2">
      <c r="C27916" s="13"/>
    </row>
    <row r="27917" spans="3:3" x14ac:dyDescent="0.2">
      <c r="C27917" s="13"/>
    </row>
    <row r="27918" spans="3:3" x14ac:dyDescent="0.2">
      <c r="C27918" s="13"/>
    </row>
    <row r="27919" spans="3:3" x14ac:dyDescent="0.2">
      <c r="C27919" s="13"/>
    </row>
    <row r="27920" spans="3:3" x14ac:dyDescent="0.2">
      <c r="C27920" s="13"/>
    </row>
    <row r="27921" spans="3:3" x14ac:dyDescent="0.2">
      <c r="C27921" s="13"/>
    </row>
    <row r="27922" spans="3:3" x14ac:dyDescent="0.2">
      <c r="C27922" s="13"/>
    </row>
    <row r="27923" spans="3:3" x14ac:dyDescent="0.2">
      <c r="C27923" s="13"/>
    </row>
    <row r="27924" spans="3:3" x14ac:dyDescent="0.2">
      <c r="C27924" s="13"/>
    </row>
    <row r="27925" spans="3:3" x14ac:dyDescent="0.2">
      <c r="C27925" s="13"/>
    </row>
    <row r="27926" spans="3:3" x14ac:dyDescent="0.2">
      <c r="C27926" s="13"/>
    </row>
    <row r="27927" spans="3:3" x14ac:dyDescent="0.2">
      <c r="C27927" s="13"/>
    </row>
    <row r="27928" spans="3:3" x14ac:dyDescent="0.2">
      <c r="C27928" s="13"/>
    </row>
    <row r="27929" spans="3:3" x14ac:dyDescent="0.2">
      <c r="C27929" s="13"/>
    </row>
    <row r="27930" spans="3:3" x14ac:dyDescent="0.2">
      <c r="C27930" s="13"/>
    </row>
    <row r="27931" spans="3:3" x14ac:dyDescent="0.2">
      <c r="C27931" s="13"/>
    </row>
    <row r="27932" spans="3:3" x14ac:dyDescent="0.2">
      <c r="C27932" s="13"/>
    </row>
    <row r="27933" spans="3:3" x14ac:dyDescent="0.2">
      <c r="C27933" s="13"/>
    </row>
    <row r="27934" spans="3:3" x14ac:dyDescent="0.2">
      <c r="C27934" s="13"/>
    </row>
    <row r="27935" spans="3:3" x14ac:dyDescent="0.2">
      <c r="C27935" s="13"/>
    </row>
    <row r="27936" spans="3:3" x14ac:dyDescent="0.2">
      <c r="C27936" s="13"/>
    </row>
    <row r="27937" spans="3:3" x14ac:dyDescent="0.2">
      <c r="C27937" s="13"/>
    </row>
    <row r="27938" spans="3:3" x14ac:dyDescent="0.2">
      <c r="C27938" s="13"/>
    </row>
    <row r="27939" spans="3:3" x14ac:dyDescent="0.2">
      <c r="C27939" s="13"/>
    </row>
    <row r="27940" spans="3:3" x14ac:dyDescent="0.2">
      <c r="C27940" s="13"/>
    </row>
    <row r="27941" spans="3:3" x14ac:dyDescent="0.2">
      <c r="C27941" s="13"/>
    </row>
    <row r="27942" spans="3:3" x14ac:dyDescent="0.2">
      <c r="C27942" s="13"/>
    </row>
    <row r="27943" spans="3:3" x14ac:dyDescent="0.2">
      <c r="C27943" s="13"/>
    </row>
    <row r="27944" spans="3:3" x14ac:dyDescent="0.2">
      <c r="C27944" s="13"/>
    </row>
    <row r="27945" spans="3:3" x14ac:dyDescent="0.2">
      <c r="C27945" s="13"/>
    </row>
    <row r="27946" spans="3:3" x14ac:dyDescent="0.2">
      <c r="C27946" s="13"/>
    </row>
    <row r="27947" spans="3:3" x14ac:dyDescent="0.2">
      <c r="C27947" s="13"/>
    </row>
    <row r="27948" spans="3:3" x14ac:dyDescent="0.2">
      <c r="C27948" s="13"/>
    </row>
    <row r="27949" spans="3:3" x14ac:dyDescent="0.2">
      <c r="C27949" s="13"/>
    </row>
    <row r="27950" spans="3:3" x14ac:dyDescent="0.2">
      <c r="C27950" s="13"/>
    </row>
    <row r="27951" spans="3:3" x14ac:dyDescent="0.2">
      <c r="C27951" s="13"/>
    </row>
    <row r="27952" spans="3:3" x14ac:dyDescent="0.2">
      <c r="C27952" s="13"/>
    </row>
    <row r="27953" spans="3:3" x14ac:dyDescent="0.2">
      <c r="C27953" s="13"/>
    </row>
    <row r="27954" spans="3:3" x14ac:dyDescent="0.2">
      <c r="C27954" s="13"/>
    </row>
    <row r="27955" spans="3:3" x14ac:dyDescent="0.2">
      <c r="C27955" s="13"/>
    </row>
    <row r="27956" spans="3:3" x14ac:dyDescent="0.2">
      <c r="C27956" s="13"/>
    </row>
    <row r="27957" spans="3:3" x14ac:dyDescent="0.2">
      <c r="C27957" s="13"/>
    </row>
    <row r="27958" spans="3:3" x14ac:dyDescent="0.2">
      <c r="C27958" s="13"/>
    </row>
    <row r="27959" spans="3:3" x14ac:dyDescent="0.2">
      <c r="C27959" s="13"/>
    </row>
    <row r="27960" spans="3:3" x14ac:dyDescent="0.2">
      <c r="C27960" s="13"/>
    </row>
    <row r="27961" spans="3:3" x14ac:dyDescent="0.2">
      <c r="C27961" s="13"/>
    </row>
    <row r="27962" spans="3:3" x14ac:dyDescent="0.2">
      <c r="C27962" s="13"/>
    </row>
    <row r="27963" spans="3:3" x14ac:dyDescent="0.2">
      <c r="C27963" s="13"/>
    </row>
    <row r="27964" spans="3:3" x14ac:dyDescent="0.2">
      <c r="C27964" s="13"/>
    </row>
    <row r="27965" spans="3:3" x14ac:dyDescent="0.2">
      <c r="C27965" s="13"/>
    </row>
    <row r="27966" spans="3:3" x14ac:dyDescent="0.2">
      <c r="C27966" s="13"/>
    </row>
    <row r="27967" spans="3:3" x14ac:dyDescent="0.2">
      <c r="C27967" s="13"/>
    </row>
    <row r="27968" spans="3:3" x14ac:dyDescent="0.2">
      <c r="C27968" s="13"/>
    </row>
    <row r="27969" spans="3:3" x14ac:dyDescent="0.2">
      <c r="C27969" s="13"/>
    </row>
    <row r="27970" spans="3:3" x14ac:dyDescent="0.2">
      <c r="C27970" s="13"/>
    </row>
    <row r="27971" spans="3:3" x14ac:dyDescent="0.2">
      <c r="C27971" s="13"/>
    </row>
    <row r="27972" spans="3:3" x14ac:dyDescent="0.2">
      <c r="C27972" s="13"/>
    </row>
    <row r="27973" spans="3:3" x14ac:dyDescent="0.2">
      <c r="C27973" s="13"/>
    </row>
    <row r="27974" spans="3:3" x14ac:dyDescent="0.2">
      <c r="C27974" s="13"/>
    </row>
    <row r="27975" spans="3:3" x14ac:dyDescent="0.2">
      <c r="C27975" s="13"/>
    </row>
    <row r="27976" spans="3:3" x14ac:dyDescent="0.2">
      <c r="C27976" s="13"/>
    </row>
    <row r="27977" spans="3:3" x14ac:dyDescent="0.2">
      <c r="C27977" s="13"/>
    </row>
    <row r="27978" spans="3:3" x14ac:dyDescent="0.2">
      <c r="C27978" s="13"/>
    </row>
    <row r="27979" spans="3:3" x14ac:dyDescent="0.2">
      <c r="C27979" s="13"/>
    </row>
    <row r="27980" spans="3:3" x14ac:dyDescent="0.2">
      <c r="C27980" s="13"/>
    </row>
    <row r="27981" spans="3:3" x14ac:dyDescent="0.2">
      <c r="C27981" s="13"/>
    </row>
    <row r="27982" spans="3:3" x14ac:dyDescent="0.2">
      <c r="C27982" s="13"/>
    </row>
    <row r="27983" spans="3:3" x14ac:dyDescent="0.2">
      <c r="C27983" s="13"/>
    </row>
    <row r="27984" spans="3:3" x14ac:dyDescent="0.2">
      <c r="C27984" s="13"/>
    </row>
    <row r="27985" spans="3:3" x14ac:dyDescent="0.2">
      <c r="C27985" s="13"/>
    </row>
    <row r="27986" spans="3:3" x14ac:dyDescent="0.2">
      <c r="C27986" s="13"/>
    </row>
    <row r="27987" spans="3:3" x14ac:dyDescent="0.2">
      <c r="C27987" s="13"/>
    </row>
    <row r="27988" spans="3:3" x14ac:dyDescent="0.2">
      <c r="C27988" s="13"/>
    </row>
    <row r="27989" spans="3:3" x14ac:dyDescent="0.2">
      <c r="C27989" s="13"/>
    </row>
    <row r="27990" spans="3:3" x14ac:dyDescent="0.2">
      <c r="C27990" s="13"/>
    </row>
    <row r="27991" spans="3:3" x14ac:dyDescent="0.2">
      <c r="C27991" s="13"/>
    </row>
    <row r="27992" spans="3:3" x14ac:dyDescent="0.2">
      <c r="C27992" s="13"/>
    </row>
    <row r="27993" spans="3:3" x14ac:dyDescent="0.2">
      <c r="C27993" s="13"/>
    </row>
    <row r="27994" spans="3:3" x14ac:dyDescent="0.2">
      <c r="C27994" s="13"/>
    </row>
    <row r="27995" spans="3:3" x14ac:dyDescent="0.2">
      <c r="C27995" s="13"/>
    </row>
    <row r="27996" spans="3:3" x14ac:dyDescent="0.2">
      <c r="C27996" s="13"/>
    </row>
    <row r="27997" spans="3:3" x14ac:dyDescent="0.2">
      <c r="C27997" s="13"/>
    </row>
    <row r="27998" spans="3:3" x14ac:dyDescent="0.2">
      <c r="C27998" s="13"/>
    </row>
    <row r="27999" spans="3:3" x14ac:dyDescent="0.2">
      <c r="C27999" s="13"/>
    </row>
    <row r="28000" spans="3:3" x14ac:dyDescent="0.2">
      <c r="C28000" s="13"/>
    </row>
    <row r="28001" spans="3:3" x14ac:dyDescent="0.2">
      <c r="C28001" s="13"/>
    </row>
    <row r="28002" spans="3:3" x14ac:dyDescent="0.2">
      <c r="C28002" s="13"/>
    </row>
    <row r="28003" spans="3:3" x14ac:dyDescent="0.2">
      <c r="C28003" s="13"/>
    </row>
    <row r="28004" spans="3:3" x14ac:dyDescent="0.2">
      <c r="C28004" s="13"/>
    </row>
    <row r="28005" spans="3:3" x14ac:dyDescent="0.2">
      <c r="C28005" s="13"/>
    </row>
    <row r="28006" spans="3:3" x14ac:dyDescent="0.2">
      <c r="C28006" s="13"/>
    </row>
    <row r="28007" spans="3:3" x14ac:dyDescent="0.2">
      <c r="C28007" s="13"/>
    </row>
    <row r="28008" spans="3:3" x14ac:dyDescent="0.2">
      <c r="C28008" s="13"/>
    </row>
    <row r="28009" spans="3:3" x14ac:dyDescent="0.2">
      <c r="C28009" s="13"/>
    </row>
    <row r="28010" spans="3:3" x14ac:dyDescent="0.2">
      <c r="C28010" s="13"/>
    </row>
    <row r="28011" spans="3:3" x14ac:dyDescent="0.2">
      <c r="C28011" s="13"/>
    </row>
    <row r="28012" spans="3:3" x14ac:dyDescent="0.2">
      <c r="C28012" s="13"/>
    </row>
    <row r="28013" spans="3:3" x14ac:dyDescent="0.2">
      <c r="C28013" s="13"/>
    </row>
    <row r="28014" spans="3:3" x14ac:dyDescent="0.2">
      <c r="C28014" s="13"/>
    </row>
    <row r="28015" spans="3:3" x14ac:dyDescent="0.2">
      <c r="C28015" s="13"/>
    </row>
    <row r="28016" spans="3:3" x14ac:dyDescent="0.2">
      <c r="C28016" s="13"/>
    </row>
    <row r="28017" spans="3:3" x14ac:dyDescent="0.2">
      <c r="C28017" s="13"/>
    </row>
    <row r="28018" spans="3:3" x14ac:dyDescent="0.2">
      <c r="C28018" s="13"/>
    </row>
    <row r="28019" spans="3:3" x14ac:dyDescent="0.2">
      <c r="C28019" s="13"/>
    </row>
    <row r="28020" spans="3:3" x14ac:dyDescent="0.2">
      <c r="C28020" s="13"/>
    </row>
    <row r="28021" spans="3:3" x14ac:dyDescent="0.2">
      <c r="C28021" s="13"/>
    </row>
    <row r="28022" spans="3:3" x14ac:dyDescent="0.2">
      <c r="C28022" s="13"/>
    </row>
    <row r="28023" spans="3:3" x14ac:dyDescent="0.2">
      <c r="C28023" s="13"/>
    </row>
    <row r="28024" spans="3:3" x14ac:dyDescent="0.2">
      <c r="C28024" s="13"/>
    </row>
    <row r="28025" spans="3:3" x14ac:dyDescent="0.2">
      <c r="C28025" s="13"/>
    </row>
    <row r="28026" spans="3:3" x14ac:dyDescent="0.2">
      <c r="C28026" s="13"/>
    </row>
    <row r="28027" spans="3:3" x14ac:dyDescent="0.2">
      <c r="C28027" s="13"/>
    </row>
    <row r="28028" spans="3:3" x14ac:dyDescent="0.2">
      <c r="C28028" s="13"/>
    </row>
    <row r="28029" spans="3:3" x14ac:dyDescent="0.2">
      <c r="C28029" s="13"/>
    </row>
    <row r="28030" spans="3:3" x14ac:dyDescent="0.2">
      <c r="C28030" s="13"/>
    </row>
    <row r="28031" spans="3:3" x14ac:dyDescent="0.2">
      <c r="C28031" s="13"/>
    </row>
    <row r="28032" spans="3:3" x14ac:dyDescent="0.2">
      <c r="C28032" s="13"/>
    </row>
    <row r="28033" spans="3:3" x14ac:dyDescent="0.2">
      <c r="C28033" s="13"/>
    </row>
    <row r="28034" spans="3:3" x14ac:dyDescent="0.2">
      <c r="C28034" s="13"/>
    </row>
    <row r="28035" spans="3:3" x14ac:dyDescent="0.2">
      <c r="C28035" s="13"/>
    </row>
    <row r="28036" spans="3:3" x14ac:dyDescent="0.2">
      <c r="C28036" s="13"/>
    </row>
    <row r="28037" spans="3:3" x14ac:dyDescent="0.2">
      <c r="C28037" s="13"/>
    </row>
    <row r="28038" spans="3:3" x14ac:dyDescent="0.2">
      <c r="C28038" s="13"/>
    </row>
    <row r="28039" spans="3:3" x14ac:dyDescent="0.2">
      <c r="C28039" s="13"/>
    </row>
    <row r="28040" spans="3:3" x14ac:dyDescent="0.2">
      <c r="C28040" s="13"/>
    </row>
    <row r="28041" spans="3:3" x14ac:dyDescent="0.2">
      <c r="C28041" s="13"/>
    </row>
    <row r="28042" spans="3:3" x14ac:dyDescent="0.2">
      <c r="C28042" s="13"/>
    </row>
    <row r="28043" spans="3:3" x14ac:dyDescent="0.2">
      <c r="C28043" s="13"/>
    </row>
    <row r="28044" spans="3:3" x14ac:dyDescent="0.2">
      <c r="C28044" s="13"/>
    </row>
    <row r="28045" spans="3:3" x14ac:dyDescent="0.2">
      <c r="C28045" s="13"/>
    </row>
    <row r="28046" spans="3:3" x14ac:dyDescent="0.2">
      <c r="C28046" s="13"/>
    </row>
    <row r="28047" spans="3:3" x14ac:dyDescent="0.2">
      <c r="C28047" s="13"/>
    </row>
    <row r="28048" spans="3:3" x14ac:dyDescent="0.2">
      <c r="C28048" s="13"/>
    </row>
    <row r="28049" spans="3:3" x14ac:dyDescent="0.2">
      <c r="C28049" s="13"/>
    </row>
    <row r="28050" spans="3:3" x14ac:dyDescent="0.2">
      <c r="C28050" s="13"/>
    </row>
    <row r="28051" spans="3:3" x14ac:dyDescent="0.2">
      <c r="C28051" s="13"/>
    </row>
    <row r="28052" spans="3:3" x14ac:dyDescent="0.2">
      <c r="C28052" s="13"/>
    </row>
    <row r="28053" spans="3:3" x14ac:dyDescent="0.2">
      <c r="C28053" s="13"/>
    </row>
    <row r="28054" spans="3:3" x14ac:dyDescent="0.2">
      <c r="C28054" s="13"/>
    </row>
    <row r="28055" spans="3:3" x14ac:dyDescent="0.2">
      <c r="C28055" s="13"/>
    </row>
    <row r="28056" spans="3:3" x14ac:dyDescent="0.2">
      <c r="C28056" s="13"/>
    </row>
    <row r="28057" spans="3:3" x14ac:dyDescent="0.2">
      <c r="C28057" s="13"/>
    </row>
    <row r="28058" spans="3:3" x14ac:dyDescent="0.2">
      <c r="C28058" s="13"/>
    </row>
    <row r="28059" spans="3:3" x14ac:dyDescent="0.2">
      <c r="C28059" s="13"/>
    </row>
    <row r="28060" spans="3:3" x14ac:dyDescent="0.2">
      <c r="C28060" s="13"/>
    </row>
    <row r="28061" spans="3:3" x14ac:dyDescent="0.2">
      <c r="C28061" s="13"/>
    </row>
    <row r="28062" spans="3:3" x14ac:dyDescent="0.2">
      <c r="C28062" s="13"/>
    </row>
    <row r="28063" spans="3:3" x14ac:dyDescent="0.2">
      <c r="C28063" s="13"/>
    </row>
    <row r="28064" spans="3:3" x14ac:dyDescent="0.2">
      <c r="C28064" s="13"/>
    </row>
    <row r="28065" spans="3:3" x14ac:dyDescent="0.2">
      <c r="C28065" s="13"/>
    </row>
    <row r="28066" spans="3:3" x14ac:dyDescent="0.2">
      <c r="C28066" s="13"/>
    </row>
    <row r="28067" spans="3:3" x14ac:dyDescent="0.2">
      <c r="C28067" s="13"/>
    </row>
    <row r="28068" spans="3:3" x14ac:dyDescent="0.2">
      <c r="C28068" s="13"/>
    </row>
    <row r="28069" spans="3:3" x14ac:dyDescent="0.2">
      <c r="C28069" s="13"/>
    </row>
    <row r="28070" spans="3:3" x14ac:dyDescent="0.2">
      <c r="C28070" s="13"/>
    </row>
    <row r="28071" spans="3:3" x14ac:dyDescent="0.2">
      <c r="C28071" s="13"/>
    </row>
    <row r="28072" spans="3:3" x14ac:dyDescent="0.2">
      <c r="C28072" s="13"/>
    </row>
    <row r="28073" spans="3:3" x14ac:dyDescent="0.2">
      <c r="C28073" s="13"/>
    </row>
    <row r="28074" spans="3:3" x14ac:dyDescent="0.2">
      <c r="C28074" s="13"/>
    </row>
    <row r="28075" spans="3:3" x14ac:dyDescent="0.2">
      <c r="C28075" s="13"/>
    </row>
    <row r="28076" spans="3:3" x14ac:dyDescent="0.2">
      <c r="C28076" s="13"/>
    </row>
    <row r="28077" spans="3:3" x14ac:dyDescent="0.2">
      <c r="C28077" s="13"/>
    </row>
    <row r="28078" spans="3:3" x14ac:dyDescent="0.2">
      <c r="C28078" s="13"/>
    </row>
    <row r="28079" spans="3:3" x14ac:dyDescent="0.2">
      <c r="C28079" s="13"/>
    </row>
    <row r="28080" spans="3:3" x14ac:dyDescent="0.2">
      <c r="C28080" s="13"/>
    </row>
    <row r="28081" spans="3:3" x14ac:dyDescent="0.2">
      <c r="C28081" s="13"/>
    </row>
    <row r="28082" spans="3:3" x14ac:dyDescent="0.2">
      <c r="C28082" s="13"/>
    </row>
    <row r="28083" spans="3:3" x14ac:dyDescent="0.2">
      <c r="C28083" s="13"/>
    </row>
    <row r="28084" spans="3:3" x14ac:dyDescent="0.2">
      <c r="C28084" s="13"/>
    </row>
    <row r="28085" spans="3:3" x14ac:dyDescent="0.2">
      <c r="C28085" s="13"/>
    </row>
    <row r="28086" spans="3:3" x14ac:dyDescent="0.2">
      <c r="C28086" s="13"/>
    </row>
    <row r="28087" spans="3:3" x14ac:dyDescent="0.2">
      <c r="C28087" s="13"/>
    </row>
    <row r="28088" spans="3:3" x14ac:dyDescent="0.2">
      <c r="C28088" s="13"/>
    </row>
    <row r="28089" spans="3:3" x14ac:dyDescent="0.2">
      <c r="C28089" s="13"/>
    </row>
    <row r="28090" spans="3:3" x14ac:dyDescent="0.2">
      <c r="C28090" s="13"/>
    </row>
    <row r="28091" spans="3:3" x14ac:dyDescent="0.2">
      <c r="C28091" s="13"/>
    </row>
    <row r="28092" spans="3:3" x14ac:dyDescent="0.2">
      <c r="C28092" s="13"/>
    </row>
    <row r="28093" spans="3:3" x14ac:dyDescent="0.2">
      <c r="C28093" s="13"/>
    </row>
    <row r="28094" spans="3:3" x14ac:dyDescent="0.2">
      <c r="C28094" s="13"/>
    </row>
    <row r="28095" spans="3:3" x14ac:dyDescent="0.2">
      <c r="C28095" s="13"/>
    </row>
    <row r="28096" spans="3:3" x14ac:dyDescent="0.2">
      <c r="C28096" s="13"/>
    </row>
    <row r="28097" spans="3:3" x14ac:dyDescent="0.2">
      <c r="C28097" s="13"/>
    </row>
    <row r="28098" spans="3:3" x14ac:dyDescent="0.2">
      <c r="C28098" s="13"/>
    </row>
    <row r="28099" spans="3:3" x14ac:dyDescent="0.2">
      <c r="C28099" s="13"/>
    </row>
    <row r="28100" spans="3:3" x14ac:dyDescent="0.2">
      <c r="C28100" s="13"/>
    </row>
    <row r="28101" spans="3:3" x14ac:dyDescent="0.2">
      <c r="C28101" s="13"/>
    </row>
    <row r="28102" spans="3:3" x14ac:dyDescent="0.2">
      <c r="C28102" s="13"/>
    </row>
    <row r="28103" spans="3:3" x14ac:dyDescent="0.2">
      <c r="C28103" s="13"/>
    </row>
    <row r="28104" spans="3:3" x14ac:dyDescent="0.2">
      <c r="C28104" s="13"/>
    </row>
    <row r="28105" spans="3:3" x14ac:dyDescent="0.2">
      <c r="C28105" s="13"/>
    </row>
    <row r="28106" spans="3:3" x14ac:dyDescent="0.2">
      <c r="C28106" s="13"/>
    </row>
    <row r="28107" spans="3:3" x14ac:dyDescent="0.2">
      <c r="C28107" s="13"/>
    </row>
    <row r="28108" spans="3:3" x14ac:dyDescent="0.2">
      <c r="C28108" s="13"/>
    </row>
    <row r="28109" spans="3:3" x14ac:dyDescent="0.2">
      <c r="C28109" s="13"/>
    </row>
    <row r="28110" spans="3:3" x14ac:dyDescent="0.2">
      <c r="C28110" s="13"/>
    </row>
    <row r="28111" spans="3:3" x14ac:dyDescent="0.2">
      <c r="C28111" s="13"/>
    </row>
    <row r="28112" spans="3:3" x14ac:dyDescent="0.2">
      <c r="C28112" s="13"/>
    </row>
    <row r="28113" spans="3:3" x14ac:dyDescent="0.2">
      <c r="C28113" s="13"/>
    </row>
    <row r="28114" spans="3:3" x14ac:dyDescent="0.2">
      <c r="C28114" s="13"/>
    </row>
    <row r="28115" spans="3:3" x14ac:dyDescent="0.2">
      <c r="C28115" s="13"/>
    </row>
    <row r="28116" spans="3:3" x14ac:dyDescent="0.2">
      <c r="C28116" s="13"/>
    </row>
    <row r="28117" spans="3:3" x14ac:dyDescent="0.2">
      <c r="C28117" s="13"/>
    </row>
    <row r="28118" spans="3:3" x14ac:dyDescent="0.2">
      <c r="C28118" s="13"/>
    </row>
    <row r="28119" spans="3:3" x14ac:dyDescent="0.2">
      <c r="C28119" s="13"/>
    </row>
    <row r="28120" spans="3:3" x14ac:dyDescent="0.2">
      <c r="C28120" s="13"/>
    </row>
    <row r="28121" spans="3:3" x14ac:dyDescent="0.2">
      <c r="C28121" s="13"/>
    </row>
    <row r="28122" spans="3:3" x14ac:dyDescent="0.2">
      <c r="C28122" s="13"/>
    </row>
    <row r="28123" spans="3:3" x14ac:dyDescent="0.2">
      <c r="C28123" s="13"/>
    </row>
    <row r="28124" spans="3:3" x14ac:dyDescent="0.2">
      <c r="C28124" s="13"/>
    </row>
    <row r="28125" spans="3:3" x14ac:dyDescent="0.2">
      <c r="C28125" s="13"/>
    </row>
    <row r="28126" spans="3:3" x14ac:dyDescent="0.2">
      <c r="C28126" s="13"/>
    </row>
    <row r="28127" spans="3:3" x14ac:dyDescent="0.2">
      <c r="C28127" s="13"/>
    </row>
    <row r="28128" spans="3:3" x14ac:dyDescent="0.2">
      <c r="C28128" s="13"/>
    </row>
    <row r="28129" spans="3:3" x14ac:dyDescent="0.2">
      <c r="C28129" s="13"/>
    </row>
    <row r="28130" spans="3:3" x14ac:dyDescent="0.2">
      <c r="C28130" s="13"/>
    </row>
    <row r="28131" spans="3:3" x14ac:dyDescent="0.2">
      <c r="C28131" s="13"/>
    </row>
    <row r="28132" spans="3:3" x14ac:dyDescent="0.2">
      <c r="C28132" s="13"/>
    </row>
    <row r="28133" spans="3:3" x14ac:dyDescent="0.2">
      <c r="C28133" s="13"/>
    </row>
    <row r="28134" spans="3:3" x14ac:dyDescent="0.2">
      <c r="C28134" s="13"/>
    </row>
    <row r="28135" spans="3:3" x14ac:dyDescent="0.2">
      <c r="C28135" s="13"/>
    </row>
    <row r="28136" spans="3:3" x14ac:dyDescent="0.2">
      <c r="C28136" s="13"/>
    </row>
    <row r="28137" spans="3:3" x14ac:dyDescent="0.2">
      <c r="C28137" s="13"/>
    </row>
    <row r="28138" spans="3:3" x14ac:dyDescent="0.2">
      <c r="C28138" s="13"/>
    </row>
    <row r="28139" spans="3:3" x14ac:dyDescent="0.2">
      <c r="C28139" s="13"/>
    </row>
    <row r="28140" spans="3:3" x14ac:dyDescent="0.2">
      <c r="C28140" s="13"/>
    </row>
    <row r="28141" spans="3:3" x14ac:dyDescent="0.2">
      <c r="C28141" s="13"/>
    </row>
    <row r="28142" spans="3:3" x14ac:dyDescent="0.2">
      <c r="C28142" s="13"/>
    </row>
    <row r="28143" spans="3:3" x14ac:dyDescent="0.2">
      <c r="C28143" s="13"/>
    </row>
    <row r="28144" spans="3:3" x14ac:dyDescent="0.2">
      <c r="C28144" s="13"/>
    </row>
    <row r="28145" spans="3:3" x14ac:dyDescent="0.2">
      <c r="C28145" s="13"/>
    </row>
    <row r="28146" spans="3:3" x14ac:dyDescent="0.2">
      <c r="C28146" s="13"/>
    </row>
    <row r="28147" spans="3:3" x14ac:dyDescent="0.2">
      <c r="C28147" s="13"/>
    </row>
    <row r="28148" spans="3:3" x14ac:dyDescent="0.2">
      <c r="C28148" s="13"/>
    </row>
    <row r="28149" spans="3:3" x14ac:dyDescent="0.2">
      <c r="C28149" s="13"/>
    </row>
    <row r="28150" spans="3:3" x14ac:dyDescent="0.2">
      <c r="C28150" s="13"/>
    </row>
    <row r="28151" spans="3:3" x14ac:dyDescent="0.2">
      <c r="C28151" s="13"/>
    </row>
    <row r="28152" spans="3:3" x14ac:dyDescent="0.2">
      <c r="C28152" s="13"/>
    </row>
    <row r="28153" spans="3:3" x14ac:dyDescent="0.2">
      <c r="C28153" s="13"/>
    </row>
    <row r="28154" spans="3:3" x14ac:dyDescent="0.2">
      <c r="C28154" s="13"/>
    </row>
    <row r="28155" spans="3:3" x14ac:dyDescent="0.2">
      <c r="C28155" s="13"/>
    </row>
    <row r="28156" spans="3:3" x14ac:dyDescent="0.2">
      <c r="C28156" s="13"/>
    </row>
    <row r="28157" spans="3:3" x14ac:dyDescent="0.2">
      <c r="C28157" s="13"/>
    </row>
    <row r="28158" spans="3:3" x14ac:dyDescent="0.2">
      <c r="C28158" s="13"/>
    </row>
    <row r="28159" spans="3:3" x14ac:dyDescent="0.2">
      <c r="C28159" s="13"/>
    </row>
    <row r="28160" spans="3:3" x14ac:dyDescent="0.2">
      <c r="C28160" s="13"/>
    </row>
    <row r="28161" spans="3:3" x14ac:dyDescent="0.2">
      <c r="C28161" s="13"/>
    </row>
    <row r="28162" spans="3:3" x14ac:dyDescent="0.2">
      <c r="C28162" s="13"/>
    </row>
    <row r="28163" spans="3:3" x14ac:dyDescent="0.2">
      <c r="C28163" s="13"/>
    </row>
    <row r="28164" spans="3:3" x14ac:dyDescent="0.2">
      <c r="C28164" s="13"/>
    </row>
    <row r="28165" spans="3:3" x14ac:dyDescent="0.2">
      <c r="C28165" s="13"/>
    </row>
    <row r="28166" spans="3:3" x14ac:dyDescent="0.2">
      <c r="C28166" s="13"/>
    </row>
    <row r="28167" spans="3:3" x14ac:dyDescent="0.2">
      <c r="C28167" s="13"/>
    </row>
    <row r="28168" spans="3:3" x14ac:dyDescent="0.2">
      <c r="C28168" s="13"/>
    </row>
    <row r="28169" spans="3:3" x14ac:dyDescent="0.2">
      <c r="C28169" s="13"/>
    </row>
    <row r="28170" spans="3:3" x14ac:dyDescent="0.2">
      <c r="C28170" s="13"/>
    </row>
    <row r="28171" spans="3:3" x14ac:dyDescent="0.2">
      <c r="C28171" s="13"/>
    </row>
    <row r="28172" spans="3:3" x14ac:dyDescent="0.2">
      <c r="C28172" s="13"/>
    </row>
    <row r="28173" spans="3:3" x14ac:dyDescent="0.2">
      <c r="C28173" s="13"/>
    </row>
    <row r="28174" spans="3:3" x14ac:dyDescent="0.2">
      <c r="C28174" s="13"/>
    </row>
    <row r="28175" spans="3:3" x14ac:dyDescent="0.2">
      <c r="C28175" s="13"/>
    </row>
    <row r="28176" spans="3:3" x14ac:dyDescent="0.2">
      <c r="C28176" s="13"/>
    </row>
    <row r="28177" spans="3:3" x14ac:dyDescent="0.2">
      <c r="C28177" s="13"/>
    </row>
    <row r="28178" spans="3:3" x14ac:dyDescent="0.2">
      <c r="C28178" s="13"/>
    </row>
    <row r="28179" spans="3:3" x14ac:dyDescent="0.2">
      <c r="C28179" s="13"/>
    </row>
    <row r="28180" spans="3:3" x14ac:dyDescent="0.2">
      <c r="C28180" s="13"/>
    </row>
    <row r="28181" spans="3:3" x14ac:dyDescent="0.2">
      <c r="C28181" s="13"/>
    </row>
    <row r="28182" spans="3:3" x14ac:dyDescent="0.2">
      <c r="C28182" s="13"/>
    </row>
    <row r="28183" spans="3:3" x14ac:dyDescent="0.2">
      <c r="C28183" s="13"/>
    </row>
    <row r="28184" spans="3:3" x14ac:dyDescent="0.2">
      <c r="C28184" s="13"/>
    </row>
    <row r="28185" spans="3:3" x14ac:dyDescent="0.2">
      <c r="C28185" s="13"/>
    </row>
    <row r="28186" spans="3:3" x14ac:dyDescent="0.2">
      <c r="C28186" s="13"/>
    </row>
    <row r="28187" spans="3:3" x14ac:dyDescent="0.2">
      <c r="C28187" s="13"/>
    </row>
    <row r="28188" spans="3:3" x14ac:dyDescent="0.2">
      <c r="C28188" s="13"/>
    </row>
    <row r="28189" spans="3:3" x14ac:dyDescent="0.2">
      <c r="C28189" s="13"/>
    </row>
    <row r="28190" spans="3:3" x14ac:dyDescent="0.2">
      <c r="C28190" s="13"/>
    </row>
    <row r="28191" spans="3:3" x14ac:dyDescent="0.2">
      <c r="C28191" s="13"/>
    </row>
    <row r="28192" spans="3:3" x14ac:dyDescent="0.2">
      <c r="C28192" s="13"/>
    </row>
    <row r="28193" spans="3:3" x14ac:dyDescent="0.2">
      <c r="C28193" s="13"/>
    </row>
    <row r="28194" spans="3:3" x14ac:dyDescent="0.2">
      <c r="C28194" s="13"/>
    </row>
    <row r="28195" spans="3:3" x14ac:dyDescent="0.2">
      <c r="C28195" s="13"/>
    </row>
    <row r="28196" spans="3:3" x14ac:dyDescent="0.2">
      <c r="C28196" s="13"/>
    </row>
    <row r="28197" spans="3:3" x14ac:dyDescent="0.2">
      <c r="C28197" s="13"/>
    </row>
    <row r="28198" spans="3:3" x14ac:dyDescent="0.2">
      <c r="C28198" s="13"/>
    </row>
    <row r="28199" spans="3:3" x14ac:dyDescent="0.2">
      <c r="C28199" s="13"/>
    </row>
    <row r="28200" spans="3:3" x14ac:dyDescent="0.2">
      <c r="C28200" s="13"/>
    </row>
    <row r="28201" spans="3:3" x14ac:dyDescent="0.2">
      <c r="C28201" s="13"/>
    </row>
    <row r="28202" spans="3:3" x14ac:dyDescent="0.2">
      <c r="C28202" s="13"/>
    </row>
    <row r="28203" spans="3:3" x14ac:dyDescent="0.2">
      <c r="C28203" s="13"/>
    </row>
    <row r="28204" spans="3:3" x14ac:dyDescent="0.2">
      <c r="C28204" s="13"/>
    </row>
    <row r="28205" spans="3:3" x14ac:dyDescent="0.2">
      <c r="C28205" s="13"/>
    </row>
    <row r="28206" spans="3:3" x14ac:dyDescent="0.2">
      <c r="C28206" s="13"/>
    </row>
    <row r="28207" spans="3:3" x14ac:dyDescent="0.2">
      <c r="C28207" s="13"/>
    </row>
    <row r="28208" spans="3:3" x14ac:dyDescent="0.2">
      <c r="C28208" s="13"/>
    </row>
    <row r="28209" spans="3:3" x14ac:dyDescent="0.2">
      <c r="C28209" s="13"/>
    </row>
    <row r="28210" spans="3:3" x14ac:dyDescent="0.2">
      <c r="C28210" s="13"/>
    </row>
    <row r="28211" spans="3:3" x14ac:dyDescent="0.2">
      <c r="C28211" s="13"/>
    </row>
    <row r="28212" spans="3:3" x14ac:dyDescent="0.2">
      <c r="C28212" s="13"/>
    </row>
    <row r="28213" spans="3:3" x14ac:dyDescent="0.2">
      <c r="C28213" s="13"/>
    </row>
    <row r="28214" spans="3:3" x14ac:dyDescent="0.2">
      <c r="C28214" s="13"/>
    </row>
    <row r="28215" spans="3:3" x14ac:dyDescent="0.2">
      <c r="C28215" s="13"/>
    </row>
    <row r="28216" spans="3:3" x14ac:dyDescent="0.2">
      <c r="C28216" s="13"/>
    </row>
    <row r="28217" spans="3:3" x14ac:dyDescent="0.2">
      <c r="C28217" s="13"/>
    </row>
    <row r="28218" spans="3:3" x14ac:dyDescent="0.2">
      <c r="C28218" s="13"/>
    </row>
    <row r="28219" spans="3:3" x14ac:dyDescent="0.2">
      <c r="C28219" s="13"/>
    </row>
    <row r="28220" spans="3:3" x14ac:dyDescent="0.2">
      <c r="C28220" s="13"/>
    </row>
    <row r="28221" spans="3:3" x14ac:dyDescent="0.2">
      <c r="C28221" s="13"/>
    </row>
    <row r="28222" spans="3:3" x14ac:dyDescent="0.2">
      <c r="C28222" s="13"/>
    </row>
    <row r="28223" spans="3:3" x14ac:dyDescent="0.2">
      <c r="C28223" s="13"/>
    </row>
    <row r="28224" spans="3:3" x14ac:dyDescent="0.2">
      <c r="C28224" s="13"/>
    </row>
    <row r="28225" spans="3:3" x14ac:dyDescent="0.2">
      <c r="C28225" s="13"/>
    </row>
    <row r="28226" spans="3:3" x14ac:dyDescent="0.2">
      <c r="C28226" s="13"/>
    </row>
    <row r="28227" spans="3:3" x14ac:dyDescent="0.2">
      <c r="C28227" s="13"/>
    </row>
    <row r="28228" spans="3:3" x14ac:dyDescent="0.2">
      <c r="C28228" s="13"/>
    </row>
    <row r="28229" spans="3:3" x14ac:dyDescent="0.2">
      <c r="C28229" s="13"/>
    </row>
    <row r="28230" spans="3:3" x14ac:dyDescent="0.2">
      <c r="C28230" s="13"/>
    </row>
    <row r="28231" spans="3:3" x14ac:dyDescent="0.2">
      <c r="C28231" s="13"/>
    </row>
    <row r="28232" spans="3:3" x14ac:dyDescent="0.2">
      <c r="C28232" s="13"/>
    </row>
    <row r="28233" spans="3:3" x14ac:dyDescent="0.2">
      <c r="C28233" s="13"/>
    </row>
    <row r="28234" spans="3:3" x14ac:dyDescent="0.2">
      <c r="C28234" s="13"/>
    </row>
    <row r="28235" spans="3:3" x14ac:dyDescent="0.2">
      <c r="C28235" s="13"/>
    </row>
    <row r="28236" spans="3:3" x14ac:dyDescent="0.2">
      <c r="C28236" s="13"/>
    </row>
    <row r="28237" spans="3:3" x14ac:dyDescent="0.2">
      <c r="C28237" s="13"/>
    </row>
    <row r="28238" spans="3:3" x14ac:dyDescent="0.2">
      <c r="C28238" s="13"/>
    </row>
    <row r="28239" spans="3:3" x14ac:dyDescent="0.2">
      <c r="C28239" s="13"/>
    </row>
    <row r="28240" spans="3:3" x14ac:dyDescent="0.2">
      <c r="C28240" s="13"/>
    </row>
    <row r="28241" spans="3:3" x14ac:dyDescent="0.2">
      <c r="C28241" s="13"/>
    </row>
    <row r="28242" spans="3:3" x14ac:dyDescent="0.2">
      <c r="C28242" s="13"/>
    </row>
    <row r="28243" spans="3:3" x14ac:dyDescent="0.2">
      <c r="C28243" s="13"/>
    </row>
    <row r="28244" spans="3:3" x14ac:dyDescent="0.2">
      <c r="C28244" s="13"/>
    </row>
    <row r="28245" spans="3:3" x14ac:dyDescent="0.2">
      <c r="C28245" s="13"/>
    </row>
    <row r="28246" spans="3:3" x14ac:dyDescent="0.2">
      <c r="C28246" s="13"/>
    </row>
    <row r="28247" spans="3:3" x14ac:dyDescent="0.2">
      <c r="C28247" s="13"/>
    </row>
    <row r="28248" spans="3:3" x14ac:dyDescent="0.2">
      <c r="C28248" s="13"/>
    </row>
    <row r="28249" spans="3:3" x14ac:dyDescent="0.2">
      <c r="C28249" s="13"/>
    </row>
    <row r="28250" spans="3:3" x14ac:dyDescent="0.2">
      <c r="C28250" s="13"/>
    </row>
    <row r="28251" spans="3:3" x14ac:dyDescent="0.2">
      <c r="C28251" s="13"/>
    </row>
    <row r="28252" spans="3:3" x14ac:dyDescent="0.2">
      <c r="C28252" s="13"/>
    </row>
    <row r="28253" spans="3:3" x14ac:dyDescent="0.2">
      <c r="C28253" s="13"/>
    </row>
    <row r="28254" spans="3:3" x14ac:dyDescent="0.2">
      <c r="C28254" s="13"/>
    </row>
    <row r="28255" spans="3:3" x14ac:dyDescent="0.2">
      <c r="C28255" s="13"/>
    </row>
    <row r="28256" spans="3:3" x14ac:dyDescent="0.2">
      <c r="C28256" s="13"/>
    </row>
    <row r="28257" spans="3:3" x14ac:dyDescent="0.2">
      <c r="C28257" s="13"/>
    </row>
    <row r="28258" spans="3:3" x14ac:dyDescent="0.2">
      <c r="C28258" s="13"/>
    </row>
    <row r="28259" spans="3:3" x14ac:dyDescent="0.2">
      <c r="C28259" s="13"/>
    </row>
    <row r="28260" spans="3:3" x14ac:dyDescent="0.2">
      <c r="C28260" s="13"/>
    </row>
    <row r="28261" spans="3:3" x14ac:dyDescent="0.2">
      <c r="C28261" s="13"/>
    </row>
    <row r="28262" spans="3:3" x14ac:dyDescent="0.2">
      <c r="C28262" s="13"/>
    </row>
    <row r="28263" spans="3:3" x14ac:dyDescent="0.2">
      <c r="C28263" s="13"/>
    </row>
    <row r="28264" spans="3:3" x14ac:dyDescent="0.2">
      <c r="C28264" s="13"/>
    </row>
    <row r="28265" spans="3:3" x14ac:dyDescent="0.2">
      <c r="C28265" s="13"/>
    </row>
    <row r="28266" spans="3:3" x14ac:dyDescent="0.2">
      <c r="C28266" s="13"/>
    </row>
    <row r="28267" spans="3:3" x14ac:dyDescent="0.2">
      <c r="C28267" s="13"/>
    </row>
    <row r="28268" spans="3:3" x14ac:dyDescent="0.2">
      <c r="C28268" s="13"/>
    </row>
    <row r="28269" spans="3:3" x14ac:dyDescent="0.2">
      <c r="C28269" s="13"/>
    </row>
    <row r="28270" spans="3:3" x14ac:dyDescent="0.2">
      <c r="C28270" s="13"/>
    </row>
    <row r="28271" spans="3:3" x14ac:dyDescent="0.2">
      <c r="C28271" s="13"/>
    </row>
    <row r="28272" spans="3:3" x14ac:dyDescent="0.2">
      <c r="C28272" s="13"/>
    </row>
    <row r="28273" spans="3:3" x14ac:dyDescent="0.2">
      <c r="C28273" s="13"/>
    </row>
    <row r="28274" spans="3:3" x14ac:dyDescent="0.2">
      <c r="C28274" s="13"/>
    </row>
    <row r="28275" spans="3:3" x14ac:dyDescent="0.2">
      <c r="C28275" s="13"/>
    </row>
    <row r="28276" spans="3:3" x14ac:dyDescent="0.2">
      <c r="C28276" s="13"/>
    </row>
    <row r="28277" spans="3:3" x14ac:dyDescent="0.2">
      <c r="C28277" s="13"/>
    </row>
    <row r="28278" spans="3:3" x14ac:dyDescent="0.2">
      <c r="C28278" s="13"/>
    </row>
    <row r="28279" spans="3:3" x14ac:dyDescent="0.2">
      <c r="C28279" s="13"/>
    </row>
    <row r="28280" spans="3:3" x14ac:dyDescent="0.2">
      <c r="C28280" s="13"/>
    </row>
    <row r="28281" spans="3:3" x14ac:dyDescent="0.2">
      <c r="C28281" s="13"/>
    </row>
    <row r="28282" spans="3:3" x14ac:dyDescent="0.2">
      <c r="C28282" s="13"/>
    </row>
    <row r="28283" spans="3:3" x14ac:dyDescent="0.2">
      <c r="C28283" s="13"/>
    </row>
    <row r="28284" spans="3:3" x14ac:dyDescent="0.2">
      <c r="C28284" s="13"/>
    </row>
    <row r="28285" spans="3:3" x14ac:dyDescent="0.2">
      <c r="C28285" s="13"/>
    </row>
    <row r="28286" spans="3:3" x14ac:dyDescent="0.2">
      <c r="C28286" s="13"/>
    </row>
    <row r="28287" spans="3:3" x14ac:dyDescent="0.2">
      <c r="C28287" s="13"/>
    </row>
    <row r="28288" spans="3:3" x14ac:dyDescent="0.2">
      <c r="C28288" s="13"/>
    </row>
    <row r="28289" spans="3:3" x14ac:dyDescent="0.2">
      <c r="C28289" s="13"/>
    </row>
    <row r="28290" spans="3:3" x14ac:dyDescent="0.2">
      <c r="C28290" s="13"/>
    </row>
    <row r="28291" spans="3:3" x14ac:dyDescent="0.2">
      <c r="C28291" s="13"/>
    </row>
    <row r="28292" spans="3:3" x14ac:dyDescent="0.2">
      <c r="C28292" s="13"/>
    </row>
    <row r="28293" spans="3:3" x14ac:dyDescent="0.2">
      <c r="C28293" s="13"/>
    </row>
    <row r="28294" spans="3:3" x14ac:dyDescent="0.2">
      <c r="C28294" s="13"/>
    </row>
    <row r="28295" spans="3:3" x14ac:dyDescent="0.2">
      <c r="C28295" s="13"/>
    </row>
    <row r="28296" spans="3:3" x14ac:dyDescent="0.2">
      <c r="C28296" s="13"/>
    </row>
    <row r="28297" spans="3:3" x14ac:dyDescent="0.2">
      <c r="C28297" s="13"/>
    </row>
    <row r="28298" spans="3:3" x14ac:dyDescent="0.2">
      <c r="C28298" s="13"/>
    </row>
    <row r="28299" spans="3:3" x14ac:dyDescent="0.2">
      <c r="C28299" s="13"/>
    </row>
    <row r="28300" spans="3:3" x14ac:dyDescent="0.2">
      <c r="C28300" s="13"/>
    </row>
    <row r="28301" spans="3:3" x14ac:dyDescent="0.2">
      <c r="C28301" s="13"/>
    </row>
    <row r="28302" spans="3:3" x14ac:dyDescent="0.2">
      <c r="C28302" s="13"/>
    </row>
    <row r="28303" spans="3:3" x14ac:dyDescent="0.2">
      <c r="C28303" s="13"/>
    </row>
    <row r="28304" spans="3:3" x14ac:dyDescent="0.2">
      <c r="C28304" s="13"/>
    </row>
    <row r="28305" spans="3:3" x14ac:dyDescent="0.2">
      <c r="C28305" s="13"/>
    </row>
    <row r="28306" spans="3:3" x14ac:dyDescent="0.2">
      <c r="C28306" s="13"/>
    </row>
    <row r="28307" spans="3:3" x14ac:dyDescent="0.2">
      <c r="C28307" s="13"/>
    </row>
    <row r="28308" spans="3:3" x14ac:dyDescent="0.2">
      <c r="C28308" s="13"/>
    </row>
    <row r="28309" spans="3:3" x14ac:dyDescent="0.2">
      <c r="C28309" s="13"/>
    </row>
    <row r="28310" spans="3:3" x14ac:dyDescent="0.2">
      <c r="C28310" s="13"/>
    </row>
    <row r="28311" spans="3:3" x14ac:dyDescent="0.2">
      <c r="C28311" s="13"/>
    </row>
    <row r="28312" spans="3:3" x14ac:dyDescent="0.2">
      <c r="C28312" s="13"/>
    </row>
    <row r="28313" spans="3:3" x14ac:dyDescent="0.2">
      <c r="C28313" s="13"/>
    </row>
    <row r="28314" spans="3:3" x14ac:dyDescent="0.2">
      <c r="C28314" s="13"/>
    </row>
    <row r="28315" spans="3:3" x14ac:dyDescent="0.2">
      <c r="C28315" s="13"/>
    </row>
    <row r="28316" spans="3:3" x14ac:dyDescent="0.2">
      <c r="C28316" s="13"/>
    </row>
    <row r="28317" spans="3:3" x14ac:dyDescent="0.2">
      <c r="C28317" s="13"/>
    </row>
    <row r="28318" spans="3:3" x14ac:dyDescent="0.2">
      <c r="C28318" s="13"/>
    </row>
    <row r="28319" spans="3:3" x14ac:dyDescent="0.2">
      <c r="C28319" s="13"/>
    </row>
    <row r="28320" spans="3:3" x14ac:dyDescent="0.2">
      <c r="C28320" s="13"/>
    </row>
    <row r="28321" spans="3:3" x14ac:dyDescent="0.2">
      <c r="C28321" s="13"/>
    </row>
    <row r="28322" spans="3:3" x14ac:dyDescent="0.2">
      <c r="C28322" s="13"/>
    </row>
    <row r="28323" spans="3:3" x14ac:dyDescent="0.2">
      <c r="C28323" s="13"/>
    </row>
    <row r="28324" spans="3:3" x14ac:dyDescent="0.2">
      <c r="C28324" s="13"/>
    </row>
    <row r="28325" spans="3:3" x14ac:dyDescent="0.2">
      <c r="C28325" s="13"/>
    </row>
    <row r="28326" spans="3:3" x14ac:dyDescent="0.2">
      <c r="C28326" s="13"/>
    </row>
    <row r="28327" spans="3:3" x14ac:dyDescent="0.2">
      <c r="C28327" s="13"/>
    </row>
    <row r="28328" spans="3:3" x14ac:dyDescent="0.2">
      <c r="C28328" s="13"/>
    </row>
    <row r="28329" spans="3:3" x14ac:dyDescent="0.2">
      <c r="C28329" s="13"/>
    </row>
    <row r="28330" spans="3:3" x14ac:dyDescent="0.2">
      <c r="C28330" s="13"/>
    </row>
    <row r="28331" spans="3:3" x14ac:dyDescent="0.2">
      <c r="C28331" s="13"/>
    </row>
    <row r="28332" spans="3:3" x14ac:dyDescent="0.2">
      <c r="C28332" s="13"/>
    </row>
    <row r="28333" spans="3:3" x14ac:dyDescent="0.2">
      <c r="C28333" s="13"/>
    </row>
    <row r="28334" spans="3:3" x14ac:dyDescent="0.2">
      <c r="C28334" s="13"/>
    </row>
    <row r="28335" spans="3:3" x14ac:dyDescent="0.2">
      <c r="C28335" s="13"/>
    </row>
    <row r="28336" spans="3:3" x14ac:dyDescent="0.2">
      <c r="C28336" s="13"/>
    </row>
    <row r="28337" spans="3:3" x14ac:dyDescent="0.2">
      <c r="C28337" s="13"/>
    </row>
    <row r="28338" spans="3:3" x14ac:dyDescent="0.2">
      <c r="C28338" s="13"/>
    </row>
    <row r="28339" spans="3:3" x14ac:dyDescent="0.2">
      <c r="C28339" s="13"/>
    </row>
    <row r="28340" spans="3:3" x14ac:dyDescent="0.2">
      <c r="C28340" s="13"/>
    </row>
    <row r="28341" spans="3:3" x14ac:dyDescent="0.2">
      <c r="C28341" s="13"/>
    </row>
    <row r="28342" spans="3:3" x14ac:dyDescent="0.2">
      <c r="C28342" s="13"/>
    </row>
    <row r="28343" spans="3:3" x14ac:dyDescent="0.2">
      <c r="C28343" s="13"/>
    </row>
    <row r="28344" spans="3:3" x14ac:dyDescent="0.2">
      <c r="C28344" s="13"/>
    </row>
    <row r="28345" spans="3:3" x14ac:dyDescent="0.2">
      <c r="C28345" s="13"/>
    </row>
    <row r="28346" spans="3:3" x14ac:dyDescent="0.2">
      <c r="C28346" s="13"/>
    </row>
    <row r="28347" spans="3:3" x14ac:dyDescent="0.2">
      <c r="C28347" s="13"/>
    </row>
    <row r="28348" spans="3:3" x14ac:dyDescent="0.2">
      <c r="C28348" s="13"/>
    </row>
    <row r="28349" spans="3:3" x14ac:dyDescent="0.2">
      <c r="C28349" s="13"/>
    </row>
    <row r="28350" spans="3:3" x14ac:dyDescent="0.2">
      <c r="C28350" s="13"/>
    </row>
    <row r="28351" spans="3:3" x14ac:dyDescent="0.2">
      <c r="C28351" s="13"/>
    </row>
    <row r="28352" spans="3:3" x14ac:dyDescent="0.2">
      <c r="C28352" s="13"/>
    </row>
    <row r="28353" spans="3:3" x14ac:dyDescent="0.2">
      <c r="C28353" s="13"/>
    </row>
    <row r="28354" spans="3:3" x14ac:dyDescent="0.2">
      <c r="C28354" s="13"/>
    </row>
    <row r="28355" spans="3:3" x14ac:dyDescent="0.2">
      <c r="C28355" s="13"/>
    </row>
    <row r="28356" spans="3:3" x14ac:dyDescent="0.2">
      <c r="C28356" s="13"/>
    </row>
    <row r="28357" spans="3:3" x14ac:dyDescent="0.2">
      <c r="C28357" s="13"/>
    </row>
    <row r="28358" spans="3:3" x14ac:dyDescent="0.2">
      <c r="C28358" s="13"/>
    </row>
    <row r="28359" spans="3:3" x14ac:dyDescent="0.2">
      <c r="C28359" s="13"/>
    </row>
    <row r="28360" spans="3:3" x14ac:dyDescent="0.2">
      <c r="C28360" s="13"/>
    </row>
    <row r="28361" spans="3:3" x14ac:dyDescent="0.2">
      <c r="C28361" s="13"/>
    </row>
    <row r="28362" spans="3:3" x14ac:dyDescent="0.2">
      <c r="C28362" s="13"/>
    </row>
    <row r="28363" spans="3:3" x14ac:dyDescent="0.2">
      <c r="C28363" s="13"/>
    </row>
    <row r="28364" spans="3:3" x14ac:dyDescent="0.2">
      <c r="C28364" s="13"/>
    </row>
    <row r="28365" spans="3:3" x14ac:dyDescent="0.2">
      <c r="C28365" s="13"/>
    </row>
    <row r="28366" spans="3:3" x14ac:dyDescent="0.2">
      <c r="C28366" s="13"/>
    </row>
    <row r="28367" spans="3:3" x14ac:dyDescent="0.2">
      <c r="C28367" s="13"/>
    </row>
    <row r="28368" spans="3:3" x14ac:dyDescent="0.2">
      <c r="C28368" s="13"/>
    </row>
    <row r="28369" spans="3:3" x14ac:dyDescent="0.2">
      <c r="C28369" s="13"/>
    </row>
    <row r="28370" spans="3:3" x14ac:dyDescent="0.2">
      <c r="C28370" s="13"/>
    </row>
    <row r="28371" spans="3:3" x14ac:dyDescent="0.2">
      <c r="C28371" s="13"/>
    </row>
    <row r="28372" spans="3:3" x14ac:dyDescent="0.2">
      <c r="C28372" s="13"/>
    </row>
    <row r="28373" spans="3:3" x14ac:dyDescent="0.2">
      <c r="C28373" s="13"/>
    </row>
    <row r="28374" spans="3:3" x14ac:dyDescent="0.2">
      <c r="C28374" s="13"/>
    </row>
    <row r="28375" spans="3:3" x14ac:dyDescent="0.2">
      <c r="C28375" s="13"/>
    </row>
    <row r="28376" spans="3:3" x14ac:dyDescent="0.2">
      <c r="C28376" s="13"/>
    </row>
    <row r="28377" spans="3:3" x14ac:dyDescent="0.2">
      <c r="C28377" s="13"/>
    </row>
    <row r="28378" spans="3:3" x14ac:dyDescent="0.2">
      <c r="C28378" s="13"/>
    </row>
    <row r="28379" spans="3:3" x14ac:dyDescent="0.2">
      <c r="C28379" s="13"/>
    </row>
    <row r="28380" spans="3:3" x14ac:dyDescent="0.2">
      <c r="C28380" s="13"/>
    </row>
    <row r="28381" spans="3:3" x14ac:dyDescent="0.2">
      <c r="C28381" s="13"/>
    </row>
    <row r="28382" spans="3:3" x14ac:dyDescent="0.2">
      <c r="C28382" s="13"/>
    </row>
    <row r="28383" spans="3:3" x14ac:dyDescent="0.2">
      <c r="C28383" s="13"/>
    </row>
    <row r="28384" spans="3:3" x14ac:dyDescent="0.2">
      <c r="C28384" s="13"/>
    </row>
    <row r="28385" spans="3:3" x14ac:dyDescent="0.2">
      <c r="C28385" s="13"/>
    </row>
    <row r="28386" spans="3:3" x14ac:dyDescent="0.2">
      <c r="C28386" s="13"/>
    </row>
    <row r="28387" spans="3:3" x14ac:dyDescent="0.2">
      <c r="C28387" s="13"/>
    </row>
    <row r="28388" spans="3:3" x14ac:dyDescent="0.2">
      <c r="C28388" s="13"/>
    </row>
    <row r="28389" spans="3:3" x14ac:dyDescent="0.2">
      <c r="C28389" s="13"/>
    </row>
    <row r="28390" spans="3:3" x14ac:dyDescent="0.2">
      <c r="C28390" s="13"/>
    </row>
    <row r="28391" spans="3:3" x14ac:dyDescent="0.2">
      <c r="C28391" s="13"/>
    </row>
    <row r="28392" spans="3:3" x14ac:dyDescent="0.2">
      <c r="C28392" s="13"/>
    </row>
    <row r="28393" spans="3:3" x14ac:dyDescent="0.2">
      <c r="C28393" s="13"/>
    </row>
    <row r="28394" spans="3:3" x14ac:dyDescent="0.2">
      <c r="C28394" s="13"/>
    </row>
    <row r="28395" spans="3:3" x14ac:dyDescent="0.2">
      <c r="C28395" s="13"/>
    </row>
    <row r="28396" spans="3:3" x14ac:dyDescent="0.2">
      <c r="C28396" s="13"/>
    </row>
    <row r="28397" spans="3:3" x14ac:dyDescent="0.2">
      <c r="C28397" s="13"/>
    </row>
    <row r="28398" spans="3:3" x14ac:dyDescent="0.2">
      <c r="C28398" s="13"/>
    </row>
    <row r="28399" spans="3:3" x14ac:dyDescent="0.2">
      <c r="C28399" s="13"/>
    </row>
    <row r="28400" spans="3:3" x14ac:dyDescent="0.2">
      <c r="C28400" s="13"/>
    </row>
    <row r="28401" spans="3:3" x14ac:dyDescent="0.2">
      <c r="C28401" s="13"/>
    </row>
    <row r="28402" spans="3:3" x14ac:dyDescent="0.2">
      <c r="C28402" s="13"/>
    </row>
    <row r="28403" spans="3:3" x14ac:dyDescent="0.2">
      <c r="C28403" s="13"/>
    </row>
    <row r="28404" spans="3:3" x14ac:dyDescent="0.2">
      <c r="C28404" s="13"/>
    </row>
    <row r="28405" spans="3:3" x14ac:dyDescent="0.2">
      <c r="C28405" s="13"/>
    </row>
    <row r="28406" spans="3:3" x14ac:dyDescent="0.2">
      <c r="C28406" s="13"/>
    </row>
    <row r="28407" spans="3:3" x14ac:dyDescent="0.2">
      <c r="C28407" s="13"/>
    </row>
    <row r="28408" spans="3:3" x14ac:dyDescent="0.2">
      <c r="C28408" s="13"/>
    </row>
    <row r="28409" spans="3:3" x14ac:dyDescent="0.2">
      <c r="C28409" s="13"/>
    </row>
    <row r="28410" spans="3:3" x14ac:dyDescent="0.2">
      <c r="C28410" s="13"/>
    </row>
    <row r="28411" spans="3:3" x14ac:dyDescent="0.2">
      <c r="C28411" s="13"/>
    </row>
    <row r="28412" spans="3:3" x14ac:dyDescent="0.2">
      <c r="C28412" s="13"/>
    </row>
    <row r="28413" spans="3:3" x14ac:dyDescent="0.2">
      <c r="C28413" s="13"/>
    </row>
    <row r="28414" spans="3:3" x14ac:dyDescent="0.2">
      <c r="C28414" s="13"/>
    </row>
    <row r="28415" spans="3:3" x14ac:dyDescent="0.2">
      <c r="C28415" s="13"/>
    </row>
    <row r="28416" spans="3:3" x14ac:dyDescent="0.2">
      <c r="C28416" s="13"/>
    </row>
    <row r="28417" spans="3:3" x14ac:dyDescent="0.2">
      <c r="C28417" s="13"/>
    </row>
    <row r="28418" spans="3:3" x14ac:dyDescent="0.2">
      <c r="C28418" s="13"/>
    </row>
    <row r="28419" spans="3:3" x14ac:dyDescent="0.2">
      <c r="C28419" s="13"/>
    </row>
    <row r="28420" spans="3:3" x14ac:dyDescent="0.2">
      <c r="C28420" s="13"/>
    </row>
    <row r="28421" spans="3:3" x14ac:dyDescent="0.2">
      <c r="C28421" s="13"/>
    </row>
    <row r="28422" spans="3:3" x14ac:dyDescent="0.2">
      <c r="C28422" s="13"/>
    </row>
    <row r="28423" spans="3:3" x14ac:dyDescent="0.2">
      <c r="C28423" s="13"/>
    </row>
    <row r="28424" spans="3:3" x14ac:dyDescent="0.2">
      <c r="C28424" s="13"/>
    </row>
    <row r="28425" spans="3:3" x14ac:dyDescent="0.2">
      <c r="C28425" s="13"/>
    </row>
    <row r="28426" spans="3:3" x14ac:dyDescent="0.2">
      <c r="C28426" s="13"/>
    </row>
    <row r="28427" spans="3:3" x14ac:dyDescent="0.2">
      <c r="C28427" s="13"/>
    </row>
    <row r="28428" spans="3:3" x14ac:dyDescent="0.2">
      <c r="C28428" s="13"/>
    </row>
    <row r="28429" spans="3:3" x14ac:dyDescent="0.2">
      <c r="C28429" s="13"/>
    </row>
    <row r="28430" spans="3:3" x14ac:dyDescent="0.2">
      <c r="C28430" s="13"/>
    </row>
    <row r="28431" spans="3:3" x14ac:dyDescent="0.2">
      <c r="C28431" s="13"/>
    </row>
    <row r="28432" spans="3:3" x14ac:dyDescent="0.2">
      <c r="C28432" s="13"/>
    </row>
    <row r="28433" spans="3:3" x14ac:dyDescent="0.2">
      <c r="C28433" s="13"/>
    </row>
    <row r="28434" spans="3:3" x14ac:dyDescent="0.2">
      <c r="C28434" s="13"/>
    </row>
    <row r="28435" spans="3:3" x14ac:dyDescent="0.2">
      <c r="C28435" s="13"/>
    </row>
    <row r="28436" spans="3:3" x14ac:dyDescent="0.2">
      <c r="C28436" s="13"/>
    </row>
    <row r="28437" spans="3:3" x14ac:dyDescent="0.2">
      <c r="C28437" s="13"/>
    </row>
    <row r="28438" spans="3:3" x14ac:dyDescent="0.2">
      <c r="C28438" s="13"/>
    </row>
    <row r="28439" spans="3:3" x14ac:dyDescent="0.2">
      <c r="C28439" s="13"/>
    </row>
    <row r="28440" spans="3:3" x14ac:dyDescent="0.2">
      <c r="C28440" s="13"/>
    </row>
    <row r="28441" spans="3:3" x14ac:dyDescent="0.2">
      <c r="C28441" s="13"/>
    </row>
    <row r="28442" spans="3:3" x14ac:dyDescent="0.2">
      <c r="C28442" s="13"/>
    </row>
    <row r="28443" spans="3:3" x14ac:dyDescent="0.2">
      <c r="C28443" s="13"/>
    </row>
    <row r="28444" spans="3:3" x14ac:dyDescent="0.2">
      <c r="C28444" s="13"/>
    </row>
    <row r="28445" spans="3:3" x14ac:dyDescent="0.2">
      <c r="C28445" s="13"/>
    </row>
    <row r="28446" spans="3:3" x14ac:dyDescent="0.2">
      <c r="C28446" s="13"/>
    </row>
    <row r="28447" spans="3:3" x14ac:dyDescent="0.2">
      <c r="C28447" s="13"/>
    </row>
    <row r="28448" spans="3:3" x14ac:dyDescent="0.2">
      <c r="C28448" s="13"/>
    </row>
    <row r="28449" spans="3:3" x14ac:dyDescent="0.2">
      <c r="C28449" s="13"/>
    </row>
    <row r="28450" spans="3:3" x14ac:dyDescent="0.2">
      <c r="C28450" s="13"/>
    </row>
    <row r="28451" spans="3:3" x14ac:dyDescent="0.2">
      <c r="C28451" s="13"/>
    </row>
    <row r="28452" spans="3:3" x14ac:dyDescent="0.2">
      <c r="C28452" s="13"/>
    </row>
    <row r="28453" spans="3:3" x14ac:dyDescent="0.2">
      <c r="C28453" s="13"/>
    </row>
    <row r="28454" spans="3:3" x14ac:dyDescent="0.2">
      <c r="C28454" s="13"/>
    </row>
    <row r="28455" spans="3:3" x14ac:dyDescent="0.2">
      <c r="C28455" s="13"/>
    </row>
    <row r="28456" spans="3:3" x14ac:dyDescent="0.2">
      <c r="C28456" s="13"/>
    </row>
    <row r="28457" spans="3:3" x14ac:dyDescent="0.2">
      <c r="C28457" s="13"/>
    </row>
    <row r="28458" spans="3:3" x14ac:dyDescent="0.2">
      <c r="C28458" s="13"/>
    </row>
    <row r="28459" spans="3:3" x14ac:dyDescent="0.2">
      <c r="C28459" s="13"/>
    </row>
    <row r="28460" spans="3:3" x14ac:dyDescent="0.2">
      <c r="C28460" s="13"/>
    </row>
    <row r="28461" spans="3:3" x14ac:dyDescent="0.2">
      <c r="C28461" s="13"/>
    </row>
    <row r="28462" spans="3:3" x14ac:dyDescent="0.2">
      <c r="C28462" s="13"/>
    </row>
    <row r="28463" spans="3:3" x14ac:dyDescent="0.2">
      <c r="C28463" s="13"/>
    </row>
    <row r="28464" spans="3:3" x14ac:dyDescent="0.2">
      <c r="C28464" s="13"/>
    </row>
    <row r="28465" spans="3:3" x14ac:dyDescent="0.2">
      <c r="C28465" s="13"/>
    </row>
    <row r="28466" spans="3:3" x14ac:dyDescent="0.2">
      <c r="C28466" s="13"/>
    </row>
    <row r="28467" spans="3:3" x14ac:dyDescent="0.2">
      <c r="C28467" s="13"/>
    </row>
    <row r="28468" spans="3:3" x14ac:dyDescent="0.2">
      <c r="C28468" s="13"/>
    </row>
    <row r="28469" spans="3:3" x14ac:dyDescent="0.2">
      <c r="C28469" s="13"/>
    </row>
    <row r="28470" spans="3:3" x14ac:dyDescent="0.2">
      <c r="C28470" s="13"/>
    </row>
    <row r="28471" spans="3:3" x14ac:dyDescent="0.2">
      <c r="C28471" s="13"/>
    </row>
    <row r="28472" spans="3:3" x14ac:dyDescent="0.2">
      <c r="C28472" s="13"/>
    </row>
    <row r="28473" spans="3:3" x14ac:dyDescent="0.2">
      <c r="C28473" s="13"/>
    </row>
    <row r="28474" spans="3:3" x14ac:dyDescent="0.2">
      <c r="C28474" s="13"/>
    </row>
    <row r="28475" spans="3:3" x14ac:dyDescent="0.2">
      <c r="C28475" s="13"/>
    </row>
    <row r="28476" spans="3:3" x14ac:dyDescent="0.2">
      <c r="C28476" s="13"/>
    </row>
    <row r="28477" spans="3:3" x14ac:dyDescent="0.2">
      <c r="C28477" s="13"/>
    </row>
    <row r="28478" spans="3:3" x14ac:dyDescent="0.2">
      <c r="C28478" s="13"/>
    </row>
    <row r="28479" spans="3:3" x14ac:dyDescent="0.2">
      <c r="C28479" s="13"/>
    </row>
    <row r="28480" spans="3:3" x14ac:dyDescent="0.2">
      <c r="C28480" s="13"/>
    </row>
    <row r="28481" spans="3:3" x14ac:dyDescent="0.2">
      <c r="C28481" s="13"/>
    </row>
    <row r="28482" spans="3:3" x14ac:dyDescent="0.2">
      <c r="C28482" s="13"/>
    </row>
    <row r="28483" spans="3:3" x14ac:dyDescent="0.2">
      <c r="C28483" s="13"/>
    </row>
    <row r="28484" spans="3:3" x14ac:dyDescent="0.2">
      <c r="C28484" s="13"/>
    </row>
    <row r="28485" spans="3:3" x14ac:dyDescent="0.2">
      <c r="C28485" s="13"/>
    </row>
    <row r="28486" spans="3:3" x14ac:dyDescent="0.2">
      <c r="C28486" s="13"/>
    </row>
    <row r="28487" spans="3:3" x14ac:dyDescent="0.2">
      <c r="C28487" s="13"/>
    </row>
    <row r="28488" spans="3:3" x14ac:dyDescent="0.2">
      <c r="C28488" s="13"/>
    </row>
    <row r="28489" spans="3:3" x14ac:dyDescent="0.2">
      <c r="C28489" s="13"/>
    </row>
    <row r="28490" spans="3:3" x14ac:dyDescent="0.2">
      <c r="C28490" s="13"/>
    </row>
    <row r="28491" spans="3:3" x14ac:dyDescent="0.2">
      <c r="C28491" s="13"/>
    </row>
    <row r="28492" spans="3:3" x14ac:dyDescent="0.2">
      <c r="C28492" s="13"/>
    </row>
    <row r="28493" spans="3:3" x14ac:dyDescent="0.2">
      <c r="C28493" s="13"/>
    </row>
    <row r="28494" spans="3:3" x14ac:dyDescent="0.2">
      <c r="C28494" s="13"/>
    </row>
    <row r="28495" spans="3:3" x14ac:dyDescent="0.2">
      <c r="C28495" s="13"/>
    </row>
    <row r="28496" spans="3:3" x14ac:dyDescent="0.2">
      <c r="C28496" s="13"/>
    </row>
    <row r="28497" spans="3:3" x14ac:dyDescent="0.2">
      <c r="C28497" s="13"/>
    </row>
    <row r="28498" spans="3:3" x14ac:dyDescent="0.2">
      <c r="C28498" s="13"/>
    </row>
    <row r="28499" spans="3:3" x14ac:dyDescent="0.2">
      <c r="C28499" s="13"/>
    </row>
    <row r="28500" spans="3:3" x14ac:dyDescent="0.2">
      <c r="C28500" s="13"/>
    </row>
    <row r="28501" spans="3:3" x14ac:dyDescent="0.2">
      <c r="C28501" s="13"/>
    </row>
    <row r="28502" spans="3:3" x14ac:dyDescent="0.2">
      <c r="C28502" s="13"/>
    </row>
    <row r="28503" spans="3:3" x14ac:dyDescent="0.2">
      <c r="C28503" s="13"/>
    </row>
    <row r="28504" spans="3:3" x14ac:dyDescent="0.2">
      <c r="C28504" s="13"/>
    </row>
    <row r="28505" spans="3:3" x14ac:dyDescent="0.2">
      <c r="C28505" s="13"/>
    </row>
    <row r="28506" spans="3:3" x14ac:dyDescent="0.2">
      <c r="C28506" s="13"/>
    </row>
    <row r="28507" spans="3:3" x14ac:dyDescent="0.2">
      <c r="C28507" s="13"/>
    </row>
    <row r="28508" spans="3:3" x14ac:dyDescent="0.2">
      <c r="C28508" s="13"/>
    </row>
    <row r="28509" spans="3:3" x14ac:dyDescent="0.2">
      <c r="C28509" s="13"/>
    </row>
    <row r="28510" spans="3:3" x14ac:dyDescent="0.2">
      <c r="C28510" s="13"/>
    </row>
    <row r="28511" spans="3:3" x14ac:dyDescent="0.2">
      <c r="C28511" s="13"/>
    </row>
    <row r="28512" spans="3:3" x14ac:dyDescent="0.2">
      <c r="C28512" s="13"/>
    </row>
    <row r="28513" spans="3:3" x14ac:dyDescent="0.2">
      <c r="C28513" s="13"/>
    </row>
    <row r="28514" spans="3:3" x14ac:dyDescent="0.2">
      <c r="C28514" s="13"/>
    </row>
    <row r="28515" spans="3:3" x14ac:dyDescent="0.2">
      <c r="C28515" s="13"/>
    </row>
    <row r="28516" spans="3:3" x14ac:dyDescent="0.2">
      <c r="C28516" s="13"/>
    </row>
    <row r="28517" spans="3:3" x14ac:dyDescent="0.2">
      <c r="C28517" s="13"/>
    </row>
    <row r="28518" spans="3:3" x14ac:dyDescent="0.2">
      <c r="C28518" s="13"/>
    </row>
    <row r="28519" spans="3:3" x14ac:dyDescent="0.2">
      <c r="C28519" s="13"/>
    </row>
    <row r="28520" spans="3:3" x14ac:dyDescent="0.2">
      <c r="C28520" s="13"/>
    </row>
    <row r="28521" spans="3:3" x14ac:dyDescent="0.2">
      <c r="C28521" s="13"/>
    </row>
    <row r="28522" spans="3:3" x14ac:dyDescent="0.2">
      <c r="C28522" s="13"/>
    </row>
    <row r="28523" spans="3:3" x14ac:dyDescent="0.2">
      <c r="C28523" s="13"/>
    </row>
    <row r="28524" spans="3:3" x14ac:dyDescent="0.2">
      <c r="C28524" s="13"/>
    </row>
    <row r="28525" spans="3:3" x14ac:dyDescent="0.2">
      <c r="C28525" s="13"/>
    </row>
    <row r="28526" spans="3:3" x14ac:dyDescent="0.2">
      <c r="C28526" s="13"/>
    </row>
    <row r="28527" spans="3:3" x14ac:dyDescent="0.2">
      <c r="C28527" s="13"/>
    </row>
    <row r="28528" spans="3:3" x14ac:dyDescent="0.2">
      <c r="C28528" s="13"/>
    </row>
    <row r="28529" spans="3:3" x14ac:dyDescent="0.2">
      <c r="C28529" s="13"/>
    </row>
    <row r="28530" spans="3:3" x14ac:dyDescent="0.2">
      <c r="C28530" s="13"/>
    </row>
    <row r="28531" spans="3:3" x14ac:dyDescent="0.2">
      <c r="C28531" s="13"/>
    </row>
    <row r="28532" spans="3:3" x14ac:dyDescent="0.2">
      <c r="C28532" s="13"/>
    </row>
    <row r="28533" spans="3:3" x14ac:dyDescent="0.2">
      <c r="C28533" s="13"/>
    </row>
    <row r="28534" spans="3:3" x14ac:dyDescent="0.2">
      <c r="C28534" s="13"/>
    </row>
    <row r="28535" spans="3:3" x14ac:dyDescent="0.2">
      <c r="C28535" s="13"/>
    </row>
    <row r="28536" spans="3:3" x14ac:dyDescent="0.2">
      <c r="C28536" s="13"/>
    </row>
    <row r="28537" spans="3:3" x14ac:dyDescent="0.2">
      <c r="C28537" s="13"/>
    </row>
    <row r="28538" spans="3:3" x14ac:dyDescent="0.2">
      <c r="C28538" s="13"/>
    </row>
    <row r="28539" spans="3:3" x14ac:dyDescent="0.2">
      <c r="C28539" s="13"/>
    </row>
    <row r="28540" spans="3:3" x14ac:dyDescent="0.2">
      <c r="C28540" s="13"/>
    </row>
    <row r="28541" spans="3:3" x14ac:dyDescent="0.2">
      <c r="C28541" s="13"/>
    </row>
    <row r="28542" spans="3:3" x14ac:dyDescent="0.2">
      <c r="C28542" s="13"/>
    </row>
    <row r="28543" spans="3:3" x14ac:dyDescent="0.2">
      <c r="C28543" s="13"/>
    </row>
    <row r="28544" spans="3:3" x14ac:dyDescent="0.2">
      <c r="C28544" s="13"/>
    </row>
    <row r="28545" spans="3:3" x14ac:dyDescent="0.2">
      <c r="C28545" s="13"/>
    </row>
    <row r="28546" spans="3:3" x14ac:dyDescent="0.2">
      <c r="C28546" s="13"/>
    </row>
    <row r="28547" spans="3:3" x14ac:dyDescent="0.2">
      <c r="C28547" s="13"/>
    </row>
    <row r="28548" spans="3:3" x14ac:dyDescent="0.2">
      <c r="C28548" s="13"/>
    </row>
    <row r="28549" spans="3:3" x14ac:dyDescent="0.2">
      <c r="C28549" s="13"/>
    </row>
    <row r="28550" spans="3:3" x14ac:dyDescent="0.2">
      <c r="C28550" s="13"/>
    </row>
    <row r="28551" spans="3:3" x14ac:dyDescent="0.2">
      <c r="C28551" s="13"/>
    </row>
    <row r="28552" spans="3:3" x14ac:dyDescent="0.2">
      <c r="C28552" s="13"/>
    </row>
    <row r="28553" spans="3:3" x14ac:dyDescent="0.2">
      <c r="C28553" s="13"/>
    </row>
    <row r="28554" spans="3:3" x14ac:dyDescent="0.2">
      <c r="C28554" s="13"/>
    </row>
    <row r="28555" spans="3:3" x14ac:dyDescent="0.2">
      <c r="C28555" s="13"/>
    </row>
    <row r="28556" spans="3:3" x14ac:dyDescent="0.2">
      <c r="C28556" s="13"/>
    </row>
    <row r="28557" spans="3:3" x14ac:dyDescent="0.2">
      <c r="C28557" s="13"/>
    </row>
    <row r="28558" spans="3:3" x14ac:dyDescent="0.2">
      <c r="C28558" s="13"/>
    </row>
    <row r="28559" spans="3:3" x14ac:dyDescent="0.2">
      <c r="C28559" s="13"/>
    </row>
    <row r="28560" spans="3:3" x14ac:dyDescent="0.2">
      <c r="C28560" s="13"/>
    </row>
    <row r="28561" spans="3:3" x14ac:dyDescent="0.2">
      <c r="C28561" s="13"/>
    </row>
    <row r="28562" spans="3:3" x14ac:dyDescent="0.2">
      <c r="C28562" s="13"/>
    </row>
    <row r="28563" spans="3:3" x14ac:dyDescent="0.2">
      <c r="C28563" s="13"/>
    </row>
    <row r="28564" spans="3:3" x14ac:dyDescent="0.2">
      <c r="C28564" s="13"/>
    </row>
    <row r="28565" spans="3:3" x14ac:dyDescent="0.2">
      <c r="C28565" s="13"/>
    </row>
    <row r="28566" spans="3:3" x14ac:dyDescent="0.2">
      <c r="C28566" s="13"/>
    </row>
    <row r="28567" spans="3:3" x14ac:dyDescent="0.2">
      <c r="C28567" s="13"/>
    </row>
    <row r="28568" spans="3:3" x14ac:dyDescent="0.2">
      <c r="C28568" s="13"/>
    </row>
    <row r="28569" spans="3:3" x14ac:dyDescent="0.2">
      <c r="C28569" s="13"/>
    </row>
    <row r="28570" spans="3:3" x14ac:dyDescent="0.2">
      <c r="C28570" s="13"/>
    </row>
    <row r="28571" spans="3:3" x14ac:dyDescent="0.2">
      <c r="C28571" s="13"/>
    </row>
    <row r="28572" spans="3:3" x14ac:dyDescent="0.2">
      <c r="C28572" s="13"/>
    </row>
    <row r="28573" spans="3:3" x14ac:dyDescent="0.2">
      <c r="C28573" s="13"/>
    </row>
    <row r="28574" spans="3:3" x14ac:dyDescent="0.2">
      <c r="C28574" s="13"/>
    </row>
    <row r="28575" spans="3:3" x14ac:dyDescent="0.2">
      <c r="C28575" s="13"/>
    </row>
    <row r="28576" spans="3:3" x14ac:dyDescent="0.2">
      <c r="C28576" s="13"/>
    </row>
    <row r="28577" spans="3:3" x14ac:dyDescent="0.2">
      <c r="C28577" s="13"/>
    </row>
    <row r="28578" spans="3:3" x14ac:dyDescent="0.2">
      <c r="C28578" s="13"/>
    </row>
    <row r="28579" spans="3:3" x14ac:dyDescent="0.2">
      <c r="C28579" s="13"/>
    </row>
    <row r="28580" spans="3:3" x14ac:dyDescent="0.2">
      <c r="C28580" s="13"/>
    </row>
    <row r="28581" spans="3:3" x14ac:dyDescent="0.2">
      <c r="C28581" s="13"/>
    </row>
    <row r="28582" spans="3:3" x14ac:dyDescent="0.2">
      <c r="C28582" s="13"/>
    </row>
    <row r="28583" spans="3:3" x14ac:dyDescent="0.2">
      <c r="C28583" s="13"/>
    </row>
    <row r="28584" spans="3:3" x14ac:dyDescent="0.2">
      <c r="C28584" s="13"/>
    </row>
    <row r="28585" spans="3:3" x14ac:dyDescent="0.2">
      <c r="C28585" s="13"/>
    </row>
    <row r="28586" spans="3:3" x14ac:dyDescent="0.2">
      <c r="C28586" s="13"/>
    </row>
    <row r="28587" spans="3:3" x14ac:dyDescent="0.2">
      <c r="C28587" s="13"/>
    </row>
    <row r="28588" spans="3:3" x14ac:dyDescent="0.2">
      <c r="C28588" s="13"/>
    </row>
    <row r="28589" spans="3:3" x14ac:dyDescent="0.2">
      <c r="C28589" s="13"/>
    </row>
    <row r="28590" spans="3:3" x14ac:dyDescent="0.2">
      <c r="C28590" s="13"/>
    </row>
    <row r="28591" spans="3:3" x14ac:dyDescent="0.2">
      <c r="C28591" s="13"/>
    </row>
    <row r="28592" spans="3:3" x14ac:dyDescent="0.2">
      <c r="C28592" s="13"/>
    </row>
    <row r="28593" spans="3:3" x14ac:dyDescent="0.2">
      <c r="C28593" s="13"/>
    </row>
    <row r="28594" spans="3:3" x14ac:dyDescent="0.2">
      <c r="C28594" s="13"/>
    </row>
    <row r="28595" spans="3:3" x14ac:dyDescent="0.2">
      <c r="C28595" s="13"/>
    </row>
    <row r="28596" spans="3:3" x14ac:dyDescent="0.2">
      <c r="C28596" s="13"/>
    </row>
    <row r="28597" spans="3:3" x14ac:dyDescent="0.2">
      <c r="C28597" s="13"/>
    </row>
    <row r="28598" spans="3:3" x14ac:dyDescent="0.2">
      <c r="C28598" s="13"/>
    </row>
    <row r="28599" spans="3:3" x14ac:dyDescent="0.2">
      <c r="C28599" s="13"/>
    </row>
    <row r="28600" spans="3:3" x14ac:dyDescent="0.2">
      <c r="C28600" s="13"/>
    </row>
    <row r="28601" spans="3:3" x14ac:dyDescent="0.2">
      <c r="C28601" s="13"/>
    </row>
    <row r="28602" spans="3:3" x14ac:dyDescent="0.2">
      <c r="C28602" s="13"/>
    </row>
    <row r="28603" spans="3:3" x14ac:dyDescent="0.2">
      <c r="C28603" s="13"/>
    </row>
    <row r="28604" spans="3:3" x14ac:dyDescent="0.2">
      <c r="C28604" s="13"/>
    </row>
    <row r="28605" spans="3:3" x14ac:dyDescent="0.2">
      <c r="C28605" s="13"/>
    </row>
    <row r="28606" spans="3:3" x14ac:dyDescent="0.2">
      <c r="C28606" s="13"/>
    </row>
    <row r="28607" spans="3:3" x14ac:dyDescent="0.2">
      <c r="C28607" s="13"/>
    </row>
    <row r="28608" spans="3:3" x14ac:dyDescent="0.2">
      <c r="C28608" s="13"/>
    </row>
    <row r="28609" spans="3:3" x14ac:dyDescent="0.2">
      <c r="C28609" s="13"/>
    </row>
    <row r="28610" spans="3:3" x14ac:dyDescent="0.2">
      <c r="C28610" s="13"/>
    </row>
    <row r="28611" spans="3:3" x14ac:dyDescent="0.2">
      <c r="C28611" s="13"/>
    </row>
    <row r="28612" spans="3:3" x14ac:dyDescent="0.2">
      <c r="C28612" s="13"/>
    </row>
    <row r="28613" spans="3:3" x14ac:dyDescent="0.2">
      <c r="C28613" s="13"/>
    </row>
    <row r="28614" spans="3:3" x14ac:dyDescent="0.2">
      <c r="C28614" s="13"/>
    </row>
    <row r="28615" spans="3:3" x14ac:dyDescent="0.2">
      <c r="C28615" s="13"/>
    </row>
    <row r="28616" spans="3:3" x14ac:dyDescent="0.2">
      <c r="C28616" s="13"/>
    </row>
    <row r="28617" spans="3:3" x14ac:dyDescent="0.2">
      <c r="C28617" s="13"/>
    </row>
    <row r="28618" spans="3:3" x14ac:dyDescent="0.2">
      <c r="C28618" s="13"/>
    </row>
    <row r="28619" spans="3:3" x14ac:dyDescent="0.2">
      <c r="C28619" s="13"/>
    </row>
    <row r="28620" spans="3:3" x14ac:dyDescent="0.2">
      <c r="C28620" s="13"/>
    </row>
    <row r="28621" spans="3:3" x14ac:dyDescent="0.2">
      <c r="C28621" s="13"/>
    </row>
    <row r="28622" spans="3:3" x14ac:dyDescent="0.2">
      <c r="C28622" s="13"/>
    </row>
    <row r="28623" spans="3:3" x14ac:dyDescent="0.2">
      <c r="C28623" s="13"/>
    </row>
    <row r="28624" spans="3:3" x14ac:dyDescent="0.2">
      <c r="C28624" s="13"/>
    </row>
    <row r="28625" spans="3:3" x14ac:dyDescent="0.2">
      <c r="C28625" s="13"/>
    </row>
    <row r="28626" spans="3:3" x14ac:dyDescent="0.2">
      <c r="C28626" s="13"/>
    </row>
    <row r="28627" spans="3:3" x14ac:dyDescent="0.2">
      <c r="C28627" s="13"/>
    </row>
    <row r="28628" spans="3:3" x14ac:dyDescent="0.2">
      <c r="C28628" s="13"/>
    </row>
    <row r="28629" spans="3:3" x14ac:dyDescent="0.2">
      <c r="C28629" s="13"/>
    </row>
    <row r="28630" spans="3:3" x14ac:dyDescent="0.2">
      <c r="C28630" s="13"/>
    </row>
    <row r="28631" spans="3:3" x14ac:dyDescent="0.2">
      <c r="C28631" s="13"/>
    </row>
    <row r="28632" spans="3:3" x14ac:dyDescent="0.2">
      <c r="C28632" s="13"/>
    </row>
    <row r="28633" spans="3:3" x14ac:dyDescent="0.2">
      <c r="C28633" s="13"/>
    </row>
    <row r="28634" spans="3:3" x14ac:dyDescent="0.2">
      <c r="C28634" s="13"/>
    </row>
    <row r="28635" spans="3:3" x14ac:dyDescent="0.2">
      <c r="C28635" s="13"/>
    </row>
    <row r="28636" spans="3:3" x14ac:dyDescent="0.2">
      <c r="C28636" s="13"/>
    </row>
    <row r="28637" spans="3:3" x14ac:dyDescent="0.2">
      <c r="C28637" s="13"/>
    </row>
    <row r="28638" spans="3:3" x14ac:dyDescent="0.2">
      <c r="C28638" s="13"/>
    </row>
    <row r="28639" spans="3:3" x14ac:dyDescent="0.2">
      <c r="C28639" s="13"/>
    </row>
    <row r="28640" spans="3:3" x14ac:dyDescent="0.2">
      <c r="C28640" s="13"/>
    </row>
    <row r="28641" spans="3:3" x14ac:dyDescent="0.2">
      <c r="C28641" s="13"/>
    </row>
    <row r="28642" spans="3:3" x14ac:dyDescent="0.2">
      <c r="C28642" s="13"/>
    </row>
    <row r="28643" spans="3:3" x14ac:dyDescent="0.2">
      <c r="C28643" s="13"/>
    </row>
    <row r="28644" spans="3:3" x14ac:dyDescent="0.2">
      <c r="C28644" s="13"/>
    </row>
    <row r="28645" spans="3:3" x14ac:dyDescent="0.2">
      <c r="C28645" s="13"/>
    </row>
    <row r="28646" spans="3:3" x14ac:dyDescent="0.2">
      <c r="C28646" s="13"/>
    </row>
    <row r="28647" spans="3:3" x14ac:dyDescent="0.2">
      <c r="C28647" s="13"/>
    </row>
    <row r="28648" spans="3:3" x14ac:dyDescent="0.2">
      <c r="C28648" s="13"/>
    </row>
    <row r="28649" spans="3:3" x14ac:dyDescent="0.2">
      <c r="C28649" s="13"/>
    </row>
    <row r="28650" spans="3:3" x14ac:dyDescent="0.2">
      <c r="C28650" s="13"/>
    </row>
    <row r="28651" spans="3:3" x14ac:dyDescent="0.2">
      <c r="C28651" s="13"/>
    </row>
    <row r="28652" spans="3:3" x14ac:dyDescent="0.2">
      <c r="C28652" s="13"/>
    </row>
    <row r="28653" spans="3:3" x14ac:dyDescent="0.2">
      <c r="C28653" s="13"/>
    </row>
    <row r="28654" spans="3:3" x14ac:dyDescent="0.2">
      <c r="C28654" s="13"/>
    </row>
    <row r="28655" spans="3:3" x14ac:dyDescent="0.2">
      <c r="C28655" s="13"/>
    </row>
    <row r="28656" spans="3:3" x14ac:dyDescent="0.2">
      <c r="C28656" s="13"/>
    </row>
    <row r="28657" spans="3:3" x14ac:dyDescent="0.2">
      <c r="C28657" s="13"/>
    </row>
    <row r="28658" spans="3:3" x14ac:dyDescent="0.2">
      <c r="C28658" s="13"/>
    </row>
    <row r="28659" spans="3:3" x14ac:dyDescent="0.2">
      <c r="C28659" s="13"/>
    </row>
    <row r="28660" spans="3:3" x14ac:dyDescent="0.2">
      <c r="C28660" s="13"/>
    </row>
    <row r="28661" spans="3:3" x14ac:dyDescent="0.2">
      <c r="C28661" s="13"/>
    </row>
    <row r="28662" spans="3:3" x14ac:dyDescent="0.2">
      <c r="C28662" s="13"/>
    </row>
    <row r="28663" spans="3:3" x14ac:dyDescent="0.2">
      <c r="C28663" s="13"/>
    </row>
    <row r="28664" spans="3:3" x14ac:dyDescent="0.2">
      <c r="C28664" s="13"/>
    </row>
    <row r="28665" spans="3:3" x14ac:dyDescent="0.2">
      <c r="C28665" s="13"/>
    </row>
    <row r="28666" spans="3:3" x14ac:dyDescent="0.2">
      <c r="C28666" s="13"/>
    </row>
    <row r="28667" spans="3:3" x14ac:dyDescent="0.2">
      <c r="C28667" s="13"/>
    </row>
    <row r="28668" spans="3:3" x14ac:dyDescent="0.2">
      <c r="C28668" s="13"/>
    </row>
    <row r="28669" spans="3:3" x14ac:dyDescent="0.2">
      <c r="C28669" s="13"/>
    </row>
    <row r="28670" spans="3:3" x14ac:dyDescent="0.2">
      <c r="C28670" s="13"/>
    </row>
    <row r="28671" spans="3:3" x14ac:dyDescent="0.2">
      <c r="C28671" s="13"/>
    </row>
    <row r="28672" spans="3:3" x14ac:dyDescent="0.2">
      <c r="C28672" s="13"/>
    </row>
    <row r="28673" spans="3:3" x14ac:dyDescent="0.2">
      <c r="C28673" s="13"/>
    </row>
    <row r="28674" spans="3:3" x14ac:dyDescent="0.2">
      <c r="C28674" s="13"/>
    </row>
    <row r="28675" spans="3:3" x14ac:dyDescent="0.2">
      <c r="C28675" s="13"/>
    </row>
    <row r="28676" spans="3:3" x14ac:dyDescent="0.2">
      <c r="C28676" s="13"/>
    </row>
    <row r="28677" spans="3:3" x14ac:dyDescent="0.2">
      <c r="C28677" s="13"/>
    </row>
    <row r="28678" spans="3:3" x14ac:dyDescent="0.2">
      <c r="C28678" s="13"/>
    </row>
    <row r="28679" spans="3:3" x14ac:dyDescent="0.2">
      <c r="C28679" s="13"/>
    </row>
    <row r="28680" spans="3:3" x14ac:dyDescent="0.2">
      <c r="C28680" s="13"/>
    </row>
    <row r="28681" spans="3:3" x14ac:dyDescent="0.2">
      <c r="C28681" s="13"/>
    </row>
    <row r="28682" spans="3:3" x14ac:dyDescent="0.2">
      <c r="C28682" s="13"/>
    </row>
    <row r="28683" spans="3:3" x14ac:dyDescent="0.2">
      <c r="C28683" s="13"/>
    </row>
    <row r="28684" spans="3:3" x14ac:dyDescent="0.2">
      <c r="C28684" s="13"/>
    </row>
    <row r="28685" spans="3:3" x14ac:dyDescent="0.2">
      <c r="C28685" s="13"/>
    </row>
    <row r="28686" spans="3:3" x14ac:dyDescent="0.2">
      <c r="C28686" s="13"/>
    </row>
    <row r="28687" spans="3:3" x14ac:dyDescent="0.2">
      <c r="C28687" s="13"/>
    </row>
    <row r="28688" spans="3:3" x14ac:dyDescent="0.2">
      <c r="C28688" s="13"/>
    </row>
    <row r="28689" spans="3:3" x14ac:dyDescent="0.2">
      <c r="C28689" s="13"/>
    </row>
    <row r="28690" spans="3:3" x14ac:dyDescent="0.2">
      <c r="C28690" s="13"/>
    </row>
    <row r="28691" spans="3:3" x14ac:dyDescent="0.2">
      <c r="C28691" s="13"/>
    </row>
    <row r="28692" spans="3:3" x14ac:dyDescent="0.2">
      <c r="C28692" s="13"/>
    </row>
    <row r="28693" spans="3:3" x14ac:dyDescent="0.2">
      <c r="C28693" s="13"/>
    </row>
    <row r="28694" spans="3:3" x14ac:dyDescent="0.2">
      <c r="C28694" s="13"/>
    </row>
    <row r="28695" spans="3:3" x14ac:dyDescent="0.2">
      <c r="C28695" s="13"/>
    </row>
    <row r="28696" spans="3:3" x14ac:dyDescent="0.2">
      <c r="C28696" s="13"/>
    </row>
    <row r="28697" spans="3:3" x14ac:dyDescent="0.2">
      <c r="C28697" s="13"/>
    </row>
    <row r="28698" spans="3:3" x14ac:dyDescent="0.2">
      <c r="C28698" s="13"/>
    </row>
    <row r="28699" spans="3:3" x14ac:dyDescent="0.2">
      <c r="C28699" s="13"/>
    </row>
    <row r="28700" spans="3:3" x14ac:dyDescent="0.2">
      <c r="C28700" s="13"/>
    </row>
    <row r="28701" spans="3:3" x14ac:dyDescent="0.2">
      <c r="C28701" s="13"/>
    </row>
    <row r="28702" spans="3:3" x14ac:dyDescent="0.2">
      <c r="C28702" s="13"/>
    </row>
    <row r="28703" spans="3:3" x14ac:dyDescent="0.2">
      <c r="C28703" s="13"/>
    </row>
    <row r="28704" spans="3:3" x14ac:dyDescent="0.2">
      <c r="C28704" s="13"/>
    </row>
    <row r="28705" spans="3:3" x14ac:dyDescent="0.2">
      <c r="C28705" s="13"/>
    </row>
    <row r="28706" spans="3:3" x14ac:dyDescent="0.2">
      <c r="C28706" s="13"/>
    </row>
    <row r="28707" spans="3:3" x14ac:dyDescent="0.2">
      <c r="C28707" s="13"/>
    </row>
    <row r="28708" spans="3:3" x14ac:dyDescent="0.2">
      <c r="C28708" s="13"/>
    </row>
    <row r="28709" spans="3:3" x14ac:dyDescent="0.2">
      <c r="C28709" s="13"/>
    </row>
    <row r="28710" spans="3:3" x14ac:dyDescent="0.2">
      <c r="C28710" s="13"/>
    </row>
    <row r="28711" spans="3:3" x14ac:dyDescent="0.2">
      <c r="C28711" s="13"/>
    </row>
    <row r="28712" spans="3:3" x14ac:dyDescent="0.2">
      <c r="C28712" s="13"/>
    </row>
    <row r="28713" spans="3:3" x14ac:dyDescent="0.2">
      <c r="C28713" s="13"/>
    </row>
    <row r="28714" spans="3:3" x14ac:dyDescent="0.2">
      <c r="C28714" s="13"/>
    </row>
    <row r="28715" spans="3:3" x14ac:dyDescent="0.2">
      <c r="C28715" s="13"/>
    </row>
    <row r="28716" spans="3:3" x14ac:dyDescent="0.2">
      <c r="C28716" s="13"/>
    </row>
    <row r="28717" spans="3:3" x14ac:dyDescent="0.2">
      <c r="C28717" s="13"/>
    </row>
    <row r="28718" spans="3:3" x14ac:dyDescent="0.2">
      <c r="C28718" s="13"/>
    </row>
    <row r="28719" spans="3:3" x14ac:dyDescent="0.2">
      <c r="C28719" s="13"/>
    </row>
    <row r="28720" spans="3:3" x14ac:dyDescent="0.2">
      <c r="C28720" s="13"/>
    </row>
    <row r="28721" spans="3:3" x14ac:dyDescent="0.2">
      <c r="C28721" s="13"/>
    </row>
    <row r="28722" spans="3:3" x14ac:dyDescent="0.2">
      <c r="C28722" s="13"/>
    </row>
    <row r="28723" spans="3:3" x14ac:dyDescent="0.2">
      <c r="C28723" s="13"/>
    </row>
    <row r="28724" spans="3:3" x14ac:dyDescent="0.2">
      <c r="C28724" s="13"/>
    </row>
    <row r="28725" spans="3:3" x14ac:dyDescent="0.2">
      <c r="C28725" s="13"/>
    </row>
    <row r="28726" spans="3:3" x14ac:dyDescent="0.2">
      <c r="C28726" s="13"/>
    </row>
    <row r="28727" spans="3:3" x14ac:dyDescent="0.2">
      <c r="C28727" s="13"/>
    </row>
    <row r="28728" spans="3:3" x14ac:dyDescent="0.2">
      <c r="C28728" s="13"/>
    </row>
    <row r="28729" spans="3:3" x14ac:dyDescent="0.2">
      <c r="C28729" s="13"/>
    </row>
    <row r="28730" spans="3:3" x14ac:dyDescent="0.2">
      <c r="C28730" s="13"/>
    </row>
    <row r="28731" spans="3:3" x14ac:dyDescent="0.2">
      <c r="C28731" s="13"/>
    </row>
    <row r="28732" spans="3:3" x14ac:dyDescent="0.2">
      <c r="C28732" s="13"/>
    </row>
    <row r="28733" spans="3:3" x14ac:dyDescent="0.2">
      <c r="C28733" s="13"/>
    </row>
    <row r="28734" spans="3:3" x14ac:dyDescent="0.2">
      <c r="C28734" s="13"/>
    </row>
    <row r="28735" spans="3:3" x14ac:dyDescent="0.2">
      <c r="C28735" s="13"/>
    </row>
    <row r="28736" spans="3:3" x14ac:dyDescent="0.2">
      <c r="C28736" s="13"/>
    </row>
    <row r="28737" spans="3:3" x14ac:dyDescent="0.2">
      <c r="C28737" s="13"/>
    </row>
    <row r="28738" spans="3:3" x14ac:dyDescent="0.2">
      <c r="C28738" s="13"/>
    </row>
    <row r="28739" spans="3:3" x14ac:dyDescent="0.2">
      <c r="C28739" s="13"/>
    </row>
    <row r="28740" spans="3:3" x14ac:dyDescent="0.2">
      <c r="C28740" s="13"/>
    </row>
    <row r="28741" spans="3:3" x14ac:dyDescent="0.2">
      <c r="C28741" s="13"/>
    </row>
    <row r="28742" spans="3:3" x14ac:dyDescent="0.2">
      <c r="C28742" s="13"/>
    </row>
    <row r="28743" spans="3:3" x14ac:dyDescent="0.2">
      <c r="C28743" s="13"/>
    </row>
    <row r="28744" spans="3:3" x14ac:dyDescent="0.2">
      <c r="C28744" s="13"/>
    </row>
    <row r="28745" spans="3:3" x14ac:dyDescent="0.2">
      <c r="C28745" s="13"/>
    </row>
    <row r="28746" spans="3:3" x14ac:dyDescent="0.2">
      <c r="C28746" s="13"/>
    </row>
    <row r="28747" spans="3:3" x14ac:dyDescent="0.2">
      <c r="C28747" s="13"/>
    </row>
    <row r="28748" spans="3:3" x14ac:dyDescent="0.2">
      <c r="C28748" s="13"/>
    </row>
    <row r="28749" spans="3:3" x14ac:dyDescent="0.2">
      <c r="C28749" s="13"/>
    </row>
    <row r="28750" spans="3:3" x14ac:dyDescent="0.2">
      <c r="C28750" s="13"/>
    </row>
    <row r="28751" spans="3:3" x14ac:dyDescent="0.2">
      <c r="C28751" s="13"/>
    </row>
    <row r="28752" spans="3:3" x14ac:dyDescent="0.2">
      <c r="C28752" s="13"/>
    </row>
    <row r="28753" spans="3:3" x14ac:dyDescent="0.2">
      <c r="C28753" s="13"/>
    </row>
    <row r="28754" spans="3:3" x14ac:dyDescent="0.2">
      <c r="C28754" s="13"/>
    </row>
    <row r="28755" spans="3:3" x14ac:dyDescent="0.2">
      <c r="C28755" s="13"/>
    </row>
    <row r="28756" spans="3:3" x14ac:dyDescent="0.2">
      <c r="C28756" s="13"/>
    </row>
    <row r="28757" spans="3:3" x14ac:dyDescent="0.2">
      <c r="C28757" s="13"/>
    </row>
    <row r="28758" spans="3:3" x14ac:dyDescent="0.2">
      <c r="C28758" s="13"/>
    </row>
    <row r="28759" spans="3:3" x14ac:dyDescent="0.2">
      <c r="C28759" s="13"/>
    </row>
    <row r="28760" spans="3:3" x14ac:dyDescent="0.2">
      <c r="C28760" s="13"/>
    </row>
    <row r="28761" spans="3:3" x14ac:dyDescent="0.2">
      <c r="C28761" s="13"/>
    </row>
    <row r="28762" spans="3:3" x14ac:dyDescent="0.2">
      <c r="C28762" s="13"/>
    </row>
    <row r="28763" spans="3:3" x14ac:dyDescent="0.2">
      <c r="C28763" s="13"/>
    </row>
    <row r="28764" spans="3:3" x14ac:dyDescent="0.2">
      <c r="C28764" s="13"/>
    </row>
    <row r="28765" spans="3:3" x14ac:dyDescent="0.2">
      <c r="C28765" s="13"/>
    </row>
    <row r="28766" spans="3:3" x14ac:dyDescent="0.2">
      <c r="C28766" s="13"/>
    </row>
    <row r="28767" spans="3:3" x14ac:dyDescent="0.2">
      <c r="C28767" s="13"/>
    </row>
    <row r="28768" spans="3:3" x14ac:dyDescent="0.2">
      <c r="C28768" s="13"/>
    </row>
    <row r="28769" spans="3:3" x14ac:dyDescent="0.2">
      <c r="C28769" s="13"/>
    </row>
    <row r="28770" spans="3:3" x14ac:dyDescent="0.2">
      <c r="C28770" s="13"/>
    </row>
    <row r="28771" spans="3:3" x14ac:dyDescent="0.2">
      <c r="C28771" s="13"/>
    </row>
    <row r="28772" spans="3:3" x14ac:dyDescent="0.2">
      <c r="C28772" s="13"/>
    </row>
    <row r="28773" spans="3:3" x14ac:dyDescent="0.2">
      <c r="C28773" s="13"/>
    </row>
    <row r="28774" spans="3:3" x14ac:dyDescent="0.2">
      <c r="C28774" s="13"/>
    </row>
    <row r="28775" spans="3:3" x14ac:dyDescent="0.2">
      <c r="C28775" s="13"/>
    </row>
    <row r="28776" spans="3:3" x14ac:dyDescent="0.2">
      <c r="C28776" s="13"/>
    </row>
    <row r="28777" spans="3:3" x14ac:dyDescent="0.2">
      <c r="C28777" s="13"/>
    </row>
    <row r="28778" spans="3:3" x14ac:dyDescent="0.2">
      <c r="C28778" s="13"/>
    </row>
    <row r="28779" spans="3:3" x14ac:dyDescent="0.2">
      <c r="C28779" s="13"/>
    </row>
    <row r="28780" spans="3:3" x14ac:dyDescent="0.2">
      <c r="C28780" s="13"/>
    </row>
    <row r="28781" spans="3:3" x14ac:dyDescent="0.2">
      <c r="C28781" s="13"/>
    </row>
    <row r="28782" spans="3:3" x14ac:dyDescent="0.2">
      <c r="C28782" s="13"/>
    </row>
    <row r="28783" spans="3:3" x14ac:dyDescent="0.2">
      <c r="C28783" s="13"/>
    </row>
    <row r="28784" spans="3:3" x14ac:dyDescent="0.2">
      <c r="C28784" s="13"/>
    </row>
    <row r="28785" spans="3:3" x14ac:dyDescent="0.2">
      <c r="C28785" s="13"/>
    </row>
    <row r="28786" spans="3:3" x14ac:dyDescent="0.2">
      <c r="C28786" s="13"/>
    </row>
    <row r="28787" spans="3:3" x14ac:dyDescent="0.2">
      <c r="C28787" s="13"/>
    </row>
    <row r="28788" spans="3:3" x14ac:dyDescent="0.2">
      <c r="C28788" s="13"/>
    </row>
    <row r="28789" spans="3:3" x14ac:dyDescent="0.2">
      <c r="C28789" s="13"/>
    </row>
    <row r="28790" spans="3:3" x14ac:dyDescent="0.2">
      <c r="C28790" s="13"/>
    </row>
    <row r="28791" spans="3:3" x14ac:dyDescent="0.2">
      <c r="C28791" s="13"/>
    </row>
    <row r="28792" spans="3:3" x14ac:dyDescent="0.2">
      <c r="C28792" s="13"/>
    </row>
    <row r="28793" spans="3:3" x14ac:dyDescent="0.2">
      <c r="C28793" s="13"/>
    </row>
    <row r="28794" spans="3:3" x14ac:dyDescent="0.2">
      <c r="C28794" s="13"/>
    </row>
    <row r="28795" spans="3:3" x14ac:dyDescent="0.2">
      <c r="C28795" s="13"/>
    </row>
    <row r="28796" spans="3:3" x14ac:dyDescent="0.2">
      <c r="C28796" s="13"/>
    </row>
    <row r="28797" spans="3:3" x14ac:dyDescent="0.2">
      <c r="C28797" s="13"/>
    </row>
    <row r="28798" spans="3:3" x14ac:dyDescent="0.2">
      <c r="C28798" s="13"/>
    </row>
    <row r="28799" spans="3:3" x14ac:dyDescent="0.2">
      <c r="C28799" s="13"/>
    </row>
    <row r="28800" spans="3:3" x14ac:dyDescent="0.2">
      <c r="C28800" s="13"/>
    </row>
    <row r="28801" spans="3:3" x14ac:dyDescent="0.2">
      <c r="C28801" s="13"/>
    </row>
    <row r="28802" spans="3:3" x14ac:dyDescent="0.2">
      <c r="C28802" s="13"/>
    </row>
    <row r="28803" spans="3:3" x14ac:dyDescent="0.2">
      <c r="C28803" s="13"/>
    </row>
    <row r="28804" spans="3:3" x14ac:dyDescent="0.2">
      <c r="C28804" s="13"/>
    </row>
    <row r="28805" spans="3:3" x14ac:dyDescent="0.2">
      <c r="C28805" s="13"/>
    </row>
    <row r="28806" spans="3:3" x14ac:dyDescent="0.2">
      <c r="C28806" s="13"/>
    </row>
    <row r="28807" spans="3:3" x14ac:dyDescent="0.2">
      <c r="C28807" s="13"/>
    </row>
    <row r="28808" spans="3:3" x14ac:dyDescent="0.2">
      <c r="C28808" s="13"/>
    </row>
    <row r="28809" spans="3:3" x14ac:dyDescent="0.2">
      <c r="C28809" s="13"/>
    </row>
    <row r="28810" spans="3:3" x14ac:dyDescent="0.2">
      <c r="C28810" s="13"/>
    </row>
    <row r="28811" spans="3:3" x14ac:dyDescent="0.2">
      <c r="C28811" s="13"/>
    </row>
    <row r="28812" spans="3:3" x14ac:dyDescent="0.2">
      <c r="C28812" s="13"/>
    </row>
    <row r="28813" spans="3:3" x14ac:dyDescent="0.2">
      <c r="C28813" s="13"/>
    </row>
    <row r="28814" spans="3:3" x14ac:dyDescent="0.2">
      <c r="C28814" s="13"/>
    </row>
    <row r="28815" spans="3:3" x14ac:dyDescent="0.2">
      <c r="C28815" s="13"/>
    </row>
    <row r="28816" spans="3:3" x14ac:dyDescent="0.2">
      <c r="C28816" s="13"/>
    </row>
    <row r="28817" spans="3:3" x14ac:dyDescent="0.2">
      <c r="C28817" s="13"/>
    </row>
    <row r="28818" spans="3:3" x14ac:dyDescent="0.2">
      <c r="C28818" s="13"/>
    </row>
    <row r="28819" spans="3:3" x14ac:dyDescent="0.2">
      <c r="C28819" s="13"/>
    </row>
    <row r="28820" spans="3:3" x14ac:dyDescent="0.2">
      <c r="C28820" s="13"/>
    </row>
    <row r="28821" spans="3:3" x14ac:dyDescent="0.2">
      <c r="C28821" s="13"/>
    </row>
    <row r="28822" spans="3:3" x14ac:dyDescent="0.2">
      <c r="C28822" s="13"/>
    </row>
    <row r="28823" spans="3:3" x14ac:dyDescent="0.2">
      <c r="C28823" s="13"/>
    </row>
    <row r="28824" spans="3:3" x14ac:dyDescent="0.2">
      <c r="C28824" s="13"/>
    </row>
    <row r="28825" spans="3:3" x14ac:dyDescent="0.2">
      <c r="C28825" s="13"/>
    </row>
    <row r="28826" spans="3:3" x14ac:dyDescent="0.2">
      <c r="C28826" s="13"/>
    </row>
    <row r="28827" spans="3:3" x14ac:dyDescent="0.2">
      <c r="C28827" s="13"/>
    </row>
    <row r="28828" spans="3:3" x14ac:dyDescent="0.2">
      <c r="C28828" s="13"/>
    </row>
    <row r="28829" spans="3:3" x14ac:dyDescent="0.2">
      <c r="C28829" s="13"/>
    </row>
    <row r="28830" spans="3:3" x14ac:dyDescent="0.2">
      <c r="C28830" s="13"/>
    </row>
    <row r="28831" spans="3:3" x14ac:dyDescent="0.2">
      <c r="C28831" s="13"/>
    </row>
    <row r="28832" spans="3:3" x14ac:dyDescent="0.2">
      <c r="C28832" s="13"/>
    </row>
    <row r="28833" spans="3:3" x14ac:dyDescent="0.2">
      <c r="C28833" s="13"/>
    </row>
    <row r="28834" spans="3:3" x14ac:dyDescent="0.2">
      <c r="C28834" s="13"/>
    </row>
    <row r="28835" spans="3:3" x14ac:dyDescent="0.2">
      <c r="C28835" s="13"/>
    </row>
    <row r="28836" spans="3:3" x14ac:dyDescent="0.2">
      <c r="C28836" s="13"/>
    </row>
    <row r="28837" spans="3:3" x14ac:dyDescent="0.2">
      <c r="C28837" s="13"/>
    </row>
    <row r="28838" spans="3:3" x14ac:dyDescent="0.2">
      <c r="C28838" s="13"/>
    </row>
    <row r="28839" spans="3:3" x14ac:dyDescent="0.2">
      <c r="C28839" s="13"/>
    </row>
    <row r="28840" spans="3:3" x14ac:dyDescent="0.2">
      <c r="C28840" s="13"/>
    </row>
    <row r="28841" spans="3:3" x14ac:dyDescent="0.2">
      <c r="C28841" s="13"/>
    </row>
    <row r="28842" spans="3:3" x14ac:dyDescent="0.2">
      <c r="C28842" s="13"/>
    </row>
    <row r="28843" spans="3:3" x14ac:dyDescent="0.2">
      <c r="C28843" s="13"/>
    </row>
    <row r="28844" spans="3:3" x14ac:dyDescent="0.2">
      <c r="C28844" s="13"/>
    </row>
    <row r="28845" spans="3:3" x14ac:dyDescent="0.2">
      <c r="C28845" s="13"/>
    </row>
    <row r="28846" spans="3:3" x14ac:dyDescent="0.2">
      <c r="C28846" s="13"/>
    </row>
    <row r="28847" spans="3:3" x14ac:dyDescent="0.2">
      <c r="C28847" s="13"/>
    </row>
    <row r="28848" spans="3:3" x14ac:dyDescent="0.2">
      <c r="C28848" s="13"/>
    </row>
    <row r="28849" spans="3:3" x14ac:dyDescent="0.2">
      <c r="C28849" s="13"/>
    </row>
    <row r="28850" spans="3:3" x14ac:dyDescent="0.2">
      <c r="C28850" s="13"/>
    </row>
    <row r="28851" spans="3:3" x14ac:dyDescent="0.2">
      <c r="C28851" s="13"/>
    </row>
    <row r="28852" spans="3:3" x14ac:dyDescent="0.2">
      <c r="C28852" s="13"/>
    </row>
    <row r="28853" spans="3:3" x14ac:dyDescent="0.2">
      <c r="C28853" s="13"/>
    </row>
    <row r="28854" spans="3:3" x14ac:dyDescent="0.2">
      <c r="C28854" s="13"/>
    </row>
    <row r="28855" spans="3:3" x14ac:dyDescent="0.2">
      <c r="C28855" s="13"/>
    </row>
    <row r="28856" spans="3:3" x14ac:dyDescent="0.2">
      <c r="C28856" s="13"/>
    </row>
    <row r="28857" spans="3:3" x14ac:dyDescent="0.2">
      <c r="C28857" s="13"/>
    </row>
    <row r="28858" spans="3:3" x14ac:dyDescent="0.2">
      <c r="C28858" s="13"/>
    </row>
    <row r="28859" spans="3:3" x14ac:dyDescent="0.2">
      <c r="C28859" s="13"/>
    </row>
    <row r="28860" spans="3:3" x14ac:dyDescent="0.2">
      <c r="C28860" s="13"/>
    </row>
    <row r="28861" spans="3:3" x14ac:dyDescent="0.2">
      <c r="C28861" s="13"/>
    </row>
    <row r="28862" spans="3:3" x14ac:dyDescent="0.2">
      <c r="C28862" s="13"/>
    </row>
    <row r="28863" spans="3:3" x14ac:dyDescent="0.2">
      <c r="C28863" s="13"/>
    </row>
    <row r="28864" spans="3:3" x14ac:dyDescent="0.2">
      <c r="C28864" s="13"/>
    </row>
    <row r="28865" spans="3:3" x14ac:dyDescent="0.2">
      <c r="C28865" s="13"/>
    </row>
    <row r="28866" spans="3:3" x14ac:dyDescent="0.2">
      <c r="C28866" s="13"/>
    </row>
    <row r="28867" spans="3:3" x14ac:dyDescent="0.2">
      <c r="C28867" s="13"/>
    </row>
    <row r="28868" spans="3:3" x14ac:dyDescent="0.2">
      <c r="C28868" s="13"/>
    </row>
    <row r="28869" spans="3:3" x14ac:dyDescent="0.2">
      <c r="C28869" s="13"/>
    </row>
    <row r="28870" spans="3:3" x14ac:dyDescent="0.2">
      <c r="C28870" s="13"/>
    </row>
    <row r="28871" spans="3:3" x14ac:dyDescent="0.2">
      <c r="C28871" s="13"/>
    </row>
    <row r="28872" spans="3:3" x14ac:dyDescent="0.2">
      <c r="C28872" s="13"/>
    </row>
    <row r="28873" spans="3:3" x14ac:dyDescent="0.2">
      <c r="C28873" s="13"/>
    </row>
    <row r="28874" spans="3:3" x14ac:dyDescent="0.2">
      <c r="C28874" s="13"/>
    </row>
    <row r="28875" spans="3:3" x14ac:dyDescent="0.2">
      <c r="C28875" s="13"/>
    </row>
    <row r="28876" spans="3:3" x14ac:dyDescent="0.2">
      <c r="C28876" s="13"/>
    </row>
    <row r="28877" spans="3:3" x14ac:dyDescent="0.2">
      <c r="C28877" s="13"/>
    </row>
    <row r="28878" spans="3:3" x14ac:dyDescent="0.2">
      <c r="C28878" s="13"/>
    </row>
    <row r="28879" spans="3:3" x14ac:dyDescent="0.2">
      <c r="C28879" s="13"/>
    </row>
    <row r="28880" spans="3:3" x14ac:dyDescent="0.2">
      <c r="C28880" s="13"/>
    </row>
    <row r="28881" spans="3:3" x14ac:dyDescent="0.2">
      <c r="C28881" s="13"/>
    </row>
    <row r="28882" spans="3:3" x14ac:dyDescent="0.2">
      <c r="C28882" s="13"/>
    </row>
    <row r="28883" spans="3:3" x14ac:dyDescent="0.2">
      <c r="C28883" s="13"/>
    </row>
    <row r="28884" spans="3:3" x14ac:dyDescent="0.2">
      <c r="C28884" s="13"/>
    </row>
    <row r="28885" spans="3:3" x14ac:dyDescent="0.2">
      <c r="C28885" s="13"/>
    </row>
    <row r="28886" spans="3:3" x14ac:dyDescent="0.2">
      <c r="C28886" s="13"/>
    </row>
    <row r="28887" spans="3:3" x14ac:dyDescent="0.2">
      <c r="C28887" s="13"/>
    </row>
    <row r="28888" spans="3:3" x14ac:dyDescent="0.2">
      <c r="C28888" s="13"/>
    </row>
    <row r="28889" spans="3:3" x14ac:dyDescent="0.2">
      <c r="C28889" s="13"/>
    </row>
    <row r="28890" spans="3:3" x14ac:dyDescent="0.2">
      <c r="C28890" s="13"/>
    </row>
    <row r="28891" spans="3:3" x14ac:dyDescent="0.2">
      <c r="C28891" s="13"/>
    </row>
    <row r="28892" spans="3:3" x14ac:dyDescent="0.2">
      <c r="C28892" s="13"/>
    </row>
    <row r="28893" spans="3:3" x14ac:dyDescent="0.2">
      <c r="C28893" s="13"/>
    </row>
    <row r="28894" spans="3:3" x14ac:dyDescent="0.2">
      <c r="C28894" s="13"/>
    </row>
    <row r="28895" spans="3:3" x14ac:dyDescent="0.2">
      <c r="C28895" s="13"/>
    </row>
    <row r="28896" spans="3:3" x14ac:dyDescent="0.2">
      <c r="C28896" s="13"/>
    </row>
    <row r="28897" spans="3:3" x14ac:dyDescent="0.2">
      <c r="C28897" s="13"/>
    </row>
    <row r="28898" spans="3:3" x14ac:dyDescent="0.2">
      <c r="C28898" s="13"/>
    </row>
    <row r="28899" spans="3:3" x14ac:dyDescent="0.2">
      <c r="C28899" s="13"/>
    </row>
    <row r="28900" spans="3:3" x14ac:dyDescent="0.2">
      <c r="C28900" s="13"/>
    </row>
    <row r="28901" spans="3:3" x14ac:dyDescent="0.2">
      <c r="C28901" s="13"/>
    </row>
    <row r="28902" spans="3:3" x14ac:dyDescent="0.2">
      <c r="C28902" s="13"/>
    </row>
    <row r="28903" spans="3:3" x14ac:dyDescent="0.2">
      <c r="C28903" s="13"/>
    </row>
    <row r="28904" spans="3:3" x14ac:dyDescent="0.2">
      <c r="C28904" s="13"/>
    </row>
    <row r="28905" spans="3:3" x14ac:dyDescent="0.2">
      <c r="C28905" s="13"/>
    </row>
    <row r="28906" spans="3:3" x14ac:dyDescent="0.2">
      <c r="C28906" s="13"/>
    </row>
    <row r="28907" spans="3:3" x14ac:dyDescent="0.2">
      <c r="C28907" s="13"/>
    </row>
    <row r="28908" spans="3:3" x14ac:dyDescent="0.2">
      <c r="C28908" s="13"/>
    </row>
    <row r="28909" spans="3:3" x14ac:dyDescent="0.2">
      <c r="C28909" s="13"/>
    </row>
    <row r="28910" spans="3:3" x14ac:dyDescent="0.2">
      <c r="C28910" s="13"/>
    </row>
    <row r="28911" spans="3:3" x14ac:dyDescent="0.2">
      <c r="C28911" s="13"/>
    </row>
    <row r="28912" spans="3:3" x14ac:dyDescent="0.2">
      <c r="C28912" s="13"/>
    </row>
    <row r="28913" spans="3:3" x14ac:dyDescent="0.2">
      <c r="C28913" s="13"/>
    </row>
    <row r="28914" spans="3:3" x14ac:dyDescent="0.2">
      <c r="C28914" s="13"/>
    </row>
    <row r="28915" spans="3:3" x14ac:dyDescent="0.2">
      <c r="C28915" s="13"/>
    </row>
    <row r="28916" spans="3:3" x14ac:dyDescent="0.2">
      <c r="C28916" s="13"/>
    </row>
    <row r="28917" spans="3:3" x14ac:dyDescent="0.2">
      <c r="C28917" s="13"/>
    </row>
    <row r="28918" spans="3:3" x14ac:dyDescent="0.2">
      <c r="C28918" s="13"/>
    </row>
    <row r="28919" spans="3:3" x14ac:dyDescent="0.2">
      <c r="C28919" s="13"/>
    </row>
    <row r="28920" spans="3:3" x14ac:dyDescent="0.2">
      <c r="C28920" s="13"/>
    </row>
    <row r="28921" spans="3:3" x14ac:dyDescent="0.2">
      <c r="C28921" s="13"/>
    </row>
    <row r="28922" spans="3:3" x14ac:dyDescent="0.2">
      <c r="C28922" s="13"/>
    </row>
    <row r="28923" spans="3:3" x14ac:dyDescent="0.2">
      <c r="C28923" s="13"/>
    </row>
    <row r="28924" spans="3:3" x14ac:dyDescent="0.2">
      <c r="C28924" s="13"/>
    </row>
    <row r="28925" spans="3:3" x14ac:dyDescent="0.2">
      <c r="C28925" s="13"/>
    </row>
    <row r="28926" spans="3:3" x14ac:dyDescent="0.2">
      <c r="C28926" s="13"/>
    </row>
    <row r="28927" spans="3:3" x14ac:dyDescent="0.2">
      <c r="C28927" s="13"/>
    </row>
    <row r="28928" spans="3:3" x14ac:dyDescent="0.2">
      <c r="C28928" s="13"/>
    </row>
    <row r="28929" spans="3:3" x14ac:dyDescent="0.2">
      <c r="C28929" s="13"/>
    </row>
    <row r="28930" spans="3:3" x14ac:dyDescent="0.2">
      <c r="C28930" s="13"/>
    </row>
    <row r="28931" spans="3:3" x14ac:dyDescent="0.2">
      <c r="C28931" s="13"/>
    </row>
    <row r="28932" spans="3:3" x14ac:dyDescent="0.2">
      <c r="C28932" s="13"/>
    </row>
    <row r="28933" spans="3:3" x14ac:dyDescent="0.2">
      <c r="C28933" s="13"/>
    </row>
    <row r="28934" spans="3:3" x14ac:dyDescent="0.2">
      <c r="C28934" s="13"/>
    </row>
    <row r="28935" spans="3:3" x14ac:dyDescent="0.2">
      <c r="C28935" s="13"/>
    </row>
    <row r="28936" spans="3:3" x14ac:dyDescent="0.2">
      <c r="C28936" s="13"/>
    </row>
    <row r="28937" spans="3:3" x14ac:dyDescent="0.2">
      <c r="C28937" s="13"/>
    </row>
    <row r="28938" spans="3:3" x14ac:dyDescent="0.2">
      <c r="C28938" s="13"/>
    </row>
    <row r="28939" spans="3:3" x14ac:dyDescent="0.2">
      <c r="C28939" s="13"/>
    </row>
    <row r="28940" spans="3:3" x14ac:dyDescent="0.2">
      <c r="C28940" s="13"/>
    </row>
    <row r="28941" spans="3:3" x14ac:dyDescent="0.2">
      <c r="C28941" s="13"/>
    </row>
    <row r="28942" spans="3:3" x14ac:dyDescent="0.2">
      <c r="C28942" s="13"/>
    </row>
    <row r="28943" spans="3:3" x14ac:dyDescent="0.2">
      <c r="C28943" s="13"/>
    </row>
    <row r="28944" spans="3:3" x14ac:dyDescent="0.2">
      <c r="C28944" s="13"/>
    </row>
    <row r="28945" spans="3:3" x14ac:dyDescent="0.2">
      <c r="C28945" s="13"/>
    </row>
    <row r="28946" spans="3:3" x14ac:dyDescent="0.2">
      <c r="C28946" s="13"/>
    </row>
    <row r="28947" spans="3:3" x14ac:dyDescent="0.2">
      <c r="C28947" s="13"/>
    </row>
    <row r="28948" spans="3:3" x14ac:dyDescent="0.2">
      <c r="C28948" s="13"/>
    </row>
    <row r="28949" spans="3:3" x14ac:dyDescent="0.2">
      <c r="C28949" s="13"/>
    </row>
    <row r="28950" spans="3:3" x14ac:dyDescent="0.2">
      <c r="C28950" s="13"/>
    </row>
    <row r="28951" spans="3:3" x14ac:dyDescent="0.2">
      <c r="C28951" s="13"/>
    </row>
    <row r="28952" spans="3:3" x14ac:dyDescent="0.2">
      <c r="C28952" s="13"/>
    </row>
    <row r="28953" spans="3:3" x14ac:dyDescent="0.2">
      <c r="C28953" s="13"/>
    </row>
    <row r="28954" spans="3:3" x14ac:dyDescent="0.2">
      <c r="C28954" s="13"/>
    </row>
    <row r="28955" spans="3:3" x14ac:dyDescent="0.2">
      <c r="C28955" s="13"/>
    </row>
    <row r="28956" spans="3:3" x14ac:dyDescent="0.2">
      <c r="C28956" s="13"/>
    </row>
    <row r="28957" spans="3:3" x14ac:dyDescent="0.2">
      <c r="C28957" s="13"/>
    </row>
    <row r="28958" spans="3:3" x14ac:dyDescent="0.2">
      <c r="C28958" s="13"/>
    </row>
    <row r="28959" spans="3:3" x14ac:dyDescent="0.2">
      <c r="C28959" s="13"/>
    </row>
    <row r="28960" spans="3:3" x14ac:dyDescent="0.2">
      <c r="C28960" s="13"/>
    </row>
    <row r="28961" spans="3:3" x14ac:dyDescent="0.2">
      <c r="C28961" s="13"/>
    </row>
    <row r="28962" spans="3:3" x14ac:dyDescent="0.2">
      <c r="C28962" s="13"/>
    </row>
    <row r="28963" spans="3:3" x14ac:dyDescent="0.2">
      <c r="C28963" s="13"/>
    </row>
    <row r="28964" spans="3:3" x14ac:dyDescent="0.2">
      <c r="C28964" s="13"/>
    </row>
    <row r="28965" spans="3:3" x14ac:dyDescent="0.2">
      <c r="C28965" s="13"/>
    </row>
    <row r="28966" spans="3:3" x14ac:dyDescent="0.2">
      <c r="C28966" s="13"/>
    </row>
    <row r="28967" spans="3:3" x14ac:dyDescent="0.2">
      <c r="C28967" s="13"/>
    </row>
    <row r="28968" spans="3:3" x14ac:dyDescent="0.2">
      <c r="C28968" s="13"/>
    </row>
    <row r="28969" spans="3:3" x14ac:dyDescent="0.2">
      <c r="C28969" s="13"/>
    </row>
    <row r="28970" spans="3:3" x14ac:dyDescent="0.2">
      <c r="C28970" s="13"/>
    </row>
    <row r="28971" spans="3:3" x14ac:dyDescent="0.2">
      <c r="C28971" s="13"/>
    </row>
    <row r="28972" spans="3:3" x14ac:dyDescent="0.2">
      <c r="C28972" s="13"/>
    </row>
    <row r="28973" spans="3:3" x14ac:dyDescent="0.2">
      <c r="C28973" s="13"/>
    </row>
    <row r="28974" spans="3:3" x14ac:dyDescent="0.2">
      <c r="C28974" s="13"/>
    </row>
    <row r="28975" spans="3:3" x14ac:dyDescent="0.2">
      <c r="C28975" s="13"/>
    </row>
    <row r="28976" spans="3:3" x14ac:dyDescent="0.2">
      <c r="C28976" s="13"/>
    </row>
    <row r="28977" spans="3:3" x14ac:dyDescent="0.2">
      <c r="C28977" s="13"/>
    </row>
    <row r="28978" spans="3:3" x14ac:dyDescent="0.2">
      <c r="C28978" s="13"/>
    </row>
    <row r="28979" spans="3:3" x14ac:dyDescent="0.2">
      <c r="C28979" s="13"/>
    </row>
    <row r="28980" spans="3:3" x14ac:dyDescent="0.2">
      <c r="C28980" s="13"/>
    </row>
    <row r="28981" spans="3:3" x14ac:dyDescent="0.2">
      <c r="C28981" s="13"/>
    </row>
    <row r="28982" spans="3:3" x14ac:dyDescent="0.2">
      <c r="C28982" s="13"/>
    </row>
    <row r="28983" spans="3:3" x14ac:dyDescent="0.2">
      <c r="C28983" s="13"/>
    </row>
    <row r="28984" spans="3:3" x14ac:dyDescent="0.2">
      <c r="C28984" s="13"/>
    </row>
    <row r="28985" spans="3:3" x14ac:dyDescent="0.2">
      <c r="C28985" s="13"/>
    </row>
    <row r="28986" spans="3:3" x14ac:dyDescent="0.2">
      <c r="C28986" s="13"/>
    </row>
    <row r="28987" spans="3:3" x14ac:dyDescent="0.2">
      <c r="C28987" s="13"/>
    </row>
    <row r="28988" spans="3:3" x14ac:dyDescent="0.2">
      <c r="C28988" s="13"/>
    </row>
    <row r="28989" spans="3:3" x14ac:dyDescent="0.2">
      <c r="C28989" s="13"/>
    </row>
    <row r="28990" spans="3:3" x14ac:dyDescent="0.2">
      <c r="C28990" s="13"/>
    </row>
    <row r="28991" spans="3:3" x14ac:dyDescent="0.2">
      <c r="C28991" s="13"/>
    </row>
    <row r="28992" spans="3:3" x14ac:dyDescent="0.2">
      <c r="C28992" s="13"/>
    </row>
    <row r="28993" spans="3:3" x14ac:dyDescent="0.2">
      <c r="C28993" s="13"/>
    </row>
    <row r="28994" spans="3:3" x14ac:dyDescent="0.2">
      <c r="C28994" s="13"/>
    </row>
    <row r="28995" spans="3:3" x14ac:dyDescent="0.2">
      <c r="C28995" s="13"/>
    </row>
    <row r="28996" spans="3:3" x14ac:dyDescent="0.2">
      <c r="C28996" s="13"/>
    </row>
    <row r="28997" spans="3:3" x14ac:dyDescent="0.2">
      <c r="C28997" s="13"/>
    </row>
    <row r="28998" spans="3:3" x14ac:dyDescent="0.2">
      <c r="C28998" s="13"/>
    </row>
    <row r="28999" spans="3:3" x14ac:dyDescent="0.2">
      <c r="C28999" s="13"/>
    </row>
    <row r="29000" spans="3:3" x14ac:dyDescent="0.2">
      <c r="C29000" s="13"/>
    </row>
    <row r="29001" spans="3:3" x14ac:dyDescent="0.2">
      <c r="C29001" s="13"/>
    </row>
    <row r="29002" spans="3:3" x14ac:dyDescent="0.2">
      <c r="C29002" s="13"/>
    </row>
    <row r="29003" spans="3:3" x14ac:dyDescent="0.2">
      <c r="C29003" s="13"/>
    </row>
    <row r="29004" spans="3:3" x14ac:dyDescent="0.2">
      <c r="C29004" s="13"/>
    </row>
    <row r="29005" spans="3:3" x14ac:dyDescent="0.2">
      <c r="C29005" s="13"/>
    </row>
    <row r="29006" spans="3:3" x14ac:dyDescent="0.2">
      <c r="C29006" s="13"/>
    </row>
    <row r="29007" spans="3:3" x14ac:dyDescent="0.2">
      <c r="C29007" s="13"/>
    </row>
    <row r="29008" spans="3:3" x14ac:dyDescent="0.2">
      <c r="C29008" s="13"/>
    </row>
    <row r="29009" spans="3:3" x14ac:dyDescent="0.2">
      <c r="C29009" s="13"/>
    </row>
    <row r="29010" spans="3:3" x14ac:dyDescent="0.2">
      <c r="C29010" s="13"/>
    </row>
    <row r="29011" spans="3:3" x14ac:dyDescent="0.2">
      <c r="C29011" s="13"/>
    </row>
    <row r="29012" spans="3:3" x14ac:dyDescent="0.2">
      <c r="C29012" s="13"/>
    </row>
    <row r="29013" spans="3:3" x14ac:dyDescent="0.2">
      <c r="C29013" s="13"/>
    </row>
    <row r="29014" spans="3:3" x14ac:dyDescent="0.2">
      <c r="C29014" s="13"/>
    </row>
    <row r="29015" spans="3:3" x14ac:dyDescent="0.2">
      <c r="C29015" s="13"/>
    </row>
    <row r="29016" spans="3:3" x14ac:dyDescent="0.2">
      <c r="C29016" s="13"/>
    </row>
    <row r="29017" spans="3:3" x14ac:dyDescent="0.2">
      <c r="C29017" s="13"/>
    </row>
    <row r="29018" spans="3:3" x14ac:dyDescent="0.2">
      <c r="C29018" s="13"/>
    </row>
    <row r="29019" spans="3:3" x14ac:dyDescent="0.2">
      <c r="C29019" s="13"/>
    </row>
    <row r="29020" spans="3:3" x14ac:dyDescent="0.2">
      <c r="C29020" s="13"/>
    </row>
    <row r="29021" spans="3:3" x14ac:dyDescent="0.2">
      <c r="C29021" s="13"/>
    </row>
    <row r="29022" spans="3:3" x14ac:dyDescent="0.2">
      <c r="C29022" s="13"/>
    </row>
    <row r="29023" spans="3:3" x14ac:dyDescent="0.2">
      <c r="C29023" s="13"/>
    </row>
    <row r="29024" spans="3:3" x14ac:dyDescent="0.2">
      <c r="C29024" s="13"/>
    </row>
    <row r="29025" spans="3:3" x14ac:dyDescent="0.2">
      <c r="C29025" s="13"/>
    </row>
    <row r="29026" spans="3:3" x14ac:dyDescent="0.2">
      <c r="C29026" s="13"/>
    </row>
    <row r="29027" spans="3:3" x14ac:dyDescent="0.2">
      <c r="C29027" s="13"/>
    </row>
    <row r="29028" spans="3:3" x14ac:dyDescent="0.2">
      <c r="C29028" s="13"/>
    </row>
    <row r="29029" spans="3:3" x14ac:dyDescent="0.2">
      <c r="C29029" s="13"/>
    </row>
    <row r="29030" spans="3:3" x14ac:dyDescent="0.2">
      <c r="C29030" s="13"/>
    </row>
    <row r="29031" spans="3:3" x14ac:dyDescent="0.2">
      <c r="C29031" s="13"/>
    </row>
    <row r="29032" spans="3:3" x14ac:dyDescent="0.2">
      <c r="C29032" s="13"/>
    </row>
    <row r="29033" spans="3:3" x14ac:dyDescent="0.2">
      <c r="C29033" s="13"/>
    </row>
    <row r="29034" spans="3:3" x14ac:dyDescent="0.2">
      <c r="C29034" s="13"/>
    </row>
    <row r="29035" spans="3:3" x14ac:dyDescent="0.2">
      <c r="C29035" s="13"/>
    </row>
    <row r="29036" spans="3:3" x14ac:dyDescent="0.2">
      <c r="C29036" s="13"/>
    </row>
    <row r="29037" spans="3:3" x14ac:dyDescent="0.2">
      <c r="C29037" s="13"/>
    </row>
    <row r="29038" spans="3:3" x14ac:dyDescent="0.2">
      <c r="C29038" s="13"/>
    </row>
    <row r="29039" spans="3:3" x14ac:dyDescent="0.2">
      <c r="C29039" s="13"/>
    </row>
    <row r="29040" spans="3:3" x14ac:dyDescent="0.2">
      <c r="C29040" s="13"/>
    </row>
    <row r="29041" spans="3:3" x14ac:dyDescent="0.2">
      <c r="C29041" s="13"/>
    </row>
    <row r="29042" spans="3:3" x14ac:dyDescent="0.2">
      <c r="C29042" s="13"/>
    </row>
    <row r="29043" spans="3:3" x14ac:dyDescent="0.2">
      <c r="C29043" s="13"/>
    </row>
    <row r="29044" spans="3:3" x14ac:dyDescent="0.2">
      <c r="C29044" s="13"/>
    </row>
    <row r="29045" spans="3:3" x14ac:dyDescent="0.2">
      <c r="C29045" s="13"/>
    </row>
    <row r="29046" spans="3:3" x14ac:dyDescent="0.2">
      <c r="C29046" s="13"/>
    </row>
    <row r="29047" spans="3:3" x14ac:dyDescent="0.2">
      <c r="C29047" s="13"/>
    </row>
    <row r="29048" spans="3:3" x14ac:dyDescent="0.2">
      <c r="C29048" s="13"/>
    </row>
    <row r="29049" spans="3:3" x14ac:dyDescent="0.2">
      <c r="C29049" s="13"/>
    </row>
    <row r="29050" spans="3:3" x14ac:dyDescent="0.2">
      <c r="C29050" s="13"/>
    </row>
    <row r="29051" spans="3:3" x14ac:dyDescent="0.2">
      <c r="C29051" s="13"/>
    </row>
    <row r="29052" spans="3:3" x14ac:dyDescent="0.2">
      <c r="C29052" s="13"/>
    </row>
    <row r="29053" spans="3:3" x14ac:dyDescent="0.2">
      <c r="C29053" s="13"/>
    </row>
    <row r="29054" spans="3:3" x14ac:dyDescent="0.2">
      <c r="C29054" s="13"/>
    </row>
    <row r="29055" spans="3:3" x14ac:dyDescent="0.2">
      <c r="C29055" s="13"/>
    </row>
    <row r="29056" spans="3:3" x14ac:dyDescent="0.2">
      <c r="C29056" s="13"/>
    </row>
    <row r="29057" spans="3:3" x14ac:dyDescent="0.2">
      <c r="C29057" s="13"/>
    </row>
    <row r="29058" spans="3:3" x14ac:dyDescent="0.2">
      <c r="C29058" s="13"/>
    </row>
    <row r="29059" spans="3:3" x14ac:dyDescent="0.2">
      <c r="C29059" s="13"/>
    </row>
    <row r="29060" spans="3:3" x14ac:dyDescent="0.2">
      <c r="C29060" s="13"/>
    </row>
    <row r="29061" spans="3:3" x14ac:dyDescent="0.2">
      <c r="C29061" s="13"/>
    </row>
    <row r="29062" spans="3:3" x14ac:dyDescent="0.2">
      <c r="C29062" s="13"/>
    </row>
    <row r="29063" spans="3:3" x14ac:dyDescent="0.2">
      <c r="C29063" s="13"/>
    </row>
    <row r="29064" spans="3:3" x14ac:dyDescent="0.2">
      <c r="C29064" s="13"/>
    </row>
    <row r="29065" spans="3:3" x14ac:dyDescent="0.2">
      <c r="C29065" s="13"/>
    </row>
    <row r="29066" spans="3:3" x14ac:dyDescent="0.2">
      <c r="C29066" s="13"/>
    </row>
    <row r="29067" spans="3:3" x14ac:dyDescent="0.2">
      <c r="C29067" s="13"/>
    </row>
    <row r="29068" spans="3:3" x14ac:dyDescent="0.2">
      <c r="C29068" s="13"/>
    </row>
    <row r="29069" spans="3:3" x14ac:dyDescent="0.2">
      <c r="C29069" s="13"/>
    </row>
    <row r="29070" spans="3:3" x14ac:dyDescent="0.2">
      <c r="C29070" s="13"/>
    </row>
    <row r="29071" spans="3:3" x14ac:dyDescent="0.2">
      <c r="C29071" s="13"/>
    </row>
    <row r="29072" spans="3:3" x14ac:dyDescent="0.2">
      <c r="C29072" s="13"/>
    </row>
    <row r="29073" spans="3:3" x14ac:dyDescent="0.2">
      <c r="C29073" s="13"/>
    </row>
    <row r="29074" spans="3:3" x14ac:dyDescent="0.2">
      <c r="C29074" s="13"/>
    </row>
    <row r="29075" spans="3:3" x14ac:dyDescent="0.2">
      <c r="C29075" s="13"/>
    </row>
    <row r="29076" spans="3:3" x14ac:dyDescent="0.2">
      <c r="C29076" s="13"/>
    </row>
    <row r="29077" spans="3:3" x14ac:dyDescent="0.2">
      <c r="C29077" s="13"/>
    </row>
    <row r="29078" spans="3:3" x14ac:dyDescent="0.2">
      <c r="C29078" s="13"/>
    </row>
    <row r="29079" spans="3:3" x14ac:dyDescent="0.2">
      <c r="C29079" s="13"/>
    </row>
    <row r="29080" spans="3:3" x14ac:dyDescent="0.2">
      <c r="C29080" s="13"/>
    </row>
    <row r="29081" spans="3:3" x14ac:dyDescent="0.2">
      <c r="C29081" s="13"/>
    </row>
    <row r="29082" spans="3:3" x14ac:dyDescent="0.2">
      <c r="C29082" s="13"/>
    </row>
    <row r="29083" spans="3:3" x14ac:dyDescent="0.2">
      <c r="C29083" s="13"/>
    </row>
    <row r="29084" spans="3:3" x14ac:dyDescent="0.2">
      <c r="C29084" s="13"/>
    </row>
    <row r="29085" spans="3:3" x14ac:dyDescent="0.2">
      <c r="C29085" s="13"/>
    </row>
    <row r="29086" spans="3:3" x14ac:dyDescent="0.2">
      <c r="C29086" s="13"/>
    </row>
    <row r="29087" spans="3:3" x14ac:dyDescent="0.2">
      <c r="C29087" s="13"/>
    </row>
    <row r="29088" spans="3:3" x14ac:dyDescent="0.2">
      <c r="C29088" s="13"/>
    </row>
    <row r="29089" spans="3:3" x14ac:dyDescent="0.2">
      <c r="C29089" s="13"/>
    </row>
    <row r="29090" spans="3:3" x14ac:dyDescent="0.2">
      <c r="C29090" s="13"/>
    </row>
    <row r="29091" spans="3:3" x14ac:dyDescent="0.2">
      <c r="C29091" s="13"/>
    </row>
    <row r="29092" spans="3:3" x14ac:dyDescent="0.2">
      <c r="C29092" s="13"/>
    </row>
    <row r="29093" spans="3:3" x14ac:dyDescent="0.2">
      <c r="C29093" s="13"/>
    </row>
    <row r="29094" spans="3:3" x14ac:dyDescent="0.2">
      <c r="C29094" s="13"/>
    </row>
    <row r="29095" spans="3:3" x14ac:dyDescent="0.2">
      <c r="C29095" s="13"/>
    </row>
    <row r="29096" spans="3:3" x14ac:dyDescent="0.2">
      <c r="C29096" s="13"/>
    </row>
    <row r="29097" spans="3:3" x14ac:dyDescent="0.2">
      <c r="C29097" s="13"/>
    </row>
    <row r="29098" spans="3:3" x14ac:dyDescent="0.2">
      <c r="C29098" s="13"/>
    </row>
    <row r="29099" spans="3:3" x14ac:dyDescent="0.2">
      <c r="C29099" s="13"/>
    </row>
    <row r="29100" spans="3:3" x14ac:dyDescent="0.2">
      <c r="C29100" s="13"/>
    </row>
    <row r="29101" spans="3:3" x14ac:dyDescent="0.2">
      <c r="C29101" s="13"/>
    </row>
    <row r="29102" spans="3:3" x14ac:dyDescent="0.2">
      <c r="C29102" s="13"/>
    </row>
    <row r="29103" spans="3:3" x14ac:dyDescent="0.2">
      <c r="C29103" s="13"/>
    </row>
    <row r="29104" spans="3:3" x14ac:dyDescent="0.2">
      <c r="C29104" s="13"/>
    </row>
    <row r="29105" spans="3:3" x14ac:dyDescent="0.2">
      <c r="C29105" s="13"/>
    </row>
    <row r="29106" spans="3:3" x14ac:dyDescent="0.2">
      <c r="C29106" s="13"/>
    </row>
    <row r="29107" spans="3:3" x14ac:dyDescent="0.2">
      <c r="C29107" s="13"/>
    </row>
    <row r="29108" spans="3:3" x14ac:dyDescent="0.2">
      <c r="C29108" s="13"/>
    </row>
    <row r="29109" spans="3:3" x14ac:dyDescent="0.2">
      <c r="C29109" s="13"/>
    </row>
    <row r="29110" spans="3:3" x14ac:dyDescent="0.2">
      <c r="C29110" s="13"/>
    </row>
    <row r="29111" spans="3:3" x14ac:dyDescent="0.2">
      <c r="C29111" s="13"/>
    </row>
    <row r="29112" spans="3:3" x14ac:dyDescent="0.2">
      <c r="C29112" s="13"/>
    </row>
    <row r="29113" spans="3:3" x14ac:dyDescent="0.2">
      <c r="C29113" s="13"/>
    </row>
    <row r="29114" spans="3:3" x14ac:dyDescent="0.2">
      <c r="C29114" s="13"/>
    </row>
    <row r="29115" spans="3:3" x14ac:dyDescent="0.2">
      <c r="C29115" s="13"/>
    </row>
    <row r="29116" spans="3:3" x14ac:dyDescent="0.2">
      <c r="C29116" s="13"/>
    </row>
    <row r="29117" spans="3:3" x14ac:dyDescent="0.2">
      <c r="C29117" s="13"/>
    </row>
    <row r="29118" spans="3:3" x14ac:dyDescent="0.2">
      <c r="C29118" s="13"/>
    </row>
    <row r="29119" spans="3:3" x14ac:dyDescent="0.2">
      <c r="C29119" s="13"/>
    </row>
    <row r="29120" spans="3:3" x14ac:dyDescent="0.2">
      <c r="C29120" s="13"/>
    </row>
    <row r="29121" spans="3:3" x14ac:dyDescent="0.2">
      <c r="C29121" s="13"/>
    </row>
    <row r="29122" spans="3:3" x14ac:dyDescent="0.2">
      <c r="C29122" s="13"/>
    </row>
    <row r="29123" spans="3:3" x14ac:dyDescent="0.2">
      <c r="C29123" s="13"/>
    </row>
    <row r="29124" spans="3:3" x14ac:dyDescent="0.2">
      <c r="C29124" s="13"/>
    </row>
    <row r="29125" spans="3:3" x14ac:dyDescent="0.2">
      <c r="C29125" s="13"/>
    </row>
    <row r="29126" spans="3:3" x14ac:dyDescent="0.2">
      <c r="C29126" s="13"/>
    </row>
    <row r="29127" spans="3:3" x14ac:dyDescent="0.2">
      <c r="C29127" s="13"/>
    </row>
    <row r="29128" spans="3:3" x14ac:dyDescent="0.2">
      <c r="C29128" s="13"/>
    </row>
    <row r="29129" spans="3:3" x14ac:dyDescent="0.2">
      <c r="C29129" s="13"/>
    </row>
    <row r="29130" spans="3:3" x14ac:dyDescent="0.2">
      <c r="C29130" s="13"/>
    </row>
    <row r="29131" spans="3:3" x14ac:dyDescent="0.2">
      <c r="C29131" s="13"/>
    </row>
    <row r="29132" spans="3:3" x14ac:dyDescent="0.2">
      <c r="C29132" s="13"/>
    </row>
    <row r="29133" spans="3:3" x14ac:dyDescent="0.2">
      <c r="C29133" s="13"/>
    </row>
    <row r="29134" spans="3:3" x14ac:dyDescent="0.2">
      <c r="C29134" s="13"/>
    </row>
    <row r="29135" spans="3:3" x14ac:dyDescent="0.2">
      <c r="C29135" s="13"/>
    </row>
    <row r="29136" spans="3:3" x14ac:dyDescent="0.2">
      <c r="C29136" s="13"/>
    </row>
    <row r="29137" spans="3:3" x14ac:dyDescent="0.2">
      <c r="C29137" s="13"/>
    </row>
    <row r="29138" spans="3:3" x14ac:dyDescent="0.2">
      <c r="C29138" s="13"/>
    </row>
    <row r="29139" spans="3:3" x14ac:dyDescent="0.2">
      <c r="C29139" s="13"/>
    </row>
    <row r="29140" spans="3:3" x14ac:dyDescent="0.2">
      <c r="C29140" s="13"/>
    </row>
    <row r="29141" spans="3:3" x14ac:dyDescent="0.2">
      <c r="C29141" s="13"/>
    </row>
    <row r="29142" spans="3:3" x14ac:dyDescent="0.2">
      <c r="C29142" s="13"/>
    </row>
    <row r="29143" spans="3:3" x14ac:dyDescent="0.2">
      <c r="C29143" s="13"/>
    </row>
    <row r="29144" spans="3:3" x14ac:dyDescent="0.2">
      <c r="C29144" s="13"/>
    </row>
    <row r="29145" spans="3:3" x14ac:dyDescent="0.2">
      <c r="C29145" s="13"/>
    </row>
    <row r="29146" spans="3:3" x14ac:dyDescent="0.2">
      <c r="C29146" s="13"/>
    </row>
    <row r="29147" spans="3:3" x14ac:dyDescent="0.2">
      <c r="C29147" s="13"/>
    </row>
    <row r="29148" spans="3:3" x14ac:dyDescent="0.2">
      <c r="C29148" s="13"/>
    </row>
    <row r="29149" spans="3:3" x14ac:dyDescent="0.2">
      <c r="C29149" s="13"/>
    </row>
    <row r="29150" spans="3:3" x14ac:dyDescent="0.2">
      <c r="C29150" s="13"/>
    </row>
    <row r="29151" spans="3:3" x14ac:dyDescent="0.2">
      <c r="C29151" s="13"/>
    </row>
    <row r="29152" spans="3:3" x14ac:dyDescent="0.2">
      <c r="C29152" s="13"/>
    </row>
    <row r="29153" spans="3:3" x14ac:dyDescent="0.2">
      <c r="C29153" s="13"/>
    </row>
    <row r="29154" spans="3:3" x14ac:dyDescent="0.2">
      <c r="C29154" s="13"/>
    </row>
    <row r="29155" spans="3:3" x14ac:dyDescent="0.2">
      <c r="C29155" s="13"/>
    </row>
    <row r="29156" spans="3:3" x14ac:dyDescent="0.2">
      <c r="C29156" s="13"/>
    </row>
    <row r="29157" spans="3:3" x14ac:dyDescent="0.2">
      <c r="C29157" s="13"/>
    </row>
    <row r="29158" spans="3:3" x14ac:dyDescent="0.2">
      <c r="C29158" s="13"/>
    </row>
    <row r="29159" spans="3:3" x14ac:dyDescent="0.2">
      <c r="C29159" s="13"/>
    </row>
    <row r="29160" spans="3:3" x14ac:dyDescent="0.2">
      <c r="C29160" s="13"/>
    </row>
    <row r="29161" spans="3:3" x14ac:dyDescent="0.2">
      <c r="C29161" s="13"/>
    </row>
    <row r="29162" spans="3:3" x14ac:dyDescent="0.2">
      <c r="C29162" s="13"/>
    </row>
    <row r="29163" spans="3:3" x14ac:dyDescent="0.2">
      <c r="C29163" s="13"/>
    </row>
    <row r="29164" spans="3:3" x14ac:dyDescent="0.2">
      <c r="C29164" s="13"/>
    </row>
    <row r="29165" spans="3:3" x14ac:dyDescent="0.2">
      <c r="C29165" s="13"/>
    </row>
    <row r="29166" spans="3:3" x14ac:dyDescent="0.2">
      <c r="C29166" s="13"/>
    </row>
    <row r="29167" spans="3:3" x14ac:dyDescent="0.2">
      <c r="C29167" s="13"/>
    </row>
    <row r="29168" spans="3:3" x14ac:dyDescent="0.2">
      <c r="C29168" s="13"/>
    </row>
    <row r="29169" spans="3:3" x14ac:dyDescent="0.2">
      <c r="C29169" s="13"/>
    </row>
    <row r="29170" spans="3:3" x14ac:dyDescent="0.2">
      <c r="C29170" s="13"/>
    </row>
    <row r="29171" spans="3:3" x14ac:dyDescent="0.2">
      <c r="C29171" s="13"/>
    </row>
    <row r="29172" spans="3:3" x14ac:dyDescent="0.2">
      <c r="C29172" s="13"/>
    </row>
    <row r="29173" spans="3:3" x14ac:dyDescent="0.2">
      <c r="C29173" s="13"/>
    </row>
    <row r="29174" spans="3:3" x14ac:dyDescent="0.2">
      <c r="C29174" s="13"/>
    </row>
    <row r="29175" spans="3:3" x14ac:dyDescent="0.2">
      <c r="C29175" s="13"/>
    </row>
    <row r="29176" spans="3:3" x14ac:dyDescent="0.2">
      <c r="C29176" s="13"/>
    </row>
    <row r="29177" spans="3:3" x14ac:dyDescent="0.2">
      <c r="C29177" s="13"/>
    </row>
    <row r="29178" spans="3:3" x14ac:dyDescent="0.2">
      <c r="C29178" s="13"/>
    </row>
    <row r="29179" spans="3:3" x14ac:dyDescent="0.2">
      <c r="C29179" s="13"/>
    </row>
    <row r="29180" spans="3:3" x14ac:dyDescent="0.2">
      <c r="C29180" s="13"/>
    </row>
    <row r="29181" spans="3:3" x14ac:dyDescent="0.2">
      <c r="C29181" s="13"/>
    </row>
    <row r="29182" spans="3:3" x14ac:dyDescent="0.2">
      <c r="C29182" s="13"/>
    </row>
    <row r="29183" spans="3:3" x14ac:dyDescent="0.2">
      <c r="C29183" s="13"/>
    </row>
    <row r="29184" spans="3:3" x14ac:dyDescent="0.2">
      <c r="C29184" s="13"/>
    </row>
    <row r="29185" spans="3:3" x14ac:dyDescent="0.2">
      <c r="C29185" s="13"/>
    </row>
    <row r="29186" spans="3:3" x14ac:dyDescent="0.2">
      <c r="C29186" s="13"/>
    </row>
    <row r="29187" spans="3:3" x14ac:dyDescent="0.2">
      <c r="C29187" s="13"/>
    </row>
    <row r="29188" spans="3:3" x14ac:dyDescent="0.2">
      <c r="C29188" s="13"/>
    </row>
    <row r="29189" spans="3:3" x14ac:dyDescent="0.2">
      <c r="C29189" s="13"/>
    </row>
    <row r="29190" spans="3:3" x14ac:dyDescent="0.2">
      <c r="C29190" s="13"/>
    </row>
    <row r="29191" spans="3:3" x14ac:dyDescent="0.2">
      <c r="C29191" s="13"/>
    </row>
    <row r="29192" spans="3:3" x14ac:dyDescent="0.2">
      <c r="C29192" s="13"/>
    </row>
    <row r="29193" spans="3:3" x14ac:dyDescent="0.2">
      <c r="C29193" s="13"/>
    </row>
    <row r="29194" spans="3:3" x14ac:dyDescent="0.2">
      <c r="C29194" s="13"/>
    </row>
    <row r="29195" spans="3:3" x14ac:dyDescent="0.2">
      <c r="C29195" s="13"/>
    </row>
    <row r="29196" spans="3:3" x14ac:dyDescent="0.2">
      <c r="C29196" s="13"/>
    </row>
    <row r="29197" spans="3:3" x14ac:dyDescent="0.2">
      <c r="C29197" s="13"/>
    </row>
    <row r="29198" spans="3:3" x14ac:dyDescent="0.2">
      <c r="C29198" s="13"/>
    </row>
    <row r="29199" spans="3:3" x14ac:dyDescent="0.2">
      <c r="C29199" s="13"/>
    </row>
    <row r="29200" spans="3:3" x14ac:dyDescent="0.2">
      <c r="C29200" s="13"/>
    </row>
    <row r="29201" spans="3:3" x14ac:dyDescent="0.2">
      <c r="C29201" s="13"/>
    </row>
    <row r="29202" spans="3:3" x14ac:dyDescent="0.2">
      <c r="C29202" s="13"/>
    </row>
    <row r="29203" spans="3:3" x14ac:dyDescent="0.2">
      <c r="C29203" s="13"/>
    </row>
    <row r="29204" spans="3:3" x14ac:dyDescent="0.2">
      <c r="C29204" s="13"/>
    </row>
    <row r="29205" spans="3:3" x14ac:dyDescent="0.2">
      <c r="C29205" s="13"/>
    </row>
    <row r="29206" spans="3:3" x14ac:dyDescent="0.2">
      <c r="C29206" s="13"/>
    </row>
    <row r="29207" spans="3:3" x14ac:dyDescent="0.2">
      <c r="C29207" s="13"/>
    </row>
    <row r="29208" spans="3:3" x14ac:dyDescent="0.2">
      <c r="C29208" s="13"/>
    </row>
    <row r="29209" spans="3:3" x14ac:dyDescent="0.2">
      <c r="C29209" s="13"/>
    </row>
    <row r="29210" spans="3:3" x14ac:dyDescent="0.2">
      <c r="C29210" s="13"/>
    </row>
    <row r="29211" spans="3:3" x14ac:dyDescent="0.2">
      <c r="C29211" s="13"/>
    </row>
    <row r="29212" spans="3:3" x14ac:dyDescent="0.2">
      <c r="C29212" s="13"/>
    </row>
    <row r="29213" spans="3:3" x14ac:dyDescent="0.2">
      <c r="C29213" s="13"/>
    </row>
    <row r="29214" spans="3:3" x14ac:dyDescent="0.2">
      <c r="C29214" s="13"/>
    </row>
    <row r="29215" spans="3:3" x14ac:dyDescent="0.2">
      <c r="C29215" s="13"/>
    </row>
    <row r="29216" spans="3:3" x14ac:dyDescent="0.2">
      <c r="C29216" s="13"/>
    </row>
    <row r="29217" spans="3:3" x14ac:dyDescent="0.2">
      <c r="C29217" s="13"/>
    </row>
    <row r="29218" spans="3:3" x14ac:dyDescent="0.2">
      <c r="C29218" s="13"/>
    </row>
    <row r="29219" spans="3:3" x14ac:dyDescent="0.2">
      <c r="C29219" s="13"/>
    </row>
    <row r="29220" spans="3:3" x14ac:dyDescent="0.2">
      <c r="C29220" s="13"/>
    </row>
    <row r="29221" spans="3:3" x14ac:dyDescent="0.2">
      <c r="C29221" s="13"/>
    </row>
    <row r="29222" spans="3:3" x14ac:dyDescent="0.2">
      <c r="C29222" s="13"/>
    </row>
    <row r="29223" spans="3:3" x14ac:dyDescent="0.2">
      <c r="C29223" s="13"/>
    </row>
    <row r="29224" spans="3:3" x14ac:dyDescent="0.2">
      <c r="C29224" s="13"/>
    </row>
    <row r="29225" spans="3:3" x14ac:dyDescent="0.2">
      <c r="C29225" s="13"/>
    </row>
    <row r="29226" spans="3:3" x14ac:dyDescent="0.2">
      <c r="C29226" s="13"/>
    </row>
    <row r="29227" spans="3:3" x14ac:dyDescent="0.2">
      <c r="C29227" s="13"/>
    </row>
    <row r="29228" spans="3:3" x14ac:dyDescent="0.2">
      <c r="C29228" s="13"/>
    </row>
    <row r="29229" spans="3:3" x14ac:dyDescent="0.2">
      <c r="C29229" s="13"/>
    </row>
    <row r="29230" spans="3:3" x14ac:dyDescent="0.2">
      <c r="C29230" s="13"/>
    </row>
    <row r="29231" spans="3:3" x14ac:dyDescent="0.2">
      <c r="C29231" s="13"/>
    </row>
    <row r="29232" spans="3:3" x14ac:dyDescent="0.2">
      <c r="C29232" s="13"/>
    </row>
    <row r="29233" spans="3:3" x14ac:dyDescent="0.2">
      <c r="C29233" s="13"/>
    </row>
    <row r="29234" spans="3:3" x14ac:dyDescent="0.2">
      <c r="C29234" s="13"/>
    </row>
    <row r="29235" spans="3:3" x14ac:dyDescent="0.2">
      <c r="C29235" s="13"/>
    </row>
    <row r="29236" spans="3:3" x14ac:dyDescent="0.2">
      <c r="C29236" s="13"/>
    </row>
    <row r="29237" spans="3:3" x14ac:dyDescent="0.2">
      <c r="C29237" s="13"/>
    </row>
    <row r="29238" spans="3:3" x14ac:dyDescent="0.2">
      <c r="C29238" s="13"/>
    </row>
    <row r="29239" spans="3:3" x14ac:dyDescent="0.2">
      <c r="C29239" s="13"/>
    </row>
    <row r="29240" spans="3:3" x14ac:dyDescent="0.2">
      <c r="C29240" s="13"/>
    </row>
    <row r="29241" spans="3:3" x14ac:dyDescent="0.2">
      <c r="C29241" s="13"/>
    </row>
    <row r="29242" spans="3:3" x14ac:dyDescent="0.2">
      <c r="C29242" s="13"/>
    </row>
    <row r="29243" spans="3:3" x14ac:dyDescent="0.2">
      <c r="C29243" s="13"/>
    </row>
    <row r="29244" spans="3:3" x14ac:dyDescent="0.2">
      <c r="C29244" s="13"/>
    </row>
    <row r="29245" spans="3:3" x14ac:dyDescent="0.2">
      <c r="C29245" s="13"/>
    </row>
    <row r="29246" spans="3:3" x14ac:dyDescent="0.2">
      <c r="C29246" s="13"/>
    </row>
    <row r="29247" spans="3:3" x14ac:dyDescent="0.2">
      <c r="C29247" s="13"/>
    </row>
    <row r="29248" spans="3:3" x14ac:dyDescent="0.2">
      <c r="C29248" s="13"/>
    </row>
    <row r="29249" spans="3:3" x14ac:dyDescent="0.2">
      <c r="C29249" s="13"/>
    </row>
    <row r="29250" spans="3:3" x14ac:dyDescent="0.2">
      <c r="C29250" s="13"/>
    </row>
    <row r="29251" spans="3:3" x14ac:dyDescent="0.2">
      <c r="C29251" s="13"/>
    </row>
    <row r="29252" spans="3:3" x14ac:dyDescent="0.2">
      <c r="C29252" s="13"/>
    </row>
    <row r="29253" spans="3:3" x14ac:dyDescent="0.2">
      <c r="C29253" s="13"/>
    </row>
    <row r="29254" spans="3:3" x14ac:dyDescent="0.2">
      <c r="C29254" s="13"/>
    </row>
    <row r="29255" spans="3:3" x14ac:dyDescent="0.2">
      <c r="C29255" s="13"/>
    </row>
    <row r="29256" spans="3:3" x14ac:dyDescent="0.2">
      <c r="C29256" s="13"/>
    </row>
    <row r="29257" spans="3:3" x14ac:dyDescent="0.2">
      <c r="C29257" s="13"/>
    </row>
    <row r="29258" spans="3:3" x14ac:dyDescent="0.2">
      <c r="C29258" s="13"/>
    </row>
    <row r="29259" spans="3:3" x14ac:dyDescent="0.2">
      <c r="C29259" s="13"/>
    </row>
    <row r="29260" spans="3:3" x14ac:dyDescent="0.2">
      <c r="C29260" s="13"/>
    </row>
    <row r="29261" spans="3:3" x14ac:dyDescent="0.2">
      <c r="C29261" s="13"/>
    </row>
    <row r="29262" spans="3:3" x14ac:dyDescent="0.2">
      <c r="C29262" s="13"/>
    </row>
    <row r="29263" spans="3:3" x14ac:dyDescent="0.2">
      <c r="C29263" s="13"/>
    </row>
    <row r="29264" spans="3:3" x14ac:dyDescent="0.2">
      <c r="C29264" s="13"/>
    </row>
    <row r="29265" spans="3:3" x14ac:dyDescent="0.2">
      <c r="C29265" s="13"/>
    </row>
    <row r="29266" spans="3:3" x14ac:dyDescent="0.2">
      <c r="C29266" s="13"/>
    </row>
    <row r="29267" spans="3:3" x14ac:dyDescent="0.2">
      <c r="C29267" s="13"/>
    </row>
    <row r="29268" spans="3:3" x14ac:dyDescent="0.2">
      <c r="C29268" s="13"/>
    </row>
    <row r="29269" spans="3:3" x14ac:dyDescent="0.2">
      <c r="C29269" s="13"/>
    </row>
    <row r="29270" spans="3:3" x14ac:dyDescent="0.2">
      <c r="C29270" s="13"/>
    </row>
    <row r="29271" spans="3:3" x14ac:dyDescent="0.2">
      <c r="C29271" s="13"/>
    </row>
    <row r="29272" spans="3:3" x14ac:dyDescent="0.2">
      <c r="C29272" s="13"/>
    </row>
    <row r="29273" spans="3:3" x14ac:dyDescent="0.2">
      <c r="C29273" s="13"/>
    </row>
    <row r="29274" spans="3:3" x14ac:dyDescent="0.2">
      <c r="C29274" s="13"/>
    </row>
    <row r="29275" spans="3:3" x14ac:dyDescent="0.2">
      <c r="C29275" s="13"/>
    </row>
    <row r="29276" spans="3:3" x14ac:dyDescent="0.2">
      <c r="C29276" s="13"/>
    </row>
    <row r="29277" spans="3:3" x14ac:dyDescent="0.2">
      <c r="C29277" s="13"/>
    </row>
    <row r="29278" spans="3:3" x14ac:dyDescent="0.2">
      <c r="C29278" s="13"/>
    </row>
    <row r="29279" spans="3:3" x14ac:dyDescent="0.2">
      <c r="C29279" s="13"/>
    </row>
    <row r="29280" spans="3:3" x14ac:dyDescent="0.2">
      <c r="C29280" s="13"/>
    </row>
    <row r="29281" spans="3:3" x14ac:dyDescent="0.2">
      <c r="C29281" s="13"/>
    </row>
    <row r="29282" spans="3:3" x14ac:dyDescent="0.2">
      <c r="C29282" s="13"/>
    </row>
    <row r="29283" spans="3:3" x14ac:dyDescent="0.2">
      <c r="C29283" s="13"/>
    </row>
    <row r="29284" spans="3:3" x14ac:dyDescent="0.2">
      <c r="C29284" s="13"/>
    </row>
    <row r="29285" spans="3:3" x14ac:dyDescent="0.2">
      <c r="C29285" s="13"/>
    </row>
    <row r="29286" spans="3:3" x14ac:dyDescent="0.2">
      <c r="C29286" s="13"/>
    </row>
    <row r="29287" spans="3:3" x14ac:dyDescent="0.2">
      <c r="C29287" s="13"/>
    </row>
    <row r="29288" spans="3:3" x14ac:dyDescent="0.2">
      <c r="C29288" s="13"/>
    </row>
    <row r="29289" spans="3:3" x14ac:dyDescent="0.2">
      <c r="C29289" s="13"/>
    </row>
    <row r="29290" spans="3:3" x14ac:dyDescent="0.2">
      <c r="C29290" s="13"/>
    </row>
    <row r="29291" spans="3:3" x14ac:dyDescent="0.2">
      <c r="C29291" s="13"/>
    </row>
    <row r="29292" spans="3:3" x14ac:dyDescent="0.2">
      <c r="C29292" s="13"/>
    </row>
    <row r="29293" spans="3:3" x14ac:dyDescent="0.2">
      <c r="C29293" s="13"/>
    </row>
    <row r="29294" spans="3:3" x14ac:dyDescent="0.2">
      <c r="C29294" s="13"/>
    </row>
    <row r="29295" spans="3:3" x14ac:dyDescent="0.2">
      <c r="C29295" s="13"/>
    </row>
    <row r="29296" spans="3:3" x14ac:dyDescent="0.2">
      <c r="C29296" s="13"/>
    </row>
    <row r="29297" spans="3:3" x14ac:dyDescent="0.2">
      <c r="C29297" s="13"/>
    </row>
    <row r="29298" spans="3:3" x14ac:dyDescent="0.2">
      <c r="C29298" s="13"/>
    </row>
    <row r="29299" spans="3:3" x14ac:dyDescent="0.2">
      <c r="C29299" s="13"/>
    </row>
    <row r="29300" spans="3:3" x14ac:dyDescent="0.2">
      <c r="C29300" s="13"/>
    </row>
    <row r="29301" spans="3:3" x14ac:dyDescent="0.2">
      <c r="C29301" s="13"/>
    </row>
    <row r="29302" spans="3:3" x14ac:dyDescent="0.2">
      <c r="C29302" s="13"/>
    </row>
    <row r="29303" spans="3:3" x14ac:dyDescent="0.2">
      <c r="C29303" s="13"/>
    </row>
    <row r="29304" spans="3:3" x14ac:dyDescent="0.2">
      <c r="C29304" s="13"/>
    </row>
    <row r="29305" spans="3:3" x14ac:dyDescent="0.2">
      <c r="C29305" s="13"/>
    </row>
    <row r="29306" spans="3:3" x14ac:dyDescent="0.2">
      <c r="C29306" s="13"/>
    </row>
    <row r="29307" spans="3:3" x14ac:dyDescent="0.2">
      <c r="C29307" s="13"/>
    </row>
    <row r="29308" spans="3:3" x14ac:dyDescent="0.2">
      <c r="C29308" s="13"/>
    </row>
    <row r="29309" spans="3:3" x14ac:dyDescent="0.2">
      <c r="C29309" s="13"/>
    </row>
    <row r="29310" spans="3:3" x14ac:dyDescent="0.2">
      <c r="C29310" s="13"/>
    </row>
    <row r="29311" spans="3:3" x14ac:dyDescent="0.2">
      <c r="C29311" s="13"/>
    </row>
    <row r="29312" spans="3:3" x14ac:dyDescent="0.2">
      <c r="C29312" s="13"/>
    </row>
    <row r="29313" spans="3:3" x14ac:dyDescent="0.2">
      <c r="C29313" s="13"/>
    </row>
    <row r="29314" spans="3:3" x14ac:dyDescent="0.2">
      <c r="C29314" s="13"/>
    </row>
    <row r="29315" spans="3:3" x14ac:dyDescent="0.2">
      <c r="C29315" s="13"/>
    </row>
    <row r="29316" spans="3:3" x14ac:dyDescent="0.2">
      <c r="C29316" s="13"/>
    </row>
    <row r="29317" spans="3:3" x14ac:dyDescent="0.2">
      <c r="C29317" s="13"/>
    </row>
    <row r="29318" spans="3:3" x14ac:dyDescent="0.2">
      <c r="C29318" s="13"/>
    </row>
    <row r="29319" spans="3:3" x14ac:dyDescent="0.2">
      <c r="C29319" s="13"/>
    </row>
    <row r="29320" spans="3:3" x14ac:dyDescent="0.2">
      <c r="C29320" s="13"/>
    </row>
    <row r="29321" spans="3:3" x14ac:dyDescent="0.2">
      <c r="C29321" s="13"/>
    </row>
    <row r="29322" spans="3:3" x14ac:dyDescent="0.2">
      <c r="C29322" s="13"/>
    </row>
    <row r="29323" spans="3:3" x14ac:dyDescent="0.2">
      <c r="C29323" s="13"/>
    </row>
    <row r="29324" spans="3:3" x14ac:dyDescent="0.2">
      <c r="C29324" s="13"/>
    </row>
    <row r="29325" spans="3:3" x14ac:dyDescent="0.2">
      <c r="C29325" s="13"/>
    </row>
    <row r="29326" spans="3:3" x14ac:dyDescent="0.2">
      <c r="C29326" s="13"/>
    </row>
    <row r="29327" spans="3:3" x14ac:dyDescent="0.2">
      <c r="C29327" s="13"/>
    </row>
    <row r="29328" spans="3:3" x14ac:dyDescent="0.2">
      <c r="C29328" s="13"/>
    </row>
    <row r="29329" spans="3:3" x14ac:dyDescent="0.2">
      <c r="C29329" s="13"/>
    </row>
    <row r="29330" spans="3:3" x14ac:dyDescent="0.2">
      <c r="C29330" s="13"/>
    </row>
    <row r="29331" spans="3:3" x14ac:dyDescent="0.2">
      <c r="C29331" s="13"/>
    </row>
    <row r="29332" spans="3:3" x14ac:dyDescent="0.2">
      <c r="C29332" s="13"/>
    </row>
    <row r="29333" spans="3:3" x14ac:dyDescent="0.2">
      <c r="C29333" s="13"/>
    </row>
    <row r="29334" spans="3:3" x14ac:dyDescent="0.2">
      <c r="C29334" s="13"/>
    </row>
    <row r="29335" spans="3:3" x14ac:dyDescent="0.2">
      <c r="C29335" s="13"/>
    </row>
    <row r="29336" spans="3:3" x14ac:dyDescent="0.2">
      <c r="C29336" s="13"/>
    </row>
    <row r="29337" spans="3:3" x14ac:dyDescent="0.2">
      <c r="C29337" s="13"/>
    </row>
    <row r="29338" spans="3:3" x14ac:dyDescent="0.2">
      <c r="C29338" s="13"/>
    </row>
    <row r="29339" spans="3:3" x14ac:dyDescent="0.2">
      <c r="C29339" s="13"/>
    </row>
    <row r="29340" spans="3:3" x14ac:dyDescent="0.2">
      <c r="C29340" s="13"/>
    </row>
    <row r="29341" spans="3:3" x14ac:dyDescent="0.2">
      <c r="C29341" s="13"/>
    </row>
    <row r="29342" spans="3:3" x14ac:dyDescent="0.2">
      <c r="C29342" s="13"/>
    </row>
    <row r="29343" spans="3:3" x14ac:dyDescent="0.2">
      <c r="C29343" s="13"/>
    </row>
    <row r="29344" spans="3:3" x14ac:dyDescent="0.2">
      <c r="C29344" s="13"/>
    </row>
    <row r="29345" spans="3:3" x14ac:dyDescent="0.2">
      <c r="C29345" s="13"/>
    </row>
    <row r="29346" spans="3:3" x14ac:dyDescent="0.2">
      <c r="C29346" s="13"/>
    </row>
    <row r="29347" spans="3:3" x14ac:dyDescent="0.2">
      <c r="C29347" s="13"/>
    </row>
    <row r="29348" spans="3:3" x14ac:dyDescent="0.2">
      <c r="C29348" s="13"/>
    </row>
    <row r="29349" spans="3:3" x14ac:dyDescent="0.2">
      <c r="C29349" s="13"/>
    </row>
    <row r="29350" spans="3:3" x14ac:dyDescent="0.2">
      <c r="C29350" s="13"/>
    </row>
    <row r="29351" spans="3:3" x14ac:dyDescent="0.2">
      <c r="C29351" s="13"/>
    </row>
    <row r="29352" spans="3:3" x14ac:dyDescent="0.2">
      <c r="C29352" s="13"/>
    </row>
    <row r="29353" spans="3:3" x14ac:dyDescent="0.2">
      <c r="C29353" s="13"/>
    </row>
    <row r="29354" spans="3:3" x14ac:dyDescent="0.2">
      <c r="C29354" s="13"/>
    </row>
    <row r="29355" spans="3:3" x14ac:dyDescent="0.2">
      <c r="C29355" s="13"/>
    </row>
    <row r="29356" spans="3:3" x14ac:dyDescent="0.2">
      <c r="C29356" s="13"/>
    </row>
    <row r="29357" spans="3:3" x14ac:dyDescent="0.2">
      <c r="C29357" s="13"/>
    </row>
    <row r="29358" spans="3:3" x14ac:dyDescent="0.2">
      <c r="C29358" s="13"/>
    </row>
    <row r="29359" spans="3:3" x14ac:dyDescent="0.2">
      <c r="C29359" s="13"/>
    </row>
    <row r="29360" spans="3:3" x14ac:dyDescent="0.2">
      <c r="C29360" s="13"/>
    </row>
    <row r="29361" spans="3:3" x14ac:dyDescent="0.2">
      <c r="C29361" s="13"/>
    </row>
    <row r="29362" spans="3:3" x14ac:dyDescent="0.2">
      <c r="C29362" s="13"/>
    </row>
    <row r="29363" spans="3:3" x14ac:dyDescent="0.2">
      <c r="C29363" s="13"/>
    </row>
    <row r="29364" spans="3:3" x14ac:dyDescent="0.2">
      <c r="C29364" s="13"/>
    </row>
    <row r="29365" spans="3:3" x14ac:dyDescent="0.2">
      <c r="C29365" s="13"/>
    </row>
    <row r="29366" spans="3:3" x14ac:dyDescent="0.2">
      <c r="C29366" s="13"/>
    </row>
    <row r="29367" spans="3:3" x14ac:dyDescent="0.2">
      <c r="C29367" s="13"/>
    </row>
    <row r="29368" spans="3:3" x14ac:dyDescent="0.2">
      <c r="C29368" s="13"/>
    </row>
    <row r="29369" spans="3:3" x14ac:dyDescent="0.2">
      <c r="C29369" s="13"/>
    </row>
    <row r="29370" spans="3:3" x14ac:dyDescent="0.2">
      <c r="C29370" s="13"/>
    </row>
    <row r="29371" spans="3:3" x14ac:dyDescent="0.2">
      <c r="C29371" s="13"/>
    </row>
    <row r="29372" spans="3:3" x14ac:dyDescent="0.2">
      <c r="C29372" s="13"/>
    </row>
    <row r="29373" spans="3:3" x14ac:dyDescent="0.2">
      <c r="C29373" s="13"/>
    </row>
    <row r="29374" spans="3:3" x14ac:dyDescent="0.2">
      <c r="C29374" s="13"/>
    </row>
    <row r="29375" spans="3:3" x14ac:dyDescent="0.2">
      <c r="C29375" s="13"/>
    </row>
    <row r="29376" spans="3:3" x14ac:dyDescent="0.2">
      <c r="C29376" s="13"/>
    </row>
    <row r="29377" spans="3:3" x14ac:dyDescent="0.2">
      <c r="C29377" s="13"/>
    </row>
    <row r="29378" spans="3:3" x14ac:dyDescent="0.2">
      <c r="C29378" s="13"/>
    </row>
    <row r="29379" spans="3:3" x14ac:dyDescent="0.2">
      <c r="C29379" s="13"/>
    </row>
    <row r="29380" spans="3:3" x14ac:dyDescent="0.2">
      <c r="C29380" s="13"/>
    </row>
    <row r="29381" spans="3:3" x14ac:dyDescent="0.2">
      <c r="C29381" s="13"/>
    </row>
    <row r="29382" spans="3:3" x14ac:dyDescent="0.2">
      <c r="C29382" s="13"/>
    </row>
    <row r="29383" spans="3:3" x14ac:dyDescent="0.2">
      <c r="C29383" s="13"/>
    </row>
    <row r="29384" spans="3:3" x14ac:dyDescent="0.2">
      <c r="C29384" s="13"/>
    </row>
    <row r="29385" spans="3:3" x14ac:dyDescent="0.2">
      <c r="C29385" s="13"/>
    </row>
    <row r="29386" spans="3:3" x14ac:dyDescent="0.2">
      <c r="C29386" s="13"/>
    </row>
    <row r="29387" spans="3:3" x14ac:dyDescent="0.2">
      <c r="C29387" s="13"/>
    </row>
    <row r="29388" spans="3:3" x14ac:dyDescent="0.2">
      <c r="C29388" s="13"/>
    </row>
    <row r="29389" spans="3:3" x14ac:dyDescent="0.2">
      <c r="C29389" s="13"/>
    </row>
    <row r="29390" spans="3:3" x14ac:dyDescent="0.2">
      <c r="C29390" s="13"/>
    </row>
    <row r="29391" spans="3:3" x14ac:dyDescent="0.2">
      <c r="C29391" s="13"/>
    </row>
    <row r="29392" spans="3:3" x14ac:dyDescent="0.2">
      <c r="C29392" s="13"/>
    </row>
    <row r="29393" spans="3:3" x14ac:dyDescent="0.2">
      <c r="C29393" s="13"/>
    </row>
    <row r="29394" spans="3:3" x14ac:dyDescent="0.2">
      <c r="C29394" s="13"/>
    </row>
    <row r="29395" spans="3:3" x14ac:dyDescent="0.2">
      <c r="C29395" s="13"/>
    </row>
    <row r="29396" spans="3:3" x14ac:dyDescent="0.2">
      <c r="C29396" s="13"/>
    </row>
    <row r="29397" spans="3:3" x14ac:dyDescent="0.2">
      <c r="C29397" s="13"/>
    </row>
    <row r="29398" spans="3:3" x14ac:dyDescent="0.2">
      <c r="C29398" s="13"/>
    </row>
    <row r="29399" spans="3:3" x14ac:dyDescent="0.2">
      <c r="C29399" s="13"/>
    </row>
    <row r="29400" spans="3:3" x14ac:dyDescent="0.2">
      <c r="C29400" s="13"/>
    </row>
    <row r="29401" spans="3:3" x14ac:dyDescent="0.2">
      <c r="C29401" s="13"/>
    </row>
    <row r="29402" spans="3:3" x14ac:dyDescent="0.2">
      <c r="C29402" s="13"/>
    </row>
    <row r="29403" spans="3:3" x14ac:dyDescent="0.2">
      <c r="C29403" s="13"/>
    </row>
    <row r="29404" spans="3:3" x14ac:dyDescent="0.2">
      <c r="C29404" s="13"/>
    </row>
    <row r="29405" spans="3:3" x14ac:dyDescent="0.2">
      <c r="C29405" s="13"/>
    </row>
    <row r="29406" spans="3:3" x14ac:dyDescent="0.2">
      <c r="C29406" s="13"/>
    </row>
    <row r="29407" spans="3:3" x14ac:dyDescent="0.2">
      <c r="C29407" s="13"/>
    </row>
    <row r="29408" spans="3:3" x14ac:dyDescent="0.2">
      <c r="C29408" s="13"/>
    </row>
    <row r="29409" spans="3:3" x14ac:dyDescent="0.2">
      <c r="C29409" s="13"/>
    </row>
    <row r="29410" spans="3:3" x14ac:dyDescent="0.2">
      <c r="C29410" s="13"/>
    </row>
    <row r="29411" spans="3:3" x14ac:dyDescent="0.2">
      <c r="C29411" s="13"/>
    </row>
    <row r="29412" spans="3:3" x14ac:dyDescent="0.2">
      <c r="C29412" s="13"/>
    </row>
    <row r="29413" spans="3:3" x14ac:dyDescent="0.2">
      <c r="C29413" s="13"/>
    </row>
    <row r="29414" spans="3:3" x14ac:dyDescent="0.2">
      <c r="C29414" s="13"/>
    </row>
    <row r="29415" spans="3:3" x14ac:dyDescent="0.2">
      <c r="C29415" s="13"/>
    </row>
    <row r="29416" spans="3:3" x14ac:dyDescent="0.2">
      <c r="C29416" s="13"/>
    </row>
    <row r="29417" spans="3:3" x14ac:dyDescent="0.2">
      <c r="C29417" s="13"/>
    </row>
    <row r="29418" spans="3:3" x14ac:dyDescent="0.2">
      <c r="C29418" s="13"/>
    </row>
    <row r="29419" spans="3:3" x14ac:dyDescent="0.2">
      <c r="C29419" s="13"/>
    </row>
    <row r="29420" spans="3:3" x14ac:dyDescent="0.2">
      <c r="C29420" s="13"/>
    </row>
    <row r="29421" spans="3:3" x14ac:dyDescent="0.2">
      <c r="C29421" s="13"/>
    </row>
    <row r="29422" spans="3:3" x14ac:dyDescent="0.2">
      <c r="C29422" s="13"/>
    </row>
    <row r="29423" spans="3:3" x14ac:dyDescent="0.2">
      <c r="C29423" s="13"/>
    </row>
    <row r="29424" spans="3:3" x14ac:dyDescent="0.2">
      <c r="C29424" s="13"/>
    </row>
    <row r="29425" spans="3:3" x14ac:dyDescent="0.2">
      <c r="C29425" s="13"/>
    </row>
    <row r="29426" spans="3:3" x14ac:dyDescent="0.2">
      <c r="C29426" s="13"/>
    </row>
    <row r="29427" spans="3:3" x14ac:dyDescent="0.2">
      <c r="C29427" s="13"/>
    </row>
    <row r="29428" spans="3:3" x14ac:dyDescent="0.2">
      <c r="C29428" s="13"/>
    </row>
    <row r="29429" spans="3:3" x14ac:dyDescent="0.2">
      <c r="C29429" s="13"/>
    </row>
    <row r="29430" spans="3:3" x14ac:dyDescent="0.2">
      <c r="C29430" s="13"/>
    </row>
    <row r="29431" spans="3:3" x14ac:dyDescent="0.2">
      <c r="C29431" s="13"/>
    </row>
    <row r="29432" spans="3:3" x14ac:dyDescent="0.2">
      <c r="C29432" s="13"/>
    </row>
    <row r="29433" spans="3:3" x14ac:dyDescent="0.2">
      <c r="C29433" s="13"/>
    </row>
    <row r="29434" spans="3:3" x14ac:dyDescent="0.2">
      <c r="C29434" s="13"/>
    </row>
    <row r="29435" spans="3:3" x14ac:dyDescent="0.2">
      <c r="C29435" s="13"/>
    </row>
    <row r="29436" spans="3:3" x14ac:dyDescent="0.2">
      <c r="C29436" s="13"/>
    </row>
    <row r="29437" spans="3:3" x14ac:dyDescent="0.2">
      <c r="C29437" s="13"/>
    </row>
    <row r="29438" spans="3:3" x14ac:dyDescent="0.2">
      <c r="C29438" s="13"/>
    </row>
    <row r="29439" spans="3:3" x14ac:dyDescent="0.2">
      <c r="C29439" s="13"/>
    </row>
    <row r="29440" spans="3:3" x14ac:dyDescent="0.2">
      <c r="C29440" s="13"/>
    </row>
    <row r="29441" spans="3:3" x14ac:dyDescent="0.2">
      <c r="C29441" s="13"/>
    </row>
    <row r="29442" spans="3:3" x14ac:dyDescent="0.2">
      <c r="C29442" s="13"/>
    </row>
    <row r="29443" spans="3:3" x14ac:dyDescent="0.2">
      <c r="C29443" s="13"/>
    </row>
    <row r="29444" spans="3:3" x14ac:dyDescent="0.2">
      <c r="C29444" s="13"/>
    </row>
    <row r="29445" spans="3:3" x14ac:dyDescent="0.2">
      <c r="C29445" s="13"/>
    </row>
    <row r="29446" spans="3:3" x14ac:dyDescent="0.2">
      <c r="C29446" s="13"/>
    </row>
    <row r="29447" spans="3:3" x14ac:dyDescent="0.2">
      <c r="C29447" s="13"/>
    </row>
    <row r="29448" spans="3:3" x14ac:dyDescent="0.2">
      <c r="C29448" s="13"/>
    </row>
    <row r="29449" spans="3:3" x14ac:dyDescent="0.2">
      <c r="C29449" s="13"/>
    </row>
    <row r="29450" spans="3:3" x14ac:dyDescent="0.2">
      <c r="C29450" s="13"/>
    </row>
    <row r="29451" spans="3:3" x14ac:dyDescent="0.2">
      <c r="C29451" s="13"/>
    </row>
    <row r="29452" spans="3:3" x14ac:dyDescent="0.2">
      <c r="C29452" s="13"/>
    </row>
    <row r="29453" spans="3:3" x14ac:dyDescent="0.2">
      <c r="C29453" s="13"/>
    </row>
    <row r="29454" spans="3:3" x14ac:dyDescent="0.2">
      <c r="C29454" s="13"/>
    </row>
    <row r="29455" spans="3:3" x14ac:dyDescent="0.2">
      <c r="C29455" s="13"/>
    </row>
    <row r="29456" spans="3:3" x14ac:dyDescent="0.2">
      <c r="C29456" s="13"/>
    </row>
    <row r="29457" spans="3:3" x14ac:dyDescent="0.2">
      <c r="C29457" s="13"/>
    </row>
    <row r="29458" spans="3:3" x14ac:dyDescent="0.2">
      <c r="C29458" s="13"/>
    </row>
    <row r="29459" spans="3:3" x14ac:dyDescent="0.2">
      <c r="C29459" s="13"/>
    </row>
    <row r="29460" spans="3:3" x14ac:dyDescent="0.2">
      <c r="C29460" s="13"/>
    </row>
    <row r="29461" spans="3:3" x14ac:dyDescent="0.2">
      <c r="C29461" s="13"/>
    </row>
    <row r="29462" spans="3:3" x14ac:dyDescent="0.2">
      <c r="C29462" s="13"/>
    </row>
    <row r="29463" spans="3:3" x14ac:dyDescent="0.2">
      <c r="C29463" s="13"/>
    </row>
    <row r="29464" spans="3:3" x14ac:dyDescent="0.2">
      <c r="C29464" s="13"/>
    </row>
    <row r="29465" spans="3:3" x14ac:dyDescent="0.2">
      <c r="C29465" s="13"/>
    </row>
    <row r="29466" spans="3:3" x14ac:dyDescent="0.2">
      <c r="C29466" s="13"/>
    </row>
    <row r="29467" spans="3:3" x14ac:dyDescent="0.2">
      <c r="C29467" s="13"/>
    </row>
    <row r="29468" spans="3:3" x14ac:dyDescent="0.2">
      <c r="C29468" s="13"/>
    </row>
    <row r="29469" spans="3:3" x14ac:dyDescent="0.2">
      <c r="C29469" s="13"/>
    </row>
    <row r="29470" spans="3:3" x14ac:dyDescent="0.2">
      <c r="C29470" s="13"/>
    </row>
    <row r="29471" spans="3:3" x14ac:dyDescent="0.2">
      <c r="C29471" s="13"/>
    </row>
    <row r="29472" spans="3:3" x14ac:dyDescent="0.2">
      <c r="C29472" s="13"/>
    </row>
    <row r="29473" spans="3:3" x14ac:dyDescent="0.2">
      <c r="C29473" s="13"/>
    </row>
    <row r="29474" spans="3:3" x14ac:dyDescent="0.2">
      <c r="C29474" s="13"/>
    </row>
    <row r="29475" spans="3:3" x14ac:dyDescent="0.2">
      <c r="C29475" s="13"/>
    </row>
    <row r="29476" spans="3:3" x14ac:dyDescent="0.2">
      <c r="C29476" s="13"/>
    </row>
    <row r="29477" spans="3:3" x14ac:dyDescent="0.2">
      <c r="C29477" s="13"/>
    </row>
    <row r="29478" spans="3:3" x14ac:dyDescent="0.2">
      <c r="C29478" s="13"/>
    </row>
    <row r="29479" spans="3:3" x14ac:dyDescent="0.2">
      <c r="C29479" s="13"/>
    </row>
    <row r="29480" spans="3:3" x14ac:dyDescent="0.2">
      <c r="C29480" s="13"/>
    </row>
    <row r="29481" spans="3:3" x14ac:dyDescent="0.2">
      <c r="C29481" s="13"/>
    </row>
    <row r="29482" spans="3:3" x14ac:dyDescent="0.2">
      <c r="C29482" s="13"/>
    </row>
    <row r="29483" spans="3:3" x14ac:dyDescent="0.2">
      <c r="C29483" s="13"/>
    </row>
    <row r="29484" spans="3:3" x14ac:dyDescent="0.2">
      <c r="C29484" s="13"/>
    </row>
    <row r="29485" spans="3:3" x14ac:dyDescent="0.2">
      <c r="C29485" s="13"/>
    </row>
    <row r="29486" spans="3:3" x14ac:dyDescent="0.2">
      <c r="C29486" s="13"/>
    </row>
    <row r="29487" spans="3:3" x14ac:dyDescent="0.2">
      <c r="C29487" s="13"/>
    </row>
    <row r="29488" spans="3:3" x14ac:dyDescent="0.2">
      <c r="C29488" s="13"/>
    </row>
    <row r="29489" spans="3:3" x14ac:dyDescent="0.2">
      <c r="C29489" s="13"/>
    </row>
    <row r="29490" spans="3:3" x14ac:dyDescent="0.2">
      <c r="C29490" s="13"/>
    </row>
    <row r="29491" spans="3:3" x14ac:dyDescent="0.2">
      <c r="C29491" s="13"/>
    </row>
    <row r="29492" spans="3:3" x14ac:dyDescent="0.2">
      <c r="C29492" s="13"/>
    </row>
    <row r="29493" spans="3:3" x14ac:dyDescent="0.2">
      <c r="C29493" s="13"/>
    </row>
    <row r="29494" spans="3:3" x14ac:dyDescent="0.2">
      <c r="C29494" s="13"/>
    </row>
    <row r="29495" spans="3:3" x14ac:dyDescent="0.2">
      <c r="C29495" s="13"/>
    </row>
    <row r="29496" spans="3:3" x14ac:dyDescent="0.2">
      <c r="C29496" s="13"/>
    </row>
    <row r="29497" spans="3:3" x14ac:dyDescent="0.2">
      <c r="C29497" s="13"/>
    </row>
    <row r="29498" spans="3:3" x14ac:dyDescent="0.2">
      <c r="C29498" s="13"/>
    </row>
    <row r="29499" spans="3:3" x14ac:dyDescent="0.2">
      <c r="C29499" s="13"/>
    </row>
    <row r="29500" spans="3:3" x14ac:dyDescent="0.2">
      <c r="C29500" s="13"/>
    </row>
    <row r="29501" spans="3:3" x14ac:dyDescent="0.2">
      <c r="C29501" s="13"/>
    </row>
    <row r="29502" spans="3:3" x14ac:dyDescent="0.2">
      <c r="C29502" s="13"/>
    </row>
    <row r="29503" spans="3:3" x14ac:dyDescent="0.2">
      <c r="C29503" s="13"/>
    </row>
    <row r="29504" spans="3:3" x14ac:dyDescent="0.2">
      <c r="C29504" s="13"/>
    </row>
    <row r="29505" spans="3:3" x14ac:dyDescent="0.2">
      <c r="C29505" s="13"/>
    </row>
    <row r="29506" spans="3:3" x14ac:dyDescent="0.2">
      <c r="C29506" s="13"/>
    </row>
    <row r="29507" spans="3:3" x14ac:dyDescent="0.2">
      <c r="C29507" s="13"/>
    </row>
    <row r="29508" spans="3:3" x14ac:dyDescent="0.2">
      <c r="C29508" s="13"/>
    </row>
    <row r="29509" spans="3:3" x14ac:dyDescent="0.2">
      <c r="C29509" s="13"/>
    </row>
    <row r="29510" spans="3:3" x14ac:dyDescent="0.2">
      <c r="C29510" s="13"/>
    </row>
    <row r="29511" spans="3:3" x14ac:dyDescent="0.2">
      <c r="C29511" s="13"/>
    </row>
    <row r="29512" spans="3:3" x14ac:dyDescent="0.2">
      <c r="C29512" s="13"/>
    </row>
    <row r="29513" spans="3:3" x14ac:dyDescent="0.2">
      <c r="C29513" s="13"/>
    </row>
    <row r="29514" spans="3:3" x14ac:dyDescent="0.2">
      <c r="C29514" s="13"/>
    </row>
    <row r="29515" spans="3:3" x14ac:dyDescent="0.2">
      <c r="C29515" s="13"/>
    </row>
    <row r="29516" spans="3:3" x14ac:dyDescent="0.2">
      <c r="C29516" s="13"/>
    </row>
    <row r="29517" spans="3:3" x14ac:dyDescent="0.2">
      <c r="C29517" s="13"/>
    </row>
    <row r="29518" spans="3:3" x14ac:dyDescent="0.2">
      <c r="C29518" s="13"/>
    </row>
    <row r="29519" spans="3:3" x14ac:dyDescent="0.2">
      <c r="C29519" s="13"/>
    </row>
    <row r="29520" spans="3:3" x14ac:dyDescent="0.2">
      <c r="C29520" s="13"/>
    </row>
    <row r="29521" spans="3:3" x14ac:dyDescent="0.2">
      <c r="C29521" s="13"/>
    </row>
    <row r="29522" spans="3:3" x14ac:dyDescent="0.2">
      <c r="C29522" s="13"/>
    </row>
    <row r="29523" spans="3:3" x14ac:dyDescent="0.2">
      <c r="C29523" s="13"/>
    </row>
    <row r="29524" spans="3:3" x14ac:dyDescent="0.2">
      <c r="C29524" s="13"/>
    </row>
    <row r="29525" spans="3:3" x14ac:dyDescent="0.2">
      <c r="C29525" s="13"/>
    </row>
    <row r="29526" spans="3:3" x14ac:dyDescent="0.2">
      <c r="C29526" s="13"/>
    </row>
    <row r="29527" spans="3:3" x14ac:dyDescent="0.2">
      <c r="C29527" s="13"/>
    </row>
    <row r="29528" spans="3:3" x14ac:dyDescent="0.2">
      <c r="C29528" s="13"/>
    </row>
    <row r="29529" spans="3:3" x14ac:dyDescent="0.2">
      <c r="C29529" s="13"/>
    </row>
    <row r="29530" spans="3:3" x14ac:dyDescent="0.2">
      <c r="C29530" s="13"/>
    </row>
    <row r="29531" spans="3:3" x14ac:dyDescent="0.2">
      <c r="C29531" s="13"/>
    </row>
    <row r="29532" spans="3:3" x14ac:dyDescent="0.2">
      <c r="C29532" s="13"/>
    </row>
    <row r="29533" spans="3:3" x14ac:dyDescent="0.2">
      <c r="C29533" s="13"/>
    </row>
    <row r="29534" spans="3:3" x14ac:dyDescent="0.2">
      <c r="C29534" s="13"/>
    </row>
    <row r="29535" spans="3:3" x14ac:dyDescent="0.2">
      <c r="C29535" s="13"/>
    </row>
    <row r="29536" spans="3:3" x14ac:dyDescent="0.2">
      <c r="C29536" s="13"/>
    </row>
    <row r="29537" spans="3:3" x14ac:dyDescent="0.2">
      <c r="C29537" s="13"/>
    </row>
    <row r="29538" spans="3:3" x14ac:dyDescent="0.2">
      <c r="C29538" s="13"/>
    </row>
    <row r="29539" spans="3:3" x14ac:dyDescent="0.2">
      <c r="C29539" s="13"/>
    </row>
    <row r="29540" spans="3:3" x14ac:dyDescent="0.2">
      <c r="C29540" s="13"/>
    </row>
    <row r="29541" spans="3:3" x14ac:dyDescent="0.2">
      <c r="C29541" s="13"/>
    </row>
    <row r="29542" spans="3:3" x14ac:dyDescent="0.2">
      <c r="C29542" s="13"/>
    </row>
    <row r="29543" spans="3:3" x14ac:dyDescent="0.2">
      <c r="C29543" s="13"/>
    </row>
    <row r="29544" spans="3:3" x14ac:dyDescent="0.2">
      <c r="C29544" s="13"/>
    </row>
    <row r="29545" spans="3:3" x14ac:dyDescent="0.2">
      <c r="C29545" s="13"/>
    </row>
    <row r="29546" spans="3:3" x14ac:dyDescent="0.2">
      <c r="C29546" s="13"/>
    </row>
    <row r="29547" spans="3:3" x14ac:dyDescent="0.2">
      <c r="C29547" s="13"/>
    </row>
    <row r="29548" spans="3:3" x14ac:dyDescent="0.2">
      <c r="C29548" s="13"/>
    </row>
    <row r="29549" spans="3:3" x14ac:dyDescent="0.2">
      <c r="C29549" s="13"/>
    </row>
    <row r="29550" spans="3:3" x14ac:dyDescent="0.2">
      <c r="C29550" s="13"/>
    </row>
    <row r="29551" spans="3:3" x14ac:dyDescent="0.2">
      <c r="C29551" s="13"/>
    </row>
    <row r="29552" spans="3:3" x14ac:dyDescent="0.2">
      <c r="C29552" s="13"/>
    </row>
    <row r="29553" spans="3:3" x14ac:dyDescent="0.2">
      <c r="C29553" s="13"/>
    </row>
    <row r="29554" spans="3:3" x14ac:dyDescent="0.2">
      <c r="C29554" s="13"/>
    </row>
    <row r="29555" spans="3:3" x14ac:dyDescent="0.2">
      <c r="C29555" s="13"/>
    </row>
    <row r="29556" spans="3:3" x14ac:dyDescent="0.2">
      <c r="C29556" s="13"/>
    </row>
    <row r="29557" spans="3:3" x14ac:dyDescent="0.2">
      <c r="C29557" s="13"/>
    </row>
    <row r="29558" spans="3:3" x14ac:dyDescent="0.2">
      <c r="C29558" s="13"/>
    </row>
    <row r="29559" spans="3:3" x14ac:dyDescent="0.2">
      <c r="C29559" s="13"/>
    </row>
    <row r="29560" spans="3:3" x14ac:dyDescent="0.2">
      <c r="C29560" s="13"/>
    </row>
    <row r="29561" spans="3:3" x14ac:dyDescent="0.2">
      <c r="C29561" s="13"/>
    </row>
    <row r="29562" spans="3:3" x14ac:dyDescent="0.2">
      <c r="C29562" s="13"/>
    </row>
    <row r="29563" spans="3:3" x14ac:dyDescent="0.2">
      <c r="C29563" s="13"/>
    </row>
    <row r="29564" spans="3:3" x14ac:dyDescent="0.2">
      <c r="C29564" s="13"/>
    </row>
    <row r="29565" spans="3:3" x14ac:dyDescent="0.2">
      <c r="C29565" s="13"/>
    </row>
    <row r="29566" spans="3:3" x14ac:dyDescent="0.2">
      <c r="C29566" s="13"/>
    </row>
    <row r="29567" spans="3:3" x14ac:dyDescent="0.2">
      <c r="C29567" s="13"/>
    </row>
    <row r="29568" spans="3:3" x14ac:dyDescent="0.2">
      <c r="C29568" s="13"/>
    </row>
    <row r="29569" spans="3:3" x14ac:dyDescent="0.2">
      <c r="C29569" s="13"/>
    </row>
    <row r="29570" spans="3:3" x14ac:dyDescent="0.2">
      <c r="C29570" s="13"/>
    </row>
    <row r="29571" spans="3:3" x14ac:dyDescent="0.2">
      <c r="C29571" s="13"/>
    </row>
    <row r="29572" spans="3:3" x14ac:dyDescent="0.2">
      <c r="C29572" s="13"/>
    </row>
    <row r="29573" spans="3:3" x14ac:dyDescent="0.2">
      <c r="C29573" s="13"/>
    </row>
    <row r="29574" spans="3:3" x14ac:dyDescent="0.2">
      <c r="C29574" s="13"/>
    </row>
    <row r="29575" spans="3:3" x14ac:dyDescent="0.2">
      <c r="C29575" s="13"/>
    </row>
    <row r="29576" spans="3:3" x14ac:dyDescent="0.2">
      <c r="C29576" s="13"/>
    </row>
    <row r="29577" spans="3:3" x14ac:dyDescent="0.2">
      <c r="C29577" s="13"/>
    </row>
    <row r="29578" spans="3:3" x14ac:dyDescent="0.2">
      <c r="C29578" s="13"/>
    </row>
    <row r="29579" spans="3:3" x14ac:dyDescent="0.2">
      <c r="C29579" s="13"/>
    </row>
    <row r="29580" spans="3:3" x14ac:dyDescent="0.2">
      <c r="C29580" s="13"/>
    </row>
    <row r="29581" spans="3:3" x14ac:dyDescent="0.2">
      <c r="C29581" s="13"/>
    </row>
    <row r="29582" spans="3:3" x14ac:dyDescent="0.2">
      <c r="C29582" s="13"/>
    </row>
    <row r="29583" spans="3:3" x14ac:dyDescent="0.2">
      <c r="C29583" s="13"/>
    </row>
    <row r="29584" spans="3:3" x14ac:dyDescent="0.2">
      <c r="C29584" s="13"/>
    </row>
    <row r="29585" spans="3:3" x14ac:dyDescent="0.2">
      <c r="C29585" s="13"/>
    </row>
    <row r="29586" spans="3:3" x14ac:dyDescent="0.2">
      <c r="C29586" s="13"/>
    </row>
    <row r="29587" spans="3:3" x14ac:dyDescent="0.2">
      <c r="C29587" s="13"/>
    </row>
    <row r="29588" spans="3:3" x14ac:dyDescent="0.2">
      <c r="C29588" s="13"/>
    </row>
    <row r="29589" spans="3:3" x14ac:dyDescent="0.2">
      <c r="C29589" s="13"/>
    </row>
    <row r="29590" spans="3:3" x14ac:dyDescent="0.2">
      <c r="C29590" s="13"/>
    </row>
    <row r="29591" spans="3:3" x14ac:dyDescent="0.2">
      <c r="C29591" s="13"/>
    </row>
    <row r="29592" spans="3:3" x14ac:dyDescent="0.2">
      <c r="C29592" s="13"/>
    </row>
    <row r="29593" spans="3:3" x14ac:dyDescent="0.2">
      <c r="C29593" s="13"/>
    </row>
    <row r="29594" spans="3:3" x14ac:dyDescent="0.2">
      <c r="C29594" s="13"/>
    </row>
    <row r="29595" spans="3:3" x14ac:dyDescent="0.2">
      <c r="C29595" s="13"/>
    </row>
    <row r="29596" spans="3:3" x14ac:dyDescent="0.2">
      <c r="C29596" s="13"/>
    </row>
    <row r="29597" spans="3:3" x14ac:dyDescent="0.2">
      <c r="C29597" s="13"/>
    </row>
    <row r="29598" spans="3:3" x14ac:dyDescent="0.2">
      <c r="C29598" s="13"/>
    </row>
    <row r="29599" spans="3:3" x14ac:dyDescent="0.2">
      <c r="C29599" s="13"/>
    </row>
    <row r="29600" spans="3:3" x14ac:dyDescent="0.2">
      <c r="C29600" s="13"/>
    </row>
    <row r="29601" spans="3:3" x14ac:dyDescent="0.2">
      <c r="C29601" s="13"/>
    </row>
    <row r="29602" spans="3:3" x14ac:dyDescent="0.2">
      <c r="C29602" s="13"/>
    </row>
    <row r="29603" spans="3:3" x14ac:dyDescent="0.2">
      <c r="C29603" s="13"/>
    </row>
    <row r="29604" spans="3:3" x14ac:dyDescent="0.2">
      <c r="C29604" s="13"/>
    </row>
    <row r="29605" spans="3:3" x14ac:dyDescent="0.2">
      <c r="C29605" s="13"/>
    </row>
    <row r="29606" spans="3:3" x14ac:dyDescent="0.2">
      <c r="C29606" s="13"/>
    </row>
    <row r="29607" spans="3:3" x14ac:dyDescent="0.2">
      <c r="C29607" s="13"/>
    </row>
    <row r="29608" spans="3:3" x14ac:dyDescent="0.2">
      <c r="C29608" s="13"/>
    </row>
    <row r="29609" spans="3:3" x14ac:dyDescent="0.2">
      <c r="C29609" s="13"/>
    </row>
    <row r="29610" spans="3:3" x14ac:dyDescent="0.2">
      <c r="C29610" s="13"/>
    </row>
    <row r="29611" spans="3:3" x14ac:dyDescent="0.2">
      <c r="C29611" s="13"/>
    </row>
    <row r="29612" spans="3:3" x14ac:dyDescent="0.2">
      <c r="C29612" s="13"/>
    </row>
    <row r="29613" spans="3:3" x14ac:dyDescent="0.2">
      <c r="C29613" s="13"/>
    </row>
    <row r="29614" spans="3:3" x14ac:dyDescent="0.2">
      <c r="C29614" s="13"/>
    </row>
    <row r="29615" spans="3:3" x14ac:dyDescent="0.2">
      <c r="C29615" s="13"/>
    </row>
    <row r="29616" spans="3:3" x14ac:dyDescent="0.2">
      <c r="C29616" s="13"/>
    </row>
    <row r="29617" spans="3:3" x14ac:dyDescent="0.2">
      <c r="C29617" s="13"/>
    </row>
    <row r="29618" spans="3:3" x14ac:dyDescent="0.2">
      <c r="C29618" s="13"/>
    </row>
    <row r="29619" spans="3:3" x14ac:dyDescent="0.2">
      <c r="C29619" s="13"/>
    </row>
    <row r="29620" spans="3:3" x14ac:dyDescent="0.2">
      <c r="C29620" s="13"/>
    </row>
    <row r="29621" spans="3:3" x14ac:dyDescent="0.2">
      <c r="C29621" s="13"/>
    </row>
    <row r="29622" spans="3:3" x14ac:dyDescent="0.2">
      <c r="C29622" s="13"/>
    </row>
    <row r="29623" spans="3:3" x14ac:dyDescent="0.2">
      <c r="C29623" s="13"/>
    </row>
    <row r="29624" spans="3:3" x14ac:dyDescent="0.2">
      <c r="C29624" s="13"/>
    </row>
    <row r="29625" spans="3:3" x14ac:dyDescent="0.2">
      <c r="C29625" s="13"/>
    </row>
    <row r="29626" spans="3:3" x14ac:dyDescent="0.2">
      <c r="C29626" s="13"/>
    </row>
    <row r="29627" spans="3:3" x14ac:dyDescent="0.2">
      <c r="C29627" s="13"/>
    </row>
    <row r="29628" spans="3:3" x14ac:dyDescent="0.2">
      <c r="C29628" s="13"/>
    </row>
    <row r="29629" spans="3:3" x14ac:dyDescent="0.2">
      <c r="C29629" s="13"/>
    </row>
    <row r="29630" spans="3:3" x14ac:dyDescent="0.2">
      <c r="C29630" s="13"/>
    </row>
    <row r="29631" spans="3:3" x14ac:dyDescent="0.2">
      <c r="C29631" s="13"/>
    </row>
    <row r="29632" spans="3:3" x14ac:dyDescent="0.2">
      <c r="C29632" s="13"/>
    </row>
    <row r="29633" spans="3:3" x14ac:dyDescent="0.2">
      <c r="C29633" s="13"/>
    </row>
    <row r="29634" spans="3:3" x14ac:dyDescent="0.2">
      <c r="C29634" s="13"/>
    </row>
    <row r="29635" spans="3:3" x14ac:dyDescent="0.2">
      <c r="C29635" s="13"/>
    </row>
    <row r="29636" spans="3:3" x14ac:dyDescent="0.2">
      <c r="C29636" s="13"/>
    </row>
    <row r="29637" spans="3:3" x14ac:dyDescent="0.2">
      <c r="C29637" s="13"/>
    </row>
    <row r="29638" spans="3:3" x14ac:dyDescent="0.2">
      <c r="C29638" s="13"/>
    </row>
    <row r="29639" spans="3:3" x14ac:dyDescent="0.2">
      <c r="C29639" s="13"/>
    </row>
    <row r="29640" spans="3:3" x14ac:dyDescent="0.2">
      <c r="C29640" s="13"/>
    </row>
    <row r="29641" spans="3:3" x14ac:dyDescent="0.2">
      <c r="C29641" s="13"/>
    </row>
    <row r="29642" spans="3:3" x14ac:dyDescent="0.2">
      <c r="C29642" s="13"/>
    </row>
    <row r="29643" spans="3:3" x14ac:dyDescent="0.2">
      <c r="C29643" s="13"/>
    </row>
    <row r="29644" spans="3:3" x14ac:dyDescent="0.2">
      <c r="C29644" s="13"/>
    </row>
    <row r="29645" spans="3:3" x14ac:dyDescent="0.2">
      <c r="C29645" s="13"/>
    </row>
    <row r="29646" spans="3:3" x14ac:dyDescent="0.2">
      <c r="C29646" s="13"/>
    </row>
    <row r="29647" spans="3:3" x14ac:dyDescent="0.2">
      <c r="C29647" s="13"/>
    </row>
    <row r="29648" spans="3:3" x14ac:dyDescent="0.2">
      <c r="C29648" s="13"/>
    </row>
    <row r="29649" spans="3:3" x14ac:dyDescent="0.2">
      <c r="C29649" s="13"/>
    </row>
    <row r="29650" spans="3:3" x14ac:dyDescent="0.2">
      <c r="C29650" s="13"/>
    </row>
    <row r="29651" spans="3:3" x14ac:dyDescent="0.2">
      <c r="C29651" s="13"/>
    </row>
    <row r="29652" spans="3:3" x14ac:dyDescent="0.2">
      <c r="C29652" s="13"/>
    </row>
    <row r="29653" spans="3:3" x14ac:dyDescent="0.2">
      <c r="C29653" s="13"/>
    </row>
    <row r="29654" spans="3:3" x14ac:dyDescent="0.2">
      <c r="C29654" s="13"/>
    </row>
    <row r="29655" spans="3:3" x14ac:dyDescent="0.2">
      <c r="C29655" s="13"/>
    </row>
    <row r="29656" spans="3:3" x14ac:dyDescent="0.2">
      <c r="C29656" s="13"/>
    </row>
    <row r="29657" spans="3:3" x14ac:dyDescent="0.2">
      <c r="C29657" s="13"/>
    </row>
    <row r="29658" spans="3:3" x14ac:dyDescent="0.2">
      <c r="C29658" s="13"/>
    </row>
    <row r="29659" spans="3:3" x14ac:dyDescent="0.2">
      <c r="C29659" s="13"/>
    </row>
    <row r="29660" spans="3:3" x14ac:dyDescent="0.2">
      <c r="C29660" s="13"/>
    </row>
    <row r="29661" spans="3:3" x14ac:dyDescent="0.2">
      <c r="C29661" s="13"/>
    </row>
    <row r="29662" spans="3:3" x14ac:dyDescent="0.2">
      <c r="C29662" s="13"/>
    </row>
    <row r="29663" spans="3:3" x14ac:dyDescent="0.2">
      <c r="C29663" s="13"/>
    </row>
    <row r="29664" spans="3:3" x14ac:dyDescent="0.2">
      <c r="C29664" s="13"/>
    </row>
    <row r="29665" spans="3:3" x14ac:dyDescent="0.2">
      <c r="C29665" s="13"/>
    </row>
    <row r="29666" spans="3:3" x14ac:dyDescent="0.2">
      <c r="C29666" s="13"/>
    </row>
    <row r="29667" spans="3:3" x14ac:dyDescent="0.2">
      <c r="C29667" s="13"/>
    </row>
    <row r="29668" spans="3:3" x14ac:dyDescent="0.2">
      <c r="C29668" s="13"/>
    </row>
    <row r="29669" spans="3:3" x14ac:dyDescent="0.2">
      <c r="C29669" s="13"/>
    </row>
    <row r="29670" spans="3:3" x14ac:dyDescent="0.2">
      <c r="C29670" s="13"/>
    </row>
    <row r="29671" spans="3:3" x14ac:dyDescent="0.2">
      <c r="C29671" s="13"/>
    </row>
    <row r="29672" spans="3:3" x14ac:dyDescent="0.2">
      <c r="C29672" s="13"/>
    </row>
    <row r="29673" spans="3:3" x14ac:dyDescent="0.2">
      <c r="C29673" s="13"/>
    </row>
    <row r="29674" spans="3:3" x14ac:dyDescent="0.2">
      <c r="C29674" s="13"/>
    </row>
    <row r="29675" spans="3:3" x14ac:dyDescent="0.2">
      <c r="C29675" s="13"/>
    </row>
    <row r="29676" spans="3:3" x14ac:dyDescent="0.2">
      <c r="C29676" s="13"/>
    </row>
    <row r="29677" spans="3:3" x14ac:dyDescent="0.2">
      <c r="C29677" s="13"/>
    </row>
    <row r="29678" spans="3:3" x14ac:dyDescent="0.2">
      <c r="C29678" s="13"/>
    </row>
    <row r="29679" spans="3:3" x14ac:dyDescent="0.2">
      <c r="C29679" s="13"/>
    </row>
    <row r="29680" spans="3:3" x14ac:dyDescent="0.2">
      <c r="C29680" s="13"/>
    </row>
    <row r="29681" spans="3:3" x14ac:dyDescent="0.2">
      <c r="C29681" s="13"/>
    </row>
    <row r="29682" spans="3:3" x14ac:dyDescent="0.2">
      <c r="C29682" s="13"/>
    </row>
    <row r="29683" spans="3:3" x14ac:dyDescent="0.2">
      <c r="C29683" s="13"/>
    </row>
    <row r="29684" spans="3:3" x14ac:dyDescent="0.2">
      <c r="C29684" s="13"/>
    </row>
    <row r="29685" spans="3:3" x14ac:dyDescent="0.2">
      <c r="C29685" s="13"/>
    </row>
    <row r="29686" spans="3:3" x14ac:dyDescent="0.2">
      <c r="C29686" s="13"/>
    </row>
    <row r="29687" spans="3:3" x14ac:dyDescent="0.2">
      <c r="C29687" s="13"/>
    </row>
    <row r="29688" spans="3:3" x14ac:dyDescent="0.2">
      <c r="C29688" s="13"/>
    </row>
    <row r="29689" spans="3:3" x14ac:dyDescent="0.2">
      <c r="C29689" s="13"/>
    </row>
    <row r="29690" spans="3:3" x14ac:dyDescent="0.2">
      <c r="C29690" s="13"/>
    </row>
    <row r="29691" spans="3:3" x14ac:dyDescent="0.2">
      <c r="C29691" s="13"/>
    </row>
    <row r="29692" spans="3:3" x14ac:dyDescent="0.2">
      <c r="C29692" s="13"/>
    </row>
    <row r="29693" spans="3:3" x14ac:dyDescent="0.2">
      <c r="C29693" s="13"/>
    </row>
    <row r="29694" spans="3:3" x14ac:dyDescent="0.2">
      <c r="C29694" s="13"/>
    </row>
    <row r="29695" spans="3:3" x14ac:dyDescent="0.2">
      <c r="C29695" s="13"/>
    </row>
    <row r="29696" spans="3:3" x14ac:dyDescent="0.2">
      <c r="C29696" s="13"/>
    </row>
    <row r="29697" spans="3:3" x14ac:dyDescent="0.2">
      <c r="C29697" s="13"/>
    </row>
    <row r="29698" spans="3:3" x14ac:dyDescent="0.2">
      <c r="C29698" s="13"/>
    </row>
    <row r="29699" spans="3:3" x14ac:dyDescent="0.2">
      <c r="C29699" s="13"/>
    </row>
    <row r="29700" spans="3:3" x14ac:dyDescent="0.2">
      <c r="C29700" s="13"/>
    </row>
    <row r="29701" spans="3:3" x14ac:dyDescent="0.2">
      <c r="C29701" s="13"/>
    </row>
    <row r="29702" spans="3:3" x14ac:dyDescent="0.2">
      <c r="C29702" s="13"/>
    </row>
    <row r="29703" spans="3:3" x14ac:dyDescent="0.2">
      <c r="C29703" s="13"/>
    </row>
    <row r="29704" spans="3:3" x14ac:dyDescent="0.2">
      <c r="C29704" s="13"/>
    </row>
    <row r="29705" spans="3:3" x14ac:dyDescent="0.2">
      <c r="C29705" s="13"/>
    </row>
    <row r="29706" spans="3:3" x14ac:dyDescent="0.2">
      <c r="C29706" s="13"/>
    </row>
    <row r="29707" spans="3:3" x14ac:dyDescent="0.2">
      <c r="C29707" s="13"/>
    </row>
    <row r="29708" spans="3:3" x14ac:dyDescent="0.2">
      <c r="C29708" s="13"/>
    </row>
    <row r="29709" spans="3:3" x14ac:dyDescent="0.2">
      <c r="C29709" s="13"/>
    </row>
    <row r="29710" spans="3:3" x14ac:dyDescent="0.2">
      <c r="C29710" s="13"/>
    </row>
    <row r="29711" spans="3:3" x14ac:dyDescent="0.2">
      <c r="C29711" s="13"/>
    </row>
    <row r="29712" spans="3:3" x14ac:dyDescent="0.2">
      <c r="C29712" s="13"/>
    </row>
    <row r="29713" spans="3:3" x14ac:dyDescent="0.2">
      <c r="C29713" s="13"/>
    </row>
    <row r="29714" spans="3:3" x14ac:dyDescent="0.2">
      <c r="C29714" s="13"/>
    </row>
    <row r="29715" spans="3:3" x14ac:dyDescent="0.2">
      <c r="C29715" s="13"/>
    </row>
    <row r="29716" spans="3:3" x14ac:dyDescent="0.2">
      <c r="C29716" s="13"/>
    </row>
    <row r="29717" spans="3:3" x14ac:dyDescent="0.2">
      <c r="C29717" s="13"/>
    </row>
    <row r="29718" spans="3:3" x14ac:dyDescent="0.2">
      <c r="C29718" s="13"/>
    </row>
    <row r="29719" spans="3:3" x14ac:dyDescent="0.2">
      <c r="C29719" s="13"/>
    </row>
    <row r="29720" spans="3:3" x14ac:dyDescent="0.2">
      <c r="C29720" s="13"/>
    </row>
    <row r="29721" spans="3:3" x14ac:dyDescent="0.2">
      <c r="C29721" s="13"/>
    </row>
    <row r="29722" spans="3:3" x14ac:dyDescent="0.2">
      <c r="C29722" s="13"/>
    </row>
    <row r="29723" spans="3:3" x14ac:dyDescent="0.2">
      <c r="C29723" s="13"/>
    </row>
    <row r="29724" spans="3:3" x14ac:dyDescent="0.2">
      <c r="C29724" s="13"/>
    </row>
    <row r="29725" spans="3:3" x14ac:dyDescent="0.2">
      <c r="C29725" s="13"/>
    </row>
    <row r="29726" spans="3:3" x14ac:dyDescent="0.2">
      <c r="C29726" s="13"/>
    </row>
    <row r="29727" spans="3:3" x14ac:dyDescent="0.2">
      <c r="C29727" s="13"/>
    </row>
    <row r="29728" spans="3:3" x14ac:dyDescent="0.2">
      <c r="C29728" s="13"/>
    </row>
    <row r="29729" spans="3:3" x14ac:dyDescent="0.2">
      <c r="C29729" s="13"/>
    </row>
    <row r="29730" spans="3:3" x14ac:dyDescent="0.2">
      <c r="C29730" s="13"/>
    </row>
    <row r="29731" spans="3:3" x14ac:dyDescent="0.2">
      <c r="C29731" s="13"/>
    </row>
    <row r="29732" spans="3:3" x14ac:dyDescent="0.2">
      <c r="C29732" s="13"/>
    </row>
    <row r="29733" spans="3:3" x14ac:dyDescent="0.2">
      <c r="C29733" s="13"/>
    </row>
    <row r="29734" spans="3:3" x14ac:dyDescent="0.2">
      <c r="C29734" s="13"/>
    </row>
    <row r="29735" spans="3:3" x14ac:dyDescent="0.2">
      <c r="C29735" s="13"/>
    </row>
    <row r="29736" spans="3:3" x14ac:dyDescent="0.2">
      <c r="C29736" s="13"/>
    </row>
    <row r="29737" spans="3:3" x14ac:dyDescent="0.2">
      <c r="C29737" s="13"/>
    </row>
    <row r="29738" spans="3:3" x14ac:dyDescent="0.2">
      <c r="C29738" s="13"/>
    </row>
    <row r="29739" spans="3:3" x14ac:dyDescent="0.2">
      <c r="C29739" s="13"/>
    </row>
    <row r="29740" spans="3:3" x14ac:dyDescent="0.2">
      <c r="C29740" s="13"/>
    </row>
    <row r="29741" spans="3:3" x14ac:dyDescent="0.2">
      <c r="C29741" s="13"/>
    </row>
    <row r="29742" spans="3:3" x14ac:dyDescent="0.2">
      <c r="C29742" s="13"/>
    </row>
    <row r="29743" spans="3:3" x14ac:dyDescent="0.2">
      <c r="C29743" s="13"/>
    </row>
    <row r="29744" spans="3:3" x14ac:dyDescent="0.2">
      <c r="C29744" s="13"/>
    </row>
    <row r="29745" spans="3:3" x14ac:dyDescent="0.2">
      <c r="C29745" s="13"/>
    </row>
    <row r="29746" spans="3:3" x14ac:dyDescent="0.2">
      <c r="C29746" s="13"/>
    </row>
    <row r="29747" spans="3:3" x14ac:dyDescent="0.2">
      <c r="C29747" s="13"/>
    </row>
    <row r="29748" spans="3:3" x14ac:dyDescent="0.2">
      <c r="C29748" s="13"/>
    </row>
    <row r="29749" spans="3:3" x14ac:dyDescent="0.2">
      <c r="C29749" s="13"/>
    </row>
    <row r="29750" spans="3:3" x14ac:dyDescent="0.2">
      <c r="C29750" s="13"/>
    </row>
    <row r="29751" spans="3:3" x14ac:dyDescent="0.2">
      <c r="C29751" s="13"/>
    </row>
    <row r="29752" spans="3:3" x14ac:dyDescent="0.2">
      <c r="C29752" s="13"/>
    </row>
    <row r="29753" spans="3:3" x14ac:dyDescent="0.2">
      <c r="C29753" s="13"/>
    </row>
    <row r="29754" spans="3:3" x14ac:dyDescent="0.2">
      <c r="C29754" s="13"/>
    </row>
    <row r="29755" spans="3:3" x14ac:dyDescent="0.2">
      <c r="C29755" s="13"/>
    </row>
    <row r="29756" spans="3:3" x14ac:dyDescent="0.2">
      <c r="C29756" s="13"/>
    </row>
    <row r="29757" spans="3:3" x14ac:dyDescent="0.2">
      <c r="C29757" s="13"/>
    </row>
    <row r="29758" spans="3:3" x14ac:dyDescent="0.2">
      <c r="C29758" s="13"/>
    </row>
    <row r="29759" spans="3:3" x14ac:dyDescent="0.2">
      <c r="C29759" s="13"/>
    </row>
    <row r="29760" spans="3:3" x14ac:dyDescent="0.2">
      <c r="C29760" s="13"/>
    </row>
    <row r="29761" spans="3:3" x14ac:dyDescent="0.2">
      <c r="C29761" s="13"/>
    </row>
    <row r="29762" spans="3:3" x14ac:dyDescent="0.2">
      <c r="C29762" s="13"/>
    </row>
    <row r="29763" spans="3:3" x14ac:dyDescent="0.2">
      <c r="C29763" s="13"/>
    </row>
    <row r="29764" spans="3:3" x14ac:dyDescent="0.2">
      <c r="C29764" s="13"/>
    </row>
    <row r="29765" spans="3:3" x14ac:dyDescent="0.2">
      <c r="C29765" s="13"/>
    </row>
    <row r="29766" spans="3:3" x14ac:dyDescent="0.2">
      <c r="C29766" s="13"/>
    </row>
    <row r="29767" spans="3:3" x14ac:dyDescent="0.2">
      <c r="C29767" s="13"/>
    </row>
    <row r="29768" spans="3:3" x14ac:dyDescent="0.2">
      <c r="C29768" s="13"/>
    </row>
    <row r="29769" spans="3:3" x14ac:dyDescent="0.2">
      <c r="C29769" s="13"/>
    </row>
    <row r="29770" spans="3:3" x14ac:dyDescent="0.2">
      <c r="C29770" s="13"/>
    </row>
    <row r="29771" spans="3:3" x14ac:dyDescent="0.2">
      <c r="C29771" s="13"/>
    </row>
    <row r="29772" spans="3:3" x14ac:dyDescent="0.2">
      <c r="C29772" s="13"/>
    </row>
    <row r="29773" spans="3:3" x14ac:dyDescent="0.2">
      <c r="C29773" s="13"/>
    </row>
    <row r="29774" spans="3:3" x14ac:dyDescent="0.2">
      <c r="C29774" s="13"/>
    </row>
    <row r="29775" spans="3:3" x14ac:dyDescent="0.2">
      <c r="C29775" s="13"/>
    </row>
    <row r="29776" spans="3:3" x14ac:dyDescent="0.2">
      <c r="C29776" s="13"/>
    </row>
    <row r="29777" spans="3:3" x14ac:dyDescent="0.2">
      <c r="C29777" s="13"/>
    </row>
    <row r="29778" spans="3:3" x14ac:dyDescent="0.2">
      <c r="C29778" s="13"/>
    </row>
    <row r="29779" spans="3:3" x14ac:dyDescent="0.2">
      <c r="C29779" s="13"/>
    </row>
    <row r="29780" spans="3:3" x14ac:dyDescent="0.2">
      <c r="C29780" s="13"/>
    </row>
    <row r="29781" spans="3:3" x14ac:dyDescent="0.2">
      <c r="C29781" s="13"/>
    </row>
    <row r="29782" spans="3:3" x14ac:dyDescent="0.2">
      <c r="C29782" s="13"/>
    </row>
    <row r="29783" spans="3:3" x14ac:dyDescent="0.2">
      <c r="C29783" s="13"/>
    </row>
    <row r="29784" spans="3:3" x14ac:dyDescent="0.2">
      <c r="C29784" s="13"/>
    </row>
    <row r="29785" spans="3:3" x14ac:dyDescent="0.2">
      <c r="C29785" s="13"/>
    </row>
    <row r="29786" spans="3:3" x14ac:dyDescent="0.2">
      <c r="C29786" s="13"/>
    </row>
    <row r="29787" spans="3:3" x14ac:dyDescent="0.2">
      <c r="C29787" s="13"/>
    </row>
    <row r="29788" spans="3:3" x14ac:dyDescent="0.2">
      <c r="C29788" s="13"/>
    </row>
    <row r="29789" spans="3:3" x14ac:dyDescent="0.2">
      <c r="C29789" s="13"/>
    </row>
    <row r="29790" spans="3:3" x14ac:dyDescent="0.2">
      <c r="C29790" s="13"/>
    </row>
    <row r="29791" spans="3:3" x14ac:dyDescent="0.2">
      <c r="C29791" s="13"/>
    </row>
    <row r="29792" spans="3:3" x14ac:dyDescent="0.2">
      <c r="C29792" s="13"/>
    </row>
    <row r="29793" spans="3:3" x14ac:dyDescent="0.2">
      <c r="C29793" s="13"/>
    </row>
    <row r="29794" spans="3:3" x14ac:dyDescent="0.2">
      <c r="C29794" s="13"/>
    </row>
    <row r="29795" spans="3:3" x14ac:dyDescent="0.2">
      <c r="C29795" s="13"/>
    </row>
    <row r="29796" spans="3:3" x14ac:dyDescent="0.2">
      <c r="C29796" s="13"/>
    </row>
    <row r="29797" spans="3:3" x14ac:dyDescent="0.2">
      <c r="C29797" s="13"/>
    </row>
    <row r="29798" spans="3:3" x14ac:dyDescent="0.2">
      <c r="C29798" s="13"/>
    </row>
    <row r="29799" spans="3:3" x14ac:dyDescent="0.2">
      <c r="C29799" s="13"/>
    </row>
    <row r="29800" spans="3:3" x14ac:dyDescent="0.2">
      <c r="C29800" s="13"/>
    </row>
    <row r="29801" spans="3:3" x14ac:dyDescent="0.2">
      <c r="C29801" s="13"/>
    </row>
    <row r="29802" spans="3:3" x14ac:dyDescent="0.2">
      <c r="C29802" s="13"/>
    </row>
    <row r="29803" spans="3:3" x14ac:dyDescent="0.2">
      <c r="C29803" s="13"/>
    </row>
    <row r="29804" spans="3:3" x14ac:dyDescent="0.2">
      <c r="C29804" s="13"/>
    </row>
    <row r="29805" spans="3:3" x14ac:dyDescent="0.2">
      <c r="C29805" s="13"/>
    </row>
    <row r="29806" spans="3:3" x14ac:dyDescent="0.2">
      <c r="C29806" s="13"/>
    </row>
    <row r="29807" spans="3:3" x14ac:dyDescent="0.2">
      <c r="C29807" s="13"/>
    </row>
    <row r="29808" spans="3:3" x14ac:dyDescent="0.2">
      <c r="C29808" s="13"/>
    </row>
    <row r="29809" spans="3:3" x14ac:dyDescent="0.2">
      <c r="C29809" s="13"/>
    </row>
    <row r="29810" spans="3:3" x14ac:dyDescent="0.2">
      <c r="C29810" s="13"/>
    </row>
    <row r="29811" spans="3:3" x14ac:dyDescent="0.2">
      <c r="C29811" s="13"/>
    </row>
    <row r="29812" spans="3:3" x14ac:dyDescent="0.2">
      <c r="C29812" s="13"/>
    </row>
    <row r="29813" spans="3:3" x14ac:dyDescent="0.2">
      <c r="C29813" s="13"/>
    </row>
    <row r="29814" spans="3:3" x14ac:dyDescent="0.2">
      <c r="C29814" s="13"/>
    </row>
    <row r="29815" spans="3:3" x14ac:dyDescent="0.2">
      <c r="C29815" s="13"/>
    </row>
    <row r="29816" spans="3:3" x14ac:dyDescent="0.2">
      <c r="C29816" s="13"/>
    </row>
    <row r="29817" spans="3:3" x14ac:dyDescent="0.2">
      <c r="C29817" s="13"/>
    </row>
    <row r="29818" spans="3:3" x14ac:dyDescent="0.2">
      <c r="C29818" s="13"/>
    </row>
    <row r="29819" spans="3:3" x14ac:dyDescent="0.2">
      <c r="C29819" s="13"/>
    </row>
    <row r="29820" spans="3:3" x14ac:dyDescent="0.2">
      <c r="C29820" s="13"/>
    </row>
    <row r="29821" spans="3:3" x14ac:dyDescent="0.2">
      <c r="C29821" s="13"/>
    </row>
    <row r="29822" spans="3:3" x14ac:dyDescent="0.2">
      <c r="C29822" s="13"/>
    </row>
    <row r="29823" spans="3:3" x14ac:dyDescent="0.2">
      <c r="C29823" s="13"/>
    </row>
    <row r="29824" spans="3:3" x14ac:dyDescent="0.2">
      <c r="C29824" s="13"/>
    </row>
    <row r="29825" spans="3:3" x14ac:dyDescent="0.2">
      <c r="C29825" s="13"/>
    </row>
    <row r="29826" spans="3:3" x14ac:dyDescent="0.2">
      <c r="C29826" s="13"/>
    </row>
    <row r="29827" spans="3:3" x14ac:dyDescent="0.2">
      <c r="C29827" s="13"/>
    </row>
    <row r="29828" spans="3:3" x14ac:dyDescent="0.2">
      <c r="C29828" s="13"/>
    </row>
    <row r="29829" spans="3:3" x14ac:dyDescent="0.2">
      <c r="C29829" s="13"/>
    </row>
    <row r="29830" spans="3:3" x14ac:dyDescent="0.2">
      <c r="C29830" s="13"/>
    </row>
    <row r="29831" spans="3:3" x14ac:dyDescent="0.2">
      <c r="C29831" s="13"/>
    </row>
    <row r="29832" spans="3:3" x14ac:dyDescent="0.2">
      <c r="C29832" s="13"/>
    </row>
    <row r="29833" spans="3:3" x14ac:dyDescent="0.2">
      <c r="C29833" s="13"/>
    </row>
    <row r="29834" spans="3:3" x14ac:dyDescent="0.2">
      <c r="C29834" s="13"/>
    </row>
    <row r="29835" spans="3:3" x14ac:dyDescent="0.2">
      <c r="C29835" s="13"/>
    </row>
    <row r="29836" spans="3:3" x14ac:dyDescent="0.2">
      <c r="C29836" s="13"/>
    </row>
    <row r="29837" spans="3:3" x14ac:dyDescent="0.2">
      <c r="C29837" s="13"/>
    </row>
    <row r="29838" spans="3:3" x14ac:dyDescent="0.2">
      <c r="C29838" s="13"/>
    </row>
    <row r="29839" spans="3:3" x14ac:dyDescent="0.2">
      <c r="C29839" s="13"/>
    </row>
    <row r="29840" spans="3:3" x14ac:dyDescent="0.2">
      <c r="C29840" s="13"/>
    </row>
    <row r="29841" spans="3:3" x14ac:dyDescent="0.2">
      <c r="C29841" s="13"/>
    </row>
    <row r="29842" spans="3:3" x14ac:dyDescent="0.2">
      <c r="C29842" s="13"/>
    </row>
    <row r="29843" spans="3:3" x14ac:dyDescent="0.2">
      <c r="C29843" s="13"/>
    </row>
    <row r="29844" spans="3:3" x14ac:dyDescent="0.2">
      <c r="C29844" s="13"/>
    </row>
    <row r="29845" spans="3:3" x14ac:dyDescent="0.2">
      <c r="C29845" s="13"/>
    </row>
    <row r="29846" spans="3:3" x14ac:dyDescent="0.2">
      <c r="C29846" s="13"/>
    </row>
    <row r="29847" spans="3:3" x14ac:dyDescent="0.2">
      <c r="C29847" s="13"/>
    </row>
    <row r="29848" spans="3:3" x14ac:dyDescent="0.2">
      <c r="C29848" s="13"/>
    </row>
    <row r="29849" spans="3:3" x14ac:dyDescent="0.2">
      <c r="C29849" s="13"/>
    </row>
    <row r="29850" spans="3:3" x14ac:dyDescent="0.2">
      <c r="C29850" s="13"/>
    </row>
    <row r="29851" spans="3:3" x14ac:dyDescent="0.2">
      <c r="C29851" s="13"/>
    </row>
    <row r="29852" spans="3:3" x14ac:dyDescent="0.2">
      <c r="C29852" s="13"/>
    </row>
    <row r="29853" spans="3:3" x14ac:dyDescent="0.2">
      <c r="C29853" s="13"/>
    </row>
    <row r="29854" spans="3:3" x14ac:dyDescent="0.2">
      <c r="C29854" s="13"/>
    </row>
    <row r="29855" spans="3:3" x14ac:dyDescent="0.2">
      <c r="C29855" s="13"/>
    </row>
    <row r="29856" spans="3:3" x14ac:dyDescent="0.2">
      <c r="C29856" s="13"/>
    </row>
    <row r="29857" spans="3:3" x14ac:dyDescent="0.2">
      <c r="C29857" s="13"/>
    </row>
    <row r="29858" spans="3:3" x14ac:dyDescent="0.2">
      <c r="C29858" s="13"/>
    </row>
    <row r="29859" spans="3:3" x14ac:dyDescent="0.2">
      <c r="C29859" s="13"/>
    </row>
    <row r="29860" spans="3:3" x14ac:dyDescent="0.2">
      <c r="C29860" s="13"/>
    </row>
    <row r="29861" spans="3:3" x14ac:dyDescent="0.2">
      <c r="C29861" s="13"/>
    </row>
    <row r="29862" spans="3:3" x14ac:dyDescent="0.2">
      <c r="C29862" s="13"/>
    </row>
    <row r="29863" spans="3:3" x14ac:dyDescent="0.2">
      <c r="C29863" s="13"/>
    </row>
    <row r="29864" spans="3:3" x14ac:dyDescent="0.2">
      <c r="C29864" s="13"/>
    </row>
    <row r="29865" spans="3:3" x14ac:dyDescent="0.2">
      <c r="C29865" s="13"/>
    </row>
    <row r="29866" spans="3:3" x14ac:dyDescent="0.2">
      <c r="C29866" s="13"/>
    </row>
    <row r="29867" spans="3:3" x14ac:dyDescent="0.2">
      <c r="C29867" s="13"/>
    </row>
    <row r="29868" spans="3:3" x14ac:dyDescent="0.2">
      <c r="C29868" s="13"/>
    </row>
    <row r="29869" spans="3:3" x14ac:dyDescent="0.2">
      <c r="C29869" s="13"/>
    </row>
    <row r="29870" spans="3:3" x14ac:dyDescent="0.2">
      <c r="C29870" s="13"/>
    </row>
    <row r="29871" spans="3:3" x14ac:dyDescent="0.2">
      <c r="C29871" s="13"/>
    </row>
    <row r="29872" spans="3:3" x14ac:dyDescent="0.2">
      <c r="C29872" s="13"/>
    </row>
    <row r="29873" spans="3:3" x14ac:dyDescent="0.2">
      <c r="C29873" s="13"/>
    </row>
    <row r="29874" spans="3:3" x14ac:dyDescent="0.2">
      <c r="C29874" s="13"/>
    </row>
    <row r="29875" spans="3:3" x14ac:dyDescent="0.2">
      <c r="C29875" s="13"/>
    </row>
    <row r="29876" spans="3:3" x14ac:dyDescent="0.2">
      <c r="C29876" s="13"/>
    </row>
    <row r="29877" spans="3:3" x14ac:dyDescent="0.2">
      <c r="C29877" s="13"/>
    </row>
    <row r="29878" spans="3:3" x14ac:dyDescent="0.2">
      <c r="C29878" s="13"/>
    </row>
    <row r="29879" spans="3:3" x14ac:dyDescent="0.2">
      <c r="C29879" s="13"/>
    </row>
    <row r="29880" spans="3:3" x14ac:dyDescent="0.2">
      <c r="C29880" s="13"/>
    </row>
    <row r="29881" spans="3:3" x14ac:dyDescent="0.2">
      <c r="C29881" s="13"/>
    </row>
    <row r="29882" spans="3:3" x14ac:dyDescent="0.2">
      <c r="C29882" s="13"/>
    </row>
    <row r="29883" spans="3:3" x14ac:dyDescent="0.2">
      <c r="C29883" s="13"/>
    </row>
    <row r="29884" spans="3:3" x14ac:dyDescent="0.2">
      <c r="C29884" s="13"/>
    </row>
    <row r="29885" spans="3:3" x14ac:dyDescent="0.2">
      <c r="C29885" s="13"/>
    </row>
    <row r="29886" spans="3:3" x14ac:dyDescent="0.2">
      <c r="C29886" s="13"/>
    </row>
    <row r="29887" spans="3:3" x14ac:dyDescent="0.2">
      <c r="C29887" s="13"/>
    </row>
    <row r="29888" spans="3:3" x14ac:dyDescent="0.2">
      <c r="C29888" s="13"/>
    </row>
    <row r="29889" spans="3:3" x14ac:dyDescent="0.2">
      <c r="C29889" s="13"/>
    </row>
    <row r="29890" spans="3:3" x14ac:dyDescent="0.2">
      <c r="C29890" s="13"/>
    </row>
    <row r="29891" spans="3:3" x14ac:dyDescent="0.2">
      <c r="C29891" s="13"/>
    </row>
    <row r="29892" spans="3:3" x14ac:dyDescent="0.2">
      <c r="C29892" s="13"/>
    </row>
    <row r="29893" spans="3:3" x14ac:dyDescent="0.2">
      <c r="C29893" s="13"/>
    </row>
    <row r="29894" spans="3:3" x14ac:dyDescent="0.2">
      <c r="C29894" s="13"/>
    </row>
    <row r="29895" spans="3:3" x14ac:dyDescent="0.2">
      <c r="C29895" s="13"/>
    </row>
    <row r="29896" spans="3:3" x14ac:dyDescent="0.2">
      <c r="C29896" s="13"/>
    </row>
    <row r="29897" spans="3:3" x14ac:dyDescent="0.2">
      <c r="C29897" s="13"/>
    </row>
    <row r="29898" spans="3:3" x14ac:dyDescent="0.2">
      <c r="C29898" s="13"/>
    </row>
    <row r="29899" spans="3:3" x14ac:dyDescent="0.2">
      <c r="C29899" s="13"/>
    </row>
    <row r="29900" spans="3:3" x14ac:dyDescent="0.2">
      <c r="C29900" s="13"/>
    </row>
    <row r="29901" spans="3:3" x14ac:dyDescent="0.2">
      <c r="C29901" s="13"/>
    </row>
    <row r="29902" spans="3:3" x14ac:dyDescent="0.2">
      <c r="C29902" s="13"/>
    </row>
    <row r="29903" spans="3:3" x14ac:dyDescent="0.2">
      <c r="C29903" s="13"/>
    </row>
    <row r="29904" spans="3:3" x14ac:dyDescent="0.2">
      <c r="C29904" s="13"/>
    </row>
    <row r="29905" spans="3:3" x14ac:dyDescent="0.2">
      <c r="C29905" s="13"/>
    </row>
    <row r="29906" spans="3:3" x14ac:dyDescent="0.2">
      <c r="C29906" s="13"/>
    </row>
    <row r="29907" spans="3:3" x14ac:dyDescent="0.2">
      <c r="C29907" s="13"/>
    </row>
    <row r="29908" spans="3:3" x14ac:dyDescent="0.2">
      <c r="C29908" s="13"/>
    </row>
    <row r="29909" spans="3:3" x14ac:dyDescent="0.2">
      <c r="C29909" s="13"/>
    </row>
    <row r="29910" spans="3:3" x14ac:dyDescent="0.2">
      <c r="C29910" s="13"/>
    </row>
    <row r="29911" spans="3:3" x14ac:dyDescent="0.2">
      <c r="C29911" s="13"/>
    </row>
    <row r="29912" spans="3:3" x14ac:dyDescent="0.2">
      <c r="C29912" s="13"/>
    </row>
    <row r="29913" spans="3:3" x14ac:dyDescent="0.2">
      <c r="C29913" s="13"/>
    </row>
    <row r="29914" spans="3:3" x14ac:dyDescent="0.2">
      <c r="C29914" s="13"/>
    </row>
    <row r="29915" spans="3:3" x14ac:dyDescent="0.2">
      <c r="C29915" s="13"/>
    </row>
    <row r="29916" spans="3:3" x14ac:dyDescent="0.2">
      <c r="C29916" s="13"/>
    </row>
    <row r="29917" spans="3:3" x14ac:dyDescent="0.2">
      <c r="C29917" s="13"/>
    </row>
    <row r="29918" spans="3:3" x14ac:dyDescent="0.2">
      <c r="C29918" s="13"/>
    </row>
    <row r="29919" spans="3:3" x14ac:dyDescent="0.2">
      <c r="C29919" s="13"/>
    </row>
    <row r="29920" spans="3:3" x14ac:dyDescent="0.2">
      <c r="C29920" s="13"/>
    </row>
    <row r="29921" spans="3:3" x14ac:dyDescent="0.2">
      <c r="C29921" s="13"/>
    </row>
    <row r="29922" spans="3:3" x14ac:dyDescent="0.2">
      <c r="C29922" s="13"/>
    </row>
    <row r="29923" spans="3:3" x14ac:dyDescent="0.2">
      <c r="C29923" s="13"/>
    </row>
    <row r="29924" spans="3:3" x14ac:dyDescent="0.2">
      <c r="C29924" s="13"/>
    </row>
    <row r="29925" spans="3:3" x14ac:dyDescent="0.2">
      <c r="C29925" s="13"/>
    </row>
    <row r="29926" spans="3:3" x14ac:dyDescent="0.2">
      <c r="C29926" s="13"/>
    </row>
    <row r="29927" spans="3:3" x14ac:dyDescent="0.2">
      <c r="C29927" s="13"/>
    </row>
    <row r="29928" spans="3:3" x14ac:dyDescent="0.2">
      <c r="C29928" s="13"/>
    </row>
    <row r="29929" spans="3:3" x14ac:dyDescent="0.2">
      <c r="C29929" s="13"/>
    </row>
    <row r="29930" spans="3:3" x14ac:dyDescent="0.2">
      <c r="C29930" s="13"/>
    </row>
    <row r="29931" spans="3:3" x14ac:dyDescent="0.2">
      <c r="C29931" s="13"/>
    </row>
    <row r="29932" spans="3:3" x14ac:dyDescent="0.2">
      <c r="C29932" s="13"/>
    </row>
    <row r="29933" spans="3:3" x14ac:dyDescent="0.2">
      <c r="C29933" s="13"/>
    </row>
    <row r="29934" spans="3:3" x14ac:dyDescent="0.2">
      <c r="C29934" s="13"/>
    </row>
    <row r="29935" spans="3:3" x14ac:dyDescent="0.2">
      <c r="C29935" s="13"/>
    </row>
    <row r="29936" spans="3:3" x14ac:dyDescent="0.2">
      <c r="C29936" s="13"/>
    </row>
    <row r="29937" spans="3:3" x14ac:dyDescent="0.2">
      <c r="C29937" s="13"/>
    </row>
    <row r="29938" spans="3:3" x14ac:dyDescent="0.2">
      <c r="C29938" s="13"/>
    </row>
    <row r="29939" spans="3:3" x14ac:dyDescent="0.2">
      <c r="C29939" s="13"/>
    </row>
    <row r="29940" spans="3:3" x14ac:dyDescent="0.2">
      <c r="C29940" s="13"/>
    </row>
    <row r="29941" spans="3:3" x14ac:dyDescent="0.2">
      <c r="C29941" s="13"/>
    </row>
    <row r="29942" spans="3:3" x14ac:dyDescent="0.2">
      <c r="C29942" s="13"/>
    </row>
    <row r="29943" spans="3:3" x14ac:dyDescent="0.2">
      <c r="C29943" s="13"/>
    </row>
    <row r="29944" spans="3:3" x14ac:dyDescent="0.2">
      <c r="C29944" s="13"/>
    </row>
    <row r="29945" spans="3:3" x14ac:dyDescent="0.2">
      <c r="C29945" s="13"/>
    </row>
    <row r="29946" spans="3:3" x14ac:dyDescent="0.2">
      <c r="C29946" s="13"/>
    </row>
    <row r="29947" spans="3:3" x14ac:dyDescent="0.2">
      <c r="C29947" s="13"/>
    </row>
    <row r="29948" spans="3:3" x14ac:dyDescent="0.2">
      <c r="C29948" s="13"/>
    </row>
    <row r="29949" spans="3:3" x14ac:dyDescent="0.2">
      <c r="C29949" s="13"/>
    </row>
    <row r="29950" spans="3:3" x14ac:dyDescent="0.2">
      <c r="C29950" s="13"/>
    </row>
    <row r="29951" spans="3:3" x14ac:dyDescent="0.2">
      <c r="C29951" s="13"/>
    </row>
    <row r="29952" spans="3:3" x14ac:dyDescent="0.2">
      <c r="C29952" s="13"/>
    </row>
    <row r="29953" spans="3:3" x14ac:dyDescent="0.2">
      <c r="C29953" s="13"/>
    </row>
    <row r="29954" spans="3:3" x14ac:dyDescent="0.2">
      <c r="C29954" s="13"/>
    </row>
    <row r="29955" spans="3:3" x14ac:dyDescent="0.2">
      <c r="C29955" s="13"/>
    </row>
    <row r="29956" spans="3:3" x14ac:dyDescent="0.2">
      <c r="C29956" s="13"/>
    </row>
    <row r="29957" spans="3:3" x14ac:dyDescent="0.2">
      <c r="C29957" s="13"/>
    </row>
    <row r="29958" spans="3:3" x14ac:dyDescent="0.2">
      <c r="C29958" s="13"/>
    </row>
    <row r="29959" spans="3:3" x14ac:dyDescent="0.2">
      <c r="C29959" s="13"/>
    </row>
    <row r="29960" spans="3:3" x14ac:dyDescent="0.2">
      <c r="C29960" s="13"/>
    </row>
    <row r="29961" spans="3:3" x14ac:dyDescent="0.2">
      <c r="C29961" s="13"/>
    </row>
    <row r="29962" spans="3:3" x14ac:dyDescent="0.2">
      <c r="C29962" s="13"/>
    </row>
    <row r="29963" spans="3:3" x14ac:dyDescent="0.2">
      <c r="C29963" s="13"/>
    </row>
    <row r="29964" spans="3:3" x14ac:dyDescent="0.2">
      <c r="C29964" s="13"/>
    </row>
    <row r="29965" spans="3:3" x14ac:dyDescent="0.2">
      <c r="C29965" s="13"/>
    </row>
    <row r="29966" spans="3:3" x14ac:dyDescent="0.2">
      <c r="C29966" s="13"/>
    </row>
    <row r="29967" spans="3:3" x14ac:dyDescent="0.2">
      <c r="C29967" s="13"/>
    </row>
    <row r="29968" spans="3:3" x14ac:dyDescent="0.2">
      <c r="C29968" s="13"/>
    </row>
    <row r="29969" spans="3:3" x14ac:dyDescent="0.2">
      <c r="C29969" s="13"/>
    </row>
    <row r="29970" spans="3:3" x14ac:dyDescent="0.2">
      <c r="C29970" s="13"/>
    </row>
    <row r="29971" spans="3:3" x14ac:dyDescent="0.2">
      <c r="C29971" s="13"/>
    </row>
    <row r="29972" spans="3:3" x14ac:dyDescent="0.2">
      <c r="C29972" s="13"/>
    </row>
    <row r="29973" spans="3:3" x14ac:dyDescent="0.2">
      <c r="C29973" s="13"/>
    </row>
    <row r="29974" spans="3:3" x14ac:dyDescent="0.2">
      <c r="C29974" s="13"/>
    </row>
    <row r="29975" spans="3:3" x14ac:dyDescent="0.2">
      <c r="C29975" s="13"/>
    </row>
    <row r="29976" spans="3:3" x14ac:dyDescent="0.2">
      <c r="C29976" s="13"/>
    </row>
    <row r="29977" spans="3:3" x14ac:dyDescent="0.2">
      <c r="C29977" s="13"/>
    </row>
    <row r="29978" spans="3:3" x14ac:dyDescent="0.2">
      <c r="C29978" s="13"/>
    </row>
    <row r="29979" spans="3:3" x14ac:dyDescent="0.2">
      <c r="C29979" s="13"/>
    </row>
    <row r="29980" spans="3:3" x14ac:dyDescent="0.2">
      <c r="C29980" s="13"/>
    </row>
    <row r="29981" spans="3:3" x14ac:dyDescent="0.2">
      <c r="C29981" s="13"/>
    </row>
    <row r="29982" spans="3:3" x14ac:dyDescent="0.2">
      <c r="C29982" s="13"/>
    </row>
    <row r="29983" spans="3:3" x14ac:dyDescent="0.2">
      <c r="C29983" s="13"/>
    </row>
    <row r="29984" spans="3:3" x14ac:dyDescent="0.2">
      <c r="C29984" s="13"/>
    </row>
    <row r="29985" spans="3:3" x14ac:dyDescent="0.2">
      <c r="C29985" s="13"/>
    </row>
    <row r="29986" spans="3:3" x14ac:dyDescent="0.2">
      <c r="C29986" s="13"/>
    </row>
    <row r="29987" spans="3:3" x14ac:dyDescent="0.2">
      <c r="C29987" s="13"/>
    </row>
    <row r="29988" spans="3:3" x14ac:dyDescent="0.2">
      <c r="C29988" s="13"/>
    </row>
    <row r="29989" spans="3:3" x14ac:dyDescent="0.2">
      <c r="C29989" s="13"/>
    </row>
    <row r="29990" spans="3:3" x14ac:dyDescent="0.2">
      <c r="C29990" s="13"/>
    </row>
    <row r="29991" spans="3:3" x14ac:dyDescent="0.2">
      <c r="C29991" s="13"/>
    </row>
    <row r="29992" spans="3:3" x14ac:dyDescent="0.2">
      <c r="C29992" s="13"/>
    </row>
    <row r="29993" spans="3:3" x14ac:dyDescent="0.2">
      <c r="C29993" s="13"/>
    </row>
    <row r="29994" spans="3:3" x14ac:dyDescent="0.2">
      <c r="C29994" s="13"/>
    </row>
    <row r="29995" spans="3:3" x14ac:dyDescent="0.2">
      <c r="C29995" s="13"/>
    </row>
    <row r="29996" spans="3:3" x14ac:dyDescent="0.2">
      <c r="C29996" s="13"/>
    </row>
    <row r="29997" spans="3:3" x14ac:dyDescent="0.2">
      <c r="C29997" s="13"/>
    </row>
    <row r="29998" spans="3:3" x14ac:dyDescent="0.2">
      <c r="C29998" s="13"/>
    </row>
    <row r="29999" spans="3:3" x14ac:dyDescent="0.2">
      <c r="C29999" s="13"/>
    </row>
    <row r="30000" spans="3:3" x14ac:dyDescent="0.2">
      <c r="C30000" s="13"/>
    </row>
    <row r="30001" spans="3:3" x14ac:dyDescent="0.2">
      <c r="C30001" s="13"/>
    </row>
    <row r="30002" spans="3:3" x14ac:dyDescent="0.2">
      <c r="C30002" s="13"/>
    </row>
    <row r="30003" spans="3:3" x14ac:dyDescent="0.2">
      <c r="C30003" s="13"/>
    </row>
    <row r="30004" spans="3:3" x14ac:dyDescent="0.2">
      <c r="C30004" s="13"/>
    </row>
    <row r="30005" spans="3:3" x14ac:dyDescent="0.2">
      <c r="C30005" s="13"/>
    </row>
    <row r="30006" spans="3:3" x14ac:dyDescent="0.2">
      <c r="C30006" s="13"/>
    </row>
    <row r="30007" spans="3:3" x14ac:dyDescent="0.2">
      <c r="C30007" s="13"/>
    </row>
    <row r="30008" spans="3:3" x14ac:dyDescent="0.2">
      <c r="C30008" s="13"/>
    </row>
    <row r="30009" spans="3:3" x14ac:dyDescent="0.2">
      <c r="C30009" s="13"/>
    </row>
    <row r="30010" spans="3:3" x14ac:dyDescent="0.2">
      <c r="C30010" s="13"/>
    </row>
    <row r="30011" spans="3:3" x14ac:dyDescent="0.2">
      <c r="C30011" s="13"/>
    </row>
    <row r="30012" spans="3:3" x14ac:dyDescent="0.2">
      <c r="C30012" s="13"/>
    </row>
    <row r="30013" spans="3:3" x14ac:dyDescent="0.2">
      <c r="C30013" s="13"/>
    </row>
    <row r="30014" spans="3:3" x14ac:dyDescent="0.2">
      <c r="C30014" s="13"/>
    </row>
    <row r="30015" spans="3:3" x14ac:dyDescent="0.2">
      <c r="C30015" s="13"/>
    </row>
    <row r="30016" spans="3:3" x14ac:dyDescent="0.2">
      <c r="C30016" s="13"/>
    </row>
    <row r="30017" spans="3:3" x14ac:dyDescent="0.2">
      <c r="C30017" s="13"/>
    </row>
    <row r="30018" spans="3:3" x14ac:dyDescent="0.2">
      <c r="C30018" s="13"/>
    </row>
    <row r="30019" spans="3:3" x14ac:dyDescent="0.2">
      <c r="C30019" s="13"/>
    </row>
    <row r="30020" spans="3:3" x14ac:dyDescent="0.2">
      <c r="C30020" s="13"/>
    </row>
    <row r="30021" spans="3:3" x14ac:dyDescent="0.2">
      <c r="C30021" s="13"/>
    </row>
    <row r="30022" spans="3:3" x14ac:dyDescent="0.2">
      <c r="C30022" s="13"/>
    </row>
    <row r="30023" spans="3:3" x14ac:dyDescent="0.2">
      <c r="C30023" s="13"/>
    </row>
    <row r="30024" spans="3:3" x14ac:dyDescent="0.2">
      <c r="C30024" s="13"/>
    </row>
    <row r="30025" spans="3:3" x14ac:dyDescent="0.2">
      <c r="C30025" s="13"/>
    </row>
    <row r="30026" spans="3:3" x14ac:dyDescent="0.2">
      <c r="C30026" s="13"/>
    </row>
    <row r="30027" spans="3:3" x14ac:dyDescent="0.2">
      <c r="C30027" s="13"/>
    </row>
    <row r="30028" spans="3:3" x14ac:dyDescent="0.2">
      <c r="C30028" s="13"/>
    </row>
    <row r="30029" spans="3:3" x14ac:dyDescent="0.2">
      <c r="C30029" s="13"/>
    </row>
    <row r="30030" spans="3:3" x14ac:dyDescent="0.2">
      <c r="C30030" s="13"/>
    </row>
    <row r="30031" spans="3:3" x14ac:dyDescent="0.2">
      <c r="C30031" s="13"/>
    </row>
    <row r="30032" spans="3:3" x14ac:dyDescent="0.2">
      <c r="C30032" s="13"/>
    </row>
    <row r="30033" spans="3:3" x14ac:dyDescent="0.2">
      <c r="C30033" s="13"/>
    </row>
    <row r="30034" spans="3:3" x14ac:dyDescent="0.2">
      <c r="C30034" s="13"/>
    </row>
    <row r="30035" spans="3:3" x14ac:dyDescent="0.2">
      <c r="C30035" s="13"/>
    </row>
    <row r="30036" spans="3:3" x14ac:dyDescent="0.2">
      <c r="C30036" s="13"/>
    </row>
    <row r="30037" spans="3:3" x14ac:dyDescent="0.2">
      <c r="C30037" s="13"/>
    </row>
    <row r="30038" spans="3:3" x14ac:dyDescent="0.2">
      <c r="C30038" s="13"/>
    </row>
    <row r="30039" spans="3:3" x14ac:dyDescent="0.2">
      <c r="C30039" s="13"/>
    </row>
    <row r="30040" spans="3:3" x14ac:dyDescent="0.2">
      <c r="C30040" s="13"/>
    </row>
    <row r="30041" spans="3:3" x14ac:dyDescent="0.2">
      <c r="C30041" s="13"/>
    </row>
    <row r="30042" spans="3:3" x14ac:dyDescent="0.2">
      <c r="C30042" s="13"/>
    </row>
    <row r="30043" spans="3:3" x14ac:dyDescent="0.2">
      <c r="C30043" s="13"/>
    </row>
    <row r="30044" spans="3:3" x14ac:dyDescent="0.2">
      <c r="C30044" s="13"/>
    </row>
    <row r="30045" spans="3:3" x14ac:dyDescent="0.2">
      <c r="C30045" s="13"/>
    </row>
    <row r="30046" spans="3:3" x14ac:dyDescent="0.2">
      <c r="C30046" s="13"/>
    </row>
    <row r="30047" spans="3:3" x14ac:dyDescent="0.2">
      <c r="C30047" s="13"/>
    </row>
    <row r="30048" spans="3:3" x14ac:dyDescent="0.2">
      <c r="C30048" s="13"/>
    </row>
    <row r="30049" spans="3:3" x14ac:dyDescent="0.2">
      <c r="C30049" s="13"/>
    </row>
    <row r="30050" spans="3:3" x14ac:dyDescent="0.2">
      <c r="C30050" s="13"/>
    </row>
    <row r="30051" spans="3:3" x14ac:dyDescent="0.2">
      <c r="C30051" s="13"/>
    </row>
    <row r="30052" spans="3:3" x14ac:dyDescent="0.2">
      <c r="C30052" s="13"/>
    </row>
    <row r="30053" spans="3:3" x14ac:dyDescent="0.2">
      <c r="C30053" s="13"/>
    </row>
    <row r="30054" spans="3:3" x14ac:dyDescent="0.2">
      <c r="C30054" s="13"/>
    </row>
    <row r="30055" spans="3:3" x14ac:dyDescent="0.2">
      <c r="C30055" s="13"/>
    </row>
    <row r="30056" spans="3:3" x14ac:dyDescent="0.2">
      <c r="C30056" s="13"/>
    </row>
    <row r="30057" spans="3:3" x14ac:dyDescent="0.2">
      <c r="C30057" s="13"/>
    </row>
    <row r="30058" spans="3:3" x14ac:dyDescent="0.2">
      <c r="C30058" s="13"/>
    </row>
    <row r="30059" spans="3:3" x14ac:dyDescent="0.2">
      <c r="C30059" s="13"/>
    </row>
    <row r="30060" spans="3:3" x14ac:dyDescent="0.2">
      <c r="C30060" s="13"/>
    </row>
    <row r="30061" spans="3:3" x14ac:dyDescent="0.2">
      <c r="C30061" s="13"/>
    </row>
    <row r="30062" spans="3:3" x14ac:dyDescent="0.2">
      <c r="C30062" s="13"/>
    </row>
    <row r="30063" spans="3:3" x14ac:dyDescent="0.2">
      <c r="C30063" s="13"/>
    </row>
    <row r="30064" spans="3:3" x14ac:dyDescent="0.2">
      <c r="C30064" s="13"/>
    </row>
    <row r="30065" spans="3:3" x14ac:dyDescent="0.2">
      <c r="C30065" s="13"/>
    </row>
    <row r="30066" spans="3:3" x14ac:dyDescent="0.2">
      <c r="C30066" s="13"/>
    </row>
    <row r="30067" spans="3:3" x14ac:dyDescent="0.2">
      <c r="C30067" s="13"/>
    </row>
    <row r="30068" spans="3:3" x14ac:dyDescent="0.2">
      <c r="C30068" s="13"/>
    </row>
    <row r="30069" spans="3:3" x14ac:dyDescent="0.2">
      <c r="C30069" s="13"/>
    </row>
    <row r="30070" spans="3:3" x14ac:dyDescent="0.2">
      <c r="C30070" s="13"/>
    </row>
    <row r="30071" spans="3:3" x14ac:dyDescent="0.2">
      <c r="C30071" s="13"/>
    </row>
    <row r="30072" spans="3:3" x14ac:dyDescent="0.2">
      <c r="C30072" s="13"/>
    </row>
    <row r="30073" spans="3:3" x14ac:dyDescent="0.2">
      <c r="C30073" s="13"/>
    </row>
    <row r="30074" spans="3:3" x14ac:dyDescent="0.2">
      <c r="C30074" s="13"/>
    </row>
    <row r="30075" spans="3:3" x14ac:dyDescent="0.2">
      <c r="C30075" s="13"/>
    </row>
    <row r="30076" spans="3:3" x14ac:dyDescent="0.2">
      <c r="C30076" s="13"/>
    </row>
    <row r="30077" spans="3:3" x14ac:dyDescent="0.2">
      <c r="C30077" s="13"/>
    </row>
    <row r="30078" spans="3:3" x14ac:dyDescent="0.2">
      <c r="C30078" s="13"/>
    </row>
    <row r="30079" spans="3:3" x14ac:dyDescent="0.2">
      <c r="C30079" s="13"/>
    </row>
    <row r="30080" spans="3:3" x14ac:dyDescent="0.2">
      <c r="C30080" s="13"/>
    </row>
    <row r="30081" spans="3:3" x14ac:dyDescent="0.2">
      <c r="C30081" s="13"/>
    </row>
    <row r="30082" spans="3:3" x14ac:dyDescent="0.2">
      <c r="C30082" s="13"/>
    </row>
    <row r="30083" spans="3:3" x14ac:dyDescent="0.2">
      <c r="C30083" s="13"/>
    </row>
    <row r="30084" spans="3:3" x14ac:dyDescent="0.2">
      <c r="C30084" s="13"/>
    </row>
    <row r="30085" spans="3:3" x14ac:dyDescent="0.2">
      <c r="C30085" s="13"/>
    </row>
    <row r="30086" spans="3:3" x14ac:dyDescent="0.2">
      <c r="C30086" s="13"/>
    </row>
    <row r="30087" spans="3:3" x14ac:dyDescent="0.2">
      <c r="C30087" s="13"/>
    </row>
    <row r="30088" spans="3:3" x14ac:dyDescent="0.2">
      <c r="C30088" s="13"/>
    </row>
    <row r="30089" spans="3:3" x14ac:dyDescent="0.2">
      <c r="C30089" s="13"/>
    </row>
    <row r="30090" spans="3:3" x14ac:dyDescent="0.2">
      <c r="C30090" s="13"/>
    </row>
    <row r="30091" spans="3:3" x14ac:dyDescent="0.2">
      <c r="C30091" s="13"/>
    </row>
    <row r="30092" spans="3:3" x14ac:dyDescent="0.2">
      <c r="C30092" s="13"/>
    </row>
    <row r="30093" spans="3:3" x14ac:dyDescent="0.2">
      <c r="C30093" s="13"/>
    </row>
    <row r="30094" spans="3:3" x14ac:dyDescent="0.2">
      <c r="C30094" s="13"/>
    </row>
    <row r="30095" spans="3:3" x14ac:dyDescent="0.2">
      <c r="C30095" s="13"/>
    </row>
    <row r="30096" spans="3:3" x14ac:dyDescent="0.2">
      <c r="C30096" s="13"/>
    </row>
    <row r="30097" spans="3:3" x14ac:dyDescent="0.2">
      <c r="C30097" s="13"/>
    </row>
    <row r="30098" spans="3:3" x14ac:dyDescent="0.2">
      <c r="C30098" s="13"/>
    </row>
    <row r="30099" spans="3:3" x14ac:dyDescent="0.2">
      <c r="C30099" s="13"/>
    </row>
    <row r="30100" spans="3:3" x14ac:dyDescent="0.2">
      <c r="C30100" s="13"/>
    </row>
    <row r="30101" spans="3:3" x14ac:dyDescent="0.2">
      <c r="C30101" s="13"/>
    </row>
    <row r="30102" spans="3:3" x14ac:dyDescent="0.2">
      <c r="C30102" s="13"/>
    </row>
    <row r="30103" spans="3:3" x14ac:dyDescent="0.2">
      <c r="C30103" s="13"/>
    </row>
    <row r="30104" spans="3:3" x14ac:dyDescent="0.2">
      <c r="C30104" s="13"/>
    </row>
    <row r="30105" spans="3:3" x14ac:dyDescent="0.2">
      <c r="C30105" s="13"/>
    </row>
    <row r="30106" spans="3:3" x14ac:dyDescent="0.2">
      <c r="C30106" s="13"/>
    </row>
    <row r="30107" spans="3:3" x14ac:dyDescent="0.2">
      <c r="C30107" s="13"/>
    </row>
    <row r="30108" spans="3:3" x14ac:dyDescent="0.2">
      <c r="C30108" s="13"/>
    </row>
    <row r="30109" spans="3:3" x14ac:dyDescent="0.2">
      <c r="C30109" s="13"/>
    </row>
    <row r="30110" spans="3:3" x14ac:dyDescent="0.2">
      <c r="C30110" s="13"/>
    </row>
    <row r="30111" spans="3:3" x14ac:dyDescent="0.2">
      <c r="C30111" s="13"/>
    </row>
    <row r="30112" spans="3:3" x14ac:dyDescent="0.2">
      <c r="C30112" s="13"/>
    </row>
    <row r="30113" spans="3:3" x14ac:dyDescent="0.2">
      <c r="C30113" s="13"/>
    </row>
    <row r="30114" spans="3:3" x14ac:dyDescent="0.2">
      <c r="C30114" s="13"/>
    </row>
    <row r="30115" spans="3:3" x14ac:dyDescent="0.2">
      <c r="C30115" s="13"/>
    </row>
    <row r="30116" spans="3:3" x14ac:dyDescent="0.2">
      <c r="C30116" s="13"/>
    </row>
    <row r="30117" spans="3:3" x14ac:dyDescent="0.2">
      <c r="C30117" s="13"/>
    </row>
    <row r="30118" spans="3:3" x14ac:dyDescent="0.2">
      <c r="C30118" s="13"/>
    </row>
    <row r="30119" spans="3:3" x14ac:dyDescent="0.2">
      <c r="C30119" s="13"/>
    </row>
    <row r="30120" spans="3:3" x14ac:dyDescent="0.2">
      <c r="C30120" s="13"/>
    </row>
    <row r="30121" spans="3:3" x14ac:dyDescent="0.2">
      <c r="C30121" s="13"/>
    </row>
    <row r="30122" spans="3:3" x14ac:dyDescent="0.2">
      <c r="C30122" s="13"/>
    </row>
    <row r="30123" spans="3:3" x14ac:dyDescent="0.2">
      <c r="C30123" s="13"/>
    </row>
    <row r="30124" spans="3:3" x14ac:dyDescent="0.2">
      <c r="C30124" s="13"/>
    </row>
    <row r="30125" spans="3:3" x14ac:dyDescent="0.2">
      <c r="C30125" s="13"/>
    </row>
    <row r="30126" spans="3:3" x14ac:dyDescent="0.2">
      <c r="C30126" s="13"/>
    </row>
    <row r="30127" spans="3:3" x14ac:dyDescent="0.2">
      <c r="C30127" s="13"/>
    </row>
    <row r="30128" spans="3:3" x14ac:dyDescent="0.2">
      <c r="C30128" s="13"/>
    </row>
    <row r="30129" spans="3:3" x14ac:dyDescent="0.2">
      <c r="C30129" s="13"/>
    </row>
    <row r="30130" spans="3:3" x14ac:dyDescent="0.2">
      <c r="C30130" s="13"/>
    </row>
    <row r="30131" spans="3:3" x14ac:dyDescent="0.2">
      <c r="C30131" s="13"/>
    </row>
    <row r="30132" spans="3:3" x14ac:dyDescent="0.2">
      <c r="C30132" s="13"/>
    </row>
    <row r="30133" spans="3:3" x14ac:dyDescent="0.2">
      <c r="C30133" s="13"/>
    </row>
    <row r="30134" spans="3:3" x14ac:dyDescent="0.2">
      <c r="C30134" s="13"/>
    </row>
    <row r="30135" spans="3:3" x14ac:dyDescent="0.2">
      <c r="C30135" s="13"/>
    </row>
    <row r="30136" spans="3:3" x14ac:dyDescent="0.2">
      <c r="C30136" s="13"/>
    </row>
    <row r="30137" spans="3:3" x14ac:dyDescent="0.2">
      <c r="C30137" s="13"/>
    </row>
    <row r="30138" spans="3:3" x14ac:dyDescent="0.2">
      <c r="C30138" s="13"/>
    </row>
    <row r="30139" spans="3:3" x14ac:dyDescent="0.2">
      <c r="C30139" s="13"/>
    </row>
    <row r="30140" spans="3:3" x14ac:dyDescent="0.2">
      <c r="C30140" s="13"/>
    </row>
    <row r="30141" spans="3:3" x14ac:dyDescent="0.2">
      <c r="C30141" s="13"/>
    </row>
    <row r="30142" spans="3:3" x14ac:dyDescent="0.2">
      <c r="C30142" s="13"/>
    </row>
    <row r="30143" spans="3:3" x14ac:dyDescent="0.2">
      <c r="C30143" s="13"/>
    </row>
    <row r="30144" spans="3:3" x14ac:dyDescent="0.2">
      <c r="C30144" s="13"/>
    </row>
    <row r="30145" spans="3:3" x14ac:dyDescent="0.2">
      <c r="C30145" s="13"/>
    </row>
    <row r="30146" spans="3:3" x14ac:dyDescent="0.2">
      <c r="C30146" s="13"/>
    </row>
    <row r="30147" spans="3:3" x14ac:dyDescent="0.2">
      <c r="C30147" s="13"/>
    </row>
    <row r="30148" spans="3:3" x14ac:dyDescent="0.2">
      <c r="C30148" s="13"/>
    </row>
    <row r="30149" spans="3:3" x14ac:dyDescent="0.2">
      <c r="C30149" s="13"/>
    </row>
    <row r="30150" spans="3:3" x14ac:dyDescent="0.2">
      <c r="C30150" s="13"/>
    </row>
    <row r="30151" spans="3:3" x14ac:dyDescent="0.2">
      <c r="C30151" s="13"/>
    </row>
    <row r="30152" spans="3:3" x14ac:dyDescent="0.2">
      <c r="C30152" s="13"/>
    </row>
    <row r="30153" spans="3:3" x14ac:dyDescent="0.2">
      <c r="C30153" s="13"/>
    </row>
    <row r="30154" spans="3:3" x14ac:dyDescent="0.2">
      <c r="C30154" s="13"/>
    </row>
    <row r="30155" spans="3:3" x14ac:dyDescent="0.2">
      <c r="C30155" s="13"/>
    </row>
    <row r="30156" spans="3:3" x14ac:dyDescent="0.2">
      <c r="C30156" s="13"/>
    </row>
    <row r="30157" spans="3:3" x14ac:dyDescent="0.2">
      <c r="C30157" s="13"/>
    </row>
    <row r="30158" spans="3:3" x14ac:dyDescent="0.2">
      <c r="C30158" s="13"/>
    </row>
    <row r="30159" spans="3:3" x14ac:dyDescent="0.2">
      <c r="C30159" s="13"/>
    </row>
    <row r="30160" spans="3:3" x14ac:dyDescent="0.2">
      <c r="C30160" s="13"/>
    </row>
    <row r="30161" spans="3:3" x14ac:dyDescent="0.2">
      <c r="C30161" s="13"/>
    </row>
    <row r="30162" spans="3:3" x14ac:dyDescent="0.2">
      <c r="C30162" s="13"/>
    </row>
    <row r="30163" spans="3:3" x14ac:dyDescent="0.2">
      <c r="C30163" s="13"/>
    </row>
    <row r="30164" spans="3:3" x14ac:dyDescent="0.2">
      <c r="C30164" s="13"/>
    </row>
    <row r="30165" spans="3:3" x14ac:dyDescent="0.2">
      <c r="C30165" s="13"/>
    </row>
    <row r="30166" spans="3:3" x14ac:dyDescent="0.2">
      <c r="C30166" s="13"/>
    </row>
    <row r="30167" spans="3:3" x14ac:dyDescent="0.2">
      <c r="C30167" s="13"/>
    </row>
    <row r="30168" spans="3:3" x14ac:dyDescent="0.2">
      <c r="C30168" s="13"/>
    </row>
    <row r="30169" spans="3:3" x14ac:dyDescent="0.2">
      <c r="C30169" s="13"/>
    </row>
    <row r="30170" spans="3:3" x14ac:dyDescent="0.2">
      <c r="C30170" s="13"/>
    </row>
    <row r="30171" spans="3:3" x14ac:dyDescent="0.2">
      <c r="C30171" s="13"/>
    </row>
    <row r="30172" spans="3:3" x14ac:dyDescent="0.2">
      <c r="C30172" s="13"/>
    </row>
    <row r="30173" spans="3:3" x14ac:dyDescent="0.2">
      <c r="C30173" s="13"/>
    </row>
    <row r="30174" spans="3:3" x14ac:dyDescent="0.2">
      <c r="C30174" s="13"/>
    </row>
    <row r="30175" spans="3:3" x14ac:dyDescent="0.2">
      <c r="C30175" s="13"/>
    </row>
    <row r="30176" spans="3:3" x14ac:dyDescent="0.2">
      <c r="C30176" s="13"/>
    </row>
    <row r="30177" spans="3:3" x14ac:dyDescent="0.2">
      <c r="C30177" s="13"/>
    </row>
    <row r="30178" spans="3:3" x14ac:dyDescent="0.2">
      <c r="C30178" s="13"/>
    </row>
    <row r="30179" spans="3:3" x14ac:dyDescent="0.2">
      <c r="C30179" s="13"/>
    </row>
    <row r="30180" spans="3:3" x14ac:dyDescent="0.2">
      <c r="C30180" s="13"/>
    </row>
    <row r="30181" spans="3:3" x14ac:dyDescent="0.2">
      <c r="C30181" s="13"/>
    </row>
    <row r="30182" spans="3:3" x14ac:dyDescent="0.2">
      <c r="C30182" s="13"/>
    </row>
    <row r="30183" spans="3:3" x14ac:dyDescent="0.2">
      <c r="C30183" s="13"/>
    </row>
    <row r="30184" spans="3:3" x14ac:dyDescent="0.2">
      <c r="C30184" s="13"/>
    </row>
    <row r="30185" spans="3:3" x14ac:dyDescent="0.2">
      <c r="C30185" s="13"/>
    </row>
    <row r="30186" spans="3:3" x14ac:dyDescent="0.2">
      <c r="C30186" s="13"/>
    </row>
    <row r="30187" spans="3:3" x14ac:dyDescent="0.2">
      <c r="C30187" s="13"/>
    </row>
    <row r="30188" spans="3:3" x14ac:dyDescent="0.2">
      <c r="C30188" s="13"/>
    </row>
    <row r="30189" spans="3:3" x14ac:dyDescent="0.2">
      <c r="C30189" s="13"/>
    </row>
    <row r="30190" spans="3:3" x14ac:dyDescent="0.2">
      <c r="C30190" s="13"/>
    </row>
    <row r="30191" spans="3:3" x14ac:dyDescent="0.2">
      <c r="C30191" s="13"/>
    </row>
    <row r="30192" spans="3:3" x14ac:dyDescent="0.2">
      <c r="C30192" s="13"/>
    </row>
    <row r="30193" spans="3:3" x14ac:dyDescent="0.2">
      <c r="C30193" s="13"/>
    </row>
    <row r="30194" spans="3:3" x14ac:dyDescent="0.2">
      <c r="C30194" s="13"/>
    </row>
    <row r="30195" spans="3:3" x14ac:dyDescent="0.2">
      <c r="C30195" s="13"/>
    </row>
    <row r="30196" spans="3:3" x14ac:dyDescent="0.2">
      <c r="C30196" s="13"/>
    </row>
    <row r="30197" spans="3:3" x14ac:dyDescent="0.2">
      <c r="C30197" s="13"/>
    </row>
    <row r="30198" spans="3:3" x14ac:dyDescent="0.2">
      <c r="C30198" s="13"/>
    </row>
    <row r="30199" spans="3:3" x14ac:dyDescent="0.2">
      <c r="C30199" s="13"/>
    </row>
    <row r="30200" spans="3:3" x14ac:dyDescent="0.2">
      <c r="C30200" s="13"/>
    </row>
    <row r="30201" spans="3:3" x14ac:dyDescent="0.2">
      <c r="C30201" s="13"/>
    </row>
    <row r="30202" spans="3:3" x14ac:dyDescent="0.2">
      <c r="C30202" s="13"/>
    </row>
    <row r="30203" spans="3:3" x14ac:dyDescent="0.2">
      <c r="C30203" s="13"/>
    </row>
    <row r="30204" spans="3:3" x14ac:dyDescent="0.2">
      <c r="C30204" s="13"/>
    </row>
    <row r="30205" spans="3:3" x14ac:dyDescent="0.2">
      <c r="C30205" s="13"/>
    </row>
    <row r="30206" spans="3:3" x14ac:dyDescent="0.2">
      <c r="C30206" s="13"/>
    </row>
    <row r="30207" spans="3:3" x14ac:dyDescent="0.2">
      <c r="C30207" s="13"/>
    </row>
    <row r="30208" spans="3:3" x14ac:dyDescent="0.2">
      <c r="C30208" s="13"/>
    </row>
    <row r="30209" spans="3:3" x14ac:dyDescent="0.2">
      <c r="C30209" s="13"/>
    </row>
    <row r="30210" spans="3:3" x14ac:dyDescent="0.2">
      <c r="C30210" s="13"/>
    </row>
    <row r="30211" spans="3:3" x14ac:dyDescent="0.2">
      <c r="C30211" s="13"/>
    </row>
    <row r="30212" spans="3:3" x14ac:dyDescent="0.2">
      <c r="C30212" s="13"/>
    </row>
    <row r="30213" spans="3:3" x14ac:dyDescent="0.2">
      <c r="C30213" s="13"/>
    </row>
    <row r="30214" spans="3:3" x14ac:dyDescent="0.2">
      <c r="C30214" s="13"/>
    </row>
    <row r="30215" spans="3:3" x14ac:dyDescent="0.2">
      <c r="C30215" s="13"/>
    </row>
    <row r="30216" spans="3:3" x14ac:dyDescent="0.2">
      <c r="C30216" s="13"/>
    </row>
    <row r="30217" spans="3:3" x14ac:dyDescent="0.2">
      <c r="C30217" s="13"/>
    </row>
    <row r="30218" spans="3:3" x14ac:dyDescent="0.2">
      <c r="C30218" s="13"/>
    </row>
    <row r="30219" spans="3:3" x14ac:dyDescent="0.2">
      <c r="C30219" s="13"/>
    </row>
    <row r="30220" spans="3:3" x14ac:dyDescent="0.2">
      <c r="C30220" s="13"/>
    </row>
    <row r="30221" spans="3:3" x14ac:dyDescent="0.2">
      <c r="C30221" s="13"/>
    </row>
    <row r="30222" spans="3:3" x14ac:dyDescent="0.2">
      <c r="C30222" s="13"/>
    </row>
    <row r="30223" spans="3:3" x14ac:dyDescent="0.2">
      <c r="C30223" s="13"/>
    </row>
    <row r="30224" spans="3:3" x14ac:dyDescent="0.2">
      <c r="C30224" s="13"/>
    </row>
    <row r="30225" spans="3:3" x14ac:dyDescent="0.2">
      <c r="C30225" s="13"/>
    </row>
    <row r="30226" spans="3:3" x14ac:dyDescent="0.2">
      <c r="C30226" s="13"/>
    </row>
    <row r="30227" spans="3:3" x14ac:dyDescent="0.2">
      <c r="C30227" s="13"/>
    </row>
    <row r="30228" spans="3:3" x14ac:dyDescent="0.2">
      <c r="C30228" s="13"/>
    </row>
    <row r="30229" spans="3:3" x14ac:dyDescent="0.2">
      <c r="C30229" s="13"/>
    </row>
    <row r="30230" spans="3:3" x14ac:dyDescent="0.2">
      <c r="C30230" s="13"/>
    </row>
    <row r="30231" spans="3:3" x14ac:dyDescent="0.2">
      <c r="C30231" s="13"/>
    </row>
    <row r="30232" spans="3:3" x14ac:dyDescent="0.2">
      <c r="C30232" s="13"/>
    </row>
    <row r="30233" spans="3:3" x14ac:dyDescent="0.2">
      <c r="C30233" s="13"/>
    </row>
    <row r="30234" spans="3:3" x14ac:dyDescent="0.2">
      <c r="C30234" s="13"/>
    </row>
    <row r="30235" spans="3:3" x14ac:dyDescent="0.2">
      <c r="C30235" s="13"/>
    </row>
    <row r="30236" spans="3:3" x14ac:dyDescent="0.2">
      <c r="C30236" s="13"/>
    </row>
    <row r="30237" spans="3:3" x14ac:dyDescent="0.2">
      <c r="C30237" s="13"/>
    </row>
    <row r="30238" spans="3:3" x14ac:dyDescent="0.2">
      <c r="C30238" s="13"/>
    </row>
    <row r="30239" spans="3:3" x14ac:dyDescent="0.2">
      <c r="C30239" s="13"/>
    </row>
    <row r="30240" spans="3:3" x14ac:dyDescent="0.2">
      <c r="C30240" s="13"/>
    </row>
    <row r="30241" spans="3:3" x14ac:dyDescent="0.2">
      <c r="C30241" s="13"/>
    </row>
    <row r="30242" spans="3:3" x14ac:dyDescent="0.2">
      <c r="C30242" s="13"/>
    </row>
    <row r="30243" spans="3:3" x14ac:dyDescent="0.2">
      <c r="C30243" s="13"/>
    </row>
    <row r="30244" spans="3:3" x14ac:dyDescent="0.2">
      <c r="C30244" s="13"/>
    </row>
    <row r="30245" spans="3:3" x14ac:dyDescent="0.2">
      <c r="C30245" s="13"/>
    </row>
    <row r="30246" spans="3:3" x14ac:dyDescent="0.2">
      <c r="C30246" s="13"/>
    </row>
    <row r="30247" spans="3:3" x14ac:dyDescent="0.2">
      <c r="C30247" s="13"/>
    </row>
    <row r="30248" spans="3:3" x14ac:dyDescent="0.2">
      <c r="C30248" s="13"/>
    </row>
    <row r="30249" spans="3:3" x14ac:dyDescent="0.2">
      <c r="C30249" s="13"/>
    </row>
    <row r="30250" spans="3:3" x14ac:dyDescent="0.2">
      <c r="C30250" s="13"/>
    </row>
    <row r="30251" spans="3:3" x14ac:dyDescent="0.2">
      <c r="C30251" s="13"/>
    </row>
    <row r="30252" spans="3:3" x14ac:dyDescent="0.2">
      <c r="C30252" s="13"/>
    </row>
    <row r="30253" spans="3:3" x14ac:dyDescent="0.2">
      <c r="C30253" s="13"/>
    </row>
    <row r="30254" spans="3:3" x14ac:dyDescent="0.2">
      <c r="C30254" s="13"/>
    </row>
    <row r="30255" spans="3:3" x14ac:dyDescent="0.2">
      <c r="C30255" s="13"/>
    </row>
    <row r="30256" spans="3:3" x14ac:dyDescent="0.2">
      <c r="C30256" s="13"/>
    </row>
    <row r="30257" spans="3:3" x14ac:dyDescent="0.2">
      <c r="C30257" s="13"/>
    </row>
    <row r="30258" spans="3:3" x14ac:dyDescent="0.2">
      <c r="C30258" s="13"/>
    </row>
    <row r="30259" spans="3:3" x14ac:dyDescent="0.2">
      <c r="C30259" s="13"/>
    </row>
    <row r="30260" spans="3:3" x14ac:dyDescent="0.2">
      <c r="C30260" s="13"/>
    </row>
    <row r="30261" spans="3:3" x14ac:dyDescent="0.2">
      <c r="C30261" s="13"/>
    </row>
    <row r="30262" spans="3:3" x14ac:dyDescent="0.2">
      <c r="C30262" s="13"/>
    </row>
    <row r="30263" spans="3:3" x14ac:dyDescent="0.2">
      <c r="C30263" s="13"/>
    </row>
    <row r="30264" spans="3:3" x14ac:dyDescent="0.2">
      <c r="C30264" s="13"/>
    </row>
    <row r="30265" spans="3:3" x14ac:dyDescent="0.2">
      <c r="C30265" s="13"/>
    </row>
    <row r="30266" spans="3:3" x14ac:dyDescent="0.2">
      <c r="C30266" s="13"/>
    </row>
    <row r="30267" spans="3:3" x14ac:dyDescent="0.2">
      <c r="C30267" s="13"/>
    </row>
    <row r="30268" spans="3:3" x14ac:dyDescent="0.2">
      <c r="C30268" s="13"/>
    </row>
    <row r="30269" spans="3:3" x14ac:dyDescent="0.2">
      <c r="C30269" s="13"/>
    </row>
    <row r="30270" spans="3:3" x14ac:dyDescent="0.2">
      <c r="C30270" s="13"/>
    </row>
    <row r="30271" spans="3:3" x14ac:dyDescent="0.2">
      <c r="C30271" s="13"/>
    </row>
    <row r="30272" spans="3:3" x14ac:dyDescent="0.2">
      <c r="C30272" s="13"/>
    </row>
    <row r="30273" spans="3:3" x14ac:dyDescent="0.2">
      <c r="C30273" s="13"/>
    </row>
    <row r="30274" spans="3:3" x14ac:dyDescent="0.2">
      <c r="C30274" s="13"/>
    </row>
    <row r="30275" spans="3:3" x14ac:dyDescent="0.2">
      <c r="C30275" s="13"/>
    </row>
    <row r="30276" spans="3:3" x14ac:dyDescent="0.2">
      <c r="C30276" s="13"/>
    </row>
    <row r="30277" spans="3:3" x14ac:dyDescent="0.2">
      <c r="C30277" s="13"/>
    </row>
    <row r="30278" spans="3:3" x14ac:dyDescent="0.2">
      <c r="C30278" s="13"/>
    </row>
    <row r="30279" spans="3:3" x14ac:dyDescent="0.2">
      <c r="C30279" s="13"/>
    </row>
    <row r="30280" spans="3:3" x14ac:dyDescent="0.2">
      <c r="C30280" s="13"/>
    </row>
    <row r="30281" spans="3:3" x14ac:dyDescent="0.2">
      <c r="C30281" s="13"/>
    </row>
    <row r="30282" spans="3:3" x14ac:dyDescent="0.2">
      <c r="C30282" s="13"/>
    </row>
    <row r="30283" spans="3:3" x14ac:dyDescent="0.2">
      <c r="C30283" s="13"/>
    </row>
    <row r="30284" spans="3:3" x14ac:dyDescent="0.2">
      <c r="C30284" s="13"/>
    </row>
    <row r="30285" spans="3:3" x14ac:dyDescent="0.2">
      <c r="C30285" s="13"/>
    </row>
    <row r="30286" spans="3:3" x14ac:dyDescent="0.2">
      <c r="C30286" s="13"/>
    </row>
    <row r="30287" spans="3:3" x14ac:dyDescent="0.2">
      <c r="C30287" s="13"/>
    </row>
    <row r="30288" spans="3:3" x14ac:dyDescent="0.2">
      <c r="C30288" s="13"/>
    </row>
    <row r="30289" spans="3:3" x14ac:dyDescent="0.2">
      <c r="C30289" s="13"/>
    </row>
    <row r="30290" spans="3:3" x14ac:dyDescent="0.2">
      <c r="C30290" s="13"/>
    </row>
    <row r="30291" spans="3:3" x14ac:dyDescent="0.2">
      <c r="C30291" s="13"/>
    </row>
    <row r="30292" spans="3:3" x14ac:dyDescent="0.2">
      <c r="C30292" s="13"/>
    </row>
    <row r="30293" spans="3:3" x14ac:dyDescent="0.2">
      <c r="C30293" s="13"/>
    </row>
    <row r="30294" spans="3:3" x14ac:dyDescent="0.2">
      <c r="C30294" s="13"/>
    </row>
    <row r="30295" spans="3:3" x14ac:dyDescent="0.2">
      <c r="C30295" s="13"/>
    </row>
    <row r="30296" spans="3:3" x14ac:dyDescent="0.2">
      <c r="C30296" s="13"/>
    </row>
    <row r="30297" spans="3:3" x14ac:dyDescent="0.2">
      <c r="C30297" s="13"/>
    </row>
    <row r="30298" spans="3:3" x14ac:dyDescent="0.2">
      <c r="C30298" s="13"/>
    </row>
    <row r="30299" spans="3:3" x14ac:dyDescent="0.2">
      <c r="C30299" s="13"/>
    </row>
    <row r="30300" spans="3:3" x14ac:dyDescent="0.2">
      <c r="C30300" s="13"/>
    </row>
    <row r="30301" spans="3:3" x14ac:dyDescent="0.2">
      <c r="C30301" s="13"/>
    </row>
    <row r="30302" spans="3:3" x14ac:dyDescent="0.2">
      <c r="C30302" s="13"/>
    </row>
    <row r="30303" spans="3:3" x14ac:dyDescent="0.2">
      <c r="C30303" s="13"/>
    </row>
    <row r="30304" spans="3:3" x14ac:dyDescent="0.2">
      <c r="C30304" s="13"/>
    </row>
    <row r="30305" spans="3:3" x14ac:dyDescent="0.2">
      <c r="C30305" s="13"/>
    </row>
    <row r="30306" spans="3:3" x14ac:dyDescent="0.2">
      <c r="C30306" s="13"/>
    </row>
    <row r="30307" spans="3:3" x14ac:dyDescent="0.2">
      <c r="C30307" s="13"/>
    </row>
    <row r="30308" spans="3:3" x14ac:dyDescent="0.2">
      <c r="C30308" s="13"/>
    </row>
    <row r="30309" spans="3:3" x14ac:dyDescent="0.2">
      <c r="C30309" s="13"/>
    </row>
    <row r="30310" spans="3:3" x14ac:dyDescent="0.2">
      <c r="C30310" s="13"/>
    </row>
    <row r="30311" spans="3:3" x14ac:dyDescent="0.2">
      <c r="C30311" s="13"/>
    </row>
    <row r="30312" spans="3:3" x14ac:dyDescent="0.2">
      <c r="C30312" s="13"/>
    </row>
    <row r="30313" spans="3:3" x14ac:dyDescent="0.2">
      <c r="C30313" s="13"/>
    </row>
    <row r="30314" spans="3:3" x14ac:dyDescent="0.2">
      <c r="C30314" s="13"/>
    </row>
    <row r="30315" spans="3:3" x14ac:dyDescent="0.2">
      <c r="C30315" s="13"/>
    </row>
    <row r="30316" spans="3:3" x14ac:dyDescent="0.2">
      <c r="C30316" s="13"/>
    </row>
    <row r="30317" spans="3:3" x14ac:dyDescent="0.2">
      <c r="C30317" s="13"/>
    </row>
    <row r="30318" spans="3:3" x14ac:dyDescent="0.2">
      <c r="C30318" s="13"/>
    </row>
    <row r="30319" spans="3:3" x14ac:dyDescent="0.2">
      <c r="C30319" s="13"/>
    </row>
    <row r="30320" spans="3:3" x14ac:dyDescent="0.2">
      <c r="C30320" s="13"/>
    </row>
    <row r="30321" spans="3:3" x14ac:dyDescent="0.2">
      <c r="C30321" s="13"/>
    </row>
    <row r="30322" spans="3:3" x14ac:dyDescent="0.2">
      <c r="C30322" s="13"/>
    </row>
    <row r="30323" spans="3:3" x14ac:dyDescent="0.2">
      <c r="C30323" s="13"/>
    </row>
    <row r="30324" spans="3:3" x14ac:dyDescent="0.2">
      <c r="C30324" s="13"/>
    </row>
    <row r="30325" spans="3:3" x14ac:dyDescent="0.2">
      <c r="C30325" s="13"/>
    </row>
    <row r="30326" spans="3:3" x14ac:dyDescent="0.2">
      <c r="C30326" s="13"/>
    </row>
    <row r="30327" spans="3:3" x14ac:dyDescent="0.2">
      <c r="C30327" s="13"/>
    </row>
    <row r="30328" spans="3:3" x14ac:dyDescent="0.2">
      <c r="C30328" s="13"/>
    </row>
    <row r="30329" spans="3:3" x14ac:dyDescent="0.2">
      <c r="C30329" s="13"/>
    </row>
    <row r="30330" spans="3:3" x14ac:dyDescent="0.2">
      <c r="C30330" s="13"/>
    </row>
    <row r="30331" spans="3:3" x14ac:dyDescent="0.2">
      <c r="C30331" s="13"/>
    </row>
    <row r="30332" spans="3:3" x14ac:dyDescent="0.2">
      <c r="C30332" s="13"/>
    </row>
    <row r="30333" spans="3:3" x14ac:dyDescent="0.2">
      <c r="C30333" s="13"/>
    </row>
    <row r="30334" spans="3:3" x14ac:dyDescent="0.2">
      <c r="C30334" s="13"/>
    </row>
    <row r="30335" spans="3:3" x14ac:dyDescent="0.2">
      <c r="C30335" s="13"/>
    </row>
    <row r="30336" spans="3:3" x14ac:dyDescent="0.2">
      <c r="C30336" s="13"/>
    </row>
    <row r="30337" spans="3:3" x14ac:dyDescent="0.2">
      <c r="C30337" s="13"/>
    </row>
    <row r="30338" spans="3:3" x14ac:dyDescent="0.2">
      <c r="C30338" s="13"/>
    </row>
    <row r="30339" spans="3:3" x14ac:dyDescent="0.2">
      <c r="C30339" s="13"/>
    </row>
    <row r="30340" spans="3:3" x14ac:dyDescent="0.2">
      <c r="C30340" s="13"/>
    </row>
    <row r="30341" spans="3:3" x14ac:dyDescent="0.2">
      <c r="C30341" s="13"/>
    </row>
    <row r="30342" spans="3:3" x14ac:dyDescent="0.2">
      <c r="C30342" s="13"/>
    </row>
    <row r="30343" spans="3:3" x14ac:dyDescent="0.2">
      <c r="C30343" s="13"/>
    </row>
    <row r="30344" spans="3:3" x14ac:dyDescent="0.2">
      <c r="C30344" s="13"/>
    </row>
    <row r="30345" spans="3:3" x14ac:dyDescent="0.2">
      <c r="C30345" s="13"/>
    </row>
    <row r="30346" spans="3:3" x14ac:dyDescent="0.2">
      <c r="C30346" s="13"/>
    </row>
    <row r="30347" spans="3:3" x14ac:dyDescent="0.2">
      <c r="C30347" s="13"/>
    </row>
    <row r="30348" spans="3:3" x14ac:dyDescent="0.2">
      <c r="C30348" s="13"/>
    </row>
    <row r="30349" spans="3:3" x14ac:dyDescent="0.2">
      <c r="C30349" s="13"/>
    </row>
    <row r="30350" spans="3:3" x14ac:dyDescent="0.2">
      <c r="C30350" s="13"/>
    </row>
    <row r="30351" spans="3:3" x14ac:dyDescent="0.2">
      <c r="C30351" s="13"/>
    </row>
    <row r="30352" spans="3:3" x14ac:dyDescent="0.2">
      <c r="C30352" s="13"/>
    </row>
    <row r="30353" spans="3:3" x14ac:dyDescent="0.2">
      <c r="C30353" s="13"/>
    </row>
    <row r="30354" spans="3:3" x14ac:dyDescent="0.2">
      <c r="C30354" s="13"/>
    </row>
    <row r="30355" spans="3:3" x14ac:dyDescent="0.2">
      <c r="C30355" s="13"/>
    </row>
    <row r="30356" spans="3:3" x14ac:dyDescent="0.2">
      <c r="C30356" s="13"/>
    </row>
    <row r="30357" spans="3:3" x14ac:dyDescent="0.2">
      <c r="C30357" s="13"/>
    </row>
    <row r="30358" spans="3:3" x14ac:dyDescent="0.2">
      <c r="C30358" s="13"/>
    </row>
    <row r="30359" spans="3:3" x14ac:dyDescent="0.2">
      <c r="C30359" s="13"/>
    </row>
    <row r="30360" spans="3:3" x14ac:dyDescent="0.2">
      <c r="C30360" s="13"/>
    </row>
    <row r="30361" spans="3:3" x14ac:dyDescent="0.2">
      <c r="C30361" s="13"/>
    </row>
    <row r="30362" spans="3:3" x14ac:dyDescent="0.2">
      <c r="C30362" s="13"/>
    </row>
    <row r="30363" spans="3:3" x14ac:dyDescent="0.2">
      <c r="C30363" s="13"/>
    </row>
    <row r="30364" spans="3:3" x14ac:dyDescent="0.2">
      <c r="C30364" s="13"/>
    </row>
    <row r="30365" spans="3:3" x14ac:dyDescent="0.2">
      <c r="C30365" s="13"/>
    </row>
    <row r="30366" spans="3:3" x14ac:dyDescent="0.2">
      <c r="C30366" s="13"/>
    </row>
    <row r="30367" spans="3:3" x14ac:dyDescent="0.2">
      <c r="C30367" s="13"/>
    </row>
    <row r="30368" spans="3:3" x14ac:dyDescent="0.2">
      <c r="C30368" s="13"/>
    </row>
    <row r="30369" spans="3:3" x14ac:dyDescent="0.2">
      <c r="C30369" s="13"/>
    </row>
    <row r="30370" spans="3:3" x14ac:dyDescent="0.2">
      <c r="C30370" s="13"/>
    </row>
    <row r="30371" spans="3:3" x14ac:dyDescent="0.2">
      <c r="C30371" s="13"/>
    </row>
    <row r="30372" spans="3:3" x14ac:dyDescent="0.2">
      <c r="C30372" s="13"/>
    </row>
    <row r="30373" spans="3:3" x14ac:dyDescent="0.2">
      <c r="C30373" s="13"/>
    </row>
    <row r="30374" spans="3:3" x14ac:dyDescent="0.2">
      <c r="C30374" s="13"/>
    </row>
    <row r="30375" spans="3:3" x14ac:dyDescent="0.2">
      <c r="C30375" s="13"/>
    </row>
    <row r="30376" spans="3:3" x14ac:dyDescent="0.2">
      <c r="C30376" s="13"/>
    </row>
    <row r="30377" spans="3:3" x14ac:dyDescent="0.2">
      <c r="C30377" s="13"/>
    </row>
    <row r="30378" spans="3:3" x14ac:dyDescent="0.2">
      <c r="C30378" s="13"/>
    </row>
    <row r="30379" spans="3:3" x14ac:dyDescent="0.2">
      <c r="C30379" s="13"/>
    </row>
    <row r="30380" spans="3:3" x14ac:dyDescent="0.2">
      <c r="C30380" s="13"/>
    </row>
    <row r="30381" spans="3:3" x14ac:dyDescent="0.2">
      <c r="C30381" s="13"/>
    </row>
    <row r="30382" spans="3:3" x14ac:dyDescent="0.2">
      <c r="C30382" s="13"/>
    </row>
    <row r="30383" spans="3:3" x14ac:dyDescent="0.2">
      <c r="C30383" s="13"/>
    </row>
    <row r="30384" spans="3:3" x14ac:dyDescent="0.2">
      <c r="C30384" s="13"/>
    </row>
    <row r="30385" spans="3:3" x14ac:dyDescent="0.2">
      <c r="C30385" s="13"/>
    </row>
    <row r="30386" spans="3:3" x14ac:dyDescent="0.2">
      <c r="C30386" s="13"/>
    </row>
    <row r="30387" spans="3:3" x14ac:dyDescent="0.2">
      <c r="C30387" s="13"/>
    </row>
    <row r="30388" spans="3:3" x14ac:dyDescent="0.2">
      <c r="C30388" s="13"/>
    </row>
    <row r="30389" spans="3:3" x14ac:dyDescent="0.2">
      <c r="C30389" s="13"/>
    </row>
    <row r="30390" spans="3:3" x14ac:dyDescent="0.2">
      <c r="C30390" s="13"/>
    </row>
    <row r="30391" spans="3:3" x14ac:dyDescent="0.2">
      <c r="C30391" s="13"/>
    </row>
    <row r="30392" spans="3:3" x14ac:dyDescent="0.2">
      <c r="C30392" s="13"/>
    </row>
    <row r="30393" spans="3:3" x14ac:dyDescent="0.2">
      <c r="C30393" s="13"/>
    </row>
    <row r="30394" spans="3:3" x14ac:dyDescent="0.2">
      <c r="C30394" s="13"/>
    </row>
    <row r="30395" spans="3:3" x14ac:dyDescent="0.2">
      <c r="C30395" s="13"/>
    </row>
    <row r="30396" spans="3:3" x14ac:dyDescent="0.2">
      <c r="C30396" s="13"/>
    </row>
    <row r="30397" spans="3:3" x14ac:dyDescent="0.2">
      <c r="C30397" s="13"/>
    </row>
    <row r="30398" spans="3:3" x14ac:dyDescent="0.2">
      <c r="C30398" s="13"/>
    </row>
    <row r="30399" spans="3:3" x14ac:dyDescent="0.2">
      <c r="C30399" s="13"/>
    </row>
    <row r="30400" spans="3:3" x14ac:dyDescent="0.2">
      <c r="C30400" s="13"/>
    </row>
    <row r="30401" spans="3:3" x14ac:dyDescent="0.2">
      <c r="C30401" s="13"/>
    </row>
    <row r="30402" spans="3:3" x14ac:dyDescent="0.2">
      <c r="C30402" s="13"/>
    </row>
    <row r="30403" spans="3:3" x14ac:dyDescent="0.2">
      <c r="C30403" s="13"/>
    </row>
    <row r="30404" spans="3:3" x14ac:dyDescent="0.2">
      <c r="C30404" s="13"/>
    </row>
    <row r="30405" spans="3:3" x14ac:dyDescent="0.2">
      <c r="C30405" s="13"/>
    </row>
    <row r="30406" spans="3:3" x14ac:dyDescent="0.2">
      <c r="C30406" s="13"/>
    </row>
    <row r="30407" spans="3:3" x14ac:dyDescent="0.2">
      <c r="C30407" s="13"/>
    </row>
    <row r="30408" spans="3:3" x14ac:dyDescent="0.2">
      <c r="C30408" s="13"/>
    </row>
    <row r="30409" spans="3:3" x14ac:dyDescent="0.2">
      <c r="C30409" s="13"/>
    </row>
    <row r="30410" spans="3:3" x14ac:dyDescent="0.2">
      <c r="C30410" s="13"/>
    </row>
    <row r="30411" spans="3:3" x14ac:dyDescent="0.2">
      <c r="C30411" s="13"/>
    </row>
    <row r="30412" spans="3:3" x14ac:dyDescent="0.2">
      <c r="C30412" s="13"/>
    </row>
    <row r="30413" spans="3:3" x14ac:dyDescent="0.2">
      <c r="C30413" s="13"/>
    </row>
    <row r="30414" spans="3:3" x14ac:dyDescent="0.2">
      <c r="C30414" s="13"/>
    </row>
    <row r="30415" spans="3:3" x14ac:dyDescent="0.2">
      <c r="C30415" s="13"/>
    </row>
    <row r="30416" spans="3:3" x14ac:dyDescent="0.2">
      <c r="C30416" s="13"/>
    </row>
    <row r="30417" spans="3:3" x14ac:dyDescent="0.2">
      <c r="C30417" s="13"/>
    </row>
    <row r="30418" spans="3:3" x14ac:dyDescent="0.2">
      <c r="C30418" s="13"/>
    </row>
    <row r="30419" spans="3:3" x14ac:dyDescent="0.2">
      <c r="C30419" s="13"/>
    </row>
    <row r="30420" spans="3:3" x14ac:dyDescent="0.2">
      <c r="C30420" s="13"/>
    </row>
    <row r="30421" spans="3:3" x14ac:dyDescent="0.2">
      <c r="C30421" s="13"/>
    </row>
    <row r="30422" spans="3:3" x14ac:dyDescent="0.2">
      <c r="C30422" s="13"/>
    </row>
    <row r="30423" spans="3:3" x14ac:dyDescent="0.2">
      <c r="C30423" s="13"/>
    </row>
    <row r="30424" spans="3:3" x14ac:dyDescent="0.2">
      <c r="C30424" s="13"/>
    </row>
    <row r="30425" spans="3:3" x14ac:dyDescent="0.2">
      <c r="C30425" s="13"/>
    </row>
    <row r="30426" spans="3:3" x14ac:dyDescent="0.2">
      <c r="C30426" s="13"/>
    </row>
    <row r="30427" spans="3:3" x14ac:dyDescent="0.2">
      <c r="C30427" s="13"/>
    </row>
    <row r="30428" spans="3:3" x14ac:dyDescent="0.2">
      <c r="C30428" s="13"/>
    </row>
    <row r="30429" spans="3:3" x14ac:dyDescent="0.2">
      <c r="C30429" s="13"/>
    </row>
    <row r="30430" spans="3:3" x14ac:dyDescent="0.2">
      <c r="C30430" s="13"/>
    </row>
    <row r="30431" spans="3:3" x14ac:dyDescent="0.2">
      <c r="C30431" s="13"/>
    </row>
    <row r="30432" spans="3:3" x14ac:dyDescent="0.2">
      <c r="C30432" s="13"/>
    </row>
    <row r="30433" spans="3:3" x14ac:dyDescent="0.2">
      <c r="C30433" s="13"/>
    </row>
    <row r="30434" spans="3:3" x14ac:dyDescent="0.2">
      <c r="C30434" s="13"/>
    </row>
    <row r="30435" spans="3:3" x14ac:dyDescent="0.2">
      <c r="C30435" s="13"/>
    </row>
    <row r="30436" spans="3:3" x14ac:dyDescent="0.2">
      <c r="C30436" s="13"/>
    </row>
    <row r="30437" spans="3:3" x14ac:dyDescent="0.2">
      <c r="C30437" s="13"/>
    </row>
    <row r="30438" spans="3:3" x14ac:dyDescent="0.2">
      <c r="C30438" s="13"/>
    </row>
    <row r="30439" spans="3:3" x14ac:dyDescent="0.2">
      <c r="C30439" s="13"/>
    </row>
    <row r="30440" spans="3:3" x14ac:dyDescent="0.2">
      <c r="C30440" s="13"/>
    </row>
    <row r="30441" spans="3:3" x14ac:dyDescent="0.2">
      <c r="C30441" s="13"/>
    </row>
    <row r="30442" spans="3:3" x14ac:dyDescent="0.2">
      <c r="C30442" s="13"/>
    </row>
    <row r="30443" spans="3:3" x14ac:dyDescent="0.2">
      <c r="C30443" s="13"/>
    </row>
    <row r="30444" spans="3:3" x14ac:dyDescent="0.2">
      <c r="C30444" s="13"/>
    </row>
    <row r="30445" spans="3:3" x14ac:dyDescent="0.2">
      <c r="C30445" s="13"/>
    </row>
    <row r="30446" spans="3:3" x14ac:dyDescent="0.2">
      <c r="C30446" s="13"/>
    </row>
    <row r="30447" spans="3:3" x14ac:dyDescent="0.2">
      <c r="C30447" s="13"/>
    </row>
    <row r="30448" spans="3:3" x14ac:dyDescent="0.2">
      <c r="C30448" s="13"/>
    </row>
    <row r="30449" spans="3:3" x14ac:dyDescent="0.2">
      <c r="C30449" s="13"/>
    </row>
    <row r="30450" spans="3:3" x14ac:dyDescent="0.2">
      <c r="C30450" s="13"/>
    </row>
    <row r="30451" spans="3:3" x14ac:dyDescent="0.2">
      <c r="C30451" s="13"/>
    </row>
    <row r="30452" spans="3:3" x14ac:dyDescent="0.2">
      <c r="C30452" s="13"/>
    </row>
    <row r="30453" spans="3:3" x14ac:dyDescent="0.2">
      <c r="C30453" s="13"/>
    </row>
    <row r="30454" spans="3:3" x14ac:dyDescent="0.2">
      <c r="C30454" s="13"/>
    </row>
    <row r="30455" spans="3:3" x14ac:dyDescent="0.2">
      <c r="C30455" s="13"/>
    </row>
    <row r="30456" spans="3:3" x14ac:dyDescent="0.2">
      <c r="C30456" s="13"/>
    </row>
    <row r="30457" spans="3:3" x14ac:dyDescent="0.2">
      <c r="C30457" s="13"/>
    </row>
    <row r="30458" spans="3:3" x14ac:dyDescent="0.2">
      <c r="C30458" s="13"/>
    </row>
    <row r="30459" spans="3:3" x14ac:dyDescent="0.2">
      <c r="C30459" s="13"/>
    </row>
    <row r="30460" spans="3:3" x14ac:dyDescent="0.2">
      <c r="C30460" s="13"/>
    </row>
    <row r="30461" spans="3:3" x14ac:dyDescent="0.2">
      <c r="C30461" s="13"/>
    </row>
    <row r="30462" spans="3:3" x14ac:dyDescent="0.2">
      <c r="C30462" s="13"/>
    </row>
    <row r="30463" spans="3:3" x14ac:dyDescent="0.2">
      <c r="C30463" s="13"/>
    </row>
    <row r="30464" spans="3:3" x14ac:dyDescent="0.2">
      <c r="C30464" s="13"/>
    </row>
    <row r="30465" spans="3:3" x14ac:dyDescent="0.2">
      <c r="C30465" s="13"/>
    </row>
    <row r="30466" spans="3:3" x14ac:dyDescent="0.2">
      <c r="C30466" s="13"/>
    </row>
    <row r="30467" spans="3:3" x14ac:dyDescent="0.2">
      <c r="C30467" s="13"/>
    </row>
    <row r="30468" spans="3:3" x14ac:dyDescent="0.2">
      <c r="C30468" s="13"/>
    </row>
    <row r="30469" spans="3:3" x14ac:dyDescent="0.2">
      <c r="C30469" s="13"/>
    </row>
    <row r="30470" spans="3:3" x14ac:dyDescent="0.2">
      <c r="C30470" s="13"/>
    </row>
    <row r="30471" spans="3:3" x14ac:dyDescent="0.2">
      <c r="C30471" s="13"/>
    </row>
    <row r="30472" spans="3:3" x14ac:dyDescent="0.2">
      <c r="C30472" s="13"/>
    </row>
    <row r="30473" spans="3:3" x14ac:dyDescent="0.2">
      <c r="C30473" s="13"/>
    </row>
    <row r="30474" spans="3:3" x14ac:dyDescent="0.2">
      <c r="C30474" s="13"/>
    </row>
    <row r="30475" spans="3:3" x14ac:dyDescent="0.2">
      <c r="C30475" s="13"/>
    </row>
    <row r="30476" spans="3:3" x14ac:dyDescent="0.2">
      <c r="C30476" s="13"/>
    </row>
    <row r="30477" spans="3:3" x14ac:dyDescent="0.2">
      <c r="C30477" s="13"/>
    </row>
    <row r="30478" spans="3:3" x14ac:dyDescent="0.2">
      <c r="C30478" s="13"/>
    </row>
    <row r="30479" spans="3:3" x14ac:dyDescent="0.2">
      <c r="C30479" s="13"/>
    </row>
    <row r="30480" spans="3:3" x14ac:dyDescent="0.2">
      <c r="C30480" s="13"/>
    </row>
    <row r="30481" spans="3:3" x14ac:dyDescent="0.2">
      <c r="C30481" s="13"/>
    </row>
    <row r="30482" spans="3:3" x14ac:dyDescent="0.2">
      <c r="C30482" s="13"/>
    </row>
    <row r="30483" spans="3:3" x14ac:dyDescent="0.2">
      <c r="C30483" s="13"/>
    </row>
    <row r="30484" spans="3:3" x14ac:dyDescent="0.2">
      <c r="C30484" s="13"/>
    </row>
    <row r="30485" spans="3:3" x14ac:dyDescent="0.2">
      <c r="C30485" s="13"/>
    </row>
    <row r="30486" spans="3:3" x14ac:dyDescent="0.2">
      <c r="C30486" s="13"/>
    </row>
    <row r="30487" spans="3:3" x14ac:dyDescent="0.2">
      <c r="C30487" s="13"/>
    </row>
    <row r="30488" spans="3:3" x14ac:dyDescent="0.2">
      <c r="C30488" s="13"/>
    </row>
    <row r="30489" spans="3:3" x14ac:dyDescent="0.2">
      <c r="C30489" s="13"/>
    </row>
    <row r="30490" spans="3:3" x14ac:dyDescent="0.2">
      <c r="C30490" s="13"/>
    </row>
    <row r="30491" spans="3:3" x14ac:dyDescent="0.2">
      <c r="C30491" s="13"/>
    </row>
    <row r="30492" spans="3:3" x14ac:dyDescent="0.2">
      <c r="C30492" s="13"/>
    </row>
    <row r="30493" spans="3:3" x14ac:dyDescent="0.2">
      <c r="C30493" s="13"/>
    </row>
    <row r="30494" spans="3:3" x14ac:dyDescent="0.2">
      <c r="C30494" s="13"/>
    </row>
    <row r="30495" spans="3:3" x14ac:dyDescent="0.2">
      <c r="C30495" s="13"/>
    </row>
    <row r="30496" spans="3:3" x14ac:dyDescent="0.2">
      <c r="C30496" s="13"/>
    </row>
    <row r="30497" spans="3:3" x14ac:dyDescent="0.2">
      <c r="C30497" s="13"/>
    </row>
    <row r="30498" spans="3:3" x14ac:dyDescent="0.2">
      <c r="C30498" s="13"/>
    </row>
    <row r="30499" spans="3:3" x14ac:dyDescent="0.2">
      <c r="C30499" s="13"/>
    </row>
    <row r="30500" spans="3:3" x14ac:dyDescent="0.2">
      <c r="C30500" s="13"/>
    </row>
    <row r="30501" spans="3:3" x14ac:dyDescent="0.2">
      <c r="C30501" s="13"/>
    </row>
    <row r="30502" spans="3:3" x14ac:dyDescent="0.2">
      <c r="C30502" s="13"/>
    </row>
    <row r="30503" spans="3:3" x14ac:dyDescent="0.2">
      <c r="C30503" s="13"/>
    </row>
    <row r="30504" spans="3:3" x14ac:dyDescent="0.2">
      <c r="C30504" s="13"/>
    </row>
    <row r="30505" spans="3:3" x14ac:dyDescent="0.2">
      <c r="C30505" s="13"/>
    </row>
    <row r="30506" spans="3:3" x14ac:dyDescent="0.2">
      <c r="C30506" s="13"/>
    </row>
    <row r="30507" spans="3:3" x14ac:dyDescent="0.2">
      <c r="C30507" s="13"/>
    </row>
    <row r="30508" spans="3:3" x14ac:dyDescent="0.2">
      <c r="C30508" s="13"/>
    </row>
    <row r="30509" spans="3:3" x14ac:dyDescent="0.2">
      <c r="C30509" s="13"/>
    </row>
    <row r="30510" spans="3:3" x14ac:dyDescent="0.2">
      <c r="C30510" s="13"/>
    </row>
    <row r="30511" spans="3:3" x14ac:dyDescent="0.2">
      <c r="C30511" s="13"/>
    </row>
    <row r="30512" spans="3:3" x14ac:dyDescent="0.2">
      <c r="C30512" s="13"/>
    </row>
    <row r="30513" spans="3:3" x14ac:dyDescent="0.2">
      <c r="C30513" s="13"/>
    </row>
    <row r="30514" spans="3:3" x14ac:dyDescent="0.2">
      <c r="C30514" s="13"/>
    </row>
    <row r="30515" spans="3:3" x14ac:dyDescent="0.2">
      <c r="C30515" s="13"/>
    </row>
    <row r="30516" spans="3:3" x14ac:dyDescent="0.2">
      <c r="C30516" s="13"/>
    </row>
    <row r="30517" spans="3:3" x14ac:dyDescent="0.2">
      <c r="C30517" s="13"/>
    </row>
    <row r="30518" spans="3:3" x14ac:dyDescent="0.2">
      <c r="C30518" s="13"/>
    </row>
    <row r="30519" spans="3:3" x14ac:dyDescent="0.2">
      <c r="C30519" s="13"/>
    </row>
    <row r="30520" spans="3:3" x14ac:dyDescent="0.2">
      <c r="C30520" s="13"/>
    </row>
    <row r="30521" spans="3:3" x14ac:dyDescent="0.2">
      <c r="C30521" s="13"/>
    </row>
    <row r="30522" spans="3:3" x14ac:dyDescent="0.2">
      <c r="C30522" s="13"/>
    </row>
    <row r="30523" spans="3:3" x14ac:dyDescent="0.2">
      <c r="C30523" s="13"/>
    </row>
    <row r="30524" spans="3:3" x14ac:dyDescent="0.2">
      <c r="C30524" s="13"/>
    </row>
    <row r="30525" spans="3:3" x14ac:dyDescent="0.2">
      <c r="C30525" s="13"/>
    </row>
    <row r="30526" spans="3:3" x14ac:dyDescent="0.2">
      <c r="C30526" s="13"/>
    </row>
    <row r="30527" spans="3:3" x14ac:dyDescent="0.2">
      <c r="C30527" s="13"/>
    </row>
    <row r="30528" spans="3:3" x14ac:dyDescent="0.2">
      <c r="C30528" s="13"/>
    </row>
    <row r="30529" spans="3:3" x14ac:dyDescent="0.2">
      <c r="C30529" s="13"/>
    </row>
    <row r="30530" spans="3:3" x14ac:dyDescent="0.2">
      <c r="C30530" s="13"/>
    </row>
    <row r="30531" spans="3:3" x14ac:dyDescent="0.2">
      <c r="C30531" s="13"/>
    </row>
    <row r="30532" spans="3:3" x14ac:dyDescent="0.2">
      <c r="C30532" s="13"/>
    </row>
    <row r="30533" spans="3:3" x14ac:dyDescent="0.2">
      <c r="C30533" s="13"/>
    </row>
    <row r="30534" spans="3:3" x14ac:dyDescent="0.2">
      <c r="C30534" s="13"/>
    </row>
    <row r="30535" spans="3:3" x14ac:dyDescent="0.2">
      <c r="C30535" s="13"/>
    </row>
    <row r="30536" spans="3:3" x14ac:dyDescent="0.2">
      <c r="C30536" s="13"/>
    </row>
    <row r="30537" spans="3:3" x14ac:dyDescent="0.2">
      <c r="C30537" s="13"/>
    </row>
    <row r="30538" spans="3:3" x14ac:dyDescent="0.2">
      <c r="C30538" s="13"/>
    </row>
    <row r="30539" spans="3:3" x14ac:dyDescent="0.2">
      <c r="C30539" s="13"/>
    </row>
    <row r="30540" spans="3:3" x14ac:dyDescent="0.2">
      <c r="C30540" s="13"/>
    </row>
    <row r="30541" spans="3:3" x14ac:dyDescent="0.2">
      <c r="C30541" s="13"/>
    </row>
    <row r="30542" spans="3:3" x14ac:dyDescent="0.2">
      <c r="C30542" s="13"/>
    </row>
    <row r="30543" spans="3:3" x14ac:dyDescent="0.2">
      <c r="C30543" s="13"/>
    </row>
    <row r="30544" spans="3:3" x14ac:dyDescent="0.2">
      <c r="C30544" s="13"/>
    </row>
    <row r="30545" spans="3:3" x14ac:dyDescent="0.2">
      <c r="C30545" s="13"/>
    </row>
    <row r="30546" spans="3:3" x14ac:dyDescent="0.2">
      <c r="C30546" s="13"/>
    </row>
    <row r="30547" spans="3:3" x14ac:dyDescent="0.2">
      <c r="C30547" s="13"/>
    </row>
    <row r="30548" spans="3:3" x14ac:dyDescent="0.2">
      <c r="C30548" s="13"/>
    </row>
    <row r="30549" spans="3:3" x14ac:dyDescent="0.2">
      <c r="C30549" s="13"/>
    </row>
    <row r="30550" spans="3:3" x14ac:dyDescent="0.2">
      <c r="C30550" s="13"/>
    </row>
    <row r="30551" spans="3:3" x14ac:dyDescent="0.2">
      <c r="C30551" s="13"/>
    </row>
    <row r="30552" spans="3:3" x14ac:dyDescent="0.2">
      <c r="C30552" s="13"/>
    </row>
    <row r="30553" spans="3:3" x14ac:dyDescent="0.2">
      <c r="C30553" s="13"/>
    </row>
    <row r="30554" spans="3:3" x14ac:dyDescent="0.2">
      <c r="C30554" s="13"/>
    </row>
    <row r="30555" spans="3:3" x14ac:dyDescent="0.2">
      <c r="C30555" s="13"/>
    </row>
    <row r="30556" spans="3:3" x14ac:dyDescent="0.2">
      <c r="C30556" s="13"/>
    </row>
    <row r="30557" spans="3:3" x14ac:dyDescent="0.2">
      <c r="C30557" s="13"/>
    </row>
    <row r="30558" spans="3:3" x14ac:dyDescent="0.2">
      <c r="C30558" s="13"/>
    </row>
    <row r="30559" spans="3:3" x14ac:dyDescent="0.2">
      <c r="C30559" s="13"/>
    </row>
    <row r="30560" spans="3:3" x14ac:dyDescent="0.2">
      <c r="C30560" s="13"/>
    </row>
    <row r="30561" spans="3:3" x14ac:dyDescent="0.2">
      <c r="C30561" s="13"/>
    </row>
    <row r="30562" spans="3:3" x14ac:dyDescent="0.2">
      <c r="C30562" s="13"/>
    </row>
    <row r="30563" spans="3:3" x14ac:dyDescent="0.2">
      <c r="C30563" s="13"/>
    </row>
    <row r="30564" spans="3:3" x14ac:dyDescent="0.2">
      <c r="C30564" s="13"/>
    </row>
    <row r="30565" spans="3:3" x14ac:dyDescent="0.2">
      <c r="C30565" s="13"/>
    </row>
    <row r="30566" spans="3:3" x14ac:dyDescent="0.2">
      <c r="C30566" s="13"/>
    </row>
    <row r="30567" spans="3:3" x14ac:dyDescent="0.2">
      <c r="C30567" s="13"/>
    </row>
    <row r="30568" spans="3:3" x14ac:dyDescent="0.2">
      <c r="C30568" s="13"/>
    </row>
    <row r="30569" spans="3:3" x14ac:dyDescent="0.2">
      <c r="C30569" s="13"/>
    </row>
    <row r="30570" spans="3:3" x14ac:dyDescent="0.2">
      <c r="C30570" s="13"/>
    </row>
    <row r="30571" spans="3:3" x14ac:dyDescent="0.2">
      <c r="C30571" s="13"/>
    </row>
    <row r="30572" spans="3:3" x14ac:dyDescent="0.2">
      <c r="C30572" s="13"/>
    </row>
    <row r="30573" spans="3:3" x14ac:dyDescent="0.2">
      <c r="C30573" s="13"/>
    </row>
    <row r="30574" spans="3:3" x14ac:dyDescent="0.2">
      <c r="C30574" s="13"/>
    </row>
    <row r="30575" spans="3:3" x14ac:dyDescent="0.2">
      <c r="C30575" s="13"/>
    </row>
    <row r="30576" spans="3:3" x14ac:dyDescent="0.2">
      <c r="C30576" s="13"/>
    </row>
    <row r="30577" spans="3:3" x14ac:dyDescent="0.2">
      <c r="C30577" s="13"/>
    </row>
    <row r="30578" spans="3:3" x14ac:dyDescent="0.2">
      <c r="C30578" s="13"/>
    </row>
    <row r="30579" spans="3:3" x14ac:dyDescent="0.2">
      <c r="C30579" s="13"/>
    </row>
    <row r="30580" spans="3:3" x14ac:dyDescent="0.2">
      <c r="C30580" s="13"/>
    </row>
    <row r="30581" spans="3:3" x14ac:dyDescent="0.2">
      <c r="C30581" s="13"/>
    </row>
    <row r="30582" spans="3:3" x14ac:dyDescent="0.2">
      <c r="C30582" s="13"/>
    </row>
    <row r="30583" spans="3:3" x14ac:dyDescent="0.2">
      <c r="C30583" s="13"/>
    </row>
    <row r="30584" spans="3:3" x14ac:dyDescent="0.2">
      <c r="C30584" s="13"/>
    </row>
    <row r="30585" spans="3:3" x14ac:dyDescent="0.2">
      <c r="C30585" s="13"/>
    </row>
    <row r="30586" spans="3:3" x14ac:dyDescent="0.2">
      <c r="C30586" s="13"/>
    </row>
    <row r="30587" spans="3:3" x14ac:dyDescent="0.2">
      <c r="C30587" s="13"/>
    </row>
    <row r="30588" spans="3:3" x14ac:dyDescent="0.2">
      <c r="C30588" s="13"/>
    </row>
    <row r="30589" spans="3:3" x14ac:dyDescent="0.2">
      <c r="C30589" s="13"/>
    </row>
    <row r="30590" spans="3:3" x14ac:dyDescent="0.2">
      <c r="C30590" s="13"/>
    </row>
    <row r="30591" spans="3:3" x14ac:dyDescent="0.2">
      <c r="C30591" s="13"/>
    </row>
    <row r="30592" spans="3:3" x14ac:dyDescent="0.2">
      <c r="C30592" s="13"/>
    </row>
    <row r="30593" spans="3:3" x14ac:dyDescent="0.2">
      <c r="C30593" s="13"/>
    </row>
    <row r="30594" spans="3:3" x14ac:dyDescent="0.2">
      <c r="C30594" s="13"/>
    </row>
    <row r="30595" spans="3:3" x14ac:dyDescent="0.2">
      <c r="C30595" s="13"/>
    </row>
    <row r="30596" spans="3:3" x14ac:dyDescent="0.2">
      <c r="C30596" s="13"/>
    </row>
    <row r="30597" spans="3:3" x14ac:dyDescent="0.2">
      <c r="C30597" s="13"/>
    </row>
    <row r="30598" spans="3:3" x14ac:dyDescent="0.2">
      <c r="C30598" s="13"/>
    </row>
    <row r="30599" spans="3:3" x14ac:dyDescent="0.2">
      <c r="C30599" s="13"/>
    </row>
    <row r="30600" spans="3:3" x14ac:dyDescent="0.2">
      <c r="C30600" s="13"/>
    </row>
    <row r="30601" spans="3:3" x14ac:dyDescent="0.2">
      <c r="C30601" s="13"/>
    </row>
    <row r="30602" spans="3:3" x14ac:dyDescent="0.2">
      <c r="C30602" s="13"/>
    </row>
    <row r="30603" spans="3:3" x14ac:dyDescent="0.2">
      <c r="C30603" s="13"/>
    </row>
    <row r="30604" spans="3:3" x14ac:dyDescent="0.2">
      <c r="C30604" s="13"/>
    </row>
    <row r="30605" spans="3:3" x14ac:dyDescent="0.2">
      <c r="C30605" s="13"/>
    </row>
    <row r="30606" spans="3:3" x14ac:dyDescent="0.2">
      <c r="C30606" s="13"/>
    </row>
    <row r="30607" spans="3:3" x14ac:dyDescent="0.2">
      <c r="C30607" s="13"/>
    </row>
    <row r="30608" spans="3:3" x14ac:dyDescent="0.2">
      <c r="C30608" s="13"/>
    </row>
    <row r="30609" spans="3:3" x14ac:dyDescent="0.2">
      <c r="C30609" s="13"/>
    </row>
    <row r="30610" spans="3:3" x14ac:dyDescent="0.2">
      <c r="C30610" s="13"/>
    </row>
    <row r="30611" spans="3:3" x14ac:dyDescent="0.2">
      <c r="C30611" s="13"/>
    </row>
    <row r="30612" spans="3:3" x14ac:dyDescent="0.2">
      <c r="C30612" s="13"/>
    </row>
    <row r="30613" spans="3:3" x14ac:dyDescent="0.2">
      <c r="C30613" s="13"/>
    </row>
    <row r="30614" spans="3:3" x14ac:dyDescent="0.2">
      <c r="C30614" s="13"/>
    </row>
    <row r="30615" spans="3:3" x14ac:dyDescent="0.2">
      <c r="C30615" s="13"/>
    </row>
    <row r="30616" spans="3:3" x14ac:dyDescent="0.2">
      <c r="C30616" s="13"/>
    </row>
    <row r="30617" spans="3:3" x14ac:dyDescent="0.2">
      <c r="C30617" s="13"/>
    </row>
    <row r="30618" spans="3:3" x14ac:dyDescent="0.2">
      <c r="C30618" s="13"/>
    </row>
    <row r="30619" spans="3:3" x14ac:dyDescent="0.2">
      <c r="C30619" s="13"/>
    </row>
    <row r="30620" spans="3:3" x14ac:dyDescent="0.2">
      <c r="C30620" s="13"/>
    </row>
    <row r="30621" spans="3:3" x14ac:dyDescent="0.2">
      <c r="C30621" s="13"/>
    </row>
    <row r="30622" spans="3:3" x14ac:dyDescent="0.2">
      <c r="C30622" s="13"/>
    </row>
    <row r="30623" spans="3:3" x14ac:dyDescent="0.2">
      <c r="C30623" s="13"/>
    </row>
    <row r="30624" spans="3:3" x14ac:dyDescent="0.2">
      <c r="C30624" s="13"/>
    </row>
    <row r="30625" spans="3:3" x14ac:dyDescent="0.2">
      <c r="C30625" s="13"/>
    </row>
    <row r="30626" spans="3:3" x14ac:dyDescent="0.2">
      <c r="C30626" s="13"/>
    </row>
    <row r="30627" spans="3:3" x14ac:dyDescent="0.2">
      <c r="C30627" s="13"/>
    </row>
    <row r="30628" spans="3:3" x14ac:dyDescent="0.2">
      <c r="C30628" s="13"/>
    </row>
    <row r="30629" spans="3:3" x14ac:dyDescent="0.2">
      <c r="C30629" s="13"/>
    </row>
    <row r="30630" spans="3:3" x14ac:dyDescent="0.2">
      <c r="C30630" s="13"/>
    </row>
    <row r="30631" spans="3:3" x14ac:dyDescent="0.2">
      <c r="C30631" s="13"/>
    </row>
    <row r="30632" spans="3:3" x14ac:dyDescent="0.2">
      <c r="C30632" s="13"/>
    </row>
    <row r="30633" spans="3:3" x14ac:dyDescent="0.2">
      <c r="C30633" s="13"/>
    </row>
    <row r="30634" spans="3:3" x14ac:dyDescent="0.2">
      <c r="C30634" s="13"/>
    </row>
    <row r="30635" spans="3:3" x14ac:dyDescent="0.2">
      <c r="C30635" s="13"/>
    </row>
    <row r="30636" spans="3:3" x14ac:dyDescent="0.2">
      <c r="C30636" s="13"/>
    </row>
    <row r="30637" spans="3:3" x14ac:dyDescent="0.2">
      <c r="C30637" s="13"/>
    </row>
    <row r="30638" spans="3:3" x14ac:dyDescent="0.2">
      <c r="C30638" s="13"/>
    </row>
    <row r="30639" spans="3:3" x14ac:dyDescent="0.2">
      <c r="C30639" s="13"/>
    </row>
    <row r="30640" spans="3:3" x14ac:dyDescent="0.2">
      <c r="C30640" s="13"/>
    </row>
    <row r="30641" spans="3:3" x14ac:dyDescent="0.2">
      <c r="C30641" s="13"/>
    </row>
    <row r="30642" spans="3:3" x14ac:dyDescent="0.2">
      <c r="C30642" s="13"/>
    </row>
    <row r="30643" spans="3:3" x14ac:dyDescent="0.2">
      <c r="C30643" s="13"/>
    </row>
    <row r="30644" spans="3:3" x14ac:dyDescent="0.2">
      <c r="C30644" s="13"/>
    </row>
    <row r="30645" spans="3:3" x14ac:dyDescent="0.2">
      <c r="C30645" s="13"/>
    </row>
    <row r="30646" spans="3:3" x14ac:dyDescent="0.2">
      <c r="C30646" s="13"/>
    </row>
    <row r="30647" spans="3:3" x14ac:dyDescent="0.2">
      <c r="C30647" s="13"/>
    </row>
    <row r="30648" spans="3:3" x14ac:dyDescent="0.2">
      <c r="C30648" s="13"/>
    </row>
    <row r="30649" spans="3:3" x14ac:dyDescent="0.2">
      <c r="C30649" s="13"/>
    </row>
    <row r="30650" spans="3:3" x14ac:dyDescent="0.2">
      <c r="C30650" s="13"/>
    </row>
    <row r="30651" spans="3:3" x14ac:dyDescent="0.2">
      <c r="C30651" s="13"/>
    </row>
    <row r="30652" spans="3:3" x14ac:dyDescent="0.2">
      <c r="C30652" s="13"/>
    </row>
    <row r="30653" spans="3:3" x14ac:dyDescent="0.2">
      <c r="C30653" s="13"/>
    </row>
    <row r="30654" spans="3:3" x14ac:dyDescent="0.2">
      <c r="C30654" s="13"/>
    </row>
    <row r="30655" spans="3:3" x14ac:dyDescent="0.2">
      <c r="C30655" s="13"/>
    </row>
    <row r="30656" spans="3:3" x14ac:dyDescent="0.2">
      <c r="C30656" s="13"/>
    </row>
    <row r="30657" spans="3:3" x14ac:dyDescent="0.2">
      <c r="C30657" s="13"/>
    </row>
    <row r="30658" spans="3:3" x14ac:dyDescent="0.2">
      <c r="C30658" s="13"/>
    </row>
    <row r="30659" spans="3:3" x14ac:dyDescent="0.2">
      <c r="C30659" s="13"/>
    </row>
    <row r="30660" spans="3:3" x14ac:dyDescent="0.2">
      <c r="C30660" s="13"/>
    </row>
    <row r="30661" spans="3:3" x14ac:dyDescent="0.2">
      <c r="C30661" s="13"/>
    </row>
    <row r="30662" spans="3:3" x14ac:dyDescent="0.2">
      <c r="C30662" s="13"/>
    </row>
    <row r="30663" spans="3:3" x14ac:dyDescent="0.2">
      <c r="C30663" s="13"/>
    </row>
    <row r="30664" spans="3:3" x14ac:dyDescent="0.2">
      <c r="C30664" s="13"/>
    </row>
    <row r="30665" spans="3:3" x14ac:dyDescent="0.2">
      <c r="C30665" s="13"/>
    </row>
    <row r="30666" spans="3:3" x14ac:dyDescent="0.2">
      <c r="C30666" s="13"/>
    </row>
    <row r="30667" spans="3:3" x14ac:dyDescent="0.2">
      <c r="C30667" s="13"/>
    </row>
    <row r="30668" spans="3:3" x14ac:dyDescent="0.2">
      <c r="C30668" s="13"/>
    </row>
    <row r="30669" spans="3:3" x14ac:dyDescent="0.2">
      <c r="C30669" s="13"/>
    </row>
    <row r="30670" spans="3:3" x14ac:dyDescent="0.2">
      <c r="C30670" s="13"/>
    </row>
    <row r="30671" spans="3:3" x14ac:dyDescent="0.2">
      <c r="C30671" s="13"/>
    </row>
    <row r="30672" spans="3:3" x14ac:dyDescent="0.2">
      <c r="C30672" s="13"/>
    </row>
    <row r="30673" spans="3:3" x14ac:dyDescent="0.2">
      <c r="C30673" s="13"/>
    </row>
    <row r="30674" spans="3:3" x14ac:dyDescent="0.2">
      <c r="C30674" s="13"/>
    </row>
    <row r="30675" spans="3:3" x14ac:dyDescent="0.2">
      <c r="C30675" s="13"/>
    </row>
    <row r="30676" spans="3:3" x14ac:dyDescent="0.2">
      <c r="C30676" s="13"/>
    </row>
    <row r="30677" spans="3:3" x14ac:dyDescent="0.2">
      <c r="C30677" s="13"/>
    </row>
    <row r="30678" spans="3:3" x14ac:dyDescent="0.2">
      <c r="C30678" s="13"/>
    </row>
    <row r="30679" spans="3:3" x14ac:dyDescent="0.2">
      <c r="C30679" s="13"/>
    </row>
    <row r="30680" spans="3:3" x14ac:dyDescent="0.2">
      <c r="C30680" s="13"/>
    </row>
    <row r="30681" spans="3:3" x14ac:dyDescent="0.2">
      <c r="C30681" s="13"/>
    </row>
    <row r="30682" spans="3:3" x14ac:dyDescent="0.2">
      <c r="C30682" s="13"/>
    </row>
    <row r="30683" spans="3:3" x14ac:dyDescent="0.2">
      <c r="C30683" s="13"/>
    </row>
    <row r="30684" spans="3:3" x14ac:dyDescent="0.2">
      <c r="C30684" s="13"/>
    </row>
    <row r="30685" spans="3:3" x14ac:dyDescent="0.2">
      <c r="C30685" s="13"/>
    </row>
    <row r="30686" spans="3:3" x14ac:dyDescent="0.2">
      <c r="C30686" s="13"/>
    </row>
    <row r="30687" spans="3:3" x14ac:dyDescent="0.2">
      <c r="C30687" s="13"/>
    </row>
    <row r="30688" spans="3:3" x14ac:dyDescent="0.2">
      <c r="C30688" s="13"/>
    </row>
    <row r="30689" spans="3:3" x14ac:dyDescent="0.2">
      <c r="C30689" s="13"/>
    </row>
    <row r="30690" spans="3:3" x14ac:dyDescent="0.2">
      <c r="C30690" s="13"/>
    </row>
    <row r="30691" spans="3:3" x14ac:dyDescent="0.2">
      <c r="C30691" s="13"/>
    </row>
    <row r="30692" spans="3:3" x14ac:dyDescent="0.2">
      <c r="C30692" s="13"/>
    </row>
    <row r="30693" spans="3:3" x14ac:dyDescent="0.2">
      <c r="C30693" s="13"/>
    </row>
    <row r="30694" spans="3:3" x14ac:dyDescent="0.2">
      <c r="C30694" s="13"/>
    </row>
    <row r="30695" spans="3:3" x14ac:dyDescent="0.2">
      <c r="C30695" s="13"/>
    </row>
    <row r="30696" spans="3:3" x14ac:dyDescent="0.2">
      <c r="C30696" s="13"/>
    </row>
    <row r="30697" spans="3:3" x14ac:dyDescent="0.2">
      <c r="C30697" s="13"/>
    </row>
    <row r="30698" spans="3:3" x14ac:dyDescent="0.2">
      <c r="C30698" s="13"/>
    </row>
    <row r="30699" spans="3:3" x14ac:dyDescent="0.2">
      <c r="C30699" s="13"/>
    </row>
    <row r="30700" spans="3:3" x14ac:dyDescent="0.2">
      <c r="C30700" s="13"/>
    </row>
    <row r="30701" spans="3:3" x14ac:dyDescent="0.2">
      <c r="C30701" s="13"/>
    </row>
    <row r="30702" spans="3:3" x14ac:dyDescent="0.2">
      <c r="C30702" s="13"/>
    </row>
    <row r="30703" spans="3:3" x14ac:dyDescent="0.2">
      <c r="C30703" s="13"/>
    </row>
    <row r="30704" spans="3:3" x14ac:dyDescent="0.2">
      <c r="C30704" s="13"/>
    </row>
    <row r="30705" spans="3:3" x14ac:dyDescent="0.2">
      <c r="C30705" s="13"/>
    </row>
    <row r="30706" spans="3:3" x14ac:dyDescent="0.2">
      <c r="C30706" s="13"/>
    </row>
    <row r="30707" spans="3:3" x14ac:dyDescent="0.2">
      <c r="C30707" s="13"/>
    </row>
    <row r="30708" spans="3:3" x14ac:dyDescent="0.2">
      <c r="C30708" s="13"/>
    </row>
    <row r="30709" spans="3:3" x14ac:dyDescent="0.2">
      <c r="C30709" s="13"/>
    </row>
    <row r="30710" spans="3:3" x14ac:dyDescent="0.2">
      <c r="C30710" s="13"/>
    </row>
    <row r="30711" spans="3:3" x14ac:dyDescent="0.2">
      <c r="C30711" s="13"/>
    </row>
    <row r="30712" spans="3:3" x14ac:dyDescent="0.2">
      <c r="C30712" s="13"/>
    </row>
    <row r="30713" spans="3:3" x14ac:dyDescent="0.2">
      <c r="C30713" s="13"/>
    </row>
    <row r="30714" spans="3:3" x14ac:dyDescent="0.2">
      <c r="C30714" s="13"/>
    </row>
    <row r="30715" spans="3:3" x14ac:dyDescent="0.2">
      <c r="C30715" s="13"/>
    </row>
    <row r="30716" spans="3:3" x14ac:dyDescent="0.2">
      <c r="C30716" s="13"/>
    </row>
    <row r="30717" spans="3:3" x14ac:dyDescent="0.2">
      <c r="C30717" s="13"/>
    </row>
    <row r="30718" spans="3:3" x14ac:dyDescent="0.2">
      <c r="C30718" s="13"/>
    </row>
    <row r="30719" spans="3:3" x14ac:dyDescent="0.2">
      <c r="C30719" s="13"/>
    </row>
    <row r="30720" spans="3:3" x14ac:dyDescent="0.2">
      <c r="C30720" s="13"/>
    </row>
    <row r="30721" spans="3:3" x14ac:dyDescent="0.2">
      <c r="C30721" s="13"/>
    </row>
    <row r="30722" spans="3:3" x14ac:dyDescent="0.2">
      <c r="C30722" s="13"/>
    </row>
    <row r="30723" spans="3:3" x14ac:dyDescent="0.2">
      <c r="C30723" s="13"/>
    </row>
    <row r="30724" spans="3:3" x14ac:dyDescent="0.2">
      <c r="C30724" s="13"/>
    </row>
    <row r="30725" spans="3:3" x14ac:dyDescent="0.2">
      <c r="C30725" s="13"/>
    </row>
    <row r="30726" spans="3:3" x14ac:dyDescent="0.2">
      <c r="C30726" s="13"/>
    </row>
    <row r="30727" spans="3:3" x14ac:dyDescent="0.2">
      <c r="C30727" s="13"/>
    </row>
    <row r="30728" spans="3:3" x14ac:dyDescent="0.2">
      <c r="C30728" s="13"/>
    </row>
    <row r="30729" spans="3:3" x14ac:dyDescent="0.2">
      <c r="C30729" s="13"/>
    </row>
    <row r="30730" spans="3:3" x14ac:dyDescent="0.2">
      <c r="C30730" s="13"/>
    </row>
    <row r="30731" spans="3:3" x14ac:dyDescent="0.2">
      <c r="C30731" s="13"/>
    </row>
    <row r="30732" spans="3:3" x14ac:dyDescent="0.2">
      <c r="C30732" s="13"/>
    </row>
    <row r="30733" spans="3:3" x14ac:dyDescent="0.2">
      <c r="C30733" s="13"/>
    </row>
    <row r="30734" spans="3:3" x14ac:dyDescent="0.2">
      <c r="C30734" s="13"/>
    </row>
    <row r="30735" spans="3:3" x14ac:dyDescent="0.2">
      <c r="C30735" s="13"/>
    </row>
    <row r="30736" spans="3:3" x14ac:dyDescent="0.2">
      <c r="C30736" s="13"/>
    </row>
    <row r="30737" spans="3:3" x14ac:dyDescent="0.2">
      <c r="C30737" s="13"/>
    </row>
    <row r="30738" spans="3:3" x14ac:dyDescent="0.2">
      <c r="C30738" s="13"/>
    </row>
    <row r="30739" spans="3:3" x14ac:dyDescent="0.2">
      <c r="C30739" s="13"/>
    </row>
    <row r="30740" spans="3:3" x14ac:dyDescent="0.2">
      <c r="C30740" s="13"/>
    </row>
    <row r="30741" spans="3:3" x14ac:dyDescent="0.2">
      <c r="C30741" s="13"/>
    </row>
    <row r="30742" spans="3:3" x14ac:dyDescent="0.2">
      <c r="C30742" s="13"/>
    </row>
    <row r="30743" spans="3:3" x14ac:dyDescent="0.2">
      <c r="C30743" s="13"/>
    </row>
    <row r="30744" spans="3:3" x14ac:dyDescent="0.2">
      <c r="C30744" s="13"/>
    </row>
    <row r="30745" spans="3:3" x14ac:dyDescent="0.2">
      <c r="C30745" s="13"/>
    </row>
    <row r="30746" spans="3:3" x14ac:dyDescent="0.2">
      <c r="C30746" s="13"/>
    </row>
    <row r="30747" spans="3:3" x14ac:dyDescent="0.2">
      <c r="C30747" s="13"/>
    </row>
    <row r="30748" spans="3:3" x14ac:dyDescent="0.2">
      <c r="C30748" s="13"/>
    </row>
    <row r="30749" spans="3:3" x14ac:dyDescent="0.2">
      <c r="C30749" s="13"/>
    </row>
    <row r="30750" spans="3:3" x14ac:dyDescent="0.2">
      <c r="C30750" s="13"/>
    </row>
    <row r="30751" spans="3:3" x14ac:dyDescent="0.2">
      <c r="C30751" s="13"/>
    </row>
    <row r="30752" spans="3:3" x14ac:dyDescent="0.2">
      <c r="C30752" s="13"/>
    </row>
    <row r="30753" spans="3:3" x14ac:dyDescent="0.2">
      <c r="C30753" s="13"/>
    </row>
    <row r="30754" spans="3:3" x14ac:dyDescent="0.2">
      <c r="C30754" s="13"/>
    </row>
    <row r="30755" spans="3:3" x14ac:dyDescent="0.2">
      <c r="C30755" s="13"/>
    </row>
    <row r="30756" spans="3:3" x14ac:dyDescent="0.2">
      <c r="C30756" s="13"/>
    </row>
    <row r="30757" spans="3:3" x14ac:dyDescent="0.2">
      <c r="C30757" s="13"/>
    </row>
    <row r="30758" spans="3:3" x14ac:dyDescent="0.2">
      <c r="C30758" s="13"/>
    </row>
    <row r="30759" spans="3:3" x14ac:dyDescent="0.2">
      <c r="C30759" s="13"/>
    </row>
    <row r="30760" spans="3:3" x14ac:dyDescent="0.2">
      <c r="C30760" s="13"/>
    </row>
    <row r="30761" spans="3:3" x14ac:dyDescent="0.2">
      <c r="C30761" s="13"/>
    </row>
    <row r="30762" spans="3:3" x14ac:dyDescent="0.2">
      <c r="C30762" s="13"/>
    </row>
    <row r="30763" spans="3:3" x14ac:dyDescent="0.2">
      <c r="C30763" s="13"/>
    </row>
    <row r="30764" spans="3:3" x14ac:dyDescent="0.2">
      <c r="C30764" s="13"/>
    </row>
    <row r="30765" spans="3:3" x14ac:dyDescent="0.2">
      <c r="C30765" s="13"/>
    </row>
    <row r="30766" spans="3:3" x14ac:dyDescent="0.2">
      <c r="C30766" s="13"/>
    </row>
    <row r="30767" spans="3:3" x14ac:dyDescent="0.2">
      <c r="C30767" s="13"/>
    </row>
    <row r="30768" spans="3:3" x14ac:dyDescent="0.2">
      <c r="C30768" s="13"/>
    </row>
    <row r="30769" spans="3:3" x14ac:dyDescent="0.2">
      <c r="C30769" s="13"/>
    </row>
    <row r="30770" spans="3:3" x14ac:dyDescent="0.2">
      <c r="C30770" s="13"/>
    </row>
    <row r="30771" spans="3:3" x14ac:dyDescent="0.2">
      <c r="C30771" s="13"/>
    </row>
    <row r="30772" spans="3:3" x14ac:dyDescent="0.2">
      <c r="C30772" s="13"/>
    </row>
    <row r="30773" spans="3:3" x14ac:dyDescent="0.2">
      <c r="C30773" s="13"/>
    </row>
    <row r="30774" spans="3:3" x14ac:dyDescent="0.2">
      <c r="C30774" s="13"/>
    </row>
    <row r="30775" spans="3:3" x14ac:dyDescent="0.2">
      <c r="C30775" s="13"/>
    </row>
    <row r="30776" spans="3:3" x14ac:dyDescent="0.2">
      <c r="C30776" s="13"/>
    </row>
    <row r="30777" spans="3:3" x14ac:dyDescent="0.2">
      <c r="C30777" s="13"/>
    </row>
    <row r="30778" spans="3:3" x14ac:dyDescent="0.2">
      <c r="C30778" s="13"/>
    </row>
    <row r="30779" spans="3:3" x14ac:dyDescent="0.2">
      <c r="C30779" s="13"/>
    </row>
    <row r="30780" spans="3:3" x14ac:dyDescent="0.2">
      <c r="C30780" s="13"/>
    </row>
    <row r="30781" spans="3:3" x14ac:dyDescent="0.2">
      <c r="C30781" s="13"/>
    </row>
    <row r="30782" spans="3:3" x14ac:dyDescent="0.2">
      <c r="C30782" s="13"/>
    </row>
    <row r="30783" spans="3:3" x14ac:dyDescent="0.2">
      <c r="C30783" s="13"/>
    </row>
    <row r="30784" spans="3:3" x14ac:dyDescent="0.2">
      <c r="C30784" s="13"/>
    </row>
    <row r="30785" spans="3:3" x14ac:dyDescent="0.2">
      <c r="C30785" s="13"/>
    </row>
    <row r="30786" spans="3:3" x14ac:dyDescent="0.2">
      <c r="C30786" s="13"/>
    </row>
    <row r="30787" spans="3:3" x14ac:dyDescent="0.2">
      <c r="C30787" s="13"/>
    </row>
    <row r="30788" spans="3:3" x14ac:dyDescent="0.2">
      <c r="C30788" s="13"/>
    </row>
    <row r="30789" spans="3:3" x14ac:dyDescent="0.2">
      <c r="C30789" s="13"/>
    </row>
    <row r="30790" spans="3:3" x14ac:dyDescent="0.2">
      <c r="C30790" s="13"/>
    </row>
    <row r="30791" spans="3:3" x14ac:dyDescent="0.2">
      <c r="C30791" s="13"/>
    </row>
    <row r="30792" spans="3:3" x14ac:dyDescent="0.2">
      <c r="C30792" s="13"/>
    </row>
    <row r="30793" spans="3:3" x14ac:dyDescent="0.2">
      <c r="C30793" s="13"/>
    </row>
    <row r="30794" spans="3:3" x14ac:dyDescent="0.2">
      <c r="C30794" s="13"/>
    </row>
    <row r="30795" spans="3:3" x14ac:dyDescent="0.2">
      <c r="C30795" s="13"/>
    </row>
    <row r="30796" spans="3:3" x14ac:dyDescent="0.2">
      <c r="C30796" s="13"/>
    </row>
    <row r="30797" spans="3:3" x14ac:dyDescent="0.2">
      <c r="C30797" s="13"/>
    </row>
    <row r="30798" spans="3:3" x14ac:dyDescent="0.2">
      <c r="C30798" s="13"/>
    </row>
    <row r="30799" spans="3:3" x14ac:dyDescent="0.2">
      <c r="C30799" s="13"/>
    </row>
    <row r="30800" spans="3:3" x14ac:dyDescent="0.2">
      <c r="C30800" s="13"/>
    </row>
    <row r="30801" spans="3:3" x14ac:dyDescent="0.2">
      <c r="C30801" s="13"/>
    </row>
    <row r="30802" spans="3:3" x14ac:dyDescent="0.2">
      <c r="C30802" s="13"/>
    </row>
    <row r="30803" spans="3:3" x14ac:dyDescent="0.2">
      <c r="C30803" s="13"/>
    </row>
    <row r="30804" spans="3:3" x14ac:dyDescent="0.2">
      <c r="C30804" s="13"/>
    </row>
    <row r="30805" spans="3:3" x14ac:dyDescent="0.2">
      <c r="C30805" s="13"/>
    </row>
    <row r="30806" spans="3:3" x14ac:dyDescent="0.2">
      <c r="C30806" s="13"/>
    </row>
    <row r="30807" spans="3:3" x14ac:dyDescent="0.2">
      <c r="C30807" s="13"/>
    </row>
    <row r="30808" spans="3:3" x14ac:dyDescent="0.2">
      <c r="C30808" s="13"/>
    </row>
    <row r="30809" spans="3:3" x14ac:dyDescent="0.2">
      <c r="C30809" s="13"/>
    </row>
    <row r="30810" spans="3:3" x14ac:dyDescent="0.2">
      <c r="C30810" s="13"/>
    </row>
    <row r="30811" spans="3:3" x14ac:dyDescent="0.2">
      <c r="C30811" s="13"/>
    </row>
    <row r="30812" spans="3:3" x14ac:dyDescent="0.2">
      <c r="C30812" s="13"/>
    </row>
    <row r="30813" spans="3:3" x14ac:dyDescent="0.2">
      <c r="C30813" s="13"/>
    </row>
    <row r="30814" spans="3:3" x14ac:dyDescent="0.2">
      <c r="C30814" s="13"/>
    </row>
    <row r="30815" spans="3:3" x14ac:dyDescent="0.2">
      <c r="C30815" s="13"/>
    </row>
    <row r="30816" spans="3:3" x14ac:dyDescent="0.2">
      <c r="C30816" s="13"/>
    </row>
    <row r="30817" spans="3:3" x14ac:dyDescent="0.2">
      <c r="C30817" s="13"/>
    </row>
    <row r="30818" spans="3:3" x14ac:dyDescent="0.2">
      <c r="C30818" s="13"/>
    </row>
    <row r="30819" spans="3:3" x14ac:dyDescent="0.2">
      <c r="C30819" s="13"/>
    </row>
    <row r="30820" spans="3:3" x14ac:dyDescent="0.2">
      <c r="C30820" s="13"/>
    </row>
    <row r="30821" spans="3:3" x14ac:dyDescent="0.2">
      <c r="C30821" s="13"/>
    </row>
    <row r="30822" spans="3:3" x14ac:dyDescent="0.2">
      <c r="C30822" s="13"/>
    </row>
    <row r="30823" spans="3:3" x14ac:dyDescent="0.2">
      <c r="C30823" s="13"/>
    </row>
    <row r="30824" spans="3:3" x14ac:dyDescent="0.2">
      <c r="C30824" s="13"/>
    </row>
    <row r="30825" spans="3:3" x14ac:dyDescent="0.2">
      <c r="C30825" s="13"/>
    </row>
    <row r="30826" spans="3:3" x14ac:dyDescent="0.2">
      <c r="C30826" s="13"/>
    </row>
    <row r="30827" spans="3:3" x14ac:dyDescent="0.2">
      <c r="C30827" s="13"/>
    </row>
    <row r="30828" spans="3:3" x14ac:dyDescent="0.2">
      <c r="C30828" s="13"/>
    </row>
    <row r="30829" spans="3:3" x14ac:dyDescent="0.2">
      <c r="C30829" s="13"/>
    </row>
    <row r="30830" spans="3:3" x14ac:dyDescent="0.2">
      <c r="C30830" s="13"/>
    </row>
    <row r="30831" spans="3:3" x14ac:dyDescent="0.2">
      <c r="C30831" s="13"/>
    </row>
    <row r="30832" spans="3:3" x14ac:dyDescent="0.2">
      <c r="C30832" s="13"/>
    </row>
    <row r="30833" spans="3:3" x14ac:dyDescent="0.2">
      <c r="C30833" s="13"/>
    </row>
    <row r="30834" spans="3:3" x14ac:dyDescent="0.2">
      <c r="C30834" s="13"/>
    </row>
    <row r="30835" spans="3:3" x14ac:dyDescent="0.2">
      <c r="C30835" s="13"/>
    </row>
    <row r="30836" spans="3:3" x14ac:dyDescent="0.2">
      <c r="C30836" s="13"/>
    </row>
    <row r="30837" spans="3:3" x14ac:dyDescent="0.2">
      <c r="C30837" s="13"/>
    </row>
    <row r="30838" spans="3:3" x14ac:dyDescent="0.2">
      <c r="C30838" s="13"/>
    </row>
    <row r="30839" spans="3:3" x14ac:dyDescent="0.2">
      <c r="C30839" s="13"/>
    </row>
    <row r="30840" spans="3:3" x14ac:dyDescent="0.2">
      <c r="C30840" s="13"/>
    </row>
    <row r="30841" spans="3:3" x14ac:dyDescent="0.2">
      <c r="C30841" s="13"/>
    </row>
    <row r="30842" spans="3:3" x14ac:dyDescent="0.2">
      <c r="C30842" s="13"/>
    </row>
    <row r="30843" spans="3:3" x14ac:dyDescent="0.2">
      <c r="C30843" s="13"/>
    </row>
    <row r="30844" spans="3:3" x14ac:dyDescent="0.2">
      <c r="C30844" s="13"/>
    </row>
    <row r="30845" spans="3:3" x14ac:dyDescent="0.2">
      <c r="C30845" s="13"/>
    </row>
    <row r="30846" spans="3:3" x14ac:dyDescent="0.2">
      <c r="C30846" s="13"/>
    </row>
    <row r="30847" spans="3:3" x14ac:dyDescent="0.2">
      <c r="C30847" s="13"/>
    </row>
    <row r="30848" spans="3:3" x14ac:dyDescent="0.2">
      <c r="C30848" s="13"/>
    </row>
    <row r="30849" spans="3:3" x14ac:dyDescent="0.2">
      <c r="C30849" s="13"/>
    </row>
    <row r="30850" spans="3:3" x14ac:dyDescent="0.2">
      <c r="C30850" s="13"/>
    </row>
    <row r="30851" spans="3:3" x14ac:dyDescent="0.2">
      <c r="C30851" s="13"/>
    </row>
    <row r="30852" spans="3:3" x14ac:dyDescent="0.2">
      <c r="C30852" s="13"/>
    </row>
    <row r="30853" spans="3:3" x14ac:dyDescent="0.2">
      <c r="C30853" s="13"/>
    </row>
    <row r="30854" spans="3:3" x14ac:dyDescent="0.2">
      <c r="C30854" s="13"/>
    </row>
    <row r="30855" spans="3:3" x14ac:dyDescent="0.2">
      <c r="C30855" s="13"/>
    </row>
    <row r="30856" spans="3:3" x14ac:dyDescent="0.2">
      <c r="C30856" s="13"/>
    </row>
    <row r="30857" spans="3:3" x14ac:dyDescent="0.2">
      <c r="C30857" s="13"/>
    </row>
    <row r="30858" spans="3:3" x14ac:dyDescent="0.2">
      <c r="C30858" s="13"/>
    </row>
    <row r="30859" spans="3:3" x14ac:dyDescent="0.2">
      <c r="C30859" s="13"/>
    </row>
    <row r="30860" spans="3:3" x14ac:dyDescent="0.2">
      <c r="C30860" s="13"/>
    </row>
    <row r="30861" spans="3:3" x14ac:dyDescent="0.2">
      <c r="C30861" s="13"/>
    </row>
    <row r="30862" spans="3:3" x14ac:dyDescent="0.2">
      <c r="C30862" s="13"/>
    </row>
    <row r="30863" spans="3:3" x14ac:dyDescent="0.2">
      <c r="C30863" s="13"/>
    </row>
    <row r="30864" spans="3:3" x14ac:dyDescent="0.2">
      <c r="C30864" s="13"/>
    </row>
    <row r="30865" spans="3:3" x14ac:dyDescent="0.2">
      <c r="C30865" s="13"/>
    </row>
    <row r="30866" spans="3:3" x14ac:dyDescent="0.2">
      <c r="C30866" s="13"/>
    </row>
    <row r="30867" spans="3:3" x14ac:dyDescent="0.2">
      <c r="C30867" s="13"/>
    </row>
    <row r="30868" spans="3:3" x14ac:dyDescent="0.2">
      <c r="C30868" s="13"/>
    </row>
    <row r="30869" spans="3:3" x14ac:dyDescent="0.2">
      <c r="C30869" s="13"/>
    </row>
    <row r="30870" spans="3:3" x14ac:dyDescent="0.2">
      <c r="C30870" s="13"/>
    </row>
    <row r="30871" spans="3:3" x14ac:dyDescent="0.2">
      <c r="C30871" s="13"/>
    </row>
    <row r="30872" spans="3:3" x14ac:dyDescent="0.2">
      <c r="C30872" s="13"/>
    </row>
    <row r="30873" spans="3:3" x14ac:dyDescent="0.2">
      <c r="C30873" s="13"/>
    </row>
    <row r="30874" spans="3:3" x14ac:dyDescent="0.2">
      <c r="C30874" s="13"/>
    </row>
    <row r="30875" spans="3:3" x14ac:dyDescent="0.2">
      <c r="C30875" s="13"/>
    </row>
    <row r="30876" spans="3:3" x14ac:dyDescent="0.2">
      <c r="C30876" s="13"/>
    </row>
    <row r="30877" spans="3:3" x14ac:dyDescent="0.2">
      <c r="C30877" s="13"/>
    </row>
    <row r="30878" spans="3:3" x14ac:dyDescent="0.2">
      <c r="C30878" s="13"/>
    </row>
    <row r="30879" spans="3:3" x14ac:dyDescent="0.2">
      <c r="C30879" s="13"/>
    </row>
    <row r="30880" spans="3:3" x14ac:dyDescent="0.2">
      <c r="C30880" s="13"/>
    </row>
    <row r="30881" spans="3:3" x14ac:dyDescent="0.2">
      <c r="C30881" s="13"/>
    </row>
    <row r="30882" spans="3:3" x14ac:dyDescent="0.2">
      <c r="C30882" s="13"/>
    </row>
    <row r="30883" spans="3:3" x14ac:dyDescent="0.2">
      <c r="C30883" s="13"/>
    </row>
    <row r="30884" spans="3:3" x14ac:dyDescent="0.2">
      <c r="C30884" s="13"/>
    </row>
    <row r="30885" spans="3:3" x14ac:dyDescent="0.2">
      <c r="C30885" s="13"/>
    </row>
    <row r="30886" spans="3:3" x14ac:dyDescent="0.2">
      <c r="C30886" s="13"/>
    </row>
    <row r="30887" spans="3:3" x14ac:dyDescent="0.2">
      <c r="C30887" s="13"/>
    </row>
    <row r="30888" spans="3:3" x14ac:dyDescent="0.2">
      <c r="C30888" s="13"/>
    </row>
    <row r="30889" spans="3:3" x14ac:dyDescent="0.2">
      <c r="C30889" s="13"/>
    </row>
    <row r="30890" spans="3:3" x14ac:dyDescent="0.2">
      <c r="C30890" s="13"/>
    </row>
    <row r="30891" spans="3:3" x14ac:dyDescent="0.2">
      <c r="C30891" s="13"/>
    </row>
    <row r="30892" spans="3:3" x14ac:dyDescent="0.2">
      <c r="C30892" s="13"/>
    </row>
    <row r="30893" spans="3:3" x14ac:dyDescent="0.2">
      <c r="C30893" s="13"/>
    </row>
    <row r="30894" spans="3:3" x14ac:dyDescent="0.2">
      <c r="C30894" s="13"/>
    </row>
    <row r="30895" spans="3:3" x14ac:dyDescent="0.2">
      <c r="C30895" s="13"/>
    </row>
    <row r="30896" spans="3:3" x14ac:dyDescent="0.2">
      <c r="C30896" s="13"/>
    </row>
    <row r="30897" spans="3:3" x14ac:dyDescent="0.2">
      <c r="C30897" s="13"/>
    </row>
    <row r="30898" spans="3:3" x14ac:dyDescent="0.2">
      <c r="C30898" s="13"/>
    </row>
    <row r="30899" spans="3:3" x14ac:dyDescent="0.2">
      <c r="C30899" s="13"/>
    </row>
    <row r="30900" spans="3:3" x14ac:dyDescent="0.2">
      <c r="C30900" s="13"/>
    </row>
    <row r="30901" spans="3:3" x14ac:dyDescent="0.2">
      <c r="C30901" s="13"/>
    </row>
    <row r="30902" spans="3:3" x14ac:dyDescent="0.2">
      <c r="C30902" s="13"/>
    </row>
    <row r="30903" spans="3:3" x14ac:dyDescent="0.2">
      <c r="C30903" s="13"/>
    </row>
    <row r="30904" spans="3:3" x14ac:dyDescent="0.2">
      <c r="C30904" s="13"/>
    </row>
    <row r="30905" spans="3:3" x14ac:dyDescent="0.2">
      <c r="C30905" s="13"/>
    </row>
    <row r="30906" spans="3:3" x14ac:dyDescent="0.2">
      <c r="C30906" s="13"/>
    </row>
    <row r="30907" spans="3:3" x14ac:dyDescent="0.2">
      <c r="C30907" s="13"/>
    </row>
    <row r="30908" spans="3:3" x14ac:dyDescent="0.2">
      <c r="C30908" s="13"/>
    </row>
    <row r="30909" spans="3:3" x14ac:dyDescent="0.2">
      <c r="C30909" s="13"/>
    </row>
    <row r="30910" spans="3:3" x14ac:dyDescent="0.2">
      <c r="C30910" s="13"/>
    </row>
    <row r="30911" spans="3:3" x14ac:dyDescent="0.2">
      <c r="C30911" s="13"/>
    </row>
    <row r="30912" spans="3:3" x14ac:dyDescent="0.2">
      <c r="C30912" s="13"/>
    </row>
    <row r="30913" spans="3:3" x14ac:dyDescent="0.2">
      <c r="C30913" s="13"/>
    </row>
    <row r="30914" spans="3:3" x14ac:dyDescent="0.2">
      <c r="C30914" s="13"/>
    </row>
    <row r="30915" spans="3:3" x14ac:dyDescent="0.2">
      <c r="C30915" s="13"/>
    </row>
    <row r="30916" spans="3:3" x14ac:dyDescent="0.2">
      <c r="C30916" s="13"/>
    </row>
    <row r="30917" spans="3:3" x14ac:dyDescent="0.2">
      <c r="C30917" s="13"/>
    </row>
    <row r="30918" spans="3:3" x14ac:dyDescent="0.2">
      <c r="C30918" s="13"/>
    </row>
    <row r="30919" spans="3:3" x14ac:dyDescent="0.2">
      <c r="C30919" s="13"/>
    </row>
    <row r="30920" spans="3:3" x14ac:dyDescent="0.2">
      <c r="C30920" s="13"/>
    </row>
    <row r="30921" spans="3:3" x14ac:dyDescent="0.2">
      <c r="C30921" s="13"/>
    </row>
    <row r="30922" spans="3:3" x14ac:dyDescent="0.2">
      <c r="C30922" s="13"/>
    </row>
    <row r="30923" spans="3:3" x14ac:dyDescent="0.2">
      <c r="C30923" s="13"/>
    </row>
    <row r="30924" spans="3:3" x14ac:dyDescent="0.2">
      <c r="C30924" s="13"/>
    </row>
    <row r="30925" spans="3:3" x14ac:dyDescent="0.2">
      <c r="C30925" s="13"/>
    </row>
    <row r="30926" spans="3:3" x14ac:dyDescent="0.2">
      <c r="C30926" s="13"/>
    </row>
    <row r="30927" spans="3:3" x14ac:dyDescent="0.2">
      <c r="C30927" s="13"/>
    </row>
    <row r="30928" spans="3:3" x14ac:dyDescent="0.2">
      <c r="C30928" s="13"/>
    </row>
    <row r="30929" spans="3:3" x14ac:dyDescent="0.2">
      <c r="C30929" s="13"/>
    </row>
    <row r="30930" spans="3:3" x14ac:dyDescent="0.2">
      <c r="C30930" s="13"/>
    </row>
    <row r="30931" spans="3:3" x14ac:dyDescent="0.2">
      <c r="C30931" s="13"/>
    </row>
    <row r="30932" spans="3:3" x14ac:dyDescent="0.2">
      <c r="C30932" s="13"/>
    </row>
    <row r="30933" spans="3:3" x14ac:dyDescent="0.2">
      <c r="C30933" s="13"/>
    </row>
    <row r="30934" spans="3:3" x14ac:dyDescent="0.2">
      <c r="C30934" s="13"/>
    </row>
    <row r="30935" spans="3:3" x14ac:dyDescent="0.2">
      <c r="C30935" s="13"/>
    </row>
    <row r="30936" spans="3:3" x14ac:dyDescent="0.2">
      <c r="C30936" s="13"/>
    </row>
    <row r="30937" spans="3:3" x14ac:dyDescent="0.2">
      <c r="C30937" s="13"/>
    </row>
    <row r="30938" spans="3:3" x14ac:dyDescent="0.2">
      <c r="C30938" s="13"/>
    </row>
    <row r="30939" spans="3:3" x14ac:dyDescent="0.2">
      <c r="C30939" s="13"/>
    </row>
    <row r="30940" spans="3:3" x14ac:dyDescent="0.2">
      <c r="C30940" s="13"/>
    </row>
    <row r="30941" spans="3:3" x14ac:dyDescent="0.2">
      <c r="C30941" s="13"/>
    </row>
    <row r="30942" spans="3:3" x14ac:dyDescent="0.2">
      <c r="C30942" s="13"/>
    </row>
    <row r="30943" spans="3:3" x14ac:dyDescent="0.2">
      <c r="C30943" s="13"/>
    </row>
    <row r="30944" spans="3:3" x14ac:dyDescent="0.2">
      <c r="C30944" s="13"/>
    </row>
    <row r="30945" spans="3:3" x14ac:dyDescent="0.2">
      <c r="C30945" s="13"/>
    </row>
    <row r="30946" spans="3:3" x14ac:dyDescent="0.2">
      <c r="C30946" s="13"/>
    </row>
    <row r="30947" spans="3:3" x14ac:dyDescent="0.2">
      <c r="C30947" s="13"/>
    </row>
    <row r="30948" spans="3:3" x14ac:dyDescent="0.2">
      <c r="C30948" s="13"/>
    </row>
    <row r="30949" spans="3:3" x14ac:dyDescent="0.2">
      <c r="C30949" s="13"/>
    </row>
    <row r="30950" spans="3:3" x14ac:dyDescent="0.2">
      <c r="C30950" s="13"/>
    </row>
    <row r="30951" spans="3:3" x14ac:dyDescent="0.2">
      <c r="C30951" s="13"/>
    </row>
    <row r="30952" spans="3:3" x14ac:dyDescent="0.2">
      <c r="C30952" s="13"/>
    </row>
    <row r="30953" spans="3:3" x14ac:dyDescent="0.2">
      <c r="C30953" s="13"/>
    </row>
    <row r="30954" spans="3:3" x14ac:dyDescent="0.2">
      <c r="C30954" s="13"/>
    </row>
    <row r="30955" spans="3:3" x14ac:dyDescent="0.2">
      <c r="C30955" s="13"/>
    </row>
    <row r="30956" spans="3:3" x14ac:dyDescent="0.2">
      <c r="C30956" s="13"/>
    </row>
    <row r="30957" spans="3:3" x14ac:dyDescent="0.2">
      <c r="C30957" s="13"/>
    </row>
    <row r="30958" spans="3:3" x14ac:dyDescent="0.2">
      <c r="C30958" s="13"/>
    </row>
    <row r="30959" spans="3:3" x14ac:dyDescent="0.2">
      <c r="C30959" s="13"/>
    </row>
    <row r="30960" spans="3:3" x14ac:dyDescent="0.2">
      <c r="C30960" s="13"/>
    </row>
    <row r="30961" spans="3:3" x14ac:dyDescent="0.2">
      <c r="C30961" s="13"/>
    </row>
    <row r="30962" spans="3:3" x14ac:dyDescent="0.2">
      <c r="C30962" s="13"/>
    </row>
    <row r="30963" spans="3:3" x14ac:dyDescent="0.2">
      <c r="C30963" s="13"/>
    </row>
    <row r="30964" spans="3:3" x14ac:dyDescent="0.2">
      <c r="C30964" s="13"/>
    </row>
    <row r="30965" spans="3:3" x14ac:dyDescent="0.2">
      <c r="C30965" s="13"/>
    </row>
    <row r="30966" spans="3:3" x14ac:dyDescent="0.2">
      <c r="C30966" s="13"/>
    </row>
    <row r="30967" spans="3:3" x14ac:dyDescent="0.2">
      <c r="C30967" s="13"/>
    </row>
    <row r="30968" spans="3:3" x14ac:dyDescent="0.2">
      <c r="C30968" s="13"/>
    </row>
    <row r="30969" spans="3:3" x14ac:dyDescent="0.2">
      <c r="C30969" s="13"/>
    </row>
    <row r="30970" spans="3:3" x14ac:dyDescent="0.2">
      <c r="C30970" s="13"/>
    </row>
    <row r="30971" spans="3:3" x14ac:dyDescent="0.2">
      <c r="C30971" s="13"/>
    </row>
    <row r="30972" spans="3:3" x14ac:dyDescent="0.2">
      <c r="C30972" s="13"/>
    </row>
    <row r="30973" spans="3:3" x14ac:dyDescent="0.2">
      <c r="C30973" s="13"/>
    </row>
    <row r="30974" spans="3:3" x14ac:dyDescent="0.2">
      <c r="C30974" s="13"/>
    </row>
    <row r="30975" spans="3:3" x14ac:dyDescent="0.2">
      <c r="C30975" s="13"/>
    </row>
    <row r="30976" spans="3:3" x14ac:dyDescent="0.2">
      <c r="C30976" s="13"/>
    </row>
    <row r="30977" spans="3:3" x14ac:dyDescent="0.2">
      <c r="C30977" s="13"/>
    </row>
    <row r="30978" spans="3:3" x14ac:dyDescent="0.2">
      <c r="C30978" s="13"/>
    </row>
    <row r="30979" spans="3:3" x14ac:dyDescent="0.2">
      <c r="C30979" s="13"/>
    </row>
    <row r="30980" spans="3:3" x14ac:dyDescent="0.2">
      <c r="C30980" s="13"/>
    </row>
    <row r="30981" spans="3:3" x14ac:dyDescent="0.2">
      <c r="C30981" s="13"/>
    </row>
    <row r="30982" spans="3:3" x14ac:dyDescent="0.2">
      <c r="C30982" s="13"/>
    </row>
    <row r="30983" spans="3:3" x14ac:dyDescent="0.2">
      <c r="C30983" s="13"/>
    </row>
    <row r="30984" spans="3:3" x14ac:dyDescent="0.2">
      <c r="C30984" s="13"/>
    </row>
    <row r="30985" spans="3:3" x14ac:dyDescent="0.2">
      <c r="C30985" s="13"/>
    </row>
    <row r="30986" spans="3:3" x14ac:dyDescent="0.2">
      <c r="C30986" s="13"/>
    </row>
    <row r="30987" spans="3:3" x14ac:dyDescent="0.2">
      <c r="C30987" s="13"/>
    </row>
    <row r="30988" spans="3:3" x14ac:dyDescent="0.2">
      <c r="C30988" s="13"/>
    </row>
    <row r="30989" spans="3:3" x14ac:dyDescent="0.2">
      <c r="C30989" s="13"/>
    </row>
    <row r="30990" spans="3:3" x14ac:dyDescent="0.2">
      <c r="C30990" s="13"/>
    </row>
    <row r="30991" spans="3:3" x14ac:dyDescent="0.2">
      <c r="C30991" s="13"/>
    </row>
    <row r="30992" spans="3:3" x14ac:dyDescent="0.2">
      <c r="C30992" s="13"/>
    </row>
    <row r="30993" spans="3:3" x14ac:dyDescent="0.2">
      <c r="C30993" s="13"/>
    </row>
    <row r="30994" spans="3:3" x14ac:dyDescent="0.2">
      <c r="C30994" s="13"/>
    </row>
    <row r="30995" spans="3:3" x14ac:dyDescent="0.2">
      <c r="C30995" s="13"/>
    </row>
    <row r="30996" spans="3:3" x14ac:dyDescent="0.2">
      <c r="C30996" s="13"/>
    </row>
    <row r="30997" spans="3:3" x14ac:dyDescent="0.2">
      <c r="C30997" s="13"/>
    </row>
    <row r="30998" spans="3:3" x14ac:dyDescent="0.2">
      <c r="C30998" s="13"/>
    </row>
    <row r="30999" spans="3:3" x14ac:dyDescent="0.2">
      <c r="C30999" s="13"/>
    </row>
    <row r="31000" spans="3:3" x14ac:dyDescent="0.2">
      <c r="C31000" s="13"/>
    </row>
    <row r="31001" spans="3:3" x14ac:dyDescent="0.2">
      <c r="C31001" s="13"/>
    </row>
    <row r="31002" spans="3:3" x14ac:dyDescent="0.2">
      <c r="C31002" s="13"/>
    </row>
    <row r="31003" spans="3:3" x14ac:dyDescent="0.2">
      <c r="C31003" s="13"/>
    </row>
    <row r="31004" spans="3:3" x14ac:dyDescent="0.2">
      <c r="C31004" s="13"/>
    </row>
    <row r="31005" spans="3:3" x14ac:dyDescent="0.2">
      <c r="C31005" s="13"/>
    </row>
    <row r="31006" spans="3:3" x14ac:dyDescent="0.2">
      <c r="C31006" s="13"/>
    </row>
    <row r="31007" spans="3:3" x14ac:dyDescent="0.2">
      <c r="C31007" s="13"/>
    </row>
    <row r="31008" spans="3:3" x14ac:dyDescent="0.2">
      <c r="C31008" s="13"/>
    </row>
    <row r="31009" spans="3:3" x14ac:dyDescent="0.2">
      <c r="C31009" s="13"/>
    </row>
    <row r="31010" spans="3:3" x14ac:dyDescent="0.2">
      <c r="C31010" s="13"/>
    </row>
    <row r="31011" spans="3:3" x14ac:dyDescent="0.2">
      <c r="C31011" s="13"/>
    </row>
    <row r="31012" spans="3:3" x14ac:dyDescent="0.2">
      <c r="C31012" s="13"/>
    </row>
    <row r="31013" spans="3:3" x14ac:dyDescent="0.2">
      <c r="C31013" s="13"/>
    </row>
    <row r="31014" spans="3:3" x14ac:dyDescent="0.2">
      <c r="C31014" s="13"/>
    </row>
    <row r="31015" spans="3:3" x14ac:dyDescent="0.2">
      <c r="C31015" s="13"/>
    </row>
    <row r="31016" spans="3:3" x14ac:dyDescent="0.2">
      <c r="C31016" s="13"/>
    </row>
    <row r="31017" spans="3:3" x14ac:dyDescent="0.2">
      <c r="C31017" s="13"/>
    </row>
    <row r="31018" spans="3:3" x14ac:dyDescent="0.2">
      <c r="C31018" s="13"/>
    </row>
    <row r="31019" spans="3:3" x14ac:dyDescent="0.2">
      <c r="C31019" s="13"/>
    </row>
    <row r="31020" spans="3:3" x14ac:dyDescent="0.2">
      <c r="C31020" s="13"/>
    </row>
    <row r="31021" spans="3:3" x14ac:dyDescent="0.2">
      <c r="C31021" s="13"/>
    </row>
    <row r="31022" spans="3:3" x14ac:dyDescent="0.2">
      <c r="C31022" s="13"/>
    </row>
    <row r="31023" spans="3:3" x14ac:dyDescent="0.2">
      <c r="C31023" s="13"/>
    </row>
    <row r="31024" spans="3:3" x14ac:dyDescent="0.2">
      <c r="C31024" s="13"/>
    </row>
    <row r="31025" spans="3:3" x14ac:dyDescent="0.2">
      <c r="C31025" s="13"/>
    </row>
    <row r="31026" spans="3:3" x14ac:dyDescent="0.2">
      <c r="C31026" s="13"/>
    </row>
    <row r="31027" spans="3:3" x14ac:dyDescent="0.2">
      <c r="C31027" s="13"/>
    </row>
    <row r="31028" spans="3:3" x14ac:dyDescent="0.2">
      <c r="C31028" s="13"/>
    </row>
    <row r="31029" spans="3:3" x14ac:dyDescent="0.2">
      <c r="C31029" s="13"/>
    </row>
    <row r="31030" spans="3:3" x14ac:dyDescent="0.2">
      <c r="C31030" s="13"/>
    </row>
    <row r="31031" spans="3:3" x14ac:dyDescent="0.2">
      <c r="C31031" s="13"/>
    </row>
    <row r="31032" spans="3:3" x14ac:dyDescent="0.2">
      <c r="C31032" s="13"/>
    </row>
    <row r="31033" spans="3:3" x14ac:dyDescent="0.2">
      <c r="C31033" s="13"/>
    </row>
    <row r="31034" spans="3:3" x14ac:dyDescent="0.2">
      <c r="C31034" s="13"/>
    </row>
    <row r="31035" spans="3:3" x14ac:dyDescent="0.2">
      <c r="C31035" s="13"/>
    </row>
    <row r="31036" spans="3:3" x14ac:dyDescent="0.2">
      <c r="C31036" s="13"/>
    </row>
    <row r="31037" spans="3:3" x14ac:dyDescent="0.2">
      <c r="C31037" s="13"/>
    </row>
    <row r="31038" spans="3:3" x14ac:dyDescent="0.2">
      <c r="C31038" s="13"/>
    </row>
    <row r="31039" spans="3:3" x14ac:dyDescent="0.2">
      <c r="C31039" s="13"/>
    </row>
    <row r="31040" spans="3:3" x14ac:dyDescent="0.2">
      <c r="C31040" s="13"/>
    </row>
    <row r="31041" spans="3:3" x14ac:dyDescent="0.2">
      <c r="C31041" s="13"/>
    </row>
    <row r="31042" spans="3:3" x14ac:dyDescent="0.2">
      <c r="C31042" s="13"/>
    </row>
    <row r="31043" spans="3:3" x14ac:dyDescent="0.2">
      <c r="C31043" s="13"/>
    </row>
    <row r="31044" spans="3:3" x14ac:dyDescent="0.2">
      <c r="C31044" s="13"/>
    </row>
    <row r="31045" spans="3:3" x14ac:dyDescent="0.2">
      <c r="C31045" s="13"/>
    </row>
    <row r="31046" spans="3:3" x14ac:dyDescent="0.2">
      <c r="C31046" s="13"/>
    </row>
    <row r="31047" spans="3:3" x14ac:dyDescent="0.2">
      <c r="C31047" s="13"/>
    </row>
    <row r="31048" spans="3:3" x14ac:dyDescent="0.2">
      <c r="C31048" s="13"/>
    </row>
    <row r="31049" spans="3:3" x14ac:dyDescent="0.2">
      <c r="C31049" s="13"/>
    </row>
    <row r="31050" spans="3:3" x14ac:dyDescent="0.2">
      <c r="C31050" s="13"/>
    </row>
    <row r="31051" spans="3:3" x14ac:dyDescent="0.2">
      <c r="C31051" s="13"/>
    </row>
    <row r="31052" spans="3:3" x14ac:dyDescent="0.2">
      <c r="C31052" s="13"/>
    </row>
    <row r="31053" spans="3:3" x14ac:dyDescent="0.2">
      <c r="C31053" s="13"/>
    </row>
    <row r="31054" spans="3:3" x14ac:dyDescent="0.2">
      <c r="C31054" s="13"/>
    </row>
    <row r="31055" spans="3:3" x14ac:dyDescent="0.2">
      <c r="C31055" s="13"/>
    </row>
    <row r="31056" spans="3:3" x14ac:dyDescent="0.2">
      <c r="C31056" s="13"/>
    </row>
    <row r="31057" spans="3:3" x14ac:dyDescent="0.2">
      <c r="C31057" s="13"/>
    </row>
    <row r="31058" spans="3:3" x14ac:dyDescent="0.2">
      <c r="C31058" s="13"/>
    </row>
    <row r="31059" spans="3:3" x14ac:dyDescent="0.2">
      <c r="C31059" s="13"/>
    </row>
    <row r="31060" spans="3:3" x14ac:dyDescent="0.2">
      <c r="C31060" s="13"/>
    </row>
    <row r="31061" spans="3:3" x14ac:dyDescent="0.2">
      <c r="C31061" s="13"/>
    </row>
    <row r="31062" spans="3:3" x14ac:dyDescent="0.2">
      <c r="C31062" s="13"/>
    </row>
    <row r="31063" spans="3:3" x14ac:dyDescent="0.2">
      <c r="C31063" s="13"/>
    </row>
    <row r="31064" spans="3:3" x14ac:dyDescent="0.2">
      <c r="C31064" s="13"/>
    </row>
    <row r="31065" spans="3:3" x14ac:dyDescent="0.2">
      <c r="C31065" s="13"/>
    </row>
    <row r="31066" spans="3:3" x14ac:dyDescent="0.2">
      <c r="C31066" s="13"/>
    </row>
    <row r="31067" spans="3:3" x14ac:dyDescent="0.2">
      <c r="C31067" s="13"/>
    </row>
    <row r="31068" spans="3:3" x14ac:dyDescent="0.2">
      <c r="C31068" s="13"/>
    </row>
    <row r="31069" spans="3:3" x14ac:dyDescent="0.2">
      <c r="C31069" s="13"/>
    </row>
    <row r="31070" spans="3:3" x14ac:dyDescent="0.2">
      <c r="C31070" s="13"/>
    </row>
    <row r="31071" spans="3:3" x14ac:dyDescent="0.2">
      <c r="C31071" s="13"/>
    </row>
    <row r="31072" spans="3:3" x14ac:dyDescent="0.2">
      <c r="C31072" s="13"/>
    </row>
    <row r="31073" spans="3:3" x14ac:dyDescent="0.2">
      <c r="C31073" s="13"/>
    </row>
    <row r="31074" spans="3:3" x14ac:dyDescent="0.2">
      <c r="C31074" s="13"/>
    </row>
    <row r="31075" spans="3:3" x14ac:dyDescent="0.2">
      <c r="C31075" s="13"/>
    </row>
    <row r="31076" spans="3:3" x14ac:dyDescent="0.2">
      <c r="C31076" s="13"/>
    </row>
    <row r="31077" spans="3:3" x14ac:dyDescent="0.2">
      <c r="C31077" s="13"/>
    </row>
    <row r="31078" spans="3:3" x14ac:dyDescent="0.2">
      <c r="C31078" s="13"/>
    </row>
    <row r="31079" spans="3:3" x14ac:dyDescent="0.2">
      <c r="C31079" s="13"/>
    </row>
    <row r="31080" spans="3:3" x14ac:dyDescent="0.2">
      <c r="C31080" s="13"/>
    </row>
    <row r="31081" spans="3:3" x14ac:dyDescent="0.2">
      <c r="C31081" s="13"/>
    </row>
    <row r="31082" spans="3:3" x14ac:dyDescent="0.2">
      <c r="C31082" s="13"/>
    </row>
    <row r="31083" spans="3:3" x14ac:dyDescent="0.2">
      <c r="C31083" s="13"/>
    </row>
    <row r="31084" spans="3:3" x14ac:dyDescent="0.2">
      <c r="C31084" s="13"/>
    </row>
    <row r="31085" spans="3:3" x14ac:dyDescent="0.2">
      <c r="C31085" s="13"/>
    </row>
    <row r="31086" spans="3:3" x14ac:dyDescent="0.2">
      <c r="C31086" s="13"/>
    </row>
    <row r="31087" spans="3:3" x14ac:dyDescent="0.2">
      <c r="C31087" s="13"/>
    </row>
    <row r="31088" spans="3:3" x14ac:dyDescent="0.2">
      <c r="C31088" s="13"/>
    </row>
    <row r="31089" spans="3:3" x14ac:dyDescent="0.2">
      <c r="C31089" s="13"/>
    </row>
    <row r="31090" spans="3:3" x14ac:dyDescent="0.2">
      <c r="C31090" s="13"/>
    </row>
    <row r="31091" spans="3:3" x14ac:dyDescent="0.2">
      <c r="C31091" s="13"/>
    </row>
    <row r="31092" spans="3:3" x14ac:dyDescent="0.2">
      <c r="C31092" s="13"/>
    </row>
    <row r="31093" spans="3:3" x14ac:dyDescent="0.2">
      <c r="C31093" s="13"/>
    </row>
    <row r="31094" spans="3:3" x14ac:dyDescent="0.2">
      <c r="C31094" s="13"/>
    </row>
    <row r="31095" spans="3:3" x14ac:dyDescent="0.2">
      <c r="C31095" s="13"/>
    </row>
    <row r="31096" spans="3:3" x14ac:dyDescent="0.2">
      <c r="C31096" s="13"/>
    </row>
    <row r="31097" spans="3:3" x14ac:dyDescent="0.2">
      <c r="C31097" s="13"/>
    </row>
    <row r="31098" spans="3:3" x14ac:dyDescent="0.2">
      <c r="C31098" s="13"/>
    </row>
    <row r="31099" spans="3:3" x14ac:dyDescent="0.2">
      <c r="C31099" s="13"/>
    </row>
    <row r="31100" spans="3:3" x14ac:dyDescent="0.2">
      <c r="C31100" s="13"/>
    </row>
    <row r="31101" spans="3:3" x14ac:dyDescent="0.2">
      <c r="C31101" s="13"/>
    </row>
    <row r="31102" spans="3:3" x14ac:dyDescent="0.2">
      <c r="C31102" s="13"/>
    </row>
    <row r="31103" spans="3:3" x14ac:dyDescent="0.2">
      <c r="C31103" s="13"/>
    </row>
    <row r="31104" spans="3:3" x14ac:dyDescent="0.2">
      <c r="C31104" s="13"/>
    </row>
    <row r="31105" spans="3:3" x14ac:dyDescent="0.2">
      <c r="C31105" s="13"/>
    </row>
    <row r="31106" spans="3:3" x14ac:dyDescent="0.2">
      <c r="C31106" s="13"/>
    </row>
    <row r="31107" spans="3:3" x14ac:dyDescent="0.2">
      <c r="C31107" s="13"/>
    </row>
    <row r="31108" spans="3:3" x14ac:dyDescent="0.2">
      <c r="C31108" s="13"/>
    </row>
    <row r="31109" spans="3:3" x14ac:dyDescent="0.2">
      <c r="C31109" s="13"/>
    </row>
    <row r="31110" spans="3:3" x14ac:dyDescent="0.2">
      <c r="C31110" s="13"/>
    </row>
    <row r="31111" spans="3:3" x14ac:dyDescent="0.2">
      <c r="C31111" s="13"/>
    </row>
    <row r="31112" spans="3:3" x14ac:dyDescent="0.2">
      <c r="C31112" s="13"/>
    </row>
    <row r="31113" spans="3:3" x14ac:dyDescent="0.2">
      <c r="C31113" s="13"/>
    </row>
    <row r="31114" spans="3:3" x14ac:dyDescent="0.2">
      <c r="C31114" s="13"/>
    </row>
    <row r="31115" spans="3:3" x14ac:dyDescent="0.2">
      <c r="C31115" s="13"/>
    </row>
    <row r="31116" spans="3:3" x14ac:dyDescent="0.2">
      <c r="C31116" s="13"/>
    </row>
    <row r="31117" spans="3:3" x14ac:dyDescent="0.2">
      <c r="C31117" s="13"/>
    </row>
    <row r="31118" spans="3:3" x14ac:dyDescent="0.2">
      <c r="C31118" s="13"/>
    </row>
    <row r="31119" spans="3:3" x14ac:dyDescent="0.2">
      <c r="C31119" s="13"/>
    </row>
    <row r="31120" spans="3:3" x14ac:dyDescent="0.2">
      <c r="C31120" s="13"/>
    </row>
    <row r="31121" spans="3:3" x14ac:dyDescent="0.2">
      <c r="C31121" s="13"/>
    </row>
    <row r="31122" spans="3:3" x14ac:dyDescent="0.2">
      <c r="C31122" s="13"/>
    </row>
    <row r="31123" spans="3:3" x14ac:dyDescent="0.2">
      <c r="C31123" s="13"/>
    </row>
    <row r="31124" spans="3:3" x14ac:dyDescent="0.2">
      <c r="C31124" s="13"/>
    </row>
    <row r="31125" spans="3:3" x14ac:dyDescent="0.2">
      <c r="C31125" s="13"/>
    </row>
    <row r="31126" spans="3:3" x14ac:dyDescent="0.2">
      <c r="C31126" s="13"/>
    </row>
    <row r="31127" spans="3:3" x14ac:dyDescent="0.2">
      <c r="C31127" s="13"/>
    </row>
    <row r="31128" spans="3:3" x14ac:dyDescent="0.2">
      <c r="C31128" s="13"/>
    </row>
    <row r="31129" spans="3:3" x14ac:dyDescent="0.2">
      <c r="C31129" s="13"/>
    </row>
    <row r="31130" spans="3:3" x14ac:dyDescent="0.2">
      <c r="C31130" s="13"/>
    </row>
    <row r="31131" spans="3:3" x14ac:dyDescent="0.2">
      <c r="C31131" s="13"/>
    </row>
    <row r="31132" spans="3:3" x14ac:dyDescent="0.2">
      <c r="C31132" s="13"/>
    </row>
    <row r="31133" spans="3:3" x14ac:dyDescent="0.2">
      <c r="C31133" s="13"/>
    </row>
    <row r="31134" spans="3:3" x14ac:dyDescent="0.2">
      <c r="C31134" s="13"/>
    </row>
    <row r="31135" spans="3:3" x14ac:dyDescent="0.2">
      <c r="C31135" s="13"/>
    </row>
    <row r="31136" spans="3:3" x14ac:dyDescent="0.2">
      <c r="C31136" s="13"/>
    </row>
    <row r="31137" spans="3:3" x14ac:dyDescent="0.2">
      <c r="C31137" s="13"/>
    </row>
    <row r="31138" spans="3:3" x14ac:dyDescent="0.2">
      <c r="C31138" s="13"/>
    </row>
    <row r="31139" spans="3:3" x14ac:dyDescent="0.2">
      <c r="C31139" s="13"/>
    </row>
    <row r="31140" spans="3:3" x14ac:dyDescent="0.2">
      <c r="C31140" s="13"/>
    </row>
    <row r="31141" spans="3:3" x14ac:dyDescent="0.2">
      <c r="C31141" s="13"/>
    </row>
    <row r="31142" spans="3:3" x14ac:dyDescent="0.2">
      <c r="C31142" s="13"/>
    </row>
    <row r="31143" spans="3:3" x14ac:dyDescent="0.2">
      <c r="C31143" s="13"/>
    </row>
    <row r="31144" spans="3:3" x14ac:dyDescent="0.2">
      <c r="C31144" s="13"/>
    </row>
    <row r="31145" spans="3:3" x14ac:dyDescent="0.2">
      <c r="C31145" s="13"/>
    </row>
    <row r="31146" spans="3:3" x14ac:dyDescent="0.2">
      <c r="C31146" s="13"/>
    </row>
    <row r="31147" spans="3:3" x14ac:dyDescent="0.2">
      <c r="C31147" s="13"/>
    </row>
    <row r="31148" spans="3:3" x14ac:dyDescent="0.2">
      <c r="C31148" s="13"/>
    </row>
    <row r="31149" spans="3:3" x14ac:dyDescent="0.2">
      <c r="C31149" s="13"/>
    </row>
    <row r="31150" spans="3:3" x14ac:dyDescent="0.2">
      <c r="C31150" s="13"/>
    </row>
    <row r="31151" spans="3:3" x14ac:dyDescent="0.2">
      <c r="C31151" s="13"/>
    </row>
    <row r="31152" spans="3:3" x14ac:dyDescent="0.2">
      <c r="C31152" s="13"/>
    </row>
    <row r="31153" spans="3:3" x14ac:dyDescent="0.2">
      <c r="C31153" s="13"/>
    </row>
    <row r="31154" spans="3:3" x14ac:dyDescent="0.2">
      <c r="C31154" s="13"/>
    </row>
    <row r="31155" spans="3:3" x14ac:dyDescent="0.2">
      <c r="C31155" s="13"/>
    </row>
    <row r="31156" spans="3:3" x14ac:dyDescent="0.2">
      <c r="C31156" s="13"/>
    </row>
    <row r="31157" spans="3:3" x14ac:dyDescent="0.2">
      <c r="C31157" s="13"/>
    </row>
    <row r="31158" spans="3:3" x14ac:dyDescent="0.2">
      <c r="C31158" s="13"/>
    </row>
    <row r="31159" spans="3:3" x14ac:dyDescent="0.2">
      <c r="C31159" s="13"/>
    </row>
    <row r="31160" spans="3:3" x14ac:dyDescent="0.2">
      <c r="C31160" s="13"/>
    </row>
    <row r="31161" spans="3:3" x14ac:dyDescent="0.2">
      <c r="C31161" s="13"/>
    </row>
    <row r="31162" spans="3:3" x14ac:dyDescent="0.2">
      <c r="C31162" s="13"/>
    </row>
    <row r="31163" spans="3:3" x14ac:dyDescent="0.2">
      <c r="C31163" s="13"/>
    </row>
    <row r="31164" spans="3:3" x14ac:dyDescent="0.2">
      <c r="C31164" s="13"/>
    </row>
    <row r="31165" spans="3:3" x14ac:dyDescent="0.2">
      <c r="C31165" s="13"/>
    </row>
    <row r="31166" spans="3:3" x14ac:dyDescent="0.2">
      <c r="C31166" s="13"/>
    </row>
    <row r="31167" spans="3:3" x14ac:dyDescent="0.2">
      <c r="C31167" s="13"/>
    </row>
    <row r="31168" spans="3:3" x14ac:dyDescent="0.2">
      <c r="C31168" s="13"/>
    </row>
    <row r="31169" spans="3:3" x14ac:dyDescent="0.2">
      <c r="C31169" s="13"/>
    </row>
    <row r="31170" spans="3:3" x14ac:dyDescent="0.2">
      <c r="C31170" s="13"/>
    </row>
    <row r="31171" spans="3:3" x14ac:dyDescent="0.2">
      <c r="C31171" s="13"/>
    </row>
    <row r="31172" spans="3:3" x14ac:dyDescent="0.2">
      <c r="C31172" s="13"/>
    </row>
    <row r="31173" spans="3:3" x14ac:dyDescent="0.2">
      <c r="C31173" s="13"/>
    </row>
    <row r="31174" spans="3:3" x14ac:dyDescent="0.2">
      <c r="C31174" s="13"/>
    </row>
    <row r="31175" spans="3:3" x14ac:dyDescent="0.2">
      <c r="C31175" s="13"/>
    </row>
    <row r="31176" spans="3:3" x14ac:dyDescent="0.2">
      <c r="C31176" s="13"/>
    </row>
    <row r="31177" spans="3:3" x14ac:dyDescent="0.2">
      <c r="C31177" s="13"/>
    </row>
    <row r="31178" spans="3:3" x14ac:dyDescent="0.2">
      <c r="C31178" s="13"/>
    </row>
    <row r="31179" spans="3:3" x14ac:dyDescent="0.2">
      <c r="C31179" s="13"/>
    </row>
    <row r="31180" spans="3:3" x14ac:dyDescent="0.2">
      <c r="C31180" s="13"/>
    </row>
    <row r="31181" spans="3:3" x14ac:dyDescent="0.2">
      <c r="C31181" s="13"/>
    </row>
    <row r="31182" spans="3:3" x14ac:dyDescent="0.2">
      <c r="C31182" s="13"/>
    </row>
    <row r="31183" spans="3:3" x14ac:dyDescent="0.2">
      <c r="C31183" s="13"/>
    </row>
    <row r="31184" spans="3:3" x14ac:dyDescent="0.2">
      <c r="C31184" s="13"/>
    </row>
    <row r="31185" spans="3:3" x14ac:dyDescent="0.2">
      <c r="C31185" s="13"/>
    </row>
    <row r="31186" spans="3:3" x14ac:dyDescent="0.2">
      <c r="C31186" s="13"/>
    </row>
    <row r="31187" spans="3:3" x14ac:dyDescent="0.2">
      <c r="C31187" s="13"/>
    </row>
    <row r="31188" spans="3:3" x14ac:dyDescent="0.2">
      <c r="C31188" s="13"/>
    </row>
    <row r="31189" spans="3:3" x14ac:dyDescent="0.2">
      <c r="C31189" s="13"/>
    </row>
    <row r="31190" spans="3:3" x14ac:dyDescent="0.2">
      <c r="C31190" s="13"/>
    </row>
    <row r="31191" spans="3:3" x14ac:dyDescent="0.2">
      <c r="C31191" s="13"/>
    </row>
    <row r="31192" spans="3:3" x14ac:dyDescent="0.2">
      <c r="C31192" s="13"/>
    </row>
    <row r="31193" spans="3:3" x14ac:dyDescent="0.2">
      <c r="C31193" s="13"/>
    </row>
    <row r="31194" spans="3:3" x14ac:dyDescent="0.2">
      <c r="C31194" s="13"/>
    </row>
    <row r="31195" spans="3:3" x14ac:dyDescent="0.2">
      <c r="C31195" s="13"/>
    </row>
    <row r="31196" spans="3:3" x14ac:dyDescent="0.2">
      <c r="C31196" s="13"/>
    </row>
    <row r="31197" spans="3:3" x14ac:dyDescent="0.2">
      <c r="C31197" s="13"/>
    </row>
    <row r="31198" spans="3:3" x14ac:dyDescent="0.2">
      <c r="C31198" s="13"/>
    </row>
    <row r="31199" spans="3:3" x14ac:dyDescent="0.2">
      <c r="C31199" s="13"/>
    </row>
    <row r="31200" spans="3:3" x14ac:dyDescent="0.2">
      <c r="C31200" s="13"/>
    </row>
    <row r="31201" spans="3:3" x14ac:dyDescent="0.2">
      <c r="C31201" s="13"/>
    </row>
    <row r="31202" spans="3:3" x14ac:dyDescent="0.2">
      <c r="C31202" s="13"/>
    </row>
    <row r="31203" spans="3:3" x14ac:dyDescent="0.2">
      <c r="C31203" s="13"/>
    </row>
    <row r="31204" spans="3:3" x14ac:dyDescent="0.2">
      <c r="C31204" s="13"/>
    </row>
    <row r="31205" spans="3:3" x14ac:dyDescent="0.2">
      <c r="C31205" s="13"/>
    </row>
    <row r="31206" spans="3:3" x14ac:dyDescent="0.2">
      <c r="C31206" s="13"/>
    </row>
    <row r="31207" spans="3:3" x14ac:dyDescent="0.2">
      <c r="C31207" s="13"/>
    </row>
    <row r="31208" spans="3:3" x14ac:dyDescent="0.2">
      <c r="C31208" s="13"/>
    </row>
    <row r="31209" spans="3:3" x14ac:dyDescent="0.2">
      <c r="C31209" s="13"/>
    </row>
    <row r="31210" spans="3:3" x14ac:dyDescent="0.2">
      <c r="C31210" s="13"/>
    </row>
    <row r="31211" spans="3:3" x14ac:dyDescent="0.2">
      <c r="C31211" s="13"/>
    </row>
    <row r="31212" spans="3:3" x14ac:dyDescent="0.2">
      <c r="C31212" s="13"/>
    </row>
    <row r="31213" spans="3:3" x14ac:dyDescent="0.2">
      <c r="C31213" s="13"/>
    </row>
    <row r="31214" spans="3:3" x14ac:dyDescent="0.2">
      <c r="C31214" s="13"/>
    </row>
    <row r="31215" spans="3:3" x14ac:dyDescent="0.2">
      <c r="C31215" s="13"/>
    </row>
    <row r="31216" spans="3:3" x14ac:dyDescent="0.2">
      <c r="C31216" s="13"/>
    </row>
    <row r="31217" spans="3:3" x14ac:dyDescent="0.2">
      <c r="C31217" s="13"/>
    </row>
    <row r="31218" spans="3:3" x14ac:dyDescent="0.2">
      <c r="C31218" s="13"/>
    </row>
    <row r="31219" spans="3:3" x14ac:dyDescent="0.2">
      <c r="C31219" s="13"/>
    </row>
    <row r="31220" spans="3:3" x14ac:dyDescent="0.2">
      <c r="C31220" s="13"/>
    </row>
    <row r="31221" spans="3:3" x14ac:dyDescent="0.2">
      <c r="C31221" s="13"/>
    </row>
    <row r="31222" spans="3:3" x14ac:dyDescent="0.2">
      <c r="C31222" s="13"/>
    </row>
    <row r="31223" spans="3:3" x14ac:dyDescent="0.2">
      <c r="C31223" s="13"/>
    </row>
    <row r="31224" spans="3:3" x14ac:dyDescent="0.2">
      <c r="C31224" s="13"/>
    </row>
    <row r="31225" spans="3:3" x14ac:dyDescent="0.2">
      <c r="C31225" s="13"/>
    </row>
    <row r="31226" spans="3:3" x14ac:dyDescent="0.2">
      <c r="C31226" s="13"/>
    </row>
    <row r="31227" spans="3:3" x14ac:dyDescent="0.2">
      <c r="C31227" s="13"/>
    </row>
    <row r="31228" spans="3:3" x14ac:dyDescent="0.2">
      <c r="C31228" s="13"/>
    </row>
    <row r="31229" spans="3:3" x14ac:dyDescent="0.2">
      <c r="C31229" s="13"/>
    </row>
    <row r="31230" spans="3:3" x14ac:dyDescent="0.2">
      <c r="C31230" s="13"/>
    </row>
    <row r="31231" spans="3:3" x14ac:dyDescent="0.2">
      <c r="C31231" s="13"/>
    </row>
    <row r="31232" spans="3:3" x14ac:dyDescent="0.2">
      <c r="C31232" s="13"/>
    </row>
    <row r="31233" spans="3:3" x14ac:dyDescent="0.2">
      <c r="C31233" s="13"/>
    </row>
    <row r="31234" spans="3:3" x14ac:dyDescent="0.2">
      <c r="C31234" s="13"/>
    </row>
    <row r="31235" spans="3:3" x14ac:dyDescent="0.2">
      <c r="C31235" s="13"/>
    </row>
    <row r="31236" spans="3:3" x14ac:dyDescent="0.2">
      <c r="C31236" s="13"/>
    </row>
    <row r="31237" spans="3:3" x14ac:dyDescent="0.2">
      <c r="C31237" s="13"/>
    </row>
    <row r="31238" spans="3:3" x14ac:dyDescent="0.2">
      <c r="C31238" s="13"/>
    </row>
    <row r="31239" spans="3:3" x14ac:dyDescent="0.2">
      <c r="C31239" s="13"/>
    </row>
    <row r="31240" spans="3:3" x14ac:dyDescent="0.2">
      <c r="C31240" s="13"/>
    </row>
    <row r="31241" spans="3:3" x14ac:dyDescent="0.2">
      <c r="C31241" s="13"/>
    </row>
    <row r="31242" spans="3:3" x14ac:dyDescent="0.2">
      <c r="C31242" s="13"/>
    </row>
    <row r="31243" spans="3:3" x14ac:dyDescent="0.2">
      <c r="C31243" s="13"/>
    </row>
    <row r="31244" spans="3:3" x14ac:dyDescent="0.2">
      <c r="C31244" s="13"/>
    </row>
    <row r="31245" spans="3:3" x14ac:dyDescent="0.2">
      <c r="C31245" s="13"/>
    </row>
    <row r="31246" spans="3:3" x14ac:dyDescent="0.2">
      <c r="C31246" s="13"/>
    </row>
    <row r="31247" spans="3:3" x14ac:dyDescent="0.2">
      <c r="C31247" s="13"/>
    </row>
    <row r="31248" spans="3:3" x14ac:dyDescent="0.2">
      <c r="C31248" s="13"/>
    </row>
    <row r="31249" spans="3:3" x14ac:dyDescent="0.2">
      <c r="C31249" s="13"/>
    </row>
    <row r="31250" spans="3:3" x14ac:dyDescent="0.2">
      <c r="C31250" s="13"/>
    </row>
    <row r="31251" spans="3:3" x14ac:dyDescent="0.2">
      <c r="C31251" s="13"/>
    </row>
    <row r="31252" spans="3:3" x14ac:dyDescent="0.2">
      <c r="C31252" s="13"/>
    </row>
    <row r="31253" spans="3:3" x14ac:dyDescent="0.2">
      <c r="C31253" s="13"/>
    </row>
    <row r="31254" spans="3:3" x14ac:dyDescent="0.2">
      <c r="C31254" s="13"/>
    </row>
    <row r="31255" spans="3:3" x14ac:dyDescent="0.2">
      <c r="C31255" s="13"/>
    </row>
    <row r="31256" spans="3:3" x14ac:dyDescent="0.2">
      <c r="C31256" s="13"/>
    </row>
    <row r="31257" spans="3:3" x14ac:dyDescent="0.2">
      <c r="C31257" s="13"/>
    </row>
    <row r="31258" spans="3:3" x14ac:dyDescent="0.2">
      <c r="C31258" s="13"/>
    </row>
    <row r="31259" spans="3:3" x14ac:dyDescent="0.2">
      <c r="C31259" s="13"/>
    </row>
    <row r="31260" spans="3:3" x14ac:dyDescent="0.2">
      <c r="C31260" s="13"/>
    </row>
    <row r="31261" spans="3:3" x14ac:dyDescent="0.2">
      <c r="C31261" s="13"/>
    </row>
    <row r="31262" spans="3:3" x14ac:dyDescent="0.2">
      <c r="C31262" s="13"/>
    </row>
    <row r="31263" spans="3:3" x14ac:dyDescent="0.2">
      <c r="C31263" s="13"/>
    </row>
    <row r="31264" spans="3:3" x14ac:dyDescent="0.2">
      <c r="C31264" s="13"/>
    </row>
    <row r="31265" spans="3:3" x14ac:dyDescent="0.2">
      <c r="C31265" s="13"/>
    </row>
    <row r="31266" spans="3:3" x14ac:dyDescent="0.2">
      <c r="C31266" s="13"/>
    </row>
    <row r="31267" spans="3:3" x14ac:dyDescent="0.2">
      <c r="C31267" s="13"/>
    </row>
    <row r="31268" spans="3:3" x14ac:dyDescent="0.2">
      <c r="C31268" s="13"/>
    </row>
    <row r="31269" spans="3:3" x14ac:dyDescent="0.2">
      <c r="C31269" s="13"/>
    </row>
    <row r="31270" spans="3:3" x14ac:dyDescent="0.2">
      <c r="C31270" s="13"/>
    </row>
    <row r="31271" spans="3:3" x14ac:dyDescent="0.2">
      <c r="C31271" s="13"/>
    </row>
    <row r="31272" spans="3:3" x14ac:dyDescent="0.2">
      <c r="C31272" s="13"/>
    </row>
    <row r="31273" spans="3:3" x14ac:dyDescent="0.2">
      <c r="C31273" s="13"/>
    </row>
    <row r="31274" spans="3:3" x14ac:dyDescent="0.2">
      <c r="C31274" s="13"/>
    </row>
    <row r="31275" spans="3:3" x14ac:dyDescent="0.2">
      <c r="C31275" s="13"/>
    </row>
    <row r="31276" spans="3:3" x14ac:dyDescent="0.2">
      <c r="C31276" s="13"/>
    </row>
    <row r="31277" spans="3:3" x14ac:dyDescent="0.2">
      <c r="C31277" s="13"/>
    </row>
    <row r="31278" spans="3:3" x14ac:dyDescent="0.2">
      <c r="C31278" s="13"/>
    </row>
    <row r="31279" spans="3:3" x14ac:dyDescent="0.2">
      <c r="C31279" s="13"/>
    </row>
    <row r="31280" spans="3:3" x14ac:dyDescent="0.2">
      <c r="C31280" s="13"/>
    </row>
    <row r="31281" spans="3:3" x14ac:dyDescent="0.2">
      <c r="C31281" s="13"/>
    </row>
    <row r="31282" spans="3:3" x14ac:dyDescent="0.2">
      <c r="C31282" s="13"/>
    </row>
    <row r="31283" spans="3:3" x14ac:dyDescent="0.2">
      <c r="C31283" s="13"/>
    </row>
    <row r="31284" spans="3:3" x14ac:dyDescent="0.2">
      <c r="C31284" s="13"/>
    </row>
    <row r="31285" spans="3:3" x14ac:dyDescent="0.2">
      <c r="C31285" s="13"/>
    </row>
    <row r="31286" spans="3:3" x14ac:dyDescent="0.2">
      <c r="C31286" s="13"/>
    </row>
    <row r="31287" spans="3:3" x14ac:dyDescent="0.2">
      <c r="C31287" s="13"/>
    </row>
    <row r="31288" spans="3:3" x14ac:dyDescent="0.2">
      <c r="C31288" s="13"/>
    </row>
    <row r="31289" spans="3:3" x14ac:dyDescent="0.2">
      <c r="C31289" s="13"/>
    </row>
    <row r="31290" spans="3:3" x14ac:dyDescent="0.2">
      <c r="C31290" s="13"/>
    </row>
    <row r="31291" spans="3:3" x14ac:dyDescent="0.2">
      <c r="C31291" s="13"/>
    </row>
    <row r="31292" spans="3:3" x14ac:dyDescent="0.2">
      <c r="C31292" s="13"/>
    </row>
    <row r="31293" spans="3:3" x14ac:dyDescent="0.2">
      <c r="C31293" s="13"/>
    </row>
    <row r="31294" spans="3:3" x14ac:dyDescent="0.2">
      <c r="C31294" s="13"/>
    </row>
    <row r="31295" spans="3:3" x14ac:dyDescent="0.2">
      <c r="C31295" s="13"/>
    </row>
    <row r="31296" spans="3:3" x14ac:dyDescent="0.2">
      <c r="C31296" s="13"/>
    </row>
    <row r="31297" spans="3:3" x14ac:dyDescent="0.2">
      <c r="C31297" s="13"/>
    </row>
    <row r="31298" spans="3:3" x14ac:dyDescent="0.2">
      <c r="C31298" s="13"/>
    </row>
    <row r="31299" spans="3:3" x14ac:dyDescent="0.2">
      <c r="C31299" s="13"/>
    </row>
    <row r="31300" spans="3:3" x14ac:dyDescent="0.2">
      <c r="C31300" s="13"/>
    </row>
    <row r="31301" spans="3:3" x14ac:dyDescent="0.2">
      <c r="C31301" s="13"/>
    </row>
    <row r="31302" spans="3:3" x14ac:dyDescent="0.2">
      <c r="C31302" s="13"/>
    </row>
    <row r="31303" spans="3:3" x14ac:dyDescent="0.2">
      <c r="C31303" s="13"/>
    </row>
    <row r="31304" spans="3:3" x14ac:dyDescent="0.2">
      <c r="C31304" s="13"/>
    </row>
    <row r="31305" spans="3:3" x14ac:dyDescent="0.2">
      <c r="C31305" s="13"/>
    </row>
    <row r="31306" spans="3:3" x14ac:dyDescent="0.2">
      <c r="C31306" s="13"/>
    </row>
    <row r="31307" spans="3:3" x14ac:dyDescent="0.2">
      <c r="C31307" s="13"/>
    </row>
    <row r="31308" spans="3:3" x14ac:dyDescent="0.2">
      <c r="C31308" s="13"/>
    </row>
    <row r="31309" spans="3:3" x14ac:dyDescent="0.2">
      <c r="C31309" s="13"/>
    </row>
    <row r="31310" spans="3:3" x14ac:dyDescent="0.2">
      <c r="C31310" s="13"/>
    </row>
    <row r="31311" spans="3:3" x14ac:dyDescent="0.2">
      <c r="C31311" s="13"/>
    </row>
    <row r="31312" spans="3:3" x14ac:dyDescent="0.2">
      <c r="C31312" s="13"/>
    </row>
    <row r="31313" spans="3:3" x14ac:dyDescent="0.2">
      <c r="C31313" s="13"/>
    </row>
    <row r="31314" spans="3:3" x14ac:dyDescent="0.2">
      <c r="C31314" s="13"/>
    </row>
    <row r="31315" spans="3:3" x14ac:dyDescent="0.2">
      <c r="C31315" s="13"/>
    </row>
    <row r="31316" spans="3:3" x14ac:dyDescent="0.2">
      <c r="C31316" s="13"/>
    </row>
    <row r="31317" spans="3:3" x14ac:dyDescent="0.2">
      <c r="C31317" s="13"/>
    </row>
    <row r="31318" spans="3:3" x14ac:dyDescent="0.2">
      <c r="C31318" s="13"/>
    </row>
    <row r="31319" spans="3:3" x14ac:dyDescent="0.2">
      <c r="C31319" s="13"/>
    </row>
    <row r="31320" spans="3:3" x14ac:dyDescent="0.2">
      <c r="C31320" s="13"/>
    </row>
    <row r="31321" spans="3:3" x14ac:dyDescent="0.2">
      <c r="C31321" s="13"/>
    </row>
    <row r="31322" spans="3:3" x14ac:dyDescent="0.2">
      <c r="C31322" s="13"/>
    </row>
    <row r="31323" spans="3:3" x14ac:dyDescent="0.2">
      <c r="C31323" s="13"/>
    </row>
    <row r="31324" spans="3:3" x14ac:dyDescent="0.2">
      <c r="C31324" s="13"/>
    </row>
    <row r="31325" spans="3:3" x14ac:dyDescent="0.2">
      <c r="C31325" s="13"/>
    </row>
    <row r="31326" spans="3:3" x14ac:dyDescent="0.2">
      <c r="C31326" s="13"/>
    </row>
    <row r="31327" spans="3:3" x14ac:dyDescent="0.2">
      <c r="C31327" s="13"/>
    </row>
    <row r="31328" spans="3:3" x14ac:dyDescent="0.2">
      <c r="C31328" s="13"/>
    </row>
    <row r="31329" spans="3:3" x14ac:dyDescent="0.2">
      <c r="C31329" s="13"/>
    </row>
    <row r="31330" spans="3:3" x14ac:dyDescent="0.2">
      <c r="C31330" s="13"/>
    </row>
    <row r="31331" spans="3:3" x14ac:dyDescent="0.2">
      <c r="C31331" s="13"/>
    </row>
    <row r="31332" spans="3:3" x14ac:dyDescent="0.2">
      <c r="C31332" s="13"/>
    </row>
    <row r="31333" spans="3:3" x14ac:dyDescent="0.2">
      <c r="C31333" s="13"/>
    </row>
    <row r="31334" spans="3:3" x14ac:dyDescent="0.2">
      <c r="C31334" s="13"/>
    </row>
    <row r="31335" spans="3:3" x14ac:dyDescent="0.2">
      <c r="C31335" s="13"/>
    </row>
    <row r="31336" spans="3:3" x14ac:dyDescent="0.2">
      <c r="C31336" s="13"/>
    </row>
    <row r="31337" spans="3:3" x14ac:dyDescent="0.2">
      <c r="C31337" s="13"/>
    </row>
    <row r="31338" spans="3:3" x14ac:dyDescent="0.2">
      <c r="C31338" s="13"/>
    </row>
    <row r="31339" spans="3:3" x14ac:dyDescent="0.2">
      <c r="C31339" s="13"/>
    </row>
    <row r="31340" spans="3:3" x14ac:dyDescent="0.2">
      <c r="C31340" s="13"/>
    </row>
    <row r="31341" spans="3:3" x14ac:dyDescent="0.2">
      <c r="C31341" s="13"/>
    </row>
    <row r="31342" spans="3:3" x14ac:dyDescent="0.2">
      <c r="C31342" s="13"/>
    </row>
    <row r="31343" spans="3:3" x14ac:dyDescent="0.2">
      <c r="C31343" s="13"/>
    </row>
    <row r="31344" spans="3:3" x14ac:dyDescent="0.2">
      <c r="C31344" s="13"/>
    </row>
    <row r="31345" spans="3:3" x14ac:dyDescent="0.2">
      <c r="C31345" s="13"/>
    </row>
    <row r="31346" spans="3:3" x14ac:dyDescent="0.2">
      <c r="C31346" s="13"/>
    </row>
    <row r="31347" spans="3:3" x14ac:dyDescent="0.2">
      <c r="C31347" s="13"/>
    </row>
    <row r="31348" spans="3:3" x14ac:dyDescent="0.2">
      <c r="C31348" s="13"/>
    </row>
    <row r="31349" spans="3:3" x14ac:dyDescent="0.2">
      <c r="C31349" s="13"/>
    </row>
    <row r="31350" spans="3:3" x14ac:dyDescent="0.2">
      <c r="C31350" s="13"/>
    </row>
    <row r="31351" spans="3:3" x14ac:dyDescent="0.2">
      <c r="C31351" s="13"/>
    </row>
    <row r="31352" spans="3:3" x14ac:dyDescent="0.2">
      <c r="C31352" s="13"/>
    </row>
    <row r="31353" spans="3:3" x14ac:dyDescent="0.2">
      <c r="C31353" s="13"/>
    </row>
    <row r="31354" spans="3:3" x14ac:dyDescent="0.2">
      <c r="C31354" s="13"/>
    </row>
    <row r="31355" spans="3:3" x14ac:dyDescent="0.2">
      <c r="C31355" s="13"/>
    </row>
    <row r="31356" spans="3:3" x14ac:dyDescent="0.2">
      <c r="C31356" s="13"/>
    </row>
    <row r="31357" spans="3:3" x14ac:dyDescent="0.2">
      <c r="C31357" s="13"/>
    </row>
    <row r="31358" spans="3:3" x14ac:dyDescent="0.2">
      <c r="C31358" s="13"/>
    </row>
    <row r="31359" spans="3:3" x14ac:dyDescent="0.2">
      <c r="C31359" s="13"/>
    </row>
    <row r="31360" spans="3:3" x14ac:dyDescent="0.2">
      <c r="C31360" s="13"/>
    </row>
    <row r="31361" spans="3:3" x14ac:dyDescent="0.2">
      <c r="C31361" s="13"/>
    </row>
    <row r="31362" spans="3:3" x14ac:dyDescent="0.2">
      <c r="C31362" s="13"/>
    </row>
    <row r="31363" spans="3:3" x14ac:dyDescent="0.2">
      <c r="C31363" s="13"/>
    </row>
    <row r="31364" spans="3:3" x14ac:dyDescent="0.2">
      <c r="C31364" s="13"/>
    </row>
    <row r="31365" spans="3:3" x14ac:dyDescent="0.2">
      <c r="C31365" s="13"/>
    </row>
    <row r="31366" spans="3:3" x14ac:dyDescent="0.2">
      <c r="C31366" s="13"/>
    </row>
    <row r="31367" spans="3:3" x14ac:dyDescent="0.2">
      <c r="C31367" s="13"/>
    </row>
    <row r="31368" spans="3:3" x14ac:dyDescent="0.2">
      <c r="C31368" s="13"/>
    </row>
    <row r="31369" spans="3:3" x14ac:dyDescent="0.2">
      <c r="C31369" s="13"/>
    </row>
    <row r="31370" spans="3:3" x14ac:dyDescent="0.2">
      <c r="C31370" s="13"/>
    </row>
    <row r="31371" spans="3:3" x14ac:dyDescent="0.2">
      <c r="C31371" s="13"/>
    </row>
    <row r="31372" spans="3:3" x14ac:dyDescent="0.2">
      <c r="C31372" s="13"/>
    </row>
    <row r="31373" spans="3:3" x14ac:dyDescent="0.2">
      <c r="C31373" s="13"/>
    </row>
    <row r="31374" spans="3:3" x14ac:dyDescent="0.2">
      <c r="C31374" s="13"/>
    </row>
    <row r="31375" spans="3:3" x14ac:dyDescent="0.2">
      <c r="C31375" s="13"/>
    </row>
    <row r="31376" spans="3:3" x14ac:dyDescent="0.2">
      <c r="C31376" s="13"/>
    </row>
    <row r="31377" spans="3:3" x14ac:dyDescent="0.2">
      <c r="C31377" s="13"/>
    </row>
    <row r="31378" spans="3:3" x14ac:dyDescent="0.2">
      <c r="C31378" s="13"/>
    </row>
    <row r="31379" spans="3:3" x14ac:dyDescent="0.2">
      <c r="C31379" s="13"/>
    </row>
    <row r="31380" spans="3:3" x14ac:dyDescent="0.2">
      <c r="C31380" s="13"/>
    </row>
    <row r="31381" spans="3:3" x14ac:dyDescent="0.2">
      <c r="C31381" s="13"/>
    </row>
    <row r="31382" spans="3:3" x14ac:dyDescent="0.2">
      <c r="C31382" s="13"/>
    </row>
    <row r="31383" spans="3:3" x14ac:dyDescent="0.2">
      <c r="C31383" s="13"/>
    </row>
    <row r="31384" spans="3:3" x14ac:dyDescent="0.2">
      <c r="C31384" s="13"/>
    </row>
    <row r="31385" spans="3:3" x14ac:dyDescent="0.2">
      <c r="C31385" s="13"/>
    </row>
    <row r="31386" spans="3:3" x14ac:dyDescent="0.2">
      <c r="C31386" s="13"/>
    </row>
    <row r="31387" spans="3:3" x14ac:dyDescent="0.2">
      <c r="C31387" s="13"/>
    </row>
    <row r="31388" spans="3:3" x14ac:dyDescent="0.2">
      <c r="C31388" s="13"/>
    </row>
    <row r="31389" spans="3:3" x14ac:dyDescent="0.2">
      <c r="C31389" s="13"/>
    </row>
    <row r="31390" spans="3:3" x14ac:dyDescent="0.2">
      <c r="C31390" s="13"/>
    </row>
    <row r="31391" spans="3:3" x14ac:dyDescent="0.2">
      <c r="C31391" s="13"/>
    </row>
    <row r="31392" spans="3:3" x14ac:dyDescent="0.2">
      <c r="C31392" s="13"/>
    </row>
    <row r="31393" spans="3:3" x14ac:dyDescent="0.2">
      <c r="C31393" s="13"/>
    </row>
    <row r="31394" spans="3:3" x14ac:dyDescent="0.2">
      <c r="C31394" s="13"/>
    </row>
    <row r="31395" spans="3:3" x14ac:dyDescent="0.2">
      <c r="C31395" s="13"/>
    </row>
    <row r="31396" spans="3:3" x14ac:dyDescent="0.2">
      <c r="C31396" s="13"/>
    </row>
    <row r="31397" spans="3:3" x14ac:dyDescent="0.2">
      <c r="C31397" s="13"/>
    </row>
    <row r="31398" spans="3:3" x14ac:dyDescent="0.2">
      <c r="C31398" s="13"/>
    </row>
    <row r="31399" spans="3:3" x14ac:dyDescent="0.2">
      <c r="C31399" s="13"/>
    </row>
    <row r="31400" spans="3:3" x14ac:dyDescent="0.2">
      <c r="C31400" s="13"/>
    </row>
    <row r="31401" spans="3:3" x14ac:dyDescent="0.2">
      <c r="C31401" s="13"/>
    </row>
    <row r="31402" spans="3:3" x14ac:dyDescent="0.2">
      <c r="C31402" s="13"/>
    </row>
    <row r="31403" spans="3:3" x14ac:dyDescent="0.2">
      <c r="C31403" s="13"/>
    </row>
    <row r="31404" spans="3:3" x14ac:dyDescent="0.2">
      <c r="C31404" s="13"/>
    </row>
    <row r="31405" spans="3:3" x14ac:dyDescent="0.2">
      <c r="C31405" s="13"/>
    </row>
    <row r="31406" spans="3:3" x14ac:dyDescent="0.2">
      <c r="C31406" s="13"/>
    </row>
    <row r="31407" spans="3:3" x14ac:dyDescent="0.2">
      <c r="C31407" s="13"/>
    </row>
    <row r="31408" spans="3:3" x14ac:dyDescent="0.2">
      <c r="C31408" s="13"/>
    </row>
    <row r="31409" spans="3:3" x14ac:dyDescent="0.2">
      <c r="C31409" s="13"/>
    </row>
    <row r="31410" spans="3:3" x14ac:dyDescent="0.2">
      <c r="C31410" s="13"/>
    </row>
    <row r="31411" spans="3:3" x14ac:dyDescent="0.2">
      <c r="C31411" s="13"/>
    </row>
    <row r="31412" spans="3:3" x14ac:dyDescent="0.2">
      <c r="C31412" s="13"/>
    </row>
    <row r="31413" spans="3:3" x14ac:dyDescent="0.2">
      <c r="C31413" s="13"/>
    </row>
    <row r="31414" spans="3:3" x14ac:dyDescent="0.2">
      <c r="C31414" s="13"/>
    </row>
    <row r="31415" spans="3:3" x14ac:dyDescent="0.2">
      <c r="C31415" s="13"/>
    </row>
    <row r="31416" spans="3:3" x14ac:dyDescent="0.2">
      <c r="C31416" s="13"/>
    </row>
    <row r="31417" spans="3:3" x14ac:dyDescent="0.2">
      <c r="C31417" s="13"/>
    </row>
    <row r="31418" spans="3:3" x14ac:dyDescent="0.2">
      <c r="C31418" s="13"/>
    </row>
    <row r="31419" spans="3:3" x14ac:dyDescent="0.2">
      <c r="C31419" s="13"/>
    </row>
    <row r="31420" spans="3:3" x14ac:dyDescent="0.2">
      <c r="C31420" s="13"/>
    </row>
    <row r="31421" spans="3:3" x14ac:dyDescent="0.2">
      <c r="C31421" s="13"/>
    </row>
    <row r="31422" spans="3:3" x14ac:dyDescent="0.2">
      <c r="C31422" s="13"/>
    </row>
    <row r="31423" spans="3:3" x14ac:dyDescent="0.2">
      <c r="C31423" s="13"/>
    </row>
    <row r="31424" spans="3:3" x14ac:dyDescent="0.2">
      <c r="C31424" s="13"/>
    </row>
    <row r="31425" spans="3:3" x14ac:dyDescent="0.2">
      <c r="C31425" s="13"/>
    </row>
    <row r="31426" spans="3:3" x14ac:dyDescent="0.2">
      <c r="C31426" s="13"/>
    </row>
    <row r="31427" spans="3:3" x14ac:dyDescent="0.2">
      <c r="C31427" s="13"/>
    </row>
    <row r="31428" spans="3:3" x14ac:dyDescent="0.2">
      <c r="C31428" s="13"/>
    </row>
    <row r="31429" spans="3:3" x14ac:dyDescent="0.2">
      <c r="C31429" s="13"/>
    </row>
    <row r="31430" spans="3:3" x14ac:dyDescent="0.2">
      <c r="C31430" s="13"/>
    </row>
    <row r="31431" spans="3:3" x14ac:dyDescent="0.2">
      <c r="C31431" s="13"/>
    </row>
    <row r="31432" spans="3:3" x14ac:dyDescent="0.2">
      <c r="C31432" s="13"/>
    </row>
    <row r="31433" spans="3:3" x14ac:dyDescent="0.2">
      <c r="C31433" s="13"/>
    </row>
    <row r="31434" spans="3:3" x14ac:dyDescent="0.2">
      <c r="C31434" s="13"/>
    </row>
    <row r="31435" spans="3:3" x14ac:dyDescent="0.2">
      <c r="C31435" s="13"/>
    </row>
    <row r="31436" spans="3:3" x14ac:dyDescent="0.2">
      <c r="C31436" s="13"/>
    </row>
    <row r="31437" spans="3:3" x14ac:dyDescent="0.2">
      <c r="C31437" s="13"/>
    </row>
    <row r="31438" spans="3:3" x14ac:dyDescent="0.2">
      <c r="C31438" s="13"/>
    </row>
    <row r="31439" spans="3:3" x14ac:dyDescent="0.2">
      <c r="C31439" s="13"/>
    </row>
    <row r="31440" spans="3:3" x14ac:dyDescent="0.2">
      <c r="C31440" s="13"/>
    </row>
    <row r="31441" spans="3:3" x14ac:dyDescent="0.2">
      <c r="C31441" s="13"/>
    </row>
    <row r="31442" spans="3:3" x14ac:dyDescent="0.2">
      <c r="C31442" s="13"/>
    </row>
    <row r="31443" spans="3:3" x14ac:dyDescent="0.2">
      <c r="C31443" s="13"/>
    </row>
    <row r="31444" spans="3:3" x14ac:dyDescent="0.2">
      <c r="C31444" s="13"/>
    </row>
    <row r="31445" spans="3:3" x14ac:dyDescent="0.2">
      <c r="C31445" s="13"/>
    </row>
    <row r="31446" spans="3:3" x14ac:dyDescent="0.2">
      <c r="C31446" s="13"/>
    </row>
    <row r="31447" spans="3:3" x14ac:dyDescent="0.2">
      <c r="C31447" s="13"/>
    </row>
    <row r="31448" spans="3:3" x14ac:dyDescent="0.2">
      <c r="C31448" s="13"/>
    </row>
    <row r="31449" spans="3:3" x14ac:dyDescent="0.2">
      <c r="C31449" s="13"/>
    </row>
    <row r="31450" spans="3:3" x14ac:dyDescent="0.2">
      <c r="C31450" s="13"/>
    </row>
    <row r="31451" spans="3:3" x14ac:dyDescent="0.2">
      <c r="C31451" s="13"/>
    </row>
    <row r="31452" spans="3:3" x14ac:dyDescent="0.2">
      <c r="C31452" s="13"/>
    </row>
    <row r="31453" spans="3:3" x14ac:dyDescent="0.2">
      <c r="C31453" s="13"/>
    </row>
    <row r="31454" spans="3:3" x14ac:dyDescent="0.2">
      <c r="C31454" s="13"/>
    </row>
    <row r="31455" spans="3:3" x14ac:dyDescent="0.2">
      <c r="C31455" s="13"/>
    </row>
    <row r="31456" spans="3:3" x14ac:dyDescent="0.2">
      <c r="C31456" s="13"/>
    </row>
    <row r="31457" spans="3:3" x14ac:dyDescent="0.2">
      <c r="C31457" s="13"/>
    </row>
    <row r="31458" spans="3:3" x14ac:dyDescent="0.2">
      <c r="C31458" s="13"/>
    </row>
    <row r="31459" spans="3:3" x14ac:dyDescent="0.2">
      <c r="C31459" s="13"/>
    </row>
    <row r="31460" spans="3:3" x14ac:dyDescent="0.2">
      <c r="C31460" s="13"/>
    </row>
    <row r="31461" spans="3:3" x14ac:dyDescent="0.2">
      <c r="C31461" s="13"/>
    </row>
    <row r="31462" spans="3:3" x14ac:dyDescent="0.2">
      <c r="C31462" s="13"/>
    </row>
    <row r="31463" spans="3:3" x14ac:dyDescent="0.2">
      <c r="C31463" s="13"/>
    </row>
    <row r="31464" spans="3:3" x14ac:dyDescent="0.2">
      <c r="C31464" s="13"/>
    </row>
    <row r="31465" spans="3:3" x14ac:dyDescent="0.2">
      <c r="C31465" s="13"/>
    </row>
    <row r="31466" spans="3:3" x14ac:dyDescent="0.2">
      <c r="C31466" s="13"/>
    </row>
    <row r="31467" spans="3:3" x14ac:dyDescent="0.2">
      <c r="C31467" s="13"/>
    </row>
    <row r="31468" spans="3:3" x14ac:dyDescent="0.2">
      <c r="C31468" s="13"/>
    </row>
    <row r="31469" spans="3:3" x14ac:dyDescent="0.2">
      <c r="C31469" s="13"/>
    </row>
    <row r="31470" spans="3:3" x14ac:dyDescent="0.2">
      <c r="C31470" s="13"/>
    </row>
    <row r="31471" spans="3:3" x14ac:dyDescent="0.2">
      <c r="C31471" s="13"/>
    </row>
    <row r="31472" spans="3:3" x14ac:dyDescent="0.2">
      <c r="C31472" s="13"/>
    </row>
    <row r="31473" spans="3:3" x14ac:dyDescent="0.2">
      <c r="C31473" s="13"/>
    </row>
    <row r="31474" spans="3:3" x14ac:dyDescent="0.2">
      <c r="C31474" s="13"/>
    </row>
    <row r="31475" spans="3:3" x14ac:dyDescent="0.2">
      <c r="C31475" s="13"/>
    </row>
    <row r="31476" spans="3:3" x14ac:dyDescent="0.2">
      <c r="C31476" s="13"/>
    </row>
    <row r="31477" spans="3:3" x14ac:dyDescent="0.2">
      <c r="C31477" s="13"/>
    </row>
    <row r="31478" spans="3:3" x14ac:dyDescent="0.2">
      <c r="C31478" s="13"/>
    </row>
    <row r="31479" spans="3:3" x14ac:dyDescent="0.2">
      <c r="C31479" s="13"/>
    </row>
    <row r="31480" spans="3:3" x14ac:dyDescent="0.2">
      <c r="C31480" s="13"/>
    </row>
    <row r="31481" spans="3:3" x14ac:dyDescent="0.2">
      <c r="C31481" s="13"/>
    </row>
    <row r="31482" spans="3:3" x14ac:dyDescent="0.2">
      <c r="C31482" s="13"/>
    </row>
    <row r="31483" spans="3:3" x14ac:dyDescent="0.2">
      <c r="C31483" s="13"/>
    </row>
    <row r="31484" spans="3:3" x14ac:dyDescent="0.2">
      <c r="C31484" s="13"/>
    </row>
    <row r="31485" spans="3:3" x14ac:dyDescent="0.2">
      <c r="C31485" s="13"/>
    </row>
    <row r="31486" spans="3:3" x14ac:dyDescent="0.2">
      <c r="C31486" s="13"/>
    </row>
    <row r="31487" spans="3:3" x14ac:dyDescent="0.2">
      <c r="C31487" s="13"/>
    </row>
    <row r="31488" spans="3:3" x14ac:dyDescent="0.2">
      <c r="C31488" s="13"/>
    </row>
    <row r="31489" spans="3:3" x14ac:dyDescent="0.2">
      <c r="C31489" s="13"/>
    </row>
    <row r="31490" spans="3:3" x14ac:dyDescent="0.2">
      <c r="C31490" s="13"/>
    </row>
    <row r="31491" spans="3:3" x14ac:dyDescent="0.2">
      <c r="C31491" s="13"/>
    </row>
    <row r="31492" spans="3:3" x14ac:dyDescent="0.2">
      <c r="C31492" s="13"/>
    </row>
    <row r="31493" spans="3:3" x14ac:dyDescent="0.2">
      <c r="C31493" s="13"/>
    </row>
    <row r="31494" spans="3:3" x14ac:dyDescent="0.2">
      <c r="C31494" s="13"/>
    </row>
    <row r="31495" spans="3:3" x14ac:dyDescent="0.2">
      <c r="C31495" s="13"/>
    </row>
    <row r="31496" spans="3:3" x14ac:dyDescent="0.2">
      <c r="C31496" s="13"/>
    </row>
    <row r="31497" spans="3:3" x14ac:dyDescent="0.2">
      <c r="C31497" s="13"/>
    </row>
    <row r="31498" spans="3:3" x14ac:dyDescent="0.2">
      <c r="C31498" s="13"/>
    </row>
    <row r="31499" spans="3:3" x14ac:dyDescent="0.2">
      <c r="C31499" s="13"/>
    </row>
    <row r="31500" spans="3:3" x14ac:dyDescent="0.2">
      <c r="C31500" s="13"/>
    </row>
    <row r="31501" spans="3:3" x14ac:dyDescent="0.2">
      <c r="C31501" s="13"/>
    </row>
    <row r="31502" spans="3:3" x14ac:dyDescent="0.2">
      <c r="C31502" s="13"/>
    </row>
    <row r="31503" spans="3:3" x14ac:dyDescent="0.2">
      <c r="C31503" s="13"/>
    </row>
    <row r="31504" spans="3:3" x14ac:dyDescent="0.2">
      <c r="C31504" s="13"/>
    </row>
    <row r="31505" spans="3:3" x14ac:dyDescent="0.2">
      <c r="C31505" s="13"/>
    </row>
    <row r="31506" spans="3:3" x14ac:dyDescent="0.2">
      <c r="C31506" s="13"/>
    </row>
    <row r="31507" spans="3:3" x14ac:dyDescent="0.2">
      <c r="C31507" s="13"/>
    </row>
    <row r="31508" spans="3:3" x14ac:dyDescent="0.2">
      <c r="C31508" s="13"/>
    </row>
    <row r="31509" spans="3:3" x14ac:dyDescent="0.2">
      <c r="C31509" s="13"/>
    </row>
    <row r="31510" spans="3:3" x14ac:dyDescent="0.2">
      <c r="C31510" s="13"/>
    </row>
    <row r="31511" spans="3:3" x14ac:dyDescent="0.2">
      <c r="C31511" s="13"/>
    </row>
    <row r="31512" spans="3:3" x14ac:dyDescent="0.2">
      <c r="C31512" s="13"/>
    </row>
    <row r="31513" spans="3:3" x14ac:dyDescent="0.2">
      <c r="C31513" s="13"/>
    </row>
    <row r="31514" spans="3:3" x14ac:dyDescent="0.2">
      <c r="C31514" s="13"/>
    </row>
    <row r="31515" spans="3:3" x14ac:dyDescent="0.2">
      <c r="C31515" s="13"/>
    </row>
    <row r="31516" spans="3:3" x14ac:dyDescent="0.2">
      <c r="C31516" s="13"/>
    </row>
    <row r="31517" spans="3:3" x14ac:dyDescent="0.2">
      <c r="C31517" s="13"/>
    </row>
    <row r="31518" spans="3:3" x14ac:dyDescent="0.2">
      <c r="C31518" s="13"/>
    </row>
    <row r="31519" spans="3:3" x14ac:dyDescent="0.2">
      <c r="C31519" s="13"/>
    </row>
    <row r="31520" spans="3:3" x14ac:dyDescent="0.2">
      <c r="C31520" s="13"/>
    </row>
    <row r="31521" spans="3:3" x14ac:dyDescent="0.2">
      <c r="C31521" s="13"/>
    </row>
    <row r="31522" spans="3:3" x14ac:dyDescent="0.2">
      <c r="C31522" s="13"/>
    </row>
    <row r="31523" spans="3:3" x14ac:dyDescent="0.2">
      <c r="C31523" s="13"/>
    </row>
    <row r="31524" spans="3:3" x14ac:dyDescent="0.2">
      <c r="C31524" s="13"/>
    </row>
    <row r="31525" spans="3:3" x14ac:dyDescent="0.2">
      <c r="C31525" s="13"/>
    </row>
    <row r="31526" spans="3:3" x14ac:dyDescent="0.2">
      <c r="C31526" s="13"/>
    </row>
    <row r="31527" spans="3:3" x14ac:dyDescent="0.2">
      <c r="C31527" s="13"/>
    </row>
    <row r="31528" spans="3:3" x14ac:dyDescent="0.2">
      <c r="C31528" s="13"/>
    </row>
    <row r="31529" spans="3:3" x14ac:dyDescent="0.2">
      <c r="C31529" s="13"/>
    </row>
    <row r="31530" spans="3:3" x14ac:dyDescent="0.2">
      <c r="C31530" s="13"/>
    </row>
    <row r="31531" spans="3:3" x14ac:dyDescent="0.2">
      <c r="C31531" s="13"/>
    </row>
    <row r="31532" spans="3:3" x14ac:dyDescent="0.2">
      <c r="C31532" s="13"/>
    </row>
    <row r="31533" spans="3:3" x14ac:dyDescent="0.2">
      <c r="C31533" s="13"/>
    </row>
    <row r="31534" spans="3:3" x14ac:dyDescent="0.2">
      <c r="C31534" s="13"/>
    </row>
    <row r="31535" spans="3:3" x14ac:dyDescent="0.2">
      <c r="C31535" s="13"/>
    </row>
    <row r="31536" spans="3:3" x14ac:dyDescent="0.2">
      <c r="C31536" s="13"/>
    </row>
    <row r="31537" spans="3:3" x14ac:dyDescent="0.2">
      <c r="C31537" s="13"/>
    </row>
    <row r="31538" spans="3:3" x14ac:dyDescent="0.2">
      <c r="C31538" s="13"/>
    </row>
    <row r="31539" spans="3:3" x14ac:dyDescent="0.2">
      <c r="C31539" s="13"/>
    </row>
    <row r="31540" spans="3:3" x14ac:dyDescent="0.2">
      <c r="C31540" s="13"/>
    </row>
    <row r="31541" spans="3:3" x14ac:dyDescent="0.2">
      <c r="C31541" s="13"/>
    </row>
    <row r="31542" spans="3:3" x14ac:dyDescent="0.2">
      <c r="C31542" s="13"/>
    </row>
    <row r="31543" spans="3:3" x14ac:dyDescent="0.2">
      <c r="C31543" s="13"/>
    </row>
    <row r="31544" spans="3:3" x14ac:dyDescent="0.2">
      <c r="C31544" s="13"/>
    </row>
    <row r="31545" spans="3:3" x14ac:dyDescent="0.2">
      <c r="C31545" s="13"/>
    </row>
    <row r="31546" spans="3:3" x14ac:dyDescent="0.2">
      <c r="C31546" s="13"/>
    </row>
    <row r="31547" spans="3:3" x14ac:dyDescent="0.2">
      <c r="C31547" s="13"/>
    </row>
    <row r="31548" spans="3:3" x14ac:dyDescent="0.2">
      <c r="C31548" s="13"/>
    </row>
    <row r="31549" spans="3:3" x14ac:dyDescent="0.2">
      <c r="C31549" s="13"/>
    </row>
    <row r="31550" spans="3:3" x14ac:dyDescent="0.2">
      <c r="C31550" s="13"/>
    </row>
    <row r="31551" spans="3:3" x14ac:dyDescent="0.2">
      <c r="C31551" s="13"/>
    </row>
    <row r="31552" spans="3:3" x14ac:dyDescent="0.2">
      <c r="C31552" s="13"/>
    </row>
    <row r="31553" spans="3:3" x14ac:dyDescent="0.2">
      <c r="C31553" s="13"/>
    </row>
    <row r="31554" spans="3:3" x14ac:dyDescent="0.2">
      <c r="C31554" s="13"/>
    </row>
    <row r="31555" spans="3:3" x14ac:dyDescent="0.2">
      <c r="C31555" s="13"/>
    </row>
    <row r="31556" spans="3:3" x14ac:dyDescent="0.2">
      <c r="C31556" s="13"/>
    </row>
    <row r="31557" spans="3:3" x14ac:dyDescent="0.2">
      <c r="C31557" s="13"/>
    </row>
    <row r="31558" spans="3:3" x14ac:dyDescent="0.2">
      <c r="C31558" s="13"/>
    </row>
    <row r="31559" spans="3:3" x14ac:dyDescent="0.2">
      <c r="C31559" s="13"/>
    </row>
    <row r="31560" spans="3:3" x14ac:dyDescent="0.2">
      <c r="C31560" s="13"/>
    </row>
    <row r="31561" spans="3:3" x14ac:dyDescent="0.2">
      <c r="C31561" s="13"/>
    </row>
    <row r="31562" spans="3:3" x14ac:dyDescent="0.2">
      <c r="C31562" s="13"/>
    </row>
    <row r="31563" spans="3:3" x14ac:dyDescent="0.2">
      <c r="C31563" s="13"/>
    </row>
    <row r="31564" spans="3:3" x14ac:dyDescent="0.2">
      <c r="C31564" s="13"/>
    </row>
    <row r="31565" spans="3:3" x14ac:dyDescent="0.2">
      <c r="C31565" s="13"/>
    </row>
    <row r="31566" spans="3:3" x14ac:dyDescent="0.2">
      <c r="C31566" s="13"/>
    </row>
    <row r="31567" spans="3:3" x14ac:dyDescent="0.2">
      <c r="C31567" s="13"/>
    </row>
    <row r="31568" spans="3:3" x14ac:dyDescent="0.2">
      <c r="C31568" s="13"/>
    </row>
    <row r="31569" spans="3:3" x14ac:dyDescent="0.2">
      <c r="C31569" s="13"/>
    </row>
    <row r="31570" spans="3:3" x14ac:dyDescent="0.2">
      <c r="C31570" s="13"/>
    </row>
    <row r="31571" spans="3:3" x14ac:dyDescent="0.2">
      <c r="C31571" s="13"/>
    </row>
    <row r="31572" spans="3:3" x14ac:dyDescent="0.2">
      <c r="C31572" s="13"/>
    </row>
    <row r="31573" spans="3:3" x14ac:dyDescent="0.2">
      <c r="C31573" s="13"/>
    </row>
    <row r="31574" spans="3:3" x14ac:dyDescent="0.2">
      <c r="C31574" s="13"/>
    </row>
    <row r="31575" spans="3:3" x14ac:dyDescent="0.2">
      <c r="C31575" s="13"/>
    </row>
    <row r="31576" spans="3:3" x14ac:dyDescent="0.2">
      <c r="C31576" s="13"/>
    </row>
    <row r="31577" spans="3:3" x14ac:dyDescent="0.2">
      <c r="C31577" s="13"/>
    </row>
    <row r="31578" spans="3:3" x14ac:dyDescent="0.2">
      <c r="C31578" s="13"/>
    </row>
    <row r="31579" spans="3:3" x14ac:dyDescent="0.2">
      <c r="C31579" s="13"/>
    </row>
    <row r="31580" spans="3:3" x14ac:dyDescent="0.2">
      <c r="C31580" s="13"/>
    </row>
    <row r="31581" spans="3:3" x14ac:dyDescent="0.2">
      <c r="C31581" s="13"/>
    </row>
    <row r="31582" spans="3:3" x14ac:dyDescent="0.2">
      <c r="C31582" s="13"/>
    </row>
    <row r="31583" spans="3:3" x14ac:dyDescent="0.2">
      <c r="C31583" s="13"/>
    </row>
    <row r="31584" spans="3:3" x14ac:dyDescent="0.2">
      <c r="C31584" s="13"/>
    </row>
    <row r="31585" spans="3:3" x14ac:dyDescent="0.2">
      <c r="C31585" s="13"/>
    </row>
    <row r="31586" spans="3:3" x14ac:dyDescent="0.2">
      <c r="C31586" s="13"/>
    </row>
    <row r="31587" spans="3:3" x14ac:dyDescent="0.2">
      <c r="C31587" s="13"/>
    </row>
    <row r="31588" spans="3:3" x14ac:dyDescent="0.2">
      <c r="C31588" s="13"/>
    </row>
    <row r="31589" spans="3:3" x14ac:dyDescent="0.2">
      <c r="C31589" s="13"/>
    </row>
    <row r="31590" spans="3:3" x14ac:dyDescent="0.2">
      <c r="C31590" s="13"/>
    </row>
    <row r="31591" spans="3:3" x14ac:dyDescent="0.2">
      <c r="C31591" s="13"/>
    </row>
    <row r="31592" spans="3:3" x14ac:dyDescent="0.2">
      <c r="C31592" s="13"/>
    </row>
    <row r="31593" spans="3:3" x14ac:dyDescent="0.2">
      <c r="C31593" s="13"/>
    </row>
    <row r="31594" spans="3:3" x14ac:dyDescent="0.2">
      <c r="C31594" s="13"/>
    </row>
    <row r="31595" spans="3:3" x14ac:dyDescent="0.2">
      <c r="C31595" s="13"/>
    </row>
    <row r="31596" spans="3:3" x14ac:dyDescent="0.2">
      <c r="C31596" s="13"/>
    </row>
    <row r="31597" spans="3:3" x14ac:dyDescent="0.2">
      <c r="C31597" s="13"/>
    </row>
    <row r="31598" spans="3:3" x14ac:dyDescent="0.2">
      <c r="C31598" s="13"/>
    </row>
    <row r="31599" spans="3:3" x14ac:dyDescent="0.2">
      <c r="C31599" s="13"/>
    </row>
    <row r="31600" spans="3:3" x14ac:dyDescent="0.2">
      <c r="C31600" s="13"/>
    </row>
    <row r="31601" spans="3:3" x14ac:dyDescent="0.2">
      <c r="C31601" s="13"/>
    </row>
    <row r="31602" spans="3:3" x14ac:dyDescent="0.2">
      <c r="C31602" s="13"/>
    </row>
    <row r="31603" spans="3:3" x14ac:dyDescent="0.2">
      <c r="C31603" s="13"/>
    </row>
    <row r="31604" spans="3:3" x14ac:dyDescent="0.2">
      <c r="C31604" s="13"/>
    </row>
    <row r="31605" spans="3:3" x14ac:dyDescent="0.2">
      <c r="C31605" s="13"/>
    </row>
    <row r="31606" spans="3:3" x14ac:dyDescent="0.2">
      <c r="C31606" s="13"/>
    </row>
    <row r="31607" spans="3:3" x14ac:dyDescent="0.2">
      <c r="C31607" s="13"/>
    </row>
    <row r="31608" spans="3:3" x14ac:dyDescent="0.2">
      <c r="C31608" s="13"/>
    </row>
    <row r="31609" spans="3:3" x14ac:dyDescent="0.2">
      <c r="C31609" s="13"/>
    </row>
    <row r="31610" spans="3:3" x14ac:dyDescent="0.2">
      <c r="C31610" s="13"/>
    </row>
    <row r="31611" spans="3:3" x14ac:dyDescent="0.2">
      <c r="C31611" s="13"/>
    </row>
    <row r="31612" spans="3:3" x14ac:dyDescent="0.2">
      <c r="C31612" s="13"/>
    </row>
    <row r="31613" spans="3:3" x14ac:dyDescent="0.2">
      <c r="C31613" s="13"/>
    </row>
    <row r="31614" spans="3:3" x14ac:dyDescent="0.2">
      <c r="C31614" s="13"/>
    </row>
    <row r="31615" spans="3:3" x14ac:dyDescent="0.2">
      <c r="C31615" s="13"/>
    </row>
    <row r="31616" spans="3:3" x14ac:dyDescent="0.2">
      <c r="C31616" s="13"/>
    </row>
    <row r="31617" spans="3:3" x14ac:dyDescent="0.2">
      <c r="C31617" s="13"/>
    </row>
    <row r="31618" spans="3:3" x14ac:dyDescent="0.2">
      <c r="C31618" s="13"/>
    </row>
    <row r="31619" spans="3:3" x14ac:dyDescent="0.2">
      <c r="C31619" s="13"/>
    </row>
    <row r="31620" spans="3:3" x14ac:dyDescent="0.2">
      <c r="C31620" s="13"/>
    </row>
    <row r="31621" spans="3:3" x14ac:dyDescent="0.2">
      <c r="C31621" s="13"/>
    </row>
    <row r="31622" spans="3:3" x14ac:dyDescent="0.2">
      <c r="C31622" s="13"/>
    </row>
    <row r="31623" spans="3:3" x14ac:dyDescent="0.2">
      <c r="C31623" s="13"/>
    </row>
    <row r="31624" spans="3:3" x14ac:dyDescent="0.2">
      <c r="C31624" s="13"/>
    </row>
    <row r="31625" spans="3:3" x14ac:dyDescent="0.2">
      <c r="C31625" s="13"/>
    </row>
    <row r="31626" spans="3:3" x14ac:dyDescent="0.2">
      <c r="C31626" s="13"/>
    </row>
    <row r="31627" spans="3:3" x14ac:dyDescent="0.2">
      <c r="C31627" s="13"/>
    </row>
    <row r="31628" spans="3:3" x14ac:dyDescent="0.2">
      <c r="C31628" s="13"/>
    </row>
    <row r="31629" spans="3:3" x14ac:dyDescent="0.2">
      <c r="C31629" s="13"/>
    </row>
    <row r="31630" spans="3:3" x14ac:dyDescent="0.2">
      <c r="C31630" s="13"/>
    </row>
    <row r="31631" spans="3:3" x14ac:dyDescent="0.2">
      <c r="C31631" s="13"/>
    </row>
    <row r="31632" spans="3:3" x14ac:dyDescent="0.2">
      <c r="C31632" s="13"/>
    </row>
    <row r="31633" spans="3:3" x14ac:dyDescent="0.2">
      <c r="C31633" s="13"/>
    </row>
    <row r="31634" spans="3:3" x14ac:dyDescent="0.2">
      <c r="C31634" s="13"/>
    </row>
    <row r="31635" spans="3:3" x14ac:dyDescent="0.2">
      <c r="C31635" s="13"/>
    </row>
    <row r="31636" spans="3:3" x14ac:dyDescent="0.2">
      <c r="C31636" s="13"/>
    </row>
    <row r="31637" spans="3:3" x14ac:dyDescent="0.2">
      <c r="C31637" s="13"/>
    </row>
    <row r="31638" spans="3:3" x14ac:dyDescent="0.2">
      <c r="C31638" s="13"/>
    </row>
    <row r="31639" spans="3:3" x14ac:dyDescent="0.2">
      <c r="C31639" s="13"/>
    </row>
    <row r="31640" spans="3:3" x14ac:dyDescent="0.2">
      <c r="C31640" s="13"/>
    </row>
    <row r="31641" spans="3:3" x14ac:dyDescent="0.2">
      <c r="C31641" s="13"/>
    </row>
    <row r="31642" spans="3:3" x14ac:dyDescent="0.2">
      <c r="C31642" s="13"/>
    </row>
    <row r="31643" spans="3:3" x14ac:dyDescent="0.2">
      <c r="C31643" s="13"/>
    </row>
    <row r="31644" spans="3:3" x14ac:dyDescent="0.2">
      <c r="C31644" s="13"/>
    </row>
    <row r="31645" spans="3:3" x14ac:dyDescent="0.2">
      <c r="C31645" s="13"/>
    </row>
    <row r="31646" spans="3:3" x14ac:dyDescent="0.2">
      <c r="C31646" s="13"/>
    </row>
    <row r="31647" spans="3:3" x14ac:dyDescent="0.2">
      <c r="C31647" s="13"/>
    </row>
    <row r="31648" spans="3:3" x14ac:dyDescent="0.2">
      <c r="C31648" s="13"/>
    </row>
    <row r="31649" spans="3:3" x14ac:dyDescent="0.2">
      <c r="C31649" s="13"/>
    </row>
    <row r="31650" spans="3:3" x14ac:dyDescent="0.2">
      <c r="C31650" s="13"/>
    </row>
    <row r="31651" spans="3:3" x14ac:dyDescent="0.2">
      <c r="C31651" s="13"/>
    </row>
    <row r="31652" spans="3:3" x14ac:dyDescent="0.2">
      <c r="C31652" s="13"/>
    </row>
    <row r="31653" spans="3:3" x14ac:dyDescent="0.2">
      <c r="C31653" s="13"/>
    </row>
    <row r="31654" spans="3:3" x14ac:dyDescent="0.2">
      <c r="C31654" s="13"/>
    </row>
    <row r="31655" spans="3:3" x14ac:dyDescent="0.2">
      <c r="C31655" s="13"/>
    </row>
    <row r="31656" spans="3:3" x14ac:dyDescent="0.2">
      <c r="C31656" s="13"/>
    </row>
    <row r="31657" spans="3:3" x14ac:dyDescent="0.2">
      <c r="C31657" s="13"/>
    </row>
    <row r="31658" spans="3:3" x14ac:dyDescent="0.2">
      <c r="C31658" s="13"/>
    </row>
    <row r="31659" spans="3:3" x14ac:dyDescent="0.2">
      <c r="C31659" s="13"/>
    </row>
    <row r="31660" spans="3:3" x14ac:dyDescent="0.2">
      <c r="C31660" s="13"/>
    </row>
    <row r="31661" spans="3:3" x14ac:dyDescent="0.2">
      <c r="C31661" s="13"/>
    </row>
    <row r="31662" spans="3:3" x14ac:dyDescent="0.2">
      <c r="C31662" s="13"/>
    </row>
    <row r="31663" spans="3:3" x14ac:dyDescent="0.2">
      <c r="C31663" s="13"/>
    </row>
    <row r="31664" spans="3:3" x14ac:dyDescent="0.2">
      <c r="C31664" s="13"/>
    </row>
    <row r="31665" spans="3:3" x14ac:dyDescent="0.2">
      <c r="C31665" s="13"/>
    </row>
    <row r="31666" spans="3:3" x14ac:dyDescent="0.2">
      <c r="C31666" s="13"/>
    </row>
    <row r="31667" spans="3:3" x14ac:dyDescent="0.2">
      <c r="C31667" s="13"/>
    </row>
    <row r="31668" spans="3:3" x14ac:dyDescent="0.2">
      <c r="C31668" s="13"/>
    </row>
    <row r="31669" spans="3:3" x14ac:dyDescent="0.2">
      <c r="C31669" s="13"/>
    </row>
    <row r="31670" spans="3:3" x14ac:dyDescent="0.2">
      <c r="C31670" s="13"/>
    </row>
    <row r="31671" spans="3:3" x14ac:dyDescent="0.2">
      <c r="C31671" s="13"/>
    </row>
    <row r="31672" spans="3:3" x14ac:dyDescent="0.2">
      <c r="C31672" s="13"/>
    </row>
    <row r="31673" spans="3:3" x14ac:dyDescent="0.2">
      <c r="C31673" s="13"/>
    </row>
    <row r="31674" spans="3:3" x14ac:dyDescent="0.2">
      <c r="C31674" s="13"/>
    </row>
    <row r="31675" spans="3:3" x14ac:dyDescent="0.2">
      <c r="C31675" s="13"/>
    </row>
    <row r="31676" spans="3:3" x14ac:dyDescent="0.2">
      <c r="C31676" s="13"/>
    </row>
    <row r="31677" spans="3:3" x14ac:dyDescent="0.2">
      <c r="C31677" s="13"/>
    </row>
    <row r="31678" spans="3:3" x14ac:dyDescent="0.2">
      <c r="C31678" s="13"/>
    </row>
    <row r="31679" spans="3:3" x14ac:dyDescent="0.2">
      <c r="C31679" s="13"/>
    </row>
    <row r="31680" spans="3:3" x14ac:dyDescent="0.2">
      <c r="C31680" s="13"/>
    </row>
    <row r="31681" spans="3:3" x14ac:dyDescent="0.2">
      <c r="C31681" s="13"/>
    </row>
    <row r="31682" spans="3:3" x14ac:dyDescent="0.2">
      <c r="C31682" s="13"/>
    </row>
    <row r="31683" spans="3:3" x14ac:dyDescent="0.2">
      <c r="C31683" s="13"/>
    </row>
    <row r="31684" spans="3:3" x14ac:dyDescent="0.2">
      <c r="C31684" s="13"/>
    </row>
    <row r="31685" spans="3:3" x14ac:dyDescent="0.2">
      <c r="C31685" s="13"/>
    </row>
    <row r="31686" spans="3:3" x14ac:dyDescent="0.2">
      <c r="C31686" s="13"/>
    </row>
    <row r="31687" spans="3:3" x14ac:dyDescent="0.2">
      <c r="C31687" s="13"/>
    </row>
    <row r="31688" spans="3:3" x14ac:dyDescent="0.2">
      <c r="C31688" s="13"/>
    </row>
    <row r="31689" spans="3:3" x14ac:dyDescent="0.2">
      <c r="C31689" s="13"/>
    </row>
    <row r="31690" spans="3:3" x14ac:dyDescent="0.2">
      <c r="C31690" s="13"/>
    </row>
    <row r="31691" spans="3:3" x14ac:dyDescent="0.2">
      <c r="C31691" s="13"/>
    </row>
    <row r="31692" spans="3:3" x14ac:dyDescent="0.2">
      <c r="C31692" s="13"/>
    </row>
    <row r="31693" spans="3:3" x14ac:dyDescent="0.2">
      <c r="C31693" s="13"/>
    </row>
    <row r="31694" spans="3:3" x14ac:dyDescent="0.2">
      <c r="C31694" s="13"/>
    </row>
    <row r="31695" spans="3:3" x14ac:dyDescent="0.2">
      <c r="C31695" s="13"/>
    </row>
    <row r="31696" spans="3:3" x14ac:dyDescent="0.2">
      <c r="C31696" s="13"/>
    </row>
    <row r="31697" spans="3:3" x14ac:dyDescent="0.2">
      <c r="C31697" s="13"/>
    </row>
    <row r="31698" spans="3:3" x14ac:dyDescent="0.2">
      <c r="C31698" s="13"/>
    </row>
    <row r="31699" spans="3:3" x14ac:dyDescent="0.2">
      <c r="C31699" s="13"/>
    </row>
    <row r="31700" spans="3:3" x14ac:dyDescent="0.2">
      <c r="C31700" s="13"/>
    </row>
    <row r="31701" spans="3:3" x14ac:dyDescent="0.2">
      <c r="C31701" s="13"/>
    </row>
    <row r="31702" spans="3:3" x14ac:dyDescent="0.2">
      <c r="C31702" s="13"/>
    </row>
    <row r="31703" spans="3:3" x14ac:dyDescent="0.2">
      <c r="C31703" s="13"/>
    </row>
    <row r="31704" spans="3:3" x14ac:dyDescent="0.2">
      <c r="C31704" s="13"/>
    </row>
    <row r="31705" spans="3:3" x14ac:dyDescent="0.2">
      <c r="C31705" s="13"/>
    </row>
    <row r="31706" spans="3:3" x14ac:dyDescent="0.2">
      <c r="C31706" s="13"/>
    </row>
    <row r="31707" spans="3:3" x14ac:dyDescent="0.2">
      <c r="C31707" s="13"/>
    </row>
    <row r="31708" spans="3:3" x14ac:dyDescent="0.2">
      <c r="C31708" s="13"/>
    </row>
    <row r="31709" spans="3:3" x14ac:dyDescent="0.2">
      <c r="C31709" s="13"/>
    </row>
    <row r="31710" spans="3:3" x14ac:dyDescent="0.2">
      <c r="C31710" s="13"/>
    </row>
    <row r="31711" spans="3:3" x14ac:dyDescent="0.2">
      <c r="C31711" s="13"/>
    </row>
    <row r="31712" spans="3:3" x14ac:dyDescent="0.2">
      <c r="C31712" s="13"/>
    </row>
    <row r="31713" spans="3:3" x14ac:dyDescent="0.2">
      <c r="C31713" s="13"/>
    </row>
    <row r="31714" spans="3:3" x14ac:dyDescent="0.2">
      <c r="C31714" s="13"/>
    </row>
    <row r="31715" spans="3:3" x14ac:dyDescent="0.2">
      <c r="C31715" s="13"/>
    </row>
    <row r="31716" spans="3:3" x14ac:dyDescent="0.2">
      <c r="C31716" s="13"/>
    </row>
    <row r="31717" spans="3:3" x14ac:dyDescent="0.2">
      <c r="C31717" s="13"/>
    </row>
    <row r="31718" spans="3:3" x14ac:dyDescent="0.2">
      <c r="C31718" s="13"/>
    </row>
    <row r="31719" spans="3:3" x14ac:dyDescent="0.2">
      <c r="C31719" s="13"/>
    </row>
    <row r="31720" spans="3:3" x14ac:dyDescent="0.2">
      <c r="C31720" s="13"/>
    </row>
    <row r="31721" spans="3:3" x14ac:dyDescent="0.2">
      <c r="C31721" s="13"/>
    </row>
    <row r="31722" spans="3:3" x14ac:dyDescent="0.2">
      <c r="C31722" s="13"/>
    </row>
    <row r="31723" spans="3:3" x14ac:dyDescent="0.2">
      <c r="C31723" s="13"/>
    </row>
    <row r="31724" spans="3:3" x14ac:dyDescent="0.2">
      <c r="C31724" s="13"/>
    </row>
    <row r="31725" spans="3:3" x14ac:dyDescent="0.2">
      <c r="C31725" s="13"/>
    </row>
    <row r="31726" spans="3:3" x14ac:dyDescent="0.2">
      <c r="C31726" s="13"/>
    </row>
    <row r="31727" spans="3:3" x14ac:dyDescent="0.2">
      <c r="C31727" s="13"/>
    </row>
    <row r="31728" spans="3:3" x14ac:dyDescent="0.2">
      <c r="C31728" s="13"/>
    </row>
    <row r="31729" spans="3:3" x14ac:dyDescent="0.2">
      <c r="C31729" s="13"/>
    </row>
    <row r="31730" spans="3:3" x14ac:dyDescent="0.2">
      <c r="C31730" s="13"/>
    </row>
    <row r="31731" spans="3:3" x14ac:dyDescent="0.2">
      <c r="C31731" s="13"/>
    </row>
    <row r="31732" spans="3:3" x14ac:dyDescent="0.2">
      <c r="C31732" s="13"/>
    </row>
    <row r="31733" spans="3:3" x14ac:dyDescent="0.2">
      <c r="C31733" s="13"/>
    </row>
    <row r="31734" spans="3:3" x14ac:dyDescent="0.2">
      <c r="C31734" s="13"/>
    </row>
    <row r="31735" spans="3:3" x14ac:dyDescent="0.2">
      <c r="C31735" s="13"/>
    </row>
    <row r="31736" spans="3:3" x14ac:dyDescent="0.2">
      <c r="C31736" s="13"/>
    </row>
    <row r="31737" spans="3:3" x14ac:dyDescent="0.2">
      <c r="C31737" s="13"/>
    </row>
    <row r="31738" spans="3:3" x14ac:dyDescent="0.2">
      <c r="C31738" s="13"/>
    </row>
    <row r="31739" spans="3:3" x14ac:dyDescent="0.2">
      <c r="C31739" s="13"/>
    </row>
    <row r="31740" spans="3:3" x14ac:dyDescent="0.2">
      <c r="C31740" s="13"/>
    </row>
    <row r="31741" spans="3:3" x14ac:dyDescent="0.2">
      <c r="C31741" s="13"/>
    </row>
    <row r="31742" spans="3:3" x14ac:dyDescent="0.2">
      <c r="C31742" s="13"/>
    </row>
    <row r="31743" spans="3:3" x14ac:dyDescent="0.2">
      <c r="C31743" s="13"/>
    </row>
    <row r="31744" spans="3:3" x14ac:dyDescent="0.2">
      <c r="C31744" s="13"/>
    </row>
    <row r="31745" spans="3:3" x14ac:dyDescent="0.2">
      <c r="C31745" s="13"/>
    </row>
    <row r="31746" spans="3:3" x14ac:dyDescent="0.2">
      <c r="C31746" s="13"/>
    </row>
    <row r="31747" spans="3:3" x14ac:dyDescent="0.2">
      <c r="C31747" s="13"/>
    </row>
    <row r="31748" spans="3:3" x14ac:dyDescent="0.2">
      <c r="C31748" s="13"/>
    </row>
    <row r="31749" spans="3:3" x14ac:dyDescent="0.2">
      <c r="C31749" s="13"/>
    </row>
    <row r="31750" spans="3:3" x14ac:dyDescent="0.2">
      <c r="C31750" s="13"/>
    </row>
    <row r="31751" spans="3:3" x14ac:dyDescent="0.2">
      <c r="C31751" s="13"/>
    </row>
    <row r="31752" spans="3:3" x14ac:dyDescent="0.2">
      <c r="C31752" s="13"/>
    </row>
    <row r="31753" spans="3:3" x14ac:dyDescent="0.2">
      <c r="C31753" s="13"/>
    </row>
    <row r="31754" spans="3:3" x14ac:dyDescent="0.2">
      <c r="C31754" s="13"/>
    </row>
    <row r="31755" spans="3:3" x14ac:dyDescent="0.2">
      <c r="C31755" s="13"/>
    </row>
    <row r="31756" spans="3:3" x14ac:dyDescent="0.2">
      <c r="C31756" s="13"/>
    </row>
    <row r="31757" spans="3:3" x14ac:dyDescent="0.2">
      <c r="C31757" s="13"/>
    </row>
    <row r="31758" spans="3:3" x14ac:dyDescent="0.2">
      <c r="C31758" s="13"/>
    </row>
    <row r="31759" spans="3:3" x14ac:dyDescent="0.2">
      <c r="C31759" s="13"/>
    </row>
    <row r="31760" spans="3:3" x14ac:dyDescent="0.2">
      <c r="C31760" s="13"/>
    </row>
    <row r="31761" spans="3:3" x14ac:dyDescent="0.2">
      <c r="C31761" s="13"/>
    </row>
    <row r="31762" spans="3:3" x14ac:dyDescent="0.2">
      <c r="C31762" s="13"/>
    </row>
    <row r="31763" spans="3:3" x14ac:dyDescent="0.2">
      <c r="C31763" s="13"/>
    </row>
    <row r="31764" spans="3:3" x14ac:dyDescent="0.2">
      <c r="C31764" s="13"/>
    </row>
    <row r="31765" spans="3:3" x14ac:dyDescent="0.2">
      <c r="C31765" s="13"/>
    </row>
    <row r="31766" spans="3:3" x14ac:dyDescent="0.2">
      <c r="C31766" s="13"/>
    </row>
    <row r="31767" spans="3:3" x14ac:dyDescent="0.2">
      <c r="C31767" s="13"/>
    </row>
    <row r="31768" spans="3:3" x14ac:dyDescent="0.2">
      <c r="C31768" s="13"/>
    </row>
    <row r="31769" spans="3:3" x14ac:dyDescent="0.2">
      <c r="C31769" s="13"/>
    </row>
    <row r="31770" spans="3:3" x14ac:dyDescent="0.2">
      <c r="C31770" s="13"/>
    </row>
    <row r="31771" spans="3:3" x14ac:dyDescent="0.2">
      <c r="C31771" s="13"/>
    </row>
    <row r="31772" spans="3:3" x14ac:dyDescent="0.2">
      <c r="C31772" s="13"/>
    </row>
    <row r="31773" spans="3:3" x14ac:dyDescent="0.2">
      <c r="C31773" s="13"/>
    </row>
    <row r="31774" spans="3:3" x14ac:dyDescent="0.2">
      <c r="C31774" s="13"/>
    </row>
    <row r="31775" spans="3:3" x14ac:dyDescent="0.2">
      <c r="C31775" s="13"/>
    </row>
    <row r="31776" spans="3:3" x14ac:dyDescent="0.2">
      <c r="C31776" s="13"/>
    </row>
    <row r="31777" spans="3:3" x14ac:dyDescent="0.2">
      <c r="C31777" s="13"/>
    </row>
    <row r="31778" spans="3:3" x14ac:dyDescent="0.2">
      <c r="C31778" s="13"/>
    </row>
    <row r="31779" spans="3:3" x14ac:dyDescent="0.2">
      <c r="C31779" s="13"/>
    </row>
    <row r="31780" spans="3:3" x14ac:dyDescent="0.2">
      <c r="C31780" s="13"/>
    </row>
    <row r="31781" spans="3:3" x14ac:dyDescent="0.2">
      <c r="C31781" s="13"/>
    </row>
    <row r="31782" spans="3:3" x14ac:dyDescent="0.2">
      <c r="C31782" s="13"/>
    </row>
    <row r="31783" spans="3:3" x14ac:dyDescent="0.2">
      <c r="C31783" s="13"/>
    </row>
    <row r="31784" spans="3:3" x14ac:dyDescent="0.2">
      <c r="C31784" s="13"/>
    </row>
    <row r="31785" spans="3:3" x14ac:dyDescent="0.2">
      <c r="C31785" s="13"/>
    </row>
    <row r="31786" spans="3:3" x14ac:dyDescent="0.2">
      <c r="C31786" s="13"/>
    </row>
    <row r="31787" spans="3:3" x14ac:dyDescent="0.2">
      <c r="C31787" s="13"/>
    </row>
    <row r="31788" spans="3:3" x14ac:dyDescent="0.2">
      <c r="C31788" s="13"/>
    </row>
    <row r="31789" spans="3:3" x14ac:dyDescent="0.2">
      <c r="C31789" s="13"/>
    </row>
    <row r="31790" spans="3:3" x14ac:dyDescent="0.2">
      <c r="C31790" s="13"/>
    </row>
    <row r="31791" spans="3:3" x14ac:dyDescent="0.2">
      <c r="C31791" s="13"/>
    </row>
    <row r="31792" spans="3:3" x14ac:dyDescent="0.2">
      <c r="C31792" s="13"/>
    </row>
    <row r="31793" spans="3:3" x14ac:dyDescent="0.2">
      <c r="C31793" s="13"/>
    </row>
    <row r="31794" spans="3:3" x14ac:dyDescent="0.2">
      <c r="C31794" s="13"/>
    </row>
    <row r="31795" spans="3:3" x14ac:dyDescent="0.2">
      <c r="C31795" s="13"/>
    </row>
    <row r="31796" spans="3:3" x14ac:dyDescent="0.2">
      <c r="C31796" s="13"/>
    </row>
    <row r="31797" spans="3:3" x14ac:dyDescent="0.2">
      <c r="C31797" s="13"/>
    </row>
    <row r="31798" spans="3:3" x14ac:dyDescent="0.2">
      <c r="C31798" s="13"/>
    </row>
    <row r="31799" spans="3:3" x14ac:dyDescent="0.2">
      <c r="C31799" s="13"/>
    </row>
    <row r="31800" spans="3:3" x14ac:dyDescent="0.2">
      <c r="C31800" s="13"/>
    </row>
    <row r="31801" spans="3:3" x14ac:dyDescent="0.2">
      <c r="C31801" s="13"/>
    </row>
    <row r="31802" spans="3:3" x14ac:dyDescent="0.2">
      <c r="C31802" s="13"/>
    </row>
    <row r="31803" spans="3:3" x14ac:dyDescent="0.2">
      <c r="C31803" s="13"/>
    </row>
    <row r="31804" spans="3:3" x14ac:dyDescent="0.2">
      <c r="C31804" s="13"/>
    </row>
    <row r="31805" spans="3:3" x14ac:dyDescent="0.2">
      <c r="C31805" s="13"/>
    </row>
    <row r="31806" spans="3:3" x14ac:dyDescent="0.2">
      <c r="C31806" s="13"/>
    </row>
    <row r="31807" spans="3:3" x14ac:dyDescent="0.2">
      <c r="C31807" s="13"/>
    </row>
    <row r="31808" spans="3:3" x14ac:dyDescent="0.2">
      <c r="C31808" s="13"/>
    </row>
    <row r="31809" spans="3:3" x14ac:dyDescent="0.2">
      <c r="C31809" s="13"/>
    </row>
    <row r="31810" spans="3:3" x14ac:dyDescent="0.2">
      <c r="C31810" s="13"/>
    </row>
    <row r="31811" spans="3:3" x14ac:dyDescent="0.2">
      <c r="C31811" s="13"/>
    </row>
    <row r="31812" spans="3:3" x14ac:dyDescent="0.2">
      <c r="C31812" s="13"/>
    </row>
    <row r="31813" spans="3:3" x14ac:dyDescent="0.2">
      <c r="C31813" s="13"/>
    </row>
    <row r="31814" spans="3:3" x14ac:dyDescent="0.2">
      <c r="C31814" s="13"/>
    </row>
    <row r="31815" spans="3:3" x14ac:dyDescent="0.2">
      <c r="C31815" s="13"/>
    </row>
    <row r="31816" spans="3:3" x14ac:dyDescent="0.2">
      <c r="C31816" s="13"/>
    </row>
    <row r="31817" spans="3:3" x14ac:dyDescent="0.2">
      <c r="C31817" s="13"/>
    </row>
    <row r="31818" spans="3:3" x14ac:dyDescent="0.2">
      <c r="C31818" s="13"/>
    </row>
    <row r="31819" spans="3:3" x14ac:dyDescent="0.2">
      <c r="C31819" s="13"/>
    </row>
    <row r="31820" spans="3:3" x14ac:dyDescent="0.2">
      <c r="C31820" s="13"/>
    </row>
    <row r="31821" spans="3:3" x14ac:dyDescent="0.2">
      <c r="C31821" s="13"/>
    </row>
    <row r="31822" spans="3:3" x14ac:dyDescent="0.2">
      <c r="C31822" s="13"/>
    </row>
    <row r="31823" spans="3:3" x14ac:dyDescent="0.2">
      <c r="C31823" s="13"/>
    </row>
    <row r="31824" spans="3:3" x14ac:dyDescent="0.2">
      <c r="C31824" s="13"/>
    </row>
    <row r="31825" spans="3:3" x14ac:dyDescent="0.2">
      <c r="C31825" s="13"/>
    </row>
    <row r="31826" spans="3:3" x14ac:dyDescent="0.2">
      <c r="C31826" s="13"/>
    </row>
    <row r="31827" spans="3:3" x14ac:dyDescent="0.2">
      <c r="C31827" s="13"/>
    </row>
    <row r="31828" spans="3:3" x14ac:dyDescent="0.2">
      <c r="C31828" s="13"/>
    </row>
    <row r="31829" spans="3:3" x14ac:dyDescent="0.2">
      <c r="C31829" s="13"/>
    </row>
    <row r="31830" spans="3:3" x14ac:dyDescent="0.2">
      <c r="C31830" s="13"/>
    </row>
    <row r="31831" spans="3:3" x14ac:dyDescent="0.2">
      <c r="C31831" s="13"/>
    </row>
    <row r="31832" spans="3:3" x14ac:dyDescent="0.2">
      <c r="C31832" s="13"/>
    </row>
    <row r="31833" spans="3:3" x14ac:dyDescent="0.2">
      <c r="C31833" s="13"/>
    </row>
    <row r="31834" spans="3:3" x14ac:dyDescent="0.2">
      <c r="C31834" s="13"/>
    </row>
    <row r="31835" spans="3:3" x14ac:dyDescent="0.2">
      <c r="C31835" s="13"/>
    </row>
    <row r="31836" spans="3:3" x14ac:dyDescent="0.2">
      <c r="C31836" s="13"/>
    </row>
    <row r="31837" spans="3:3" x14ac:dyDescent="0.2">
      <c r="C31837" s="13"/>
    </row>
    <row r="31838" spans="3:3" x14ac:dyDescent="0.2">
      <c r="C31838" s="13"/>
    </row>
    <row r="31839" spans="3:3" x14ac:dyDescent="0.2">
      <c r="C31839" s="13"/>
    </row>
    <row r="31840" spans="3:3" x14ac:dyDescent="0.2">
      <c r="C31840" s="13"/>
    </row>
    <row r="31841" spans="3:3" x14ac:dyDescent="0.2">
      <c r="C31841" s="13"/>
    </row>
    <row r="31842" spans="3:3" x14ac:dyDescent="0.2">
      <c r="C31842" s="13"/>
    </row>
    <row r="31843" spans="3:3" x14ac:dyDescent="0.2">
      <c r="C31843" s="13"/>
    </row>
    <row r="31844" spans="3:3" x14ac:dyDescent="0.2">
      <c r="C31844" s="13"/>
    </row>
    <row r="31845" spans="3:3" x14ac:dyDescent="0.2">
      <c r="C31845" s="13"/>
    </row>
    <row r="31846" spans="3:3" x14ac:dyDescent="0.2">
      <c r="C31846" s="13"/>
    </row>
    <row r="31847" spans="3:3" x14ac:dyDescent="0.2">
      <c r="C31847" s="13"/>
    </row>
    <row r="31848" spans="3:3" x14ac:dyDescent="0.2">
      <c r="C31848" s="13"/>
    </row>
    <row r="31849" spans="3:3" x14ac:dyDescent="0.2">
      <c r="C31849" s="13"/>
    </row>
    <row r="31850" spans="3:3" x14ac:dyDescent="0.2">
      <c r="C31850" s="13"/>
    </row>
    <row r="31851" spans="3:3" x14ac:dyDescent="0.2">
      <c r="C31851" s="13"/>
    </row>
    <row r="31852" spans="3:3" x14ac:dyDescent="0.2">
      <c r="C31852" s="13"/>
    </row>
    <row r="31853" spans="3:3" x14ac:dyDescent="0.2">
      <c r="C31853" s="13"/>
    </row>
    <row r="31854" spans="3:3" x14ac:dyDescent="0.2">
      <c r="C31854" s="13"/>
    </row>
    <row r="31855" spans="3:3" x14ac:dyDescent="0.2">
      <c r="C31855" s="13"/>
    </row>
    <row r="31856" spans="3:3" x14ac:dyDescent="0.2">
      <c r="C31856" s="13"/>
    </row>
    <row r="31857" spans="3:3" x14ac:dyDescent="0.2">
      <c r="C31857" s="13"/>
    </row>
    <row r="31858" spans="3:3" x14ac:dyDescent="0.2">
      <c r="C31858" s="13"/>
    </row>
    <row r="31859" spans="3:3" x14ac:dyDescent="0.2">
      <c r="C31859" s="13"/>
    </row>
    <row r="31860" spans="3:3" x14ac:dyDescent="0.2">
      <c r="C31860" s="13"/>
    </row>
    <row r="31861" spans="3:3" x14ac:dyDescent="0.2">
      <c r="C31861" s="13"/>
    </row>
    <row r="31862" spans="3:3" x14ac:dyDescent="0.2">
      <c r="C31862" s="13"/>
    </row>
    <row r="31863" spans="3:3" x14ac:dyDescent="0.2">
      <c r="C31863" s="13"/>
    </row>
    <row r="31864" spans="3:3" x14ac:dyDescent="0.2">
      <c r="C31864" s="13"/>
    </row>
    <row r="31865" spans="3:3" x14ac:dyDescent="0.2">
      <c r="C31865" s="13"/>
    </row>
    <row r="31866" spans="3:3" x14ac:dyDescent="0.2">
      <c r="C31866" s="13"/>
    </row>
    <row r="31867" spans="3:3" x14ac:dyDescent="0.2">
      <c r="C31867" s="13"/>
    </row>
    <row r="31868" spans="3:3" x14ac:dyDescent="0.2">
      <c r="C31868" s="13"/>
    </row>
    <row r="31869" spans="3:3" x14ac:dyDescent="0.2">
      <c r="C31869" s="13"/>
    </row>
    <row r="31870" spans="3:3" x14ac:dyDescent="0.2">
      <c r="C31870" s="13"/>
    </row>
    <row r="31871" spans="3:3" x14ac:dyDescent="0.2">
      <c r="C31871" s="13"/>
    </row>
    <row r="31872" spans="3:3" x14ac:dyDescent="0.2">
      <c r="C31872" s="13"/>
    </row>
    <row r="31873" spans="3:3" x14ac:dyDescent="0.2">
      <c r="C31873" s="13"/>
    </row>
    <row r="31874" spans="3:3" x14ac:dyDescent="0.2">
      <c r="C31874" s="13"/>
    </row>
    <row r="31875" spans="3:3" x14ac:dyDescent="0.2">
      <c r="C31875" s="13"/>
    </row>
    <row r="31876" spans="3:3" x14ac:dyDescent="0.2">
      <c r="C31876" s="13"/>
    </row>
    <row r="31877" spans="3:3" x14ac:dyDescent="0.2">
      <c r="C31877" s="13"/>
    </row>
    <row r="31878" spans="3:3" x14ac:dyDescent="0.2">
      <c r="C31878" s="13"/>
    </row>
    <row r="31879" spans="3:3" x14ac:dyDescent="0.2">
      <c r="C31879" s="13"/>
    </row>
    <row r="31880" spans="3:3" x14ac:dyDescent="0.2">
      <c r="C31880" s="13"/>
    </row>
    <row r="31881" spans="3:3" x14ac:dyDescent="0.2">
      <c r="C31881" s="13"/>
    </row>
    <row r="31882" spans="3:3" x14ac:dyDescent="0.2">
      <c r="C31882" s="13"/>
    </row>
    <row r="31883" spans="3:3" x14ac:dyDescent="0.2">
      <c r="C31883" s="13"/>
    </row>
    <row r="31884" spans="3:3" x14ac:dyDescent="0.2">
      <c r="C31884" s="13"/>
    </row>
    <row r="31885" spans="3:3" x14ac:dyDescent="0.2">
      <c r="C31885" s="13"/>
    </row>
    <row r="31886" spans="3:3" x14ac:dyDescent="0.2">
      <c r="C31886" s="13"/>
    </row>
    <row r="31887" spans="3:3" x14ac:dyDescent="0.2">
      <c r="C31887" s="13"/>
    </row>
    <row r="31888" spans="3:3" x14ac:dyDescent="0.2">
      <c r="C31888" s="13"/>
    </row>
    <row r="31889" spans="3:3" x14ac:dyDescent="0.2">
      <c r="C31889" s="13"/>
    </row>
    <row r="31890" spans="3:3" x14ac:dyDescent="0.2">
      <c r="C31890" s="13"/>
    </row>
    <row r="31891" spans="3:3" x14ac:dyDescent="0.2">
      <c r="C31891" s="13"/>
    </row>
    <row r="31892" spans="3:3" x14ac:dyDescent="0.2">
      <c r="C31892" s="13"/>
    </row>
    <row r="31893" spans="3:3" x14ac:dyDescent="0.2">
      <c r="C31893" s="13"/>
    </row>
    <row r="31894" spans="3:3" x14ac:dyDescent="0.2">
      <c r="C31894" s="13"/>
    </row>
    <row r="31895" spans="3:3" x14ac:dyDescent="0.2">
      <c r="C31895" s="13"/>
    </row>
    <row r="31896" spans="3:3" x14ac:dyDescent="0.2">
      <c r="C31896" s="13"/>
    </row>
    <row r="31897" spans="3:3" x14ac:dyDescent="0.2">
      <c r="C31897" s="13"/>
    </row>
    <row r="31898" spans="3:3" x14ac:dyDescent="0.2">
      <c r="C31898" s="13"/>
    </row>
    <row r="31899" spans="3:3" x14ac:dyDescent="0.2">
      <c r="C31899" s="13"/>
    </row>
    <row r="31900" spans="3:3" x14ac:dyDescent="0.2">
      <c r="C31900" s="13"/>
    </row>
    <row r="31901" spans="3:3" x14ac:dyDescent="0.2">
      <c r="C31901" s="13"/>
    </row>
    <row r="31902" spans="3:3" x14ac:dyDescent="0.2">
      <c r="C31902" s="13"/>
    </row>
    <row r="31903" spans="3:3" x14ac:dyDescent="0.2">
      <c r="C31903" s="13"/>
    </row>
    <row r="31904" spans="3:3" x14ac:dyDescent="0.2">
      <c r="C31904" s="13"/>
    </row>
    <row r="31905" spans="3:3" x14ac:dyDescent="0.2">
      <c r="C31905" s="13"/>
    </row>
    <row r="31906" spans="3:3" x14ac:dyDescent="0.2">
      <c r="C31906" s="13"/>
    </row>
    <row r="31907" spans="3:3" x14ac:dyDescent="0.2">
      <c r="C31907" s="13"/>
    </row>
    <row r="31908" spans="3:3" x14ac:dyDescent="0.2">
      <c r="C31908" s="13"/>
    </row>
    <row r="31909" spans="3:3" x14ac:dyDescent="0.2">
      <c r="C31909" s="13"/>
    </row>
    <row r="31910" spans="3:3" x14ac:dyDescent="0.2">
      <c r="C31910" s="13"/>
    </row>
    <row r="31911" spans="3:3" x14ac:dyDescent="0.2">
      <c r="C31911" s="13"/>
    </row>
    <row r="31912" spans="3:3" x14ac:dyDescent="0.2">
      <c r="C31912" s="13"/>
    </row>
    <row r="31913" spans="3:3" x14ac:dyDescent="0.2">
      <c r="C31913" s="13"/>
    </row>
    <row r="31914" spans="3:3" x14ac:dyDescent="0.2">
      <c r="C31914" s="13"/>
    </row>
    <row r="31915" spans="3:3" x14ac:dyDescent="0.2">
      <c r="C31915" s="13"/>
    </row>
    <row r="31916" spans="3:3" x14ac:dyDescent="0.2">
      <c r="C31916" s="13"/>
    </row>
    <row r="31917" spans="3:3" x14ac:dyDescent="0.2">
      <c r="C31917" s="13"/>
    </row>
    <row r="31918" spans="3:3" x14ac:dyDescent="0.2">
      <c r="C31918" s="13"/>
    </row>
    <row r="31919" spans="3:3" x14ac:dyDescent="0.2">
      <c r="C31919" s="13"/>
    </row>
    <row r="31920" spans="3:3" x14ac:dyDescent="0.2">
      <c r="C31920" s="13"/>
    </row>
    <row r="31921" spans="3:3" x14ac:dyDescent="0.2">
      <c r="C31921" s="13"/>
    </row>
    <row r="31922" spans="3:3" x14ac:dyDescent="0.2">
      <c r="C31922" s="13"/>
    </row>
    <row r="31923" spans="3:3" x14ac:dyDescent="0.2">
      <c r="C31923" s="13"/>
    </row>
    <row r="31924" spans="3:3" x14ac:dyDescent="0.2">
      <c r="C31924" s="13"/>
    </row>
    <row r="31925" spans="3:3" x14ac:dyDescent="0.2">
      <c r="C31925" s="13"/>
    </row>
    <row r="31926" spans="3:3" x14ac:dyDescent="0.2">
      <c r="C31926" s="13"/>
    </row>
    <row r="31927" spans="3:3" x14ac:dyDescent="0.2">
      <c r="C31927" s="13"/>
    </row>
    <row r="31928" spans="3:3" x14ac:dyDescent="0.2">
      <c r="C31928" s="13"/>
    </row>
    <row r="31929" spans="3:3" x14ac:dyDescent="0.2">
      <c r="C31929" s="13"/>
    </row>
    <row r="31930" spans="3:3" x14ac:dyDescent="0.2">
      <c r="C31930" s="13"/>
    </row>
    <row r="31931" spans="3:3" x14ac:dyDescent="0.2">
      <c r="C31931" s="13"/>
    </row>
    <row r="31932" spans="3:3" x14ac:dyDescent="0.2">
      <c r="C31932" s="13"/>
    </row>
    <row r="31933" spans="3:3" x14ac:dyDescent="0.2">
      <c r="C31933" s="13"/>
    </row>
    <row r="31934" spans="3:3" x14ac:dyDescent="0.2">
      <c r="C31934" s="13"/>
    </row>
    <row r="31935" spans="3:3" x14ac:dyDescent="0.2">
      <c r="C31935" s="13"/>
    </row>
    <row r="31936" spans="3:3" x14ac:dyDescent="0.2">
      <c r="C31936" s="13"/>
    </row>
    <row r="31937" spans="3:3" x14ac:dyDescent="0.2">
      <c r="C31937" s="13"/>
    </row>
    <row r="31938" spans="3:3" x14ac:dyDescent="0.2">
      <c r="C31938" s="13"/>
    </row>
    <row r="31939" spans="3:3" x14ac:dyDescent="0.2">
      <c r="C31939" s="13"/>
    </row>
    <row r="31940" spans="3:3" x14ac:dyDescent="0.2">
      <c r="C31940" s="13"/>
    </row>
    <row r="31941" spans="3:3" x14ac:dyDescent="0.2">
      <c r="C31941" s="13"/>
    </row>
    <row r="31942" spans="3:3" x14ac:dyDescent="0.2">
      <c r="C31942" s="13"/>
    </row>
    <row r="31943" spans="3:3" x14ac:dyDescent="0.2">
      <c r="C31943" s="13"/>
    </row>
    <row r="31944" spans="3:3" x14ac:dyDescent="0.2">
      <c r="C31944" s="13"/>
    </row>
    <row r="31945" spans="3:3" x14ac:dyDescent="0.2">
      <c r="C31945" s="13"/>
    </row>
    <row r="31946" spans="3:3" x14ac:dyDescent="0.2">
      <c r="C31946" s="13"/>
    </row>
    <row r="31947" spans="3:3" x14ac:dyDescent="0.2">
      <c r="C31947" s="13"/>
    </row>
    <row r="31948" spans="3:3" x14ac:dyDescent="0.2">
      <c r="C31948" s="13"/>
    </row>
    <row r="31949" spans="3:3" x14ac:dyDescent="0.2">
      <c r="C31949" s="13"/>
    </row>
    <row r="31950" spans="3:3" x14ac:dyDescent="0.2">
      <c r="C31950" s="13"/>
    </row>
    <row r="31951" spans="3:3" x14ac:dyDescent="0.2">
      <c r="C31951" s="13"/>
    </row>
    <row r="31952" spans="3:3" x14ac:dyDescent="0.2">
      <c r="C31952" s="13"/>
    </row>
    <row r="31953" spans="3:3" x14ac:dyDescent="0.2">
      <c r="C31953" s="13"/>
    </row>
    <row r="31954" spans="3:3" x14ac:dyDescent="0.2">
      <c r="C31954" s="13"/>
    </row>
    <row r="31955" spans="3:3" x14ac:dyDescent="0.2">
      <c r="C31955" s="13"/>
    </row>
    <row r="31956" spans="3:3" x14ac:dyDescent="0.2">
      <c r="C31956" s="13"/>
    </row>
    <row r="31957" spans="3:3" x14ac:dyDescent="0.2">
      <c r="C31957" s="13"/>
    </row>
    <row r="31958" spans="3:3" x14ac:dyDescent="0.2">
      <c r="C31958" s="13"/>
    </row>
    <row r="31959" spans="3:3" x14ac:dyDescent="0.2">
      <c r="C31959" s="13"/>
    </row>
    <row r="31960" spans="3:3" x14ac:dyDescent="0.2">
      <c r="C31960" s="13"/>
    </row>
    <row r="31961" spans="3:3" x14ac:dyDescent="0.2">
      <c r="C31961" s="13"/>
    </row>
    <row r="31962" spans="3:3" x14ac:dyDescent="0.2">
      <c r="C31962" s="13"/>
    </row>
    <row r="31963" spans="3:3" x14ac:dyDescent="0.2">
      <c r="C31963" s="13"/>
    </row>
    <row r="31964" spans="3:3" x14ac:dyDescent="0.2">
      <c r="C31964" s="13"/>
    </row>
    <row r="31965" spans="3:3" x14ac:dyDescent="0.2">
      <c r="C31965" s="13"/>
    </row>
    <row r="31966" spans="3:3" x14ac:dyDescent="0.2">
      <c r="C31966" s="13"/>
    </row>
    <row r="31967" spans="3:3" x14ac:dyDescent="0.2">
      <c r="C31967" s="13"/>
    </row>
    <row r="31968" spans="3:3" x14ac:dyDescent="0.2">
      <c r="C31968" s="13"/>
    </row>
    <row r="31969" spans="3:3" x14ac:dyDescent="0.2">
      <c r="C31969" s="13"/>
    </row>
    <row r="31970" spans="3:3" x14ac:dyDescent="0.2">
      <c r="C31970" s="13"/>
    </row>
    <row r="31971" spans="3:3" x14ac:dyDescent="0.2">
      <c r="C31971" s="13"/>
    </row>
    <row r="31972" spans="3:3" x14ac:dyDescent="0.2">
      <c r="C31972" s="13"/>
    </row>
    <row r="31973" spans="3:3" x14ac:dyDescent="0.2">
      <c r="C31973" s="13"/>
    </row>
    <row r="31974" spans="3:3" x14ac:dyDescent="0.2">
      <c r="C31974" s="13"/>
    </row>
    <row r="31975" spans="3:3" x14ac:dyDescent="0.2">
      <c r="C31975" s="13"/>
    </row>
    <row r="31976" spans="3:3" x14ac:dyDescent="0.2">
      <c r="C31976" s="13"/>
    </row>
    <row r="31977" spans="3:3" x14ac:dyDescent="0.2">
      <c r="C31977" s="13"/>
    </row>
    <row r="31978" spans="3:3" x14ac:dyDescent="0.2">
      <c r="C31978" s="13"/>
    </row>
    <row r="31979" spans="3:3" x14ac:dyDescent="0.2">
      <c r="C31979" s="13"/>
    </row>
    <row r="31980" spans="3:3" x14ac:dyDescent="0.2">
      <c r="C31980" s="13"/>
    </row>
    <row r="31981" spans="3:3" x14ac:dyDescent="0.2">
      <c r="C31981" s="13"/>
    </row>
    <row r="31982" spans="3:3" x14ac:dyDescent="0.2">
      <c r="C31982" s="13"/>
    </row>
    <row r="31983" spans="3:3" x14ac:dyDescent="0.2">
      <c r="C31983" s="13"/>
    </row>
    <row r="31984" spans="3:3" x14ac:dyDescent="0.2">
      <c r="C31984" s="13"/>
    </row>
    <row r="31985" spans="3:3" x14ac:dyDescent="0.2">
      <c r="C31985" s="13"/>
    </row>
    <row r="31986" spans="3:3" x14ac:dyDescent="0.2">
      <c r="C31986" s="13"/>
    </row>
    <row r="31987" spans="3:3" x14ac:dyDescent="0.2">
      <c r="C31987" s="13"/>
    </row>
    <row r="31988" spans="3:3" x14ac:dyDescent="0.2">
      <c r="C31988" s="13"/>
    </row>
    <row r="31989" spans="3:3" x14ac:dyDescent="0.2">
      <c r="C31989" s="13"/>
    </row>
    <row r="31990" spans="3:3" x14ac:dyDescent="0.2">
      <c r="C31990" s="13"/>
    </row>
    <row r="31991" spans="3:3" x14ac:dyDescent="0.2">
      <c r="C31991" s="13"/>
    </row>
    <row r="31992" spans="3:3" x14ac:dyDescent="0.2">
      <c r="C31992" s="13"/>
    </row>
    <row r="31993" spans="3:3" x14ac:dyDescent="0.2">
      <c r="C31993" s="13"/>
    </row>
    <row r="31994" spans="3:3" x14ac:dyDescent="0.2">
      <c r="C31994" s="13"/>
    </row>
    <row r="31995" spans="3:3" x14ac:dyDescent="0.2">
      <c r="C31995" s="13"/>
    </row>
    <row r="31996" spans="3:3" x14ac:dyDescent="0.2">
      <c r="C31996" s="13"/>
    </row>
    <row r="31997" spans="3:3" x14ac:dyDescent="0.2">
      <c r="C31997" s="13"/>
    </row>
    <row r="31998" spans="3:3" x14ac:dyDescent="0.2">
      <c r="C31998" s="13"/>
    </row>
    <row r="31999" spans="3:3" x14ac:dyDescent="0.2">
      <c r="C31999" s="13"/>
    </row>
    <row r="32000" spans="3:3" x14ac:dyDescent="0.2">
      <c r="C32000" s="13"/>
    </row>
    <row r="32001" spans="3:3" x14ac:dyDescent="0.2">
      <c r="C32001" s="13"/>
    </row>
    <row r="32002" spans="3:3" x14ac:dyDescent="0.2">
      <c r="C32002" s="13"/>
    </row>
    <row r="32003" spans="3:3" x14ac:dyDescent="0.2">
      <c r="C32003" s="13"/>
    </row>
    <row r="32004" spans="3:3" x14ac:dyDescent="0.2">
      <c r="C32004" s="13"/>
    </row>
    <row r="32005" spans="3:3" x14ac:dyDescent="0.2">
      <c r="C32005" s="13"/>
    </row>
    <row r="32006" spans="3:3" x14ac:dyDescent="0.2">
      <c r="C32006" s="13"/>
    </row>
    <row r="32007" spans="3:3" x14ac:dyDescent="0.2">
      <c r="C32007" s="13"/>
    </row>
    <row r="32008" spans="3:3" x14ac:dyDescent="0.2">
      <c r="C32008" s="13"/>
    </row>
    <row r="32009" spans="3:3" x14ac:dyDescent="0.2">
      <c r="C32009" s="13"/>
    </row>
    <row r="32010" spans="3:3" x14ac:dyDescent="0.2">
      <c r="C32010" s="13"/>
    </row>
    <row r="32011" spans="3:3" x14ac:dyDescent="0.2">
      <c r="C32011" s="13"/>
    </row>
    <row r="32012" spans="3:3" x14ac:dyDescent="0.2">
      <c r="C32012" s="13"/>
    </row>
    <row r="32013" spans="3:3" x14ac:dyDescent="0.2">
      <c r="C32013" s="13"/>
    </row>
    <row r="32014" spans="3:3" x14ac:dyDescent="0.2">
      <c r="C32014" s="13"/>
    </row>
    <row r="32015" spans="3:3" x14ac:dyDescent="0.2">
      <c r="C32015" s="13"/>
    </row>
    <row r="32016" spans="3:3" x14ac:dyDescent="0.2">
      <c r="C32016" s="13"/>
    </row>
    <row r="32017" spans="3:3" x14ac:dyDescent="0.2">
      <c r="C32017" s="13"/>
    </row>
    <row r="32018" spans="3:3" x14ac:dyDescent="0.2">
      <c r="C32018" s="13"/>
    </row>
    <row r="32019" spans="3:3" x14ac:dyDescent="0.2">
      <c r="C32019" s="13"/>
    </row>
    <row r="32020" spans="3:3" x14ac:dyDescent="0.2">
      <c r="C32020" s="13"/>
    </row>
    <row r="32021" spans="3:3" x14ac:dyDescent="0.2">
      <c r="C32021" s="13"/>
    </row>
    <row r="32022" spans="3:3" x14ac:dyDescent="0.2">
      <c r="C32022" s="13"/>
    </row>
    <row r="32023" spans="3:3" x14ac:dyDescent="0.2">
      <c r="C32023" s="13"/>
    </row>
    <row r="32024" spans="3:3" x14ac:dyDescent="0.2">
      <c r="C32024" s="13"/>
    </row>
    <row r="32025" spans="3:3" x14ac:dyDescent="0.2">
      <c r="C32025" s="13"/>
    </row>
    <row r="32026" spans="3:3" x14ac:dyDescent="0.2">
      <c r="C32026" s="13"/>
    </row>
    <row r="32027" spans="3:3" x14ac:dyDescent="0.2">
      <c r="C32027" s="13"/>
    </row>
    <row r="32028" spans="3:3" x14ac:dyDescent="0.2">
      <c r="C32028" s="13"/>
    </row>
    <row r="32029" spans="3:3" x14ac:dyDescent="0.2">
      <c r="C32029" s="13"/>
    </row>
    <row r="32030" spans="3:3" x14ac:dyDescent="0.2">
      <c r="C32030" s="13"/>
    </row>
    <row r="32031" spans="3:3" x14ac:dyDescent="0.2">
      <c r="C32031" s="13"/>
    </row>
    <row r="32032" spans="3:3" x14ac:dyDescent="0.2">
      <c r="C32032" s="13"/>
    </row>
    <row r="32033" spans="3:3" x14ac:dyDescent="0.2">
      <c r="C32033" s="13"/>
    </row>
    <row r="32034" spans="3:3" x14ac:dyDescent="0.2">
      <c r="C32034" s="13"/>
    </row>
    <row r="32035" spans="3:3" x14ac:dyDescent="0.2">
      <c r="C32035" s="13"/>
    </row>
    <row r="32036" spans="3:3" x14ac:dyDescent="0.2">
      <c r="C32036" s="13"/>
    </row>
    <row r="32037" spans="3:3" x14ac:dyDescent="0.2">
      <c r="C32037" s="13"/>
    </row>
    <row r="32038" spans="3:3" x14ac:dyDescent="0.2">
      <c r="C32038" s="13"/>
    </row>
    <row r="32039" spans="3:3" x14ac:dyDescent="0.2">
      <c r="C32039" s="13"/>
    </row>
    <row r="32040" spans="3:3" x14ac:dyDescent="0.2">
      <c r="C32040" s="13"/>
    </row>
    <row r="32041" spans="3:3" x14ac:dyDescent="0.2">
      <c r="C32041" s="13"/>
    </row>
    <row r="32042" spans="3:3" x14ac:dyDescent="0.2">
      <c r="C32042" s="13"/>
    </row>
    <row r="32043" spans="3:3" x14ac:dyDescent="0.2">
      <c r="C32043" s="13"/>
    </row>
    <row r="32044" spans="3:3" x14ac:dyDescent="0.2">
      <c r="C32044" s="13"/>
    </row>
    <row r="32045" spans="3:3" x14ac:dyDescent="0.2">
      <c r="C32045" s="13"/>
    </row>
    <row r="32046" spans="3:3" x14ac:dyDescent="0.2">
      <c r="C32046" s="13"/>
    </row>
    <row r="32047" spans="3:3" x14ac:dyDescent="0.2">
      <c r="C32047" s="13"/>
    </row>
    <row r="32048" spans="3:3" x14ac:dyDescent="0.2">
      <c r="C32048" s="13"/>
    </row>
    <row r="32049" spans="3:3" x14ac:dyDescent="0.2">
      <c r="C32049" s="13"/>
    </row>
    <row r="32050" spans="3:3" x14ac:dyDescent="0.2">
      <c r="C32050" s="13"/>
    </row>
    <row r="32051" spans="3:3" x14ac:dyDescent="0.2">
      <c r="C32051" s="13"/>
    </row>
    <row r="32052" spans="3:3" x14ac:dyDescent="0.2">
      <c r="C32052" s="13"/>
    </row>
    <row r="32053" spans="3:3" x14ac:dyDescent="0.2">
      <c r="C32053" s="13"/>
    </row>
    <row r="32054" spans="3:3" x14ac:dyDescent="0.2">
      <c r="C32054" s="13"/>
    </row>
    <row r="32055" spans="3:3" x14ac:dyDescent="0.2">
      <c r="C32055" s="13"/>
    </row>
    <row r="32056" spans="3:3" x14ac:dyDescent="0.2">
      <c r="C32056" s="13"/>
    </row>
    <row r="32057" spans="3:3" x14ac:dyDescent="0.2">
      <c r="C32057" s="13"/>
    </row>
    <row r="32058" spans="3:3" x14ac:dyDescent="0.2">
      <c r="C32058" s="13"/>
    </row>
    <row r="32059" spans="3:3" x14ac:dyDescent="0.2">
      <c r="C32059" s="13"/>
    </row>
    <row r="32060" spans="3:3" x14ac:dyDescent="0.2">
      <c r="C32060" s="13"/>
    </row>
    <row r="32061" spans="3:3" x14ac:dyDescent="0.2">
      <c r="C32061" s="13"/>
    </row>
    <row r="32062" spans="3:3" x14ac:dyDescent="0.2">
      <c r="C32062" s="13"/>
    </row>
    <row r="32063" spans="3:3" x14ac:dyDescent="0.2">
      <c r="C32063" s="13"/>
    </row>
    <row r="32064" spans="3:3" x14ac:dyDescent="0.2">
      <c r="C32064" s="13"/>
    </row>
    <row r="32065" spans="3:3" x14ac:dyDescent="0.2">
      <c r="C32065" s="13"/>
    </row>
    <row r="32066" spans="3:3" x14ac:dyDescent="0.2">
      <c r="C32066" s="13"/>
    </row>
    <row r="32067" spans="3:3" x14ac:dyDescent="0.2">
      <c r="C32067" s="13"/>
    </row>
    <row r="32068" spans="3:3" x14ac:dyDescent="0.2">
      <c r="C32068" s="13"/>
    </row>
    <row r="32069" spans="3:3" x14ac:dyDescent="0.2">
      <c r="C32069" s="13"/>
    </row>
    <row r="32070" spans="3:3" x14ac:dyDescent="0.2">
      <c r="C32070" s="13"/>
    </row>
    <row r="32071" spans="3:3" x14ac:dyDescent="0.2">
      <c r="C32071" s="13"/>
    </row>
    <row r="32072" spans="3:3" x14ac:dyDescent="0.2">
      <c r="C32072" s="13"/>
    </row>
    <row r="32073" spans="3:3" x14ac:dyDescent="0.2">
      <c r="C32073" s="13"/>
    </row>
    <row r="32074" spans="3:3" x14ac:dyDescent="0.2">
      <c r="C32074" s="13"/>
    </row>
    <row r="32075" spans="3:3" x14ac:dyDescent="0.2">
      <c r="C32075" s="13"/>
    </row>
    <row r="32076" spans="3:3" x14ac:dyDescent="0.2">
      <c r="C32076" s="13"/>
    </row>
    <row r="32077" spans="3:3" x14ac:dyDescent="0.2">
      <c r="C32077" s="13"/>
    </row>
    <row r="32078" spans="3:3" x14ac:dyDescent="0.2">
      <c r="C32078" s="13"/>
    </row>
    <row r="32079" spans="3:3" x14ac:dyDescent="0.2">
      <c r="C32079" s="13"/>
    </row>
    <row r="32080" spans="3:3" x14ac:dyDescent="0.2">
      <c r="C32080" s="13"/>
    </row>
    <row r="32081" spans="3:3" x14ac:dyDescent="0.2">
      <c r="C32081" s="13"/>
    </row>
    <row r="32082" spans="3:3" x14ac:dyDescent="0.2">
      <c r="C32082" s="13"/>
    </row>
    <row r="32083" spans="3:3" x14ac:dyDescent="0.2">
      <c r="C32083" s="13"/>
    </row>
    <row r="32084" spans="3:3" x14ac:dyDescent="0.2">
      <c r="C32084" s="13"/>
    </row>
    <row r="32085" spans="3:3" x14ac:dyDescent="0.2">
      <c r="C32085" s="13"/>
    </row>
    <row r="32086" spans="3:3" x14ac:dyDescent="0.2">
      <c r="C32086" s="13"/>
    </row>
    <row r="32087" spans="3:3" x14ac:dyDescent="0.2">
      <c r="C32087" s="13"/>
    </row>
    <row r="32088" spans="3:3" x14ac:dyDescent="0.2">
      <c r="C32088" s="13"/>
    </row>
    <row r="32089" spans="3:3" x14ac:dyDescent="0.2">
      <c r="C32089" s="13"/>
    </row>
    <row r="32090" spans="3:3" x14ac:dyDescent="0.2">
      <c r="C32090" s="13"/>
    </row>
    <row r="32091" spans="3:3" x14ac:dyDescent="0.2">
      <c r="C32091" s="13"/>
    </row>
    <row r="32092" spans="3:3" x14ac:dyDescent="0.2">
      <c r="C32092" s="13"/>
    </row>
    <row r="32093" spans="3:3" x14ac:dyDescent="0.2">
      <c r="C32093" s="13"/>
    </row>
    <row r="32094" spans="3:3" x14ac:dyDescent="0.2">
      <c r="C32094" s="13"/>
    </row>
    <row r="32095" spans="3:3" x14ac:dyDescent="0.2">
      <c r="C32095" s="13"/>
    </row>
    <row r="32096" spans="3:3" x14ac:dyDescent="0.2">
      <c r="C32096" s="13"/>
    </row>
    <row r="32097" spans="3:3" x14ac:dyDescent="0.2">
      <c r="C32097" s="13"/>
    </row>
    <row r="32098" spans="3:3" x14ac:dyDescent="0.2">
      <c r="C32098" s="13"/>
    </row>
    <row r="32099" spans="3:3" x14ac:dyDescent="0.2">
      <c r="C32099" s="13"/>
    </row>
    <row r="32100" spans="3:3" x14ac:dyDescent="0.2">
      <c r="C32100" s="13"/>
    </row>
    <row r="32101" spans="3:3" x14ac:dyDescent="0.2">
      <c r="C32101" s="13"/>
    </row>
    <row r="32102" spans="3:3" x14ac:dyDescent="0.2">
      <c r="C32102" s="13"/>
    </row>
    <row r="32103" spans="3:3" x14ac:dyDescent="0.2">
      <c r="C32103" s="13"/>
    </row>
    <row r="32104" spans="3:3" x14ac:dyDescent="0.2">
      <c r="C32104" s="13"/>
    </row>
    <row r="32105" spans="3:3" x14ac:dyDescent="0.2">
      <c r="C32105" s="13"/>
    </row>
    <row r="32106" spans="3:3" x14ac:dyDescent="0.2">
      <c r="C32106" s="13"/>
    </row>
    <row r="32107" spans="3:3" x14ac:dyDescent="0.2">
      <c r="C32107" s="13"/>
    </row>
    <row r="32108" spans="3:3" x14ac:dyDescent="0.2">
      <c r="C32108" s="13"/>
    </row>
    <row r="32109" spans="3:3" x14ac:dyDescent="0.2">
      <c r="C32109" s="13"/>
    </row>
    <row r="32110" spans="3:3" x14ac:dyDescent="0.2">
      <c r="C32110" s="13"/>
    </row>
    <row r="32111" spans="3:3" x14ac:dyDescent="0.2">
      <c r="C32111" s="13"/>
    </row>
    <row r="32112" spans="3:3" x14ac:dyDescent="0.2">
      <c r="C32112" s="13"/>
    </row>
    <row r="32113" spans="3:3" x14ac:dyDescent="0.2">
      <c r="C32113" s="13"/>
    </row>
    <row r="32114" spans="3:3" x14ac:dyDescent="0.2">
      <c r="C32114" s="13"/>
    </row>
    <row r="32115" spans="3:3" x14ac:dyDescent="0.2">
      <c r="C32115" s="13"/>
    </row>
    <row r="32116" spans="3:3" x14ac:dyDescent="0.2">
      <c r="C32116" s="13"/>
    </row>
    <row r="32117" spans="3:3" x14ac:dyDescent="0.2">
      <c r="C32117" s="13"/>
    </row>
    <row r="32118" spans="3:3" x14ac:dyDescent="0.2">
      <c r="C32118" s="13"/>
    </row>
    <row r="32119" spans="3:3" x14ac:dyDescent="0.2">
      <c r="C32119" s="13"/>
    </row>
    <row r="32120" spans="3:3" x14ac:dyDescent="0.2">
      <c r="C32120" s="13"/>
    </row>
    <row r="32121" spans="3:3" x14ac:dyDescent="0.2">
      <c r="C32121" s="13"/>
    </row>
    <row r="32122" spans="3:3" x14ac:dyDescent="0.2">
      <c r="C32122" s="13"/>
    </row>
    <row r="32123" spans="3:3" x14ac:dyDescent="0.2">
      <c r="C32123" s="13"/>
    </row>
    <row r="32124" spans="3:3" x14ac:dyDescent="0.2">
      <c r="C32124" s="13"/>
    </row>
    <row r="32125" spans="3:3" x14ac:dyDescent="0.2">
      <c r="C32125" s="13"/>
    </row>
    <row r="32126" spans="3:3" x14ac:dyDescent="0.2">
      <c r="C32126" s="13"/>
    </row>
    <row r="32127" spans="3:3" x14ac:dyDescent="0.2">
      <c r="C32127" s="13"/>
    </row>
    <row r="32128" spans="3:3" x14ac:dyDescent="0.2">
      <c r="C32128" s="13"/>
    </row>
    <row r="32129" spans="3:3" x14ac:dyDescent="0.2">
      <c r="C32129" s="13"/>
    </row>
    <row r="32130" spans="3:3" x14ac:dyDescent="0.2">
      <c r="C32130" s="13"/>
    </row>
    <row r="32131" spans="3:3" x14ac:dyDescent="0.2">
      <c r="C32131" s="13"/>
    </row>
    <row r="32132" spans="3:3" x14ac:dyDescent="0.2">
      <c r="C32132" s="13"/>
    </row>
    <row r="32133" spans="3:3" x14ac:dyDescent="0.2">
      <c r="C32133" s="13"/>
    </row>
    <row r="32134" spans="3:3" x14ac:dyDescent="0.2">
      <c r="C32134" s="13"/>
    </row>
    <row r="32135" spans="3:3" x14ac:dyDescent="0.2">
      <c r="C32135" s="13"/>
    </row>
    <row r="32136" spans="3:3" x14ac:dyDescent="0.2">
      <c r="C32136" s="13"/>
    </row>
    <row r="32137" spans="3:3" x14ac:dyDescent="0.2">
      <c r="C32137" s="13"/>
    </row>
    <row r="32138" spans="3:3" x14ac:dyDescent="0.2">
      <c r="C32138" s="13"/>
    </row>
    <row r="32139" spans="3:3" x14ac:dyDescent="0.2">
      <c r="C32139" s="13"/>
    </row>
    <row r="32140" spans="3:3" x14ac:dyDescent="0.2">
      <c r="C32140" s="13"/>
    </row>
    <row r="32141" spans="3:3" x14ac:dyDescent="0.2">
      <c r="C32141" s="13"/>
    </row>
    <row r="32142" spans="3:3" x14ac:dyDescent="0.2">
      <c r="C32142" s="13"/>
    </row>
    <row r="32143" spans="3:3" x14ac:dyDescent="0.2">
      <c r="C32143" s="13"/>
    </row>
    <row r="32144" spans="3:3" x14ac:dyDescent="0.2">
      <c r="C32144" s="13"/>
    </row>
    <row r="32145" spans="3:3" x14ac:dyDescent="0.2">
      <c r="C32145" s="13"/>
    </row>
    <row r="32146" spans="3:3" x14ac:dyDescent="0.2">
      <c r="C32146" s="13"/>
    </row>
    <row r="32147" spans="3:3" x14ac:dyDescent="0.2">
      <c r="C32147" s="13"/>
    </row>
    <row r="32148" spans="3:3" x14ac:dyDescent="0.2">
      <c r="C32148" s="13"/>
    </row>
    <row r="32149" spans="3:3" x14ac:dyDescent="0.2">
      <c r="C32149" s="13"/>
    </row>
    <row r="32150" spans="3:3" x14ac:dyDescent="0.2">
      <c r="C32150" s="13"/>
    </row>
    <row r="32151" spans="3:3" x14ac:dyDescent="0.2">
      <c r="C32151" s="13"/>
    </row>
    <row r="32152" spans="3:3" x14ac:dyDescent="0.2">
      <c r="C32152" s="13"/>
    </row>
    <row r="32153" spans="3:3" x14ac:dyDescent="0.2">
      <c r="C32153" s="13"/>
    </row>
    <row r="32154" spans="3:3" x14ac:dyDescent="0.2">
      <c r="C32154" s="13"/>
    </row>
    <row r="32155" spans="3:3" x14ac:dyDescent="0.2">
      <c r="C32155" s="13"/>
    </row>
    <row r="32156" spans="3:3" x14ac:dyDescent="0.2">
      <c r="C32156" s="13"/>
    </row>
    <row r="32157" spans="3:3" x14ac:dyDescent="0.2">
      <c r="C32157" s="13"/>
    </row>
    <row r="32158" spans="3:3" x14ac:dyDescent="0.2">
      <c r="C32158" s="13"/>
    </row>
    <row r="32159" spans="3:3" x14ac:dyDescent="0.2">
      <c r="C32159" s="13"/>
    </row>
    <row r="32160" spans="3:3" x14ac:dyDescent="0.2">
      <c r="C32160" s="13"/>
    </row>
    <row r="32161" spans="3:3" x14ac:dyDescent="0.2">
      <c r="C32161" s="13"/>
    </row>
    <row r="32162" spans="3:3" x14ac:dyDescent="0.2">
      <c r="C32162" s="13"/>
    </row>
    <row r="32163" spans="3:3" x14ac:dyDescent="0.2">
      <c r="C32163" s="13"/>
    </row>
    <row r="32164" spans="3:3" x14ac:dyDescent="0.2">
      <c r="C32164" s="13"/>
    </row>
    <row r="32165" spans="3:3" x14ac:dyDescent="0.2">
      <c r="C32165" s="13"/>
    </row>
    <row r="32166" spans="3:3" x14ac:dyDescent="0.2">
      <c r="C32166" s="13"/>
    </row>
    <row r="32167" spans="3:3" x14ac:dyDescent="0.2">
      <c r="C32167" s="13"/>
    </row>
    <row r="32168" spans="3:3" x14ac:dyDescent="0.2">
      <c r="C32168" s="13"/>
    </row>
    <row r="32169" spans="3:3" x14ac:dyDescent="0.2">
      <c r="C32169" s="13"/>
    </row>
    <row r="32170" spans="3:3" x14ac:dyDescent="0.2">
      <c r="C32170" s="13"/>
    </row>
    <row r="32171" spans="3:3" x14ac:dyDescent="0.2">
      <c r="C32171" s="13"/>
    </row>
    <row r="32172" spans="3:3" x14ac:dyDescent="0.2">
      <c r="C32172" s="13"/>
    </row>
    <row r="32173" spans="3:3" x14ac:dyDescent="0.2">
      <c r="C32173" s="13"/>
    </row>
    <row r="32174" spans="3:3" x14ac:dyDescent="0.2">
      <c r="C32174" s="13"/>
    </row>
    <row r="32175" spans="3:3" x14ac:dyDescent="0.2">
      <c r="C32175" s="13"/>
    </row>
    <row r="32176" spans="3:3" x14ac:dyDescent="0.2">
      <c r="C32176" s="13"/>
    </row>
    <row r="32177" spans="3:3" x14ac:dyDescent="0.2">
      <c r="C32177" s="13"/>
    </row>
    <row r="32178" spans="3:3" x14ac:dyDescent="0.2">
      <c r="C32178" s="13"/>
    </row>
    <row r="32179" spans="3:3" x14ac:dyDescent="0.2">
      <c r="C32179" s="13"/>
    </row>
    <row r="32180" spans="3:3" x14ac:dyDescent="0.2">
      <c r="C32180" s="13"/>
    </row>
    <row r="32181" spans="3:3" x14ac:dyDescent="0.2">
      <c r="C32181" s="13"/>
    </row>
    <row r="32182" spans="3:3" x14ac:dyDescent="0.2">
      <c r="C32182" s="13"/>
    </row>
    <row r="32183" spans="3:3" x14ac:dyDescent="0.2">
      <c r="C32183" s="13"/>
    </row>
    <row r="32184" spans="3:3" x14ac:dyDescent="0.2">
      <c r="C32184" s="13"/>
    </row>
    <row r="32185" spans="3:3" x14ac:dyDescent="0.2">
      <c r="C32185" s="13"/>
    </row>
    <row r="32186" spans="3:3" x14ac:dyDescent="0.2">
      <c r="C32186" s="13"/>
    </row>
    <row r="32187" spans="3:3" x14ac:dyDescent="0.2">
      <c r="C32187" s="13"/>
    </row>
    <row r="32188" spans="3:3" x14ac:dyDescent="0.2">
      <c r="C32188" s="13"/>
    </row>
    <row r="32189" spans="3:3" x14ac:dyDescent="0.2">
      <c r="C32189" s="13"/>
    </row>
    <row r="32190" spans="3:3" x14ac:dyDescent="0.2">
      <c r="C32190" s="13"/>
    </row>
    <row r="32191" spans="3:3" x14ac:dyDescent="0.2">
      <c r="C32191" s="13"/>
    </row>
    <row r="32192" spans="3:3" x14ac:dyDescent="0.2">
      <c r="C32192" s="13"/>
    </row>
    <row r="32193" spans="3:3" x14ac:dyDescent="0.2">
      <c r="C32193" s="13"/>
    </row>
    <row r="32194" spans="3:3" x14ac:dyDescent="0.2">
      <c r="C32194" s="13"/>
    </row>
    <row r="32195" spans="3:3" x14ac:dyDescent="0.2">
      <c r="C32195" s="13"/>
    </row>
    <row r="32196" spans="3:3" x14ac:dyDescent="0.2">
      <c r="C32196" s="13"/>
    </row>
    <row r="32197" spans="3:3" x14ac:dyDescent="0.2">
      <c r="C32197" s="13"/>
    </row>
    <row r="32198" spans="3:3" x14ac:dyDescent="0.2">
      <c r="C32198" s="13"/>
    </row>
    <row r="32199" spans="3:3" x14ac:dyDescent="0.2">
      <c r="C32199" s="13"/>
    </row>
    <row r="32200" spans="3:3" x14ac:dyDescent="0.2">
      <c r="C32200" s="13"/>
    </row>
    <row r="32201" spans="3:3" x14ac:dyDescent="0.2">
      <c r="C32201" s="13"/>
    </row>
    <row r="32202" spans="3:3" x14ac:dyDescent="0.2">
      <c r="C32202" s="13"/>
    </row>
    <row r="32203" spans="3:3" x14ac:dyDescent="0.2">
      <c r="C32203" s="13"/>
    </row>
    <row r="32204" spans="3:3" x14ac:dyDescent="0.2">
      <c r="C32204" s="13"/>
    </row>
    <row r="32205" spans="3:3" x14ac:dyDescent="0.2">
      <c r="C32205" s="13"/>
    </row>
    <row r="32206" spans="3:3" x14ac:dyDescent="0.2">
      <c r="C32206" s="13"/>
    </row>
    <row r="32207" spans="3:3" x14ac:dyDescent="0.2">
      <c r="C32207" s="13"/>
    </row>
    <row r="32208" spans="3:3" x14ac:dyDescent="0.2">
      <c r="C32208" s="13"/>
    </row>
    <row r="32209" spans="3:3" x14ac:dyDescent="0.2">
      <c r="C32209" s="13"/>
    </row>
    <row r="32210" spans="3:3" x14ac:dyDescent="0.2">
      <c r="C32210" s="13"/>
    </row>
    <row r="32211" spans="3:3" x14ac:dyDescent="0.2">
      <c r="C32211" s="13"/>
    </row>
    <row r="32212" spans="3:3" x14ac:dyDescent="0.2">
      <c r="C32212" s="13"/>
    </row>
    <row r="32213" spans="3:3" x14ac:dyDescent="0.2">
      <c r="C32213" s="13"/>
    </row>
    <row r="32214" spans="3:3" x14ac:dyDescent="0.2">
      <c r="C32214" s="13"/>
    </row>
    <row r="32215" spans="3:3" x14ac:dyDescent="0.2">
      <c r="C32215" s="13"/>
    </row>
    <row r="32216" spans="3:3" x14ac:dyDescent="0.2">
      <c r="C32216" s="13"/>
    </row>
    <row r="32217" spans="3:3" x14ac:dyDescent="0.2">
      <c r="C32217" s="13"/>
    </row>
    <row r="32218" spans="3:3" x14ac:dyDescent="0.2">
      <c r="C32218" s="13"/>
    </row>
    <row r="32219" spans="3:3" x14ac:dyDescent="0.2">
      <c r="C32219" s="13"/>
    </row>
    <row r="32220" spans="3:3" x14ac:dyDescent="0.2">
      <c r="C32220" s="13"/>
    </row>
    <row r="32221" spans="3:3" x14ac:dyDescent="0.2">
      <c r="C32221" s="13"/>
    </row>
    <row r="32222" spans="3:3" x14ac:dyDescent="0.2">
      <c r="C32222" s="13"/>
    </row>
    <row r="32223" spans="3:3" x14ac:dyDescent="0.2">
      <c r="C32223" s="13"/>
    </row>
    <row r="32224" spans="3:3" x14ac:dyDescent="0.2">
      <c r="C32224" s="13"/>
    </row>
    <row r="32225" spans="3:3" x14ac:dyDescent="0.2">
      <c r="C32225" s="13"/>
    </row>
    <row r="32226" spans="3:3" x14ac:dyDescent="0.2">
      <c r="C32226" s="13"/>
    </row>
    <row r="32227" spans="3:3" x14ac:dyDescent="0.2">
      <c r="C32227" s="13"/>
    </row>
    <row r="32228" spans="3:3" x14ac:dyDescent="0.2">
      <c r="C32228" s="13"/>
    </row>
    <row r="32229" spans="3:3" x14ac:dyDescent="0.2">
      <c r="C32229" s="13"/>
    </row>
    <row r="32230" spans="3:3" x14ac:dyDescent="0.2">
      <c r="C32230" s="13"/>
    </row>
    <row r="32231" spans="3:3" x14ac:dyDescent="0.2">
      <c r="C32231" s="13"/>
    </row>
    <row r="32232" spans="3:3" x14ac:dyDescent="0.2">
      <c r="C32232" s="13"/>
    </row>
    <row r="32233" spans="3:3" x14ac:dyDescent="0.2">
      <c r="C32233" s="13"/>
    </row>
    <row r="32234" spans="3:3" x14ac:dyDescent="0.2">
      <c r="C32234" s="13"/>
    </row>
    <row r="32235" spans="3:3" x14ac:dyDescent="0.2">
      <c r="C32235" s="13"/>
    </row>
    <row r="32236" spans="3:3" x14ac:dyDescent="0.2">
      <c r="C32236" s="13"/>
    </row>
    <row r="32237" spans="3:3" x14ac:dyDescent="0.2">
      <c r="C32237" s="13"/>
    </row>
    <row r="32238" spans="3:3" x14ac:dyDescent="0.2">
      <c r="C32238" s="13"/>
    </row>
    <row r="32239" spans="3:3" x14ac:dyDescent="0.2">
      <c r="C32239" s="13"/>
    </row>
    <row r="32240" spans="3:3" x14ac:dyDescent="0.2">
      <c r="C32240" s="13"/>
    </row>
    <row r="32241" spans="3:3" x14ac:dyDescent="0.2">
      <c r="C32241" s="13"/>
    </row>
    <row r="32242" spans="3:3" x14ac:dyDescent="0.2">
      <c r="C32242" s="13"/>
    </row>
    <row r="32243" spans="3:3" x14ac:dyDescent="0.2">
      <c r="C32243" s="13"/>
    </row>
    <row r="32244" spans="3:3" x14ac:dyDescent="0.2">
      <c r="C32244" s="13"/>
    </row>
    <row r="32245" spans="3:3" x14ac:dyDescent="0.2">
      <c r="C32245" s="13"/>
    </row>
    <row r="32246" spans="3:3" x14ac:dyDescent="0.2">
      <c r="C32246" s="13"/>
    </row>
    <row r="32247" spans="3:3" x14ac:dyDescent="0.2">
      <c r="C32247" s="13"/>
    </row>
    <row r="32248" spans="3:3" x14ac:dyDescent="0.2">
      <c r="C32248" s="13"/>
    </row>
    <row r="32249" spans="3:3" x14ac:dyDescent="0.2">
      <c r="C32249" s="13"/>
    </row>
    <row r="32250" spans="3:3" x14ac:dyDescent="0.2">
      <c r="C32250" s="13"/>
    </row>
    <row r="32251" spans="3:3" x14ac:dyDescent="0.2">
      <c r="C32251" s="13"/>
    </row>
    <row r="32252" spans="3:3" x14ac:dyDescent="0.2">
      <c r="C32252" s="13"/>
    </row>
    <row r="32253" spans="3:3" x14ac:dyDescent="0.2">
      <c r="C32253" s="13"/>
    </row>
    <row r="32254" spans="3:3" x14ac:dyDescent="0.2">
      <c r="C32254" s="13"/>
    </row>
    <row r="32255" spans="3:3" x14ac:dyDescent="0.2">
      <c r="C32255" s="13"/>
    </row>
    <row r="32256" spans="3:3" x14ac:dyDescent="0.2">
      <c r="C32256" s="13"/>
    </row>
    <row r="32257" spans="3:3" x14ac:dyDescent="0.2">
      <c r="C32257" s="13"/>
    </row>
    <row r="32258" spans="3:3" x14ac:dyDescent="0.2">
      <c r="C32258" s="13"/>
    </row>
    <row r="32259" spans="3:3" x14ac:dyDescent="0.2">
      <c r="C32259" s="13"/>
    </row>
    <row r="32260" spans="3:3" x14ac:dyDescent="0.2">
      <c r="C32260" s="13"/>
    </row>
    <row r="32261" spans="3:3" x14ac:dyDescent="0.2">
      <c r="C32261" s="13"/>
    </row>
    <row r="32262" spans="3:3" x14ac:dyDescent="0.2">
      <c r="C32262" s="13"/>
    </row>
    <row r="32263" spans="3:3" x14ac:dyDescent="0.2">
      <c r="C32263" s="13"/>
    </row>
    <row r="32264" spans="3:3" x14ac:dyDescent="0.2">
      <c r="C32264" s="13"/>
    </row>
    <row r="32265" spans="3:3" x14ac:dyDescent="0.2">
      <c r="C32265" s="13"/>
    </row>
    <row r="32266" spans="3:3" x14ac:dyDescent="0.2">
      <c r="C32266" s="13"/>
    </row>
    <row r="32267" spans="3:3" x14ac:dyDescent="0.2">
      <c r="C32267" s="13"/>
    </row>
    <row r="32268" spans="3:3" x14ac:dyDescent="0.2">
      <c r="C32268" s="13"/>
    </row>
    <row r="32269" spans="3:3" x14ac:dyDescent="0.2">
      <c r="C32269" s="13"/>
    </row>
    <row r="32270" spans="3:3" x14ac:dyDescent="0.2">
      <c r="C32270" s="13"/>
    </row>
    <row r="32271" spans="3:3" x14ac:dyDescent="0.2">
      <c r="C32271" s="13"/>
    </row>
    <row r="32272" spans="3:3" x14ac:dyDescent="0.2">
      <c r="C32272" s="13"/>
    </row>
    <row r="32273" spans="3:3" x14ac:dyDescent="0.2">
      <c r="C32273" s="13"/>
    </row>
    <row r="32274" spans="3:3" x14ac:dyDescent="0.2">
      <c r="C32274" s="13"/>
    </row>
    <row r="32275" spans="3:3" x14ac:dyDescent="0.2">
      <c r="C32275" s="13"/>
    </row>
    <row r="32276" spans="3:3" x14ac:dyDescent="0.2">
      <c r="C32276" s="13"/>
    </row>
    <row r="32277" spans="3:3" x14ac:dyDescent="0.2">
      <c r="C32277" s="13"/>
    </row>
    <row r="32278" spans="3:3" x14ac:dyDescent="0.2">
      <c r="C32278" s="13"/>
    </row>
    <row r="32279" spans="3:3" x14ac:dyDescent="0.2">
      <c r="C32279" s="13"/>
    </row>
    <row r="32280" spans="3:3" x14ac:dyDescent="0.2">
      <c r="C32280" s="13"/>
    </row>
    <row r="32281" spans="3:3" x14ac:dyDescent="0.2">
      <c r="C32281" s="13"/>
    </row>
    <row r="32282" spans="3:3" x14ac:dyDescent="0.2">
      <c r="C32282" s="13"/>
    </row>
    <row r="32283" spans="3:3" x14ac:dyDescent="0.2">
      <c r="C32283" s="13"/>
    </row>
    <row r="32284" spans="3:3" x14ac:dyDescent="0.2">
      <c r="C32284" s="13"/>
    </row>
    <row r="32285" spans="3:3" x14ac:dyDescent="0.2">
      <c r="C32285" s="13"/>
    </row>
    <row r="32286" spans="3:3" x14ac:dyDescent="0.2">
      <c r="C32286" s="13"/>
    </row>
    <row r="32287" spans="3:3" x14ac:dyDescent="0.2">
      <c r="C32287" s="13"/>
    </row>
    <row r="32288" spans="3:3" x14ac:dyDescent="0.2">
      <c r="C32288" s="13"/>
    </row>
    <row r="32289" spans="3:3" x14ac:dyDescent="0.2">
      <c r="C32289" s="13"/>
    </row>
    <row r="32290" spans="3:3" x14ac:dyDescent="0.2">
      <c r="C32290" s="13"/>
    </row>
    <row r="32291" spans="3:3" x14ac:dyDescent="0.2">
      <c r="C32291" s="13"/>
    </row>
    <row r="32292" spans="3:3" x14ac:dyDescent="0.2">
      <c r="C32292" s="13"/>
    </row>
    <row r="32293" spans="3:3" x14ac:dyDescent="0.2">
      <c r="C32293" s="13"/>
    </row>
    <row r="32294" spans="3:3" x14ac:dyDescent="0.2">
      <c r="C32294" s="13"/>
    </row>
    <row r="32295" spans="3:3" x14ac:dyDescent="0.2">
      <c r="C32295" s="13"/>
    </row>
    <row r="32296" spans="3:3" x14ac:dyDescent="0.2">
      <c r="C32296" s="13"/>
    </row>
    <row r="32297" spans="3:3" x14ac:dyDescent="0.2">
      <c r="C32297" s="13"/>
    </row>
    <row r="32298" spans="3:3" x14ac:dyDescent="0.2">
      <c r="C32298" s="13"/>
    </row>
    <row r="32299" spans="3:3" x14ac:dyDescent="0.2">
      <c r="C32299" s="13"/>
    </row>
    <row r="32300" spans="3:3" x14ac:dyDescent="0.2">
      <c r="C32300" s="13"/>
    </row>
    <row r="32301" spans="3:3" x14ac:dyDescent="0.2">
      <c r="C32301" s="13"/>
    </row>
    <row r="32302" spans="3:3" x14ac:dyDescent="0.2">
      <c r="C32302" s="13"/>
    </row>
    <row r="32303" spans="3:3" x14ac:dyDescent="0.2">
      <c r="C32303" s="13"/>
    </row>
    <row r="32304" spans="3:3" x14ac:dyDescent="0.2">
      <c r="C32304" s="13"/>
    </row>
    <row r="32305" spans="3:3" x14ac:dyDescent="0.2">
      <c r="C32305" s="13"/>
    </row>
    <row r="32306" spans="3:3" x14ac:dyDescent="0.2">
      <c r="C32306" s="13"/>
    </row>
    <row r="32307" spans="3:3" x14ac:dyDescent="0.2">
      <c r="C32307" s="13"/>
    </row>
    <row r="32308" spans="3:3" x14ac:dyDescent="0.2">
      <c r="C32308" s="13"/>
    </row>
    <row r="32309" spans="3:3" x14ac:dyDescent="0.2">
      <c r="C32309" s="13"/>
    </row>
    <row r="32310" spans="3:3" x14ac:dyDescent="0.2">
      <c r="C32310" s="13"/>
    </row>
    <row r="32311" spans="3:3" x14ac:dyDescent="0.2">
      <c r="C32311" s="13"/>
    </row>
    <row r="32312" spans="3:3" x14ac:dyDescent="0.2">
      <c r="C32312" s="13"/>
    </row>
    <row r="32313" spans="3:3" x14ac:dyDescent="0.2">
      <c r="C32313" s="13"/>
    </row>
    <row r="32314" spans="3:3" x14ac:dyDescent="0.2">
      <c r="C32314" s="13"/>
    </row>
    <row r="32315" spans="3:3" x14ac:dyDescent="0.2">
      <c r="C32315" s="13"/>
    </row>
    <row r="32316" spans="3:3" x14ac:dyDescent="0.2">
      <c r="C32316" s="13"/>
    </row>
    <row r="32317" spans="3:3" x14ac:dyDescent="0.2">
      <c r="C32317" s="13"/>
    </row>
    <row r="32318" spans="3:3" x14ac:dyDescent="0.2">
      <c r="C32318" s="13"/>
    </row>
    <row r="32319" spans="3:3" x14ac:dyDescent="0.2">
      <c r="C32319" s="13"/>
    </row>
    <row r="32320" spans="3:3" x14ac:dyDescent="0.2">
      <c r="C32320" s="13"/>
    </row>
    <row r="32321" spans="3:3" x14ac:dyDescent="0.2">
      <c r="C32321" s="13"/>
    </row>
    <row r="32322" spans="3:3" x14ac:dyDescent="0.2">
      <c r="C32322" s="13"/>
    </row>
    <row r="32323" spans="3:3" x14ac:dyDescent="0.2">
      <c r="C32323" s="13"/>
    </row>
    <row r="32324" spans="3:3" x14ac:dyDescent="0.2">
      <c r="C32324" s="13"/>
    </row>
    <row r="32325" spans="3:3" x14ac:dyDescent="0.2">
      <c r="C32325" s="13"/>
    </row>
    <row r="32326" spans="3:3" x14ac:dyDescent="0.2">
      <c r="C32326" s="13"/>
    </row>
    <row r="32327" spans="3:3" x14ac:dyDescent="0.2">
      <c r="C32327" s="13"/>
    </row>
    <row r="32328" spans="3:3" x14ac:dyDescent="0.2">
      <c r="C32328" s="13"/>
    </row>
    <row r="32329" spans="3:3" x14ac:dyDescent="0.2">
      <c r="C32329" s="13"/>
    </row>
    <row r="32330" spans="3:3" x14ac:dyDescent="0.2">
      <c r="C32330" s="13"/>
    </row>
    <row r="32331" spans="3:3" x14ac:dyDescent="0.2">
      <c r="C32331" s="13"/>
    </row>
    <row r="32332" spans="3:3" x14ac:dyDescent="0.2">
      <c r="C32332" s="13"/>
    </row>
    <row r="32333" spans="3:3" x14ac:dyDescent="0.2">
      <c r="C32333" s="13"/>
    </row>
    <row r="32334" spans="3:3" x14ac:dyDescent="0.2">
      <c r="C32334" s="13"/>
    </row>
    <row r="32335" spans="3:3" x14ac:dyDescent="0.2">
      <c r="C32335" s="13"/>
    </row>
    <row r="32336" spans="3:3" x14ac:dyDescent="0.2">
      <c r="C32336" s="13"/>
    </row>
    <row r="32337" spans="3:3" x14ac:dyDescent="0.2">
      <c r="C32337" s="13"/>
    </row>
    <row r="32338" spans="3:3" x14ac:dyDescent="0.2">
      <c r="C32338" s="13"/>
    </row>
    <row r="32339" spans="3:3" x14ac:dyDescent="0.2">
      <c r="C32339" s="13"/>
    </row>
    <row r="32340" spans="3:3" x14ac:dyDescent="0.2">
      <c r="C32340" s="13"/>
    </row>
    <row r="32341" spans="3:3" x14ac:dyDescent="0.2">
      <c r="C32341" s="13"/>
    </row>
    <row r="32342" spans="3:3" x14ac:dyDescent="0.2">
      <c r="C32342" s="13"/>
    </row>
    <row r="32343" spans="3:3" x14ac:dyDescent="0.2">
      <c r="C32343" s="13"/>
    </row>
    <row r="32344" spans="3:3" x14ac:dyDescent="0.2">
      <c r="C32344" s="13"/>
    </row>
    <row r="32345" spans="3:3" x14ac:dyDescent="0.2">
      <c r="C32345" s="13"/>
    </row>
    <row r="32346" spans="3:3" x14ac:dyDescent="0.2">
      <c r="C32346" s="13"/>
    </row>
    <row r="32347" spans="3:3" x14ac:dyDescent="0.2">
      <c r="C32347" s="13"/>
    </row>
    <row r="32348" spans="3:3" x14ac:dyDescent="0.2">
      <c r="C32348" s="13"/>
    </row>
    <row r="32349" spans="3:3" x14ac:dyDescent="0.2">
      <c r="C32349" s="13"/>
    </row>
    <row r="32350" spans="3:3" x14ac:dyDescent="0.2">
      <c r="C32350" s="13"/>
    </row>
    <row r="32351" spans="3:3" x14ac:dyDescent="0.2">
      <c r="C32351" s="13"/>
    </row>
    <row r="32352" spans="3:3" x14ac:dyDescent="0.2">
      <c r="C32352" s="13"/>
    </row>
    <row r="32353" spans="3:3" x14ac:dyDescent="0.2">
      <c r="C32353" s="13"/>
    </row>
    <row r="32354" spans="3:3" x14ac:dyDescent="0.2">
      <c r="C32354" s="13"/>
    </row>
    <row r="32355" spans="3:3" x14ac:dyDescent="0.2">
      <c r="C32355" s="13"/>
    </row>
    <row r="32356" spans="3:3" x14ac:dyDescent="0.2">
      <c r="C32356" s="13"/>
    </row>
    <row r="32357" spans="3:3" x14ac:dyDescent="0.2">
      <c r="C32357" s="13"/>
    </row>
    <row r="32358" spans="3:3" x14ac:dyDescent="0.2">
      <c r="C32358" s="13"/>
    </row>
    <row r="32359" spans="3:3" x14ac:dyDescent="0.2">
      <c r="C32359" s="13"/>
    </row>
    <row r="32360" spans="3:3" x14ac:dyDescent="0.2">
      <c r="C32360" s="13"/>
    </row>
    <row r="32361" spans="3:3" x14ac:dyDescent="0.2">
      <c r="C32361" s="13"/>
    </row>
    <row r="32362" spans="3:3" x14ac:dyDescent="0.2">
      <c r="C32362" s="13"/>
    </row>
    <row r="32363" spans="3:3" x14ac:dyDescent="0.2">
      <c r="C32363" s="13"/>
    </row>
    <row r="32364" spans="3:3" x14ac:dyDescent="0.2">
      <c r="C32364" s="13"/>
    </row>
    <row r="32365" spans="3:3" x14ac:dyDescent="0.2">
      <c r="C32365" s="13"/>
    </row>
    <row r="32366" spans="3:3" x14ac:dyDescent="0.2">
      <c r="C32366" s="13"/>
    </row>
    <row r="32367" spans="3:3" x14ac:dyDescent="0.2">
      <c r="C32367" s="13"/>
    </row>
    <row r="32368" spans="3:3" x14ac:dyDescent="0.2">
      <c r="C32368" s="13"/>
    </row>
    <row r="32369" spans="3:3" x14ac:dyDescent="0.2">
      <c r="C32369" s="13"/>
    </row>
    <row r="32370" spans="3:3" x14ac:dyDescent="0.2">
      <c r="C32370" s="13"/>
    </row>
    <row r="32371" spans="3:3" x14ac:dyDescent="0.2">
      <c r="C32371" s="13"/>
    </row>
    <row r="32372" spans="3:3" x14ac:dyDescent="0.2">
      <c r="C32372" s="13"/>
    </row>
    <row r="32373" spans="3:3" x14ac:dyDescent="0.2">
      <c r="C32373" s="13"/>
    </row>
    <row r="32374" spans="3:3" x14ac:dyDescent="0.2">
      <c r="C32374" s="13"/>
    </row>
    <row r="32375" spans="3:3" x14ac:dyDescent="0.2">
      <c r="C32375" s="13"/>
    </row>
    <row r="32376" spans="3:3" x14ac:dyDescent="0.2">
      <c r="C32376" s="13"/>
    </row>
    <row r="32377" spans="3:3" x14ac:dyDescent="0.2">
      <c r="C32377" s="13"/>
    </row>
    <row r="32378" spans="3:3" x14ac:dyDescent="0.2">
      <c r="C32378" s="13"/>
    </row>
    <row r="32379" spans="3:3" x14ac:dyDescent="0.2">
      <c r="C32379" s="13"/>
    </row>
    <row r="32380" spans="3:3" x14ac:dyDescent="0.2">
      <c r="C32380" s="13"/>
    </row>
    <row r="32381" spans="3:3" x14ac:dyDescent="0.2">
      <c r="C32381" s="13"/>
    </row>
    <row r="32382" spans="3:3" x14ac:dyDescent="0.2">
      <c r="C32382" s="13"/>
    </row>
    <row r="32383" spans="3:3" x14ac:dyDescent="0.2">
      <c r="C32383" s="13"/>
    </row>
    <row r="32384" spans="3:3" x14ac:dyDescent="0.2">
      <c r="C32384" s="13"/>
    </row>
    <row r="32385" spans="3:3" x14ac:dyDescent="0.2">
      <c r="C32385" s="13"/>
    </row>
    <row r="32386" spans="3:3" x14ac:dyDescent="0.2">
      <c r="C32386" s="13"/>
    </row>
    <row r="32387" spans="3:3" x14ac:dyDescent="0.2">
      <c r="C32387" s="13"/>
    </row>
    <row r="32388" spans="3:3" x14ac:dyDescent="0.2">
      <c r="C32388" s="13"/>
    </row>
    <row r="32389" spans="3:3" x14ac:dyDescent="0.2">
      <c r="C32389" s="13"/>
    </row>
    <row r="32390" spans="3:3" x14ac:dyDescent="0.2">
      <c r="C32390" s="13"/>
    </row>
    <row r="32391" spans="3:3" x14ac:dyDescent="0.2">
      <c r="C32391" s="13"/>
    </row>
    <row r="32392" spans="3:3" x14ac:dyDescent="0.2">
      <c r="C32392" s="13"/>
    </row>
    <row r="32393" spans="3:3" x14ac:dyDescent="0.2">
      <c r="C32393" s="13"/>
    </row>
    <row r="32394" spans="3:3" x14ac:dyDescent="0.2">
      <c r="C32394" s="13"/>
    </row>
    <row r="32395" spans="3:3" x14ac:dyDescent="0.2">
      <c r="C32395" s="13"/>
    </row>
    <row r="32396" spans="3:3" x14ac:dyDescent="0.2">
      <c r="C32396" s="13"/>
    </row>
    <row r="32397" spans="3:3" x14ac:dyDescent="0.2">
      <c r="C32397" s="13"/>
    </row>
    <row r="32398" spans="3:3" x14ac:dyDescent="0.2">
      <c r="C32398" s="13"/>
    </row>
    <row r="32399" spans="3:3" x14ac:dyDescent="0.2">
      <c r="C32399" s="13"/>
    </row>
    <row r="32400" spans="3:3" x14ac:dyDescent="0.2">
      <c r="C32400" s="13"/>
    </row>
    <row r="32401" spans="3:3" x14ac:dyDescent="0.2">
      <c r="C32401" s="13"/>
    </row>
    <row r="32402" spans="3:3" x14ac:dyDescent="0.2">
      <c r="C32402" s="13"/>
    </row>
    <row r="32403" spans="3:3" x14ac:dyDescent="0.2">
      <c r="C32403" s="13"/>
    </row>
    <row r="32404" spans="3:3" x14ac:dyDescent="0.2">
      <c r="C32404" s="13"/>
    </row>
    <row r="32405" spans="3:3" x14ac:dyDescent="0.2">
      <c r="C32405" s="13"/>
    </row>
    <row r="32406" spans="3:3" x14ac:dyDescent="0.2">
      <c r="C32406" s="13"/>
    </row>
    <row r="32407" spans="3:3" x14ac:dyDescent="0.2">
      <c r="C32407" s="13"/>
    </row>
    <row r="32408" spans="3:3" x14ac:dyDescent="0.2">
      <c r="C32408" s="13"/>
    </row>
    <row r="32409" spans="3:3" x14ac:dyDescent="0.2">
      <c r="C32409" s="13"/>
    </row>
    <row r="32410" spans="3:3" x14ac:dyDescent="0.2">
      <c r="C32410" s="13"/>
    </row>
    <row r="32411" spans="3:3" x14ac:dyDescent="0.2">
      <c r="C32411" s="13"/>
    </row>
    <row r="32412" spans="3:3" x14ac:dyDescent="0.2">
      <c r="C32412" s="13"/>
    </row>
    <row r="32413" spans="3:3" x14ac:dyDescent="0.2">
      <c r="C32413" s="13"/>
    </row>
    <row r="32414" spans="3:3" x14ac:dyDescent="0.2">
      <c r="C32414" s="13"/>
    </row>
    <row r="32415" spans="3:3" x14ac:dyDescent="0.2">
      <c r="C32415" s="13"/>
    </row>
    <row r="32416" spans="3:3" x14ac:dyDescent="0.2">
      <c r="C32416" s="13"/>
    </row>
    <row r="32417" spans="3:3" x14ac:dyDescent="0.2">
      <c r="C32417" s="13"/>
    </row>
    <row r="32418" spans="3:3" x14ac:dyDescent="0.2">
      <c r="C32418" s="13"/>
    </row>
    <row r="32419" spans="3:3" x14ac:dyDescent="0.2">
      <c r="C32419" s="13"/>
    </row>
    <row r="32420" spans="3:3" x14ac:dyDescent="0.2">
      <c r="C32420" s="13"/>
    </row>
    <row r="32421" spans="3:3" x14ac:dyDescent="0.2">
      <c r="C32421" s="13"/>
    </row>
    <row r="32422" spans="3:3" x14ac:dyDescent="0.2">
      <c r="C32422" s="13"/>
    </row>
    <row r="32423" spans="3:3" x14ac:dyDescent="0.2">
      <c r="C32423" s="13"/>
    </row>
    <row r="32424" spans="3:3" x14ac:dyDescent="0.2">
      <c r="C32424" s="13"/>
    </row>
    <row r="32425" spans="3:3" x14ac:dyDescent="0.2">
      <c r="C32425" s="13"/>
    </row>
    <row r="32426" spans="3:3" x14ac:dyDescent="0.2">
      <c r="C32426" s="13"/>
    </row>
    <row r="32427" spans="3:3" x14ac:dyDescent="0.2">
      <c r="C32427" s="13"/>
    </row>
    <row r="32428" spans="3:3" x14ac:dyDescent="0.2">
      <c r="C32428" s="13"/>
    </row>
    <row r="32429" spans="3:3" x14ac:dyDescent="0.2">
      <c r="C32429" s="13"/>
    </row>
    <row r="32430" spans="3:3" x14ac:dyDescent="0.2">
      <c r="C32430" s="13"/>
    </row>
    <row r="32431" spans="3:3" x14ac:dyDescent="0.2">
      <c r="C32431" s="13"/>
    </row>
    <row r="32432" spans="3:3" x14ac:dyDescent="0.2">
      <c r="C32432" s="13"/>
    </row>
    <row r="32433" spans="3:3" x14ac:dyDescent="0.2">
      <c r="C32433" s="13"/>
    </row>
    <row r="32434" spans="3:3" x14ac:dyDescent="0.2">
      <c r="C32434" s="13"/>
    </row>
    <row r="32435" spans="3:3" x14ac:dyDescent="0.2">
      <c r="C32435" s="13"/>
    </row>
    <row r="32436" spans="3:3" x14ac:dyDescent="0.2">
      <c r="C32436" s="13"/>
    </row>
    <row r="32437" spans="3:3" x14ac:dyDescent="0.2">
      <c r="C32437" s="13"/>
    </row>
    <row r="32438" spans="3:3" x14ac:dyDescent="0.2">
      <c r="C32438" s="13"/>
    </row>
    <row r="32439" spans="3:3" x14ac:dyDescent="0.2">
      <c r="C32439" s="13"/>
    </row>
    <row r="32440" spans="3:3" x14ac:dyDescent="0.2">
      <c r="C32440" s="13"/>
    </row>
    <row r="32441" spans="3:3" x14ac:dyDescent="0.2">
      <c r="C32441" s="13"/>
    </row>
    <row r="32442" spans="3:3" x14ac:dyDescent="0.2">
      <c r="C32442" s="13"/>
    </row>
    <row r="32443" spans="3:3" x14ac:dyDescent="0.2">
      <c r="C32443" s="13"/>
    </row>
    <row r="32444" spans="3:3" x14ac:dyDescent="0.2">
      <c r="C32444" s="13"/>
    </row>
    <row r="32445" spans="3:3" x14ac:dyDescent="0.2">
      <c r="C32445" s="13"/>
    </row>
    <row r="32446" spans="3:3" x14ac:dyDescent="0.2">
      <c r="C32446" s="13"/>
    </row>
    <row r="32447" spans="3:3" x14ac:dyDescent="0.2">
      <c r="C32447" s="13"/>
    </row>
    <row r="32448" spans="3:3" x14ac:dyDescent="0.2">
      <c r="C32448" s="13"/>
    </row>
    <row r="32449" spans="3:3" x14ac:dyDescent="0.2">
      <c r="C32449" s="13"/>
    </row>
    <row r="32450" spans="3:3" x14ac:dyDescent="0.2">
      <c r="C32450" s="13"/>
    </row>
    <row r="32451" spans="3:3" x14ac:dyDescent="0.2">
      <c r="C32451" s="13"/>
    </row>
    <row r="32452" spans="3:3" x14ac:dyDescent="0.2">
      <c r="C32452" s="13"/>
    </row>
    <row r="32453" spans="3:3" x14ac:dyDescent="0.2">
      <c r="C32453" s="13"/>
    </row>
    <row r="32454" spans="3:3" x14ac:dyDescent="0.2">
      <c r="C32454" s="13"/>
    </row>
    <row r="32455" spans="3:3" x14ac:dyDescent="0.2">
      <c r="C32455" s="13"/>
    </row>
    <row r="32456" spans="3:3" x14ac:dyDescent="0.2">
      <c r="C32456" s="13"/>
    </row>
    <row r="32457" spans="3:3" x14ac:dyDescent="0.2">
      <c r="C32457" s="13"/>
    </row>
    <row r="32458" spans="3:3" x14ac:dyDescent="0.2">
      <c r="C32458" s="13"/>
    </row>
    <row r="32459" spans="3:3" x14ac:dyDescent="0.2">
      <c r="C32459" s="13"/>
    </row>
    <row r="32460" spans="3:3" x14ac:dyDescent="0.2">
      <c r="C32460" s="13"/>
    </row>
    <row r="32461" spans="3:3" x14ac:dyDescent="0.2">
      <c r="C32461" s="13"/>
    </row>
    <row r="32462" spans="3:3" x14ac:dyDescent="0.2">
      <c r="C32462" s="13"/>
    </row>
    <row r="32463" spans="3:3" x14ac:dyDescent="0.2">
      <c r="C32463" s="13"/>
    </row>
    <row r="32464" spans="3:3" x14ac:dyDescent="0.2">
      <c r="C32464" s="13"/>
    </row>
    <row r="32465" spans="3:3" x14ac:dyDescent="0.2">
      <c r="C32465" s="13"/>
    </row>
    <row r="32466" spans="3:3" x14ac:dyDescent="0.2">
      <c r="C32466" s="13"/>
    </row>
    <row r="32467" spans="3:3" x14ac:dyDescent="0.2">
      <c r="C32467" s="13"/>
    </row>
    <row r="32468" spans="3:3" x14ac:dyDescent="0.2">
      <c r="C32468" s="13"/>
    </row>
    <row r="32469" spans="3:3" x14ac:dyDescent="0.2">
      <c r="C32469" s="13"/>
    </row>
    <row r="32470" spans="3:3" x14ac:dyDescent="0.2">
      <c r="C32470" s="13"/>
    </row>
    <row r="32471" spans="3:3" x14ac:dyDescent="0.2">
      <c r="C32471" s="13"/>
    </row>
    <row r="32472" spans="3:3" x14ac:dyDescent="0.2">
      <c r="C32472" s="13"/>
    </row>
    <row r="32473" spans="3:3" x14ac:dyDescent="0.2">
      <c r="C32473" s="13"/>
    </row>
    <row r="32474" spans="3:3" x14ac:dyDescent="0.2">
      <c r="C32474" s="13"/>
    </row>
  </sheetData>
  <sheetProtection pivotTables="0"/>
  <mergeCells count="11">
    <mergeCell ref="B5:B8"/>
    <mergeCell ref="A84:B84"/>
    <mergeCell ref="B179:C179"/>
    <mergeCell ref="B178:C178"/>
    <mergeCell ref="A177:C177"/>
    <mergeCell ref="A164:A166"/>
    <mergeCell ref="A176:C176"/>
    <mergeCell ref="A167:A173"/>
    <mergeCell ref="A157:A163"/>
    <mergeCell ref="A153:A156"/>
    <mergeCell ref="B113:B114"/>
  </mergeCells>
  <conditionalFormatting sqref="C62">
    <cfRule type="cellIs" dxfId="13" priority="25" operator="greaterThan">
      <formula>1</formula>
    </cfRule>
  </conditionalFormatting>
  <conditionalFormatting sqref="C63">
    <cfRule type="cellIs" dxfId="12" priority="24" operator="greaterThan">
      <formula>1</formula>
    </cfRule>
  </conditionalFormatting>
  <conditionalFormatting sqref="C105">
    <cfRule type="cellIs" dxfId="11" priority="17" operator="greaterThan">
      <formula>1</formula>
    </cfRule>
  </conditionalFormatting>
  <conditionalFormatting sqref="C106">
    <cfRule type="cellIs" dxfId="10" priority="16" operator="greaterThan">
      <formula>1</formula>
    </cfRule>
  </conditionalFormatting>
  <conditionalFormatting sqref="C107">
    <cfRule type="cellIs" dxfId="9" priority="15" operator="greaterThan">
      <formula>1</formula>
    </cfRule>
  </conditionalFormatting>
  <conditionalFormatting sqref="C108">
    <cfRule type="cellIs" dxfId="8" priority="14" operator="greaterThan">
      <formula>1</formula>
    </cfRule>
  </conditionalFormatting>
  <conditionalFormatting sqref="C119:C120">
    <cfRule type="cellIs" dxfId="7" priority="12" operator="greaterThan">
      <formula>1</formula>
    </cfRule>
  </conditionalFormatting>
  <conditionalFormatting sqref="C64">
    <cfRule type="cellIs" dxfId="6" priority="9" operator="greaterThan">
      <formula>1</formula>
    </cfRule>
  </conditionalFormatting>
  <conditionalFormatting sqref="C65">
    <cfRule type="cellIs" dxfId="5" priority="2" operator="greaterThan">
      <formula>1</formula>
    </cfRule>
  </conditionalFormatting>
  <conditionalFormatting sqref="C66">
    <cfRule type="cellIs" dxfId="4" priority="1" operator="greaterThan">
      <formula>1</formula>
    </cfRule>
  </conditionalFormatting>
  <dataValidations count="1">
    <dataValidation type="list" allowBlank="1" showInputMessage="1" showErrorMessage="1" sqref="C98:C104 C75 C166:C173 C84 C96 C109:C110 C164 C159:C161 C122 C45:C58 C88:C92 C153:C157">
      <formula1>"Oui,Non"</formula1>
    </dataValidation>
  </dataValidations>
  <pageMargins left="0.25" right="0.25"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 déroulantes'!$D$2:$D$5</xm:f>
          </x14:formula1>
          <xm:sqref>C44</xm:sqref>
        </x14:dataValidation>
        <x14:dataValidation type="list" allowBlank="1" showInputMessage="1" showErrorMessage="1">
          <x14:formula1>
            <xm:f>'listes déroulantes'!$F$2:$F$5</xm:f>
          </x14:formula1>
          <xm:sqref>C106</xm:sqref>
        </x14:dataValidation>
        <x14:dataValidation type="list" allowBlank="1" showInputMessage="1" showErrorMessage="1">
          <x14:formula1>
            <xm:f>'listes déroulantes'!$A$1:$A$2</xm:f>
          </x14:formula1>
          <xm:sqref>C87 C113:C114 C71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topLeftCell="A49" workbookViewId="0">
      <selection activeCell="G15" sqref="G15"/>
    </sheetView>
  </sheetViews>
  <sheetFormatPr baseColWidth="10" defaultRowHeight="15" x14ac:dyDescent="0.25"/>
  <cols>
    <col min="1" max="1" width="11.5703125" customWidth="1"/>
    <col min="2" max="2" width="24.85546875" customWidth="1"/>
    <col min="3" max="3" width="44.140625" bestFit="1" customWidth="1"/>
    <col min="4" max="4" width="19.42578125" customWidth="1"/>
    <col min="5" max="5" width="35" customWidth="1"/>
    <col min="6" max="7" width="34" customWidth="1"/>
  </cols>
  <sheetData>
    <row r="1" spans="1:15" ht="63.75" x14ac:dyDescent="0.25">
      <c r="A1" t="s">
        <v>241</v>
      </c>
      <c r="B1" t="s">
        <v>242</v>
      </c>
      <c r="C1" t="s">
        <v>462</v>
      </c>
      <c r="D1" t="s">
        <v>599</v>
      </c>
      <c r="E1" t="s">
        <v>603</v>
      </c>
      <c r="F1" t="s">
        <v>604</v>
      </c>
      <c r="G1" t="s">
        <v>598</v>
      </c>
      <c r="H1" s="20" t="s">
        <v>57</v>
      </c>
      <c r="I1" s="24" t="s">
        <v>58</v>
      </c>
      <c r="J1" s="24" t="s">
        <v>59</v>
      </c>
      <c r="K1" s="24" t="s">
        <v>60</v>
      </c>
      <c r="L1" t="s">
        <v>4931</v>
      </c>
      <c r="M1" t="s">
        <v>4929</v>
      </c>
      <c r="N1" t="s">
        <v>4930</v>
      </c>
      <c r="O1" t="s">
        <v>5067</v>
      </c>
    </row>
    <row r="2" spans="1:15" x14ac:dyDescent="0.25">
      <c r="A2">
        <v>210008520</v>
      </c>
      <c r="B2" t="s">
        <v>98</v>
      </c>
      <c r="C2" t="s">
        <v>243</v>
      </c>
      <c r="D2" t="s">
        <v>600</v>
      </c>
      <c r="E2" t="str">
        <f>CONCATENATE(Tableau1[[#This Row],[Adresse2]]," ", Tableau1[[#This Row],[CP et Ville]])</f>
        <v>6 R DU DOCTEUR LAVIROTTE 21340 NOLAY</v>
      </c>
      <c r="F2" t="s">
        <v>244</v>
      </c>
      <c r="G2" t="s">
        <v>463</v>
      </c>
      <c r="H2">
        <v>20</v>
      </c>
      <c r="K2">
        <v>1</v>
      </c>
      <c r="L2" t="s">
        <v>4932</v>
      </c>
      <c r="M2">
        <f>LEN(Tableau1[[#This Row],[communesdesservies]])</f>
        <v>326</v>
      </c>
      <c r="N2">
        <f t="shared" ref="N2:N33" si="0">LEN(SUBSTITUTE(L2,",",""))</f>
        <v>303</v>
      </c>
      <c r="O2">
        <f>Tableau1[[#This Row],[Colonne1]]-Tableau1[[#This Row],[Colonne2]]+1</f>
        <v>24</v>
      </c>
    </row>
    <row r="3" spans="1:15" x14ac:dyDescent="0.25">
      <c r="A3">
        <v>210983383</v>
      </c>
      <c r="B3" t="s">
        <v>99</v>
      </c>
      <c r="C3" t="s">
        <v>245</v>
      </c>
      <c r="D3" t="s">
        <v>601</v>
      </c>
      <c r="E3" t="str">
        <f>CONCATENATE(Tableau1[[#This Row],[Adresse2]]," ", Tableau1[[#This Row],[CP et Ville]])</f>
        <v>89 AV DU LAC 21000 DIJON</v>
      </c>
      <c r="F3" t="s">
        <v>246</v>
      </c>
      <c r="G3" t="s">
        <v>464</v>
      </c>
      <c r="H3">
        <v>69</v>
      </c>
      <c r="K3">
        <v>8</v>
      </c>
      <c r="L3" t="s">
        <v>4933</v>
      </c>
      <c r="M3">
        <f>LEN(Tableau1[[#This Row],[communesdesservies]])</f>
        <v>136</v>
      </c>
      <c r="N3">
        <f t="shared" si="0"/>
        <v>127</v>
      </c>
      <c r="O3">
        <f>Tableau1[[#This Row],[Colonne1]]-Tableau1[[#This Row],[Colonne2]]+1</f>
        <v>10</v>
      </c>
    </row>
    <row r="4" spans="1:15" x14ac:dyDescent="0.25">
      <c r="A4">
        <v>210002408</v>
      </c>
      <c r="B4" t="s">
        <v>100</v>
      </c>
      <c r="C4" t="s">
        <v>247</v>
      </c>
      <c r="D4" t="s">
        <v>600</v>
      </c>
      <c r="E4" t="str">
        <f>CONCATENATE(Tableau1[[#This Row],[Adresse2]]," ", Tableau1[[#This Row],[CP et Ville]])</f>
        <v>1 R HAUTE 21400 NOD SUR SEINE</v>
      </c>
      <c r="F4" t="s">
        <v>248</v>
      </c>
      <c r="G4" t="s">
        <v>465</v>
      </c>
      <c r="H4">
        <v>23</v>
      </c>
      <c r="L4" t="s">
        <v>4934</v>
      </c>
      <c r="M4">
        <f>LEN(Tableau1[[#This Row],[communesdesservies]])</f>
        <v>551</v>
      </c>
      <c r="N4">
        <f t="shared" si="0"/>
        <v>514</v>
      </c>
      <c r="O4">
        <f>Tableau1[[#This Row],[Colonne1]]-Tableau1[[#This Row],[Colonne2]]+1</f>
        <v>38</v>
      </c>
    </row>
    <row r="5" spans="1:15" x14ac:dyDescent="0.25">
      <c r="A5">
        <v>210004859</v>
      </c>
      <c r="B5" t="s">
        <v>101</v>
      </c>
      <c r="C5" t="s">
        <v>249</v>
      </c>
      <c r="D5" t="s">
        <v>600</v>
      </c>
      <c r="E5" t="str">
        <f>CONCATENATE(Tableau1[[#This Row],[Adresse2]]," ", Tableau1[[#This Row],[CP et Ville]])</f>
        <v>7 R GUENIOT 21350 VITTEAUX</v>
      </c>
      <c r="F5" t="s">
        <v>250</v>
      </c>
      <c r="G5" t="s">
        <v>466</v>
      </c>
      <c r="H5">
        <v>14</v>
      </c>
      <c r="J5">
        <v>10</v>
      </c>
      <c r="K5">
        <v>3</v>
      </c>
      <c r="L5" t="s">
        <v>4935</v>
      </c>
      <c r="M5">
        <f>LEN(Tableau1[[#This Row],[communesdesservies]])</f>
        <v>426</v>
      </c>
      <c r="N5">
        <f t="shared" si="0"/>
        <v>393</v>
      </c>
      <c r="O5">
        <f>Tableau1[[#This Row],[Colonne1]]-Tableau1[[#This Row],[Colonne2]]+1</f>
        <v>34</v>
      </c>
    </row>
    <row r="6" spans="1:15" x14ac:dyDescent="0.25">
      <c r="A6">
        <v>210007480</v>
      </c>
      <c r="B6" t="s">
        <v>102</v>
      </c>
      <c r="C6" t="s">
        <v>249</v>
      </c>
      <c r="D6" t="s">
        <v>600</v>
      </c>
      <c r="E6" t="str">
        <f>CONCATENATE(Tableau1[[#This Row],[Adresse2]]," ", Tableau1[[#This Row],[CP et Ville]])</f>
        <v>1  CHEMIN DES BAINS 21150 ALISE STE REINE</v>
      </c>
      <c r="F6" t="s">
        <v>251</v>
      </c>
      <c r="G6" t="s">
        <v>467</v>
      </c>
      <c r="H6">
        <v>23</v>
      </c>
      <c r="J6">
        <v>10</v>
      </c>
      <c r="L6" t="s">
        <v>4936</v>
      </c>
      <c r="M6">
        <f>LEN(Tableau1[[#This Row],[communesdesservies]])</f>
        <v>744</v>
      </c>
      <c r="N6">
        <f t="shared" si="0"/>
        <v>694</v>
      </c>
      <c r="O6">
        <f>Tableau1[[#This Row],[Colonne1]]-Tableau1[[#This Row],[Colonne2]]+1</f>
        <v>51</v>
      </c>
    </row>
    <row r="7" spans="1:15" x14ac:dyDescent="0.25">
      <c r="A7">
        <v>210986964</v>
      </c>
      <c r="B7" t="s">
        <v>103</v>
      </c>
      <c r="C7" t="s">
        <v>249</v>
      </c>
      <c r="D7" t="s">
        <v>600</v>
      </c>
      <c r="E7" t="str">
        <f>CONCATENATE(Tableau1[[#This Row],[Adresse2]]," ", Tableau1[[#This Row],[CP et Ville]])</f>
        <v>2 R COURTEPEE 21210 SAULIEU</v>
      </c>
      <c r="F7" t="s">
        <v>252</v>
      </c>
      <c r="G7" t="s">
        <v>468</v>
      </c>
      <c r="H7">
        <v>25</v>
      </c>
      <c r="L7" t="s">
        <v>4937</v>
      </c>
      <c r="M7">
        <f>LEN(Tableau1[[#This Row],[communesdesservies]])</f>
        <v>365</v>
      </c>
      <c r="N7">
        <f t="shared" si="0"/>
        <v>341</v>
      </c>
      <c r="O7">
        <f>Tableau1[[#This Row],[Colonne1]]-Tableau1[[#This Row],[Colonne2]]+1</f>
        <v>25</v>
      </c>
    </row>
    <row r="8" spans="1:15" x14ac:dyDescent="0.25">
      <c r="A8">
        <v>210007597</v>
      </c>
      <c r="B8" t="s">
        <v>104</v>
      </c>
      <c r="C8" t="s">
        <v>253</v>
      </c>
      <c r="D8" t="s">
        <v>600</v>
      </c>
      <c r="E8" t="str">
        <f>CONCATENATE(Tableau1[[#This Row],[Adresse2]]," ", Tableau1[[#This Row],[CP et Ville]])</f>
        <v>6 R HENRI CHALLAND 21703 NUITS ST GEORGES CEDEX</v>
      </c>
      <c r="F8" t="s">
        <v>254</v>
      </c>
      <c r="G8" t="s">
        <v>469</v>
      </c>
      <c r="H8">
        <v>27</v>
      </c>
      <c r="K8">
        <v>2</v>
      </c>
      <c r="L8" t="s">
        <v>4938</v>
      </c>
      <c r="M8">
        <f>LEN(Tableau1[[#This Row],[communesdesservies]])</f>
        <v>618</v>
      </c>
      <c r="N8">
        <f t="shared" si="0"/>
        <v>568</v>
      </c>
      <c r="O8">
        <f>Tableau1[[#This Row],[Colonne1]]-Tableau1[[#This Row],[Colonne2]]+1</f>
        <v>51</v>
      </c>
    </row>
    <row r="9" spans="1:15" x14ac:dyDescent="0.25">
      <c r="A9">
        <v>210009924</v>
      </c>
      <c r="B9" t="s">
        <v>105</v>
      </c>
      <c r="C9" t="s">
        <v>253</v>
      </c>
      <c r="D9" t="s">
        <v>600</v>
      </c>
      <c r="E9" t="str">
        <f>CONCATENATE(Tableau1[[#This Row],[Adresse2]]," ", Tableau1[[#This Row],[CP et Ville]])</f>
        <v>3 R DES CAPUCINS 21230 ARNAY LE DUC</v>
      </c>
      <c r="F9" t="s">
        <v>255</v>
      </c>
      <c r="G9" t="s">
        <v>470</v>
      </c>
      <c r="H9">
        <v>22</v>
      </c>
      <c r="K9">
        <v>1</v>
      </c>
      <c r="L9" t="s">
        <v>4939</v>
      </c>
      <c r="M9">
        <f>LEN(Tableau1[[#This Row],[communesdesservies]])</f>
        <v>521</v>
      </c>
      <c r="N9">
        <f t="shared" si="0"/>
        <v>480</v>
      </c>
      <c r="O9">
        <f>Tableau1[[#This Row],[Colonne1]]-Tableau1[[#This Row],[Colonne2]]+1</f>
        <v>42</v>
      </c>
    </row>
    <row r="10" spans="1:15" x14ac:dyDescent="0.25">
      <c r="A10">
        <v>210003539</v>
      </c>
      <c r="B10" t="s">
        <v>106</v>
      </c>
      <c r="C10" t="s">
        <v>256</v>
      </c>
      <c r="D10" t="s">
        <v>600</v>
      </c>
      <c r="E10" t="str">
        <f>CONCATENATE(Tableau1[[#This Row],[Adresse2]]," ", Tableau1[[#This Row],[CP et Ville]])</f>
        <v>21 R VICTOR HUGO 21120 IS SUR TILLE</v>
      </c>
      <c r="F10" t="s">
        <v>257</v>
      </c>
      <c r="G10" t="s">
        <v>471</v>
      </c>
      <c r="H10">
        <v>29</v>
      </c>
      <c r="K10">
        <v>5</v>
      </c>
      <c r="L10" t="s">
        <v>4940</v>
      </c>
      <c r="M10">
        <f>LEN(Tableau1[[#This Row],[communesdesservies]])</f>
        <v>487</v>
      </c>
      <c r="N10">
        <f t="shared" si="0"/>
        <v>446</v>
      </c>
      <c r="O10">
        <f>Tableau1[[#This Row],[Colonne1]]-Tableau1[[#This Row],[Colonne2]]+1</f>
        <v>42</v>
      </c>
    </row>
    <row r="11" spans="1:15" x14ac:dyDescent="0.25">
      <c r="A11">
        <v>210006359</v>
      </c>
      <c r="B11" t="s">
        <v>107</v>
      </c>
      <c r="C11" t="s">
        <v>258</v>
      </c>
      <c r="D11" t="s">
        <v>600</v>
      </c>
      <c r="E11" t="str">
        <f>CONCATENATE(Tableau1[[#This Row],[Adresse2]]," ", Tableau1[[#This Row],[CP et Ville]])</f>
        <v>5 R DU CHÂTEAU 21130 AUXONNE</v>
      </c>
      <c r="F11" t="s">
        <v>259</v>
      </c>
      <c r="G11" t="s">
        <v>472</v>
      </c>
      <c r="H11">
        <v>16</v>
      </c>
      <c r="K11">
        <v>1</v>
      </c>
      <c r="L11" t="s">
        <v>2049</v>
      </c>
      <c r="M11">
        <f>LEN(Tableau1[[#This Row],[communesdesservies]])</f>
        <v>7</v>
      </c>
      <c r="N11">
        <f t="shared" si="0"/>
        <v>7</v>
      </c>
      <c r="O11">
        <f>Tableau1[[#This Row],[Colonne1]]-Tableau1[[#This Row],[Colonne2]]+1</f>
        <v>1</v>
      </c>
    </row>
    <row r="12" spans="1:15" x14ac:dyDescent="0.25">
      <c r="A12">
        <v>210006698</v>
      </c>
      <c r="B12" t="s">
        <v>108</v>
      </c>
      <c r="C12" t="s">
        <v>260</v>
      </c>
      <c r="D12" t="s">
        <v>601</v>
      </c>
      <c r="E12" t="str">
        <f>CONCATENATE(Tableau1[[#This Row],[Adresse2]]," ", Tableau1[[#This Row],[CP et Ville]])</f>
        <v>22 R DE LA LIBERTÉ 21140 SEMUR EN AUXOIS</v>
      </c>
      <c r="F12" t="s">
        <v>261</v>
      </c>
      <c r="G12" t="s">
        <v>473</v>
      </c>
      <c r="H12">
        <v>15</v>
      </c>
      <c r="K12">
        <v>1</v>
      </c>
      <c r="L12" t="s">
        <v>4941</v>
      </c>
      <c r="M12">
        <f>LEN(Tableau1[[#This Row],[communesdesservies]])</f>
        <v>246</v>
      </c>
      <c r="N12">
        <f t="shared" si="0"/>
        <v>229</v>
      </c>
      <c r="O12">
        <f>Tableau1[[#This Row],[Colonne1]]-Tableau1[[#This Row],[Colonne2]]+1</f>
        <v>18</v>
      </c>
    </row>
    <row r="13" spans="1:15" x14ac:dyDescent="0.25">
      <c r="A13">
        <v>210010856</v>
      </c>
      <c r="B13" t="s">
        <v>109</v>
      </c>
      <c r="C13" t="s">
        <v>260</v>
      </c>
      <c r="D13" t="s">
        <v>601</v>
      </c>
      <c r="E13" t="str">
        <f>CONCATENATE(Tableau1[[#This Row],[Adresse2]]," ", Tableau1[[#This Row],[CP et Ville]])</f>
        <v>2 R DU TANISOT 21220 GEVREY CHAMBERTIN</v>
      </c>
      <c r="F13" t="s">
        <v>262</v>
      </c>
      <c r="G13" t="s">
        <v>474</v>
      </c>
      <c r="H13">
        <v>18</v>
      </c>
      <c r="K13">
        <v>2</v>
      </c>
      <c r="L13" t="s">
        <v>4942</v>
      </c>
      <c r="M13">
        <f>LEN(Tableau1[[#This Row],[communesdesservies]])</f>
        <v>392</v>
      </c>
      <c r="N13">
        <f t="shared" si="0"/>
        <v>361</v>
      </c>
      <c r="O13">
        <f>Tableau1[[#This Row],[Colonne1]]-Tableau1[[#This Row],[Colonne2]]+1</f>
        <v>32</v>
      </c>
    </row>
    <row r="14" spans="1:15" x14ac:dyDescent="0.25">
      <c r="A14">
        <v>210010864</v>
      </c>
      <c r="B14" t="s">
        <v>110</v>
      </c>
      <c r="C14" t="s">
        <v>260</v>
      </c>
      <c r="D14" t="s">
        <v>601</v>
      </c>
      <c r="E14" t="str">
        <f>CONCATENATE(Tableau1[[#This Row],[Adresse2]]," ", Tableau1[[#This Row],[CP et Ville]])</f>
        <v>48B  GRANDE RUE 21310 MIREBEAU SUR BEZE</v>
      </c>
      <c r="F14" t="s">
        <v>263</v>
      </c>
      <c r="G14" t="s">
        <v>475</v>
      </c>
      <c r="H14">
        <v>35</v>
      </c>
      <c r="K14">
        <v>3</v>
      </c>
      <c r="L14" t="s">
        <v>4943</v>
      </c>
      <c r="M14">
        <f>LEN(Tableau1[[#This Row],[communesdesservies]])</f>
        <v>727</v>
      </c>
      <c r="N14">
        <f t="shared" si="0"/>
        <v>677</v>
      </c>
      <c r="O14">
        <f>Tableau1[[#This Row],[Colonne1]]-Tableau1[[#This Row],[Colonne2]]+1</f>
        <v>51</v>
      </c>
    </row>
    <row r="15" spans="1:15" x14ac:dyDescent="0.25">
      <c r="A15">
        <v>210982138</v>
      </c>
      <c r="B15" t="s">
        <v>111</v>
      </c>
      <c r="C15" t="s">
        <v>260</v>
      </c>
      <c r="D15" t="s">
        <v>601</v>
      </c>
      <c r="E15" t="str">
        <f>CONCATENATE(Tableau1[[#This Row],[Adresse2]]," ", Tableau1[[#This Row],[CP et Ville]])</f>
        <v>154 RTE DE DIJON 21200 BEAUNE</v>
      </c>
      <c r="F15" t="s">
        <v>264</v>
      </c>
      <c r="G15" t="s">
        <v>476</v>
      </c>
      <c r="H15">
        <v>61</v>
      </c>
      <c r="J15">
        <v>16</v>
      </c>
      <c r="K15">
        <v>9</v>
      </c>
      <c r="L15" t="s">
        <v>4944</v>
      </c>
      <c r="M15">
        <f>LEN(Tableau1[[#This Row],[communesdesservies]])</f>
        <v>417</v>
      </c>
      <c r="N15">
        <f t="shared" si="0"/>
        <v>387</v>
      </c>
      <c r="O15">
        <f>Tableau1[[#This Row],[Colonne1]]-Tableau1[[#This Row],[Colonne2]]+1</f>
        <v>31</v>
      </c>
    </row>
    <row r="16" spans="1:15" x14ac:dyDescent="0.25">
      <c r="A16">
        <v>210982765</v>
      </c>
      <c r="B16" t="s">
        <v>112</v>
      </c>
      <c r="C16" t="s">
        <v>260</v>
      </c>
      <c r="D16" t="s">
        <v>601</v>
      </c>
      <c r="E16" t="str">
        <f>CONCATENATE(Tableau1[[#This Row],[Adresse2]]," ", Tableau1[[#This Row],[CP et Ville]])</f>
        <v>2 R DES AIGUISONS 21802 QUETIGNY CEDEX</v>
      </c>
      <c r="F16" t="s">
        <v>265</v>
      </c>
      <c r="G16" t="s">
        <v>477</v>
      </c>
      <c r="H16">
        <v>254</v>
      </c>
      <c r="K16">
        <v>15</v>
      </c>
      <c r="L16" t="s">
        <v>4945</v>
      </c>
      <c r="M16">
        <f>LEN(Tableau1[[#This Row],[communesdesservies]])</f>
        <v>271</v>
      </c>
      <c r="N16">
        <f t="shared" si="0"/>
        <v>250</v>
      </c>
      <c r="O16">
        <f>Tableau1[[#This Row],[Colonne1]]-Tableau1[[#This Row],[Colonne2]]+1</f>
        <v>22</v>
      </c>
    </row>
    <row r="17" spans="1:15" x14ac:dyDescent="0.25">
      <c r="A17">
        <v>210984183</v>
      </c>
      <c r="B17" t="s">
        <v>113</v>
      </c>
      <c r="C17" t="s">
        <v>260</v>
      </c>
      <c r="D17" t="s">
        <v>601</v>
      </c>
      <c r="E17" t="str">
        <f>CONCATENATE(Tableau1[[#This Row],[Adresse2]]," ", Tableau1[[#This Row],[CP et Ville]])</f>
        <v>2 R DELA VILLE DU PUY 21400 CHATILLON SUR SEINE</v>
      </c>
      <c r="F17" t="s">
        <v>266</v>
      </c>
      <c r="G17" t="s">
        <v>478</v>
      </c>
      <c r="H17">
        <v>33</v>
      </c>
      <c r="K17">
        <v>2</v>
      </c>
      <c r="L17" t="s">
        <v>4946</v>
      </c>
      <c r="M17">
        <f>LEN(Tableau1[[#This Row],[communesdesservies]])</f>
        <v>486</v>
      </c>
      <c r="N17">
        <f t="shared" si="0"/>
        <v>445</v>
      </c>
      <c r="O17">
        <f>Tableau1[[#This Row],[Colonne1]]-Tableau1[[#This Row],[Colonne2]]+1</f>
        <v>42</v>
      </c>
    </row>
    <row r="18" spans="1:15" x14ac:dyDescent="0.25">
      <c r="A18">
        <v>210984696</v>
      </c>
      <c r="B18" t="s">
        <v>114</v>
      </c>
      <c r="C18" t="s">
        <v>260</v>
      </c>
      <c r="D18" t="s">
        <v>601</v>
      </c>
      <c r="E18" t="str">
        <f>CONCATENATE(Tableau1[[#This Row],[Adresse2]]," ", Tableau1[[#This Row],[CP et Ville]])</f>
        <v>6 R DU VIEUX CHATEAU 21540 SOMBERNON</v>
      </c>
      <c r="F18" t="s">
        <v>267</v>
      </c>
      <c r="G18" t="s">
        <v>479</v>
      </c>
      <c r="H18">
        <v>25</v>
      </c>
      <c r="K18">
        <v>1</v>
      </c>
      <c r="L18" t="s">
        <v>4947</v>
      </c>
      <c r="M18">
        <f>LEN(Tableau1[[#This Row],[communesdesservies]])</f>
        <v>385</v>
      </c>
      <c r="N18">
        <f t="shared" si="0"/>
        <v>358</v>
      </c>
      <c r="O18">
        <f>Tableau1[[#This Row],[Colonne1]]-Tableau1[[#This Row],[Colonne2]]+1</f>
        <v>28</v>
      </c>
    </row>
    <row r="19" spans="1:15" x14ac:dyDescent="0.25">
      <c r="A19">
        <v>210986469</v>
      </c>
      <c r="B19" t="s">
        <v>115</v>
      </c>
      <c r="C19" t="s">
        <v>260</v>
      </c>
      <c r="D19" t="s">
        <v>601</v>
      </c>
      <c r="E19" t="str">
        <f>CONCATENATE(Tableau1[[#This Row],[Adresse2]]," ", Tableau1[[#This Row],[CP et Ville]])</f>
        <v>36 R CARNOT 21500 MONTBARD</v>
      </c>
      <c r="F19" t="s">
        <v>268</v>
      </c>
      <c r="G19" t="s">
        <v>480</v>
      </c>
      <c r="H19">
        <v>37</v>
      </c>
      <c r="K19">
        <v>1</v>
      </c>
      <c r="L19" t="s">
        <v>4948</v>
      </c>
      <c r="M19">
        <f>LEN(Tableau1[[#This Row],[communesdesservies]])</f>
        <v>232</v>
      </c>
      <c r="N19">
        <f t="shared" si="0"/>
        <v>214</v>
      </c>
      <c r="O19">
        <f>Tableau1[[#This Row],[Colonne1]]-Tableau1[[#This Row],[Colonne2]]+1</f>
        <v>19</v>
      </c>
    </row>
    <row r="20" spans="1:15" x14ac:dyDescent="0.25">
      <c r="A20">
        <v>580000750</v>
      </c>
      <c r="B20" t="s">
        <v>116</v>
      </c>
      <c r="C20" t="s">
        <v>260</v>
      </c>
      <c r="D20" t="s">
        <v>601</v>
      </c>
      <c r="E20" t="str">
        <f>CONCATENATE(Tableau1[[#This Row],[Adresse2]]," ", Tableau1[[#This Row],[CP et Ville]])</f>
        <v>12 BD SAINT EXUPERY 58000 NEVERS</v>
      </c>
      <c r="F20" t="s">
        <v>269</v>
      </c>
      <c r="G20" t="s">
        <v>481</v>
      </c>
      <c r="H20">
        <v>57</v>
      </c>
      <c r="K20">
        <v>5</v>
      </c>
      <c r="L20" t="s">
        <v>4949</v>
      </c>
      <c r="M20">
        <f>LEN(Tableau1[[#This Row],[communesdesservies]])</f>
        <v>275</v>
      </c>
      <c r="N20">
        <f t="shared" si="0"/>
        <v>256</v>
      </c>
      <c r="O20">
        <f>Tableau1[[#This Row],[Colonne1]]-Tableau1[[#This Row],[Colonne2]]+1</f>
        <v>20</v>
      </c>
    </row>
    <row r="21" spans="1:15" x14ac:dyDescent="0.25">
      <c r="A21">
        <v>890008915</v>
      </c>
      <c r="B21" t="s">
        <v>117</v>
      </c>
      <c r="C21" t="s">
        <v>260</v>
      </c>
      <c r="D21" t="s">
        <v>601</v>
      </c>
      <c r="E21" t="str">
        <f>CONCATENATE(Tableau1[[#This Row],[Adresse2]]," ", Tableau1[[#This Row],[CP et Ville]])</f>
        <v xml:space="preserve"> 89630 QUARRE LES TOMBES</v>
      </c>
      <c r="G21" t="s">
        <v>482</v>
      </c>
      <c r="H21">
        <v>7</v>
      </c>
      <c r="L21" t="s">
        <v>4950</v>
      </c>
      <c r="M21">
        <f>LEN(Tableau1[[#This Row],[communesdesservies]])</f>
        <v>119</v>
      </c>
      <c r="N21">
        <f t="shared" si="0"/>
        <v>113</v>
      </c>
      <c r="O21">
        <f>Tableau1[[#This Row],[Colonne1]]-Tableau1[[#This Row],[Colonne2]]+1</f>
        <v>7</v>
      </c>
    </row>
    <row r="22" spans="1:15" x14ac:dyDescent="0.25">
      <c r="A22">
        <v>890971294</v>
      </c>
      <c r="B22" t="s">
        <v>118</v>
      </c>
      <c r="C22" t="s">
        <v>260</v>
      </c>
      <c r="D22" t="s">
        <v>601</v>
      </c>
      <c r="E22" t="str">
        <f>CONCATENATE(Tableau1[[#This Row],[Adresse2]]," ", Tableau1[[#This Row],[CP et Ville]])</f>
        <v>1 AV FONTAINE STE MARG 89000 AUXERRE</v>
      </c>
      <c r="F22" t="s">
        <v>270</v>
      </c>
      <c r="G22" t="s">
        <v>483</v>
      </c>
      <c r="H22">
        <v>65</v>
      </c>
      <c r="J22">
        <v>10</v>
      </c>
      <c r="K22">
        <v>5</v>
      </c>
      <c r="L22" t="s">
        <v>4951</v>
      </c>
      <c r="M22">
        <f>LEN(Tableau1[[#This Row],[communesdesservies]])</f>
        <v>173</v>
      </c>
      <c r="N22">
        <f t="shared" si="0"/>
        <v>159</v>
      </c>
      <c r="O22">
        <f>Tableau1[[#This Row],[Colonne1]]-Tableau1[[#This Row],[Colonne2]]+1</f>
        <v>15</v>
      </c>
    </row>
    <row r="23" spans="1:15" x14ac:dyDescent="0.25">
      <c r="A23">
        <v>210001384</v>
      </c>
      <c r="B23" t="s">
        <v>119</v>
      </c>
      <c r="C23" t="s">
        <v>271</v>
      </c>
      <c r="D23" t="s">
        <v>601</v>
      </c>
      <c r="E23" t="str">
        <f>CONCATENATE(Tableau1[[#This Row],[Adresse2]]," ", Tableau1[[#This Row],[CP et Ville]])</f>
        <v>14 IMP DU FAUBOURG SAINT GEORGES 21250 SEURRE</v>
      </c>
      <c r="F23" t="s">
        <v>272</v>
      </c>
      <c r="G23" t="s">
        <v>484</v>
      </c>
      <c r="H23">
        <v>42</v>
      </c>
      <c r="K23">
        <v>3</v>
      </c>
      <c r="L23" t="s">
        <v>4952</v>
      </c>
      <c r="M23">
        <f>LEN(Tableau1[[#This Row],[communesdesservies]])</f>
        <v>513</v>
      </c>
      <c r="N23">
        <f t="shared" si="0"/>
        <v>474</v>
      </c>
      <c r="O23">
        <f>Tableau1[[#This Row],[Colonne1]]-Tableau1[[#This Row],[Colonne2]]+1</f>
        <v>40</v>
      </c>
    </row>
    <row r="24" spans="1:15" x14ac:dyDescent="0.25">
      <c r="A24">
        <v>210001400</v>
      </c>
      <c r="B24" t="s">
        <v>120</v>
      </c>
      <c r="C24" t="s">
        <v>271</v>
      </c>
      <c r="D24" t="s">
        <v>601</v>
      </c>
      <c r="E24" t="str">
        <f>CONCATENATE(Tableau1[[#This Row],[Adresse2]]," ", Tableau1[[#This Row],[CP et Ville]])</f>
        <v>3B R CARNOT 21500 MONTBARD</v>
      </c>
      <c r="F24" t="s">
        <v>273</v>
      </c>
      <c r="G24" t="s">
        <v>480</v>
      </c>
      <c r="H24">
        <v>11</v>
      </c>
      <c r="K24">
        <v>1</v>
      </c>
      <c r="L24" t="s">
        <v>4953</v>
      </c>
      <c r="M24">
        <f>LEN(Tableau1[[#This Row],[communesdesservies]])</f>
        <v>279</v>
      </c>
      <c r="N24">
        <f t="shared" si="0"/>
        <v>260</v>
      </c>
      <c r="O24">
        <f>Tableau1[[#This Row],[Colonne1]]-Tableau1[[#This Row],[Colonne2]]+1</f>
        <v>20</v>
      </c>
    </row>
    <row r="25" spans="1:15" x14ac:dyDescent="0.25">
      <c r="A25">
        <v>210001426</v>
      </c>
      <c r="B25" t="s">
        <v>121</v>
      </c>
      <c r="C25" t="s">
        <v>271</v>
      </c>
      <c r="D25" t="s">
        <v>601</v>
      </c>
      <c r="E25" t="str">
        <f>CONCATENATE(Tableau1[[#This Row],[Adresse2]]," ", Tableau1[[#This Row],[CP et Ville]])</f>
        <v xml:space="preserve"> 21290 RECEY SUR OURCE</v>
      </c>
      <c r="G25" t="s">
        <v>485</v>
      </c>
      <c r="H25">
        <v>9</v>
      </c>
      <c r="L25" t="s">
        <v>4954</v>
      </c>
      <c r="M25">
        <f>LEN(Tableau1[[#This Row],[communesdesservies]])</f>
        <v>227</v>
      </c>
      <c r="N25">
        <f t="shared" si="0"/>
        <v>211</v>
      </c>
      <c r="O25">
        <f>Tableau1[[#This Row],[Colonne1]]-Tableau1[[#This Row],[Colonne2]]+1</f>
        <v>17</v>
      </c>
    </row>
    <row r="26" spans="1:15" x14ac:dyDescent="0.25">
      <c r="A26">
        <v>210002820</v>
      </c>
      <c r="B26" t="s">
        <v>122</v>
      </c>
      <c r="C26" t="s">
        <v>271</v>
      </c>
      <c r="D26" t="s">
        <v>601</v>
      </c>
      <c r="E26" t="str">
        <f>CONCATENATE(Tableau1[[#This Row],[Adresse2]]," ", Tableau1[[#This Row],[CP et Ville]])</f>
        <v>13 R LAFAYETTE 21130 AUXONNE</v>
      </c>
      <c r="F26" t="s">
        <v>274</v>
      </c>
      <c r="G26" t="s">
        <v>472</v>
      </c>
      <c r="H26">
        <v>12</v>
      </c>
      <c r="K26">
        <v>2</v>
      </c>
      <c r="L26" t="s">
        <v>4955</v>
      </c>
      <c r="M26">
        <f>LEN(Tableau1[[#This Row],[communesdesservies]])</f>
        <v>182</v>
      </c>
      <c r="N26">
        <f t="shared" si="0"/>
        <v>168</v>
      </c>
      <c r="O26">
        <f>Tableau1[[#This Row],[Colonne1]]-Tableau1[[#This Row],[Colonne2]]+1</f>
        <v>15</v>
      </c>
    </row>
    <row r="27" spans="1:15" x14ac:dyDescent="0.25">
      <c r="A27">
        <v>210007449</v>
      </c>
      <c r="B27" t="s">
        <v>123</v>
      </c>
      <c r="C27" t="s">
        <v>271</v>
      </c>
      <c r="D27" t="s">
        <v>601</v>
      </c>
      <c r="E27" t="str">
        <f>CONCATENATE(Tableau1[[#This Row],[Adresse2]]," ", Tableau1[[#This Row],[CP et Ville]])</f>
        <v xml:space="preserve"> 21520 MONTIGNY SUR AUBE</v>
      </c>
      <c r="G27" t="s">
        <v>486</v>
      </c>
      <c r="H27">
        <v>12</v>
      </c>
      <c r="L27" t="s">
        <v>4956</v>
      </c>
      <c r="M27">
        <f>LEN(Tableau1[[#This Row],[communesdesservies]])</f>
        <v>206</v>
      </c>
      <c r="N27">
        <f t="shared" si="0"/>
        <v>191</v>
      </c>
      <c r="O27">
        <f>Tableau1[[#This Row],[Colonne1]]-Tableau1[[#This Row],[Colonne2]]+1</f>
        <v>16</v>
      </c>
    </row>
    <row r="28" spans="1:15" x14ac:dyDescent="0.25">
      <c r="A28">
        <v>210010823</v>
      </c>
      <c r="B28" t="s">
        <v>124</v>
      </c>
      <c r="C28" t="s">
        <v>271</v>
      </c>
      <c r="D28" t="s">
        <v>601</v>
      </c>
      <c r="E28" t="str">
        <f>CONCATENATE(Tableau1[[#This Row],[Adresse2]]," ", Tableau1[[#This Row],[CP et Ville]])</f>
        <v>4B R DE LA GARE 21110 GENLIS</v>
      </c>
      <c r="F28" t="s">
        <v>275</v>
      </c>
      <c r="G28" t="s">
        <v>487</v>
      </c>
      <c r="H28">
        <v>25</v>
      </c>
      <c r="K28">
        <v>4</v>
      </c>
      <c r="L28" t="s">
        <v>4957</v>
      </c>
      <c r="M28">
        <f>LEN(Tableau1[[#This Row],[communesdesservies]])</f>
        <v>335</v>
      </c>
      <c r="N28">
        <f t="shared" si="0"/>
        <v>309</v>
      </c>
      <c r="O28">
        <f>Tableau1[[#This Row],[Colonne1]]-Tableau1[[#This Row],[Colonne2]]+1</f>
        <v>27</v>
      </c>
    </row>
    <row r="29" spans="1:15" x14ac:dyDescent="0.25">
      <c r="A29">
        <v>210010831</v>
      </c>
      <c r="B29" t="s">
        <v>125</v>
      </c>
      <c r="C29" t="s">
        <v>271</v>
      </c>
      <c r="D29" t="s">
        <v>601</v>
      </c>
      <c r="E29" t="str">
        <f>CONCATENATE(Tableau1[[#This Row],[Adresse2]]," ", Tableau1[[#This Row],[CP et Ville]])</f>
        <v>24 R CARNOT 21440 ST SEINE L ABBAYE</v>
      </c>
      <c r="F29" t="s">
        <v>276</v>
      </c>
      <c r="G29" t="s">
        <v>488</v>
      </c>
      <c r="H29">
        <v>10</v>
      </c>
      <c r="L29" t="s">
        <v>4958</v>
      </c>
      <c r="M29">
        <f>LEN(Tableau1[[#This Row],[communesdesservies]])</f>
        <v>250</v>
      </c>
      <c r="N29">
        <f t="shared" si="0"/>
        <v>231</v>
      </c>
      <c r="O29">
        <f>Tableau1[[#This Row],[Colonne1]]-Tableau1[[#This Row],[Colonne2]]+1</f>
        <v>20</v>
      </c>
    </row>
    <row r="30" spans="1:15" x14ac:dyDescent="0.25">
      <c r="A30">
        <v>210986535</v>
      </c>
      <c r="B30" t="s">
        <v>126</v>
      </c>
      <c r="C30" t="s">
        <v>271</v>
      </c>
      <c r="D30" t="s">
        <v>601</v>
      </c>
      <c r="E30" t="str">
        <f>CONCATENATE(Tableau1[[#This Row],[Adresse2]]," ", Tableau1[[#This Row],[CP et Ville]])</f>
        <v>15 PL DE LA REPUBLIQUE 21210 SAULIEU</v>
      </c>
      <c r="F30" t="s">
        <v>277</v>
      </c>
      <c r="G30" t="s">
        <v>468</v>
      </c>
      <c r="H30">
        <v>15</v>
      </c>
      <c r="K30">
        <v>1</v>
      </c>
      <c r="L30" t="s">
        <v>4959</v>
      </c>
      <c r="M30">
        <f>LEN(Tableau1[[#This Row],[communesdesservies]])</f>
        <v>169</v>
      </c>
      <c r="N30">
        <f t="shared" si="0"/>
        <v>155</v>
      </c>
      <c r="O30">
        <f>Tableau1[[#This Row],[Colonne1]]-Tableau1[[#This Row],[Colonne2]]+1</f>
        <v>15</v>
      </c>
    </row>
    <row r="31" spans="1:15" x14ac:dyDescent="0.25">
      <c r="A31">
        <v>210986543</v>
      </c>
      <c r="B31" t="s">
        <v>127</v>
      </c>
      <c r="C31" t="s">
        <v>271</v>
      </c>
      <c r="D31" t="s">
        <v>601</v>
      </c>
      <c r="E31" t="str">
        <f>CONCATENATE(Tableau1[[#This Row],[Adresse2]]," ", Tableau1[[#This Row],[CP et Ville]])</f>
        <v>16 PL PIERRE ET MARIE CURIE 21320 POUILLY EN AUXOIS</v>
      </c>
      <c r="F31" t="s">
        <v>278</v>
      </c>
      <c r="G31" t="s">
        <v>489</v>
      </c>
      <c r="H31">
        <v>12</v>
      </c>
      <c r="K31">
        <v>1</v>
      </c>
      <c r="L31" t="s">
        <v>4960</v>
      </c>
      <c r="M31">
        <f>LEN(Tableau1[[#This Row],[communesdesservies]])</f>
        <v>328</v>
      </c>
      <c r="N31">
        <f t="shared" si="0"/>
        <v>304</v>
      </c>
      <c r="O31">
        <f>Tableau1[[#This Row],[Colonne1]]-Tableau1[[#This Row],[Colonne2]]+1</f>
        <v>25</v>
      </c>
    </row>
    <row r="32" spans="1:15" x14ac:dyDescent="0.25">
      <c r="A32">
        <v>210983995</v>
      </c>
      <c r="B32" t="s">
        <v>128</v>
      </c>
      <c r="C32" t="s">
        <v>279</v>
      </c>
      <c r="D32" t="s">
        <v>601</v>
      </c>
      <c r="E32" t="str">
        <f>CONCATENATE(Tableau1[[#This Row],[Adresse2]]," ", Tableau1[[#This Row],[CP et Ville]])</f>
        <v>15 AV JEAN BERTIN 21072 DIJON CEDEX</v>
      </c>
      <c r="F32" t="s">
        <v>280</v>
      </c>
      <c r="G32" t="s">
        <v>490</v>
      </c>
      <c r="H32">
        <v>156</v>
      </c>
      <c r="J32">
        <v>10</v>
      </c>
      <c r="K32">
        <v>19</v>
      </c>
      <c r="L32" t="s">
        <v>4961</v>
      </c>
      <c r="M32">
        <f>LEN(Tableau1[[#This Row],[communesdesservies]])</f>
        <v>280</v>
      </c>
      <c r="N32">
        <f t="shared" si="0"/>
        <v>259</v>
      </c>
      <c r="O32">
        <f>Tableau1[[#This Row],[Colonne1]]-Tableau1[[#This Row],[Colonne2]]+1</f>
        <v>22</v>
      </c>
    </row>
    <row r="33" spans="1:15" x14ac:dyDescent="0.25">
      <c r="A33">
        <v>710970716</v>
      </c>
      <c r="B33" t="s">
        <v>129</v>
      </c>
      <c r="C33" t="s">
        <v>279</v>
      </c>
      <c r="D33" t="s">
        <v>601</v>
      </c>
      <c r="E33" t="str">
        <f>CONCATENATE(Tableau1[[#This Row],[Adresse2]]," ", Tableau1[[#This Row],[CP et Ville]])</f>
        <v>9 BD FREDERIC LATOUCHE 71407 AUTUN CEDEX</v>
      </c>
      <c r="F33" t="s">
        <v>281</v>
      </c>
      <c r="G33" t="s">
        <v>491</v>
      </c>
      <c r="H33">
        <v>113</v>
      </c>
      <c r="K33">
        <v>3</v>
      </c>
      <c r="L33" t="s">
        <v>4962</v>
      </c>
      <c r="M33">
        <f>LEN(Tableau1[[#This Row],[communesdesservies]])</f>
        <v>604</v>
      </c>
      <c r="N33">
        <f t="shared" si="0"/>
        <v>555</v>
      </c>
      <c r="O33">
        <f>Tableau1[[#This Row],[Colonne1]]-Tableau1[[#This Row],[Colonne2]]+1</f>
        <v>50</v>
      </c>
    </row>
    <row r="34" spans="1:15" x14ac:dyDescent="0.25">
      <c r="A34">
        <v>250010907</v>
      </c>
      <c r="B34" t="s">
        <v>130</v>
      </c>
      <c r="C34" t="s">
        <v>282</v>
      </c>
      <c r="D34" t="s">
        <v>600</v>
      </c>
      <c r="E34" t="str">
        <f>CONCATENATE(Tableau1[[#This Row],[Adresse2]]," ", Tableau1[[#This Row],[CP et Ville]])</f>
        <v>9 R DU MARECHAL LECLERC 25503 MORTEAU CEDEX</v>
      </c>
      <c r="F34" t="s">
        <v>283</v>
      </c>
      <c r="G34" t="s">
        <v>492</v>
      </c>
      <c r="H34">
        <v>52</v>
      </c>
      <c r="K34">
        <v>3</v>
      </c>
      <c r="L34" t="s">
        <v>4963</v>
      </c>
      <c r="M34">
        <f>LEN(Tableau1[[#This Row],[communesdesservies]])</f>
        <v>165</v>
      </c>
      <c r="N34">
        <f t="shared" ref="N34:N65" si="1">LEN(SUBSTITUTE(L34,",",""))</f>
        <v>151</v>
      </c>
      <c r="O34">
        <f>Tableau1[[#This Row],[Colonne1]]-Tableau1[[#This Row],[Colonne2]]+1</f>
        <v>15</v>
      </c>
    </row>
    <row r="35" spans="1:15" x14ac:dyDescent="0.25">
      <c r="A35">
        <v>250010527</v>
      </c>
      <c r="B35" t="s">
        <v>131</v>
      </c>
      <c r="C35" t="s">
        <v>284</v>
      </c>
      <c r="D35" t="s">
        <v>600</v>
      </c>
      <c r="E35" t="str">
        <f>CONCATENATE(Tableau1[[#This Row],[Adresse2]]," ", Tableau1[[#This Row],[CP et Ville]])</f>
        <v>2 FG SAINT ETIENNE 25304 PONTARLIER CEDEX</v>
      </c>
      <c r="F35" t="s">
        <v>285</v>
      </c>
      <c r="G35" t="s">
        <v>493</v>
      </c>
      <c r="H35">
        <v>56</v>
      </c>
      <c r="K35">
        <v>1</v>
      </c>
      <c r="L35" t="s">
        <v>4964</v>
      </c>
      <c r="M35">
        <f>LEN(Tableau1[[#This Row],[communesdesservies]])</f>
        <v>245</v>
      </c>
      <c r="N35">
        <f t="shared" si="1"/>
        <v>226</v>
      </c>
      <c r="O35">
        <f>Tableau1[[#This Row],[Colonne1]]-Tableau1[[#This Row],[Colonne2]]+1</f>
        <v>20</v>
      </c>
    </row>
    <row r="36" spans="1:15" x14ac:dyDescent="0.25">
      <c r="A36">
        <v>250014818</v>
      </c>
      <c r="B36" t="s">
        <v>132</v>
      </c>
      <c r="C36" t="s">
        <v>284</v>
      </c>
      <c r="D36" t="s">
        <v>600</v>
      </c>
      <c r="E36" t="str">
        <f>CONCATENATE(Tableau1[[#This Row],[Adresse2]]," ", Tableau1[[#This Row],[CP et Ville]])</f>
        <v>12 R DU ROCHERET 25270 LEVIER</v>
      </c>
      <c r="F36" t="s">
        <v>286</v>
      </c>
      <c r="G36" t="s">
        <v>494</v>
      </c>
      <c r="H36">
        <v>26</v>
      </c>
      <c r="K36">
        <v>1</v>
      </c>
      <c r="L36" t="s">
        <v>4965</v>
      </c>
      <c r="M36">
        <f>LEN(Tableau1[[#This Row],[communesdesservies]])</f>
        <v>380</v>
      </c>
      <c r="N36">
        <f t="shared" si="1"/>
        <v>352</v>
      </c>
      <c r="O36">
        <f>Tableau1[[#This Row],[Colonne1]]-Tableau1[[#This Row],[Colonne2]]+1</f>
        <v>29</v>
      </c>
    </row>
    <row r="37" spans="1:15" x14ac:dyDescent="0.25">
      <c r="A37">
        <v>250010998</v>
      </c>
      <c r="B37" t="s">
        <v>133</v>
      </c>
      <c r="C37" t="s">
        <v>287</v>
      </c>
      <c r="D37" t="s">
        <v>600</v>
      </c>
      <c r="E37" t="str">
        <f>CONCATENATE(Tableau1[[#This Row],[Adresse2]]," ", Tableau1[[#This Row],[CP et Ville]])</f>
        <v>5 R DES VERGERS 25290 ORNANS</v>
      </c>
      <c r="F37" t="s">
        <v>288</v>
      </c>
      <c r="G37" t="s">
        <v>495</v>
      </c>
      <c r="H37">
        <v>32</v>
      </c>
      <c r="K37">
        <v>5</v>
      </c>
      <c r="L37" t="s">
        <v>4966</v>
      </c>
      <c r="M37">
        <f>LEN(Tableau1[[#This Row],[communesdesservies]])</f>
        <v>327</v>
      </c>
      <c r="N37">
        <f t="shared" si="1"/>
        <v>300</v>
      </c>
      <c r="O37">
        <f>Tableau1[[#This Row],[Colonne1]]-Tableau1[[#This Row],[Colonne2]]+1</f>
        <v>28</v>
      </c>
    </row>
    <row r="38" spans="1:15" x14ac:dyDescent="0.25">
      <c r="A38">
        <v>250011582</v>
      </c>
      <c r="B38" t="s">
        <v>134</v>
      </c>
      <c r="C38" t="s">
        <v>289</v>
      </c>
      <c r="D38" t="s">
        <v>600</v>
      </c>
      <c r="E38" t="str">
        <f>CONCATENATE(Tableau1[[#This Row],[Adresse2]]," ", Tableau1[[#This Row],[CP et Ville]])</f>
        <v>9 R DE L'HOPITAL 25390 FLANGEBOUCHE</v>
      </c>
      <c r="F38" t="s">
        <v>290</v>
      </c>
      <c r="G38" t="s">
        <v>496</v>
      </c>
      <c r="H38">
        <v>35</v>
      </c>
      <c r="K38">
        <v>1</v>
      </c>
      <c r="L38" t="s">
        <v>4967</v>
      </c>
      <c r="M38">
        <f>LEN(Tableau1[[#This Row],[communesdesservies]])</f>
        <v>530</v>
      </c>
      <c r="N38">
        <f t="shared" si="1"/>
        <v>490</v>
      </c>
      <c r="O38">
        <f>Tableau1[[#This Row],[Colonne1]]-Tableau1[[#This Row],[Colonne2]]+1</f>
        <v>41</v>
      </c>
    </row>
    <row r="39" spans="1:15" ht="29.25" customHeight="1" x14ac:dyDescent="0.25">
      <c r="A39">
        <v>250010584</v>
      </c>
      <c r="B39" t="s">
        <v>135</v>
      </c>
      <c r="C39" t="s">
        <v>291</v>
      </c>
      <c r="D39" t="s">
        <v>600</v>
      </c>
      <c r="E39" t="str">
        <f>CONCATENATE(Tableau1[[#This Row],[Adresse2]]," ", Tableau1[[#This Row],[CP et Ville]])</f>
        <v>40 R DE LA GARE 25620 MAMIROLLE</v>
      </c>
      <c r="F39" t="s">
        <v>292</v>
      </c>
      <c r="G39" t="s">
        <v>497</v>
      </c>
      <c r="H39">
        <v>35</v>
      </c>
      <c r="K39">
        <v>2</v>
      </c>
      <c r="L39" s="141" t="s">
        <v>4968</v>
      </c>
      <c r="M39">
        <f>LEN(Tableau1[[#This Row],[communesdesservies]])</f>
        <v>414</v>
      </c>
      <c r="N39">
        <f t="shared" si="1"/>
        <v>386</v>
      </c>
      <c r="O39">
        <f>Tableau1[[#This Row],[Colonne1]]-Tableau1[[#This Row],[Colonne2]]+1</f>
        <v>29</v>
      </c>
    </row>
    <row r="40" spans="1:15" x14ac:dyDescent="0.25">
      <c r="A40">
        <v>250007754</v>
      </c>
      <c r="B40" t="s">
        <v>136</v>
      </c>
      <c r="C40" t="s">
        <v>293</v>
      </c>
      <c r="D40" t="s">
        <v>601</v>
      </c>
      <c r="E40" t="str">
        <f>CONCATENATE(Tableau1[[#This Row],[Adresse2]]," ", Tableau1[[#This Row],[CP et Ville]])</f>
        <v>19 AV DE LA GARE 25680 ROUGEMONT</v>
      </c>
      <c r="F40" t="s">
        <v>294</v>
      </c>
      <c r="G40" t="s">
        <v>498</v>
      </c>
      <c r="H40">
        <v>25</v>
      </c>
      <c r="L40" t="s">
        <v>4969</v>
      </c>
      <c r="M40">
        <f>LEN(Tableau1[[#This Row],[communesdesservies]])</f>
        <v>289</v>
      </c>
      <c r="N40">
        <f t="shared" si="1"/>
        <v>263</v>
      </c>
      <c r="O40">
        <f>Tableau1[[#This Row],[Colonne1]]-Tableau1[[#This Row],[Colonne2]]+1</f>
        <v>27</v>
      </c>
    </row>
    <row r="41" spans="1:15" x14ac:dyDescent="0.25">
      <c r="A41">
        <v>250011228</v>
      </c>
      <c r="B41" t="s">
        <v>137</v>
      </c>
      <c r="C41" t="s">
        <v>293</v>
      </c>
      <c r="D41" t="s">
        <v>601</v>
      </c>
      <c r="E41" t="str">
        <f>CONCATENATE(Tableau1[[#This Row],[Adresse2]]," ", Tableau1[[#This Row],[CP et Ville]])</f>
        <v>17 R DE LA PRAIRIE 25110 BAUME LES DAMES</v>
      </c>
      <c r="F41" t="s">
        <v>295</v>
      </c>
      <c r="G41" t="s">
        <v>499</v>
      </c>
      <c r="H41">
        <v>45</v>
      </c>
      <c r="K41">
        <v>2</v>
      </c>
      <c r="L41" t="s">
        <v>4970</v>
      </c>
      <c r="M41">
        <f>LEN(Tableau1[[#This Row],[communesdesservies]])</f>
        <v>674</v>
      </c>
      <c r="N41">
        <f t="shared" si="1"/>
        <v>618</v>
      </c>
      <c r="O41">
        <f>Tableau1[[#This Row],[Colonne1]]-Tableau1[[#This Row],[Colonne2]]+1</f>
        <v>57</v>
      </c>
    </row>
    <row r="42" spans="1:15" x14ac:dyDescent="0.25">
      <c r="A42">
        <v>250014883</v>
      </c>
      <c r="B42" t="s">
        <v>138</v>
      </c>
      <c r="C42" t="s">
        <v>293</v>
      </c>
      <c r="D42" t="s">
        <v>601</v>
      </c>
      <c r="E42" t="str">
        <f>CONCATENATE(Tableau1[[#This Row],[Adresse2]]," ", Tableau1[[#This Row],[CP et Ville]])</f>
        <v>5 R DES BOUTONS D OR 25120 MAICHE</v>
      </c>
      <c r="F42" t="s">
        <v>296</v>
      </c>
      <c r="G42" t="s">
        <v>500</v>
      </c>
      <c r="H42">
        <v>50</v>
      </c>
      <c r="K42">
        <v>2</v>
      </c>
      <c r="L42" t="s">
        <v>4971</v>
      </c>
      <c r="M42">
        <f>LEN(Tableau1[[#This Row],[communesdesservies]])</f>
        <v>695</v>
      </c>
      <c r="N42">
        <f t="shared" si="1"/>
        <v>645</v>
      </c>
      <c r="O42">
        <f>Tableau1[[#This Row],[Colonne1]]-Tableau1[[#This Row],[Colonne2]]+1</f>
        <v>51</v>
      </c>
    </row>
    <row r="43" spans="1:15" x14ac:dyDescent="0.25">
      <c r="A43">
        <v>250009446</v>
      </c>
      <c r="B43" t="s">
        <v>139</v>
      </c>
      <c r="C43" t="s">
        <v>297</v>
      </c>
      <c r="D43" t="s">
        <v>601</v>
      </c>
      <c r="E43" t="str">
        <f>CONCATENATE(Tableau1[[#This Row],[Adresse2]]," ", Tableau1[[#This Row],[CP et Ville]])</f>
        <v>17 R SOCHAUX 25200 GRAND CHARMONT</v>
      </c>
      <c r="F43" t="s">
        <v>298</v>
      </c>
      <c r="G43" t="s">
        <v>501</v>
      </c>
      <c r="H43">
        <v>42</v>
      </c>
      <c r="K43">
        <v>5</v>
      </c>
      <c r="L43" t="s">
        <v>4972</v>
      </c>
      <c r="M43">
        <f>LEN(Tableau1[[#This Row],[communesdesservies]])</f>
        <v>130</v>
      </c>
      <c r="N43">
        <f t="shared" si="1"/>
        <v>120</v>
      </c>
      <c r="O43">
        <f>Tableau1[[#This Row],[Colonne1]]-Tableau1[[#This Row],[Colonne2]]+1</f>
        <v>11</v>
      </c>
    </row>
    <row r="44" spans="1:15" x14ac:dyDescent="0.25">
      <c r="A44">
        <v>250010980</v>
      </c>
      <c r="B44" t="s">
        <v>140</v>
      </c>
      <c r="C44" t="s">
        <v>297</v>
      </c>
      <c r="D44" t="s">
        <v>601</v>
      </c>
      <c r="E44" t="str">
        <f>CONCATENATE(Tableau1[[#This Row],[Adresse2]]," ", Tableau1[[#This Row],[CP et Ville]])</f>
        <v>84 R DE BESANCON 25630 STE SUZANNE</v>
      </c>
      <c r="F44" t="s">
        <v>299</v>
      </c>
      <c r="G44" t="s">
        <v>502</v>
      </c>
      <c r="H44">
        <v>28</v>
      </c>
      <c r="K44">
        <v>5</v>
      </c>
      <c r="L44" t="s">
        <v>4973</v>
      </c>
      <c r="M44">
        <f>LEN(Tableau1[[#This Row],[communesdesservies]])</f>
        <v>355</v>
      </c>
      <c r="N44">
        <f t="shared" si="1"/>
        <v>326</v>
      </c>
      <c r="O44">
        <f>Tableau1[[#This Row],[Colonne1]]-Tableau1[[#This Row],[Colonne2]]+1</f>
        <v>30</v>
      </c>
    </row>
    <row r="45" spans="1:15" x14ac:dyDescent="0.25">
      <c r="A45">
        <v>700784317</v>
      </c>
      <c r="B45" t="s">
        <v>141</v>
      </c>
      <c r="C45" t="s">
        <v>297</v>
      </c>
      <c r="D45" t="s">
        <v>601</v>
      </c>
      <c r="E45" t="str">
        <f>CONCATENATE(Tableau1[[#This Row],[Adresse2]]," ", Tableau1[[#This Row],[CP et Ville]])</f>
        <v>3 R JULES FERRY 70400 HERICOURT</v>
      </c>
      <c r="F45" t="s">
        <v>300</v>
      </c>
      <c r="G45" t="s">
        <v>503</v>
      </c>
      <c r="H45">
        <v>39</v>
      </c>
      <c r="K45">
        <v>2</v>
      </c>
      <c r="L45" t="s">
        <v>4974</v>
      </c>
      <c r="M45">
        <f>LEN(Tableau1[[#This Row],[communesdesservies]])</f>
        <v>232</v>
      </c>
      <c r="N45">
        <f t="shared" si="1"/>
        <v>211</v>
      </c>
      <c r="O45">
        <f>Tableau1[[#This Row],[Colonne1]]-Tableau1[[#This Row],[Colonne2]]+1</f>
        <v>22</v>
      </c>
    </row>
    <row r="46" spans="1:15" x14ac:dyDescent="0.25">
      <c r="A46">
        <v>250010758</v>
      </c>
      <c r="B46" t="s">
        <v>142</v>
      </c>
      <c r="C46" t="s">
        <v>301</v>
      </c>
      <c r="D46" t="s">
        <v>601</v>
      </c>
      <c r="E46" t="str">
        <f>CONCATENATE(Tableau1[[#This Row],[Adresse2]]," ", Tableau1[[#This Row],[CP et Ville]])</f>
        <v>3 R DE LA RESISTANCE 25150 PONT DE ROIDE VERMONDANS</v>
      </c>
      <c r="F46" t="s">
        <v>302</v>
      </c>
      <c r="G46" t="s">
        <v>504</v>
      </c>
      <c r="H46">
        <v>61</v>
      </c>
      <c r="K46">
        <v>3</v>
      </c>
      <c r="L46" t="s">
        <v>4975</v>
      </c>
      <c r="M46">
        <f>LEN(Tableau1[[#This Row],[communesdesservies]])</f>
        <v>611</v>
      </c>
      <c r="N46">
        <f t="shared" si="1"/>
        <v>561</v>
      </c>
      <c r="O46">
        <f>Tableau1[[#This Row],[Colonne1]]-Tableau1[[#This Row],[Colonne2]]+1</f>
        <v>51</v>
      </c>
    </row>
    <row r="47" spans="1:15" x14ac:dyDescent="0.25">
      <c r="A47">
        <v>250005949</v>
      </c>
      <c r="B47" t="s">
        <v>143</v>
      </c>
      <c r="C47" t="s">
        <v>303</v>
      </c>
      <c r="D47" t="s">
        <v>600</v>
      </c>
      <c r="E47" t="str">
        <f>CONCATENATE(Tableau1[[#This Row],[Adresse2]]," ", Tableau1[[#This Row],[CP et Ville]])</f>
        <v>7 RTE DE LYON 25440 QUINGEY</v>
      </c>
      <c r="F47" t="s">
        <v>304</v>
      </c>
      <c r="G47" t="s">
        <v>505</v>
      </c>
      <c r="H47">
        <v>50</v>
      </c>
      <c r="L47" t="s">
        <v>4976</v>
      </c>
      <c r="M47">
        <f>LEN(Tableau1[[#This Row],[communesdesservies]])</f>
        <v>418</v>
      </c>
      <c r="N47">
        <f t="shared" si="1"/>
        <v>379</v>
      </c>
      <c r="O47">
        <f>Tableau1[[#This Row],[Colonne1]]-Tableau1[[#This Row],[Colonne2]]+1</f>
        <v>40</v>
      </c>
    </row>
    <row r="48" spans="1:15" x14ac:dyDescent="0.25">
      <c r="A48">
        <v>250005964</v>
      </c>
      <c r="B48" t="s">
        <v>144</v>
      </c>
      <c r="C48" t="s">
        <v>305</v>
      </c>
      <c r="D48" t="s">
        <v>602</v>
      </c>
      <c r="E48" t="str">
        <f>CONCATENATE(Tableau1[[#This Row],[Adresse2]]," ", Tableau1[[#This Row],[CP et Ville]])</f>
        <v>9 R PICASSO 25034 BESANCON CEDEX</v>
      </c>
      <c r="F48" t="s">
        <v>306</v>
      </c>
      <c r="G48" t="s">
        <v>506</v>
      </c>
      <c r="H48">
        <v>57</v>
      </c>
      <c r="K48">
        <v>2</v>
      </c>
      <c r="L48" t="s">
        <v>1383</v>
      </c>
      <c r="M48">
        <f>LEN(Tableau1[[#This Row],[communesdesservies]])</f>
        <v>8</v>
      </c>
      <c r="N48">
        <f t="shared" si="1"/>
        <v>8</v>
      </c>
      <c r="O48">
        <f>Tableau1[[#This Row],[Colonne1]]-Tableau1[[#This Row],[Colonne2]]+1</f>
        <v>1</v>
      </c>
    </row>
    <row r="49" spans="1:15" x14ac:dyDescent="0.25">
      <c r="A49">
        <v>250005956</v>
      </c>
      <c r="B49" t="s">
        <v>145</v>
      </c>
      <c r="C49" t="s">
        <v>307</v>
      </c>
      <c r="D49" t="s">
        <v>600</v>
      </c>
      <c r="E49" t="str">
        <f>CONCATENATE(Tableau1[[#This Row],[Adresse2]]," ", Tableau1[[#This Row],[CP et Ville]])</f>
        <v>11 R MAURICE RAVEL 25205 MONTBELIARD CEDEX</v>
      </c>
      <c r="F49" t="s">
        <v>308</v>
      </c>
      <c r="G49" t="s">
        <v>507</v>
      </c>
      <c r="H49">
        <v>62</v>
      </c>
      <c r="J49">
        <v>12</v>
      </c>
      <c r="K49">
        <v>7</v>
      </c>
      <c r="L49" t="s">
        <v>1165</v>
      </c>
      <c r="M49">
        <f>LEN(Tableau1[[#This Row],[communesdesservies]])</f>
        <v>11</v>
      </c>
      <c r="N49">
        <f t="shared" si="1"/>
        <v>11</v>
      </c>
      <c r="O49">
        <f>Tableau1[[#This Row],[Colonne1]]-Tableau1[[#This Row],[Colonne2]]+1</f>
        <v>1</v>
      </c>
    </row>
    <row r="50" spans="1:15" x14ac:dyDescent="0.25">
      <c r="A50">
        <v>250005972</v>
      </c>
      <c r="B50" t="s">
        <v>146</v>
      </c>
      <c r="C50" t="s">
        <v>309</v>
      </c>
      <c r="D50" t="s">
        <v>600</v>
      </c>
      <c r="E50" t="str">
        <f>CONCATENATE(Tableau1[[#This Row],[Adresse2]]," ", Tableau1[[#This Row],[CP et Ville]])</f>
        <v>29 QU DE STRASBOURG 25042 BESANCON CEDEX</v>
      </c>
      <c r="F50" t="s">
        <v>310</v>
      </c>
      <c r="G50" t="s">
        <v>508</v>
      </c>
      <c r="H50">
        <v>68</v>
      </c>
      <c r="K50">
        <v>10</v>
      </c>
      <c r="L50" t="s">
        <v>1383</v>
      </c>
      <c r="M50">
        <f>LEN(Tableau1[[#This Row],[communesdesservies]])</f>
        <v>8</v>
      </c>
      <c r="N50">
        <f t="shared" si="1"/>
        <v>8</v>
      </c>
      <c r="O50">
        <f>Tableau1[[#This Row],[Colonne1]]-Tableau1[[#This Row],[Colonne2]]+1</f>
        <v>1</v>
      </c>
    </row>
    <row r="51" spans="1:15" x14ac:dyDescent="0.25">
      <c r="A51">
        <v>250016631</v>
      </c>
      <c r="B51" t="s">
        <v>147</v>
      </c>
      <c r="C51" t="s">
        <v>311</v>
      </c>
      <c r="D51" t="s">
        <v>601</v>
      </c>
      <c r="E51" t="str">
        <f>CONCATENATE(Tableau1[[#This Row],[Adresse2]]," ", Tableau1[[#This Row],[CP et Ville]])</f>
        <v>7 R CART BROUMET 25240 MOUTHE</v>
      </c>
      <c r="F51" t="s">
        <v>312</v>
      </c>
      <c r="G51" t="s">
        <v>509</v>
      </c>
      <c r="H51">
        <v>31</v>
      </c>
      <c r="K51">
        <v>1</v>
      </c>
      <c r="L51" t="s">
        <v>4977</v>
      </c>
      <c r="M51">
        <f>LEN(Tableau1[[#This Row],[communesdesservies]])</f>
        <v>435</v>
      </c>
      <c r="N51">
        <f t="shared" si="1"/>
        <v>405</v>
      </c>
      <c r="O51">
        <f>Tableau1[[#This Row],[Colonne1]]-Tableau1[[#This Row],[Colonne2]]+1</f>
        <v>31</v>
      </c>
    </row>
    <row r="52" spans="1:15" x14ac:dyDescent="0.25">
      <c r="A52">
        <v>250011988</v>
      </c>
      <c r="B52" t="s">
        <v>148</v>
      </c>
      <c r="C52" t="s">
        <v>313</v>
      </c>
      <c r="D52" t="s">
        <v>601</v>
      </c>
      <c r="E52" t="str">
        <f>CONCATENATE(Tableau1[[#This Row],[Adresse2]]," ", Tableau1[[#This Row],[CP et Ville]])</f>
        <v>41 R THOMAS EDISON 25052 BESANCON CEDEX</v>
      </c>
      <c r="F52" t="s">
        <v>314</v>
      </c>
      <c r="G52" t="s">
        <v>510</v>
      </c>
      <c r="H52">
        <v>218</v>
      </c>
      <c r="K52">
        <v>22</v>
      </c>
      <c r="L52" t="s">
        <v>4978</v>
      </c>
      <c r="M52">
        <f>LEN(Tableau1[[#This Row],[communesdesservies]])</f>
        <v>1284</v>
      </c>
      <c r="N52">
        <f t="shared" si="1"/>
        <v>1175</v>
      </c>
      <c r="O52">
        <f>Tableau1[[#This Row],[Colonne1]]-Tableau1[[#This Row],[Colonne2]]+1</f>
        <v>110</v>
      </c>
    </row>
    <row r="53" spans="1:15" x14ac:dyDescent="0.25">
      <c r="A53">
        <v>700783426</v>
      </c>
      <c r="B53" t="s">
        <v>149</v>
      </c>
      <c r="C53" t="s">
        <v>313</v>
      </c>
      <c r="D53" t="s">
        <v>601</v>
      </c>
      <c r="E53" t="str">
        <f>CONCATENATE(Tableau1[[#This Row],[Adresse2]]," ", Tableau1[[#This Row],[CP et Ville]])</f>
        <v>39 R GEROME 70003 VESOUL CEDEX</v>
      </c>
      <c r="F53" t="s">
        <v>315</v>
      </c>
      <c r="G53" t="s">
        <v>511</v>
      </c>
      <c r="H53">
        <v>67</v>
      </c>
      <c r="K53">
        <v>11</v>
      </c>
      <c r="L53" t="s">
        <v>4979</v>
      </c>
      <c r="M53">
        <f>LEN(Tableau1[[#This Row],[communesdesservies]])</f>
        <v>399</v>
      </c>
      <c r="N53">
        <f t="shared" si="1"/>
        <v>368</v>
      </c>
      <c r="O53">
        <f>Tableau1[[#This Row],[Colonne1]]-Tableau1[[#This Row],[Colonne2]]+1</f>
        <v>32</v>
      </c>
    </row>
    <row r="54" spans="1:15" x14ac:dyDescent="0.25">
      <c r="A54">
        <v>700784325</v>
      </c>
      <c r="B54" t="s">
        <v>150</v>
      </c>
      <c r="C54" t="s">
        <v>313</v>
      </c>
      <c r="D54" t="s">
        <v>601</v>
      </c>
      <c r="E54" t="str">
        <f>CONCATENATE(Tableau1[[#This Row],[Adresse2]]," ", Tableau1[[#This Row],[CP et Ville]])</f>
        <v>R DES GABELOUS 70200 LURE</v>
      </c>
      <c r="F54" t="s">
        <v>316</v>
      </c>
      <c r="G54" t="s">
        <v>512</v>
      </c>
      <c r="H54">
        <v>37</v>
      </c>
      <c r="K54">
        <v>5</v>
      </c>
      <c r="L54" t="s">
        <v>4980</v>
      </c>
      <c r="M54">
        <f>LEN(Tableau1[[#This Row],[communesdesservies]])</f>
        <v>341</v>
      </c>
      <c r="N54">
        <f t="shared" si="1"/>
        <v>315</v>
      </c>
      <c r="O54">
        <f>Tableau1[[#This Row],[Colonne1]]-Tableau1[[#This Row],[Colonne2]]+1</f>
        <v>27</v>
      </c>
    </row>
    <row r="55" spans="1:15" x14ac:dyDescent="0.25">
      <c r="A55">
        <v>700784382</v>
      </c>
      <c r="B55" t="s">
        <v>151</v>
      </c>
      <c r="C55" t="s">
        <v>313</v>
      </c>
      <c r="D55" t="s">
        <v>601</v>
      </c>
      <c r="E55" t="str">
        <f>CONCATENATE(Tableau1[[#This Row],[Adresse2]]," ", Tableau1[[#This Row],[CP et Ville]])</f>
        <v>33 R EDOUARD HERRIOT 70300 LUXEUIL LES BAINS</v>
      </c>
      <c r="F55" t="s">
        <v>317</v>
      </c>
      <c r="G55" t="s">
        <v>513</v>
      </c>
      <c r="H55">
        <v>52</v>
      </c>
      <c r="K55">
        <v>2</v>
      </c>
      <c r="L55" t="s">
        <v>4981</v>
      </c>
      <c r="M55">
        <f>LEN(Tableau1[[#This Row],[communesdesservies]])</f>
        <v>475</v>
      </c>
      <c r="N55">
        <f t="shared" si="1"/>
        <v>442</v>
      </c>
      <c r="O55">
        <f>Tableau1[[#This Row],[Colonne1]]-Tableau1[[#This Row],[Colonne2]]+1</f>
        <v>34</v>
      </c>
    </row>
    <row r="56" spans="1:15" x14ac:dyDescent="0.25">
      <c r="A56">
        <v>700784952</v>
      </c>
      <c r="B56" t="s">
        <v>152</v>
      </c>
      <c r="C56" t="s">
        <v>313</v>
      </c>
      <c r="D56" t="s">
        <v>601</v>
      </c>
      <c r="E56" t="str">
        <f>CONCATENATE(Tableau1[[#This Row],[Adresse2]]," ", Tableau1[[#This Row],[CP et Ville]])</f>
        <v>R DES FRERES LUMIERES 70104 GRAY CEDEX</v>
      </c>
      <c r="F56" t="s">
        <v>318</v>
      </c>
      <c r="G56" t="s">
        <v>514</v>
      </c>
      <c r="H56">
        <v>36</v>
      </c>
      <c r="K56">
        <v>7</v>
      </c>
      <c r="L56" t="s">
        <v>4982</v>
      </c>
      <c r="M56">
        <f>LEN(Tableau1[[#This Row],[communesdesservies]])</f>
        <v>246</v>
      </c>
      <c r="N56">
        <f t="shared" si="1"/>
        <v>228</v>
      </c>
      <c r="O56">
        <f>Tableau1[[#This Row],[Colonne1]]-Tableau1[[#This Row],[Colonne2]]+1</f>
        <v>19</v>
      </c>
    </row>
    <row r="57" spans="1:15" x14ac:dyDescent="0.25">
      <c r="A57">
        <v>250005931</v>
      </c>
      <c r="B57" t="s">
        <v>153</v>
      </c>
      <c r="C57" t="s">
        <v>319</v>
      </c>
      <c r="D57" t="s">
        <v>601</v>
      </c>
      <c r="E57" t="str">
        <f>CONCATENATE(Tableau1[[#This Row],[Adresse2]]," ", Tableau1[[#This Row],[CP et Ville]])</f>
        <v>8 R DE BELFORT 25400 AUDINCOURT</v>
      </c>
      <c r="F57" t="s">
        <v>320</v>
      </c>
      <c r="G57" t="s">
        <v>515</v>
      </c>
      <c r="H57">
        <v>94</v>
      </c>
      <c r="K57">
        <v>6</v>
      </c>
      <c r="L57" t="s">
        <v>4983</v>
      </c>
      <c r="M57">
        <f>LEN(Tableau1[[#This Row],[communesdesservies]])</f>
        <v>227</v>
      </c>
      <c r="N57">
        <f t="shared" si="1"/>
        <v>208</v>
      </c>
      <c r="O57">
        <f>Tableau1[[#This Row],[Colonne1]]-Tableau1[[#This Row],[Colonne2]]+1</f>
        <v>20</v>
      </c>
    </row>
    <row r="58" spans="1:15" x14ac:dyDescent="0.25">
      <c r="A58">
        <v>250008059</v>
      </c>
      <c r="B58" t="s">
        <v>154</v>
      </c>
      <c r="C58" t="s">
        <v>319</v>
      </c>
      <c r="D58" t="s">
        <v>601</v>
      </c>
      <c r="E58" t="str">
        <f>CONCATENATE(Tableau1[[#This Row],[Adresse2]]," ", Tableau1[[#This Row],[CP et Ville]])</f>
        <v>10 R VIETTE 25700 VALENTIGNEY</v>
      </c>
      <c r="F58" t="s">
        <v>321</v>
      </c>
      <c r="G58" t="s">
        <v>516</v>
      </c>
      <c r="H58">
        <v>28</v>
      </c>
      <c r="K58">
        <v>2</v>
      </c>
      <c r="L58" t="s">
        <v>4984</v>
      </c>
      <c r="M58">
        <f>LEN(Tableau1[[#This Row],[communesdesservies]])</f>
        <v>18</v>
      </c>
      <c r="N58">
        <f t="shared" si="1"/>
        <v>17</v>
      </c>
      <c r="O58">
        <f>Tableau1[[#This Row],[Colonne1]]-Tableau1[[#This Row],[Colonne2]]+1</f>
        <v>2</v>
      </c>
    </row>
    <row r="59" spans="1:15" x14ac:dyDescent="0.25">
      <c r="A59">
        <v>390006591</v>
      </c>
      <c r="B59" t="s">
        <v>155</v>
      </c>
      <c r="C59" t="s">
        <v>322</v>
      </c>
      <c r="D59" t="s">
        <v>601</v>
      </c>
      <c r="E59" t="str">
        <f>CONCATENATE(Tableau1[[#This Row],[Adresse2]]," ", Tableau1[[#This Row],[CP et Ville]])</f>
        <v>15 R DE L'HÔTEL DE VILLE 39120 CHAUSSIN</v>
      </c>
      <c r="F59" t="s">
        <v>323</v>
      </c>
      <c r="G59" t="s">
        <v>517</v>
      </c>
      <c r="H59">
        <v>42</v>
      </c>
      <c r="K59">
        <v>3</v>
      </c>
      <c r="L59" t="s">
        <v>4985</v>
      </c>
      <c r="M59">
        <f>LEN(Tableau1[[#This Row],[communesdesservies]])</f>
        <v>331</v>
      </c>
      <c r="N59">
        <f t="shared" si="1"/>
        <v>305</v>
      </c>
      <c r="O59">
        <f>Tableau1[[#This Row],[Colonne1]]-Tableau1[[#This Row],[Colonne2]]+1</f>
        <v>27</v>
      </c>
    </row>
    <row r="60" spans="1:15" x14ac:dyDescent="0.25">
      <c r="A60">
        <v>390006609</v>
      </c>
      <c r="B60" t="s">
        <v>156</v>
      </c>
      <c r="C60" t="s">
        <v>322</v>
      </c>
      <c r="D60" t="s">
        <v>601</v>
      </c>
      <c r="E60" t="str">
        <f>CONCATENATE(Tableau1[[#This Row],[Adresse2]]," ", Tableau1[[#This Row],[CP et Ville]])</f>
        <v>88  GRANDE RUE 39130 CLAIRVAUX LES LACS</v>
      </c>
      <c r="F60" t="s">
        <v>324</v>
      </c>
      <c r="G60" t="s">
        <v>518</v>
      </c>
      <c r="H60">
        <v>51</v>
      </c>
      <c r="K60">
        <v>3</v>
      </c>
      <c r="L60" t="s">
        <v>4986</v>
      </c>
      <c r="M60">
        <f>LEN(Tableau1[[#This Row],[communesdesservies]])</f>
        <v>823</v>
      </c>
      <c r="N60">
        <f t="shared" si="1"/>
        <v>755</v>
      </c>
      <c r="O60">
        <f>Tableau1[[#This Row],[Colonne1]]-Tableau1[[#This Row],[Colonne2]]+1</f>
        <v>69</v>
      </c>
    </row>
    <row r="61" spans="1:15" x14ac:dyDescent="0.25">
      <c r="A61">
        <v>390006617</v>
      </c>
      <c r="B61" t="s">
        <v>157</v>
      </c>
      <c r="C61" t="s">
        <v>322</v>
      </c>
      <c r="D61" t="s">
        <v>601</v>
      </c>
      <c r="E61" t="str">
        <f>CONCATENATE(Tableau1[[#This Row],[Adresse2]]," ", Tableau1[[#This Row],[CP et Ville]])</f>
        <v>2 ALL DES BANNERETTES 39250 NOZEROY</v>
      </c>
      <c r="F61" t="s">
        <v>325</v>
      </c>
      <c r="G61" t="s">
        <v>519</v>
      </c>
      <c r="H61">
        <v>26</v>
      </c>
      <c r="K61">
        <v>2</v>
      </c>
      <c r="L61" t="s">
        <v>4987</v>
      </c>
      <c r="M61">
        <f>LEN(Tableau1[[#This Row],[communesdesservies]])</f>
        <v>528</v>
      </c>
      <c r="N61">
        <f t="shared" si="1"/>
        <v>481</v>
      </c>
      <c r="O61">
        <f>Tableau1[[#This Row],[Colonne1]]-Tableau1[[#This Row],[Colonne2]]+1</f>
        <v>48</v>
      </c>
    </row>
    <row r="62" spans="1:15" x14ac:dyDescent="0.25">
      <c r="A62">
        <v>390006625</v>
      </c>
      <c r="B62" t="s">
        <v>158</v>
      </c>
      <c r="C62" t="s">
        <v>322</v>
      </c>
      <c r="D62" t="s">
        <v>601</v>
      </c>
      <c r="E62" t="str">
        <f>CONCATENATE(Tableau1[[#This Row],[Adresse2]]," ", Tableau1[[#This Row],[CP et Ville]])</f>
        <v>7 AV DE FRANCHE COMTÉ 39270 ORGELET</v>
      </c>
      <c r="F62" t="s">
        <v>326</v>
      </c>
      <c r="G62" t="s">
        <v>520</v>
      </c>
      <c r="H62">
        <v>34</v>
      </c>
      <c r="K62">
        <v>2</v>
      </c>
      <c r="L62" t="s">
        <v>4988</v>
      </c>
      <c r="M62">
        <f>LEN(Tableau1[[#This Row],[communesdesservies]])</f>
        <v>442</v>
      </c>
      <c r="N62">
        <f t="shared" si="1"/>
        <v>396</v>
      </c>
      <c r="O62">
        <f>Tableau1[[#This Row],[Colonne1]]-Tableau1[[#This Row],[Colonne2]]+1</f>
        <v>47</v>
      </c>
    </row>
    <row r="63" spans="1:15" x14ac:dyDescent="0.25">
      <c r="A63">
        <v>390006633</v>
      </c>
      <c r="B63" t="s">
        <v>159</v>
      </c>
      <c r="C63" t="s">
        <v>322</v>
      </c>
      <c r="D63" t="s">
        <v>601</v>
      </c>
      <c r="E63" t="str">
        <f>CONCATENATE(Tableau1[[#This Row],[Adresse2]]," ", Tableau1[[#This Row],[CP et Ville]])</f>
        <v>17 R TRAVOT 39800 POLIGNY</v>
      </c>
      <c r="F63" t="s">
        <v>327</v>
      </c>
      <c r="G63" t="s">
        <v>521</v>
      </c>
      <c r="H63">
        <v>45</v>
      </c>
      <c r="J63">
        <v>26</v>
      </c>
      <c r="K63">
        <v>3</v>
      </c>
      <c r="L63" t="s">
        <v>4989</v>
      </c>
      <c r="M63">
        <f>LEN(Tableau1[[#This Row],[communesdesservies]])</f>
        <v>430</v>
      </c>
      <c r="N63">
        <f t="shared" si="1"/>
        <v>393</v>
      </c>
      <c r="O63">
        <f>Tableau1[[#This Row],[Colonne1]]-Tableau1[[#This Row],[Colonne2]]+1</f>
        <v>38</v>
      </c>
    </row>
    <row r="64" spans="1:15" x14ac:dyDescent="0.25">
      <c r="A64">
        <v>390006641</v>
      </c>
      <c r="B64" t="s">
        <v>160</v>
      </c>
      <c r="C64" t="s">
        <v>322</v>
      </c>
      <c r="D64" t="s">
        <v>601</v>
      </c>
      <c r="E64" t="str">
        <f>CONCATENATE(Tableau1[[#This Row],[Adresse2]]," ", Tableau1[[#This Row],[CP et Ville]])</f>
        <v>5 RTE D'AUGISEY 39190 BEAUFORT ORBAGNA</v>
      </c>
      <c r="F64" t="s">
        <v>328</v>
      </c>
      <c r="G64" t="s">
        <v>522</v>
      </c>
      <c r="H64">
        <v>33</v>
      </c>
      <c r="K64">
        <v>2</v>
      </c>
      <c r="L64" t="s">
        <v>4990</v>
      </c>
      <c r="M64">
        <f>LEN(Tableau1[[#This Row],[communesdesservies]])</f>
        <v>384</v>
      </c>
      <c r="N64">
        <f t="shared" si="1"/>
        <v>347</v>
      </c>
      <c r="O64">
        <f>Tableau1[[#This Row],[Colonne1]]-Tableau1[[#This Row],[Colonne2]]+1</f>
        <v>38</v>
      </c>
    </row>
    <row r="65" spans="1:15" x14ac:dyDescent="0.25">
      <c r="A65">
        <v>390006658</v>
      </c>
      <c r="B65" t="s">
        <v>161</v>
      </c>
      <c r="C65" t="s">
        <v>322</v>
      </c>
      <c r="D65" t="s">
        <v>601</v>
      </c>
      <c r="E65" t="str">
        <f>CONCATENATE(Tableau1[[#This Row],[Adresse2]]," ", Tableau1[[#This Row],[CP et Ville]])</f>
        <v>36 R DE LA REPUBLIQUE 39110 SALINS LES BAINS</v>
      </c>
      <c r="F65" t="s">
        <v>329</v>
      </c>
      <c r="G65" t="s">
        <v>523</v>
      </c>
      <c r="H65">
        <v>32</v>
      </c>
      <c r="K65">
        <v>3</v>
      </c>
      <c r="L65" t="s">
        <v>4991</v>
      </c>
      <c r="M65">
        <f>LEN(Tableau1[[#This Row],[communesdesservies]])</f>
        <v>301</v>
      </c>
      <c r="N65">
        <f t="shared" si="1"/>
        <v>275</v>
      </c>
      <c r="O65">
        <f>Tableau1[[#This Row],[Colonne1]]-Tableau1[[#This Row],[Colonne2]]+1</f>
        <v>27</v>
      </c>
    </row>
    <row r="66" spans="1:15" x14ac:dyDescent="0.25">
      <c r="A66">
        <v>390006666</v>
      </c>
      <c r="B66" t="s">
        <v>162</v>
      </c>
      <c r="C66" t="s">
        <v>322</v>
      </c>
      <c r="D66" t="s">
        <v>601</v>
      </c>
      <c r="E66" t="str">
        <f>CONCATENATE(Tableau1[[#This Row],[Adresse2]]," ", Tableau1[[#This Row],[CP et Ville]])</f>
        <v>17 R DE LA FONTENOTTE 39700 AMANGE</v>
      </c>
      <c r="F66" t="s">
        <v>330</v>
      </c>
      <c r="G66" t="s">
        <v>524</v>
      </c>
      <c r="H66">
        <v>28</v>
      </c>
      <c r="K66">
        <v>2</v>
      </c>
      <c r="L66" t="s">
        <v>4992</v>
      </c>
      <c r="M66">
        <f>LEN(Tableau1[[#This Row],[communesdesservies]])</f>
        <v>432</v>
      </c>
      <c r="N66">
        <f t="shared" ref="N66:N97" si="2">LEN(SUBSTITUTE(L66,",",""))</f>
        <v>392</v>
      </c>
      <c r="O66">
        <f>Tableau1[[#This Row],[Colonne1]]-Tableau1[[#This Row],[Colonne2]]+1</f>
        <v>41</v>
      </c>
    </row>
    <row r="67" spans="1:15" x14ac:dyDescent="0.25">
      <c r="A67">
        <v>390006674</v>
      </c>
      <c r="B67" t="s">
        <v>163</v>
      </c>
      <c r="C67" t="s">
        <v>322</v>
      </c>
      <c r="D67" t="s">
        <v>601</v>
      </c>
      <c r="E67" t="str">
        <f>CONCATENATE(Tableau1[[#This Row],[Adresse2]]," ", Tableau1[[#This Row],[CP et Ville]])</f>
        <v>11 R D'OSSE 39230 SELLIERES</v>
      </c>
      <c r="F67" t="s">
        <v>331</v>
      </c>
      <c r="G67" t="s">
        <v>525</v>
      </c>
      <c r="H67">
        <v>40</v>
      </c>
      <c r="K67">
        <v>2</v>
      </c>
      <c r="L67" t="s">
        <v>4993</v>
      </c>
      <c r="M67">
        <f>LEN(Tableau1[[#This Row],[communesdesservies]])</f>
        <v>476</v>
      </c>
      <c r="N67">
        <f t="shared" si="2"/>
        <v>433</v>
      </c>
      <c r="O67">
        <f>Tableau1[[#This Row],[Colonne1]]-Tableau1[[#This Row],[Colonne2]]+1</f>
        <v>44</v>
      </c>
    </row>
    <row r="68" spans="1:15" x14ac:dyDescent="0.25">
      <c r="A68">
        <v>580005064</v>
      </c>
      <c r="B68" t="s">
        <v>164</v>
      </c>
      <c r="C68" t="s">
        <v>332</v>
      </c>
      <c r="D68" t="s">
        <v>601</v>
      </c>
      <c r="E68" t="str">
        <f>CONCATENATE(Tableau1[[#This Row],[Adresse2]]," ", Tableau1[[#This Row],[CP et Ville]])</f>
        <v>R COMMANDANT ACHET 58160 IMPHY</v>
      </c>
      <c r="F68" t="s">
        <v>333</v>
      </c>
      <c r="G68" t="s">
        <v>526</v>
      </c>
      <c r="H68">
        <v>22</v>
      </c>
      <c r="K68">
        <v>1</v>
      </c>
      <c r="L68" t="s">
        <v>4994</v>
      </c>
      <c r="M68">
        <f>LEN(Tableau1[[#This Row],[communesdesservies]])</f>
        <v>82</v>
      </c>
      <c r="N68">
        <f t="shared" si="2"/>
        <v>77</v>
      </c>
      <c r="O68">
        <f>Tableau1[[#This Row],[Colonne1]]-Tableau1[[#This Row],[Colonne2]]+1</f>
        <v>6</v>
      </c>
    </row>
    <row r="69" spans="1:15" x14ac:dyDescent="0.25">
      <c r="A69">
        <v>580972180</v>
      </c>
      <c r="B69" t="s">
        <v>165</v>
      </c>
      <c r="C69" t="s">
        <v>334</v>
      </c>
      <c r="D69" t="s">
        <v>601</v>
      </c>
      <c r="E69" t="str">
        <f>CONCATENATE(Tableau1[[#This Row],[Adresse2]]," ", Tableau1[[#This Row],[CP et Ville]])</f>
        <v>6 PL NOTRE DAME 58120 CHATEAU CHINON</v>
      </c>
      <c r="F69" t="s">
        <v>335</v>
      </c>
      <c r="G69" t="s">
        <v>527</v>
      </c>
      <c r="H69">
        <v>30</v>
      </c>
      <c r="L69" t="s">
        <v>4995</v>
      </c>
      <c r="M69">
        <f>LEN(Tableau1[[#This Row],[communesdesservies]])</f>
        <v>220</v>
      </c>
      <c r="N69">
        <f t="shared" si="2"/>
        <v>206</v>
      </c>
      <c r="O69">
        <f>Tableau1[[#This Row],[Colonne1]]-Tableau1[[#This Row],[Colonne2]]+1</f>
        <v>15</v>
      </c>
    </row>
    <row r="70" spans="1:15" x14ac:dyDescent="0.25">
      <c r="A70">
        <v>580972214</v>
      </c>
      <c r="B70" t="s">
        <v>166</v>
      </c>
      <c r="C70" t="s">
        <v>336</v>
      </c>
      <c r="D70" t="s">
        <v>601</v>
      </c>
      <c r="E70" t="str">
        <f>CONCATENATE(Tableau1[[#This Row],[Adresse2]]," ", Tableau1[[#This Row],[CP et Ville]])</f>
        <v>42 R VIRLOGEUX 58300 DECIZE</v>
      </c>
      <c r="F70" t="s">
        <v>337</v>
      </c>
      <c r="G70" t="s">
        <v>528</v>
      </c>
      <c r="H70">
        <v>40</v>
      </c>
      <c r="K70">
        <v>3</v>
      </c>
      <c r="L70" t="s">
        <v>4996</v>
      </c>
      <c r="M70">
        <f>LEN(Tableau1[[#This Row],[communesdesservies]])</f>
        <v>256</v>
      </c>
      <c r="N70">
        <f t="shared" si="2"/>
        <v>238</v>
      </c>
      <c r="O70">
        <f>Tableau1[[#This Row],[Colonne1]]-Tableau1[[#This Row],[Colonne2]]+1</f>
        <v>19</v>
      </c>
    </row>
    <row r="71" spans="1:15" x14ac:dyDescent="0.25">
      <c r="A71">
        <v>580972388</v>
      </c>
      <c r="B71" t="s">
        <v>167</v>
      </c>
      <c r="C71" t="s">
        <v>338</v>
      </c>
      <c r="D71" t="s">
        <v>601</v>
      </c>
      <c r="E71" t="str">
        <f>CONCATENATE(Tableau1[[#This Row],[Adresse2]]," ", Tableau1[[#This Row],[CP et Ville]])</f>
        <v>1B R DE LA PICHEROTTE 58110 CHATILLON EN BAZOIS</v>
      </c>
      <c r="F71" t="s">
        <v>339</v>
      </c>
      <c r="G71" t="s">
        <v>529</v>
      </c>
      <c r="H71">
        <v>36</v>
      </c>
      <c r="K71">
        <v>4</v>
      </c>
      <c r="L71" t="s">
        <v>4997</v>
      </c>
      <c r="M71">
        <f>LEN(Tableau1[[#This Row],[communesdesservies]])</f>
        <v>295</v>
      </c>
      <c r="N71">
        <f t="shared" si="2"/>
        <v>270</v>
      </c>
      <c r="O71">
        <f>Tableau1[[#This Row],[Colonne1]]-Tableau1[[#This Row],[Colonne2]]+1</f>
        <v>26</v>
      </c>
    </row>
    <row r="72" spans="1:15" x14ac:dyDescent="0.25">
      <c r="A72">
        <v>580000941</v>
      </c>
      <c r="B72" t="s">
        <v>168</v>
      </c>
      <c r="C72" t="s">
        <v>340</v>
      </c>
      <c r="D72" t="s">
        <v>601</v>
      </c>
      <c r="E72" t="str">
        <f>CONCATENATE(Tableau1[[#This Row],[Adresse2]]," ", Tableau1[[#This Row],[CP et Ville]])</f>
        <v>AV DE LA PAIX 58200 COSNE COURS SUR LOIRE</v>
      </c>
      <c r="F72" t="s">
        <v>341</v>
      </c>
      <c r="G72" t="s">
        <v>530</v>
      </c>
      <c r="H72">
        <v>55</v>
      </c>
      <c r="K72">
        <v>4</v>
      </c>
      <c r="L72" t="s">
        <v>4998</v>
      </c>
      <c r="M72">
        <f>LEN(Tableau1[[#This Row],[communesdesservies]])</f>
        <v>236</v>
      </c>
      <c r="N72">
        <f t="shared" si="2"/>
        <v>219</v>
      </c>
      <c r="O72">
        <f>Tableau1[[#This Row],[Colonne1]]-Tableau1[[#This Row],[Colonne2]]+1</f>
        <v>18</v>
      </c>
    </row>
    <row r="73" spans="1:15" x14ac:dyDescent="0.25">
      <c r="A73">
        <v>580001469</v>
      </c>
      <c r="B73" t="s">
        <v>169</v>
      </c>
      <c r="C73" t="s">
        <v>342</v>
      </c>
      <c r="D73" t="s">
        <v>601</v>
      </c>
      <c r="E73" t="str">
        <f>CONCATENATE(Tableau1[[#This Row],[Adresse2]]," ", Tableau1[[#This Row],[CP et Ville]])</f>
        <v>PL DE L'EUROPE 58400 LA CHARITE SUR LOIRE</v>
      </c>
      <c r="F73" t="s">
        <v>343</v>
      </c>
      <c r="G73" t="s">
        <v>531</v>
      </c>
      <c r="H73">
        <v>45</v>
      </c>
      <c r="K73">
        <v>3</v>
      </c>
      <c r="L73" t="s">
        <v>4999</v>
      </c>
      <c r="M73">
        <f>LEN(Tableau1[[#This Row],[communesdesservies]])</f>
        <v>300</v>
      </c>
      <c r="N73">
        <f t="shared" si="2"/>
        <v>273</v>
      </c>
      <c r="O73">
        <f>Tableau1[[#This Row],[Colonne1]]-Tableau1[[#This Row],[Colonne2]]+1</f>
        <v>28</v>
      </c>
    </row>
    <row r="74" spans="1:15" x14ac:dyDescent="0.25">
      <c r="A74">
        <v>580000917</v>
      </c>
      <c r="B74" t="s">
        <v>170</v>
      </c>
      <c r="C74" t="s">
        <v>344</v>
      </c>
      <c r="D74" t="s">
        <v>601</v>
      </c>
      <c r="E74" t="str">
        <f>CONCATENATE(Tableau1[[#This Row],[Adresse2]]," ", Tableau1[[#This Row],[CP et Ville]])</f>
        <v>5B PL DES FRÈRES MOLLET 58150 POUILLY SUR LOIRE</v>
      </c>
      <c r="F74" t="s">
        <v>345</v>
      </c>
      <c r="G74" t="s">
        <v>532</v>
      </c>
      <c r="H74">
        <v>25</v>
      </c>
      <c r="L74" t="s">
        <v>5000</v>
      </c>
      <c r="M74">
        <f>LEN(Tableau1[[#This Row],[communesdesservies]])</f>
        <v>175</v>
      </c>
      <c r="N74">
        <f t="shared" si="2"/>
        <v>165</v>
      </c>
      <c r="O74">
        <f>Tableau1[[#This Row],[Colonne1]]-Tableau1[[#This Row],[Colonne2]]+1</f>
        <v>11</v>
      </c>
    </row>
    <row r="75" spans="1:15" x14ac:dyDescent="0.25">
      <c r="A75">
        <v>580005130</v>
      </c>
      <c r="B75" t="s">
        <v>171</v>
      </c>
      <c r="C75" t="s">
        <v>346</v>
      </c>
      <c r="D75" t="s">
        <v>601</v>
      </c>
      <c r="E75" t="str">
        <f>CONCATENATE(Tableau1[[#This Row],[Adresse2]]," ", Tableau1[[#This Row],[CP et Ville]])</f>
        <v>2 R DE LA MISSION 58290 MOULINS ENGILBERT</v>
      </c>
      <c r="F75" t="s">
        <v>347</v>
      </c>
      <c r="G75" t="s">
        <v>533</v>
      </c>
      <c r="H75">
        <v>30</v>
      </c>
      <c r="K75">
        <v>1</v>
      </c>
      <c r="L75" t="s">
        <v>5001</v>
      </c>
      <c r="M75">
        <f>LEN(Tableau1[[#This Row],[communesdesservies]])</f>
        <v>110</v>
      </c>
      <c r="N75">
        <f t="shared" si="2"/>
        <v>101</v>
      </c>
      <c r="O75">
        <f>Tableau1[[#This Row],[Colonne1]]-Tableau1[[#This Row],[Colonne2]]+1</f>
        <v>10</v>
      </c>
    </row>
    <row r="76" spans="1:15" x14ac:dyDescent="0.25">
      <c r="A76">
        <v>580972396</v>
      </c>
      <c r="B76" t="s">
        <v>172</v>
      </c>
      <c r="C76" t="s">
        <v>348</v>
      </c>
      <c r="D76" t="s">
        <v>600</v>
      </c>
      <c r="E76" t="str">
        <f>CONCATENATE(Tableau1[[#This Row],[Adresse2]]," ", Tableau1[[#This Row],[CP et Ville]])</f>
        <v>BD MISSET 58500 CLAMECY</v>
      </c>
      <c r="F76" t="s">
        <v>349</v>
      </c>
      <c r="G76" t="s">
        <v>534</v>
      </c>
      <c r="H76">
        <v>32</v>
      </c>
      <c r="K76">
        <v>2</v>
      </c>
      <c r="L76" t="s">
        <v>5002</v>
      </c>
      <c r="M76">
        <f>LEN(Tableau1[[#This Row],[communesdesservies]])</f>
        <v>134</v>
      </c>
      <c r="N76">
        <f t="shared" si="2"/>
        <v>121</v>
      </c>
      <c r="O76">
        <f>Tableau1[[#This Row],[Colonne1]]-Tableau1[[#This Row],[Colonne2]]+1</f>
        <v>14</v>
      </c>
    </row>
    <row r="77" spans="1:15" x14ac:dyDescent="0.25">
      <c r="A77">
        <v>580000966</v>
      </c>
      <c r="B77" t="s">
        <v>173</v>
      </c>
      <c r="C77" t="s">
        <v>350</v>
      </c>
      <c r="D77" t="s">
        <v>600</v>
      </c>
      <c r="E77" t="str">
        <f>CONCATENATE(Tableau1[[#This Row],[Adresse2]]," ", Tableau1[[#This Row],[CP et Ville]])</f>
        <v>8 R PANORAMA 58140 LORMES</v>
      </c>
      <c r="F77" t="s">
        <v>351</v>
      </c>
      <c r="G77" t="s">
        <v>535</v>
      </c>
      <c r="H77">
        <v>36</v>
      </c>
      <c r="L77" t="s">
        <v>5003</v>
      </c>
      <c r="M77">
        <f>LEN(Tableau1[[#This Row],[communesdesservies]])</f>
        <v>134</v>
      </c>
      <c r="N77">
        <f t="shared" si="2"/>
        <v>123</v>
      </c>
      <c r="O77">
        <f>Tableau1[[#This Row],[Colonne1]]-Tableau1[[#This Row],[Colonne2]]+1</f>
        <v>12</v>
      </c>
    </row>
    <row r="78" spans="1:15" x14ac:dyDescent="0.25">
      <c r="A78">
        <v>580971513</v>
      </c>
      <c r="B78" t="s">
        <v>174</v>
      </c>
      <c r="C78" t="s">
        <v>352</v>
      </c>
      <c r="D78" t="s">
        <v>600</v>
      </c>
      <c r="E78" t="str">
        <f>CONCATENATE(Tableau1[[#This Row],[Adresse2]]," ", Tableau1[[#This Row],[CP et Ville]])</f>
        <v>31 R COMMANDANT LEIFFET 58240 ST PIERRE LE MOUTIER</v>
      </c>
      <c r="F78" t="s">
        <v>353</v>
      </c>
      <c r="G78" t="s">
        <v>536</v>
      </c>
      <c r="H78">
        <v>42</v>
      </c>
      <c r="L78" t="s">
        <v>5004</v>
      </c>
      <c r="M78">
        <f>LEN(Tableau1[[#This Row],[communesdesservies]])</f>
        <v>151</v>
      </c>
      <c r="N78">
        <f t="shared" si="2"/>
        <v>142</v>
      </c>
      <c r="O78">
        <f>Tableau1[[#This Row],[Colonne1]]-Tableau1[[#This Row],[Colonne2]]+1</f>
        <v>10</v>
      </c>
    </row>
    <row r="79" spans="1:15" x14ac:dyDescent="0.25">
      <c r="A79">
        <v>580971489</v>
      </c>
      <c r="B79" t="s">
        <v>175</v>
      </c>
      <c r="C79" t="s">
        <v>354</v>
      </c>
      <c r="D79" t="s">
        <v>600</v>
      </c>
      <c r="E79" t="str">
        <f>CONCATENATE(Tableau1[[#This Row],[Adresse2]]," ", Tableau1[[#This Row],[CP et Ville]])</f>
        <v>64 R DE VAUZELLES 58000 NEVERS</v>
      </c>
      <c r="F79" t="s">
        <v>355</v>
      </c>
      <c r="G79" t="s">
        <v>481</v>
      </c>
      <c r="H79">
        <v>74</v>
      </c>
      <c r="K79">
        <v>3</v>
      </c>
      <c r="L79" t="s">
        <v>1659</v>
      </c>
      <c r="M79">
        <f>LEN(Tableau1[[#This Row],[communesdesservies]])</f>
        <v>6</v>
      </c>
      <c r="N79">
        <f t="shared" si="2"/>
        <v>6</v>
      </c>
      <c r="O79">
        <f>Tableau1[[#This Row],[Colonne1]]-Tableau1[[#This Row],[Colonne2]]+1</f>
        <v>1</v>
      </c>
    </row>
    <row r="80" spans="1:15" x14ac:dyDescent="0.25">
      <c r="A80">
        <v>390006534</v>
      </c>
      <c r="B80" t="s">
        <v>176</v>
      </c>
      <c r="C80" t="s">
        <v>356</v>
      </c>
      <c r="D80" t="s">
        <v>601</v>
      </c>
      <c r="E80" t="str">
        <f>CONCATENATE(Tableau1[[#This Row],[Adresse2]]," ", Tableau1[[#This Row],[CP et Ville]])</f>
        <v>11 R EDOUARD HERRIOT 39300 CHAMPAGNOLE</v>
      </c>
      <c r="F80" t="s">
        <v>357</v>
      </c>
      <c r="G80" t="s">
        <v>537</v>
      </c>
      <c r="H80">
        <v>40</v>
      </c>
      <c r="K80">
        <v>4</v>
      </c>
      <c r="L80" t="s">
        <v>5005</v>
      </c>
      <c r="M80">
        <f>LEN(Tableau1[[#This Row],[communesdesservies]])</f>
        <v>140</v>
      </c>
      <c r="N80">
        <f t="shared" si="2"/>
        <v>125</v>
      </c>
      <c r="O80">
        <f>Tableau1[[#This Row],[Colonne1]]-Tableau1[[#This Row],[Colonne2]]+1</f>
        <v>16</v>
      </c>
    </row>
    <row r="81" spans="1:15" x14ac:dyDescent="0.25">
      <c r="A81">
        <v>390006542</v>
      </c>
      <c r="B81" t="s">
        <v>177</v>
      </c>
      <c r="C81" t="s">
        <v>356</v>
      </c>
      <c r="D81" t="s">
        <v>601</v>
      </c>
      <c r="E81" t="str">
        <f>CONCATENATE(Tableau1[[#This Row],[Adresse2]]," ", Tableau1[[#This Row],[CP et Ville]])</f>
        <v>10 AV ALFRED SOLVAY 39500 TAVAUX</v>
      </c>
      <c r="F81" t="s">
        <v>358</v>
      </c>
      <c r="G81" t="s">
        <v>538</v>
      </c>
      <c r="H81">
        <v>112</v>
      </c>
      <c r="K81">
        <v>9</v>
      </c>
      <c r="L81" t="s">
        <v>5006</v>
      </c>
      <c r="M81">
        <f>LEN(Tableau1[[#This Row],[communesdesservies]])</f>
        <v>423</v>
      </c>
      <c r="N81">
        <f t="shared" si="2"/>
        <v>378</v>
      </c>
      <c r="O81">
        <f>Tableau1[[#This Row],[Colonne1]]-Tableau1[[#This Row],[Colonne2]]+1</f>
        <v>46</v>
      </c>
    </row>
    <row r="82" spans="1:15" x14ac:dyDescent="0.25">
      <c r="A82">
        <v>390006559</v>
      </c>
      <c r="B82" t="s">
        <v>178</v>
      </c>
      <c r="C82" t="s">
        <v>356</v>
      </c>
      <c r="D82" t="s">
        <v>601</v>
      </c>
      <c r="E82" t="str">
        <f>CONCATENATE(Tableau1[[#This Row],[Adresse2]]," ", Tableau1[[#This Row],[CP et Ville]])</f>
        <v>155 R DU LEVANT 39000 LONS LE SAUNIER</v>
      </c>
      <c r="F82" t="s">
        <v>359</v>
      </c>
      <c r="G82" t="s">
        <v>539</v>
      </c>
      <c r="H82">
        <v>86</v>
      </c>
      <c r="K82">
        <v>8</v>
      </c>
      <c r="L82" t="s">
        <v>5007</v>
      </c>
      <c r="M82">
        <f>LEN(Tableau1[[#This Row],[communesdesservies]])</f>
        <v>470</v>
      </c>
      <c r="N82">
        <f t="shared" si="2"/>
        <v>430</v>
      </c>
      <c r="O82">
        <f>Tableau1[[#This Row],[Colonne1]]-Tableau1[[#This Row],[Colonne2]]+1</f>
        <v>41</v>
      </c>
    </row>
    <row r="83" spans="1:15" x14ac:dyDescent="0.25">
      <c r="A83">
        <v>390006575</v>
      </c>
      <c r="B83" t="s">
        <v>179</v>
      </c>
      <c r="C83" t="s">
        <v>356</v>
      </c>
      <c r="D83" t="s">
        <v>601</v>
      </c>
      <c r="E83" t="str">
        <f>CONCATENATE(Tableau1[[#This Row],[Adresse2]]," ", Tableau1[[#This Row],[CP et Ville]])</f>
        <v>3 R DU COMMERCE 39160 ST AMOUR</v>
      </c>
      <c r="F83" t="s">
        <v>360</v>
      </c>
      <c r="G83" t="s">
        <v>540</v>
      </c>
      <c r="H83">
        <v>25</v>
      </c>
      <c r="L83" t="s">
        <v>5008</v>
      </c>
      <c r="M83">
        <f>LEN(Tableau1[[#This Row],[communesdesservies]])</f>
        <v>141</v>
      </c>
      <c r="N83">
        <f t="shared" si="2"/>
        <v>130</v>
      </c>
      <c r="O83">
        <f>Tableau1[[#This Row],[Colonne1]]-Tableau1[[#This Row],[Colonne2]]+1</f>
        <v>12</v>
      </c>
    </row>
    <row r="84" spans="1:15" x14ac:dyDescent="0.25">
      <c r="A84">
        <v>390006583</v>
      </c>
      <c r="B84" t="s">
        <v>180</v>
      </c>
      <c r="C84" t="s">
        <v>356</v>
      </c>
      <c r="D84" t="s">
        <v>601</v>
      </c>
      <c r="E84" t="str">
        <f>CONCATENATE(Tableau1[[#This Row],[Adresse2]]," ", Tableau1[[#This Row],[CP et Ville]])</f>
        <v>8 R REYBERT 39200 ST CLAUDE</v>
      </c>
      <c r="F84" t="s">
        <v>361</v>
      </c>
      <c r="G84" t="s">
        <v>541</v>
      </c>
      <c r="H84">
        <v>79</v>
      </c>
      <c r="K84">
        <v>3</v>
      </c>
      <c r="L84" t="s">
        <v>5009</v>
      </c>
      <c r="M84">
        <f>LEN(Tableau1[[#This Row],[communesdesservies]])</f>
        <v>554</v>
      </c>
      <c r="N84">
        <f t="shared" si="2"/>
        <v>505</v>
      </c>
      <c r="O84">
        <f>Tableau1[[#This Row],[Colonne1]]-Tableau1[[#This Row],[Colonne2]]+1</f>
        <v>50</v>
      </c>
    </row>
    <row r="85" spans="1:15" x14ac:dyDescent="0.25">
      <c r="A85">
        <v>710970724</v>
      </c>
      <c r="B85" t="s">
        <v>181</v>
      </c>
      <c r="C85" t="s">
        <v>362</v>
      </c>
      <c r="D85" t="s">
        <v>601</v>
      </c>
      <c r="E85" t="str">
        <f>CONCATENATE(Tableau1[[#This Row],[Adresse2]]," ", Tableau1[[#This Row],[CP et Ville]])</f>
        <v>13 R DE VERDUN 71300 MONTCEAU LES MINES</v>
      </c>
      <c r="F85" t="s">
        <v>363</v>
      </c>
      <c r="G85" t="s">
        <v>542</v>
      </c>
      <c r="H85">
        <v>62</v>
      </c>
      <c r="J85">
        <v>5</v>
      </c>
      <c r="K85">
        <v>6</v>
      </c>
      <c r="L85" t="s">
        <v>5010</v>
      </c>
      <c r="M85">
        <f>LEN(Tableau1[[#This Row],[communesdesservies]])</f>
        <v>39</v>
      </c>
      <c r="N85">
        <f t="shared" si="2"/>
        <v>37</v>
      </c>
      <c r="O85">
        <f>Tableau1[[#This Row],[Colonne1]]-Tableau1[[#This Row],[Colonne2]]+1</f>
        <v>3</v>
      </c>
    </row>
    <row r="86" spans="1:15" x14ac:dyDescent="0.25">
      <c r="A86">
        <v>710973652</v>
      </c>
      <c r="B86" t="s">
        <v>182</v>
      </c>
      <c r="C86" t="s">
        <v>364</v>
      </c>
      <c r="D86" t="s">
        <v>601</v>
      </c>
      <c r="E86" t="str">
        <f>CONCATENATE(Tableau1[[#This Row],[Adresse2]]," ", Tableau1[[#This Row],[CP et Ville]])</f>
        <v>211 R DU PRESIDENT KENNEDY 71000 MACON</v>
      </c>
      <c r="F86" t="s">
        <v>365</v>
      </c>
      <c r="G86" t="s">
        <v>543</v>
      </c>
      <c r="H86">
        <v>45</v>
      </c>
      <c r="J86">
        <v>10</v>
      </c>
      <c r="K86">
        <v>6</v>
      </c>
      <c r="L86" t="s">
        <v>5011</v>
      </c>
      <c r="M86">
        <f>LEN(Tableau1[[#This Row],[communesdesservies]])</f>
        <v>37</v>
      </c>
      <c r="N86">
        <f t="shared" si="2"/>
        <v>34</v>
      </c>
      <c r="O86">
        <f>Tableau1[[#This Row],[Colonne1]]-Tableau1[[#This Row],[Colonne2]]+1</f>
        <v>4</v>
      </c>
    </row>
    <row r="87" spans="1:15" x14ac:dyDescent="0.25">
      <c r="A87">
        <v>710975327</v>
      </c>
      <c r="B87" t="s">
        <v>183</v>
      </c>
      <c r="C87" t="s">
        <v>364</v>
      </c>
      <c r="D87" t="s">
        <v>601</v>
      </c>
      <c r="E87" t="str">
        <f>CONCATENATE(Tableau1[[#This Row],[Adresse2]]," ", Tableau1[[#This Row],[CP et Ville]])</f>
        <v>1 R DEWET 71100 CHALON SUR SAONE</v>
      </c>
      <c r="F87" t="s">
        <v>366</v>
      </c>
      <c r="G87" t="s">
        <v>544</v>
      </c>
      <c r="H87">
        <v>41</v>
      </c>
      <c r="K87">
        <v>4</v>
      </c>
      <c r="L87" t="s">
        <v>5012</v>
      </c>
      <c r="M87">
        <f>LEN(Tableau1[[#This Row],[communesdesservies]])</f>
        <v>314</v>
      </c>
      <c r="N87">
        <f t="shared" si="2"/>
        <v>291</v>
      </c>
      <c r="O87">
        <f>Tableau1[[#This Row],[Colonne1]]-Tableau1[[#This Row],[Colonne2]]+1</f>
        <v>24</v>
      </c>
    </row>
    <row r="88" spans="1:15" x14ac:dyDescent="0.25">
      <c r="A88">
        <v>710975830</v>
      </c>
      <c r="B88" t="s">
        <v>184</v>
      </c>
      <c r="C88" t="s">
        <v>364</v>
      </c>
      <c r="D88" t="s">
        <v>601</v>
      </c>
      <c r="E88" t="str">
        <f>CONCATENATE(Tableau1[[#This Row],[Adresse2]]," ", Tableau1[[#This Row],[CP et Ville]])</f>
        <v>5B R DES SORBIERS 71240 SENNECEY LE GRAND</v>
      </c>
      <c r="F88" t="s">
        <v>367</v>
      </c>
      <c r="G88" t="s">
        <v>545</v>
      </c>
      <c r="H88">
        <v>30</v>
      </c>
      <c r="K88">
        <v>2</v>
      </c>
      <c r="L88" t="s">
        <v>5013</v>
      </c>
      <c r="M88">
        <f>LEN(Tableau1[[#This Row],[communesdesservies]])</f>
        <v>257</v>
      </c>
      <c r="N88">
        <f t="shared" si="2"/>
        <v>238</v>
      </c>
      <c r="O88">
        <f>Tableau1[[#This Row],[Colonne1]]-Tableau1[[#This Row],[Colonne2]]+1</f>
        <v>20</v>
      </c>
    </row>
    <row r="89" spans="1:15" x14ac:dyDescent="0.25">
      <c r="A89">
        <v>710976952</v>
      </c>
      <c r="B89" t="s">
        <v>185</v>
      </c>
      <c r="C89" t="s">
        <v>364</v>
      </c>
      <c r="D89" t="s">
        <v>601</v>
      </c>
      <c r="E89" t="str">
        <f>CONCATENATE(Tableau1[[#This Row],[Adresse2]]," ", Tableau1[[#This Row],[CP et Ville]])</f>
        <v>PL DU PÂQUIER 71260 LUGNY</v>
      </c>
      <c r="F89" t="s">
        <v>368</v>
      </c>
      <c r="G89" t="s">
        <v>546</v>
      </c>
      <c r="H89">
        <v>20</v>
      </c>
      <c r="K89">
        <v>2</v>
      </c>
      <c r="L89" t="s">
        <v>5014</v>
      </c>
      <c r="M89">
        <f>LEN(Tableau1[[#This Row],[communesdesservies]])</f>
        <v>230</v>
      </c>
      <c r="N89">
        <f t="shared" si="2"/>
        <v>211</v>
      </c>
      <c r="O89">
        <f>Tableau1[[#This Row],[Colonne1]]-Tableau1[[#This Row],[Colonne2]]+1</f>
        <v>20</v>
      </c>
    </row>
    <row r="90" spans="1:15" x14ac:dyDescent="0.25">
      <c r="A90">
        <v>700783434</v>
      </c>
      <c r="B90" t="s">
        <v>186</v>
      </c>
      <c r="C90" t="s">
        <v>369</v>
      </c>
      <c r="D90" t="s">
        <v>601</v>
      </c>
      <c r="E90" t="str">
        <f>CONCATENATE(Tableau1[[#This Row],[Adresse2]]," ", Tableau1[[#This Row],[CP et Ville]])</f>
        <v>R DU STADE 70180 DAMPIERRE SUR SALON</v>
      </c>
      <c r="F90" t="s">
        <v>370</v>
      </c>
      <c r="G90" t="s">
        <v>547</v>
      </c>
      <c r="H90">
        <v>39</v>
      </c>
      <c r="K90">
        <v>1</v>
      </c>
      <c r="L90" t="s">
        <v>5015</v>
      </c>
      <c r="M90">
        <f>LEN(Tableau1[[#This Row],[communesdesservies]])</f>
        <v>707</v>
      </c>
      <c r="N90">
        <f t="shared" si="2"/>
        <v>656</v>
      </c>
      <c r="O90">
        <f>Tableau1[[#This Row],[Colonne1]]-Tableau1[[#This Row],[Colonne2]]+1</f>
        <v>52</v>
      </c>
    </row>
    <row r="91" spans="1:15" x14ac:dyDescent="0.25">
      <c r="A91">
        <v>700784390</v>
      </c>
      <c r="B91" t="s">
        <v>187</v>
      </c>
      <c r="C91" t="s">
        <v>371</v>
      </c>
      <c r="D91" t="s">
        <v>601</v>
      </c>
      <c r="E91" t="str">
        <f>CONCATENATE(Tableau1[[#This Row],[Adresse2]]," ", Tableau1[[#This Row],[CP et Ville]])</f>
        <v>17C GR RUE 70190 BEAUMOTTE AUBERTANS</v>
      </c>
      <c r="F91" t="s">
        <v>372</v>
      </c>
      <c r="G91" t="s">
        <v>548</v>
      </c>
      <c r="H91">
        <v>41</v>
      </c>
      <c r="K91">
        <v>3</v>
      </c>
      <c r="L91" t="s">
        <v>5016</v>
      </c>
      <c r="M91">
        <f>LEN(Tableau1[[#This Row],[communesdesservies]])</f>
        <v>664</v>
      </c>
      <c r="N91">
        <f t="shared" si="2"/>
        <v>615</v>
      </c>
      <c r="O91">
        <f>Tableau1[[#This Row],[Colonne1]]-Tableau1[[#This Row],[Colonne2]]+1</f>
        <v>50</v>
      </c>
    </row>
    <row r="92" spans="1:15" x14ac:dyDescent="0.25">
      <c r="A92">
        <v>700784192</v>
      </c>
      <c r="B92" t="s">
        <v>188</v>
      </c>
      <c r="C92" t="s">
        <v>373</v>
      </c>
      <c r="D92" t="s">
        <v>601</v>
      </c>
      <c r="E92" t="str">
        <f>CONCATENATE(Tableau1[[#This Row],[Adresse2]]," ", Tableau1[[#This Row],[CP et Ville]])</f>
        <v>2 R VIGNOTTE 70210 VAUVILLERS</v>
      </c>
      <c r="F92" t="s">
        <v>374</v>
      </c>
      <c r="G92" t="s">
        <v>549</v>
      </c>
      <c r="H92">
        <v>77</v>
      </c>
      <c r="J92">
        <v>12</v>
      </c>
      <c r="K92">
        <v>7</v>
      </c>
      <c r="L92" t="s">
        <v>5017</v>
      </c>
      <c r="M92">
        <f>LEN(Tableau1[[#This Row],[communesdesservies]])</f>
        <v>660</v>
      </c>
      <c r="N92">
        <f t="shared" si="2"/>
        <v>615</v>
      </c>
      <c r="O92">
        <f>Tableau1[[#This Row],[Colonne1]]-Tableau1[[#This Row],[Colonne2]]+1</f>
        <v>46</v>
      </c>
    </row>
    <row r="93" spans="1:15" x14ac:dyDescent="0.25">
      <c r="A93">
        <v>700784697</v>
      </c>
      <c r="B93" t="s">
        <v>189</v>
      </c>
      <c r="C93" t="s">
        <v>373</v>
      </c>
      <c r="D93" t="s">
        <v>601</v>
      </c>
      <c r="E93" t="str">
        <f>CONCATENATE(Tableau1[[#This Row],[Adresse2]]," ", Tableau1[[#This Row],[CP et Ville]])</f>
        <v>20 RTE D AVRIGNEY 70700 CHARCENNE</v>
      </c>
      <c r="F93" t="s">
        <v>375</v>
      </c>
      <c r="G93" t="s">
        <v>550</v>
      </c>
      <c r="H93">
        <v>80</v>
      </c>
      <c r="K93">
        <v>9</v>
      </c>
      <c r="L93" t="s">
        <v>5018</v>
      </c>
      <c r="M93">
        <f>LEN(Tableau1[[#This Row],[communesdesservies]])</f>
        <v>944</v>
      </c>
      <c r="N93">
        <f t="shared" si="2"/>
        <v>870</v>
      </c>
      <c r="O93">
        <f>Tableau1[[#This Row],[Colonne1]]-Tableau1[[#This Row],[Colonne2]]+1</f>
        <v>75</v>
      </c>
    </row>
    <row r="94" spans="1:15" x14ac:dyDescent="0.25">
      <c r="A94">
        <v>700784895</v>
      </c>
      <c r="B94" t="s">
        <v>190</v>
      </c>
      <c r="C94" t="s">
        <v>373</v>
      </c>
      <c r="D94" t="s">
        <v>601</v>
      </c>
      <c r="E94" t="str">
        <f>CONCATENATE(Tableau1[[#This Row],[Adresse2]]," ", Tableau1[[#This Row],[CP et Ville]])</f>
        <v>130 R DE SCHÖNAU 70110 VILLERSEXEL</v>
      </c>
      <c r="F94" t="s">
        <v>376</v>
      </c>
      <c r="G94" t="s">
        <v>551</v>
      </c>
      <c r="H94">
        <v>115</v>
      </c>
      <c r="K94">
        <v>11</v>
      </c>
      <c r="L94" t="s">
        <v>5019</v>
      </c>
      <c r="M94">
        <f>LEN(Tableau1[[#This Row],[communesdesservies]])</f>
        <v>661</v>
      </c>
      <c r="N94">
        <f t="shared" si="2"/>
        <v>611</v>
      </c>
      <c r="O94">
        <f>Tableau1[[#This Row],[Colonne1]]-Tableau1[[#This Row],[Colonne2]]+1</f>
        <v>51</v>
      </c>
    </row>
    <row r="95" spans="1:15" x14ac:dyDescent="0.25">
      <c r="A95">
        <v>710970708</v>
      </c>
      <c r="B95" t="s">
        <v>191</v>
      </c>
      <c r="C95" t="s">
        <v>377</v>
      </c>
      <c r="D95" t="s">
        <v>601</v>
      </c>
      <c r="E95" t="str">
        <f>CONCATENATE(Tableau1[[#This Row],[Adresse2]]," ", Tableau1[[#This Row],[CP et Ville]])</f>
        <v>17 R MARECHAUX 71390 BUXY</v>
      </c>
      <c r="F95" t="s">
        <v>378</v>
      </c>
      <c r="G95" t="s">
        <v>552</v>
      </c>
      <c r="H95">
        <v>51</v>
      </c>
      <c r="L95" t="s">
        <v>5020</v>
      </c>
      <c r="M95">
        <f>LEN(Tableau1[[#This Row],[communesdesservies]])</f>
        <v>591</v>
      </c>
      <c r="N95">
        <f t="shared" si="2"/>
        <v>548</v>
      </c>
      <c r="O95">
        <f>Tableau1[[#This Row],[Colonne1]]-Tableau1[[#This Row],[Colonne2]]+1</f>
        <v>44</v>
      </c>
    </row>
    <row r="96" spans="1:15" x14ac:dyDescent="0.25">
      <c r="A96">
        <v>710971532</v>
      </c>
      <c r="B96" t="s">
        <v>192</v>
      </c>
      <c r="C96" t="s">
        <v>379</v>
      </c>
      <c r="D96" t="s">
        <v>601</v>
      </c>
      <c r="E96" t="str">
        <f>CONCATENATE(Tableau1[[#This Row],[Adresse2]]," ", Tableau1[[#This Row],[CP et Ville]])</f>
        <v>57 R CLÉMENCEAU 71200 LE CREUSOT</v>
      </c>
      <c r="F96" t="s">
        <v>380</v>
      </c>
      <c r="G96" t="s">
        <v>553</v>
      </c>
      <c r="H96">
        <v>106</v>
      </c>
      <c r="J96">
        <v>5</v>
      </c>
      <c r="K96">
        <v>6</v>
      </c>
      <c r="L96" t="s">
        <v>5021</v>
      </c>
      <c r="M96">
        <f>LEN(Tableau1[[#This Row],[communesdesservies]])</f>
        <v>197</v>
      </c>
      <c r="N96">
        <f t="shared" si="2"/>
        <v>184</v>
      </c>
      <c r="O96">
        <f>Tableau1[[#This Row],[Colonne1]]-Tableau1[[#This Row],[Colonne2]]+1</f>
        <v>14</v>
      </c>
    </row>
    <row r="97" spans="1:15" x14ac:dyDescent="0.25">
      <c r="A97">
        <v>710974635</v>
      </c>
      <c r="B97" t="s">
        <v>193</v>
      </c>
      <c r="C97" t="s">
        <v>381</v>
      </c>
      <c r="D97" t="s">
        <v>601</v>
      </c>
      <c r="E97" t="str">
        <f>CONCATENATE(Tableau1[[#This Row],[Adresse2]]," ", Tableau1[[#This Row],[CP et Ville]])</f>
        <v>14 RTE DE ST VINCENT 71600 PARAY LE MONIAL</v>
      </c>
      <c r="F97" t="s">
        <v>382</v>
      </c>
      <c r="G97" t="s">
        <v>554</v>
      </c>
      <c r="H97">
        <v>59</v>
      </c>
      <c r="K97">
        <v>2</v>
      </c>
      <c r="L97" t="s">
        <v>5022</v>
      </c>
      <c r="M97">
        <f>LEN(Tableau1[[#This Row],[communesdesservies]])</f>
        <v>255</v>
      </c>
      <c r="N97">
        <f t="shared" si="2"/>
        <v>239</v>
      </c>
      <c r="O97">
        <f>Tableau1[[#This Row],[Colonne1]]-Tableau1[[#This Row],[Colonne2]]+1</f>
        <v>17</v>
      </c>
    </row>
    <row r="98" spans="1:15" x14ac:dyDescent="0.25">
      <c r="A98">
        <v>710008061</v>
      </c>
      <c r="B98" t="s">
        <v>194</v>
      </c>
      <c r="C98" t="s">
        <v>383</v>
      </c>
      <c r="D98" t="s">
        <v>600</v>
      </c>
      <c r="E98" t="str">
        <f>CONCATENATE(Tableau1[[#This Row],[Adresse2]]," ", Tableau1[[#This Row],[CP et Ville]])</f>
        <v>6 R DU PRIEURE 71120 CHAROLLES</v>
      </c>
      <c r="F98" t="s">
        <v>384</v>
      </c>
      <c r="G98" t="s">
        <v>555</v>
      </c>
      <c r="H98">
        <v>16</v>
      </c>
      <c r="L98" t="s">
        <v>5023</v>
      </c>
      <c r="M98">
        <f>LEN(Tableau1[[#This Row],[communesdesservies]])</f>
        <v>160</v>
      </c>
      <c r="N98">
        <f t="shared" ref="N98:N129" si="3">LEN(SUBSTITUTE(L98,",",""))</f>
        <v>148</v>
      </c>
      <c r="O98">
        <f>Tableau1[[#This Row],[Colonne1]]-Tableau1[[#This Row],[Colonne2]]+1</f>
        <v>13</v>
      </c>
    </row>
    <row r="99" spans="1:15" x14ac:dyDescent="0.25">
      <c r="A99">
        <v>710973538</v>
      </c>
      <c r="B99" t="s">
        <v>195</v>
      </c>
      <c r="C99" t="s">
        <v>383</v>
      </c>
      <c r="D99" t="s">
        <v>600</v>
      </c>
      <c r="E99" t="str">
        <f>CONCATENATE(Tableau1[[#This Row],[Adresse2]]," ", Tableau1[[#This Row],[CP et Ville]])</f>
        <v>53 R ACHAINTRE 71170 CHAUFFAILLES</v>
      </c>
      <c r="F99" t="s">
        <v>385</v>
      </c>
      <c r="G99" t="s">
        <v>556</v>
      </c>
      <c r="H99">
        <v>52</v>
      </c>
      <c r="K99">
        <v>6</v>
      </c>
      <c r="L99" t="s">
        <v>5024</v>
      </c>
      <c r="M99">
        <f>LEN(Tableau1[[#This Row],[communesdesservies]])</f>
        <v>453</v>
      </c>
      <c r="N99">
        <f t="shared" si="3"/>
        <v>425</v>
      </c>
      <c r="O99">
        <f>Tableau1[[#This Row],[Colonne1]]-Tableau1[[#This Row],[Colonne2]]+1</f>
        <v>29</v>
      </c>
    </row>
    <row r="100" spans="1:15" x14ac:dyDescent="0.25">
      <c r="A100">
        <v>710973553</v>
      </c>
      <c r="B100" t="s">
        <v>196</v>
      </c>
      <c r="C100" t="s">
        <v>386</v>
      </c>
      <c r="D100" t="s">
        <v>600</v>
      </c>
      <c r="E100" t="str">
        <f>CONCATENATE(Tableau1[[#This Row],[Adresse2]]," ", Tableau1[[#This Row],[CP et Ville]])</f>
        <v>1 PL IRENE POPARD 71110 MARCIGNY</v>
      </c>
      <c r="F100" t="s">
        <v>387</v>
      </c>
      <c r="G100" t="s">
        <v>557</v>
      </c>
      <c r="H100">
        <v>38</v>
      </c>
      <c r="K100">
        <v>2</v>
      </c>
      <c r="L100" t="s">
        <v>5025</v>
      </c>
      <c r="M100">
        <f>LEN(Tableau1[[#This Row],[communesdesservies]])</f>
        <v>353</v>
      </c>
      <c r="N100">
        <f t="shared" si="3"/>
        <v>328</v>
      </c>
      <c r="O100">
        <f>Tableau1[[#This Row],[Colonne1]]-Tableau1[[#This Row],[Colonne2]]+1</f>
        <v>26</v>
      </c>
    </row>
    <row r="101" spans="1:15" x14ac:dyDescent="0.25">
      <c r="A101">
        <v>710976747</v>
      </c>
      <c r="B101" t="s">
        <v>197</v>
      </c>
      <c r="C101" t="s">
        <v>388</v>
      </c>
      <c r="D101" t="s">
        <v>600</v>
      </c>
      <c r="E101" t="str">
        <f>CONCATENATE(Tableau1[[#This Row],[Adresse2]]," ", Tableau1[[#This Row],[CP et Ville]])</f>
        <v>3 R MARCELLIN VOLLAT 71160 DIGOIN</v>
      </c>
      <c r="F101" t="s">
        <v>389</v>
      </c>
      <c r="G101" t="s">
        <v>558</v>
      </c>
      <c r="H101">
        <v>59</v>
      </c>
      <c r="K101">
        <v>2</v>
      </c>
      <c r="L101" t="s">
        <v>5026</v>
      </c>
      <c r="M101">
        <f>LEN(Tableau1[[#This Row],[communesdesservies]])</f>
        <v>72</v>
      </c>
      <c r="N101">
        <f t="shared" si="3"/>
        <v>68</v>
      </c>
      <c r="O101">
        <f>Tableau1[[#This Row],[Colonne1]]-Tableau1[[#This Row],[Colonne2]]+1</f>
        <v>5</v>
      </c>
    </row>
    <row r="102" spans="1:15" x14ac:dyDescent="0.25">
      <c r="A102">
        <v>710011016</v>
      </c>
      <c r="B102" t="s">
        <v>198</v>
      </c>
      <c r="C102" t="s">
        <v>390</v>
      </c>
      <c r="D102" t="s">
        <v>600</v>
      </c>
      <c r="E102" t="str">
        <f>CONCATENATE(Tableau1[[#This Row],[Adresse2]]," ", Tableau1[[#This Row],[CP et Ville]])</f>
        <v>ROUTE DU 19 MARS 1962 71220 LA GUICHE</v>
      </c>
      <c r="F102" t="s">
        <v>391</v>
      </c>
      <c r="G102" t="s">
        <v>559</v>
      </c>
      <c r="H102">
        <v>42</v>
      </c>
      <c r="L102" t="s">
        <v>5027</v>
      </c>
      <c r="M102">
        <f>LEN(Tableau1[[#This Row],[communesdesservies]])</f>
        <v>385</v>
      </c>
      <c r="N102">
        <f t="shared" si="3"/>
        <v>357</v>
      </c>
      <c r="O102">
        <f>Tableau1[[#This Row],[Colonne1]]-Tableau1[[#This Row],[Colonne2]]+1</f>
        <v>29</v>
      </c>
    </row>
    <row r="103" spans="1:15" x14ac:dyDescent="0.25">
      <c r="A103">
        <v>710974262</v>
      </c>
      <c r="B103" t="s">
        <v>199</v>
      </c>
      <c r="C103" t="s">
        <v>392</v>
      </c>
      <c r="D103" t="s">
        <v>600</v>
      </c>
      <c r="E103" t="str">
        <f>CONCATENATE(Tableau1[[#This Row],[Adresse2]]," ", Tableau1[[#This Row],[CP et Ville]])</f>
        <v>R LA BASSE MACONNIERE 71500 LOUHANS</v>
      </c>
      <c r="F103" t="s">
        <v>393</v>
      </c>
      <c r="G103" t="s">
        <v>560</v>
      </c>
      <c r="H103">
        <v>79</v>
      </c>
      <c r="J103">
        <v>14</v>
      </c>
      <c r="K103">
        <v>6</v>
      </c>
      <c r="L103" t="s">
        <v>5028</v>
      </c>
      <c r="M103">
        <f>LEN(Tableau1[[#This Row],[communesdesservies]])</f>
        <v>382</v>
      </c>
      <c r="N103">
        <f t="shared" si="3"/>
        <v>353</v>
      </c>
      <c r="O103">
        <f>Tableau1[[#This Row],[Colonne1]]-Tableau1[[#This Row],[Colonne2]]+1</f>
        <v>30</v>
      </c>
    </row>
    <row r="104" spans="1:15" x14ac:dyDescent="0.25">
      <c r="A104">
        <v>710011529</v>
      </c>
      <c r="B104" t="s">
        <v>200</v>
      </c>
      <c r="C104" t="s">
        <v>394</v>
      </c>
      <c r="D104" t="s">
        <v>600</v>
      </c>
      <c r="E104" t="str">
        <f>CONCATENATE(Tableau1[[#This Row],[Adresse2]]," ", Tableau1[[#This Row],[CP et Ville]])</f>
        <v>R DES TANNERIES 71460 ST GENGOUX LE NATIONAL</v>
      </c>
      <c r="F104" t="s">
        <v>395</v>
      </c>
      <c r="G104" t="s">
        <v>561</v>
      </c>
      <c r="H104">
        <v>20</v>
      </c>
      <c r="K104">
        <v>2</v>
      </c>
      <c r="L104" t="s">
        <v>5029</v>
      </c>
      <c r="M104">
        <f>LEN(Tableau1[[#This Row],[communesdesservies]])</f>
        <v>225</v>
      </c>
      <c r="N104">
        <f t="shared" si="3"/>
        <v>207</v>
      </c>
      <c r="O104">
        <f>Tableau1[[#This Row],[Colonne1]]-Tableau1[[#This Row],[Colonne2]]+1</f>
        <v>19</v>
      </c>
    </row>
    <row r="105" spans="1:15" x14ac:dyDescent="0.25">
      <c r="A105">
        <v>710011024</v>
      </c>
      <c r="B105" t="s">
        <v>201</v>
      </c>
      <c r="C105" t="s">
        <v>396</v>
      </c>
      <c r="D105" t="s">
        <v>600</v>
      </c>
      <c r="E105" t="str">
        <f>CONCATENATE(Tableau1[[#This Row],[Adresse2]]," ", Tableau1[[#This Row],[CP et Ville]])</f>
        <v>7  CHARRIERE DES ECORCES 71520 TRAMAYES</v>
      </c>
      <c r="F105" t="s">
        <v>397</v>
      </c>
      <c r="G105" t="s">
        <v>562</v>
      </c>
      <c r="H105">
        <v>24</v>
      </c>
      <c r="L105" t="s">
        <v>5030</v>
      </c>
      <c r="M105">
        <f>LEN(Tableau1[[#This Row],[communesdesservies]])</f>
        <v>222</v>
      </c>
      <c r="N105">
        <f t="shared" si="3"/>
        <v>208</v>
      </c>
      <c r="O105">
        <f>Tableau1[[#This Row],[Colonne1]]-Tableau1[[#This Row],[Colonne2]]+1</f>
        <v>15</v>
      </c>
    </row>
    <row r="106" spans="1:15" x14ac:dyDescent="0.25">
      <c r="A106">
        <v>710976739</v>
      </c>
      <c r="B106" t="s">
        <v>202</v>
      </c>
      <c r="C106" t="s">
        <v>396</v>
      </c>
      <c r="D106" t="s">
        <v>600</v>
      </c>
      <c r="E106" t="str">
        <f>CONCATENATE(Tableau1[[#This Row],[Adresse2]]," ", Tableau1[[#This Row],[CP et Ville]])</f>
        <v>13 PL DE L'HOPITAL 71250 CLUNY</v>
      </c>
      <c r="F106" t="s">
        <v>398</v>
      </c>
      <c r="G106" t="s">
        <v>563</v>
      </c>
      <c r="H106">
        <v>40</v>
      </c>
      <c r="K106">
        <v>2</v>
      </c>
      <c r="L106" t="s">
        <v>5031</v>
      </c>
      <c r="M106">
        <f>LEN(Tableau1[[#This Row],[communesdesservies]])</f>
        <v>289</v>
      </c>
      <c r="N106">
        <f t="shared" si="3"/>
        <v>266</v>
      </c>
      <c r="O106">
        <f>Tableau1[[#This Row],[Colonne1]]-Tableau1[[#This Row],[Colonne2]]+1</f>
        <v>24</v>
      </c>
    </row>
    <row r="107" spans="1:15" x14ac:dyDescent="0.25">
      <c r="A107">
        <v>710974726</v>
      </c>
      <c r="B107" t="s">
        <v>203</v>
      </c>
      <c r="C107" t="s">
        <v>399</v>
      </c>
      <c r="D107" t="s">
        <v>600</v>
      </c>
      <c r="E107" t="str">
        <f>CONCATENATE(Tableau1[[#This Row],[Adresse2]]," ", Tableau1[[#This Row],[CP et Ville]])</f>
        <v>R H ET S VITRIER 71700 TOURNUS</v>
      </c>
      <c r="F107" t="s">
        <v>400</v>
      </c>
      <c r="G107" t="s">
        <v>564</v>
      </c>
      <c r="H107">
        <v>46</v>
      </c>
      <c r="K107">
        <v>2</v>
      </c>
      <c r="L107" t="s">
        <v>5032</v>
      </c>
      <c r="M107">
        <f>LEN(Tableau1[[#This Row],[communesdesservies]])</f>
        <v>257</v>
      </c>
      <c r="N107">
        <f t="shared" si="3"/>
        <v>234</v>
      </c>
      <c r="O107">
        <f>Tableau1[[#This Row],[Colonne1]]-Tableau1[[#This Row],[Colonne2]]+1</f>
        <v>24</v>
      </c>
    </row>
    <row r="108" spans="1:15" x14ac:dyDescent="0.25">
      <c r="A108">
        <v>710008053</v>
      </c>
      <c r="B108" t="s">
        <v>204</v>
      </c>
      <c r="C108" t="s">
        <v>401</v>
      </c>
      <c r="D108" t="s">
        <v>600</v>
      </c>
      <c r="E108" t="str">
        <f>CONCATENATE(Tableau1[[#This Row],[Adresse2]]," ", Tableau1[[#This Row],[CP et Ville]])</f>
        <v>ALL D'ALIGRE 71140 BOURBON LANCY</v>
      </c>
      <c r="F108" t="s">
        <v>402</v>
      </c>
      <c r="G108" t="s">
        <v>565</v>
      </c>
      <c r="H108">
        <v>36</v>
      </c>
      <c r="K108">
        <v>2</v>
      </c>
      <c r="L108" t="s">
        <v>5033</v>
      </c>
      <c r="M108">
        <f>LEN(Tableau1[[#This Row],[communesdesservies]])</f>
        <v>120</v>
      </c>
      <c r="N108">
        <f t="shared" si="3"/>
        <v>111</v>
      </c>
      <c r="O108">
        <f>Tableau1[[#This Row],[Colonne1]]-Tableau1[[#This Row],[Colonne2]]+1</f>
        <v>10</v>
      </c>
    </row>
    <row r="109" spans="1:15" x14ac:dyDescent="0.25">
      <c r="A109">
        <v>710014010</v>
      </c>
      <c r="B109" t="s">
        <v>205</v>
      </c>
      <c r="C109" t="s">
        <v>401</v>
      </c>
      <c r="D109" t="s">
        <v>600</v>
      </c>
      <c r="E109" t="str">
        <f>CONCATENATE(Tableau1[[#This Row],[Adresse2]]," ", Tableau1[[#This Row],[CP et Ville]])</f>
        <v xml:space="preserve"> 71760 ISSY L EVEQUE</v>
      </c>
      <c r="G109" t="s">
        <v>566</v>
      </c>
      <c r="H109">
        <v>6</v>
      </c>
      <c r="L109" t="s">
        <v>5034</v>
      </c>
      <c r="M109">
        <f>LEN(Tableau1[[#This Row],[communesdesservies]])</f>
        <v>83</v>
      </c>
      <c r="N109">
        <f t="shared" si="3"/>
        <v>77</v>
      </c>
      <c r="O109">
        <f>Tableau1[[#This Row],[Colonne1]]-Tableau1[[#This Row],[Colonne2]]+1</f>
        <v>7</v>
      </c>
    </row>
    <row r="110" spans="1:15" x14ac:dyDescent="0.25">
      <c r="A110">
        <v>710973520</v>
      </c>
      <c r="B110" t="s">
        <v>206</v>
      </c>
      <c r="C110" t="s">
        <v>403</v>
      </c>
      <c r="D110" t="s">
        <v>600</v>
      </c>
      <c r="E110" t="str">
        <f>CONCATENATE(Tableau1[[#This Row],[Adresse2]]," ", Tableau1[[#This Row],[CP et Ville]])</f>
        <v>16 R DE LA BOUTIERE 71150 CHAGNY</v>
      </c>
      <c r="F110" t="s">
        <v>404</v>
      </c>
      <c r="G110" t="s">
        <v>567</v>
      </c>
      <c r="H110">
        <v>43</v>
      </c>
      <c r="L110" t="s">
        <v>5035</v>
      </c>
      <c r="M110">
        <f>LEN(Tableau1[[#This Row],[communesdesservies]])</f>
        <v>355</v>
      </c>
      <c r="N110">
        <f t="shared" si="3"/>
        <v>330</v>
      </c>
      <c r="O110">
        <f>Tableau1[[#This Row],[Colonne1]]-Tableau1[[#This Row],[Colonne2]]+1</f>
        <v>26</v>
      </c>
    </row>
    <row r="111" spans="1:15" x14ac:dyDescent="0.25">
      <c r="A111">
        <v>710977034</v>
      </c>
      <c r="B111" t="s">
        <v>207</v>
      </c>
      <c r="C111" t="s">
        <v>405</v>
      </c>
      <c r="D111" t="s">
        <v>601</v>
      </c>
      <c r="E111" t="str">
        <f>CONCATENATE(Tableau1[[#This Row],[Adresse2]]," ", Tableau1[[#This Row],[CP et Ville]])</f>
        <v>R DU 11 NOVEMBRE 71310 MERVANS</v>
      </c>
      <c r="F111" t="s">
        <v>406</v>
      </c>
      <c r="G111" t="s">
        <v>568</v>
      </c>
      <c r="H111">
        <v>79</v>
      </c>
      <c r="K111">
        <v>7</v>
      </c>
      <c r="L111" t="s">
        <v>5036</v>
      </c>
      <c r="M111">
        <f>LEN(Tableau1[[#This Row],[communesdesservies]])</f>
        <v>893</v>
      </c>
      <c r="N111">
        <f t="shared" si="3"/>
        <v>826</v>
      </c>
      <c r="O111">
        <f>Tableau1[[#This Row],[Colonne1]]-Tableau1[[#This Row],[Colonne2]]+1</f>
        <v>68</v>
      </c>
    </row>
    <row r="112" spans="1:15" x14ac:dyDescent="0.25">
      <c r="A112">
        <v>710976986</v>
      </c>
      <c r="B112" t="s">
        <v>208</v>
      </c>
      <c r="C112" t="s">
        <v>407</v>
      </c>
      <c r="D112" t="s">
        <v>601</v>
      </c>
      <c r="E112" t="str">
        <f>CONCATENATE(Tableau1[[#This Row],[Adresse2]]," ", Tableau1[[#This Row],[CP et Ville]])</f>
        <v>11 R DU PARC 71680 CRECHES SUR SAONE</v>
      </c>
      <c r="F112" t="s">
        <v>408</v>
      </c>
      <c r="G112" t="s">
        <v>569</v>
      </c>
      <c r="H112">
        <v>38</v>
      </c>
      <c r="K112">
        <v>1</v>
      </c>
      <c r="L112" t="s">
        <v>5037</v>
      </c>
      <c r="M112">
        <f>LEN(Tableau1[[#This Row],[communesdesservies]])</f>
        <v>358</v>
      </c>
      <c r="N112">
        <f t="shared" si="3"/>
        <v>331</v>
      </c>
      <c r="O112">
        <f>Tableau1[[#This Row],[Colonne1]]-Tableau1[[#This Row],[Colonne2]]+1</f>
        <v>28</v>
      </c>
    </row>
    <row r="113" spans="1:15" x14ac:dyDescent="0.25">
      <c r="A113">
        <v>710971284</v>
      </c>
      <c r="B113" t="s">
        <v>209</v>
      </c>
      <c r="C113" t="s">
        <v>409</v>
      </c>
      <c r="D113" t="s">
        <v>600</v>
      </c>
      <c r="E113" t="str">
        <f>CONCATENATE(Tableau1[[#This Row],[Adresse2]]," ", Tableau1[[#This Row],[CP et Ville]])</f>
        <v>6 R JULES FERRY 71100 CHALON SUR SAONE</v>
      </c>
      <c r="F113" t="s">
        <v>410</v>
      </c>
      <c r="G113" t="s">
        <v>544</v>
      </c>
      <c r="H113">
        <v>76</v>
      </c>
      <c r="K113">
        <v>4</v>
      </c>
      <c r="L113" t="s">
        <v>5038</v>
      </c>
      <c r="M113">
        <f>LEN(Tableau1[[#This Row],[communesdesservies]])</f>
        <v>84</v>
      </c>
      <c r="N113">
        <f t="shared" si="3"/>
        <v>78</v>
      </c>
      <c r="O113">
        <f>Tableau1[[#This Row],[Colonne1]]-Tableau1[[#This Row],[Colonne2]]+1</f>
        <v>7</v>
      </c>
    </row>
    <row r="114" spans="1:15" x14ac:dyDescent="0.25">
      <c r="A114">
        <v>580004364</v>
      </c>
      <c r="B114" t="s">
        <v>210</v>
      </c>
      <c r="C114" t="s">
        <v>411</v>
      </c>
      <c r="D114" t="s">
        <v>601</v>
      </c>
      <c r="E114" t="str">
        <f>CONCATENATE(Tableau1[[#This Row],[Adresse2]]," ", Tableau1[[#This Row],[CP et Ville]])</f>
        <v>1B R PAUL VAILLANT COUTURIER 58260 LA MACHINE</v>
      </c>
      <c r="F114" t="s">
        <v>412</v>
      </c>
      <c r="G114" t="s">
        <v>570</v>
      </c>
      <c r="H114">
        <v>16</v>
      </c>
      <c r="K114">
        <v>3</v>
      </c>
      <c r="L114" t="s">
        <v>5039</v>
      </c>
      <c r="M114">
        <f>LEN(Tableau1[[#This Row],[communesdesservies]])</f>
        <v>31</v>
      </c>
      <c r="N114">
        <f t="shared" si="3"/>
        <v>29</v>
      </c>
      <c r="O114">
        <f>Tableau1[[#This Row],[Colonne1]]-Tableau1[[#This Row],[Colonne2]]+1</f>
        <v>3</v>
      </c>
    </row>
    <row r="115" spans="1:15" x14ac:dyDescent="0.25">
      <c r="A115">
        <v>710977794</v>
      </c>
      <c r="B115" t="s">
        <v>211</v>
      </c>
      <c r="C115" t="s">
        <v>411</v>
      </c>
      <c r="D115" t="s">
        <v>601</v>
      </c>
      <c r="E115" t="str">
        <f>CONCATENATE(Tableau1[[#This Row],[Adresse2]]," ", Tableau1[[#This Row],[CP et Ville]])</f>
        <v>10 AV SAINT EXUPERY 71304 MONTCEAU LES MINES CEDEX</v>
      </c>
      <c r="F115" t="s">
        <v>413</v>
      </c>
      <c r="G115" t="s">
        <v>571</v>
      </c>
      <c r="H115">
        <v>84</v>
      </c>
      <c r="J115">
        <v>13</v>
      </c>
      <c r="K115">
        <v>3</v>
      </c>
      <c r="L115" t="s">
        <v>5040</v>
      </c>
      <c r="M115">
        <f>LEN(Tableau1[[#This Row],[communesdesservies]])</f>
        <v>224</v>
      </c>
      <c r="N115">
        <f t="shared" si="3"/>
        <v>212</v>
      </c>
      <c r="O115">
        <f>Tableau1[[#This Row],[Colonne1]]-Tableau1[[#This Row],[Colonne2]]+1</f>
        <v>13</v>
      </c>
    </row>
    <row r="116" spans="1:15" x14ac:dyDescent="0.25">
      <c r="A116">
        <v>580000826</v>
      </c>
      <c r="B116" t="s">
        <v>212</v>
      </c>
      <c r="C116" t="s">
        <v>414</v>
      </c>
      <c r="D116" t="s">
        <v>601</v>
      </c>
      <c r="E116" t="str">
        <f>CONCATENATE(Tableau1[[#This Row],[Adresse2]]," ", Tableau1[[#This Row],[CP et Ville]])</f>
        <v>5 AV HOCHE 58170 LUZY</v>
      </c>
      <c r="F116" t="s">
        <v>415</v>
      </c>
      <c r="G116" t="s">
        <v>572</v>
      </c>
      <c r="H116">
        <v>27</v>
      </c>
      <c r="K116">
        <v>1</v>
      </c>
      <c r="L116" t="s">
        <v>5041</v>
      </c>
      <c r="M116">
        <f>LEN(Tableau1[[#This Row],[communesdesservies]])</f>
        <v>133</v>
      </c>
      <c r="N116">
        <f t="shared" si="3"/>
        <v>119</v>
      </c>
      <c r="O116">
        <f>Tableau1[[#This Row],[Colonne1]]-Tableau1[[#This Row],[Colonne2]]+1</f>
        <v>15</v>
      </c>
    </row>
    <row r="117" spans="1:15" x14ac:dyDescent="0.25">
      <c r="A117">
        <v>580002319</v>
      </c>
      <c r="B117" t="s">
        <v>213</v>
      </c>
      <c r="C117" t="s">
        <v>414</v>
      </c>
      <c r="D117" t="s">
        <v>601</v>
      </c>
      <c r="E117" t="str">
        <f>CONCATENATE(Tableau1[[#This Row],[Adresse2]]," ", Tableau1[[#This Row],[CP et Ville]])</f>
        <v>17 R DU GUE 58000 NEVERS</v>
      </c>
      <c r="F117" t="s">
        <v>416</v>
      </c>
      <c r="G117" t="s">
        <v>481</v>
      </c>
      <c r="H117">
        <v>30</v>
      </c>
      <c r="L117" t="e">
        <v>#N/A</v>
      </c>
      <c r="M117" t="e">
        <f>LEN(Tableau1[[#This Row],[communesdesservies]])</f>
        <v>#N/A</v>
      </c>
      <c r="N117" t="e">
        <f t="shared" si="3"/>
        <v>#N/A</v>
      </c>
      <c r="O117" t="e">
        <f>Tableau1[[#This Row],[Colonne1]]-Tableau1[[#This Row],[Colonne2]]+1</f>
        <v>#N/A</v>
      </c>
    </row>
    <row r="118" spans="1:15" x14ac:dyDescent="0.25">
      <c r="A118">
        <v>580002368</v>
      </c>
      <c r="B118" t="s">
        <v>214</v>
      </c>
      <c r="C118" t="s">
        <v>414</v>
      </c>
      <c r="D118" t="s">
        <v>601</v>
      </c>
      <c r="E118" t="str">
        <f>CONCATENATE(Tableau1[[#This Row],[Adresse2]]," ", Tableau1[[#This Row],[CP et Ville]])</f>
        <v>6 R DE LA HALLE 58190 TANNAY</v>
      </c>
      <c r="F118" t="s">
        <v>417</v>
      </c>
      <c r="G118" t="s">
        <v>573</v>
      </c>
      <c r="H118">
        <v>13</v>
      </c>
      <c r="K118">
        <v>1</v>
      </c>
      <c r="L118" t="s">
        <v>5042</v>
      </c>
      <c r="M118">
        <f>LEN(Tableau1[[#This Row],[communesdesservies]])</f>
        <v>214</v>
      </c>
      <c r="N118">
        <f t="shared" si="3"/>
        <v>195</v>
      </c>
      <c r="O118">
        <f>Tableau1[[#This Row],[Colonne1]]-Tableau1[[#This Row],[Colonne2]]+1</f>
        <v>20</v>
      </c>
    </row>
    <row r="119" spans="1:15" x14ac:dyDescent="0.25">
      <c r="A119">
        <v>580004844</v>
      </c>
      <c r="B119" t="s">
        <v>215</v>
      </c>
      <c r="C119" t="s">
        <v>414</v>
      </c>
      <c r="D119" t="s">
        <v>601</v>
      </c>
      <c r="E119" t="str">
        <f>CONCATENATE(Tableau1[[#This Row],[Adresse2]]," ", Tableau1[[#This Row],[CP et Ville]])</f>
        <v>3 PL DE LA RÉPUBLIQUE 58270 ST BENIN D AZY</v>
      </c>
      <c r="F119" t="s">
        <v>418</v>
      </c>
      <c r="G119" t="s">
        <v>574</v>
      </c>
      <c r="H119">
        <v>25</v>
      </c>
      <c r="K119">
        <v>1</v>
      </c>
      <c r="L119" t="s">
        <v>5043</v>
      </c>
      <c r="M119">
        <f>LEN(Tableau1[[#This Row],[communesdesservies]])</f>
        <v>266</v>
      </c>
      <c r="N119">
        <f t="shared" si="3"/>
        <v>247</v>
      </c>
      <c r="O119">
        <f>Tableau1[[#This Row],[Colonne1]]-Tableau1[[#This Row],[Colonne2]]+1</f>
        <v>20</v>
      </c>
    </row>
    <row r="120" spans="1:15" x14ac:dyDescent="0.25">
      <c r="A120">
        <v>580004851</v>
      </c>
      <c r="B120" t="s">
        <v>216</v>
      </c>
      <c r="C120" t="s">
        <v>414</v>
      </c>
      <c r="D120" t="s">
        <v>601</v>
      </c>
      <c r="E120" t="str">
        <f>CONCATENATE(Tableau1[[#This Row],[Adresse2]]," ", Tableau1[[#This Row],[CP et Ville]])</f>
        <v>RTE DE VEZELAY 58800 CORBIGNY</v>
      </c>
      <c r="F120" t="s">
        <v>419</v>
      </c>
      <c r="G120" t="s">
        <v>575</v>
      </c>
      <c r="H120">
        <v>24</v>
      </c>
      <c r="K120">
        <v>1</v>
      </c>
      <c r="L120" t="s">
        <v>5044</v>
      </c>
      <c r="M120">
        <f>LEN(Tableau1[[#This Row],[communesdesservies]])</f>
        <v>383</v>
      </c>
      <c r="N120">
        <f t="shared" si="3"/>
        <v>350</v>
      </c>
      <c r="O120">
        <f>Tableau1[[#This Row],[Colonne1]]-Tableau1[[#This Row],[Colonne2]]+1</f>
        <v>34</v>
      </c>
    </row>
    <row r="121" spans="1:15" x14ac:dyDescent="0.25">
      <c r="A121">
        <v>580972222</v>
      </c>
      <c r="B121" t="s">
        <v>217</v>
      </c>
      <c r="C121" t="s">
        <v>414</v>
      </c>
      <c r="D121" t="s">
        <v>601</v>
      </c>
      <c r="E121" t="str">
        <f>CONCATENATE(Tableau1[[#This Row],[Adresse2]]," ", Tableau1[[#This Row],[CP et Ville]])</f>
        <v>PL MARCEL MARILLER 58230 MONTSAUCHE LES SETTONS</v>
      </c>
      <c r="F121" t="s">
        <v>420</v>
      </c>
      <c r="G121" t="s">
        <v>576</v>
      </c>
      <c r="H121">
        <v>27</v>
      </c>
      <c r="K121">
        <v>1</v>
      </c>
      <c r="L121" t="s">
        <v>5045</v>
      </c>
      <c r="M121">
        <f>LEN(Tableau1[[#This Row],[communesdesservies]])</f>
        <v>153</v>
      </c>
      <c r="N121">
        <f t="shared" si="3"/>
        <v>143</v>
      </c>
      <c r="O121">
        <f>Tableau1[[#This Row],[Colonne1]]-Tableau1[[#This Row],[Colonne2]]+1</f>
        <v>11</v>
      </c>
    </row>
    <row r="122" spans="1:15" x14ac:dyDescent="0.25">
      <c r="A122">
        <v>890973175</v>
      </c>
      <c r="B122" t="s">
        <v>218</v>
      </c>
      <c r="C122" t="s">
        <v>414</v>
      </c>
      <c r="D122" t="s">
        <v>601</v>
      </c>
      <c r="E122" t="str">
        <f>CONCATENATE(Tableau1[[#This Row],[Adresse2]]," ", Tableau1[[#This Row],[CP et Ville]])</f>
        <v>20 CHE DE RONDE 89130 TOUCY</v>
      </c>
      <c r="F122" t="s">
        <v>421</v>
      </c>
      <c r="G122" t="s">
        <v>577</v>
      </c>
      <c r="H122">
        <v>61</v>
      </c>
      <c r="K122">
        <v>5</v>
      </c>
      <c r="L122" t="s">
        <v>5046</v>
      </c>
      <c r="M122">
        <f>LEN(Tableau1[[#This Row],[communesdesservies]])</f>
        <v>376</v>
      </c>
      <c r="N122">
        <f t="shared" si="3"/>
        <v>346</v>
      </c>
      <c r="O122">
        <f>Tableau1[[#This Row],[Colonne1]]-Tableau1[[#This Row],[Colonne2]]+1</f>
        <v>31</v>
      </c>
    </row>
    <row r="123" spans="1:15" x14ac:dyDescent="0.25">
      <c r="A123">
        <v>580000743</v>
      </c>
      <c r="B123" t="s">
        <v>219</v>
      </c>
      <c r="C123" t="s">
        <v>422</v>
      </c>
      <c r="D123" t="s">
        <v>601</v>
      </c>
      <c r="E123" t="str">
        <f>CONCATENATE(Tableau1[[#This Row],[Adresse2]]," ", Tableau1[[#This Row],[CP et Ville]])</f>
        <v>5  GRANDE RUE 58410 ENTRAINS SUR NOHAIN</v>
      </c>
      <c r="F123" t="s">
        <v>423</v>
      </c>
      <c r="G123" t="s">
        <v>578</v>
      </c>
      <c r="H123">
        <v>25</v>
      </c>
      <c r="K123">
        <v>1</v>
      </c>
      <c r="L123" t="s">
        <v>5047</v>
      </c>
      <c r="M123">
        <f>LEN(Tableau1[[#This Row],[communesdesservies]])</f>
        <v>255</v>
      </c>
      <c r="N123">
        <f t="shared" si="3"/>
        <v>237</v>
      </c>
      <c r="O123">
        <f>Tableau1[[#This Row],[Colonne1]]-Tableau1[[#This Row],[Colonne2]]+1</f>
        <v>19</v>
      </c>
    </row>
    <row r="124" spans="1:15" x14ac:dyDescent="0.25">
      <c r="A124">
        <v>890974041</v>
      </c>
      <c r="B124" t="s">
        <v>220</v>
      </c>
      <c r="C124" t="s">
        <v>424</v>
      </c>
      <c r="D124" t="s">
        <v>600</v>
      </c>
      <c r="E124" t="str">
        <f>CONCATENATE(Tableau1[[#This Row],[Adresse2]]," ", Tableau1[[#This Row],[CP et Ville]])</f>
        <v>1 R DE L'HOPITAL 89200 AVALLON</v>
      </c>
      <c r="F124" t="s">
        <v>425</v>
      </c>
      <c r="G124" t="s">
        <v>579</v>
      </c>
      <c r="H124">
        <v>35</v>
      </c>
      <c r="K124">
        <v>3</v>
      </c>
      <c r="L124" t="s">
        <v>5048</v>
      </c>
      <c r="M124">
        <f>LEN(Tableau1[[#This Row],[communesdesservies]])</f>
        <v>317</v>
      </c>
      <c r="N124">
        <f t="shared" si="3"/>
        <v>290</v>
      </c>
      <c r="O124">
        <f>Tableau1[[#This Row],[Colonne1]]-Tableau1[[#This Row],[Colonne2]]+1</f>
        <v>28</v>
      </c>
    </row>
    <row r="125" spans="1:15" x14ac:dyDescent="0.25">
      <c r="A125">
        <v>890972706</v>
      </c>
      <c r="B125" t="s">
        <v>221</v>
      </c>
      <c r="C125" t="s">
        <v>426</v>
      </c>
      <c r="D125" t="s">
        <v>600</v>
      </c>
      <c r="E125" t="str">
        <f>CONCATENATE(Tableau1[[#This Row],[Adresse2]]," ", Tableau1[[#This Row],[CP et Ville]])</f>
        <v>ALL PIERRE DE COUBERTIN 89300 JOIGNY</v>
      </c>
      <c r="F125" t="s">
        <v>427</v>
      </c>
      <c r="G125" t="s">
        <v>580</v>
      </c>
      <c r="H125">
        <v>38</v>
      </c>
      <c r="K125">
        <v>2</v>
      </c>
      <c r="L125" t="s">
        <v>5049</v>
      </c>
      <c r="M125">
        <f>LEN(Tableau1[[#This Row],[communesdesservies]])</f>
        <v>189</v>
      </c>
      <c r="N125">
        <f t="shared" si="3"/>
        <v>173</v>
      </c>
      <c r="O125">
        <f>Tableau1[[#This Row],[Colonne1]]-Tableau1[[#This Row],[Colonne2]]+1</f>
        <v>17</v>
      </c>
    </row>
    <row r="126" spans="1:15" x14ac:dyDescent="0.25">
      <c r="A126">
        <v>890971989</v>
      </c>
      <c r="B126" t="s">
        <v>222</v>
      </c>
      <c r="C126" t="s">
        <v>428</v>
      </c>
      <c r="D126" t="s">
        <v>600</v>
      </c>
      <c r="E126" t="str">
        <f>CONCATENATE(Tableau1[[#This Row],[Adresse2]]," ", Tableau1[[#This Row],[CP et Ville]])</f>
        <v>R DE L HOPITAL 89700 TONNERRE</v>
      </c>
      <c r="F126" t="s">
        <v>429</v>
      </c>
      <c r="G126" t="s">
        <v>581</v>
      </c>
      <c r="H126">
        <v>73</v>
      </c>
      <c r="K126">
        <v>3</v>
      </c>
      <c r="L126" t="s">
        <v>5050</v>
      </c>
      <c r="M126">
        <f>LEN(Tableau1[[#This Row],[communesdesservies]])</f>
        <v>792</v>
      </c>
      <c r="N126">
        <f t="shared" si="3"/>
        <v>719</v>
      </c>
      <c r="O126">
        <f>Tableau1[[#This Row],[Colonne1]]-Tableau1[[#This Row],[Colonne2]]+1</f>
        <v>74</v>
      </c>
    </row>
    <row r="127" spans="1:15" x14ac:dyDescent="0.25">
      <c r="A127">
        <v>890971674</v>
      </c>
      <c r="B127" t="s">
        <v>223</v>
      </c>
      <c r="C127" t="s">
        <v>430</v>
      </c>
      <c r="D127" t="s">
        <v>600</v>
      </c>
      <c r="E127" t="str">
        <f>CONCATENATE(Tableau1[[#This Row],[Adresse2]]," ", Tableau1[[#This Row],[CP et Ville]])</f>
        <v>R CARNOT 89500 VILLENEUVE SUR YONNE</v>
      </c>
      <c r="F127" t="s">
        <v>431</v>
      </c>
      <c r="G127" t="s">
        <v>582</v>
      </c>
      <c r="H127">
        <v>60</v>
      </c>
      <c r="K127">
        <v>3</v>
      </c>
      <c r="L127" t="s">
        <v>5051</v>
      </c>
      <c r="M127">
        <f>LEN(Tableau1[[#This Row],[communesdesservies]])</f>
        <v>369</v>
      </c>
      <c r="N127">
        <f t="shared" si="3"/>
        <v>339</v>
      </c>
      <c r="O127">
        <f>Tableau1[[#This Row],[Colonne1]]-Tableau1[[#This Row],[Colonne2]]+1</f>
        <v>31</v>
      </c>
    </row>
    <row r="128" spans="1:15" x14ac:dyDescent="0.25">
      <c r="A128">
        <v>890006653</v>
      </c>
      <c r="B128" t="s">
        <v>224</v>
      </c>
      <c r="C128" t="s">
        <v>432</v>
      </c>
      <c r="D128" t="s">
        <v>600</v>
      </c>
      <c r="E128" t="str">
        <f>CONCATENATE(Tableau1[[#This Row],[Adresse2]]," ", Tableau1[[#This Row],[CP et Ville]])</f>
        <v>RTE DE CRAIN 89480 COULANGES SUR YONNE</v>
      </c>
      <c r="F128" t="s">
        <v>433</v>
      </c>
      <c r="G128" t="s">
        <v>583</v>
      </c>
      <c r="H128">
        <v>27</v>
      </c>
      <c r="K128">
        <v>3</v>
      </c>
      <c r="L128" t="s">
        <v>5052</v>
      </c>
      <c r="M128">
        <f>LEN(Tableau1[[#This Row],[communesdesservies]])</f>
        <v>289</v>
      </c>
      <c r="N128">
        <f t="shared" si="3"/>
        <v>270</v>
      </c>
      <c r="O128">
        <f>Tableau1[[#This Row],[Colonne1]]-Tableau1[[#This Row],[Colonne2]]+1</f>
        <v>20</v>
      </c>
    </row>
    <row r="129" spans="1:15" x14ac:dyDescent="0.25">
      <c r="A129">
        <v>890971765</v>
      </c>
      <c r="B129" t="s">
        <v>225</v>
      </c>
      <c r="C129" t="s">
        <v>434</v>
      </c>
      <c r="D129" t="s">
        <v>600</v>
      </c>
      <c r="E129" t="str">
        <f>CONCATENATE(Tableau1[[#This Row],[Adresse2]]," ", Tableau1[[#This Row],[CP et Ville]])</f>
        <v>3 R JOFFRE 89440 L ISLE SUR SEREIN</v>
      </c>
      <c r="F129" t="s">
        <v>435</v>
      </c>
      <c r="G129" t="s">
        <v>584</v>
      </c>
      <c r="H129">
        <v>40</v>
      </c>
      <c r="K129">
        <v>5</v>
      </c>
      <c r="L129" t="s">
        <v>5053</v>
      </c>
      <c r="M129">
        <f>LEN(Tableau1[[#This Row],[communesdesservies]])</f>
        <v>411</v>
      </c>
      <c r="N129">
        <f t="shared" si="3"/>
        <v>374</v>
      </c>
      <c r="O129">
        <f>Tableau1[[#This Row],[Colonne1]]-Tableau1[[#This Row],[Colonne2]]+1</f>
        <v>38</v>
      </c>
    </row>
    <row r="130" spans="1:15" x14ac:dyDescent="0.25">
      <c r="A130">
        <v>890972417</v>
      </c>
      <c r="B130" t="s">
        <v>226</v>
      </c>
      <c r="C130" t="s">
        <v>436</v>
      </c>
      <c r="D130" t="s">
        <v>600</v>
      </c>
      <c r="E130" t="str">
        <f>CONCATENATE(Tableau1[[#This Row],[Adresse2]]," ", Tableau1[[#This Row],[CP et Ville]])</f>
        <v>1 R FRATERNITE 89400 MIGENNES</v>
      </c>
      <c r="F130" t="s">
        <v>437</v>
      </c>
      <c r="G130" t="s">
        <v>585</v>
      </c>
      <c r="H130">
        <v>40</v>
      </c>
      <c r="K130">
        <v>2</v>
      </c>
      <c r="L130" t="s">
        <v>5054</v>
      </c>
      <c r="M130">
        <f>LEN(Tableau1[[#This Row],[communesdesservies]])</f>
        <v>128</v>
      </c>
      <c r="N130">
        <f t="shared" ref="N130:N144" si="4">LEN(SUBSTITUTE(L130,",",""))</f>
        <v>118</v>
      </c>
      <c r="O130">
        <f>Tableau1[[#This Row],[Colonne1]]-Tableau1[[#This Row],[Colonne2]]+1</f>
        <v>11</v>
      </c>
    </row>
    <row r="131" spans="1:15" x14ac:dyDescent="0.25">
      <c r="A131">
        <v>890975469</v>
      </c>
      <c r="B131" t="s">
        <v>227</v>
      </c>
      <c r="C131" t="s">
        <v>438</v>
      </c>
      <c r="D131" t="s">
        <v>600</v>
      </c>
      <c r="E131" t="str">
        <f>CONCATENATE(Tableau1[[#This Row],[Adresse2]]," ", Tableau1[[#This Row],[CP et Ville]])</f>
        <v xml:space="preserve"> 89520 ST SAUVEUR EN PUISAYE</v>
      </c>
      <c r="G131" t="s">
        <v>586</v>
      </c>
      <c r="H131">
        <v>32</v>
      </c>
      <c r="J131">
        <v>10</v>
      </c>
      <c r="L131" t="s">
        <v>5055</v>
      </c>
      <c r="M131">
        <f>LEN(Tableau1[[#This Row],[communesdesservies]])</f>
        <v>251</v>
      </c>
      <c r="N131">
        <f t="shared" si="4"/>
        <v>232</v>
      </c>
      <c r="O131">
        <f>Tableau1[[#This Row],[Colonne1]]-Tableau1[[#This Row],[Colonne2]]+1</f>
        <v>20</v>
      </c>
    </row>
    <row r="132" spans="1:15" x14ac:dyDescent="0.25">
      <c r="A132">
        <v>890974629</v>
      </c>
      <c r="B132" t="s">
        <v>228</v>
      </c>
      <c r="C132" t="s">
        <v>439</v>
      </c>
      <c r="D132" t="s">
        <v>601</v>
      </c>
      <c r="E132" t="str">
        <f>CONCATENATE(Tableau1[[#This Row],[Adresse2]]," ", Tableau1[[#This Row],[CP et Ville]])</f>
        <v>1 R L'ABBE TINGAULT 89580 COULANGES LA VINEUSE</v>
      </c>
      <c r="F132" t="s">
        <v>440</v>
      </c>
      <c r="G132" t="s">
        <v>587</v>
      </c>
      <c r="H132">
        <v>26</v>
      </c>
      <c r="L132" t="s">
        <v>5056</v>
      </c>
      <c r="M132">
        <f>LEN(Tableau1[[#This Row],[communesdesservies]])</f>
        <v>159</v>
      </c>
      <c r="N132">
        <f t="shared" si="4"/>
        <v>146</v>
      </c>
      <c r="O132">
        <f>Tableau1[[#This Row],[Colonne1]]-Tableau1[[#This Row],[Colonne2]]+1</f>
        <v>14</v>
      </c>
    </row>
    <row r="133" spans="1:15" x14ac:dyDescent="0.25">
      <c r="A133">
        <v>890010515</v>
      </c>
      <c r="B133" t="s">
        <v>229</v>
      </c>
      <c r="C133" t="s">
        <v>441</v>
      </c>
      <c r="D133" t="s">
        <v>600</v>
      </c>
      <c r="E133" t="str">
        <f>CONCATENATE(Tableau1[[#This Row],[Adresse2]]," ", Tableau1[[#This Row],[CP et Ville]])</f>
        <v>7 AV MAR. DE LATTRE DE TASSIGNY 89011 AUXERRE CEDEX</v>
      </c>
      <c r="F133" t="s">
        <v>442</v>
      </c>
      <c r="G133" t="s">
        <v>588</v>
      </c>
      <c r="I133">
        <v>20</v>
      </c>
      <c r="L133" t="e">
        <v>#N/A</v>
      </c>
      <c r="M133" t="e">
        <f>LEN(Tableau1[[#This Row],[communesdesservies]])</f>
        <v>#N/A</v>
      </c>
      <c r="N133" t="e">
        <f t="shared" si="4"/>
        <v>#N/A</v>
      </c>
      <c r="O133" t="e">
        <f>Tableau1[[#This Row],[Colonne1]]-Tableau1[[#This Row],[Colonne2]]+1</f>
        <v>#N/A</v>
      </c>
    </row>
    <row r="134" spans="1:15" x14ac:dyDescent="0.25">
      <c r="A134">
        <v>890972680</v>
      </c>
      <c r="B134" t="s">
        <v>230</v>
      </c>
      <c r="C134" t="s">
        <v>443</v>
      </c>
      <c r="D134" t="s">
        <v>601</v>
      </c>
      <c r="E134" t="str">
        <f>CONCATENATE(Tableau1[[#This Row],[Adresse2]]," ", Tableau1[[#This Row],[CP et Ville]])</f>
        <v>22 R PAUL DESJARDINS 89230 PONTIGNY</v>
      </c>
      <c r="F134" t="s">
        <v>444</v>
      </c>
      <c r="G134" t="s">
        <v>589</v>
      </c>
      <c r="H134">
        <v>40</v>
      </c>
      <c r="K134">
        <v>2</v>
      </c>
      <c r="L134" t="s">
        <v>5057</v>
      </c>
      <c r="M134">
        <f>LEN(Tableau1[[#This Row],[communesdesservies]])</f>
        <v>230</v>
      </c>
      <c r="N134">
        <f t="shared" si="4"/>
        <v>211</v>
      </c>
      <c r="O134">
        <f>Tableau1[[#This Row],[Colonne1]]-Tableau1[[#This Row],[Colonne2]]+1</f>
        <v>20</v>
      </c>
    </row>
    <row r="135" spans="1:15" x14ac:dyDescent="0.25">
      <c r="A135">
        <v>890972698</v>
      </c>
      <c r="B135" t="s">
        <v>231</v>
      </c>
      <c r="C135" t="s">
        <v>443</v>
      </c>
      <c r="D135" t="s">
        <v>601</v>
      </c>
      <c r="E135" t="str">
        <f>CONCATENATE(Tableau1[[#This Row],[Adresse2]]," ", Tableau1[[#This Row],[CP et Ville]])</f>
        <v>6 SQ LA TRECEY 89600 ST FLORENTIN</v>
      </c>
      <c r="F135" t="s">
        <v>445</v>
      </c>
      <c r="G135" t="s">
        <v>590</v>
      </c>
      <c r="H135">
        <v>33</v>
      </c>
      <c r="K135">
        <v>2</v>
      </c>
      <c r="L135" t="s">
        <v>5058</v>
      </c>
      <c r="M135">
        <f>LEN(Tableau1[[#This Row],[communesdesservies]])</f>
        <v>160</v>
      </c>
      <c r="N135">
        <f t="shared" si="4"/>
        <v>144</v>
      </c>
      <c r="O135">
        <f>Tableau1[[#This Row],[Colonne1]]-Tableau1[[#This Row],[Colonne2]]+1</f>
        <v>17</v>
      </c>
    </row>
    <row r="136" spans="1:15" x14ac:dyDescent="0.25">
      <c r="A136">
        <v>890974058</v>
      </c>
      <c r="B136" t="s">
        <v>232</v>
      </c>
      <c r="C136" t="s">
        <v>443</v>
      </c>
      <c r="D136" t="s">
        <v>601</v>
      </c>
      <c r="E136" t="str">
        <f>CONCATENATE(Tableau1[[#This Row],[Adresse2]]," ", Tableau1[[#This Row],[CP et Ville]])</f>
        <v>1 PL DE LA LIBERTE 89190 VILLENEUVE L ARCHEVEQUE</v>
      </c>
      <c r="F136" t="s">
        <v>446</v>
      </c>
      <c r="G136" t="s">
        <v>591</v>
      </c>
      <c r="H136">
        <v>35</v>
      </c>
      <c r="K136">
        <v>2</v>
      </c>
      <c r="L136" t="s">
        <v>5059</v>
      </c>
      <c r="M136">
        <f>LEN(Tableau1[[#This Row],[communesdesservies]])</f>
        <v>303</v>
      </c>
      <c r="N136">
        <f t="shared" si="4"/>
        <v>279</v>
      </c>
      <c r="O136">
        <f>Tableau1[[#This Row],[Colonne1]]-Tableau1[[#This Row],[Colonne2]]+1</f>
        <v>25</v>
      </c>
    </row>
    <row r="137" spans="1:15" x14ac:dyDescent="0.25">
      <c r="A137">
        <v>890974108</v>
      </c>
      <c r="B137" t="s">
        <v>233</v>
      </c>
      <c r="C137" t="s">
        <v>443</v>
      </c>
      <c r="D137" t="s">
        <v>601</v>
      </c>
      <c r="E137" t="str">
        <f>CONCATENATE(Tableau1[[#This Row],[Adresse2]]," ", Tableau1[[#This Row],[CP et Ville]])</f>
        <v>RTE DE TONNERRE 89270 VERMENTON</v>
      </c>
      <c r="F137" t="s">
        <v>447</v>
      </c>
      <c r="G137" t="s">
        <v>592</v>
      </c>
      <c r="H137">
        <v>28</v>
      </c>
      <c r="K137">
        <v>1</v>
      </c>
      <c r="L137" t="s">
        <v>5060</v>
      </c>
      <c r="M137">
        <f>LEN(Tableau1[[#This Row],[communesdesservies]])</f>
        <v>207</v>
      </c>
      <c r="N137">
        <f t="shared" si="4"/>
        <v>191</v>
      </c>
      <c r="O137">
        <f>Tableau1[[#This Row],[Colonne1]]-Tableau1[[#This Row],[Colonne2]]+1</f>
        <v>17</v>
      </c>
    </row>
    <row r="138" spans="1:15" x14ac:dyDescent="0.25">
      <c r="A138">
        <v>890973522</v>
      </c>
      <c r="B138" t="s">
        <v>234</v>
      </c>
      <c r="C138" t="s">
        <v>448</v>
      </c>
      <c r="D138" t="s">
        <v>601</v>
      </c>
      <c r="E138" t="str">
        <f>CONCATENATE(Tableau1[[#This Row],[Adresse2]]," ", Tableau1[[#This Row],[CP et Ville]])</f>
        <v>3 RTE PRUNOY 89120 CHARNY OREE DE PUISAYE</v>
      </c>
      <c r="F138" t="s">
        <v>449</v>
      </c>
      <c r="G138" t="s">
        <v>593</v>
      </c>
      <c r="H138">
        <v>17</v>
      </c>
      <c r="L138" t="s">
        <v>5061</v>
      </c>
      <c r="M138">
        <f>LEN(Tableau1[[#This Row],[communesdesservies]])</f>
        <v>188</v>
      </c>
      <c r="N138">
        <f t="shared" si="4"/>
        <v>174</v>
      </c>
      <c r="O138">
        <f>Tableau1[[#This Row],[Colonne1]]-Tableau1[[#This Row],[Colonne2]]+1</f>
        <v>15</v>
      </c>
    </row>
    <row r="139" spans="1:15" x14ac:dyDescent="0.25">
      <c r="A139">
        <v>890972060</v>
      </c>
      <c r="B139" t="s">
        <v>235</v>
      </c>
      <c r="C139" t="s">
        <v>450</v>
      </c>
      <c r="D139" t="s">
        <v>601</v>
      </c>
      <c r="E139" t="str">
        <f>CONCATENATE(Tableau1[[#This Row],[Adresse2]]," ", Tableau1[[#This Row],[CP et Ville]])</f>
        <v>26 BD GEORGES CLEMENCEAU 89100 SENS</v>
      </c>
      <c r="F139" t="s">
        <v>451</v>
      </c>
      <c r="G139" t="s">
        <v>594</v>
      </c>
      <c r="H139">
        <v>71</v>
      </c>
      <c r="J139">
        <v>15</v>
      </c>
      <c r="K139">
        <v>6</v>
      </c>
      <c r="L139" t="s">
        <v>5062</v>
      </c>
      <c r="M139">
        <f>LEN(Tableau1[[#This Row],[communesdesservies]])</f>
        <v>234</v>
      </c>
      <c r="N139">
        <f t="shared" si="4"/>
        <v>213</v>
      </c>
      <c r="O139">
        <f>Tableau1[[#This Row],[Colonne1]]-Tableau1[[#This Row],[Colonne2]]+1</f>
        <v>22</v>
      </c>
    </row>
    <row r="140" spans="1:15" x14ac:dyDescent="0.25">
      <c r="A140">
        <v>890007941</v>
      </c>
      <c r="B140" t="s">
        <v>236</v>
      </c>
      <c r="C140" t="s">
        <v>452</v>
      </c>
      <c r="D140" t="s">
        <v>601</v>
      </c>
      <c r="E140" t="str">
        <f>CONCATENATE(Tableau1[[#This Row],[Adresse2]]," ", Tableau1[[#This Row],[CP et Ville]])</f>
        <v>8 R DU PONT CAPUREAU 89130 TOUCY</v>
      </c>
      <c r="F140" t="s">
        <v>453</v>
      </c>
      <c r="G140" t="s">
        <v>577</v>
      </c>
      <c r="H140">
        <v>25</v>
      </c>
      <c r="K140">
        <v>1</v>
      </c>
      <c r="L140" t="s">
        <v>5063</v>
      </c>
      <c r="M140">
        <f>LEN(Tableau1[[#This Row],[communesdesservies]])</f>
        <v>111</v>
      </c>
      <c r="N140">
        <f t="shared" si="4"/>
        <v>105</v>
      </c>
      <c r="O140">
        <f>Tableau1[[#This Row],[Colonne1]]-Tableau1[[#This Row],[Colonne2]]+1</f>
        <v>7</v>
      </c>
    </row>
    <row r="141" spans="1:15" x14ac:dyDescent="0.25">
      <c r="A141">
        <v>890972383</v>
      </c>
      <c r="B141" t="s">
        <v>237</v>
      </c>
      <c r="C141" t="s">
        <v>454</v>
      </c>
      <c r="D141" t="s">
        <v>601</v>
      </c>
      <c r="E141" t="str">
        <f>CONCATENATE(Tableau1[[#This Row],[Adresse2]]," ", Tableau1[[#This Row],[CP et Ville]])</f>
        <v>14 R DE L'HOTEL DE VILLE 89140 PONT SUR YONNE</v>
      </c>
      <c r="F141" t="s">
        <v>455</v>
      </c>
      <c r="G141" t="s">
        <v>595</v>
      </c>
      <c r="H141">
        <v>45</v>
      </c>
      <c r="L141" t="s">
        <v>5064</v>
      </c>
      <c r="M141">
        <f>LEN(Tableau1[[#This Row],[communesdesservies]])</f>
        <v>314</v>
      </c>
      <c r="N141">
        <f t="shared" si="4"/>
        <v>289</v>
      </c>
      <c r="O141">
        <f>Tableau1[[#This Row],[Colonne1]]-Tableau1[[#This Row],[Colonne2]]+1</f>
        <v>26</v>
      </c>
    </row>
    <row r="142" spans="1:15" x14ac:dyDescent="0.25">
      <c r="A142">
        <v>900004789</v>
      </c>
      <c r="B142" t="s">
        <v>238</v>
      </c>
      <c r="C142" t="s">
        <v>456</v>
      </c>
      <c r="D142" t="s">
        <v>600</v>
      </c>
      <c r="E142" t="str">
        <f>CONCATENATE(Tableau1[[#This Row],[Adresse2]]," ", Tableau1[[#This Row],[CP et Ville]])</f>
        <v>R DE L'AS DE CARREAU 90000 BELFORT</v>
      </c>
      <c r="F142" t="s">
        <v>457</v>
      </c>
      <c r="G142" t="s">
        <v>596</v>
      </c>
      <c r="H142">
        <v>110</v>
      </c>
      <c r="J142">
        <v>10</v>
      </c>
      <c r="K142">
        <v>10</v>
      </c>
      <c r="L142" t="s">
        <v>1677</v>
      </c>
      <c r="M142">
        <f>LEN(Tableau1[[#This Row],[communesdesservies]])</f>
        <v>7</v>
      </c>
      <c r="N142">
        <f t="shared" si="4"/>
        <v>7</v>
      </c>
      <c r="O142">
        <f>Tableau1[[#This Row],[Colonne1]]-Tableau1[[#This Row],[Colonne2]]+1</f>
        <v>1</v>
      </c>
    </row>
    <row r="143" spans="1:15" x14ac:dyDescent="0.25">
      <c r="A143">
        <v>900004425</v>
      </c>
      <c r="B143" t="s">
        <v>239</v>
      </c>
      <c r="C143" t="s">
        <v>458</v>
      </c>
      <c r="D143" t="s">
        <v>601</v>
      </c>
      <c r="E143" t="str">
        <f>CONCATENATE(Tableau1[[#This Row],[Adresse2]]," ", Tableau1[[#This Row],[CP et Ville]])</f>
        <v>AV DE L ESPERANCE 90000 BELFORT</v>
      </c>
      <c r="F143" t="s">
        <v>459</v>
      </c>
      <c r="G143" t="s">
        <v>596</v>
      </c>
      <c r="H143">
        <v>132</v>
      </c>
      <c r="K143">
        <v>20</v>
      </c>
      <c r="L143" t="s">
        <v>5065</v>
      </c>
      <c r="M143">
        <f>LEN(Tableau1[[#This Row],[communesdesservies]])</f>
        <v>1038</v>
      </c>
      <c r="N143">
        <f t="shared" si="4"/>
        <v>945</v>
      </c>
      <c r="O143">
        <f>Tableau1[[#This Row],[Colonne1]]-Tableau1[[#This Row],[Colonne2]]+1</f>
        <v>94</v>
      </c>
    </row>
    <row r="144" spans="1:15" x14ac:dyDescent="0.25">
      <c r="A144">
        <v>900000779</v>
      </c>
      <c r="B144" t="s">
        <v>240</v>
      </c>
      <c r="C144" t="s">
        <v>460</v>
      </c>
      <c r="D144" t="s">
        <v>600</v>
      </c>
      <c r="E144" t="str">
        <f>CONCATENATE(Tableau1[[#This Row],[Adresse2]]," ", Tableau1[[#This Row],[CP et Ville]])</f>
        <v>3 R DE DERIDE 90100 DELLE</v>
      </c>
      <c r="F144" t="s">
        <v>461</v>
      </c>
      <c r="G144" t="s">
        <v>597</v>
      </c>
      <c r="H144">
        <v>23</v>
      </c>
      <c r="K144">
        <v>2</v>
      </c>
      <c r="L144" t="s">
        <v>5066</v>
      </c>
      <c r="M144">
        <f>LEN(Tableau1[[#This Row],[communesdesservies]])</f>
        <v>78</v>
      </c>
      <c r="N144">
        <f t="shared" si="4"/>
        <v>72</v>
      </c>
      <c r="O144">
        <f>Tableau1[[#This Row],[Colonne1]]-Tableau1[[#This Row],[Colonne2]]+1</f>
        <v>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F6" sqref="F6"/>
    </sheetView>
  </sheetViews>
  <sheetFormatPr baseColWidth="10" defaultRowHeight="15" x14ac:dyDescent="0.25"/>
  <sheetData>
    <row r="1" spans="1:6" ht="38.25" x14ac:dyDescent="0.25">
      <c r="A1" t="s">
        <v>79</v>
      </c>
      <c r="D1" s="44" t="s">
        <v>621</v>
      </c>
      <c r="E1" s="27"/>
      <c r="F1" t="s">
        <v>5086</v>
      </c>
    </row>
    <row r="2" spans="1:6" x14ac:dyDescent="0.25">
      <c r="A2" t="s">
        <v>80</v>
      </c>
      <c r="D2" s="44" t="s">
        <v>618</v>
      </c>
      <c r="F2" t="s">
        <v>5088</v>
      </c>
    </row>
    <row r="3" spans="1:6" x14ac:dyDescent="0.25">
      <c r="D3" s="44" t="s">
        <v>619</v>
      </c>
      <c r="F3" t="s">
        <v>5087</v>
      </c>
    </row>
    <row r="4" spans="1:6" ht="25.5" x14ac:dyDescent="0.25">
      <c r="D4" s="44" t="s">
        <v>620</v>
      </c>
      <c r="F4" t="s">
        <v>5089</v>
      </c>
    </row>
    <row r="5" spans="1:6" x14ac:dyDescent="0.25">
      <c r="D5" s="44" t="s">
        <v>23</v>
      </c>
      <c r="F5" t="s">
        <v>23</v>
      </c>
    </row>
    <row r="11" spans="1:6" x14ac:dyDescent="0.25">
      <c r="A11" s="19" t="s">
        <v>83</v>
      </c>
    </row>
    <row r="12" spans="1:6" x14ac:dyDescent="0.25">
      <c r="A12" s="19" t="s">
        <v>84</v>
      </c>
    </row>
    <row r="13" spans="1:6" x14ac:dyDescent="0.25">
      <c r="A13" s="19" t="s">
        <v>85</v>
      </c>
    </row>
  </sheetData>
  <dataValidations count="1">
    <dataValidation type="list" allowBlank="1" showInputMessage="1" showErrorMessage="1" sqref="D1:D5">
      <formula1>$D$2:$D$5</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051"/>
  <sheetViews>
    <sheetView workbookViewId="0">
      <selection activeCell="A3" sqref="A3"/>
    </sheetView>
  </sheetViews>
  <sheetFormatPr baseColWidth="10" defaultRowHeight="15" x14ac:dyDescent="0.25"/>
  <cols>
    <col min="1" max="1" width="52.85546875" bestFit="1" customWidth="1"/>
    <col min="2" max="2" width="23.85546875" bestFit="1" customWidth="1"/>
    <col min="3" max="194" width="10" customWidth="1"/>
    <col min="195" max="195" width="12.5703125" bestFit="1" customWidth="1"/>
  </cols>
  <sheetData>
    <row r="3" spans="1:1" x14ac:dyDescent="0.25">
      <c r="A3" s="118" t="s">
        <v>4721</v>
      </c>
    </row>
    <row r="4" spans="1:1" x14ac:dyDescent="0.25">
      <c r="A4" s="119">
        <v>210001384</v>
      </c>
    </row>
    <row r="5" spans="1:1" x14ac:dyDescent="0.25">
      <c r="A5" s="120" t="s">
        <v>3117</v>
      </c>
    </row>
    <row r="6" spans="1:1" x14ac:dyDescent="0.25">
      <c r="A6" s="120" t="s">
        <v>3265</v>
      </c>
    </row>
    <row r="7" spans="1:1" x14ac:dyDescent="0.25">
      <c r="A7" s="120" t="s">
        <v>3267</v>
      </c>
    </row>
    <row r="8" spans="1:1" x14ac:dyDescent="0.25">
      <c r="A8" s="120" t="s">
        <v>3268</v>
      </c>
    </row>
    <row r="9" spans="1:1" x14ac:dyDescent="0.25">
      <c r="A9" s="120" t="s">
        <v>3269</v>
      </c>
    </row>
    <row r="10" spans="1:1" x14ac:dyDescent="0.25">
      <c r="A10" s="120" t="s">
        <v>3270</v>
      </c>
    </row>
    <row r="11" spans="1:1" x14ac:dyDescent="0.25">
      <c r="A11" s="120" t="s">
        <v>3271</v>
      </c>
    </row>
    <row r="12" spans="1:1" x14ac:dyDescent="0.25">
      <c r="A12" s="120" t="s">
        <v>3272</v>
      </c>
    </row>
    <row r="13" spans="1:1" x14ac:dyDescent="0.25">
      <c r="A13" s="120" t="s">
        <v>3273</v>
      </c>
    </row>
    <row r="14" spans="1:1" x14ac:dyDescent="0.25">
      <c r="A14" s="120" t="s">
        <v>3274</v>
      </c>
    </row>
    <row r="15" spans="1:1" x14ac:dyDescent="0.25">
      <c r="A15" s="120" t="s">
        <v>3275</v>
      </c>
    </row>
    <row r="16" spans="1:1" x14ac:dyDescent="0.25">
      <c r="A16" s="120" t="s">
        <v>3276</v>
      </c>
    </row>
    <row r="17" spans="1:1" x14ac:dyDescent="0.25">
      <c r="A17" s="120" t="s">
        <v>3277</v>
      </c>
    </row>
    <row r="18" spans="1:1" x14ac:dyDescent="0.25">
      <c r="A18" s="120" t="s">
        <v>3278</v>
      </c>
    </row>
    <row r="19" spans="1:1" x14ac:dyDescent="0.25">
      <c r="A19" s="120" t="s">
        <v>3279</v>
      </c>
    </row>
    <row r="20" spans="1:1" x14ac:dyDescent="0.25">
      <c r="A20" s="120" t="s">
        <v>3280</v>
      </c>
    </row>
    <row r="21" spans="1:1" x14ac:dyDescent="0.25">
      <c r="A21" s="120" t="s">
        <v>3281</v>
      </c>
    </row>
    <row r="22" spans="1:1" x14ac:dyDescent="0.25">
      <c r="A22" s="120" t="s">
        <v>3282</v>
      </c>
    </row>
    <row r="23" spans="1:1" x14ac:dyDescent="0.25">
      <c r="A23" s="120" t="s">
        <v>3283</v>
      </c>
    </row>
    <row r="24" spans="1:1" x14ac:dyDescent="0.25">
      <c r="A24" s="120" t="s">
        <v>3284</v>
      </c>
    </row>
    <row r="25" spans="1:1" x14ac:dyDescent="0.25">
      <c r="A25" s="120" t="s">
        <v>3285</v>
      </c>
    </row>
    <row r="26" spans="1:1" x14ac:dyDescent="0.25">
      <c r="A26" s="120" t="s">
        <v>3286</v>
      </c>
    </row>
    <row r="27" spans="1:1" x14ac:dyDescent="0.25">
      <c r="A27" s="120" t="s">
        <v>3287</v>
      </c>
    </row>
    <row r="28" spans="1:1" x14ac:dyDescent="0.25">
      <c r="A28" s="120" t="s">
        <v>3288</v>
      </c>
    </row>
    <row r="29" spans="1:1" x14ac:dyDescent="0.25">
      <c r="A29" s="120" t="s">
        <v>3289</v>
      </c>
    </row>
    <row r="30" spans="1:1" x14ac:dyDescent="0.25">
      <c r="A30" s="120" t="s">
        <v>3290</v>
      </c>
    </row>
    <row r="31" spans="1:1" x14ac:dyDescent="0.25">
      <c r="A31" s="120" t="s">
        <v>3291</v>
      </c>
    </row>
    <row r="32" spans="1:1" x14ac:dyDescent="0.25">
      <c r="A32" s="120" t="s">
        <v>1973</v>
      </c>
    </row>
    <row r="33" spans="1:1" x14ac:dyDescent="0.25">
      <c r="A33" s="120" t="s">
        <v>3292</v>
      </c>
    </row>
    <row r="34" spans="1:1" x14ac:dyDescent="0.25">
      <c r="A34" s="120" t="s">
        <v>3293</v>
      </c>
    </row>
    <row r="35" spans="1:1" x14ac:dyDescent="0.25">
      <c r="A35" s="120" t="s">
        <v>3294</v>
      </c>
    </row>
    <row r="36" spans="1:1" x14ac:dyDescent="0.25">
      <c r="A36" s="120" t="s">
        <v>3295</v>
      </c>
    </row>
    <row r="37" spans="1:1" x14ac:dyDescent="0.25">
      <c r="A37" s="120" t="s">
        <v>3296</v>
      </c>
    </row>
    <row r="38" spans="1:1" x14ac:dyDescent="0.25">
      <c r="A38" s="120" t="s">
        <v>3297</v>
      </c>
    </row>
    <row r="39" spans="1:1" x14ac:dyDescent="0.25">
      <c r="A39" s="120" t="s">
        <v>3298</v>
      </c>
    </row>
    <row r="40" spans="1:1" x14ac:dyDescent="0.25">
      <c r="A40" s="120" t="s">
        <v>3299</v>
      </c>
    </row>
    <row r="41" spans="1:1" x14ac:dyDescent="0.25">
      <c r="A41" s="120" t="s">
        <v>3300</v>
      </c>
    </row>
    <row r="42" spans="1:1" x14ac:dyDescent="0.25">
      <c r="A42" s="120" t="s">
        <v>3301</v>
      </c>
    </row>
    <row r="43" spans="1:1" x14ac:dyDescent="0.25">
      <c r="A43" s="120" t="s">
        <v>3302</v>
      </c>
    </row>
    <row r="44" spans="1:1" x14ac:dyDescent="0.25">
      <c r="A44" s="120" t="s">
        <v>3303</v>
      </c>
    </row>
    <row r="45" spans="1:1" x14ac:dyDescent="0.25">
      <c r="A45" s="119">
        <v>210001400</v>
      </c>
    </row>
    <row r="46" spans="1:1" x14ac:dyDescent="0.25">
      <c r="A46" s="120" t="s">
        <v>2640</v>
      </c>
    </row>
    <row r="47" spans="1:1" x14ac:dyDescent="0.25">
      <c r="A47" s="120" t="s">
        <v>3160</v>
      </c>
    </row>
    <row r="48" spans="1:1" x14ac:dyDescent="0.25">
      <c r="A48" s="120" t="s">
        <v>3162</v>
      </c>
    </row>
    <row r="49" spans="1:1" x14ac:dyDescent="0.25">
      <c r="A49" s="120" t="s">
        <v>3163</v>
      </c>
    </row>
    <row r="50" spans="1:1" x14ac:dyDescent="0.25">
      <c r="A50" s="120" t="s">
        <v>3164</v>
      </c>
    </row>
    <row r="51" spans="1:1" x14ac:dyDescent="0.25">
      <c r="A51" s="120" t="s">
        <v>3165</v>
      </c>
    </row>
    <row r="52" spans="1:1" x14ac:dyDescent="0.25">
      <c r="A52" s="120" t="s">
        <v>3166</v>
      </c>
    </row>
    <row r="53" spans="1:1" x14ac:dyDescent="0.25">
      <c r="A53" s="120" t="s">
        <v>3167</v>
      </c>
    </row>
    <row r="54" spans="1:1" x14ac:dyDescent="0.25">
      <c r="A54" s="120" t="s">
        <v>3168</v>
      </c>
    </row>
    <row r="55" spans="1:1" x14ac:dyDescent="0.25">
      <c r="A55" s="120" t="s">
        <v>3169</v>
      </c>
    </row>
    <row r="56" spans="1:1" x14ac:dyDescent="0.25">
      <c r="A56" s="120" t="s">
        <v>3170</v>
      </c>
    </row>
    <row r="57" spans="1:1" x14ac:dyDescent="0.25">
      <c r="A57" s="120" t="s">
        <v>1857</v>
      </c>
    </row>
    <row r="58" spans="1:1" x14ac:dyDescent="0.25">
      <c r="A58" s="120" t="s">
        <v>3171</v>
      </c>
    </row>
    <row r="59" spans="1:1" x14ac:dyDescent="0.25">
      <c r="A59" s="120" t="s">
        <v>3172</v>
      </c>
    </row>
    <row r="60" spans="1:1" x14ac:dyDescent="0.25">
      <c r="A60" s="120" t="s">
        <v>3173</v>
      </c>
    </row>
    <row r="61" spans="1:1" x14ac:dyDescent="0.25">
      <c r="A61" s="120" t="s">
        <v>3174</v>
      </c>
    </row>
    <row r="62" spans="1:1" x14ac:dyDescent="0.25">
      <c r="A62" s="120" t="s">
        <v>3175</v>
      </c>
    </row>
    <row r="63" spans="1:1" x14ac:dyDescent="0.25">
      <c r="A63" s="120" t="s">
        <v>3176</v>
      </c>
    </row>
    <row r="64" spans="1:1" x14ac:dyDescent="0.25">
      <c r="A64" s="120" t="s">
        <v>3177</v>
      </c>
    </row>
    <row r="65" spans="1:1" x14ac:dyDescent="0.25">
      <c r="A65" s="120" t="s">
        <v>3178</v>
      </c>
    </row>
    <row r="66" spans="1:1" x14ac:dyDescent="0.25">
      <c r="A66" s="119">
        <v>210001426</v>
      </c>
    </row>
    <row r="67" spans="1:1" x14ac:dyDescent="0.25">
      <c r="A67" s="120" t="s">
        <v>3094</v>
      </c>
    </row>
    <row r="68" spans="1:1" x14ac:dyDescent="0.25">
      <c r="A68" s="120" t="s">
        <v>3217</v>
      </c>
    </row>
    <row r="69" spans="1:1" x14ac:dyDescent="0.25">
      <c r="A69" s="120" t="s">
        <v>3218</v>
      </c>
    </row>
    <row r="70" spans="1:1" x14ac:dyDescent="0.25">
      <c r="A70" s="120" t="s">
        <v>3219</v>
      </c>
    </row>
    <row r="71" spans="1:1" x14ac:dyDescent="0.25">
      <c r="A71" s="120" t="s">
        <v>3220</v>
      </c>
    </row>
    <row r="72" spans="1:1" x14ac:dyDescent="0.25">
      <c r="A72" s="120" t="s">
        <v>3221</v>
      </c>
    </row>
    <row r="73" spans="1:1" x14ac:dyDescent="0.25">
      <c r="A73" s="120" t="s">
        <v>3222</v>
      </c>
    </row>
    <row r="74" spans="1:1" x14ac:dyDescent="0.25">
      <c r="A74" s="120" t="s">
        <v>3223</v>
      </c>
    </row>
    <row r="75" spans="1:1" x14ac:dyDescent="0.25">
      <c r="A75" s="120" t="s">
        <v>3224</v>
      </c>
    </row>
    <row r="76" spans="1:1" x14ac:dyDescent="0.25">
      <c r="A76" s="120" t="s">
        <v>3225</v>
      </c>
    </row>
    <row r="77" spans="1:1" x14ac:dyDescent="0.25">
      <c r="A77" s="120" t="s">
        <v>3226</v>
      </c>
    </row>
    <row r="78" spans="1:1" x14ac:dyDescent="0.25">
      <c r="A78" s="120" t="s">
        <v>3227</v>
      </c>
    </row>
    <row r="79" spans="1:1" x14ac:dyDescent="0.25">
      <c r="A79" s="120" t="s">
        <v>3228</v>
      </c>
    </row>
    <row r="80" spans="1:1" x14ac:dyDescent="0.25">
      <c r="A80" s="120" t="s">
        <v>3229</v>
      </c>
    </row>
    <row r="81" spans="1:1" x14ac:dyDescent="0.25">
      <c r="A81" s="120" t="s">
        <v>3230</v>
      </c>
    </row>
    <row r="82" spans="1:1" x14ac:dyDescent="0.25">
      <c r="A82" s="120" t="s">
        <v>3231</v>
      </c>
    </row>
    <row r="83" spans="1:1" x14ac:dyDescent="0.25">
      <c r="A83" s="120" t="s">
        <v>3232</v>
      </c>
    </row>
    <row r="84" spans="1:1" x14ac:dyDescent="0.25">
      <c r="A84" s="119">
        <v>210002408</v>
      </c>
    </row>
    <row r="85" spans="1:1" x14ac:dyDescent="0.25">
      <c r="A85" s="120" t="s">
        <v>4605</v>
      </c>
    </row>
    <row r="86" spans="1:1" x14ac:dyDescent="0.25">
      <c r="A86" s="120" t="s">
        <v>4608</v>
      </c>
    </row>
    <row r="87" spans="1:1" x14ac:dyDescent="0.25">
      <c r="A87" s="120" t="s">
        <v>4609</v>
      </c>
    </row>
    <row r="88" spans="1:1" x14ac:dyDescent="0.25">
      <c r="A88" s="120" t="s">
        <v>4611</v>
      </c>
    </row>
    <row r="89" spans="1:1" x14ac:dyDescent="0.25">
      <c r="A89" s="120" t="s">
        <v>2222</v>
      </c>
    </row>
    <row r="90" spans="1:1" x14ac:dyDescent="0.25">
      <c r="A90" s="120" t="s">
        <v>4612</v>
      </c>
    </row>
    <row r="91" spans="1:1" x14ac:dyDescent="0.25">
      <c r="A91" s="120" t="s">
        <v>4613</v>
      </c>
    </row>
    <row r="92" spans="1:1" x14ac:dyDescent="0.25">
      <c r="A92" s="120" t="s">
        <v>4614</v>
      </c>
    </row>
    <row r="93" spans="1:1" x14ac:dyDescent="0.25">
      <c r="A93" s="120" t="s">
        <v>4615</v>
      </c>
    </row>
    <row r="94" spans="1:1" x14ac:dyDescent="0.25">
      <c r="A94" s="120" t="s">
        <v>4616</v>
      </c>
    </row>
    <row r="95" spans="1:1" x14ac:dyDescent="0.25">
      <c r="A95" s="120" t="s">
        <v>4617</v>
      </c>
    </row>
    <row r="96" spans="1:1" x14ac:dyDescent="0.25">
      <c r="A96" s="120" t="s">
        <v>4618</v>
      </c>
    </row>
    <row r="97" spans="1:1" x14ac:dyDescent="0.25">
      <c r="A97" s="120" t="s">
        <v>4619</v>
      </c>
    </row>
    <row r="98" spans="1:1" x14ac:dyDescent="0.25">
      <c r="A98" s="120" t="s">
        <v>4620</v>
      </c>
    </row>
    <row r="99" spans="1:1" x14ac:dyDescent="0.25">
      <c r="A99" s="120" t="s">
        <v>4621</v>
      </c>
    </row>
    <row r="100" spans="1:1" x14ac:dyDescent="0.25">
      <c r="A100" s="120" t="s">
        <v>4622</v>
      </c>
    </row>
    <row r="101" spans="1:1" x14ac:dyDescent="0.25">
      <c r="A101" s="120" t="s">
        <v>4623</v>
      </c>
    </row>
    <row r="102" spans="1:1" x14ac:dyDescent="0.25">
      <c r="A102" s="120" t="s">
        <v>4624</v>
      </c>
    </row>
    <row r="103" spans="1:1" x14ac:dyDescent="0.25">
      <c r="A103" s="120" t="s">
        <v>4625</v>
      </c>
    </row>
    <row r="104" spans="1:1" x14ac:dyDescent="0.25">
      <c r="A104" s="120" t="s">
        <v>4626</v>
      </c>
    </row>
    <row r="105" spans="1:1" x14ac:dyDescent="0.25">
      <c r="A105" s="120" t="s">
        <v>4643</v>
      </c>
    </row>
    <row r="106" spans="1:1" x14ac:dyDescent="0.25">
      <c r="A106" s="120" t="s">
        <v>4627</v>
      </c>
    </row>
    <row r="107" spans="1:1" x14ac:dyDescent="0.25">
      <c r="A107" s="120" t="s">
        <v>4628</v>
      </c>
    </row>
    <row r="108" spans="1:1" x14ac:dyDescent="0.25">
      <c r="A108" s="120" t="s">
        <v>4629</v>
      </c>
    </row>
    <row r="109" spans="1:1" x14ac:dyDescent="0.25">
      <c r="A109" s="120" t="s">
        <v>4630</v>
      </c>
    </row>
    <row r="110" spans="1:1" x14ac:dyDescent="0.25">
      <c r="A110" s="120" t="s">
        <v>4631</v>
      </c>
    </row>
    <row r="111" spans="1:1" x14ac:dyDescent="0.25">
      <c r="A111" s="120" t="s">
        <v>4632</v>
      </c>
    </row>
    <row r="112" spans="1:1" x14ac:dyDescent="0.25">
      <c r="A112" s="120" t="s">
        <v>4633</v>
      </c>
    </row>
    <row r="113" spans="1:1" x14ac:dyDescent="0.25">
      <c r="A113" s="120" t="s">
        <v>4634</v>
      </c>
    </row>
    <row r="114" spans="1:1" x14ac:dyDescent="0.25">
      <c r="A114" s="120" t="s">
        <v>4635</v>
      </c>
    </row>
    <row r="115" spans="1:1" x14ac:dyDescent="0.25">
      <c r="A115" s="120" t="s">
        <v>4636</v>
      </c>
    </row>
    <row r="116" spans="1:1" x14ac:dyDescent="0.25">
      <c r="A116" s="120" t="s">
        <v>4637</v>
      </c>
    </row>
    <row r="117" spans="1:1" x14ac:dyDescent="0.25">
      <c r="A117" s="120" t="s">
        <v>4638</v>
      </c>
    </row>
    <row r="118" spans="1:1" x14ac:dyDescent="0.25">
      <c r="A118" s="120" t="s">
        <v>4639</v>
      </c>
    </row>
    <row r="119" spans="1:1" x14ac:dyDescent="0.25">
      <c r="A119" s="120" t="s">
        <v>4640</v>
      </c>
    </row>
    <row r="120" spans="1:1" x14ac:dyDescent="0.25">
      <c r="A120" s="120" t="s">
        <v>4641</v>
      </c>
    </row>
    <row r="121" spans="1:1" x14ac:dyDescent="0.25">
      <c r="A121" s="120" t="s">
        <v>4642</v>
      </c>
    </row>
    <row r="122" spans="1:1" x14ac:dyDescent="0.25">
      <c r="A122" s="120" t="s">
        <v>4644</v>
      </c>
    </row>
    <row r="123" spans="1:1" x14ac:dyDescent="0.25">
      <c r="A123" s="119">
        <v>210002820</v>
      </c>
    </row>
    <row r="124" spans="1:1" x14ac:dyDescent="0.25">
      <c r="A124" s="120" t="s">
        <v>3109</v>
      </c>
    </row>
    <row r="125" spans="1:1" x14ac:dyDescent="0.25">
      <c r="A125" s="120" t="s">
        <v>3120</v>
      </c>
    </row>
    <row r="126" spans="1:1" x14ac:dyDescent="0.25">
      <c r="A126" s="120" t="s">
        <v>3121</v>
      </c>
    </row>
    <row r="127" spans="1:1" x14ac:dyDescent="0.25">
      <c r="A127" s="120" t="s">
        <v>3122</v>
      </c>
    </row>
    <row r="128" spans="1:1" x14ac:dyDescent="0.25">
      <c r="A128" s="120" t="s">
        <v>3123</v>
      </c>
    </row>
    <row r="129" spans="1:1" x14ac:dyDescent="0.25">
      <c r="A129" s="120" t="s">
        <v>3124</v>
      </c>
    </row>
    <row r="130" spans="1:1" x14ac:dyDescent="0.25">
      <c r="A130" s="120" t="s">
        <v>3126</v>
      </c>
    </row>
    <row r="131" spans="1:1" x14ac:dyDescent="0.25">
      <c r="A131" s="120" t="s">
        <v>3125</v>
      </c>
    </row>
    <row r="132" spans="1:1" x14ac:dyDescent="0.25">
      <c r="A132" s="120" t="s">
        <v>3127</v>
      </c>
    </row>
    <row r="133" spans="1:1" x14ac:dyDescent="0.25">
      <c r="A133" s="120" t="s">
        <v>3128</v>
      </c>
    </row>
    <row r="134" spans="1:1" x14ac:dyDescent="0.25">
      <c r="A134" s="120" t="s">
        <v>3129</v>
      </c>
    </row>
    <row r="135" spans="1:1" x14ac:dyDescent="0.25">
      <c r="A135" s="120" t="s">
        <v>3130</v>
      </c>
    </row>
    <row r="136" spans="1:1" x14ac:dyDescent="0.25">
      <c r="A136" s="120" t="s">
        <v>3131</v>
      </c>
    </row>
    <row r="137" spans="1:1" x14ac:dyDescent="0.25">
      <c r="A137" s="120" t="s">
        <v>3132</v>
      </c>
    </row>
    <row r="138" spans="1:1" x14ac:dyDescent="0.25">
      <c r="A138" s="120" t="s">
        <v>3133</v>
      </c>
    </row>
    <row r="139" spans="1:1" x14ac:dyDescent="0.25">
      <c r="A139" s="119">
        <v>210003539</v>
      </c>
    </row>
    <row r="140" spans="1:1" x14ac:dyDescent="0.25">
      <c r="A140" s="120" t="s">
        <v>1697</v>
      </c>
    </row>
    <row r="141" spans="1:1" x14ac:dyDescent="0.25">
      <c r="A141" s="120" t="s">
        <v>1699</v>
      </c>
    </row>
    <row r="142" spans="1:1" x14ac:dyDescent="0.25">
      <c r="A142" s="120" t="s">
        <v>1701</v>
      </c>
    </row>
    <row r="143" spans="1:1" x14ac:dyDescent="0.25">
      <c r="A143" s="120" t="s">
        <v>1702</v>
      </c>
    </row>
    <row r="144" spans="1:1" x14ac:dyDescent="0.25">
      <c r="A144" s="120" t="s">
        <v>1704</v>
      </c>
    </row>
    <row r="145" spans="1:1" x14ac:dyDescent="0.25">
      <c r="A145" s="120" t="s">
        <v>1329</v>
      </c>
    </row>
    <row r="146" spans="1:1" x14ac:dyDescent="0.25">
      <c r="A146" s="120" t="s">
        <v>1705</v>
      </c>
    </row>
    <row r="147" spans="1:1" x14ac:dyDescent="0.25">
      <c r="A147" s="120" t="s">
        <v>1706</v>
      </c>
    </row>
    <row r="148" spans="1:1" x14ac:dyDescent="0.25">
      <c r="A148" s="120" t="s">
        <v>1707</v>
      </c>
    </row>
    <row r="149" spans="1:1" x14ac:dyDescent="0.25">
      <c r="A149" s="120" t="s">
        <v>1708</v>
      </c>
    </row>
    <row r="150" spans="1:1" x14ac:dyDescent="0.25">
      <c r="A150" s="120" t="s">
        <v>1709</v>
      </c>
    </row>
    <row r="151" spans="1:1" x14ac:dyDescent="0.25">
      <c r="A151" s="120" t="s">
        <v>1710</v>
      </c>
    </row>
    <row r="152" spans="1:1" x14ac:dyDescent="0.25">
      <c r="A152" s="120" t="s">
        <v>1711</v>
      </c>
    </row>
    <row r="153" spans="1:1" x14ac:dyDescent="0.25">
      <c r="A153" s="120" t="s">
        <v>1712</v>
      </c>
    </row>
    <row r="154" spans="1:1" x14ac:dyDescent="0.25">
      <c r="A154" s="120" t="s">
        <v>1713</v>
      </c>
    </row>
    <row r="155" spans="1:1" x14ac:dyDescent="0.25">
      <c r="A155" s="120" t="s">
        <v>1714</v>
      </c>
    </row>
    <row r="156" spans="1:1" x14ac:dyDescent="0.25">
      <c r="A156" s="120" t="s">
        <v>1715</v>
      </c>
    </row>
    <row r="157" spans="1:1" x14ac:dyDescent="0.25">
      <c r="A157" s="120" t="s">
        <v>1716</v>
      </c>
    </row>
    <row r="158" spans="1:1" x14ac:dyDescent="0.25">
      <c r="A158" s="120" t="s">
        <v>1717</v>
      </c>
    </row>
    <row r="159" spans="1:1" x14ac:dyDescent="0.25">
      <c r="A159" s="120" t="s">
        <v>1718</v>
      </c>
    </row>
    <row r="160" spans="1:1" x14ac:dyDescent="0.25">
      <c r="A160" s="120" t="s">
        <v>1719</v>
      </c>
    </row>
    <row r="161" spans="1:1" x14ac:dyDescent="0.25">
      <c r="A161" s="120" t="s">
        <v>1724</v>
      </c>
    </row>
    <row r="162" spans="1:1" x14ac:dyDescent="0.25">
      <c r="A162" s="120" t="s">
        <v>1720</v>
      </c>
    </row>
    <row r="163" spans="1:1" x14ac:dyDescent="0.25">
      <c r="A163" s="120" t="s">
        <v>1721</v>
      </c>
    </row>
    <row r="164" spans="1:1" x14ac:dyDescent="0.25">
      <c r="A164" s="120" t="s">
        <v>1722</v>
      </c>
    </row>
    <row r="165" spans="1:1" x14ac:dyDescent="0.25">
      <c r="A165" s="120" t="s">
        <v>1723</v>
      </c>
    </row>
    <row r="166" spans="1:1" x14ac:dyDescent="0.25">
      <c r="A166" s="120" t="s">
        <v>1725</v>
      </c>
    </row>
    <row r="167" spans="1:1" x14ac:dyDescent="0.25">
      <c r="A167" s="120" t="s">
        <v>1726</v>
      </c>
    </row>
    <row r="168" spans="1:1" x14ac:dyDescent="0.25">
      <c r="A168" s="120" t="s">
        <v>1727</v>
      </c>
    </row>
    <row r="169" spans="1:1" x14ac:dyDescent="0.25">
      <c r="A169" s="120" t="s">
        <v>1728</v>
      </c>
    </row>
    <row r="170" spans="1:1" x14ac:dyDescent="0.25">
      <c r="A170" s="120" t="s">
        <v>1729</v>
      </c>
    </row>
    <row r="171" spans="1:1" x14ac:dyDescent="0.25">
      <c r="A171" s="120" t="s">
        <v>1730</v>
      </c>
    </row>
    <row r="172" spans="1:1" x14ac:dyDescent="0.25">
      <c r="A172" s="120" t="s">
        <v>1731</v>
      </c>
    </row>
    <row r="173" spans="1:1" x14ac:dyDescent="0.25">
      <c r="A173" s="120" t="s">
        <v>1732</v>
      </c>
    </row>
    <row r="174" spans="1:1" x14ac:dyDescent="0.25">
      <c r="A174" s="120" t="s">
        <v>1733</v>
      </c>
    </row>
    <row r="175" spans="1:1" x14ac:dyDescent="0.25">
      <c r="A175" s="120" t="s">
        <v>1734</v>
      </c>
    </row>
    <row r="176" spans="1:1" x14ac:dyDescent="0.25">
      <c r="A176" s="120" t="s">
        <v>1735</v>
      </c>
    </row>
    <row r="177" spans="1:1" x14ac:dyDescent="0.25">
      <c r="A177" s="120" t="s">
        <v>1736</v>
      </c>
    </row>
    <row r="178" spans="1:1" x14ac:dyDescent="0.25">
      <c r="A178" s="120" t="s">
        <v>1737</v>
      </c>
    </row>
    <row r="179" spans="1:1" x14ac:dyDescent="0.25">
      <c r="A179" s="120" t="s">
        <v>1738</v>
      </c>
    </row>
    <row r="180" spans="1:1" x14ac:dyDescent="0.25">
      <c r="A180" s="120" t="s">
        <v>1739</v>
      </c>
    </row>
    <row r="181" spans="1:1" x14ac:dyDescent="0.25">
      <c r="A181" s="120" t="s">
        <v>1740</v>
      </c>
    </row>
    <row r="182" spans="1:1" x14ac:dyDescent="0.25">
      <c r="A182" s="119">
        <v>210004859</v>
      </c>
    </row>
    <row r="183" spans="1:1" x14ac:dyDescent="0.25">
      <c r="A183" s="120" t="s">
        <v>2374</v>
      </c>
    </row>
    <row r="184" spans="1:1" x14ac:dyDescent="0.25">
      <c r="A184" s="120" t="s">
        <v>2426</v>
      </c>
    </row>
    <row r="185" spans="1:1" x14ac:dyDescent="0.25">
      <c r="A185" s="120" t="s">
        <v>2427</v>
      </c>
    </row>
    <row r="186" spans="1:1" x14ac:dyDescent="0.25">
      <c r="A186" s="120" t="s">
        <v>2428</v>
      </c>
    </row>
    <row r="187" spans="1:1" x14ac:dyDescent="0.25">
      <c r="A187" s="120" t="s">
        <v>2429</v>
      </c>
    </row>
    <row r="188" spans="1:1" x14ac:dyDescent="0.25">
      <c r="A188" s="120" t="s">
        <v>2430</v>
      </c>
    </row>
    <row r="189" spans="1:1" x14ac:dyDescent="0.25">
      <c r="A189" s="120" t="s">
        <v>1645</v>
      </c>
    </row>
    <row r="190" spans="1:1" x14ac:dyDescent="0.25">
      <c r="A190" s="120" t="s">
        <v>2431</v>
      </c>
    </row>
    <row r="191" spans="1:1" x14ac:dyDescent="0.25">
      <c r="A191" s="120" t="s">
        <v>2432</v>
      </c>
    </row>
    <row r="192" spans="1:1" x14ac:dyDescent="0.25">
      <c r="A192" s="120" t="s">
        <v>2433</v>
      </c>
    </row>
    <row r="193" spans="1:1" x14ac:dyDescent="0.25">
      <c r="A193" s="120" t="s">
        <v>2434</v>
      </c>
    </row>
    <row r="194" spans="1:1" x14ac:dyDescent="0.25">
      <c r="A194" s="120" t="s">
        <v>2435</v>
      </c>
    </row>
    <row r="195" spans="1:1" x14ac:dyDescent="0.25">
      <c r="A195" s="120" t="s">
        <v>2436</v>
      </c>
    </row>
    <row r="196" spans="1:1" x14ac:dyDescent="0.25">
      <c r="A196" s="120" t="s">
        <v>2437</v>
      </c>
    </row>
    <row r="197" spans="1:1" x14ac:dyDescent="0.25">
      <c r="A197" s="120" t="s">
        <v>2438</v>
      </c>
    </row>
    <row r="198" spans="1:1" x14ac:dyDescent="0.25">
      <c r="A198" s="120" t="s">
        <v>2439</v>
      </c>
    </row>
    <row r="199" spans="1:1" x14ac:dyDescent="0.25">
      <c r="A199" s="120" t="s">
        <v>2440</v>
      </c>
    </row>
    <row r="200" spans="1:1" x14ac:dyDescent="0.25">
      <c r="A200" s="120" t="s">
        <v>2441</v>
      </c>
    </row>
    <row r="201" spans="1:1" x14ac:dyDescent="0.25">
      <c r="A201" s="120" t="s">
        <v>2442</v>
      </c>
    </row>
    <row r="202" spans="1:1" x14ac:dyDescent="0.25">
      <c r="A202" s="120" t="s">
        <v>2443</v>
      </c>
    </row>
    <row r="203" spans="1:1" x14ac:dyDescent="0.25">
      <c r="A203" s="120" t="s">
        <v>2444</v>
      </c>
    </row>
    <row r="204" spans="1:1" x14ac:dyDescent="0.25">
      <c r="A204" s="120" t="s">
        <v>2445</v>
      </c>
    </row>
    <row r="205" spans="1:1" x14ac:dyDescent="0.25">
      <c r="A205" s="120" t="s">
        <v>2446</v>
      </c>
    </row>
    <row r="206" spans="1:1" x14ac:dyDescent="0.25">
      <c r="A206" s="120" t="s">
        <v>2447</v>
      </c>
    </row>
    <row r="207" spans="1:1" x14ac:dyDescent="0.25">
      <c r="A207" s="120" t="s">
        <v>2448</v>
      </c>
    </row>
    <row r="208" spans="1:1" x14ac:dyDescent="0.25">
      <c r="A208" s="120" t="s">
        <v>2449</v>
      </c>
    </row>
    <row r="209" spans="1:1" x14ac:dyDescent="0.25">
      <c r="A209" s="120" t="s">
        <v>2450</v>
      </c>
    </row>
    <row r="210" spans="1:1" x14ac:dyDescent="0.25">
      <c r="A210" s="120" t="s">
        <v>2451</v>
      </c>
    </row>
    <row r="211" spans="1:1" x14ac:dyDescent="0.25">
      <c r="A211" s="120" t="s">
        <v>2452</v>
      </c>
    </row>
    <row r="212" spans="1:1" x14ac:dyDescent="0.25">
      <c r="A212" s="120" t="s">
        <v>2453</v>
      </c>
    </row>
    <row r="213" spans="1:1" x14ac:dyDescent="0.25">
      <c r="A213" s="120" t="s">
        <v>2454</v>
      </c>
    </row>
    <row r="214" spans="1:1" x14ac:dyDescent="0.25">
      <c r="A214" s="120" t="s">
        <v>2455</v>
      </c>
    </row>
    <row r="215" spans="1:1" x14ac:dyDescent="0.25">
      <c r="A215" s="120" t="s">
        <v>2456</v>
      </c>
    </row>
    <row r="216" spans="1:1" x14ac:dyDescent="0.25">
      <c r="A216" s="120" t="s">
        <v>2457</v>
      </c>
    </row>
    <row r="217" spans="1:1" x14ac:dyDescent="0.25">
      <c r="A217" s="119">
        <v>210006359</v>
      </c>
    </row>
    <row r="218" spans="1:1" x14ac:dyDescent="0.25">
      <c r="A218" s="120" t="s">
        <v>2049</v>
      </c>
    </row>
    <row r="219" spans="1:1" x14ac:dyDescent="0.25">
      <c r="A219" s="119">
        <v>210006698</v>
      </c>
    </row>
    <row r="220" spans="1:1" x14ac:dyDescent="0.25">
      <c r="A220" s="120" t="s">
        <v>4057</v>
      </c>
    </row>
    <row r="221" spans="1:1" x14ac:dyDescent="0.25">
      <c r="A221" s="120" t="s">
        <v>4256</v>
      </c>
    </row>
    <row r="222" spans="1:1" x14ac:dyDescent="0.25">
      <c r="A222" s="120" t="s">
        <v>4257</v>
      </c>
    </row>
    <row r="223" spans="1:1" x14ac:dyDescent="0.25">
      <c r="A223" s="120" t="s">
        <v>4258</v>
      </c>
    </row>
    <row r="224" spans="1:1" x14ac:dyDescent="0.25">
      <c r="A224" s="120" t="s">
        <v>4259</v>
      </c>
    </row>
    <row r="225" spans="1:1" x14ac:dyDescent="0.25">
      <c r="A225" s="120" t="s">
        <v>4260</v>
      </c>
    </row>
    <row r="226" spans="1:1" x14ac:dyDescent="0.25">
      <c r="A226" s="120" t="s">
        <v>4261</v>
      </c>
    </row>
    <row r="227" spans="1:1" x14ac:dyDescent="0.25">
      <c r="A227" s="120" t="s">
        <v>4262</v>
      </c>
    </row>
    <row r="228" spans="1:1" x14ac:dyDescent="0.25">
      <c r="A228" s="120" t="s">
        <v>4263</v>
      </c>
    </row>
    <row r="229" spans="1:1" x14ac:dyDescent="0.25">
      <c r="A229" s="120" t="s">
        <v>4264</v>
      </c>
    </row>
    <row r="230" spans="1:1" x14ac:dyDescent="0.25">
      <c r="A230" s="120" t="s">
        <v>4265</v>
      </c>
    </row>
    <row r="231" spans="1:1" x14ac:dyDescent="0.25">
      <c r="A231" s="120" t="s">
        <v>4266</v>
      </c>
    </row>
    <row r="232" spans="1:1" x14ac:dyDescent="0.25">
      <c r="A232" s="120" t="s">
        <v>4267</v>
      </c>
    </row>
    <row r="233" spans="1:1" x14ac:dyDescent="0.25">
      <c r="A233" s="120" t="s">
        <v>4268</v>
      </c>
    </row>
    <row r="234" spans="1:1" x14ac:dyDescent="0.25">
      <c r="A234" s="120" t="s">
        <v>4269</v>
      </c>
    </row>
    <row r="235" spans="1:1" x14ac:dyDescent="0.25">
      <c r="A235" s="120" t="s">
        <v>4270</v>
      </c>
    </row>
    <row r="236" spans="1:1" x14ac:dyDescent="0.25">
      <c r="A236" s="120" t="s">
        <v>4271</v>
      </c>
    </row>
    <row r="237" spans="1:1" x14ac:dyDescent="0.25">
      <c r="A237" s="120" t="s">
        <v>4272</v>
      </c>
    </row>
    <row r="238" spans="1:1" x14ac:dyDescent="0.25">
      <c r="A238" s="119">
        <v>210007449</v>
      </c>
    </row>
    <row r="239" spans="1:1" x14ac:dyDescent="0.25">
      <c r="A239" s="120" t="s">
        <v>3111</v>
      </c>
    </row>
    <row r="240" spans="1:1" x14ac:dyDescent="0.25">
      <c r="A240" s="120" t="s">
        <v>3179</v>
      </c>
    </row>
    <row r="241" spans="1:1" x14ac:dyDescent="0.25">
      <c r="A241" s="120" t="s">
        <v>3180</v>
      </c>
    </row>
    <row r="242" spans="1:1" x14ac:dyDescent="0.25">
      <c r="A242" s="120" t="s">
        <v>3181</v>
      </c>
    </row>
    <row r="243" spans="1:1" x14ac:dyDescent="0.25">
      <c r="A243" s="120" t="s">
        <v>3182</v>
      </c>
    </row>
    <row r="244" spans="1:1" x14ac:dyDescent="0.25">
      <c r="A244" s="120" t="s">
        <v>3184</v>
      </c>
    </row>
    <row r="245" spans="1:1" x14ac:dyDescent="0.25">
      <c r="A245" s="120" t="s">
        <v>3185</v>
      </c>
    </row>
    <row r="246" spans="1:1" x14ac:dyDescent="0.25">
      <c r="A246" s="120" t="s">
        <v>3187</v>
      </c>
    </row>
    <row r="247" spans="1:1" x14ac:dyDescent="0.25">
      <c r="A247" s="120" t="s">
        <v>3183</v>
      </c>
    </row>
    <row r="248" spans="1:1" x14ac:dyDescent="0.25">
      <c r="A248" s="120" t="s">
        <v>3186</v>
      </c>
    </row>
    <row r="249" spans="1:1" x14ac:dyDescent="0.25">
      <c r="A249" s="120" t="s">
        <v>3188</v>
      </c>
    </row>
    <row r="250" spans="1:1" x14ac:dyDescent="0.25">
      <c r="A250" s="120" t="s">
        <v>3189</v>
      </c>
    </row>
    <row r="251" spans="1:1" x14ac:dyDescent="0.25">
      <c r="A251" s="120" t="s">
        <v>3190</v>
      </c>
    </row>
    <row r="252" spans="1:1" x14ac:dyDescent="0.25">
      <c r="A252" s="120" t="s">
        <v>3191</v>
      </c>
    </row>
    <row r="253" spans="1:1" x14ac:dyDescent="0.25">
      <c r="A253" s="120" t="s">
        <v>3192</v>
      </c>
    </row>
    <row r="254" spans="1:1" x14ac:dyDescent="0.25">
      <c r="A254" s="120" t="s">
        <v>3193</v>
      </c>
    </row>
    <row r="255" spans="1:1" x14ac:dyDescent="0.25">
      <c r="A255" s="119">
        <v>210007480</v>
      </c>
    </row>
    <row r="256" spans="1:1" x14ac:dyDescent="0.25">
      <c r="A256" s="120" t="s">
        <v>2376</v>
      </c>
    </row>
    <row r="257" spans="1:1" x14ac:dyDescent="0.25">
      <c r="A257" s="120" t="s">
        <v>2381</v>
      </c>
    </row>
    <row r="258" spans="1:1" x14ac:dyDescent="0.25">
      <c r="A258" s="120" t="s">
        <v>2382</v>
      </c>
    </row>
    <row r="259" spans="1:1" x14ac:dyDescent="0.25">
      <c r="A259" s="120" t="s">
        <v>2383</v>
      </c>
    </row>
    <row r="260" spans="1:1" x14ac:dyDescent="0.25">
      <c r="A260" s="120" t="s">
        <v>2384</v>
      </c>
    </row>
    <row r="261" spans="1:1" x14ac:dyDescent="0.25">
      <c r="A261" s="120" t="s">
        <v>2385</v>
      </c>
    </row>
    <row r="262" spans="1:1" x14ac:dyDescent="0.25">
      <c r="A262" s="120" t="s">
        <v>2386</v>
      </c>
    </row>
    <row r="263" spans="1:1" x14ac:dyDescent="0.25">
      <c r="A263" s="120" t="s">
        <v>2387</v>
      </c>
    </row>
    <row r="264" spans="1:1" x14ac:dyDescent="0.25">
      <c r="A264" s="120" t="s">
        <v>2388</v>
      </c>
    </row>
    <row r="265" spans="1:1" x14ac:dyDescent="0.25">
      <c r="A265" s="120" t="s">
        <v>2389</v>
      </c>
    </row>
    <row r="266" spans="1:1" x14ac:dyDescent="0.25">
      <c r="A266" s="120" t="s">
        <v>2390</v>
      </c>
    </row>
    <row r="267" spans="1:1" x14ac:dyDescent="0.25">
      <c r="A267" s="120" t="s">
        <v>2391</v>
      </c>
    </row>
    <row r="268" spans="1:1" x14ac:dyDescent="0.25">
      <c r="A268" s="120" t="s">
        <v>2392</v>
      </c>
    </row>
    <row r="269" spans="1:1" x14ac:dyDescent="0.25">
      <c r="A269" s="120" t="s">
        <v>2397</v>
      </c>
    </row>
    <row r="270" spans="1:1" x14ac:dyDescent="0.25">
      <c r="A270" s="120" t="s">
        <v>2393</v>
      </c>
    </row>
    <row r="271" spans="1:1" x14ac:dyDescent="0.25">
      <c r="A271" s="120" t="s">
        <v>2394</v>
      </c>
    </row>
    <row r="272" spans="1:1" x14ac:dyDescent="0.25">
      <c r="A272" s="120" t="s">
        <v>2395</v>
      </c>
    </row>
    <row r="273" spans="1:1" x14ac:dyDescent="0.25">
      <c r="A273" s="120" t="s">
        <v>2396</v>
      </c>
    </row>
    <row r="274" spans="1:1" x14ac:dyDescent="0.25">
      <c r="A274" s="120" t="s">
        <v>2398</v>
      </c>
    </row>
    <row r="275" spans="1:1" x14ac:dyDescent="0.25">
      <c r="A275" s="120" t="s">
        <v>2380</v>
      </c>
    </row>
    <row r="276" spans="1:1" x14ac:dyDescent="0.25">
      <c r="A276" s="120" t="s">
        <v>2399</v>
      </c>
    </row>
    <row r="277" spans="1:1" x14ac:dyDescent="0.25">
      <c r="A277" s="120" t="s">
        <v>2400</v>
      </c>
    </row>
    <row r="278" spans="1:1" x14ac:dyDescent="0.25">
      <c r="A278" s="120" t="s">
        <v>2401</v>
      </c>
    </row>
    <row r="279" spans="1:1" x14ac:dyDescent="0.25">
      <c r="A279" s="119">
        <v>210007597</v>
      </c>
    </row>
    <row r="280" spans="1:1" x14ac:dyDescent="0.25">
      <c r="A280" s="120" t="s">
        <v>3992</v>
      </c>
    </row>
    <row r="281" spans="1:1" x14ac:dyDescent="0.25">
      <c r="A281" s="120" t="s">
        <v>4034</v>
      </c>
    </row>
    <row r="282" spans="1:1" x14ac:dyDescent="0.25">
      <c r="A282" s="120" t="s">
        <v>4035</v>
      </c>
    </row>
    <row r="283" spans="1:1" x14ac:dyDescent="0.25">
      <c r="A283" s="120" t="s">
        <v>4036</v>
      </c>
    </row>
    <row r="284" spans="1:1" x14ac:dyDescent="0.25">
      <c r="A284" s="120" t="s">
        <v>2463</v>
      </c>
    </row>
    <row r="285" spans="1:1" x14ac:dyDescent="0.25">
      <c r="A285" s="120" t="s">
        <v>4037</v>
      </c>
    </row>
    <row r="286" spans="1:1" x14ac:dyDescent="0.25">
      <c r="A286" s="120" t="s">
        <v>4038</v>
      </c>
    </row>
    <row r="287" spans="1:1" x14ac:dyDescent="0.25">
      <c r="A287" s="120" t="s">
        <v>4039</v>
      </c>
    </row>
    <row r="288" spans="1:1" x14ac:dyDescent="0.25">
      <c r="A288" s="120" t="s">
        <v>4040</v>
      </c>
    </row>
    <row r="289" spans="1:1" x14ac:dyDescent="0.25">
      <c r="A289" s="120" t="s">
        <v>4041</v>
      </c>
    </row>
    <row r="290" spans="1:1" x14ac:dyDescent="0.25">
      <c r="A290" s="120" t="s">
        <v>4042</v>
      </c>
    </row>
    <row r="291" spans="1:1" x14ac:dyDescent="0.25">
      <c r="A291" s="120" t="s">
        <v>4043</v>
      </c>
    </row>
    <row r="292" spans="1:1" x14ac:dyDescent="0.25">
      <c r="A292" s="120" t="s">
        <v>4044</v>
      </c>
    </row>
    <row r="293" spans="1:1" x14ac:dyDescent="0.25">
      <c r="A293" s="120" t="s">
        <v>4045</v>
      </c>
    </row>
    <row r="294" spans="1:1" x14ac:dyDescent="0.25">
      <c r="A294" s="120" t="s">
        <v>4046</v>
      </c>
    </row>
    <row r="295" spans="1:1" x14ac:dyDescent="0.25">
      <c r="A295" s="120" t="s">
        <v>4047</v>
      </c>
    </row>
    <row r="296" spans="1:1" x14ac:dyDescent="0.25">
      <c r="A296" s="120" t="s">
        <v>3044</v>
      </c>
    </row>
    <row r="297" spans="1:1" x14ac:dyDescent="0.25">
      <c r="A297" s="120" t="s">
        <v>4048</v>
      </c>
    </row>
    <row r="298" spans="1:1" x14ac:dyDescent="0.25">
      <c r="A298" s="120" t="s">
        <v>4049</v>
      </c>
    </row>
    <row r="299" spans="1:1" x14ac:dyDescent="0.25">
      <c r="A299" s="120" t="s">
        <v>4050</v>
      </c>
    </row>
    <row r="300" spans="1:1" x14ac:dyDescent="0.25">
      <c r="A300" s="120" t="s">
        <v>4051</v>
      </c>
    </row>
    <row r="301" spans="1:1" x14ac:dyDescent="0.25">
      <c r="A301" s="120" t="s">
        <v>4052</v>
      </c>
    </row>
    <row r="302" spans="1:1" x14ac:dyDescent="0.25">
      <c r="A302" s="120" t="s">
        <v>4053</v>
      </c>
    </row>
    <row r="303" spans="1:1" x14ac:dyDescent="0.25">
      <c r="A303" s="120" t="s">
        <v>4054</v>
      </c>
    </row>
    <row r="304" spans="1:1" x14ac:dyDescent="0.25">
      <c r="A304" s="120" t="s">
        <v>4055</v>
      </c>
    </row>
    <row r="305" spans="1:1" x14ac:dyDescent="0.25">
      <c r="A305" s="119">
        <v>210008520</v>
      </c>
    </row>
    <row r="306" spans="1:1" x14ac:dyDescent="0.25">
      <c r="A306" s="120" t="s">
        <v>2734</v>
      </c>
    </row>
    <row r="307" spans="1:1" x14ac:dyDescent="0.25">
      <c r="A307" s="120" t="s">
        <v>2736</v>
      </c>
    </row>
    <row r="308" spans="1:1" x14ac:dyDescent="0.25">
      <c r="A308" s="120" t="s">
        <v>1528</v>
      </c>
    </row>
    <row r="309" spans="1:1" x14ac:dyDescent="0.25">
      <c r="A309" s="120" t="s">
        <v>2737</v>
      </c>
    </row>
    <row r="310" spans="1:1" x14ac:dyDescent="0.25">
      <c r="A310" s="120" t="s">
        <v>2738</v>
      </c>
    </row>
    <row r="311" spans="1:1" x14ac:dyDescent="0.25">
      <c r="A311" s="120" t="s">
        <v>1682</v>
      </c>
    </row>
    <row r="312" spans="1:1" x14ac:dyDescent="0.25">
      <c r="A312" s="120" t="s">
        <v>2751</v>
      </c>
    </row>
    <row r="313" spans="1:1" x14ac:dyDescent="0.25">
      <c r="A313" s="120" t="s">
        <v>1692</v>
      </c>
    </row>
    <row r="314" spans="1:1" x14ac:dyDescent="0.25">
      <c r="A314" s="120" t="s">
        <v>2739</v>
      </c>
    </row>
    <row r="315" spans="1:1" x14ac:dyDescent="0.25">
      <c r="A315" s="120" t="s">
        <v>2740</v>
      </c>
    </row>
    <row r="316" spans="1:1" x14ac:dyDescent="0.25">
      <c r="A316" s="120" t="s">
        <v>2744</v>
      </c>
    </row>
    <row r="317" spans="1:1" x14ac:dyDescent="0.25">
      <c r="A317" s="120" t="s">
        <v>2741</v>
      </c>
    </row>
    <row r="318" spans="1:1" x14ac:dyDescent="0.25">
      <c r="A318" s="120" t="s">
        <v>2742</v>
      </c>
    </row>
    <row r="319" spans="1:1" x14ac:dyDescent="0.25">
      <c r="A319" s="120" t="s">
        <v>2753</v>
      </c>
    </row>
    <row r="320" spans="1:1" x14ac:dyDescent="0.25">
      <c r="A320" s="120" t="s">
        <v>2743</v>
      </c>
    </row>
    <row r="321" spans="1:1" x14ac:dyDescent="0.25">
      <c r="A321" s="120" t="s">
        <v>2745</v>
      </c>
    </row>
    <row r="322" spans="1:1" x14ac:dyDescent="0.25">
      <c r="A322" s="120" t="s">
        <v>3840</v>
      </c>
    </row>
    <row r="323" spans="1:1" x14ac:dyDescent="0.25">
      <c r="A323" s="120" t="s">
        <v>2746</v>
      </c>
    </row>
    <row r="324" spans="1:1" x14ac:dyDescent="0.25">
      <c r="A324" s="120" t="s">
        <v>2755</v>
      </c>
    </row>
    <row r="325" spans="1:1" x14ac:dyDescent="0.25">
      <c r="A325" s="120" t="s">
        <v>2769</v>
      </c>
    </row>
    <row r="326" spans="1:1" x14ac:dyDescent="0.25">
      <c r="A326" s="120" t="s">
        <v>2747</v>
      </c>
    </row>
    <row r="327" spans="1:1" x14ac:dyDescent="0.25">
      <c r="A327" s="120" t="s">
        <v>2748</v>
      </c>
    </row>
    <row r="328" spans="1:1" x14ac:dyDescent="0.25">
      <c r="A328" s="120" t="s">
        <v>2732</v>
      </c>
    </row>
    <row r="329" spans="1:1" x14ac:dyDescent="0.25">
      <c r="A329" s="120" t="s">
        <v>2749</v>
      </c>
    </row>
    <row r="330" spans="1:1" x14ac:dyDescent="0.25">
      <c r="A330" s="119">
        <v>210009924</v>
      </c>
    </row>
    <row r="331" spans="1:1" x14ac:dyDescent="0.25">
      <c r="A331" s="120" t="s">
        <v>3990</v>
      </c>
    </row>
    <row r="332" spans="1:1" x14ac:dyDescent="0.25">
      <c r="A332" s="120" t="s">
        <v>3994</v>
      </c>
    </row>
    <row r="333" spans="1:1" x14ac:dyDescent="0.25">
      <c r="A333" s="120" t="s">
        <v>3996</v>
      </c>
    </row>
    <row r="334" spans="1:1" x14ac:dyDescent="0.25">
      <c r="A334" s="120" t="s">
        <v>3997</v>
      </c>
    </row>
    <row r="335" spans="1:1" x14ac:dyDescent="0.25">
      <c r="A335" s="120" t="s">
        <v>3998</v>
      </c>
    </row>
    <row r="336" spans="1:1" x14ac:dyDescent="0.25">
      <c r="A336" s="120" t="s">
        <v>3999</v>
      </c>
    </row>
    <row r="337" spans="1:1" x14ac:dyDescent="0.25">
      <c r="A337" s="120" t="s">
        <v>4000</v>
      </c>
    </row>
    <row r="338" spans="1:1" x14ac:dyDescent="0.25">
      <c r="A338" s="120" t="s">
        <v>4001</v>
      </c>
    </row>
    <row r="339" spans="1:1" x14ac:dyDescent="0.25">
      <c r="A339" s="120" t="s">
        <v>4002</v>
      </c>
    </row>
    <row r="340" spans="1:1" x14ac:dyDescent="0.25">
      <c r="A340" s="120" t="s">
        <v>4004</v>
      </c>
    </row>
    <row r="341" spans="1:1" x14ac:dyDescent="0.25">
      <c r="A341" s="120" t="s">
        <v>4005</v>
      </c>
    </row>
    <row r="342" spans="1:1" x14ac:dyDescent="0.25">
      <c r="A342" s="120" t="s">
        <v>4006</v>
      </c>
    </row>
    <row r="343" spans="1:1" x14ac:dyDescent="0.25">
      <c r="A343" s="120" t="s">
        <v>4007</v>
      </c>
    </row>
    <row r="344" spans="1:1" x14ac:dyDescent="0.25">
      <c r="A344" s="120" t="s">
        <v>3026</v>
      </c>
    </row>
    <row r="345" spans="1:1" x14ac:dyDescent="0.25">
      <c r="A345" s="120" t="s">
        <v>4008</v>
      </c>
    </row>
    <row r="346" spans="1:1" x14ac:dyDescent="0.25">
      <c r="A346" s="120" t="s">
        <v>4009</v>
      </c>
    </row>
    <row r="347" spans="1:1" x14ac:dyDescent="0.25">
      <c r="A347" s="120" t="s">
        <v>4010</v>
      </c>
    </row>
    <row r="348" spans="1:1" x14ac:dyDescent="0.25">
      <c r="A348" s="120" t="s">
        <v>4011</v>
      </c>
    </row>
    <row r="349" spans="1:1" x14ac:dyDescent="0.25">
      <c r="A349" s="120" t="s">
        <v>4012</v>
      </c>
    </row>
    <row r="350" spans="1:1" x14ac:dyDescent="0.25">
      <c r="A350" s="120" t="s">
        <v>4014</v>
      </c>
    </row>
    <row r="351" spans="1:1" x14ac:dyDescent="0.25">
      <c r="A351" s="120" t="s">
        <v>4015</v>
      </c>
    </row>
    <row r="352" spans="1:1" x14ac:dyDescent="0.25">
      <c r="A352" s="120" t="s">
        <v>4003</v>
      </c>
    </row>
    <row r="353" spans="1:1" x14ac:dyDescent="0.25">
      <c r="A353" s="120" t="s">
        <v>4016</v>
      </c>
    </row>
    <row r="354" spans="1:1" x14ac:dyDescent="0.25">
      <c r="A354" s="120" t="s">
        <v>4013</v>
      </c>
    </row>
    <row r="355" spans="1:1" x14ac:dyDescent="0.25">
      <c r="A355" s="120" t="s">
        <v>4017</v>
      </c>
    </row>
    <row r="356" spans="1:1" x14ac:dyDescent="0.25">
      <c r="A356" s="120" t="s">
        <v>4018</v>
      </c>
    </row>
    <row r="357" spans="1:1" x14ac:dyDescent="0.25">
      <c r="A357" s="120" t="s">
        <v>4019</v>
      </c>
    </row>
    <row r="358" spans="1:1" x14ac:dyDescent="0.25">
      <c r="A358" s="120" t="s">
        <v>3394</v>
      </c>
    </row>
    <row r="359" spans="1:1" x14ac:dyDescent="0.25">
      <c r="A359" s="120" t="s">
        <v>4020</v>
      </c>
    </row>
    <row r="360" spans="1:1" x14ac:dyDescent="0.25">
      <c r="A360" s="120" t="s">
        <v>4021</v>
      </c>
    </row>
    <row r="361" spans="1:1" x14ac:dyDescent="0.25">
      <c r="A361" s="120" t="s">
        <v>4022</v>
      </c>
    </row>
    <row r="362" spans="1:1" x14ac:dyDescent="0.25">
      <c r="A362" s="120" t="s">
        <v>4023</v>
      </c>
    </row>
    <row r="363" spans="1:1" x14ac:dyDescent="0.25">
      <c r="A363" s="120" t="s">
        <v>4024</v>
      </c>
    </row>
    <row r="364" spans="1:1" x14ac:dyDescent="0.25">
      <c r="A364" s="120" t="s">
        <v>4025</v>
      </c>
    </row>
    <row r="365" spans="1:1" x14ac:dyDescent="0.25">
      <c r="A365" s="120" t="s">
        <v>4026</v>
      </c>
    </row>
    <row r="366" spans="1:1" x14ac:dyDescent="0.25">
      <c r="A366" s="120" t="s">
        <v>4027</v>
      </c>
    </row>
    <row r="367" spans="1:1" x14ac:dyDescent="0.25">
      <c r="A367" s="120" t="s">
        <v>4028</v>
      </c>
    </row>
    <row r="368" spans="1:1" x14ac:dyDescent="0.25">
      <c r="A368" s="120" t="s">
        <v>4029</v>
      </c>
    </row>
    <row r="369" spans="1:1" x14ac:dyDescent="0.25">
      <c r="A369" s="120" t="s">
        <v>4030</v>
      </c>
    </row>
    <row r="370" spans="1:1" x14ac:dyDescent="0.25">
      <c r="A370" s="120" t="s">
        <v>4031</v>
      </c>
    </row>
    <row r="371" spans="1:1" x14ac:dyDescent="0.25">
      <c r="A371" s="120" t="s">
        <v>4032</v>
      </c>
    </row>
    <row r="372" spans="1:1" x14ac:dyDescent="0.25">
      <c r="A372" s="120" t="s">
        <v>4033</v>
      </c>
    </row>
    <row r="373" spans="1:1" x14ac:dyDescent="0.25">
      <c r="A373" s="119">
        <v>210010823</v>
      </c>
    </row>
    <row r="374" spans="1:1" x14ac:dyDescent="0.25">
      <c r="A374" s="120" t="s">
        <v>3114</v>
      </c>
    </row>
    <row r="375" spans="1:1" x14ac:dyDescent="0.25">
      <c r="A375" s="120" t="s">
        <v>3134</v>
      </c>
    </row>
    <row r="376" spans="1:1" x14ac:dyDescent="0.25">
      <c r="A376" s="120" t="s">
        <v>3135</v>
      </c>
    </row>
    <row r="377" spans="1:1" x14ac:dyDescent="0.25">
      <c r="A377" s="120" t="s">
        <v>3136</v>
      </c>
    </row>
    <row r="378" spans="1:1" x14ac:dyDescent="0.25">
      <c r="A378" s="120" t="s">
        <v>3137</v>
      </c>
    </row>
    <row r="379" spans="1:1" x14ac:dyDescent="0.25">
      <c r="A379" s="120" t="s">
        <v>3138</v>
      </c>
    </row>
    <row r="380" spans="1:1" x14ac:dyDescent="0.25">
      <c r="A380" s="120" t="s">
        <v>3139</v>
      </c>
    </row>
    <row r="381" spans="1:1" x14ac:dyDescent="0.25">
      <c r="A381" s="120" t="s">
        <v>3140</v>
      </c>
    </row>
    <row r="382" spans="1:1" x14ac:dyDescent="0.25">
      <c r="A382" s="120" t="s">
        <v>3141</v>
      </c>
    </row>
    <row r="383" spans="1:1" x14ac:dyDescent="0.25">
      <c r="A383" s="120" t="s">
        <v>3142</v>
      </c>
    </row>
    <row r="384" spans="1:1" x14ac:dyDescent="0.25">
      <c r="A384" s="120" t="s">
        <v>3143</v>
      </c>
    </row>
    <row r="385" spans="1:1" x14ac:dyDescent="0.25">
      <c r="A385" s="120" t="s">
        <v>3144</v>
      </c>
    </row>
    <row r="386" spans="1:1" x14ac:dyDescent="0.25">
      <c r="A386" s="120" t="s">
        <v>3145</v>
      </c>
    </row>
    <row r="387" spans="1:1" x14ac:dyDescent="0.25">
      <c r="A387" s="120" t="s">
        <v>3146</v>
      </c>
    </row>
    <row r="388" spans="1:1" x14ac:dyDescent="0.25">
      <c r="A388" s="120" t="s">
        <v>3147</v>
      </c>
    </row>
    <row r="389" spans="1:1" x14ac:dyDescent="0.25">
      <c r="A389" s="120" t="s">
        <v>3148</v>
      </c>
    </row>
    <row r="390" spans="1:1" x14ac:dyDescent="0.25">
      <c r="A390" s="120" t="s">
        <v>3149</v>
      </c>
    </row>
    <row r="391" spans="1:1" x14ac:dyDescent="0.25">
      <c r="A391" s="120" t="s">
        <v>3150</v>
      </c>
    </row>
    <row r="392" spans="1:1" x14ac:dyDescent="0.25">
      <c r="A392" s="120" t="s">
        <v>3151</v>
      </c>
    </row>
    <row r="393" spans="1:1" x14ac:dyDescent="0.25">
      <c r="A393" s="120" t="s">
        <v>3152</v>
      </c>
    </row>
    <row r="394" spans="1:1" x14ac:dyDescent="0.25">
      <c r="A394" s="120" t="s">
        <v>3153</v>
      </c>
    </row>
    <row r="395" spans="1:1" x14ac:dyDescent="0.25">
      <c r="A395" s="120" t="s">
        <v>3154</v>
      </c>
    </row>
    <row r="396" spans="1:1" x14ac:dyDescent="0.25">
      <c r="A396" s="120" t="s">
        <v>3155</v>
      </c>
    </row>
    <row r="397" spans="1:1" x14ac:dyDescent="0.25">
      <c r="A397" s="120" t="s">
        <v>3156</v>
      </c>
    </row>
    <row r="398" spans="1:1" x14ac:dyDescent="0.25">
      <c r="A398" s="120" t="s">
        <v>3157</v>
      </c>
    </row>
    <row r="399" spans="1:1" x14ac:dyDescent="0.25">
      <c r="A399" s="120" t="s">
        <v>3158</v>
      </c>
    </row>
    <row r="400" spans="1:1" x14ac:dyDescent="0.25">
      <c r="A400" s="120" t="s">
        <v>3159</v>
      </c>
    </row>
    <row r="401" spans="1:1" x14ac:dyDescent="0.25">
      <c r="A401" s="119">
        <v>210010831</v>
      </c>
    </row>
    <row r="402" spans="1:1" x14ac:dyDescent="0.25">
      <c r="A402" s="120" t="s">
        <v>3098</v>
      </c>
    </row>
    <row r="403" spans="1:1" x14ac:dyDescent="0.25">
      <c r="A403" s="120" t="s">
        <v>3233</v>
      </c>
    </row>
    <row r="404" spans="1:1" x14ac:dyDescent="0.25">
      <c r="A404" s="120" t="s">
        <v>3234</v>
      </c>
    </row>
    <row r="405" spans="1:1" x14ac:dyDescent="0.25">
      <c r="A405" s="120" t="s">
        <v>3235</v>
      </c>
    </row>
    <row r="406" spans="1:1" x14ac:dyDescent="0.25">
      <c r="A406" s="120" t="s">
        <v>3236</v>
      </c>
    </row>
    <row r="407" spans="1:1" x14ac:dyDescent="0.25">
      <c r="A407" s="120" t="s">
        <v>3237</v>
      </c>
    </row>
    <row r="408" spans="1:1" x14ac:dyDescent="0.25">
      <c r="A408" s="120" t="s">
        <v>3238</v>
      </c>
    </row>
    <row r="409" spans="1:1" x14ac:dyDescent="0.25">
      <c r="A409" s="120" t="s">
        <v>3239</v>
      </c>
    </row>
    <row r="410" spans="1:1" x14ac:dyDescent="0.25">
      <c r="A410" s="120" t="s">
        <v>3240</v>
      </c>
    </row>
    <row r="411" spans="1:1" x14ac:dyDescent="0.25">
      <c r="A411" s="120" t="s">
        <v>3241</v>
      </c>
    </row>
    <row r="412" spans="1:1" x14ac:dyDescent="0.25">
      <c r="A412" s="120" t="s">
        <v>3242</v>
      </c>
    </row>
    <row r="413" spans="1:1" x14ac:dyDescent="0.25">
      <c r="A413" s="120" t="s">
        <v>3243</v>
      </c>
    </row>
    <row r="414" spans="1:1" x14ac:dyDescent="0.25">
      <c r="A414" s="120" t="s">
        <v>2370</v>
      </c>
    </row>
    <row r="415" spans="1:1" x14ac:dyDescent="0.25">
      <c r="A415" s="120" t="s">
        <v>3244</v>
      </c>
    </row>
    <row r="416" spans="1:1" x14ac:dyDescent="0.25">
      <c r="A416" s="120" t="s">
        <v>3245</v>
      </c>
    </row>
    <row r="417" spans="1:1" x14ac:dyDescent="0.25">
      <c r="A417" s="120" t="s">
        <v>3246</v>
      </c>
    </row>
    <row r="418" spans="1:1" x14ac:dyDescent="0.25">
      <c r="A418" s="120" t="s">
        <v>3247</v>
      </c>
    </row>
    <row r="419" spans="1:1" x14ac:dyDescent="0.25">
      <c r="A419" s="120" t="s">
        <v>3248</v>
      </c>
    </row>
    <row r="420" spans="1:1" x14ac:dyDescent="0.25">
      <c r="A420" s="120" t="s">
        <v>3249</v>
      </c>
    </row>
    <row r="421" spans="1:1" x14ac:dyDescent="0.25">
      <c r="A421" s="120" t="s">
        <v>3250</v>
      </c>
    </row>
    <row r="422" spans="1:1" x14ac:dyDescent="0.25">
      <c r="A422" s="119">
        <v>210010856</v>
      </c>
    </row>
    <row r="423" spans="1:1" x14ac:dyDescent="0.25">
      <c r="A423" s="120" t="s">
        <v>958</v>
      </c>
    </row>
    <row r="424" spans="1:1" x14ac:dyDescent="0.25">
      <c r="A424" s="120" t="s">
        <v>4144</v>
      </c>
    </row>
    <row r="425" spans="1:1" x14ac:dyDescent="0.25">
      <c r="A425" s="120" t="s">
        <v>4145</v>
      </c>
    </row>
    <row r="426" spans="1:1" x14ac:dyDescent="0.25">
      <c r="A426" s="120" t="s">
        <v>4146</v>
      </c>
    </row>
    <row r="427" spans="1:1" x14ac:dyDescent="0.25">
      <c r="A427" s="120" t="s">
        <v>4147</v>
      </c>
    </row>
    <row r="428" spans="1:1" x14ac:dyDescent="0.25">
      <c r="A428" s="120" t="s">
        <v>4148</v>
      </c>
    </row>
    <row r="429" spans="1:1" x14ac:dyDescent="0.25">
      <c r="A429" s="120" t="s">
        <v>4149</v>
      </c>
    </row>
    <row r="430" spans="1:1" x14ac:dyDescent="0.25">
      <c r="A430" s="120" t="s">
        <v>4150</v>
      </c>
    </row>
    <row r="431" spans="1:1" x14ac:dyDescent="0.25">
      <c r="A431" s="120" t="s">
        <v>4151</v>
      </c>
    </row>
    <row r="432" spans="1:1" x14ac:dyDescent="0.25">
      <c r="A432" s="120" t="s">
        <v>4152</v>
      </c>
    </row>
    <row r="433" spans="1:1" x14ac:dyDescent="0.25">
      <c r="A433" s="120" t="s">
        <v>4153</v>
      </c>
    </row>
    <row r="434" spans="1:1" x14ac:dyDescent="0.25">
      <c r="A434" s="120" t="s">
        <v>4154</v>
      </c>
    </row>
    <row r="435" spans="1:1" x14ac:dyDescent="0.25">
      <c r="A435" s="120" t="s">
        <v>4155</v>
      </c>
    </row>
    <row r="436" spans="1:1" x14ac:dyDescent="0.25">
      <c r="A436" s="120" t="s">
        <v>4156</v>
      </c>
    </row>
    <row r="437" spans="1:1" x14ac:dyDescent="0.25">
      <c r="A437" s="120" t="s">
        <v>4157</v>
      </c>
    </row>
    <row r="438" spans="1:1" x14ac:dyDescent="0.25">
      <c r="A438" s="120" t="s">
        <v>4159</v>
      </c>
    </row>
    <row r="439" spans="1:1" x14ac:dyDescent="0.25">
      <c r="A439" s="120" t="s">
        <v>4160</v>
      </c>
    </row>
    <row r="440" spans="1:1" x14ac:dyDescent="0.25">
      <c r="A440" s="120" t="s">
        <v>4161</v>
      </c>
    </row>
    <row r="441" spans="1:1" x14ac:dyDescent="0.25">
      <c r="A441" s="120" t="s">
        <v>4158</v>
      </c>
    </row>
    <row r="442" spans="1:1" x14ac:dyDescent="0.25">
      <c r="A442" s="120" t="s">
        <v>4162</v>
      </c>
    </row>
    <row r="443" spans="1:1" x14ac:dyDescent="0.25">
      <c r="A443" s="120" t="s">
        <v>4163</v>
      </c>
    </row>
    <row r="444" spans="1:1" x14ac:dyDescent="0.25">
      <c r="A444" s="120" t="s">
        <v>4164</v>
      </c>
    </row>
    <row r="445" spans="1:1" x14ac:dyDescent="0.25">
      <c r="A445" s="120" t="s">
        <v>4165</v>
      </c>
    </row>
    <row r="446" spans="1:1" x14ac:dyDescent="0.25">
      <c r="A446" s="120" t="s">
        <v>4166</v>
      </c>
    </row>
    <row r="447" spans="1:1" x14ac:dyDescent="0.25">
      <c r="A447" s="120" t="s">
        <v>4167</v>
      </c>
    </row>
    <row r="448" spans="1:1" x14ac:dyDescent="0.25">
      <c r="A448" s="120" t="s">
        <v>4168</v>
      </c>
    </row>
    <row r="449" spans="1:1" x14ac:dyDescent="0.25">
      <c r="A449" s="120" t="s">
        <v>4169</v>
      </c>
    </row>
    <row r="450" spans="1:1" x14ac:dyDescent="0.25">
      <c r="A450" s="120" t="s">
        <v>4170</v>
      </c>
    </row>
    <row r="451" spans="1:1" x14ac:dyDescent="0.25">
      <c r="A451" s="120" t="s">
        <v>4171</v>
      </c>
    </row>
    <row r="452" spans="1:1" x14ac:dyDescent="0.25">
      <c r="A452" s="120" t="s">
        <v>4172</v>
      </c>
    </row>
    <row r="453" spans="1:1" x14ac:dyDescent="0.25">
      <c r="A453" s="120" t="s">
        <v>2264</v>
      </c>
    </row>
    <row r="454" spans="1:1" x14ac:dyDescent="0.25">
      <c r="A454" s="120" t="s">
        <v>4173</v>
      </c>
    </row>
    <row r="455" spans="1:1" x14ac:dyDescent="0.25">
      <c r="A455" s="119">
        <v>210010864</v>
      </c>
    </row>
    <row r="456" spans="1:1" x14ac:dyDescent="0.25">
      <c r="A456" s="120" t="s">
        <v>4064</v>
      </c>
    </row>
    <row r="457" spans="1:1" x14ac:dyDescent="0.25">
      <c r="A457" s="120" t="s">
        <v>4174</v>
      </c>
    </row>
    <row r="458" spans="1:1" x14ac:dyDescent="0.25">
      <c r="A458" s="120" t="s">
        <v>4175</v>
      </c>
    </row>
    <row r="459" spans="1:1" x14ac:dyDescent="0.25">
      <c r="A459" s="120" t="s">
        <v>4176</v>
      </c>
    </row>
    <row r="460" spans="1:1" x14ac:dyDescent="0.25">
      <c r="A460" s="120" t="s">
        <v>4177</v>
      </c>
    </row>
    <row r="461" spans="1:1" x14ac:dyDescent="0.25">
      <c r="A461" s="120" t="s">
        <v>4178</v>
      </c>
    </row>
    <row r="462" spans="1:1" x14ac:dyDescent="0.25">
      <c r="A462" s="120" t="s">
        <v>4179</v>
      </c>
    </row>
    <row r="463" spans="1:1" x14ac:dyDescent="0.25">
      <c r="A463" s="120" t="s">
        <v>4181</v>
      </c>
    </row>
    <row r="464" spans="1:1" x14ac:dyDescent="0.25">
      <c r="A464" s="120" t="s">
        <v>4182</v>
      </c>
    </row>
    <row r="465" spans="1:1" x14ac:dyDescent="0.25">
      <c r="A465" s="120" t="s">
        <v>4184</v>
      </c>
    </row>
    <row r="466" spans="1:1" x14ac:dyDescent="0.25">
      <c r="A466" s="120" t="s">
        <v>4185</v>
      </c>
    </row>
    <row r="467" spans="1:1" x14ac:dyDescent="0.25">
      <c r="A467" s="120" t="s">
        <v>4186</v>
      </c>
    </row>
    <row r="468" spans="1:1" x14ac:dyDescent="0.25">
      <c r="A468" s="120" t="s">
        <v>4187</v>
      </c>
    </row>
    <row r="469" spans="1:1" x14ac:dyDescent="0.25">
      <c r="A469" s="120" t="s">
        <v>4188</v>
      </c>
    </row>
    <row r="470" spans="1:1" x14ac:dyDescent="0.25">
      <c r="A470" s="120" t="s">
        <v>4189</v>
      </c>
    </row>
    <row r="471" spans="1:1" x14ac:dyDescent="0.25">
      <c r="A471" s="120" t="s">
        <v>4190</v>
      </c>
    </row>
    <row r="472" spans="1:1" x14ac:dyDescent="0.25">
      <c r="A472" s="120" t="s">
        <v>4191</v>
      </c>
    </row>
    <row r="473" spans="1:1" x14ac:dyDescent="0.25">
      <c r="A473" s="120" t="s">
        <v>4192</v>
      </c>
    </row>
    <row r="474" spans="1:1" x14ac:dyDescent="0.25">
      <c r="A474" s="120" t="s">
        <v>4193</v>
      </c>
    </row>
    <row r="475" spans="1:1" x14ac:dyDescent="0.25">
      <c r="A475" s="120" t="s">
        <v>4194</v>
      </c>
    </row>
    <row r="476" spans="1:1" x14ac:dyDescent="0.25">
      <c r="A476" s="120" t="s">
        <v>2518</v>
      </c>
    </row>
    <row r="477" spans="1:1" x14ac:dyDescent="0.25">
      <c r="A477" s="120" t="s">
        <v>4195</v>
      </c>
    </row>
    <row r="478" spans="1:1" x14ac:dyDescent="0.25">
      <c r="A478" s="120" t="s">
        <v>4196</v>
      </c>
    </row>
    <row r="479" spans="1:1" x14ac:dyDescent="0.25">
      <c r="A479" s="120" t="s">
        <v>4197</v>
      </c>
    </row>
    <row r="480" spans="1:1" x14ac:dyDescent="0.25">
      <c r="A480" s="120" t="s">
        <v>4198</v>
      </c>
    </row>
    <row r="481" spans="1:1" x14ac:dyDescent="0.25">
      <c r="A481" s="120" t="s">
        <v>4199</v>
      </c>
    </row>
    <row r="482" spans="1:1" x14ac:dyDescent="0.25">
      <c r="A482" s="120" t="s">
        <v>4200</v>
      </c>
    </row>
    <row r="483" spans="1:1" x14ac:dyDescent="0.25">
      <c r="A483" s="120" t="s">
        <v>4201</v>
      </c>
    </row>
    <row r="484" spans="1:1" x14ac:dyDescent="0.25">
      <c r="A484" s="120" t="s">
        <v>4202</v>
      </c>
    </row>
    <row r="485" spans="1:1" x14ac:dyDescent="0.25">
      <c r="A485" s="120" t="s">
        <v>4203</v>
      </c>
    </row>
    <row r="486" spans="1:1" x14ac:dyDescent="0.25">
      <c r="A486" s="120" t="s">
        <v>4204</v>
      </c>
    </row>
    <row r="487" spans="1:1" x14ac:dyDescent="0.25">
      <c r="A487" s="120" t="s">
        <v>4205</v>
      </c>
    </row>
    <row r="488" spans="1:1" x14ac:dyDescent="0.25">
      <c r="A488" s="120" t="s">
        <v>4206</v>
      </c>
    </row>
    <row r="489" spans="1:1" x14ac:dyDescent="0.25">
      <c r="A489" s="120" t="s">
        <v>4207</v>
      </c>
    </row>
    <row r="490" spans="1:1" x14ac:dyDescent="0.25">
      <c r="A490" s="120" t="s">
        <v>4208</v>
      </c>
    </row>
    <row r="491" spans="1:1" x14ac:dyDescent="0.25">
      <c r="A491" s="120" t="s">
        <v>4209</v>
      </c>
    </row>
    <row r="492" spans="1:1" x14ac:dyDescent="0.25">
      <c r="A492" s="120" t="s">
        <v>4210</v>
      </c>
    </row>
    <row r="493" spans="1:1" x14ac:dyDescent="0.25">
      <c r="A493" s="120" t="s">
        <v>4211</v>
      </c>
    </row>
    <row r="494" spans="1:1" x14ac:dyDescent="0.25">
      <c r="A494" s="120" t="s">
        <v>4212</v>
      </c>
    </row>
    <row r="495" spans="1:1" x14ac:dyDescent="0.25">
      <c r="A495" s="120" t="s">
        <v>4213</v>
      </c>
    </row>
    <row r="496" spans="1:1" x14ac:dyDescent="0.25">
      <c r="A496" s="120" t="s">
        <v>3018</v>
      </c>
    </row>
    <row r="497" spans="1:1" x14ac:dyDescent="0.25">
      <c r="A497" s="120" t="s">
        <v>4214</v>
      </c>
    </row>
    <row r="498" spans="1:1" x14ac:dyDescent="0.25">
      <c r="A498" s="120" t="s">
        <v>4215</v>
      </c>
    </row>
    <row r="499" spans="1:1" x14ac:dyDescent="0.25">
      <c r="A499" s="120" t="s">
        <v>4216</v>
      </c>
    </row>
    <row r="500" spans="1:1" x14ac:dyDescent="0.25">
      <c r="A500" s="120" t="s">
        <v>4217</v>
      </c>
    </row>
    <row r="501" spans="1:1" x14ac:dyDescent="0.25">
      <c r="A501" s="120" t="s">
        <v>4218</v>
      </c>
    </row>
    <row r="502" spans="1:1" x14ac:dyDescent="0.25">
      <c r="A502" s="120" t="s">
        <v>4219</v>
      </c>
    </row>
    <row r="503" spans="1:1" x14ac:dyDescent="0.25">
      <c r="A503" s="120" t="s">
        <v>4220</v>
      </c>
    </row>
    <row r="504" spans="1:1" x14ac:dyDescent="0.25">
      <c r="A504" s="120" t="s">
        <v>4221</v>
      </c>
    </row>
    <row r="505" spans="1:1" x14ac:dyDescent="0.25">
      <c r="A505" s="120" t="s">
        <v>4222</v>
      </c>
    </row>
    <row r="506" spans="1:1" x14ac:dyDescent="0.25">
      <c r="A506" s="120" t="s">
        <v>4223</v>
      </c>
    </row>
    <row r="507" spans="1:1" x14ac:dyDescent="0.25">
      <c r="A507" s="119">
        <v>210982138</v>
      </c>
    </row>
    <row r="508" spans="1:1" x14ac:dyDescent="0.25">
      <c r="A508" s="120" t="s">
        <v>4068</v>
      </c>
    </row>
    <row r="509" spans="1:1" x14ac:dyDescent="0.25">
      <c r="A509" s="120" t="s">
        <v>4072</v>
      </c>
    </row>
    <row r="510" spans="1:1" x14ac:dyDescent="0.25">
      <c r="A510" s="120" t="s">
        <v>4073</v>
      </c>
    </row>
    <row r="511" spans="1:1" x14ac:dyDescent="0.25">
      <c r="A511" s="120" t="s">
        <v>4074</v>
      </c>
    </row>
    <row r="512" spans="1:1" x14ac:dyDescent="0.25">
      <c r="A512" s="120" t="s">
        <v>4076</v>
      </c>
    </row>
    <row r="513" spans="1:1" x14ac:dyDescent="0.25">
      <c r="A513" s="120" t="s">
        <v>4077</v>
      </c>
    </row>
    <row r="514" spans="1:1" x14ac:dyDescent="0.25">
      <c r="A514" s="120" t="s">
        <v>4078</v>
      </c>
    </row>
    <row r="515" spans="1:1" x14ac:dyDescent="0.25">
      <c r="A515" s="120" t="s">
        <v>4079</v>
      </c>
    </row>
    <row r="516" spans="1:1" x14ac:dyDescent="0.25">
      <c r="A516" s="120" t="s">
        <v>4080</v>
      </c>
    </row>
    <row r="517" spans="1:1" x14ac:dyDescent="0.25">
      <c r="A517" s="120" t="s">
        <v>4081</v>
      </c>
    </row>
    <row r="518" spans="1:1" x14ac:dyDescent="0.25">
      <c r="A518" s="120" t="s">
        <v>4082</v>
      </c>
    </row>
    <row r="519" spans="1:1" x14ac:dyDescent="0.25">
      <c r="A519" s="120" t="s">
        <v>4083</v>
      </c>
    </row>
    <row r="520" spans="1:1" x14ac:dyDescent="0.25">
      <c r="A520" s="120" t="s">
        <v>4099</v>
      </c>
    </row>
    <row r="521" spans="1:1" x14ac:dyDescent="0.25">
      <c r="A521" s="120" t="s">
        <v>4084</v>
      </c>
    </row>
    <row r="522" spans="1:1" x14ac:dyDescent="0.25">
      <c r="A522" s="120" t="s">
        <v>4085</v>
      </c>
    </row>
    <row r="523" spans="1:1" x14ac:dyDescent="0.25">
      <c r="A523" s="120" t="s">
        <v>4086</v>
      </c>
    </row>
    <row r="524" spans="1:1" x14ac:dyDescent="0.25">
      <c r="A524" s="120" t="s">
        <v>4087</v>
      </c>
    </row>
    <row r="525" spans="1:1" x14ac:dyDescent="0.25">
      <c r="A525" s="120" t="s">
        <v>4088</v>
      </c>
    </row>
    <row r="526" spans="1:1" x14ac:dyDescent="0.25">
      <c r="A526" s="120" t="s">
        <v>4089</v>
      </c>
    </row>
    <row r="527" spans="1:1" x14ac:dyDescent="0.25">
      <c r="A527" s="120" t="s">
        <v>4090</v>
      </c>
    </row>
    <row r="528" spans="1:1" x14ac:dyDescent="0.25">
      <c r="A528" s="120" t="s">
        <v>4091</v>
      </c>
    </row>
    <row r="529" spans="1:1" x14ac:dyDescent="0.25">
      <c r="A529" s="120" t="s">
        <v>4092</v>
      </c>
    </row>
    <row r="530" spans="1:1" x14ac:dyDescent="0.25">
      <c r="A530" s="120" t="s">
        <v>4093</v>
      </c>
    </row>
    <row r="531" spans="1:1" x14ac:dyDescent="0.25">
      <c r="A531" s="120" t="s">
        <v>4094</v>
      </c>
    </row>
    <row r="532" spans="1:1" x14ac:dyDescent="0.25">
      <c r="A532" s="120" t="s">
        <v>4095</v>
      </c>
    </row>
    <row r="533" spans="1:1" x14ac:dyDescent="0.25">
      <c r="A533" s="120" t="s">
        <v>4096</v>
      </c>
    </row>
    <row r="534" spans="1:1" x14ac:dyDescent="0.25">
      <c r="A534" s="120" t="s">
        <v>4097</v>
      </c>
    </row>
    <row r="535" spans="1:1" x14ac:dyDescent="0.25">
      <c r="A535" s="120" t="s">
        <v>4098</v>
      </c>
    </row>
    <row r="536" spans="1:1" x14ac:dyDescent="0.25">
      <c r="A536" s="120" t="s">
        <v>4100</v>
      </c>
    </row>
    <row r="537" spans="1:1" x14ac:dyDescent="0.25">
      <c r="A537" s="120" t="s">
        <v>4101</v>
      </c>
    </row>
    <row r="538" spans="1:1" x14ac:dyDescent="0.25">
      <c r="A538" s="120" t="s">
        <v>4102</v>
      </c>
    </row>
    <row r="539" spans="1:1" x14ac:dyDescent="0.25">
      <c r="A539" s="119">
        <v>210982765</v>
      </c>
    </row>
    <row r="540" spans="1:1" x14ac:dyDescent="0.25">
      <c r="A540" s="120" t="s">
        <v>4071</v>
      </c>
    </row>
    <row r="541" spans="1:1" x14ac:dyDescent="0.25">
      <c r="A541" s="120" t="s">
        <v>4238</v>
      </c>
    </row>
    <row r="542" spans="1:1" x14ac:dyDescent="0.25">
      <c r="A542" s="120" t="s">
        <v>4239</v>
      </c>
    </row>
    <row r="543" spans="1:1" x14ac:dyDescent="0.25">
      <c r="A543" s="120" t="s">
        <v>4240</v>
      </c>
    </row>
    <row r="544" spans="1:1" x14ac:dyDescent="0.25">
      <c r="A544" s="120" t="s">
        <v>4241</v>
      </c>
    </row>
    <row r="545" spans="1:1" x14ac:dyDescent="0.25">
      <c r="A545" s="120" t="s">
        <v>4242</v>
      </c>
    </row>
    <row r="546" spans="1:1" x14ac:dyDescent="0.25">
      <c r="A546" s="120" t="s">
        <v>4243</v>
      </c>
    </row>
    <row r="547" spans="1:1" x14ac:dyDescent="0.25">
      <c r="A547" s="120" t="s">
        <v>1684</v>
      </c>
    </row>
    <row r="548" spans="1:1" x14ac:dyDescent="0.25">
      <c r="A548" s="120" t="s">
        <v>4244</v>
      </c>
    </row>
    <row r="549" spans="1:1" x14ac:dyDescent="0.25">
      <c r="A549" s="120" t="s">
        <v>4245</v>
      </c>
    </row>
    <row r="550" spans="1:1" x14ac:dyDescent="0.25">
      <c r="A550" s="120" t="s">
        <v>2552</v>
      </c>
    </row>
    <row r="551" spans="1:1" x14ac:dyDescent="0.25">
      <c r="A551" s="120" t="s">
        <v>2554</v>
      </c>
    </row>
    <row r="552" spans="1:1" x14ac:dyDescent="0.25">
      <c r="A552" s="120" t="s">
        <v>4248</v>
      </c>
    </row>
    <row r="553" spans="1:1" x14ac:dyDescent="0.25">
      <c r="A553" s="120" t="s">
        <v>4249</v>
      </c>
    </row>
    <row r="554" spans="1:1" x14ac:dyDescent="0.25">
      <c r="A554" s="120" t="s">
        <v>4250</v>
      </c>
    </row>
    <row r="555" spans="1:1" x14ac:dyDescent="0.25">
      <c r="A555" s="120" t="s">
        <v>4251</v>
      </c>
    </row>
    <row r="556" spans="1:1" x14ac:dyDescent="0.25">
      <c r="A556" s="120" t="s">
        <v>4252</v>
      </c>
    </row>
    <row r="557" spans="1:1" x14ac:dyDescent="0.25">
      <c r="A557" s="120" t="s">
        <v>3836</v>
      </c>
    </row>
    <row r="558" spans="1:1" x14ac:dyDescent="0.25">
      <c r="A558" s="120" t="s">
        <v>4254</v>
      </c>
    </row>
    <row r="559" spans="1:1" x14ac:dyDescent="0.25">
      <c r="A559" s="120" t="s">
        <v>3839</v>
      </c>
    </row>
    <row r="560" spans="1:1" x14ac:dyDescent="0.25">
      <c r="A560" s="120" t="s">
        <v>4255</v>
      </c>
    </row>
    <row r="561" spans="1:1" x14ac:dyDescent="0.25">
      <c r="A561" s="119">
        <v>210983383</v>
      </c>
    </row>
    <row r="562" spans="1:1" x14ac:dyDescent="0.25">
      <c r="A562" s="120" t="s">
        <v>1679</v>
      </c>
    </row>
    <row r="563" spans="1:1" x14ac:dyDescent="0.25">
      <c r="A563" s="120" t="s">
        <v>1686</v>
      </c>
    </row>
    <row r="564" spans="1:1" x14ac:dyDescent="0.25">
      <c r="A564" s="120" t="s">
        <v>1684</v>
      </c>
    </row>
    <row r="565" spans="1:1" x14ac:dyDescent="0.25">
      <c r="A565" s="120" t="s">
        <v>1690</v>
      </c>
    </row>
    <row r="566" spans="1:1" x14ac:dyDescent="0.25">
      <c r="A566" s="120" t="s">
        <v>1691</v>
      </c>
    </row>
    <row r="567" spans="1:1" x14ac:dyDescent="0.25">
      <c r="A567" s="120" t="s">
        <v>1694</v>
      </c>
    </row>
    <row r="568" spans="1:1" x14ac:dyDescent="0.25">
      <c r="A568" s="120" t="s">
        <v>1693</v>
      </c>
    </row>
    <row r="569" spans="1:1" x14ac:dyDescent="0.25">
      <c r="A569" s="120" t="s">
        <v>2754</v>
      </c>
    </row>
    <row r="570" spans="1:1" x14ac:dyDescent="0.25">
      <c r="A570" s="120" t="s">
        <v>4253</v>
      </c>
    </row>
    <row r="571" spans="1:1" x14ac:dyDescent="0.25">
      <c r="A571" s="120" t="s">
        <v>1696</v>
      </c>
    </row>
    <row r="572" spans="1:1" x14ac:dyDescent="0.25">
      <c r="A572" s="119">
        <v>210983995</v>
      </c>
    </row>
    <row r="573" spans="1:1" x14ac:dyDescent="0.25">
      <c r="A573" s="120" t="s">
        <v>3830</v>
      </c>
    </row>
    <row r="574" spans="1:1" x14ac:dyDescent="0.25">
      <c r="A574" s="120" t="s">
        <v>3831</v>
      </c>
    </row>
    <row r="575" spans="1:1" x14ac:dyDescent="0.25">
      <c r="A575" s="120" t="s">
        <v>3832</v>
      </c>
    </row>
    <row r="576" spans="1:1" x14ac:dyDescent="0.25">
      <c r="A576" s="120" t="s">
        <v>3833</v>
      </c>
    </row>
    <row r="577" spans="1:1" x14ac:dyDescent="0.25">
      <c r="A577" s="120" t="s">
        <v>3835</v>
      </c>
    </row>
    <row r="578" spans="1:1" x14ac:dyDescent="0.25">
      <c r="A578" s="120" t="s">
        <v>1679</v>
      </c>
    </row>
    <row r="579" spans="1:1" x14ac:dyDescent="0.25">
      <c r="A579" s="120" t="s">
        <v>3838</v>
      </c>
    </row>
    <row r="580" spans="1:1" x14ac:dyDescent="0.25">
      <c r="A580" s="120" t="s">
        <v>1684</v>
      </c>
    </row>
    <row r="581" spans="1:1" x14ac:dyDescent="0.25">
      <c r="A581" s="120" t="s">
        <v>1694</v>
      </c>
    </row>
    <row r="582" spans="1:1" x14ac:dyDescent="0.25">
      <c r="A582" s="120" t="s">
        <v>2552</v>
      </c>
    </row>
    <row r="583" spans="1:1" x14ac:dyDescent="0.25">
      <c r="A583" s="120" t="s">
        <v>2554</v>
      </c>
    </row>
    <row r="584" spans="1:1" x14ac:dyDescent="0.25">
      <c r="A584" s="120" t="s">
        <v>3841</v>
      </c>
    </row>
    <row r="585" spans="1:1" x14ac:dyDescent="0.25">
      <c r="A585" s="120" t="s">
        <v>3842</v>
      </c>
    </row>
    <row r="586" spans="1:1" x14ac:dyDescent="0.25">
      <c r="A586" s="120" t="s">
        <v>3843</v>
      </c>
    </row>
    <row r="587" spans="1:1" x14ac:dyDescent="0.25">
      <c r="A587" s="120" t="s">
        <v>2754</v>
      </c>
    </row>
    <row r="588" spans="1:1" x14ac:dyDescent="0.25">
      <c r="A588" s="120" t="s">
        <v>3836</v>
      </c>
    </row>
    <row r="589" spans="1:1" x14ac:dyDescent="0.25">
      <c r="A589" s="120" t="s">
        <v>3844</v>
      </c>
    </row>
    <row r="590" spans="1:1" x14ac:dyDescent="0.25">
      <c r="A590" s="120" t="s">
        <v>3839</v>
      </c>
    </row>
    <row r="591" spans="1:1" x14ac:dyDescent="0.25">
      <c r="A591" s="120" t="s">
        <v>3654</v>
      </c>
    </row>
    <row r="592" spans="1:1" x14ac:dyDescent="0.25">
      <c r="A592" s="120" t="s">
        <v>3845</v>
      </c>
    </row>
    <row r="593" spans="1:1" x14ac:dyDescent="0.25">
      <c r="A593" s="120" t="s">
        <v>4253</v>
      </c>
    </row>
    <row r="594" spans="1:1" x14ac:dyDescent="0.25">
      <c r="A594" s="120" t="s">
        <v>3847</v>
      </c>
    </row>
    <row r="595" spans="1:1" x14ac:dyDescent="0.25">
      <c r="A595" s="119">
        <v>210984183</v>
      </c>
    </row>
    <row r="596" spans="1:1" x14ac:dyDescent="0.25">
      <c r="A596" s="120" t="s">
        <v>4061</v>
      </c>
    </row>
    <row r="597" spans="1:1" x14ac:dyDescent="0.25">
      <c r="A597" s="120" t="s">
        <v>4103</v>
      </c>
    </row>
    <row r="598" spans="1:1" x14ac:dyDescent="0.25">
      <c r="A598" s="120" t="s">
        <v>4105</v>
      </c>
    </row>
    <row r="599" spans="1:1" x14ac:dyDescent="0.25">
      <c r="A599" s="120" t="s">
        <v>4106</v>
      </c>
    </row>
    <row r="600" spans="1:1" x14ac:dyDescent="0.25">
      <c r="A600" s="120" t="s">
        <v>4107</v>
      </c>
    </row>
    <row r="601" spans="1:1" x14ac:dyDescent="0.25">
      <c r="A601" s="120" t="s">
        <v>3423</v>
      </c>
    </row>
    <row r="602" spans="1:1" x14ac:dyDescent="0.25">
      <c r="A602" s="120" t="s">
        <v>4108</v>
      </c>
    </row>
    <row r="603" spans="1:1" x14ac:dyDescent="0.25">
      <c r="A603" s="120" t="s">
        <v>4109</v>
      </c>
    </row>
    <row r="604" spans="1:1" x14ac:dyDescent="0.25">
      <c r="A604" s="120" t="s">
        <v>4110</v>
      </c>
    </row>
    <row r="605" spans="1:1" x14ac:dyDescent="0.25">
      <c r="A605" s="120" t="s">
        <v>4111</v>
      </c>
    </row>
    <row r="606" spans="1:1" x14ac:dyDescent="0.25">
      <c r="A606" s="120" t="s">
        <v>4112</v>
      </c>
    </row>
    <row r="607" spans="1:1" x14ac:dyDescent="0.25">
      <c r="A607" s="120" t="s">
        <v>4113</v>
      </c>
    </row>
    <row r="608" spans="1:1" x14ac:dyDescent="0.25">
      <c r="A608" s="120" t="s">
        <v>4114</v>
      </c>
    </row>
    <row r="609" spans="1:1" x14ac:dyDescent="0.25">
      <c r="A609" s="120" t="s">
        <v>4115</v>
      </c>
    </row>
    <row r="610" spans="1:1" x14ac:dyDescent="0.25">
      <c r="A610" s="120" t="s">
        <v>4116</v>
      </c>
    </row>
    <row r="611" spans="1:1" x14ac:dyDescent="0.25">
      <c r="A611" s="120" t="s">
        <v>4117</v>
      </c>
    </row>
    <row r="612" spans="1:1" x14ac:dyDescent="0.25">
      <c r="A612" s="120" t="s">
        <v>4118</v>
      </c>
    </row>
    <row r="613" spans="1:1" x14ac:dyDescent="0.25">
      <c r="A613" s="120" t="s">
        <v>4119</v>
      </c>
    </row>
    <row r="614" spans="1:1" x14ac:dyDescent="0.25">
      <c r="A614" s="120" t="s">
        <v>4120</v>
      </c>
    </row>
    <row r="615" spans="1:1" x14ac:dyDescent="0.25">
      <c r="A615" s="120" t="s">
        <v>4121</v>
      </c>
    </row>
    <row r="616" spans="1:1" x14ac:dyDescent="0.25">
      <c r="A616" s="120" t="s">
        <v>4122</v>
      </c>
    </row>
    <row r="617" spans="1:1" x14ac:dyDescent="0.25">
      <c r="A617" s="120" t="s">
        <v>4123</v>
      </c>
    </row>
    <row r="618" spans="1:1" x14ac:dyDescent="0.25">
      <c r="A618" s="120" t="s">
        <v>4124</v>
      </c>
    </row>
    <row r="619" spans="1:1" x14ac:dyDescent="0.25">
      <c r="A619" s="120" t="s">
        <v>4125</v>
      </c>
    </row>
    <row r="620" spans="1:1" x14ac:dyDescent="0.25">
      <c r="A620" s="120" t="s">
        <v>4126</v>
      </c>
    </row>
    <row r="621" spans="1:1" x14ac:dyDescent="0.25">
      <c r="A621" s="120" t="s">
        <v>4127</v>
      </c>
    </row>
    <row r="622" spans="1:1" x14ac:dyDescent="0.25">
      <c r="A622" s="120" t="s">
        <v>4128</v>
      </c>
    </row>
    <row r="623" spans="1:1" x14ac:dyDescent="0.25">
      <c r="A623" s="120" t="s">
        <v>4129</v>
      </c>
    </row>
    <row r="624" spans="1:1" x14ac:dyDescent="0.25">
      <c r="A624" s="120" t="s">
        <v>4130</v>
      </c>
    </row>
    <row r="625" spans="1:1" x14ac:dyDescent="0.25">
      <c r="A625" s="120" t="s">
        <v>4131</v>
      </c>
    </row>
    <row r="626" spans="1:1" x14ac:dyDescent="0.25">
      <c r="A626" s="120" t="s">
        <v>4132</v>
      </c>
    </row>
    <row r="627" spans="1:1" x14ac:dyDescent="0.25">
      <c r="A627" s="120" t="s">
        <v>4133</v>
      </c>
    </row>
    <row r="628" spans="1:1" x14ac:dyDescent="0.25">
      <c r="A628" s="120" t="s">
        <v>4134</v>
      </c>
    </row>
    <row r="629" spans="1:1" x14ac:dyDescent="0.25">
      <c r="A629" s="120" t="s">
        <v>4135</v>
      </c>
    </row>
    <row r="630" spans="1:1" x14ac:dyDescent="0.25">
      <c r="A630" s="120" t="s">
        <v>4136</v>
      </c>
    </row>
    <row r="631" spans="1:1" x14ac:dyDescent="0.25">
      <c r="A631" s="120" t="s">
        <v>4137</v>
      </c>
    </row>
    <row r="632" spans="1:1" x14ac:dyDescent="0.25">
      <c r="A632" s="120" t="s">
        <v>4138</v>
      </c>
    </row>
    <row r="633" spans="1:1" x14ac:dyDescent="0.25">
      <c r="A633" s="120" t="s">
        <v>4139</v>
      </c>
    </row>
    <row r="634" spans="1:1" x14ac:dyDescent="0.25">
      <c r="A634" s="120" t="s">
        <v>4140</v>
      </c>
    </row>
    <row r="635" spans="1:1" x14ac:dyDescent="0.25">
      <c r="A635" s="120" t="s">
        <v>4141</v>
      </c>
    </row>
    <row r="636" spans="1:1" x14ac:dyDescent="0.25">
      <c r="A636" s="120" t="s">
        <v>4142</v>
      </c>
    </row>
    <row r="637" spans="1:1" x14ac:dyDescent="0.25">
      <c r="A637" s="120" t="s">
        <v>4143</v>
      </c>
    </row>
    <row r="638" spans="1:1" x14ac:dyDescent="0.25">
      <c r="A638" s="119">
        <v>210984696</v>
      </c>
    </row>
    <row r="639" spans="1:1" x14ac:dyDescent="0.25">
      <c r="A639" s="120" t="s">
        <v>4059</v>
      </c>
    </row>
    <row r="640" spans="1:1" x14ac:dyDescent="0.25">
      <c r="A640" s="120" t="s">
        <v>4273</v>
      </c>
    </row>
    <row r="641" spans="1:1" x14ac:dyDescent="0.25">
      <c r="A641" s="120" t="s">
        <v>1163</v>
      </c>
    </row>
    <row r="642" spans="1:1" x14ac:dyDescent="0.25">
      <c r="A642" s="120" t="s">
        <v>4274</v>
      </c>
    </row>
    <row r="643" spans="1:1" x14ac:dyDescent="0.25">
      <c r="A643" s="120" t="s">
        <v>4275</v>
      </c>
    </row>
    <row r="644" spans="1:1" x14ac:dyDescent="0.25">
      <c r="A644" s="120" t="s">
        <v>4276</v>
      </c>
    </row>
    <row r="645" spans="1:1" x14ac:dyDescent="0.25">
      <c r="A645" s="120" t="s">
        <v>4277</v>
      </c>
    </row>
    <row r="646" spans="1:1" x14ac:dyDescent="0.25">
      <c r="A646" s="120" t="s">
        <v>4278</v>
      </c>
    </row>
    <row r="647" spans="1:1" x14ac:dyDescent="0.25">
      <c r="A647" s="120" t="s">
        <v>2225</v>
      </c>
    </row>
    <row r="648" spans="1:1" x14ac:dyDescent="0.25">
      <c r="A648" s="120" t="s">
        <v>4279</v>
      </c>
    </row>
    <row r="649" spans="1:1" x14ac:dyDescent="0.25">
      <c r="A649" s="120" t="s">
        <v>4280</v>
      </c>
    </row>
    <row r="650" spans="1:1" x14ac:dyDescent="0.25">
      <c r="A650" s="120" t="s">
        <v>4281</v>
      </c>
    </row>
    <row r="651" spans="1:1" x14ac:dyDescent="0.25">
      <c r="A651" s="120" t="s">
        <v>4282</v>
      </c>
    </row>
    <row r="652" spans="1:1" x14ac:dyDescent="0.25">
      <c r="A652" s="120" t="s">
        <v>4283</v>
      </c>
    </row>
    <row r="653" spans="1:1" x14ac:dyDescent="0.25">
      <c r="A653" s="120" t="s">
        <v>4284</v>
      </c>
    </row>
    <row r="654" spans="1:1" x14ac:dyDescent="0.25">
      <c r="A654" s="120" t="s">
        <v>4285</v>
      </c>
    </row>
    <row r="655" spans="1:1" x14ac:dyDescent="0.25">
      <c r="A655" s="120" t="s">
        <v>4286</v>
      </c>
    </row>
    <row r="656" spans="1:1" x14ac:dyDescent="0.25">
      <c r="A656" s="120" t="s">
        <v>4287</v>
      </c>
    </row>
    <row r="657" spans="1:1" x14ac:dyDescent="0.25">
      <c r="A657" s="120" t="s">
        <v>4288</v>
      </c>
    </row>
    <row r="658" spans="1:1" x14ac:dyDescent="0.25">
      <c r="A658" s="120" t="s">
        <v>4289</v>
      </c>
    </row>
    <row r="659" spans="1:1" x14ac:dyDescent="0.25">
      <c r="A659" s="120" t="s">
        <v>4290</v>
      </c>
    </row>
    <row r="660" spans="1:1" x14ac:dyDescent="0.25">
      <c r="A660" s="120" t="s">
        <v>4292</v>
      </c>
    </row>
    <row r="661" spans="1:1" x14ac:dyDescent="0.25">
      <c r="A661" s="120" t="s">
        <v>4291</v>
      </c>
    </row>
    <row r="662" spans="1:1" x14ac:dyDescent="0.25">
      <c r="A662" s="120" t="s">
        <v>4293</v>
      </c>
    </row>
    <row r="663" spans="1:1" x14ac:dyDescent="0.25">
      <c r="A663" s="120" t="s">
        <v>4294</v>
      </c>
    </row>
    <row r="664" spans="1:1" x14ac:dyDescent="0.25">
      <c r="A664" s="120" t="s">
        <v>4295</v>
      </c>
    </row>
    <row r="665" spans="1:1" x14ac:dyDescent="0.25">
      <c r="A665" s="120" t="s">
        <v>4296</v>
      </c>
    </row>
    <row r="666" spans="1:1" x14ac:dyDescent="0.25">
      <c r="A666" s="120" t="s">
        <v>4297</v>
      </c>
    </row>
    <row r="667" spans="1:1" x14ac:dyDescent="0.25">
      <c r="A667" s="119">
        <v>210986469</v>
      </c>
    </row>
    <row r="668" spans="1:1" x14ac:dyDescent="0.25">
      <c r="A668" s="120" t="s">
        <v>4066</v>
      </c>
    </row>
    <row r="669" spans="1:1" x14ac:dyDescent="0.25">
      <c r="A669" s="120" t="s">
        <v>4224</v>
      </c>
    </row>
    <row r="670" spans="1:1" x14ac:dyDescent="0.25">
      <c r="A670" s="120" t="s">
        <v>4225</v>
      </c>
    </row>
    <row r="671" spans="1:1" x14ac:dyDescent="0.25">
      <c r="A671" s="120" t="s">
        <v>4226</v>
      </c>
    </row>
    <row r="672" spans="1:1" x14ac:dyDescent="0.25">
      <c r="A672" s="120" t="s">
        <v>4227</v>
      </c>
    </row>
    <row r="673" spans="1:1" x14ac:dyDescent="0.25">
      <c r="A673" s="120" t="s">
        <v>4228</v>
      </c>
    </row>
    <row r="674" spans="1:1" x14ac:dyDescent="0.25">
      <c r="A674" s="120" t="s">
        <v>4229</v>
      </c>
    </row>
    <row r="675" spans="1:1" x14ac:dyDescent="0.25">
      <c r="A675" s="120" t="s">
        <v>4230</v>
      </c>
    </row>
    <row r="676" spans="1:1" x14ac:dyDescent="0.25">
      <c r="A676" s="120" t="s">
        <v>4231</v>
      </c>
    </row>
    <row r="677" spans="1:1" x14ac:dyDescent="0.25">
      <c r="A677" s="120" t="s">
        <v>1839</v>
      </c>
    </row>
    <row r="678" spans="1:1" x14ac:dyDescent="0.25">
      <c r="A678" s="120" t="s">
        <v>4232</v>
      </c>
    </row>
    <row r="679" spans="1:1" x14ac:dyDescent="0.25">
      <c r="A679" s="120" t="s">
        <v>1465</v>
      </c>
    </row>
    <row r="680" spans="1:1" x14ac:dyDescent="0.25">
      <c r="A680" s="120" t="s">
        <v>4233</v>
      </c>
    </row>
    <row r="681" spans="1:1" x14ac:dyDescent="0.25">
      <c r="A681" s="120" t="s">
        <v>4234</v>
      </c>
    </row>
    <row r="682" spans="1:1" x14ac:dyDescent="0.25">
      <c r="A682" s="120" t="s">
        <v>4235</v>
      </c>
    </row>
    <row r="683" spans="1:1" x14ac:dyDescent="0.25">
      <c r="A683" s="120" t="s">
        <v>805</v>
      </c>
    </row>
    <row r="684" spans="1:1" x14ac:dyDescent="0.25">
      <c r="A684" s="120" t="s">
        <v>3846</v>
      </c>
    </row>
    <row r="685" spans="1:1" x14ac:dyDescent="0.25">
      <c r="A685" s="120" t="s">
        <v>4236</v>
      </c>
    </row>
    <row r="686" spans="1:1" x14ac:dyDescent="0.25">
      <c r="A686" s="120" t="s">
        <v>4237</v>
      </c>
    </row>
    <row r="687" spans="1:1" x14ac:dyDescent="0.25">
      <c r="A687" s="119">
        <v>210986535</v>
      </c>
    </row>
    <row r="688" spans="1:1" x14ac:dyDescent="0.25">
      <c r="A688" s="120" t="s">
        <v>3101</v>
      </c>
    </row>
    <row r="689" spans="1:1" x14ac:dyDescent="0.25">
      <c r="A689" s="120" t="s">
        <v>3251</v>
      </c>
    </row>
    <row r="690" spans="1:1" x14ac:dyDescent="0.25">
      <c r="A690" s="120" t="s">
        <v>3252</v>
      </c>
    </row>
    <row r="691" spans="1:1" x14ac:dyDescent="0.25">
      <c r="A691" s="120" t="s">
        <v>3253</v>
      </c>
    </row>
    <row r="692" spans="1:1" x14ac:dyDescent="0.25">
      <c r="A692" s="120" t="s">
        <v>3254</v>
      </c>
    </row>
    <row r="693" spans="1:1" x14ac:dyDescent="0.25">
      <c r="A693" s="120" t="s">
        <v>3255</v>
      </c>
    </row>
    <row r="694" spans="1:1" x14ac:dyDescent="0.25">
      <c r="A694" s="120" t="s">
        <v>3256</v>
      </c>
    </row>
    <row r="695" spans="1:1" x14ac:dyDescent="0.25">
      <c r="A695" s="120" t="s">
        <v>3257</v>
      </c>
    </row>
    <row r="696" spans="1:1" x14ac:dyDescent="0.25">
      <c r="A696" s="120" t="s">
        <v>3258</v>
      </c>
    </row>
    <row r="697" spans="1:1" x14ac:dyDescent="0.25">
      <c r="A697" s="120" t="s">
        <v>3259</v>
      </c>
    </row>
    <row r="698" spans="1:1" x14ac:dyDescent="0.25">
      <c r="A698" s="120" t="s">
        <v>3260</v>
      </c>
    </row>
    <row r="699" spans="1:1" x14ac:dyDescent="0.25">
      <c r="A699" s="120" t="s">
        <v>3261</v>
      </c>
    </row>
    <row r="700" spans="1:1" x14ac:dyDescent="0.25">
      <c r="A700" s="120" t="s">
        <v>3262</v>
      </c>
    </row>
    <row r="701" spans="1:1" x14ac:dyDescent="0.25">
      <c r="A701" s="120" t="s">
        <v>3263</v>
      </c>
    </row>
    <row r="702" spans="1:1" x14ac:dyDescent="0.25">
      <c r="A702" s="120" t="s">
        <v>3264</v>
      </c>
    </row>
    <row r="703" spans="1:1" x14ac:dyDescent="0.25">
      <c r="A703" s="119">
        <v>210986543</v>
      </c>
    </row>
    <row r="704" spans="1:1" x14ac:dyDescent="0.25">
      <c r="A704" s="120" t="s">
        <v>3106</v>
      </c>
    </row>
    <row r="705" spans="1:1" x14ac:dyDescent="0.25">
      <c r="A705" s="120" t="s">
        <v>3194</v>
      </c>
    </row>
    <row r="706" spans="1:1" x14ac:dyDescent="0.25">
      <c r="A706" s="120" t="s">
        <v>3195</v>
      </c>
    </row>
    <row r="707" spans="1:1" x14ac:dyDescent="0.25">
      <c r="A707" s="120" t="s">
        <v>3196</v>
      </c>
    </row>
    <row r="708" spans="1:1" x14ac:dyDescent="0.25">
      <c r="A708" s="120" t="s">
        <v>3197</v>
      </c>
    </row>
    <row r="709" spans="1:1" x14ac:dyDescent="0.25">
      <c r="A709" s="120" t="s">
        <v>3198</v>
      </c>
    </row>
    <row r="710" spans="1:1" x14ac:dyDescent="0.25">
      <c r="A710" s="120" t="s">
        <v>2591</v>
      </c>
    </row>
    <row r="711" spans="1:1" x14ac:dyDescent="0.25">
      <c r="A711" s="120" t="s">
        <v>3199</v>
      </c>
    </row>
    <row r="712" spans="1:1" x14ac:dyDescent="0.25">
      <c r="A712" s="120" t="s">
        <v>3200</v>
      </c>
    </row>
    <row r="713" spans="1:1" x14ac:dyDescent="0.25">
      <c r="A713" s="120" t="s">
        <v>3201</v>
      </c>
    </row>
    <row r="714" spans="1:1" x14ac:dyDescent="0.25">
      <c r="A714" s="120" t="s">
        <v>3202</v>
      </c>
    </row>
    <row r="715" spans="1:1" x14ac:dyDescent="0.25">
      <c r="A715" s="120" t="s">
        <v>3203</v>
      </c>
    </row>
    <row r="716" spans="1:1" x14ac:dyDescent="0.25">
      <c r="A716" s="120" t="s">
        <v>3204</v>
      </c>
    </row>
    <row r="717" spans="1:1" x14ac:dyDescent="0.25">
      <c r="A717" s="120" t="s">
        <v>3205</v>
      </c>
    </row>
    <row r="718" spans="1:1" x14ac:dyDescent="0.25">
      <c r="A718" s="120" t="s">
        <v>3206</v>
      </c>
    </row>
    <row r="719" spans="1:1" x14ac:dyDescent="0.25">
      <c r="A719" s="120" t="s">
        <v>3207</v>
      </c>
    </row>
    <row r="720" spans="1:1" x14ac:dyDescent="0.25">
      <c r="A720" s="120" t="s">
        <v>3208</v>
      </c>
    </row>
    <row r="721" spans="1:1" x14ac:dyDescent="0.25">
      <c r="A721" s="120" t="s">
        <v>3209</v>
      </c>
    </row>
    <row r="722" spans="1:1" x14ac:dyDescent="0.25">
      <c r="A722" s="120" t="s">
        <v>3210</v>
      </c>
    </row>
    <row r="723" spans="1:1" x14ac:dyDescent="0.25">
      <c r="A723" s="120" t="s">
        <v>3211</v>
      </c>
    </row>
    <row r="724" spans="1:1" x14ac:dyDescent="0.25">
      <c r="A724" s="120" t="s">
        <v>3212</v>
      </c>
    </row>
    <row r="725" spans="1:1" x14ac:dyDescent="0.25">
      <c r="A725" s="120" t="s">
        <v>3213</v>
      </c>
    </row>
    <row r="726" spans="1:1" x14ac:dyDescent="0.25">
      <c r="A726" s="120" t="s">
        <v>3214</v>
      </c>
    </row>
    <row r="727" spans="1:1" x14ac:dyDescent="0.25">
      <c r="A727" s="120" t="s">
        <v>3215</v>
      </c>
    </row>
    <row r="728" spans="1:1" x14ac:dyDescent="0.25">
      <c r="A728" s="120" t="s">
        <v>3216</v>
      </c>
    </row>
    <row r="729" spans="1:1" x14ac:dyDescent="0.25">
      <c r="A729" s="119">
        <v>210986964</v>
      </c>
    </row>
    <row r="730" spans="1:1" x14ac:dyDescent="0.25">
      <c r="A730" s="120" t="s">
        <v>2378</v>
      </c>
    </row>
    <row r="731" spans="1:1" x14ac:dyDescent="0.25">
      <c r="A731" s="120" t="s">
        <v>2402</v>
      </c>
    </row>
    <row r="732" spans="1:1" x14ac:dyDescent="0.25">
      <c r="A732" s="120" t="s">
        <v>2403</v>
      </c>
    </row>
    <row r="733" spans="1:1" x14ac:dyDescent="0.25">
      <c r="A733" s="120" t="s">
        <v>2404</v>
      </c>
    </row>
    <row r="734" spans="1:1" x14ac:dyDescent="0.25">
      <c r="A734" s="120" t="s">
        <v>2405</v>
      </c>
    </row>
    <row r="735" spans="1:1" x14ac:dyDescent="0.25">
      <c r="A735" s="120" t="s">
        <v>2407</v>
      </c>
    </row>
    <row r="736" spans="1:1" x14ac:dyDescent="0.25">
      <c r="A736" s="120" t="s">
        <v>2408</v>
      </c>
    </row>
    <row r="737" spans="1:1" x14ac:dyDescent="0.25">
      <c r="A737" s="120" t="s">
        <v>2409</v>
      </c>
    </row>
    <row r="738" spans="1:1" x14ac:dyDescent="0.25">
      <c r="A738" s="120" t="s">
        <v>2410</v>
      </c>
    </row>
    <row r="739" spans="1:1" x14ac:dyDescent="0.25">
      <c r="A739" s="120" t="s">
        <v>2417</v>
      </c>
    </row>
    <row r="740" spans="1:1" x14ac:dyDescent="0.25">
      <c r="A740" s="120" t="s">
        <v>2419</v>
      </c>
    </row>
    <row r="741" spans="1:1" x14ac:dyDescent="0.25">
      <c r="A741" s="120" t="s">
        <v>2411</v>
      </c>
    </row>
    <row r="742" spans="1:1" x14ac:dyDescent="0.25">
      <c r="A742" s="120" t="s">
        <v>2412</v>
      </c>
    </row>
    <row r="743" spans="1:1" x14ac:dyDescent="0.25">
      <c r="A743" s="120" t="s">
        <v>2413</v>
      </c>
    </row>
    <row r="744" spans="1:1" x14ac:dyDescent="0.25">
      <c r="A744" s="120" t="s">
        <v>2414</v>
      </c>
    </row>
    <row r="745" spans="1:1" x14ac:dyDescent="0.25">
      <c r="A745" s="120" t="s">
        <v>2415</v>
      </c>
    </row>
    <row r="746" spans="1:1" x14ac:dyDescent="0.25">
      <c r="A746" s="120" t="s">
        <v>2416</v>
      </c>
    </row>
    <row r="747" spans="1:1" x14ac:dyDescent="0.25">
      <c r="A747" s="120" t="s">
        <v>2418</v>
      </c>
    </row>
    <row r="748" spans="1:1" x14ac:dyDescent="0.25">
      <c r="A748" s="120" t="s">
        <v>2420</v>
      </c>
    </row>
    <row r="749" spans="1:1" x14ac:dyDescent="0.25">
      <c r="A749" s="120" t="s">
        <v>2421</v>
      </c>
    </row>
    <row r="750" spans="1:1" x14ac:dyDescent="0.25">
      <c r="A750" s="120" t="s">
        <v>2304</v>
      </c>
    </row>
    <row r="751" spans="1:1" x14ac:dyDescent="0.25">
      <c r="A751" s="120" t="s">
        <v>2422</v>
      </c>
    </row>
    <row r="752" spans="1:1" x14ac:dyDescent="0.25">
      <c r="A752" s="120" t="s">
        <v>2423</v>
      </c>
    </row>
    <row r="753" spans="1:1" x14ac:dyDescent="0.25">
      <c r="A753" s="120" t="s">
        <v>2424</v>
      </c>
    </row>
    <row r="754" spans="1:1" x14ac:dyDescent="0.25">
      <c r="A754" s="120" t="s">
        <v>2425</v>
      </c>
    </row>
    <row r="755" spans="1:1" x14ac:dyDescent="0.25">
      <c r="A755" s="119">
        <v>250005931</v>
      </c>
    </row>
    <row r="756" spans="1:1" x14ac:dyDescent="0.25">
      <c r="A756" s="120" t="s">
        <v>4647</v>
      </c>
    </row>
    <row r="757" spans="1:1" x14ac:dyDescent="0.25">
      <c r="A757" s="120" t="s">
        <v>4649</v>
      </c>
    </row>
    <row r="758" spans="1:1" x14ac:dyDescent="0.25">
      <c r="A758" s="120" t="s">
        <v>1153</v>
      </c>
    </row>
    <row r="759" spans="1:1" x14ac:dyDescent="0.25">
      <c r="A759" s="120" t="s">
        <v>4650</v>
      </c>
    </row>
    <row r="760" spans="1:1" x14ac:dyDescent="0.25">
      <c r="A760" s="120" t="s">
        <v>4651</v>
      </c>
    </row>
    <row r="761" spans="1:1" x14ac:dyDescent="0.25">
      <c r="A761" s="120" t="s">
        <v>4652</v>
      </c>
    </row>
    <row r="762" spans="1:1" x14ac:dyDescent="0.25">
      <c r="A762" s="120" t="s">
        <v>4653</v>
      </c>
    </row>
    <row r="763" spans="1:1" x14ac:dyDescent="0.25">
      <c r="A763" s="120" t="s">
        <v>4654</v>
      </c>
    </row>
    <row r="764" spans="1:1" x14ac:dyDescent="0.25">
      <c r="A764" s="120" t="s">
        <v>4655</v>
      </c>
    </row>
    <row r="765" spans="1:1" x14ac:dyDescent="0.25">
      <c r="A765" s="120" t="s">
        <v>4656</v>
      </c>
    </row>
    <row r="766" spans="1:1" x14ac:dyDescent="0.25">
      <c r="A766" s="120" t="s">
        <v>4657</v>
      </c>
    </row>
    <row r="767" spans="1:1" x14ac:dyDescent="0.25">
      <c r="A767" s="120" t="s">
        <v>4658</v>
      </c>
    </row>
    <row r="768" spans="1:1" x14ac:dyDescent="0.25">
      <c r="A768" s="120" t="s">
        <v>4659</v>
      </c>
    </row>
    <row r="769" spans="1:1" x14ac:dyDescent="0.25">
      <c r="A769" s="120" t="s">
        <v>4660</v>
      </c>
    </row>
    <row r="770" spans="1:1" x14ac:dyDescent="0.25">
      <c r="A770" s="120" t="s">
        <v>4661</v>
      </c>
    </row>
    <row r="771" spans="1:1" x14ac:dyDescent="0.25">
      <c r="A771" s="120" t="s">
        <v>4662</v>
      </c>
    </row>
    <row r="772" spans="1:1" x14ac:dyDescent="0.25">
      <c r="A772" s="120" t="s">
        <v>4663</v>
      </c>
    </row>
    <row r="773" spans="1:1" x14ac:dyDescent="0.25">
      <c r="A773" s="120" t="s">
        <v>4664</v>
      </c>
    </row>
    <row r="774" spans="1:1" x14ac:dyDescent="0.25">
      <c r="A774" s="120" t="s">
        <v>4665</v>
      </c>
    </row>
    <row r="775" spans="1:1" x14ac:dyDescent="0.25">
      <c r="A775" s="120" t="s">
        <v>4666</v>
      </c>
    </row>
    <row r="776" spans="1:1" x14ac:dyDescent="0.25">
      <c r="A776" s="119">
        <v>250005949</v>
      </c>
    </row>
    <row r="777" spans="1:1" x14ac:dyDescent="0.25">
      <c r="A777" s="120" t="s">
        <v>3055</v>
      </c>
    </row>
    <row r="778" spans="1:1" x14ac:dyDescent="0.25">
      <c r="A778" s="120" t="s">
        <v>3056</v>
      </c>
    </row>
    <row r="779" spans="1:1" x14ac:dyDescent="0.25">
      <c r="A779" s="120" t="s">
        <v>3057</v>
      </c>
    </row>
    <row r="780" spans="1:1" x14ac:dyDescent="0.25">
      <c r="A780" s="120" t="s">
        <v>3058</v>
      </c>
    </row>
    <row r="781" spans="1:1" x14ac:dyDescent="0.25">
      <c r="A781" s="120" t="s">
        <v>3059</v>
      </c>
    </row>
    <row r="782" spans="1:1" x14ac:dyDescent="0.25">
      <c r="A782" s="120" t="s">
        <v>3060</v>
      </c>
    </row>
    <row r="783" spans="1:1" x14ac:dyDescent="0.25">
      <c r="A783" s="120" t="s">
        <v>3061</v>
      </c>
    </row>
    <row r="784" spans="1:1" x14ac:dyDescent="0.25">
      <c r="A784" s="120" t="s">
        <v>3062</v>
      </c>
    </row>
    <row r="785" spans="1:1" x14ac:dyDescent="0.25">
      <c r="A785" s="120" t="s">
        <v>3063</v>
      </c>
    </row>
    <row r="786" spans="1:1" x14ac:dyDescent="0.25">
      <c r="A786" s="120" t="s">
        <v>3064</v>
      </c>
    </row>
    <row r="787" spans="1:1" x14ac:dyDescent="0.25">
      <c r="A787" s="120" t="s">
        <v>3065</v>
      </c>
    </row>
    <row r="788" spans="1:1" x14ac:dyDescent="0.25">
      <c r="A788" s="120" t="s">
        <v>3066</v>
      </c>
    </row>
    <row r="789" spans="1:1" x14ac:dyDescent="0.25">
      <c r="A789" s="120" t="s">
        <v>3067</v>
      </c>
    </row>
    <row r="790" spans="1:1" x14ac:dyDescent="0.25">
      <c r="A790" s="120" t="s">
        <v>3068</v>
      </c>
    </row>
    <row r="791" spans="1:1" x14ac:dyDescent="0.25">
      <c r="A791" s="120" t="s">
        <v>3069</v>
      </c>
    </row>
    <row r="792" spans="1:1" x14ac:dyDescent="0.25">
      <c r="A792" s="120" t="s">
        <v>2189</v>
      </c>
    </row>
    <row r="793" spans="1:1" x14ac:dyDescent="0.25">
      <c r="A793" s="120" t="s">
        <v>3070</v>
      </c>
    </row>
    <row r="794" spans="1:1" x14ac:dyDescent="0.25">
      <c r="A794" s="120" t="s">
        <v>3071</v>
      </c>
    </row>
    <row r="795" spans="1:1" x14ac:dyDescent="0.25">
      <c r="A795" s="120" t="s">
        <v>3072</v>
      </c>
    </row>
    <row r="796" spans="1:1" x14ac:dyDescent="0.25">
      <c r="A796" s="120" t="s">
        <v>3073</v>
      </c>
    </row>
    <row r="797" spans="1:1" x14ac:dyDescent="0.25">
      <c r="A797" s="120" t="s">
        <v>3074</v>
      </c>
    </row>
    <row r="798" spans="1:1" x14ac:dyDescent="0.25">
      <c r="A798" s="120" t="s">
        <v>3075</v>
      </c>
    </row>
    <row r="799" spans="1:1" x14ac:dyDescent="0.25">
      <c r="A799" s="120" t="s">
        <v>3076</v>
      </c>
    </row>
    <row r="800" spans="1:1" x14ac:dyDescent="0.25">
      <c r="A800" s="120" t="s">
        <v>3077</v>
      </c>
    </row>
    <row r="801" spans="1:1" x14ac:dyDescent="0.25">
      <c r="A801" s="120" t="s">
        <v>3078</v>
      </c>
    </row>
    <row r="802" spans="1:1" x14ac:dyDescent="0.25">
      <c r="A802" s="120" t="s">
        <v>3079</v>
      </c>
    </row>
    <row r="803" spans="1:1" x14ac:dyDescent="0.25">
      <c r="A803" s="120" t="s">
        <v>3080</v>
      </c>
    </row>
    <row r="804" spans="1:1" x14ac:dyDescent="0.25">
      <c r="A804" s="120" t="s">
        <v>3081</v>
      </c>
    </row>
    <row r="805" spans="1:1" x14ac:dyDescent="0.25">
      <c r="A805" s="120" t="s">
        <v>3082</v>
      </c>
    </row>
    <row r="806" spans="1:1" x14ac:dyDescent="0.25">
      <c r="A806" s="120" t="s">
        <v>3083</v>
      </c>
    </row>
    <row r="807" spans="1:1" x14ac:dyDescent="0.25">
      <c r="A807" s="120" t="s">
        <v>3084</v>
      </c>
    </row>
    <row r="808" spans="1:1" x14ac:dyDescent="0.25">
      <c r="A808" s="120" t="s">
        <v>3085</v>
      </c>
    </row>
    <row r="809" spans="1:1" x14ac:dyDescent="0.25">
      <c r="A809" s="120" t="s">
        <v>3086</v>
      </c>
    </row>
    <row r="810" spans="1:1" x14ac:dyDescent="0.25">
      <c r="A810" s="120" t="s">
        <v>3087</v>
      </c>
    </row>
    <row r="811" spans="1:1" x14ac:dyDescent="0.25">
      <c r="A811" s="120" t="s">
        <v>3088</v>
      </c>
    </row>
    <row r="812" spans="1:1" x14ac:dyDescent="0.25">
      <c r="A812" s="120" t="s">
        <v>3089</v>
      </c>
    </row>
    <row r="813" spans="1:1" x14ac:dyDescent="0.25">
      <c r="A813" s="120" t="s">
        <v>3090</v>
      </c>
    </row>
    <row r="814" spans="1:1" x14ac:dyDescent="0.25">
      <c r="A814" s="120" t="s">
        <v>3091</v>
      </c>
    </row>
    <row r="815" spans="1:1" x14ac:dyDescent="0.25">
      <c r="A815" s="120" t="s">
        <v>3092</v>
      </c>
    </row>
    <row r="816" spans="1:1" x14ac:dyDescent="0.25">
      <c r="A816" s="120" t="s">
        <v>3093</v>
      </c>
    </row>
    <row r="817" spans="1:1" x14ac:dyDescent="0.25">
      <c r="A817" s="119">
        <v>250005956</v>
      </c>
    </row>
    <row r="818" spans="1:1" x14ac:dyDescent="0.25">
      <c r="A818" s="120" t="s">
        <v>1165</v>
      </c>
    </row>
    <row r="819" spans="1:1" x14ac:dyDescent="0.25">
      <c r="A819" s="119">
        <v>250005964</v>
      </c>
    </row>
    <row r="820" spans="1:1" x14ac:dyDescent="0.25">
      <c r="A820" s="120" t="s">
        <v>1383</v>
      </c>
    </row>
    <row r="821" spans="1:1" x14ac:dyDescent="0.25">
      <c r="A821" s="119">
        <v>250005972</v>
      </c>
    </row>
    <row r="822" spans="1:1" x14ac:dyDescent="0.25">
      <c r="A822" s="120" t="s">
        <v>1383</v>
      </c>
    </row>
    <row r="823" spans="1:1" x14ac:dyDescent="0.25">
      <c r="A823" s="119">
        <v>250007754</v>
      </c>
    </row>
    <row r="824" spans="1:1" x14ac:dyDescent="0.25">
      <c r="A824" s="120" t="s">
        <v>784</v>
      </c>
    </row>
    <row r="825" spans="1:1" x14ac:dyDescent="0.25">
      <c r="A825" s="120" t="s">
        <v>786</v>
      </c>
    </row>
    <row r="826" spans="1:1" x14ac:dyDescent="0.25">
      <c r="A826" s="120" t="s">
        <v>787</v>
      </c>
    </row>
    <row r="827" spans="1:1" x14ac:dyDescent="0.25">
      <c r="A827" s="120" t="s">
        <v>788</v>
      </c>
    </row>
    <row r="828" spans="1:1" x14ac:dyDescent="0.25">
      <c r="A828" s="120" t="s">
        <v>789</v>
      </c>
    </row>
    <row r="829" spans="1:1" x14ac:dyDescent="0.25">
      <c r="A829" s="120" t="s">
        <v>790</v>
      </c>
    </row>
    <row r="830" spans="1:1" x14ac:dyDescent="0.25">
      <c r="A830" s="120" t="s">
        <v>791</v>
      </c>
    </row>
    <row r="831" spans="1:1" x14ac:dyDescent="0.25">
      <c r="A831" s="120" t="s">
        <v>793</v>
      </c>
    </row>
    <row r="832" spans="1:1" x14ac:dyDescent="0.25">
      <c r="A832" s="120" t="s">
        <v>792</v>
      </c>
    </row>
    <row r="833" spans="1:1" x14ac:dyDescent="0.25">
      <c r="A833" s="120" t="s">
        <v>794</v>
      </c>
    </row>
    <row r="834" spans="1:1" x14ac:dyDescent="0.25">
      <c r="A834" s="120" t="s">
        <v>795</v>
      </c>
    </row>
    <row r="835" spans="1:1" x14ac:dyDescent="0.25">
      <c r="A835" s="120" t="s">
        <v>796</v>
      </c>
    </row>
    <row r="836" spans="1:1" x14ac:dyDescent="0.25">
      <c r="A836" s="120" t="s">
        <v>797</v>
      </c>
    </row>
    <row r="837" spans="1:1" x14ac:dyDescent="0.25">
      <c r="A837" s="120" t="s">
        <v>798</v>
      </c>
    </row>
    <row r="838" spans="1:1" x14ac:dyDescent="0.25">
      <c r="A838" s="120" t="s">
        <v>799</v>
      </c>
    </row>
    <row r="839" spans="1:1" x14ac:dyDescent="0.25">
      <c r="A839" s="120" t="s">
        <v>800</v>
      </c>
    </row>
    <row r="840" spans="1:1" x14ac:dyDescent="0.25">
      <c r="A840" s="120" t="s">
        <v>801</v>
      </c>
    </row>
    <row r="841" spans="1:1" x14ac:dyDescent="0.25">
      <c r="A841" s="120" t="s">
        <v>802</v>
      </c>
    </row>
    <row r="842" spans="1:1" x14ac:dyDescent="0.25">
      <c r="A842" s="120" t="s">
        <v>803</v>
      </c>
    </row>
    <row r="843" spans="1:1" x14ac:dyDescent="0.25">
      <c r="A843" s="120" t="s">
        <v>804</v>
      </c>
    </row>
    <row r="844" spans="1:1" x14ac:dyDescent="0.25">
      <c r="A844" s="120" t="s">
        <v>805</v>
      </c>
    </row>
    <row r="845" spans="1:1" x14ac:dyDescent="0.25">
      <c r="A845" s="120" t="s">
        <v>806</v>
      </c>
    </row>
    <row r="846" spans="1:1" x14ac:dyDescent="0.25">
      <c r="A846" s="120" t="s">
        <v>807</v>
      </c>
    </row>
    <row r="847" spans="1:1" x14ac:dyDescent="0.25">
      <c r="A847" s="120" t="s">
        <v>808</v>
      </c>
    </row>
    <row r="848" spans="1:1" x14ac:dyDescent="0.25">
      <c r="A848" s="120" t="s">
        <v>809</v>
      </c>
    </row>
    <row r="849" spans="1:1" x14ac:dyDescent="0.25">
      <c r="A849" s="120" t="s">
        <v>810</v>
      </c>
    </row>
    <row r="850" spans="1:1" x14ac:dyDescent="0.25">
      <c r="A850" s="120" t="s">
        <v>811</v>
      </c>
    </row>
    <row r="851" spans="1:1" x14ac:dyDescent="0.25">
      <c r="A851" s="119">
        <v>250008059</v>
      </c>
    </row>
    <row r="852" spans="1:1" x14ac:dyDescent="0.25">
      <c r="A852" s="120" t="s">
        <v>4645</v>
      </c>
    </row>
    <row r="853" spans="1:1" x14ac:dyDescent="0.25">
      <c r="A853" s="120" t="s">
        <v>1191</v>
      </c>
    </row>
    <row r="854" spans="1:1" x14ac:dyDescent="0.25">
      <c r="A854" s="119">
        <v>250009446</v>
      </c>
    </row>
    <row r="855" spans="1:1" x14ac:dyDescent="0.25">
      <c r="A855" s="120" t="s">
        <v>1150</v>
      </c>
    </row>
    <row r="856" spans="1:1" x14ac:dyDescent="0.25">
      <c r="A856" s="119">
        <v>250009447</v>
      </c>
    </row>
    <row r="857" spans="1:1" x14ac:dyDescent="0.25">
      <c r="A857" s="120" t="s">
        <v>1152</v>
      </c>
    </row>
    <row r="858" spans="1:1" x14ac:dyDescent="0.25">
      <c r="A858" s="119">
        <v>250009448</v>
      </c>
    </row>
    <row r="859" spans="1:1" x14ac:dyDescent="0.25">
      <c r="A859" s="120" t="s">
        <v>1151</v>
      </c>
    </row>
    <row r="860" spans="1:1" x14ac:dyDescent="0.25">
      <c r="A860" s="119">
        <v>250009449</v>
      </c>
    </row>
    <row r="861" spans="1:1" x14ac:dyDescent="0.25">
      <c r="A861" s="120" t="s">
        <v>1154</v>
      </c>
    </row>
    <row r="862" spans="1:1" x14ac:dyDescent="0.25">
      <c r="A862" s="119">
        <v>250009450</v>
      </c>
    </row>
    <row r="863" spans="1:1" x14ac:dyDescent="0.25">
      <c r="A863" s="120" t="s">
        <v>1155</v>
      </c>
    </row>
    <row r="864" spans="1:1" x14ac:dyDescent="0.25">
      <c r="A864" s="119">
        <v>250009451</v>
      </c>
    </row>
    <row r="865" spans="1:1" x14ac:dyDescent="0.25">
      <c r="A865" s="120" t="s">
        <v>1156</v>
      </c>
    </row>
    <row r="866" spans="1:1" x14ac:dyDescent="0.25">
      <c r="A866" s="119">
        <v>250009452</v>
      </c>
    </row>
    <row r="867" spans="1:1" x14ac:dyDescent="0.25">
      <c r="A867" s="120" t="s">
        <v>1157</v>
      </c>
    </row>
    <row r="868" spans="1:1" x14ac:dyDescent="0.25">
      <c r="A868" s="119">
        <v>250009453</v>
      </c>
    </row>
    <row r="869" spans="1:1" x14ac:dyDescent="0.25">
      <c r="A869" s="120" t="s">
        <v>1158</v>
      </c>
    </row>
    <row r="870" spans="1:1" x14ac:dyDescent="0.25">
      <c r="A870" s="119">
        <v>250009454</v>
      </c>
    </row>
    <row r="871" spans="1:1" x14ac:dyDescent="0.25">
      <c r="A871" s="120" t="s">
        <v>1159</v>
      </c>
    </row>
    <row r="872" spans="1:1" x14ac:dyDescent="0.25">
      <c r="A872" s="119">
        <v>250009455</v>
      </c>
    </row>
    <row r="873" spans="1:1" x14ac:dyDescent="0.25">
      <c r="A873" s="120" t="s">
        <v>1160</v>
      </c>
    </row>
    <row r="874" spans="1:1" x14ac:dyDescent="0.25">
      <c r="A874" s="119">
        <v>250009456</v>
      </c>
    </row>
    <row r="875" spans="1:1" x14ac:dyDescent="0.25">
      <c r="A875" s="120" t="s">
        <v>1161</v>
      </c>
    </row>
    <row r="876" spans="1:1" x14ac:dyDescent="0.25">
      <c r="A876" s="119">
        <v>250010527</v>
      </c>
    </row>
    <row r="877" spans="1:1" x14ac:dyDescent="0.25">
      <c r="A877" s="120" t="s">
        <v>2141</v>
      </c>
    </row>
    <row r="878" spans="1:1" x14ac:dyDescent="0.25">
      <c r="A878" s="120" t="s">
        <v>2142</v>
      </c>
    </row>
    <row r="879" spans="1:1" x14ac:dyDescent="0.25">
      <c r="A879" s="120" t="s">
        <v>2143</v>
      </c>
    </row>
    <row r="880" spans="1:1" x14ac:dyDescent="0.25">
      <c r="A880" s="120" t="s">
        <v>2144</v>
      </c>
    </row>
    <row r="881" spans="1:1" x14ac:dyDescent="0.25">
      <c r="A881" s="120" t="s">
        <v>1633</v>
      </c>
    </row>
    <row r="882" spans="1:1" x14ac:dyDescent="0.25">
      <c r="A882" s="120" t="s">
        <v>2147</v>
      </c>
    </row>
    <row r="883" spans="1:1" x14ac:dyDescent="0.25">
      <c r="A883" s="120" t="s">
        <v>2149</v>
      </c>
    </row>
    <row r="884" spans="1:1" x14ac:dyDescent="0.25">
      <c r="A884" s="120" t="s">
        <v>2150</v>
      </c>
    </row>
    <row r="885" spans="1:1" x14ac:dyDescent="0.25">
      <c r="A885" s="120" t="s">
        <v>2151</v>
      </c>
    </row>
    <row r="886" spans="1:1" x14ac:dyDescent="0.25">
      <c r="A886" s="120" t="s">
        <v>2146</v>
      </c>
    </row>
    <row r="887" spans="1:1" x14ac:dyDescent="0.25">
      <c r="A887" s="120" t="s">
        <v>2113</v>
      </c>
    </row>
    <row r="888" spans="1:1" x14ac:dyDescent="0.25">
      <c r="A888" s="120" t="s">
        <v>2148</v>
      </c>
    </row>
    <row r="889" spans="1:1" x14ac:dyDescent="0.25">
      <c r="A889" s="120" t="s">
        <v>2152</v>
      </c>
    </row>
    <row r="890" spans="1:1" x14ac:dyDescent="0.25">
      <c r="A890" s="120" t="s">
        <v>2153</v>
      </c>
    </row>
    <row r="891" spans="1:1" x14ac:dyDescent="0.25">
      <c r="A891" s="120" t="s">
        <v>2154</v>
      </c>
    </row>
    <row r="892" spans="1:1" x14ac:dyDescent="0.25">
      <c r="A892" s="120" t="s">
        <v>2145</v>
      </c>
    </row>
    <row r="893" spans="1:1" x14ac:dyDescent="0.25">
      <c r="A893" s="120" t="s">
        <v>2133</v>
      </c>
    </row>
    <row r="894" spans="1:1" x14ac:dyDescent="0.25">
      <c r="A894" s="120" t="s">
        <v>2156</v>
      </c>
    </row>
    <row r="895" spans="1:1" x14ac:dyDescent="0.25">
      <c r="A895" s="120" t="s">
        <v>2157</v>
      </c>
    </row>
    <row r="896" spans="1:1" x14ac:dyDescent="0.25">
      <c r="A896" s="120" t="s">
        <v>2158</v>
      </c>
    </row>
    <row r="897" spans="1:1" x14ac:dyDescent="0.25">
      <c r="A897" s="119">
        <v>250010584</v>
      </c>
    </row>
    <row r="898" spans="1:1" x14ac:dyDescent="0.25">
      <c r="A898" s="120" t="s">
        <v>2555</v>
      </c>
    </row>
    <row r="899" spans="1:1" x14ac:dyDescent="0.25">
      <c r="A899" s="120" t="s">
        <v>2556</v>
      </c>
    </row>
    <row r="900" spans="1:1" x14ac:dyDescent="0.25">
      <c r="A900" s="120" t="s">
        <v>2557</v>
      </c>
    </row>
    <row r="901" spans="1:1" x14ac:dyDescent="0.25">
      <c r="A901" s="120" t="s">
        <v>2558</v>
      </c>
    </row>
    <row r="902" spans="1:1" x14ac:dyDescent="0.25">
      <c r="A902" s="120" t="s">
        <v>2561</v>
      </c>
    </row>
    <row r="903" spans="1:1" x14ac:dyDescent="0.25">
      <c r="A903" s="120" t="s">
        <v>2562</v>
      </c>
    </row>
    <row r="904" spans="1:1" x14ac:dyDescent="0.25">
      <c r="A904" s="120" t="s">
        <v>2563</v>
      </c>
    </row>
    <row r="905" spans="1:1" x14ac:dyDescent="0.25">
      <c r="A905" s="120" t="s">
        <v>2564</v>
      </c>
    </row>
    <row r="906" spans="1:1" x14ac:dyDescent="0.25">
      <c r="A906" s="120" t="s">
        <v>2565</v>
      </c>
    </row>
    <row r="907" spans="1:1" x14ac:dyDescent="0.25">
      <c r="A907" s="120" t="s">
        <v>2566</v>
      </c>
    </row>
    <row r="908" spans="1:1" x14ac:dyDescent="0.25">
      <c r="A908" s="120" t="s">
        <v>2567</v>
      </c>
    </row>
    <row r="909" spans="1:1" x14ac:dyDescent="0.25">
      <c r="A909" s="120" t="s">
        <v>2559</v>
      </c>
    </row>
    <row r="910" spans="1:1" x14ac:dyDescent="0.25">
      <c r="A910" s="120" t="s">
        <v>2583</v>
      </c>
    </row>
    <row r="911" spans="1:1" x14ac:dyDescent="0.25">
      <c r="A911" s="120" t="s">
        <v>2568</v>
      </c>
    </row>
    <row r="912" spans="1:1" x14ac:dyDescent="0.25">
      <c r="A912" s="120" t="s">
        <v>2569</v>
      </c>
    </row>
    <row r="913" spans="1:1" x14ac:dyDescent="0.25">
      <c r="A913" s="120" t="s">
        <v>2570</v>
      </c>
    </row>
    <row r="914" spans="1:1" x14ac:dyDescent="0.25">
      <c r="A914" s="120" t="s">
        <v>2571</v>
      </c>
    </row>
    <row r="915" spans="1:1" x14ac:dyDescent="0.25">
      <c r="A915" s="120" t="s">
        <v>2572</v>
      </c>
    </row>
    <row r="916" spans="1:1" x14ac:dyDescent="0.25">
      <c r="A916" s="120" t="s">
        <v>2573</v>
      </c>
    </row>
    <row r="917" spans="1:1" x14ac:dyDescent="0.25">
      <c r="A917" s="120" t="s">
        <v>2574</v>
      </c>
    </row>
    <row r="918" spans="1:1" x14ac:dyDescent="0.25">
      <c r="A918" s="120" t="s">
        <v>2575</v>
      </c>
    </row>
    <row r="919" spans="1:1" x14ac:dyDescent="0.25">
      <c r="A919" s="120" t="s">
        <v>2576</v>
      </c>
    </row>
    <row r="920" spans="1:1" x14ac:dyDescent="0.25">
      <c r="A920" s="120" t="s">
        <v>2577</v>
      </c>
    </row>
    <row r="921" spans="1:1" x14ac:dyDescent="0.25">
      <c r="A921" s="120" t="s">
        <v>2578</v>
      </c>
    </row>
    <row r="922" spans="1:1" x14ac:dyDescent="0.25">
      <c r="A922" s="120" t="s">
        <v>2579</v>
      </c>
    </row>
    <row r="923" spans="1:1" x14ac:dyDescent="0.25">
      <c r="A923" s="120" t="s">
        <v>2580</v>
      </c>
    </row>
    <row r="924" spans="1:1" x14ac:dyDescent="0.25">
      <c r="A924" s="120" t="s">
        <v>2581</v>
      </c>
    </row>
    <row r="925" spans="1:1" x14ac:dyDescent="0.25">
      <c r="A925" s="120" t="s">
        <v>2582</v>
      </c>
    </row>
    <row r="926" spans="1:1" x14ac:dyDescent="0.25">
      <c r="A926" s="120" t="s">
        <v>2584</v>
      </c>
    </row>
    <row r="927" spans="1:1" x14ac:dyDescent="0.25">
      <c r="A927" s="119">
        <v>250010758</v>
      </c>
    </row>
    <row r="928" spans="1:1" x14ac:dyDescent="0.25">
      <c r="A928" s="120" t="s">
        <v>1237</v>
      </c>
    </row>
    <row r="929" spans="1:1" x14ac:dyDescent="0.25">
      <c r="A929" s="120" t="s">
        <v>1238</v>
      </c>
    </row>
    <row r="930" spans="1:1" x14ac:dyDescent="0.25">
      <c r="A930" s="120" t="s">
        <v>1239</v>
      </c>
    </row>
    <row r="931" spans="1:1" x14ac:dyDescent="0.25">
      <c r="A931" s="120" t="s">
        <v>1240</v>
      </c>
    </row>
    <row r="932" spans="1:1" x14ac:dyDescent="0.25">
      <c r="A932" s="120" t="s">
        <v>1241</v>
      </c>
    </row>
    <row r="933" spans="1:1" x14ac:dyDescent="0.25">
      <c r="A933" s="120" t="s">
        <v>1243</v>
      </c>
    </row>
    <row r="934" spans="1:1" x14ac:dyDescent="0.25">
      <c r="A934" s="120" t="s">
        <v>1244</v>
      </c>
    </row>
    <row r="935" spans="1:1" x14ac:dyDescent="0.25">
      <c r="A935" s="120" t="s">
        <v>1245</v>
      </c>
    </row>
    <row r="936" spans="1:1" x14ac:dyDescent="0.25">
      <c r="A936" s="120" t="s">
        <v>1246</v>
      </c>
    </row>
    <row r="937" spans="1:1" x14ac:dyDescent="0.25">
      <c r="A937" s="120" t="s">
        <v>1247</v>
      </c>
    </row>
    <row r="938" spans="1:1" x14ac:dyDescent="0.25">
      <c r="A938" s="120" t="s">
        <v>1248</v>
      </c>
    </row>
    <row r="939" spans="1:1" x14ac:dyDescent="0.25">
      <c r="A939" s="120" t="s">
        <v>1249</v>
      </c>
    </row>
    <row r="940" spans="1:1" x14ac:dyDescent="0.25">
      <c r="A940" s="120" t="s">
        <v>1250</v>
      </c>
    </row>
    <row r="941" spans="1:1" x14ac:dyDescent="0.25">
      <c r="A941" s="120" t="s">
        <v>1251</v>
      </c>
    </row>
    <row r="942" spans="1:1" x14ac:dyDescent="0.25">
      <c r="A942" s="120" t="s">
        <v>1252</v>
      </c>
    </row>
    <row r="943" spans="1:1" x14ac:dyDescent="0.25">
      <c r="A943" s="120" t="s">
        <v>1253</v>
      </c>
    </row>
    <row r="944" spans="1:1" x14ac:dyDescent="0.25">
      <c r="A944" s="120" t="s">
        <v>1255</v>
      </c>
    </row>
    <row r="945" spans="1:1" x14ac:dyDescent="0.25">
      <c r="A945" s="120" t="s">
        <v>1254</v>
      </c>
    </row>
    <row r="946" spans="1:1" x14ac:dyDescent="0.25">
      <c r="A946" s="120" t="s">
        <v>1256</v>
      </c>
    </row>
    <row r="947" spans="1:1" x14ac:dyDescent="0.25">
      <c r="A947" s="120" t="s">
        <v>1242</v>
      </c>
    </row>
    <row r="948" spans="1:1" x14ac:dyDescent="0.25">
      <c r="A948" s="120" t="s">
        <v>1257</v>
      </c>
    </row>
    <row r="949" spans="1:1" x14ac:dyDescent="0.25">
      <c r="A949" s="120" t="s">
        <v>1258</v>
      </c>
    </row>
    <row r="950" spans="1:1" x14ac:dyDescent="0.25">
      <c r="A950" s="120" t="s">
        <v>1259</v>
      </c>
    </row>
    <row r="951" spans="1:1" x14ac:dyDescent="0.25">
      <c r="A951" s="120" t="s">
        <v>1260</v>
      </c>
    </row>
    <row r="952" spans="1:1" x14ac:dyDescent="0.25">
      <c r="A952" s="120" t="s">
        <v>1261</v>
      </c>
    </row>
    <row r="953" spans="1:1" x14ac:dyDescent="0.25">
      <c r="A953" s="120" t="s">
        <v>1262</v>
      </c>
    </row>
    <row r="954" spans="1:1" x14ac:dyDescent="0.25">
      <c r="A954" s="120" t="s">
        <v>1263</v>
      </c>
    </row>
    <row r="955" spans="1:1" x14ac:dyDescent="0.25">
      <c r="A955" s="120" t="s">
        <v>1264</v>
      </c>
    </row>
    <row r="956" spans="1:1" x14ac:dyDescent="0.25">
      <c r="A956" s="120" t="s">
        <v>1265</v>
      </c>
    </row>
    <row r="957" spans="1:1" x14ac:dyDescent="0.25">
      <c r="A957" s="120" t="s">
        <v>1266</v>
      </c>
    </row>
    <row r="958" spans="1:1" x14ac:dyDescent="0.25">
      <c r="A958" s="120" t="s">
        <v>1089</v>
      </c>
    </row>
    <row r="959" spans="1:1" x14ac:dyDescent="0.25">
      <c r="A959" s="120" t="s">
        <v>1267</v>
      </c>
    </row>
    <row r="960" spans="1:1" x14ac:dyDescent="0.25">
      <c r="A960" s="120" t="s">
        <v>1268</v>
      </c>
    </row>
    <row r="961" spans="1:1" x14ac:dyDescent="0.25">
      <c r="A961" s="120" t="s">
        <v>1269</v>
      </c>
    </row>
    <row r="962" spans="1:1" x14ac:dyDescent="0.25">
      <c r="A962" s="120" t="s">
        <v>1270</v>
      </c>
    </row>
    <row r="963" spans="1:1" x14ac:dyDescent="0.25">
      <c r="A963" s="120" t="s">
        <v>1271</v>
      </c>
    </row>
    <row r="964" spans="1:1" x14ac:dyDescent="0.25">
      <c r="A964" s="120" t="s">
        <v>1272</v>
      </c>
    </row>
    <row r="965" spans="1:1" x14ac:dyDescent="0.25">
      <c r="A965" s="120" t="s">
        <v>1273</v>
      </c>
    </row>
    <row r="966" spans="1:1" x14ac:dyDescent="0.25">
      <c r="A966" s="120" t="s">
        <v>1274</v>
      </c>
    </row>
    <row r="967" spans="1:1" x14ac:dyDescent="0.25">
      <c r="A967" s="120" t="s">
        <v>1275</v>
      </c>
    </row>
    <row r="968" spans="1:1" x14ac:dyDescent="0.25">
      <c r="A968" s="120" t="s">
        <v>1276</v>
      </c>
    </row>
    <row r="969" spans="1:1" x14ac:dyDescent="0.25">
      <c r="A969" s="120" t="s">
        <v>1277</v>
      </c>
    </row>
    <row r="970" spans="1:1" x14ac:dyDescent="0.25">
      <c r="A970" s="120" t="s">
        <v>1278</v>
      </c>
    </row>
    <row r="971" spans="1:1" x14ac:dyDescent="0.25">
      <c r="A971" s="120" t="s">
        <v>1279</v>
      </c>
    </row>
    <row r="972" spans="1:1" x14ac:dyDescent="0.25">
      <c r="A972" s="120" t="s">
        <v>1280</v>
      </c>
    </row>
    <row r="973" spans="1:1" x14ac:dyDescent="0.25">
      <c r="A973" s="120" t="s">
        <v>1281</v>
      </c>
    </row>
    <row r="974" spans="1:1" x14ac:dyDescent="0.25">
      <c r="A974" s="120" t="s">
        <v>1282</v>
      </c>
    </row>
    <row r="975" spans="1:1" x14ac:dyDescent="0.25">
      <c r="A975" s="120" t="s">
        <v>1283</v>
      </c>
    </row>
    <row r="976" spans="1:1" x14ac:dyDescent="0.25">
      <c r="A976" s="120" t="s">
        <v>1284</v>
      </c>
    </row>
    <row r="977" spans="1:1" x14ac:dyDescent="0.25">
      <c r="A977" s="120" t="s">
        <v>1285</v>
      </c>
    </row>
    <row r="978" spans="1:1" x14ac:dyDescent="0.25">
      <c r="A978" s="120" t="s">
        <v>1286</v>
      </c>
    </row>
    <row r="979" spans="1:1" x14ac:dyDescent="0.25">
      <c r="A979" s="119">
        <v>250010907</v>
      </c>
    </row>
    <row r="980" spans="1:1" x14ac:dyDescent="0.25">
      <c r="A980" s="120" t="s">
        <v>2077</v>
      </c>
    </row>
    <row r="981" spans="1:1" x14ac:dyDescent="0.25">
      <c r="A981" s="120" t="s">
        <v>2078</v>
      </c>
    </row>
    <row r="982" spans="1:1" x14ac:dyDescent="0.25">
      <c r="A982" s="120" t="s">
        <v>2073</v>
      </c>
    </row>
    <row r="983" spans="1:1" x14ac:dyDescent="0.25">
      <c r="A983" s="120" t="s">
        <v>2081</v>
      </c>
    </row>
    <row r="984" spans="1:1" x14ac:dyDescent="0.25">
      <c r="A984" s="120" t="s">
        <v>2072</v>
      </c>
    </row>
    <row r="985" spans="1:1" x14ac:dyDescent="0.25">
      <c r="A985" s="120" t="s">
        <v>2075</v>
      </c>
    </row>
    <row r="986" spans="1:1" x14ac:dyDescent="0.25">
      <c r="A986" s="120" t="s">
        <v>2076</v>
      </c>
    </row>
    <row r="987" spans="1:1" x14ac:dyDescent="0.25">
      <c r="A987" s="120" t="s">
        <v>2079</v>
      </c>
    </row>
    <row r="988" spans="1:1" x14ac:dyDescent="0.25">
      <c r="A988" s="120" t="s">
        <v>2082</v>
      </c>
    </row>
    <row r="989" spans="1:1" x14ac:dyDescent="0.25">
      <c r="A989" s="120" t="s">
        <v>2083</v>
      </c>
    </row>
    <row r="990" spans="1:1" x14ac:dyDescent="0.25">
      <c r="A990" s="120" t="s">
        <v>2084</v>
      </c>
    </row>
    <row r="991" spans="1:1" x14ac:dyDescent="0.25">
      <c r="A991" s="120" t="s">
        <v>731</v>
      </c>
    </row>
    <row r="992" spans="1:1" x14ac:dyDescent="0.25">
      <c r="A992" s="120" t="s">
        <v>2085</v>
      </c>
    </row>
    <row r="993" spans="1:1" x14ac:dyDescent="0.25">
      <c r="A993" s="120" t="s">
        <v>2086</v>
      </c>
    </row>
    <row r="994" spans="1:1" x14ac:dyDescent="0.25">
      <c r="A994" s="120" t="s">
        <v>2080</v>
      </c>
    </row>
    <row r="995" spans="1:1" x14ac:dyDescent="0.25">
      <c r="A995" s="119">
        <v>250010980</v>
      </c>
    </row>
    <row r="996" spans="1:1" x14ac:dyDescent="0.25">
      <c r="A996" s="120" t="s">
        <v>1147</v>
      </c>
    </row>
    <row r="997" spans="1:1" x14ac:dyDescent="0.25">
      <c r="A997" s="120" t="s">
        <v>1162</v>
      </c>
    </row>
    <row r="998" spans="1:1" x14ac:dyDescent="0.25">
      <c r="A998" s="120" t="s">
        <v>1163</v>
      </c>
    </row>
    <row r="999" spans="1:1" x14ac:dyDescent="0.25">
      <c r="A999" s="120" t="s">
        <v>1164</v>
      </c>
    </row>
    <row r="1000" spans="1:1" x14ac:dyDescent="0.25">
      <c r="A1000" s="120" t="s">
        <v>669</v>
      </c>
    </row>
    <row r="1001" spans="1:1" x14ac:dyDescent="0.25">
      <c r="A1001" s="120" t="s">
        <v>1166</v>
      </c>
    </row>
    <row r="1002" spans="1:1" x14ac:dyDescent="0.25">
      <c r="A1002" s="120" t="s">
        <v>1167</v>
      </c>
    </row>
    <row r="1003" spans="1:1" x14ac:dyDescent="0.25">
      <c r="A1003" s="120" t="s">
        <v>1168</v>
      </c>
    </row>
    <row r="1004" spans="1:1" x14ac:dyDescent="0.25">
      <c r="A1004" s="120" t="s">
        <v>1169</v>
      </c>
    </row>
    <row r="1005" spans="1:1" x14ac:dyDescent="0.25">
      <c r="A1005" s="120" t="s">
        <v>1170</v>
      </c>
    </row>
    <row r="1006" spans="1:1" x14ac:dyDescent="0.25">
      <c r="A1006" s="120" t="s">
        <v>1171</v>
      </c>
    </row>
    <row r="1007" spans="1:1" x14ac:dyDescent="0.25">
      <c r="A1007" s="120" t="s">
        <v>1172</v>
      </c>
    </row>
    <row r="1008" spans="1:1" x14ac:dyDescent="0.25">
      <c r="A1008" s="120" t="s">
        <v>1173</v>
      </c>
    </row>
    <row r="1009" spans="1:1" x14ac:dyDescent="0.25">
      <c r="A1009" s="120" t="s">
        <v>1174</v>
      </c>
    </row>
    <row r="1010" spans="1:1" x14ac:dyDescent="0.25">
      <c r="A1010" s="120" t="s">
        <v>1175</v>
      </c>
    </row>
    <row r="1011" spans="1:1" x14ac:dyDescent="0.25">
      <c r="A1011" s="120" t="s">
        <v>1176</v>
      </c>
    </row>
    <row r="1012" spans="1:1" x14ac:dyDescent="0.25">
      <c r="A1012" s="120" t="s">
        <v>1177</v>
      </c>
    </row>
    <row r="1013" spans="1:1" x14ac:dyDescent="0.25">
      <c r="A1013" s="120" t="s">
        <v>1178</v>
      </c>
    </row>
    <row r="1014" spans="1:1" x14ac:dyDescent="0.25">
      <c r="A1014" s="120" t="s">
        <v>1189</v>
      </c>
    </row>
    <row r="1015" spans="1:1" x14ac:dyDescent="0.25">
      <c r="A1015" s="120" t="s">
        <v>1179</v>
      </c>
    </row>
    <row r="1016" spans="1:1" x14ac:dyDescent="0.25">
      <c r="A1016" s="120" t="s">
        <v>1180</v>
      </c>
    </row>
    <row r="1017" spans="1:1" x14ac:dyDescent="0.25">
      <c r="A1017" s="120" t="s">
        <v>1181</v>
      </c>
    </row>
    <row r="1018" spans="1:1" x14ac:dyDescent="0.25">
      <c r="A1018" s="120" t="s">
        <v>1182</v>
      </c>
    </row>
    <row r="1019" spans="1:1" x14ac:dyDescent="0.25">
      <c r="A1019" s="120" t="s">
        <v>1183</v>
      </c>
    </row>
    <row r="1020" spans="1:1" x14ac:dyDescent="0.25">
      <c r="A1020" s="120" t="s">
        <v>1185</v>
      </c>
    </row>
    <row r="1021" spans="1:1" x14ac:dyDescent="0.25">
      <c r="A1021" s="120" t="s">
        <v>1187</v>
      </c>
    </row>
    <row r="1022" spans="1:1" x14ac:dyDescent="0.25">
      <c r="A1022" s="120" t="s">
        <v>1184</v>
      </c>
    </row>
    <row r="1023" spans="1:1" x14ac:dyDescent="0.25">
      <c r="A1023" s="120" t="s">
        <v>1186</v>
      </c>
    </row>
    <row r="1024" spans="1:1" x14ac:dyDescent="0.25">
      <c r="A1024" s="120" t="s">
        <v>1188</v>
      </c>
    </row>
    <row r="1025" spans="1:1" x14ac:dyDescent="0.25">
      <c r="A1025" s="120" t="s">
        <v>1190</v>
      </c>
    </row>
    <row r="1026" spans="1:1" x14ac:dyDescent="0.25">
      <c r="A1026" s="119">
        <v>250010998</v>
      </c>
    </row>
    <row r="1027" spans="1:1" x14ac:dyDescent="0.25">
      <c r="A1027" s="120" t="s">
        <v>2087</v>
      </c>
    </row>
    <row r="1028" spans="1:1" x14ac:dyDescent="0.25">
      <c r="A1028" s="120" t="s">
        <v>2088</v>
      </c>
    </row>
    <row r="1029" spans="1:1" x14ac:dyDescent="0.25">
      <c r="A1029" s="120" t="s">
        <v>2089</v>
      </c>
    </row>
    <row r="1030" spans="1:1" x14ac:dyDescent="0.25">
      <c r="A1030" s="120" t="s">
        <v>2090</v>
      </c>
    </row>
    <row r="1031" spans="1:1" x14ac:dyDescent="0.25">
      <c r="A1031" s="120" t="s">
        <v>2091</v>
      </c>
    </row>
    <row r="1032" spans="1:1" x14ac:dyDescent="0.25">
      <c r="A1032" s="120" t="s">
        <v>2092</v>
      </c>
    </row>
    <row r="1033" spans="1:1" x14ac:dyDescent="0.25">
      <c r="A1033" s="120" t="s">
        <v>2093</v>
      </c>
    </row>
    <row r="1034" spans="1:1" x14ac:dyDescent="0.25">
      <c r="A1034" s="120" t="s">
        <v>2094</v>
      </c>
    </row>
    <row r="1035" spans="1:1" x14ac:dyDescent="0.25">
      <c r="A1035" s="120" t="s">
        <v>2095</v>
      </c>
    </row>
    <row r="1036" spans="1:1" x14ac:dyDescent="0.25">
      <c r="A1036" s="120" t="s">
        <v>2096</v>
      </c>
    </row>
    <row r="1037" spans="1:1" x14ac:dyDescent="0.25">
      <c r="A1037" s="120" t="s">
        <v>1712</v>
      </c>
    </row>
    <row r="1038" spans="1:1" x14ac:dyDescent="0.25">
      <c r="A1038" s="120" t="s">
        <v>2097</v>
      </c>
    </row>
    <row r="1039" spans="1:1" x14ac:dyDescent="0.25">
      <c r="A1039" s="120" t="s">
        <v>2098</v>
      </c>
    </row>
    <row r="1040" spans="1:1" x14ac:dyDescent="0.25">
      <c r="A1040" s="120" t="s">
        <v>2099</v>
      </c>
    </row>
    <row r="1041" spans="1:1" x14ac:dyDescent="0.25">
      <c r="A1041" s="120" t="s">
        <v>2100</v>
      </c>
    </row>
    <row r="1042" spans="1:1" x14ac:dyDescent="0.25">
      <c r="A1042" s="120" t="s">
        <v>2101</v>
      </c>
    </row>
    <row r="1043" spans="1:1" x14ac:dyDescent="0.25">
      <c r="A1043" s="120" t="s">
        <v>2102</v>
      </c>
    </row>
    <row r="1044" spans="1:1" x14ac:dyDescent="0.25">
      <c r="A1044" s="120" t="s">
        <v>920</v>
      </c>
    </row>
    <row r="1045" spans="1:1" x14ac:dyDescent="0.25">
      <c r="A1045" s="120" t="s">
        <v>2103</v>
      </c>
    </row>
    <row r="1046" spans="1:1" x14ac:dyDescent="0.25">
      <c r="A1046" s="120" t="s">
        <v>2104</v>
      </c>
    </row>
    <row r="1047" spans="1:1" x14ac:dyDescent="0.25">
      <c r="A1047" s="120" t="s">
        <v>2105</v>
      </c>
    </row>
    <row r="1048" spans="1:1" x14ac:dyDescent="0.25">
      <c r="A1048" s="120" t="s">
        <v>2074</v>
      </c>
    </row>
    <row r="1049" spans="1:1" x14ac:dyDescent="0.25">
      <c r="A1049" s="120" t="s">
        <v>2106</v>
      </c>
    </row>
    <row r="1050" spans="1:1" x14ac:dyDescent="0.25">
      <c r="A1050" s="120" t="s">
        <v>2107</v>
      </c>
    </row>
    <row r="1051" spans="1:1" x14ac:dyDescent="0.25">
      <c r="A1051" s="120" t="s">
        <v>2108</v>
      </c>
    </row>
    <row r="1052" spans="1:1" x14ac:dyDescent="0.25">
      <c r="A1052" s="120" t="s">
        <v>2109</v>
      </c>
    </row>
    <row r="1053" spans="1:1" x14ac:dyDescent="0.25">
      <c r="A1053" s="120" t="s">
        <v>2110</v>
      </c>
    </row>
    <row r="1054" spans="1:1" x14ac:dyDescent="0.25">
      <c r="A1054" s="120" t="s">
        <v>2111</v>
      </c>
    </row>
    <row r="1055" spans="1:1" x14ac:dyDescent="0.25">
      <c r="A1055" s="119">
        <v>250011228</v>
      </c>
    </row>
    <row r="1056" spans="1:1" x14ac:dyDescent="0.25">
      <c r="A1056" s="120" t="s">
        <v>668</v>
      </c>
    </row>
    <row r="1057" spans="1:1" x14ac:dyDescent="0.25">
      <c r="A1057" s="120" t="s">
        <v>672</v>
      </c>
    </row>
    <row r="1058" spans="1:1" x14ac:dyDescent="0.25">
      <c r="A1058" s="120" t="s">
        <v>674</v>
      </c>
    </row>
    <row r="1059" spans="1:1" x14ac:dyDescent="0.25">
      <c r="A1059" s="120" t="s">
        <v>675</v>
      </c>
    </row>
    <row r="1060" spans="1:1" x14ac:dyDescent="0.25">
      <c r="A1060" s="120" t="s">
        <v>676</v>
      </c>
    </row>
    <row r="1061" spans="1:1" x14ac:dyDescent="0.25">
      <c r="A1061" s="120" t="s">
        <v>677</v>
      </c>
    </row>
    <row r="1062" spans="1:1" x14ac:dyDescent="0.25">
      <c r="A1062" s="120" t="s">
        <v>678</v>
      </c>
    </row>
    <row r="1063" spans="1:1" x14ac:dyDescent="0.25">
      <c r="A1063" s="120" t="s">
        <v>679</v>
      </c>
    </row>
    <row r="1064" spans="1:1" x14ac:dyDescent="0.25">
      <c r="A1064" s="120" t="s">
        <v>680</v>
      </c>
    </row>
    <row r="1065" spans="1:1" x14ac:dyDescent="0.25">
      <c r="A1065" s="120" t="s">
        <v>681</v>
      </c>
    </row>
    <row r="1066" spans="1:1" x14ac:dyDescent="0.25">
      <c r="A1066" s="120" t="s">
        <v>682</v>
      </c>
    </row>
    <row r="1067" spans="1:1" x14ac:dyDescent="0.25">
      <c r="A1067" s="120" t="s">
        <v>683</v>
      </c>
    </row>
    <row r="1068" spans="1:1" x14ac:dyDescent="0.25">
      <c r="A1068" s="120" t="s">
        <v>685</v>
      </c>
    </row>
    <row r="1069" spans="1:1" x14ac:dyDescent="0.25">
      <c r="A1069" s="120" t="s">
        <v>686</v>
      </c>
    </row>
    <row r="1070" spans="1:1" x14ac:dyDescent="0.25">
      <c r="A1070" s="120" t="s">
        <v>687</v>
      </c>
    </row>
    <row r="1071" spans="1:1" x14ac:dyDescent="0.25">
      <c r="A1071" s="120" t="s">
        <v>688</v>
      </c>
    </row>
    <row r="1072" spans="1:1" x14ac:dyDescent="0.25">
      <c r="A1072" s="120" t="s">
        <v>689</v>
      </c>
    </row>
    <row r="1073" spans="1:1" x14ac:dyDescent="0.25">
      <c r="A1073" s="120" t="s">
        <v>690</v>
      </c>
    </row>
    <row r="1074" spans="1:1" x14ac:dyDescent="0.25">
      <c r="A1074" s="120" t="s">
        <v>691</v>
      </c>
    </row>
    <row r="1075" spans="1:1" x14ac:dyDescent="0.25">
      <c r="A1075" s="120" t="s">
        <v>692</v>
      </c>
    </row>
    <row r="1076" spans="1:1" x14ac:dyDescent="0.25">
      <c r="A1076" s="120" t="s">
        <v>693</v>
      </c>
    </row>
    <row r="1077" spans="1:1" x14ac:dyDescent="0.25">
      <c r="A1077" s="120" t="s">
        <v>694</v>
      </c>
    </row>
    <row r="1078" spans="1:1" x14ac:dyDescent="0.25">
      <c r="A1078" s="120" t="s">
        <v>695</v>
      </c>
    </row>
    <row r="1079" spans="1:1" x14ac:dyDescent="0.25">
      <c r="A1079" s="120" t="s">
        <v>696</v>
      </c>
    </row>
    <row r="1080" spans="1:1" x14ac:dyDescent="0.25">
      <c r="A1080" s="120" t="s">
        <v>697</v>
      </c>
    </row>
    <row r="1081" spans="1:1" x14ac:dyDescent="0.25">
      <c r="A1081" s="120" t="s">
        <v>698</v>
      </c>
    </row>
    <row r="1082" spans="1:1" x14ac:dyDescent="0.25">
      <c r="A1082" s="120" t="s">
        <v>699</v>
      </c>
    </row>
    <row r="1083" spans="1:1" x14ac:dyDescent="0.25">
      <c r="A1083" s="120" t="s">
        <v>701</v>
      </c>
    </row>
    <row r="1084" spans="1:1" x14ac:dyDescent="0.25">
      <c r="A1084" s="120" t="s">
        <v>702</v>
      </c>
    </row>
    <row r="1085" spans="1:1" x14ac:dyDescent="0.25">
      <c r="A1085" s="120" t="s">
        <v>716</v>
      </c>
    </row>
    <row r="1086" spans="1:1" x14ac:dyDescent="0.25">
      <c r="A1086" s="120" t="s">
        <v>704</v>
      </c>
    </row>
    <row r="1087" spans="1:1" x14ac:dyDescent="0.25">
      <c r="A1087" s="120" t="s">
        <v>700</v>
      </c>
    </row>
    <row r="1088" spans="1:1" x14ac:dyDescent="0.25">
      <c r="A1088" s="120" t="s">
        <v>703</v>
      </c>
    </row>
    <row r="1089" spans="1:1" x14ac:dyDescent="0.25">
      <c r="A1089" s="120" t="s">
        <v>705</v>
      </c>
    </row>
    <row r="1090" spans="1:1" x14ac:dyDescent="0.25">
      <c r="A1090" s="120" t="s">
        <v>706</v>
      </c>
    </row>
    <row r="1091" spans="1:1" x14ac:dyDescent="0.25">
      <c r="A1091" s="120" t="s">
        <v>707</v>
      </c>
    </row>
    <row r="1092" spans="1:1" x14ac:dyDescent="0.25">
      <c r="A1092" s="120" t="s">
        <v>708</v>
      </c>
    </row>
    <row r="1093" spans="1:1" x14ac:dyDescent="0.25">
      <c r="A1093" s="120" t="s">
        <v>709</v>
      </c>
    </row>
    <row r="1094" spans="1:1" x14ac:dyDescent="0.25">
      <c r="A1094" s="120" t="s">
        <v>710</v>
      </c>
    </row>
    <row r="1095" spans="1:1" x14ac:dyDescent="0.25">
      <c r="A1095" s="120" t="s">
        <v>711</v>
      </c>
    </row>
    <row r="1096" spans="1:1" x14ac:dyDescent="0.25">
      <c r="A1096" s="120" t="s">
        <v>712</v>
      </c>
    </row>
    <row r="1097" spans="1:1" x14ac:dyDescent="0.25">
      <c r="A1097" s="120" t="s">
        <v>713</v>
      </c>
    </row>
    <row r="1098" spans="1:1" x14ac:dyDescent="0.25">
      <c r="A1098" s="120" t="s">
        <v>714</v>
      </c>
    </row>
    <row r="1099" spans="1:1" x14ac:dyDescent="0.25">
      <c r="A1099" s="120" t="s">
        <v>715</v>
      </c>
    </row>
    <row r="1100" spans="1:1" x14ac:dyDescent="0.25">
      <c r="A1100" s="120" t="s">
        <v>717</v>
      </c>
    </row>
    <row r="1101" spans="1:1" x14ac:dyDescent="0.25">
      <c r="A1101" s="120" t="s">
        <v>718</v>
      </c>
    </row>
    <row r="1102" spans="1:1" x14ac:dyDescent="0.25">
      <c r="A1102" s="120" t="s">
        <v>719</v>
      </c>
    </row>
    <row r="1103" spans="1:1" x14ac:dyDescent="0.25">
      <c r="A1103" s="120" t="s">
        <v>720</v>
      </c>
    </row>
    <row r="1104" spans="1:1" x14ac:dyDescent="0.25">
      <c r="A1104" s="120" t="s">
        <v>721</v>
      </c>
    </row>
    <row r="1105" spans="1:1" x14ac:dyDescent="0.25">
      <c r="A1105" s="120" t="s">
        <v>722</v>
      </c>
    </row>
    <row r="1106" spans="1:1" x14ac:dyDescent="0.25">
      <c r="A1106" s="120" t="s">
        <v>723</v>
      </c>
    </row>
    <row r="1107" spans="1:1" x14ac:dyDescent="0.25">
      <c r="A1107" s="120" t="s">
        <v>724</v>
      </c>
    </row>
    <row r="1108" spans="1:1" x14ac:dyDescent="0.25">
      <c r="A1108" s="120" t="s">
        <v>725</v>
      </c>
    </row>
    <row r="1109" spans="1:1" x14ac:dyDescent="0.25">
      <c r="A1109" s="120" t="s">
        <v>726</v>
      </c>
    </row>
    <row r="1110" spans="1:1" x14ac:dyDescent="0.25">
      <c r="A1110" s="120" t="s">
        <v>727</v>
      </c>
    </row>
    <row r="1111" spans="1:1" x14ac:dyDescent="0.25">
      <c r="A1111" s="120" t="s">
        <v>728</v>
      </c>
    </row>
    <row r="1112" spans="1:1" x14ac:dyDescent="0.25">
      <c r="A1112" s="120" t="s">
        <v>729</v>
      </c>
    </row>
    <row r="1113" spans="1:1" x14ac:dyDescent="0.25">
      <c r="A1113" s="119">
        <v>250011582</v>
      </c>
    </row>
    <row r="1114" spans="1:1" x14ac:dyDescent="0.25">
      <c r="A1114" s="120" t="s">
        <v>2787</v>
      </c>
    </row>
    <row r="1115" spans="1:1" x14ac:dyDescent="0.25">
      <c r="A1115" s="120" t="s">
        <v>2788</v>
      </c>
    </row>
    <row r="1116" spans="1:1" x14ac:dyDescent="0.25">
      <c r="A1116" s="120" t="s">
        <v>2789</v>
      </c>
    </row>
    <row r="1117" spans="1:1" x14ac:dyDescent="0.25">
      <c r="A1117" s="120" t="s">
        <v>2790</v>
      </c>
    </row>
    <row r="1118" spans="1:1" x14ac:dyDescent="0.25">
      <c r="A1118" s="120" t="s">
        <v>1108</v>
      </c>
    </row>
    <row r="1119" spans="1:1" x14ac:dyDescent="0.25">
      <c r="A1119" s="120" t="s">
        <v>2791</v>
      </c>
    </row>
    <row r="1120" spans="1:1" x14ac:dyDescent="0.25">
      <c r="A1120" s="120" t="s">
        <v>2792</v>
      </c>
    </row>
    <row r="1121" spans="1:1" x14ac:dyDescent="0.25">
      <c r="A1121" s="120" t="s">
        <v>2793</v>
      </c>
    </row>
    <row r="1122" spans="1:1" x14ac:dyDescent="0.25">
      <c r="A1122" s="120" t="s">
        <v>2794</v>
      </c>
    </row>
    <row r="1123" spans="1:1" x14ac:dyDescent="0.25">
      <c r="A1123" s="120" t="s">
        <v>2795</v>
      </c>
    </row>
    <row r="1124" spans="1:1" x14ac:dyDescent="0.25">
      <c r="A1124" s="120" t="s">
        <v>2796</v>
      </c>
    </row>
    <row r="1125" spans="1:1" x14ac:dyDescent="0.25">
      <c r="A1125" s="120" t="s">
        <v>2797</v>
      </c>
    </row>
    <row r="1126" spans="1:1" x14ac:dyDescent="0.25">
      <c r="A1126" s="120" t="s">
        <v>2798</v>
      </c>
    </row>
    <row r="1127" spans="1:1" x14ac:dyDescent="0.25">
      <c r="A1127" s="120" t="s">
        <v>2799</v>
      </c>
    </row>
    <row r="1128" spans="1:1" x14ac:dyDescent="0.25">
      <c r="A1128" s="120" t="s">
        <v>2800</v>
      </c>
    </row>
    <row r="1129" spans="1:1" x14ac:dyDescent="0.25">
      <c r="A1129" s="120" t="s">
        <v>2803</v>
      </c>
    </row>
    <row r="1130" spans="1:1" x14ac:dyDescent="0.25">
      <c r="A1130" s="120" t="s">
        <v>2801</v>
      </c>
    </row>
    <row r="1131" spans="1:1" x14ac:dyDescent="0.25">
      <c r="A1131" s="120" t="s">
        <v>2802</v>
      </c>
    </row>
    <row r="1132" spans="1:1" x14ac:dyDescent="0.25">
      <c r="A1132" s="120" t="s">
        <v>2804</v>
      </c>
    </row>
    <row r="1133" spans="1:1" x14ac:dyDescent="0.25">
      <c r="A1133" s="120" t="s">
        <v>2805</v>
      </c>
    </row>
    <row r="1134" spans="1:1" x14ac:dyDescent="0.25">
      <c r="A1134" s="120" t="s">
        <v>2806</v>
      </c>
    </row>
    <row r="1135" spans="1:1" x14ac:dyDescent="0.25">
      <c r="A1135" s="120" t="s">
        <v>2818</v>
      </c>
    </row>
    <row r="1136" spans="1:1" x14ac:dyDescent="0.25">
      <c r="A1136" s="120" t="s">
        <v>2807</v>
      </c>
    </row>
    <row r="1137" spans="1:1" x14ac:dyDescent="0.25">
      <c r="A1137" s="120" t="s">
        <v>2808</v>
      </c>
    </row>
    <row r="1138" spans="1:1" x14ac:dyDescent="0.25">
      <c r="A1138" s="120" t="s">
        <v>2809</v>
      </c>
    </row>
    <row r="1139" spans="1:1" x14ac:dyDescent="0.25">
      <c r="A1139" s="120" t="s">
        <v>2810</v>
      </c>
    </row>
    <row r="1140" spans="1:1" x14ac:dyDescent="0.25">
      <c r="A1140" s="120" t="s">
        <v>2811</v>
      </c>
    </row>
    <row r="1141" spans="1:1" x14ac:dyDescent="0.25">
      <c r="A1141" s="120" t="s">
        <v>2812</v>
      </c>
    </row>
    <row r="1142" spans="1:1" x14ac:dyDescent="0.25">
      <c r="A1142" s="120" t="s">
        <v>2813</v>
      </c>
    </row>
    <row r="1143" spans="1:1" x14ac:dyDescent="0.25">
      <c r="A1143" s="120" t="s">
        <v>2814</v>
      </c>
    </row>
    <row r="1144" spans="1:1" x14ac:dyDescent="0.25">
      <c r="A1144" s="120" t="s">
        <v>2815</v>
      </c>
    </row>
    <row r="1145" spans="1:1" x14ac:dyDescent="0.25">
      <c r="A1145" s="120" t="s">
        <v>2816</v>
      </c>
    </row>
    <row r="1146" spans="1:1" x14ac:dyDescent="0.25">
      <c r="A1146" s="120" t="s">
        <v>2817</v>
      </c>
    </row>
    <row r="1147" spans="1:1" x14ac:dyDescent="0.25">
      <c r="A1147" s="120" t="s">
        <v>684</v>
      </c>
    </row>
    <row r="1148" spans="1:1" x14ac:dyDescent="0.25">
      <c r="A1148" s="120" t="s">
        <v>2819</v>
      </c>
    </row>
    <row r="1149" spans="1:1" x14ac:dyDescent="0.25">
      <c r="A1149" s="120" t="s">
        <v>2820</v>
      </c>
    </row>
    <row r="1150" spans="1:1" x14ac:dyDescent="0.25">
      <c r="A1150" s="120" t="s">
        <v>2821</v>
      </c>
    </row>
    <row r="1151" spans="1:1" x14ac:dyDescent="0.25">
      <c r="A1151" s="120" t="s">
        <v>2822</v>
      </c>
    </row>
    <row r="1152" spans="1:1" x14ac:dyDescent="0.25">
      <c r="A1152" s="120" t="s">
        <v>2823</v>
      </c>
    </row>
    <row r="1153" spans="1:1" x14ac:dyDescent="0.25">
      <c r="A1153" s="120" t="s">
        <v>2824</v>
      </c>
    </row>
    <row r="1154" spans="1:1" x14ac:dyDescent="0.25">
      <c r="A1154" s="120" t="s">
        <v>2825</v>
      </c>
    </row>
    <row r="1155" spans="1:1" x14ac:dyDescent="0.25">
      <c r="A1155" s="119">
        <v>250011988</v>
      </c>
    </row>
    <row r="1156" spans="1:1" x14ac:dyDescent="0.25">
      <c r="A1156" s="120" t="s">
        <v>2826</v>
      </c>
    </row>
    <row r="1157" spans="1:1" x14ac:dyDescent="0.25">
      <c r="A1157" s="120" t="s">
        <v>2827</v>
      </c>
    </row>
    <row r="1158" spans="1:1" x14ac:dyDescent="0.25">
      <c r="A1158" s="120" t="s">
        <v>2829</v>
      </c>
    </row>
    <row r="1159" spans="1:1" x14ac:dyDescent="0.25">
      <c r="A1159" s="120" t="s">
        <v>2833</v>
      </c>
    </row>
    <row r="1160" spans="1:1" x14ac:dyDescent="0.25">
      <c r="A1160" s="120" t="s">
        <v>2835</v>
      </c>
    </row>
    <row r="1161" spans="1:1" x14ac:dyDescent="0.25">
      <c r="A1161" s="120" t="s">
        <v>2836</v>
      </c>
    </row>
    <row r="1162" spans="1:1" x14ac:dyDescent="0.25">
      <c r="A1162" s="120" t="s">
        <v>1383</v>
      </c>
    </row>
    <row r="1163" spans="1:1" x14ac:dyDescent="0.25">
      <c r="A1163" s="120" t="s">
        <v>2838</v>
      </c>
    </row>
    <row r="1164" spans="1:1" x14ac:dyDescent="0.25">
      <c r="A1164" s="120" t="s">
        <v>2839</v>
      </c>
    </row>
    <row r="1165" spans="1:1" x14ac:dyDescent="0.25">
      <c r="A1165" s="120" t="s">
        <v>2694</v>
      </c>
    </row>
    <row r="1166" spans="1:1" x14ac:dyDescent="0.25">
      <c r="A1166" s="120" t="s">
        <v>2840</v>
      </c>
    </row>
    <row r="1167" spans="1:1" x14ac:dyDescent="0.25">
      <c r="A1167" s="120" t="s">
        <v>2841</v>
      </c>
    </row>
    <row r="1168" spans="1:1" x14ac:dyDescent="0.25">
      <c r="A1168" s="120" t="s">
        <v>2843</v>
      </c>
    </row>
    <row r="1169" spans="1:1" x14ac:dyDescent="0.25">
      <c r="A1169" s="120" t="s">
        <v>2845</v>
      </c>
    </row>
    <row r="1170" spans="1:1" x14ac:dyDescent="0.25">
      <c r="A1170" s="120" t="s">
        <v>2846</v>
      </c>
    </row>
    <row r="1171" spans="1:1" x14ac:dyDescent="0.25">
      <c r="A1171" s="120" t="s">
        <v>2847</v>
      </c>
    </row>
    <row r="1172" spans="1:1" x14ac:dyDescent="0.25">
      <c r="A1172" s="120" t="s">
        <v>2848</v>
      </c>
    </row>
    <row r="1173" spans="1:1" x14ac:dyDescent="0.25">
      <c r="A1173" s="120" t="s">
        <v>2849</v>
      </c>
    </row>
    <row r="1174" spans="1:1" x14ac:dyDescent="0.25">
      <c r="A1174" s="120" t="s">
        <v>863</v>
      </c>
    </row>
    <row r="1175" spans="1:1" x14ac:dyDescent="0.25">
      <c r="A1175" s="120" t="s">
        <v>2850</v>
      </c>
    </row>
    <row r="1176" spans="1:1" x14ac:dyDescent="0.25">
      <c r="A1176" s="120" t="s">
        <v>2851</v>
      </c>
    </row>
    <row r="1177" spans="1:1" x14ac:dyDescent="0.25">
      <c r="A1177" s="120" t="s">
        <v>2852</v>
      </c>
    </row>
    <row r="1178" spans="1:1" x14ac:dyDescent="0.25">
      <c r="A1178" s="120" t="s">
        <v>2853</v>
      </c>
    </row>
    <row r="1179" spans="1:1" x14ac:dyDescent="0.25">
      <c r="A1179" s="120" t="s">
        <v>2854</v>
      </c>
    </row>
    <row r="1180" spans="1:1" x14ac:dyDescent="0.25">
      <c r="A1180" s="120" t="s">
        <v>2855</v>
      </c>
    </row>
    <row r="1181" spans="1:1" x14ac:dyDescent="0.25">
      <c r="A1181" s="120" t="s">
        <v>2856</v>
      </c>
    </row>
    <row r="1182" spans="1:1" x14ac:dyDescent="0.25">
      <c r="A1182" s="120" t="s">
        <v>2857</v>
      </c>
    </row>
    <row r="1183" spans="1:1" x14ac:dyDescent="0.25">
      <c r="A1183" s="120" t="s">
        <v>2858</v>
      </c>
    </row>
    <row r="1184" spans="1:1" x14ac:dyDescent="0.25">
      <c r="A1184" s="120" t="s">
        <v>2860</v>
      </c>
    </row>
    <row r="1185" spans="1:1" x14ac:dyDescent="0.25">
      <c r="A1185" s="120" t="s">
        <v>2859</v>
      </c>
    </row>
    <row r="1186" spans="1:1" x14ac:dyDescent="0.25">
      <c r="A1186" s="120" t="s">
        <v>2861</v>
      </c>
    </row>
    <row r="1187" spans="1:1" x14ac:dyDescent="0.25">
      <c r="A1187" s="120" t="s">
        <v>2862</v>
      </c>
    </row>
    <row r="1188" spans="1:1" x14ac:dyDescent="0.25">
      <c r="A1188" s="120" t="s">
        <v>2863</v>
      </c>
    </row>
    <row r="1189" spans="1:1" x14ac:dyDescent="0.25">
      <c r="A1189" s="120" t="s">
        <v>2864</v>
      </c>
    </row>
    <row r="1190" spans="1:1" x14ac:dyDescent="0.25">
      <c r="A1190" s="120" t="s">
        <v>2865</v>
      </c>
    </row>
    <row r="1191" spans="1:1" x14ac:dyDescent="0.25">
      <c r="A1191" s="120" t="s">
        <v>2866</v>
      </c>
    </row>
    <row r="1192" spans="1:1" x14ac:dyDescent="0.25">
      <c r="A1192" s="120" t="s">
        <v>2867</v>
      </c>
    </row>
    <row r="1193" spans="1:1" x14ac:dyDescent="0.25">
      <c r="A1193" s="120" t="s">
        <v>2869</v>
      </c>
    </row>
    <row r="1194" spans="1:1" x14ac:dyDescent="0.25">
      <c r="A1194" s="120" t="s">
        <v>2870</v>
      </c>
    </row>
    <row r="1195" spans="1:1" x14ac:dyDescent="0.25">
      <c r="A1195" s="120" t="s">
        <v>2871</v>
      </c>
    </row>
    <row r="1196" spans="1:1" x14ac:dyDescent="0.25">
      <c r="A1196" s="120" t="s">
        <v>2872</v>
      </c>
    </row>
    <row r="1197" spans="1:1" x14ac:dyDescent="0.25">
      <c r="A1197" s="120" t="s">
        <v>2873</v>
      </c>
    </row>
    <row r="1198" spans="1:1" x14ac:dyDescent="0.25">
      <c r="A1198" s="120" t="s">
        <v>2874</v>
      </c>
    </row>
    <row r="1199" spans="1:1" x14ac:dyDescent="0.25">
      <c r="A1199" s="120" t="s">
        <v>2875</v>
      </c>
    </row>
    <row r="1200" spans="1:1" x14ac:dyDescent="0.25">
      <c r="A1200" s="120" t="s">
        <v>2876</v>
      </c>
    </row>
    <row r="1201" spans="1:1" x14ac:dyDescent="0.25">
      <c r="A1201" s="120" t="s">
        <v>2877</v>
      </c>
    </row>
    <row r="1202" spans="1:1" x14ac:dyDescent="0.25">
      <c r="A1202" s="120" t="s">
        <v>2878</v>
      </c>
    </row>
    <row r="1203" spans="1:1" x14ac:dyDescent="0.25">
      <c r="A1203" s="120" t="s">
        <v>2844</v>
      </c>
    </row>
    <row r="1204" spans="1:1" x14ac:dyDescent="0.25">
      <c r="A1204" s="120" t="s">
        <v>2925</v>
      </c>
    </row>
    <row r="1205" spans="1:1" x14ac:dyDescent="0.25">
      <c r="A1205" s="120" t="s">
        <v>2879</v>
      </c>
    </row>
    <row r="1206" spans="1:1" x14ac:dyDescent="0.25">
      <c r="A1206" s="120" t="s">
        <v>2880</v>
      </c>
    </row>
    <row r="1207" spans="1:1" x14ac:dyDescent="0.25">
      <c r="A1207" s="120" t="s">
        <v>2881</v>
      </c>
    </row>
    <row r="1208" spans="1:1" x14ac:dyDescent="0.25">
      <c r="A1208" s="120" t="s">
        <v>2882</v>
      </c>
    </row>
    <row r="1209" spans="1:1" x14ac:dyDescent="0.25">
      <c r="A1209" s="120" t="s">
        <v>2891</v>
      </c>
    </row>
    <row r="1210" spans="1:1" x14ac:dyDescent="0.25">
      <c r="A1210" s="120" t="s">
        <v>2905</v>
      </c>
    </row>
    <row r="1211" spans="1:1" x14ac:dyDescent="0.25">
      <c r="A1211" s="120" t="s">
        <v>2868</v>
      </c>
    </row>
    <row r="1212" spans="1:1" x14ac:dyDescent="0.25">
      <c r="A1212" s="120" t="s">
        <v>2831</v>
      </c>
    </row>
    <row r="1213" spans="1:1" x14ac:dyDescent="0.25">
      <c r="A1213" s="120" t="s">
        <v>2883</v>
      </c>
    </row>
    <row r="1214" spans="1:1" x14ac:dyDescent="0.25">
      <c r="A1214" s="120" t="s">
        <v>2884</v>
      </c>
    </row>
    <row r="1215" spans="1:1" x14ac:dyDescent="0.25">
      <c r="A1215" s="120" t="s">
        <v>2885</v>
      </c>
    </row>
    <row r="1216" spans="1:1" x14ac:dyDescent="0.25">
      <c r="A1216" s="120" t="s">
        <v>2886</v>
      </c>
    </row>
    <row r="1217" spans="1:1" x14ac:dyDescent="0.25">
      <c r="A1217" s="120" t="s">
        <v>2887</v>
      </c>
    </row>
    <row r="1218" spans="1:1" x14ac:dyDescent="0.25">
      <c r="A1218" s="120" t="s">
        <v>2888</v>
      </c>
    </row>
    <row r="1219" spans="1:1" x14ac:dyDescent="0.25">
      <c r="A1219" s="120" t="s">
        <v>2889</v>
      </c>
    </row>
    <row r="1220" spans="1:1" x14ac:dyDescent="0.25">
      <c r="A1220" s="120" t="s">
        <v>2890</v>
      </c>
    </row>
    <row r="1221" spans="1:1" x14ac:dyDescent="0.25">
      <c r="A1221" s="120" t="s">
        <v>2892</v>
      </c>
    </row>
    <row r="1222" spans="1:1" x14ac:dyDescent="0.25">
      <c r="A1222" s="120" t="s">
        <v>2893</v>
      </c>
    </row>
    <row r="1223" spans="1:1" x14ac:dyDescent="0.25">
      <c r="A1223" s="120" t="s">
        <v>2894</v>
      </c>
    </row>
    <row r="1224" spans="1:1" x14ac:dyDescent="0.25">
      <c r="A1224" s="120" t="s">
        <v>2895</v>
      </c>
    </row>
    <row r="1225" spans="1:1" x14ac:dyDescent="0.25">
      <c r="A1225" s="120" t="s">
        <v>2896</v>
      </c>
    </row>
    <row r="1226" spans="1:1" x14ac:dyDescent="0.25">
      <c r="A1226" s="120" t="s">
        <v>2897</v>
      </c>
    </row>
    <row r="1227" spans="1:1" x14ac:dyDescent="0.25">
      <c r="A1227" s="120" t="s">
        <v>2898</v>
      </c>
    </row>
    <row r="1228" spans="1:1" x14ac:dyDescent="0.25">
      <c r="A1228" s="120" t="s">
        <v>2899</v>
      </c>
    </row>
    <row r="1229" spans="1:1" x14ac:dyDescent="0.25">
      <c r="A1229" s="120" t="s">
        <v>2900</v>
      </c>
    </row>
    <row r="1230" spans="1:1" x14ac:dyDescent="0.25">
      <c r="A1230" s="120" t="s">
        <v>2901</v>
      </c>
    </row>
    <row r="1231" spans="1:1" x14ac:dyDescent="0.25">
      <c r="A1231" s="120" t="s">
        <v>2902</v>
      </c>
    </row>
    <row r="1232" spans="1:1" x14ac:dyDescent="0.25">
      <c r="A1232" s="120" t="s">
        <v>2903</v>
      </c>
    </row>
    <row r="1233" spans="1:1" x14ac:dyDescent="0.25">
      <c r="A1233" s="120" t="s">
        <v>2904</v>
      </c>
    </row>
    <row r="1234" spans="1:1" x14ac:dyDescent="0.25">
      <c r="A1234" s="120" t="s">
        <v>2906</v>
      </c>
    </row>
    <row r="1235" spans="1:1" x14ac:dyDescent="0.25">
      <c r="A1235" s="120" t="s">
        <v>1980</v>
      </c>
    </row>
    <row r="1236" spans="1:1" x14ac:dyDescent="0.25">
      <c r="A1236" s="120" t="s">
        <v>2907</v>
      </c>
    </row>
    <row r="1237" spans="1:1" x14ac:dyDescent="0.25">
      <c r="A1237" s="120" t="s">
        <v>2908</v>
      </c>
    </row>
    <row r="1238" spans="1:1" x14ac:dyDescent="0.25">
      <c r="A1238" s="120" t="s">
        <v>2909</v>
      </c>
    </row>
    <row r="1239" spans="1:1" x14ac:dyDescent="0.25">
      <c r="A1239" s="120" t="s">
        <v>2910</v>
      </c>
    </row>
    <row r="1240" spans="1:1" x14ac:dyDescent="0.25">
      <c r="A1240" s="120" t="s">
        <v>2911</v>
      </c>
    </row>
    <row r="1241" spans="1:1" x14ac:dyDescent="0.25">
      <c r="A1241" s="120" t="s">
        <v>2912</v>
      </c>
    </row>
    <row r="1242" spans="1:1" x14ac:dyDescent="0.25">
      <c r="A1242" s="120" t="s">
        <v>2913</v>
      </c>
    </row>
    <row r="1243" spans="1:1" x14ac:dyDescent="0.25">
      <c r="A1243" s="120" t="s">
        <v>2914</v>
      </c>
    </row>
    <row r="1244" spans="1:1" x14ac:dyDescent="0.25">
      <c r="A1244" s="120" t="s">
        <v>2915</v>
      </c>
    </row>
    <row r="1245" spans="1:1" x14ac:dyDescent="0.25">
      <c r="A1245" s="120" t="s">
        <v>2916</v>
      </c>
    </row>
    <row r="1246" spans="1:1" x14ac:dyDescent="0.25">
      <c r="A1246" s="120" t="s">
        <v>2917</v>
      </c>
    </row>
    <row r="1247" spans="1:1" x14ac:dyDescent="0.25">
      <c r="A1247" s="120" t="s">
        <v>2918</v>
      </c>
    </row>
    <row r="1248" spans="1:1" x14ac:dyDescent="0.25">
      <c r="A1248" s="120" t="s">
        <v>2919</v>
      </c>
    </row>
    <row r="1249" spans="1:1" x14ac:dyDescent="0.25">
      <c r="A1249" s="120" t="s">
        <v>2920</v>
      </c>
    </row>
    <row r="1250" spans="1:1" x14ac:dyDescent="0.25">
      <c r="A1250" s="120" t="s">
        <v>2921</v>
      </c>
    </row>
    <row r="1251" spans="1:1" x14ac:dyDescent="0.25">
      <c r="A1251" s="120" t="s">
        <v>2922</v>
      </c>
    </row>
    <row r="1252" spans="1:1" x14ac:dyDescent="0.25">
      <c r="A1252" s="120" t="s">
        <v>2923</v>
      </c>
    </row>
    <row r="1253" spans="1:1" x14ac:dyDescent="0.25">
      <c r="A1253" s="120" t="s">
        <v>2924</v>
      </c>
    </row>
    <row r="1254" spans="1:1" x14ac:dyDescent="0.25">
      <c r="A1254" s="120" t="s">
        <v>2926</v>
      </c>
    </row>
    <row r="1255" spans="1:1" x14ac:dyDescent="0.25">
      <c r="A1255" s="120" t="s">
        <v>2927</v>
      </c>
    </row>
    <row r="1256" spans="1:1" x14ac:dyDescent="0.25">
      <c r="A1256" s="120" t="s">
        <v>2928</v>
      </c>
    </row>
    <row r="1257" spans="1:1" x14ac:dyDescent="0.25">
      <c r="A1257" s="120" t="s">
        <v>2929</v>
      </c>
    </row>
    <row r="1258" spans="1:1" x14ac:dyDescent="0.25">
      <c r="A1258" s="120" t="s">
        <v>2930</v>
      </c>
    </row>
    <row r="1259" spans="1:1" x14ac:dyDescent="0.25">
      <c r="A1259" s="120" t="s">
        <v>2931</v>
      </c>
    </row>
    <row r="1260" spans="1:1" x14ac:dyDescent="0.25">
      <c r="A1260" s="120" t="s">
        <v>2932</v>
      </c>
    </row>
    <row r="1261" spans="1:1" x14ac:dyDescent="0.25">
      <c r="A1261" s="120" t="s">
        <v>2933</v>
      </c>
    </row>
    <row r="1262" spans="1:1" x14ac:dyDescent="0.25">
      <c r="A1262" s="120" t="s">
        <v>2934</v>
      </c>
    </row>
    <row r="1263" spans="1:1" x14ac:dyDescent="0.25">
      <c r="A1263" s="120" t="s">
        <v>2935</v>
      </c>
    </row>
    <row r="1264" spans="1:1" x14ac:dyDescent="0.25">
      <c r="A1264" s="120" t="s">
        <v>2936</v>
      </c>
    </row>
    <row r="1265" spans="1:1" x14ac:dyDescent="0.25">
      <c r="A1265" s="120" t="s">
        <v>2937</v>
      </c>
    </row>
    <row r="1266" spans="1:1" x14ac:dyDescent="0.25">
      <c r="A1266" s="119">
        <v>250014818</v>
      </c>
    </row>
    <row r="1267" spans="1:1" x14ac:dyDescent="0.25">
      <c r="A1267" s="120" t="s">
        <v>2112</v>
      </c>
    </row>
    <row r="1268" spans="1:1" x14ac:dyDescent="0.25">
      <c r="A1268" s="120" t="s">
        <v>2114</v>
      </c>
    </row>
    <row r="1269" spans="1:1" x14ac:dyDescent="0.25">
      <c r="A1269" s="120" t="s">
        <v>2115</v>
      </c>
    </row>
    <row r="1270" spans="1:1" x14ac:dyDescent="0.25">
      <c r="A1270" s="120" t="s">
        <v>2116</v>
      </c>
    </row>
    <row r="1271" spans="1:1" x14ac:dyDescent="0.25">
      <c r="A1271" s="120" t="s">
        <v>2117</v>
      </c>
    </row>
    <row r="1272" spans="1:1" x14ac:dyDescent="0.25">
      <c r="A1272" s="120" t="s">
        <v>2118</v>
      </c>
    </row>
    <row r="1273" spans="1:1" x14ac:dyDescent="0.25">
      <c r="A1273" s="120" t="s">
        <v>2119</v>
      </c>
    </row>
    <row r="1274" spans="1:1" x14ac:dyDescent="0.25">
      <c r="A1274" s="120" t="s">
        <v>2120</v>
      </c>
    </row>
    <row r="1275" spans="1:1" x14ac:dyDescent="0.25">
      <c r="A1275" s="120" t="s">
        <v>2121</v>
      </c>
    </row>
    <row r="1276" spans="1:1" x14ac:dyDescent="0.25">
      <c r="A1276" s="120" t="s">
        <v>2122</v>
      </c>
    </row>
    <row r="1277" spans="1:1" x14ac:dyDescent="0.25">
      <c r="A1277" s="120" t="s">
        <v>2123</v>
      </c>
    </row>
    <row r="1278" spans="1:1" x14ac:dyDescent="0.25">
      <c r="A1278" s="120" t="s">
        <v>2124</v>
      </c>
    </row>
    <row r="1279" spans="1:1" x14ac:dyDescent="0.25">
      <c r="A1279" s="120" t="s">
        <v>2125</v>
      </c>
    </row>
    <row r="1280" spans="1:1" x14ac:dyDescent="0.25">
      <c r="A1280" s="120" t="s">
        <v>2126</v>
      </c>
    </row>
    <row r="1281" spans="1:1" x14ac:dyDescent="0.25">
      <c r="A1281" s="120" t="s">
        <v>1288</v>
      </c>
    </row>
    <row r="1282" spans="1:1" x14ac:dyDescent="0.25">
      <c r="A1282" s="120" t="s">
        <v>2127</v>
      </c>
    </row>
    <row r="1283" spans="1:1" x14ac:dyDescent="0.25">
      <c r="A1283" s="120" t="s">
        <v>2128</v>
      </c>
    </row>
    <row r="1284" spans="1:1" x14ac:dyDescent="0.25">
      <c r="A1284" s="120" t="s">
        <v>2134</v>
      </c>
    </row>
    <row r="1285" spans="1:1" x14ac:dyDescent="0.25">
      <c r="A1285" s="120" t="s">
        <v>2129</v>
      </c>
    </row>
    <row r="1286" spans="1:1" x14ac:dyDescent="0.25">
      <c r="A1286" s="120" t="s">
        <v>2130</v>
      </c>
    </row>
    <row r="1287" spans="1:1" x14ac:dyDescent="0.25">
      <c r="A1287" s="120" t="s">
        <v>2131</v>
      </c>
    </row>
    <row r="1288" spans="1:1" x14ac:dyDescent="0.25">
      <c r="A1288" s="120" t="s">
        <v>2132</v>
      </c>
    </row>
    <row r="1289" spans="1:1" x14ac:dyDescent="0.25">
      <c r="A1289" s="120" t="s">
        <v>2135</v>
      </c>
    </row>
    <row r="1290" spans="1:1" x14ac:dyDescent="0.25">
      <c r="A1290" s="120" t="s">
        <v>2155</v>
      </c>
    </row>
    <row r="1291" spans="1:1" x14ac:dyDescent="0.25">
      <c r="A1291" s="120" t="s">
        <v>2136</v>
      </c>
    </row>
    <row r="1292" spans="1:1" x14ac:dyDescent="0.25">
      <c r="A1292" s="120" t="s">
        <v>2137</v>
      </c>
    </row>
    <row r="1293" spans="1:1" x14ac:dyDescent="0.25">
      <c r="A1293" s="120" t="s">
        <v>2138</v>
      </c>
    </row>
    <row r="1294" spans="1:1" x14ac:dyDescent="0.25">
      <c r="A1294" s="120" t="s">
        <v>2139</v>
      </c>
    </row>
    <row r="1295" spans="1:1" x14ac:dyDescent="0.25">
      <c r="A1295" s="120" t="s">
        <v>2140</v>
      </c>
    </row>
    <row r="1296" spans="1:1" x14ac:dyDescent="0.25">
      <c r="A1296" s="119">
        <v>250014883</v>
      </c>
    </row>
    <row r="1297" spans="1:1" x14ac:dyDescent="0.25">
      <c r="A1297" s="120" t="s">
        <v>734</v>
      </c>
    </row>
    <row r="1298" spans="1:1" x14ac:dyDescent="0.25">
      <c r="A1298" s="120" t="s">
        <v>735</v>
      </c>
    </row>
    <row r="1299" spans="1:1" x14ac:dyDescent="0.25">
      <c r="A1299" s="120" t="s">
        <v>737</v>
      </c>
    </row>
    <row r="1300" spans="1:1" x14ac:dyDescent="0.25">
      <c r="A1300" s="120" t="s">
        <v>739</v>
      </c>
    </row>
    <row r="1301" spans="1:1" x14ac:dyDescent="0.25">
      <c r="A1301" s="120" t="s">
        <v>742</v>
      </c>
    </row>
    <row r="1302" spans="1:1" x14ac:dyDescent="0.25">
      <c r="A1302" s="120" t="s">
        <v>743</v>
      </c>
    </row>
    <row r="1303" spans="1:1" x14ac:dyDescent="0.25">
      <c r="A1303" s="120" t="s">
        <v>744</v>
      </c>
    </row>
    <row r="1304" spans="1:1" x14ac:dyDescent="0.25">
      <c r="A1304" s="120" t="s">
        <v>745</v>
      </c>
    </row>
    <row r="1305" spans="1:1" x14ac:dyDescent="0.25">
      <c r="A1305" s="120" t="s">
        <v>746</v>
      </c>
    </row>
    <row r="1306" spans="1:1" x14ac:dyDescent="0.25">
      <c r="A1306" s="120" t="s">
        <v>747</v>
      </c>
    </row>
    <row r="1307" spans="1:1" x14ac:dyDescent="0.25">
      <c r="A1307" s="120" t="s">
        <v>748</v>
      </c>
    </row>
    <row r="1308" spans="1:1" x14ac:dyDescent="0.25">
      <c r="A1308" s="120" t="s">
        <v>750</v>
      </c>
    </row>
    <row r="1309" spans="1:1" x14ac:dyDescent="0.25">
      <c r="A1309" s="120" t="s">
        <v>751</v>
      </c>
    </row>
    <row r="1310" spans="1:1" x14ac:dyDescent="0.25">
      <c r="A1310" s="120" t="s">
        <v>752</v>
      </c>
    </row>
    <row r="1311" spans="1:1" x14ac:dyDescent="0.25">
      <c r="A1311" s="120" t="s">
        <v>753</v>
      </c>
    </row>
    <row r="1312" spans="1:1" x14ac:dyDescent="0.25">
      <c r="A1312" s="120" t="s">
        <v>755</v>
      </c>
    </row>
    <row r="1313" spans="1:1" x14ac:dyDescent="0.25">
      <c r="A1313" s="120" t="s">
        <v>756</v>
      </c>
    </row>
    <row r="1314" spans="1:1" x14ac:dyDescent="0.25">
      <c r="A1314" s="120" t="s">
        <v>758</v>
      </c>
    </row>
    <row r="1315" spans="1:1" x14ac:dyDescent="0.25">
      <c r="A1315" s="120" t="s">
        <v>759</v>
      </c>
    </row>
    <row r="1316" spans="1:1" x14ac:dyDescent="0.25">
      <c r="A1316" s="120" t="s">
        <v>760</v>
      </c>
    </row>
    <row r="1317" spans="1:1" x14ac:dyDescent="0.25">
      <c r="A1317" s="120" t="s">
        <v>761</v>
      </c>
    </row>
    <row r="1318" spans="1:1" x14ac:dyDescent="0.25">
      <c r="A1318" s="120" t="s">
        <v>762</v>
      </c>
    </row>
    <row r="1319" spans="1:1" x14ac:dyDescent="0.25">
      <c r="A1319" s="120" t="s">
        <v>740</v>
      </c>
    </row>
    <row r="1320" spans="1:1" x14ac:dyDescent="0.25">
      <c r="A1320" s="120" t="s">
        <v>749</v>
      </c>
    </row>
    <row r="1321" spans="1:1" x14ac:dyDescent="0.25">
      <c r="A1321" s="120" t="s">
        <v>763</v>
      </c>
    </row>
    <row r="1322" spans="1:1" x14ac:dyDescent="0.25">
      <c r="A1322" s="120" t="s">
        <v>730</v>
      </c>
    </row>
    <row r="1323" spans="1:1" x14ac:dyDescent="0.25">
      <c r="A1323" s="120" t="s">
        <v>738</v>
      </c>
    </row>
    <row r="1324" spans="1:1" x14ac:dyDescent="0.25">
      <c r="A1324" s="120" t="s">
        <v>765</v>
      </c>
    </row>
    <row r="1325" spans="1:1" x14ac:dyDescent="0.25">
      <c r="A1325" s="120" t="s">
        <v>767</v>
      </c>
    </row>
    <row r="1326" spans="1:1" x14ac:dyDescent="0.25">
      <c r="A1326" s="120" t="s">
        <v>777</v>
      </c>
    </row>
    <row r="1327" spans="1:1" x14ac:dyDescent="0.25">
      <c r="A1327" s="120" t="s">
        <v>741</v>
      </c>
    </row>
    <row r="1328" spans="1:1" x14ac:dyDescent="0.25">
      <c r="A1328" s="120" t="s">
        <v>754</v>
      </c>
    </row>
    <row r="1329" spans="1:1" x14ac:dyDescent="0.25">
      <c r="A1329" s="120" t="s">
        <v>757</v>
      </c>
    </row>
    <row r="1330" spans="1:1" x14ac:dyDescent="0.25">
      <c r="A1330" s="120" t="s">
        <v>775</v>
      </c>
    </row>
    <row r="1331" spans="1:1" x14ac:dyDescent="0.25">
      <c r="A1331" s="120" t="s">
        <v>764</v>
      </c>
    </row>
    <row r="1332" spans="1:1" x14ac:dyDescent="0.25">
      <c r="A1332" s="120" t="s">
        <v>736</v>
      </c>
    </row>
    <row r="1333" spans="1:1" x14ac:dyDescent="0.25">
      <c r="A1333" s="120" t="s">
        <v>766</v>
      </c>
    </row>
    <row r="1334" spans="1:1" x14ac:dyDescent="0.25">
      <c r="A1334" s="120" t="s">
        <v>768</v>
      </c>
    </row>
    <row r="1335" spans="1:1" x14ac:dyDescent="0.25">
      <c r="A1335" s="120" t="s">
        <v>769</v>
      </c>
    </row>
    <row r="1336" spans="1:1" x14ac:dyDescent="0.25">
      <c r="A1336" s="120" t="s">
        <v>770</v>
      </c>
    </row>
    <row r="1337" spans="1:1" x14ac:dyDescent="0.25">
      <c r="A1337" s="120" t="s">
        <v>771</v>
      </c>
    </row>
    <row r="1338" spans="1:1" x14ac:dyDescent="0.25">
      <c r="A1338" s="120" t="s">
        <v>772</v>
      </c>
    </row>
    <row r="1339" spans="1:1" x14ac:dyDescent="0.25">
      <c r="A1339" s="120" t="s">
        <v>773</v>
      </c>
    </row>
    <row r="1340" spans="1:1" x14ac:dyDescent="0.25">
      <c r="A1340" s="120" t="s">
        <v>774</v>
      </c>
    </row>
    <row r="1341" spans="1:1" x14ac:dyDescent="0.25">
      <c r="A1341" s="120" t="s">
        <v>776</v>
      </c>
    </row>
    <row r="1342" spans="1:1" x14ac:dyDescent="0.25">
      <c r="A1342" s="120" t="s">
        <v>778</v>
      </c>
    </row>
    <row r="1343" spans="1:1" x14ac:dyDescent="0.25">
      <c r="A1343" s="120" t="s">
        <v>779</v>
      </c>
    </row>
    <row r="1344" spans="1:1" x14ac:dyDescent="0.25">
      <c r="A1344" s="120" t="s">
        <v>780</v>
      </c>
    </row>
    <row r="1345" spans="1:1" x14ac:dyDescent="0.25">
      <c r="A1345" s="120" t="s">
        <v>781</v>
      </c>
    </row>
    <row r="1346" spans="1:1" x14ac:dyDescent="0.25">
      <c r="A1346" s="120" t="s">
        <v>782</v>
      </c>
    </row>
    <row r="1347" spans="1:1" x14ac:dyDescent="0.25">
      <c r="A1347" s="120" t="s">
        <v>783</v>
      </c>
    </row>
    <row r="1348" spans="1:1" x14ac:dyDescent="0.25">
      <c r="A1348" s="119">
        <v>250016631</v>
      </c>
    </row>
    <row r="1349" spans="1:1" x14ac:dyDescent="0.25">
      <c r="A1349" s="120" t="s">
        <v>1287</v>
      </c>
    </row>
    <row r="1350" spans="1:1" x14ac:dyDescent="0.25">
      <c r="A1350" s="120" t="s">
        <v>1289</v>
      </c>
    </row>
    <row r="1351" spans="1:1" x14ac:dyDescent="0.25">
      <c r="A1351" s="120" t="s">
        <v>1290</v>
      </c>
    </row>
    <row r="1352" spans="1:1" x14ac:dyDescent="0.25">
      <c r="A1352" s="120" t="s">
        <v>1291</v>
      </c>
    </row>
    <row r="1353" spans="1:1" x14ac:dyDescent="0.25">
      <c r="A1353" s="120" t="s">
        <v>1293</v>
      </c>
    </row>
    <row r="1354" spans="1:1" x14ac:dyDescent="0.25">
      <c r="A1354" s="120" t="s">
        <v>1294</v>
      </c>
    </row>
    <row r="1355" spans="1:1" x14ac:dyDescent="0.25">
      <c r="A1355" s="120" t="s">
        <v>1298</v>
      </c>
    </row>
    <row r="1356" spans="1:1" x14ac:dyDescent="0.25">
      <c r="A1356" s="120" t="s">
        <v>1307</v>
      </c>
    </row>
    <row r="1357" spans="1:1" x14ac:dyDescent="0.25">
      <c r="A1357" s="120" t="s">
        <v>1299</v>
      </c>
    </row>
    <row r="1358" spans="1:1" x14ac:dyDescent="0.25">
      <c r="A1358" s="120" t="s">
        <v>1292</v>
      </c>
    </row>
    <row r="1359" spans="1:1" x14ac:dyDescent="0.25">
      <c r="A1359" s="120" t="s">
        <v>1295</v>
      </c>
    </row>
    <row r="1360" spans="1:1" x14ac:dyDescent="0.25">
      <c r="A1360" s="120" t="s">
        <v>1296</v>
      </c>
    </row>
    <row r="1361" spans="1:1" x14ac:dyDescent="0.25">
      <c r="A1361" s="120" t="s">
        <v>1297</v>
      </c>
    </row>
    <row r="1362" spans="1:1" x14ac:dyDescent="0.25">
      <c r="A1362" s="120" t="s">
        <v>1308</v>
      </c>
    </row>
    <row r="1363" spans="1:1" x14ac:dyDescent="0.25">
      <c r="A1363" s="120" t="s">
        <v>1318</v>
      </c>
    </row>
    <row r="1364" spans="1:1" x14ac:dyDescent="0.25">
      <c r="A1364" s="120" t="s">
        <v>1300</v>
      </c>
    </row>
    <row r="1365" spans="1:1" x14ac:dyDescent="0.25">
      <c r="A1365" s="120" t="s">
        <v>1301</v>
      </c>
    </row>
    <row r="1366" spans="1:1" x14ac:dyDescent="0.25">
      <c r="A1366" s="120" t="s">
        <v>1302</v>
      </c>
    </row>
    <row r="1367" spans="1:1" x14ac:dyDescent="0.25">
      <c r="A1367" s="120" t="s">
        <v>1303</v>
      </c>
    </row>
    <row r="1368" spans="1:1" x14ac:dyDescent="0.25">
      <c r="A1368" s="120" t="s">
        <v>1304</v>
      </c>
    </row>
    <row r="1369" spans="1:1" x14ac:dyDescent="0.25">
      <c r="A1369" s="120" t="s">
        <v>1305</v>
      </c>
    </row>
    <row r="1370" spans="1:1" x14ac:dyDescent="0.25">
      <c r="A1370" s="120" t="s">
        <v>1306</v>
      </c>
    </row>
    <row r="1371" spans="1:1" x14ac:dyDescent="0.25">
      <c r="A1371" s="120" t="s">
        <v>1309</v>
      </c>
    </row>
    <row r="1372" spans="1:1" x14ac:dyDescent="0.25">
      <c r="A1372" s="120" t="s">
        <v>1310</v>
      </c>
    </row>
    <row r="1373" spans="1:1" x14ac:dyDescent="0.25">
      <c r="A1373" s="120" t="s">
        <v>1311</v>
      </c>
    </row>
    <row r="1374" spans="1:1" x14ac:dyDescent="0.25">
      <c r="A1374" s="120" t="s">
        <v>1312</v>
      </c>
    </row>
    <row r="1375" spans="1:1" x14ac:dyDescent="0.25">
      <c r="A1375" s="120" t="s">
        <v>1313</v>
      </c>
    </row>
    <row r="1376" spans="1:1" x14ac:dyDescent="0.25">
      <c r="A1376" s="120" t="s">
        <v>1314</v>
      </c>
    </row>
    <row r="1377" spans="1:1" x14ac:dyDescent="0.25">
      <c r="A1377" s="120" t="s">
        <v>1315</v>
      </c>
    </row>
    <row r="1378" spans="1:1" x14ac:dyDescent="0.25">
      <c r="A1378" s="120" t="s">
        <v>1316</v>
      </c>
    </row>
    <row r="1379" spans="1:1" x14ac:dyDescent="0.25">
      <c r="A1379" s="120" t="s">
        <v>1317</v>
      </c>
    </row>
    <row r="1380" spans="1:1" x14ac:dyDescent="0.25">
      <c r="A1380" s="119">
        <v>390006534</v>
      </c>
    </row>
    <row r="1381" spans="1:1" x14ac:dyDescent="0.25">
      <c r="A1381" s="120" t="s">
        <v>4424</v>
      </c>
    </row>
    <row r="1382" spans="1:1" x14ac:dyDescent="0.25">
      <c r="A1382" s="120" t="s">
        <v>4433</v>
      </c>
    </row>
    <row r="1383" spans="1:1" x14ac:dyDescent="0.25">
      <c r="A1383" s="120" t="s">
        <v>3515</v>
      </c>
    </row>
    <row r="1384" spans="1:1" x14ac:dyDescent="0.25">
      <c r="A1384" s="120" t="s">
        <v>4434</v>
      </c>
    </row>
    <row r="1385" spans="1:1" x14ac:dyDescent="0.25">
      <c r="A1385" s="120" t="s">
        <v>4435</v>
      </c>
    </row>
    <row r="1386" spans="1:1" x14ac:dyDescent="0.25">
      <c r="A1386" s="120" t="s">
        <v>4436</v>
      </c>
    </row>
    <row r="1387" spans="1:1" x14ac:dyDescent="0.25">
      <c r="A1387" s="120" t="s">
        <v>4437</v>
      </c>
    </row>
    <row r="1388" spans="1:1" x14ac:dyDescent="0.25">
      <c r="A1388" s="120" t="s">
        <v>4446</v>
      </c>
    </row>
    <row r="1389" spans="1:1" x14ac:dyDescent="0.25">
      <c r="A1389" s="120" t="s">
        <v>4438</v>
      </c>
    </row>
    <row r="1390" spans="1:1" x14ac:dyDescent="0.25">
      <c r="A1390" s="120" t="s">
        <v>4439</v>
      </c>
    </row>
    <row r="1391" spans="1:1" x14ac:dyDescent="0.25">
      <c r="A1391" s="120" t="s">
        <v>4440</v>
      </c>
    </row>
    <row r="1392" spans="1:1" x14ac:dyDescent="0.25">
      <c r="A1392" s="120" t="s">
        <v>4441</v>
      </c>
    </row>
    <row r="1393" spans="1:1" x14ac:dyDescent="0.25">
      <c r="A1393" s="120" t="s">
        <v>4442</v>
      </c>
    </row>
    <row r="1394" spans="1:1" x14ac:dyDescent="0.25">
      <c r="A1394" s="120" t="s">
        <v>4443</v>
      </c>
    </row>
    <row r="1395" spans="1:1" x14ac:dyDescent="0.25">
      <c r="A1395" s="120" t="s">
        <v>4444</v>
      </c>
    </row>
    <row r="1396" spans="1:1" x14ac:dyDescent="0.25">
      <c r="A1396" s="120" t="s">
        <v>4445</v>
      </c>
    </row>
    <row r="1397" spans="1:1" x14ac:dyDescent="0.25">
      <c r="A1397" s="119">
        <v>390006542</v>
      </c>
    </row>
    <row r="1398" spans="1:1" x14ac:dyDescent="0.25">
      <c r="A1398" s="120" t="s">
        <v>4431</v>
      </c>
    </row>
    <row r="1399" spans="1:1" x14ac:dyDescent="0.25">
      <c r="A1399" s="120" t="s">
        <v>4447</v>
      </c>
    </row>
    <row r="1400" spans="1:1" x14ac:dyDescent="0.25">
      <c r="A1400" s="120" t="s">
        <v>4448</v>
      </c>
    </row>
    <row r="1401" spans="1:1" x14ac:dyDescent="0.25">
      <c r="A1401" s="120" t="s">
        <v>3449</v>
      </c>
    </row>
    <row r="1402" spans="1:1" x14ac:dyDescent="0.25">
      <c r="A1402" s="120" t="s">
        <v>4449</v>
      </c>
    </row>
    <row r="1403" spans="1:1" x14ac:dyDescent="0.25">
      <c r="A1403" s="120" t="s">
        <v>4450</v>
      </c>
    </row>
    <row r="1404" spans="1:1" x14ac:dyDescent="0.25">
      <c r="A1404" s="120" t="s">
        <v>1108</v>
      </c>
    </row>
    <row r="1405" spans="1:1" x14ac:dyDescent="0.25">
      <c r="A1405" s="120" t="s">
        <v>4451</v>
      </c>
    </row>
    <row r="1406" spans="1:1" x14ac:dyDescent="0.25">
      <c r="A1406" s="120" t="s">
        <v>4452</v>
      </c>
    </row>
    <row r="1407" spans="1:1" x14ac:dyDescent="0.25">
      <c r="A1407" s="120" t="s">
        <v>4453</v>
      </c>
    </row>
    <row r="1408" spans="1:1" x14ac:dyDescent="0.25">
      <c r="A1408" s="120" t="s">
        <v>895</v>
      </c>
    </row>
    <row r="1409" spans="1:1" x14ac:dyDescent="0.25">
      <c r="A1409" s="120" t="s">
        <v>4455</v>
      </c>
    </row>
    <row r="1410" spans="1:1" x14ac:dyDescent="0.25">
      <c r="A1410" s="120" t="s">
        <v>4456</v>
      </c>
    </row>
    <row r="1411" spans="1:1" x14ac:dyDescent="0.25">
      <c r="A1411" s="120" t="s">
        <v>4457</v>
      </c>
    </row>
    <row r="1412" spans="1:1" x14ac:dyDescent="0.25">
      <c r="A1412" s="120" t="s">
        <v>4458</v>
      </c>
    </row>
    <row r="1413" spans="1:1" x14ac:dyDescent="0.25">
      <c r="A1413" s="120" t="s">
        <v>752</v>
      </c>
    </row>
    <row r="1414" spans="1:1" x14ac:dyDescent="0.25">
      <c r="A1414" s="120" t="s">
        <v>1683</v>
      </c>
    </row>
    <row r="1415" spans="1:1" x14ac:dyDescent="0.25">
      <c r="A1415" s="120" t="s">
        <v>4459</v>
      </c>
    </row>
    <row r="1416" spans="1:1" x14ac:dyDescent="0.25">
      <c r="A1416" s="120" t="s">
        <v>4460</v>
      </c>
    </row>
    <row r="1417" spans="1:1" x14ac:dyDescent="0.25">
      <c r="A1417" s="120" t="s">
        <v>4461</v>
      </c>
    </row>
    <row r="1418" spans="1:1" x14ac:dyDescent="0.25">
      <c r="A1418" s="120" t="s">
        <v>4462</v>
      </c>
    </row>
    <row r="1419" spans="1:1" x14ac:dyDescent="0.25">
      <c r="A1419" s="120" t="s">
        <v>4463</v>
      </c>
    </row>
    <row r="1420" spans="1:1" x14ac:dyDescent="0.25">
      <c r="A1420" s="120" t="s">
        <v>4464</v>
      </c>
    </row>
    <row r="1421" spans="1:1" x14ac:dyDescent="0.25">
      <c r="A1421" s="120" t="s">
        <v>2564</v>
      </c>
    </row>
    <row r="1422" spans="1:1" x14ac:dyDescent="0.25">
      <c r="A1422" s="120" t="s">
        <v>4465</v>
      </c>
    </row>
    <row r="1423" spans="1:1" x14ac:dyDescent="0.25">
      <c r="A1423" s="120" t="s">
        <v>914</v>
      </c>
    </row>
    <row r="1424" spans="1:1" x14ac:dyDescent="0.25">
      <c r="A1424" s="120" t="s">
        <v>4466</v>
      </c>
    </row>
    <row r="1425" spans="1:1" x14ac:dyDescent="0.25">
      <c r="A1425" s="120" t="s">
        <v>1323</v>
      </c>
    </row>
    <row r="1426" spans="1:1" x14ac:dyDescent="0.25">
      <c r="A1426" s="120" t="s">
        <v>2844</v>
      </c>
    </row>
    <row r="1427" spans="1:1" x14ac:dyDescent="0.25">
      <c r="A1427" s="120" t="s">
        <v>4479</v>
      </c>
    </row>
    <row r="1428" spans="1:1" x14ac:dyDescent="0.25">
      <c r="A1428" s="120" t="s">
        <v>985</v>
      </c>
    </row>
    <row r="1429" spans="1:1" x14ac:dyDescent="0.25">
      <c r="A1429" s="120" t="s">
        <v>4467</v>
      </c>
    </row>
    <row r="1430" spans="1:1" x14ac:dyDescent="0.25">
      <c r="A1430" s="120" t="s">
        <v>4468</v>
      </c>
    </row>
    <row r="1431" spans="1:1" x14ac:dyDescent="0.25">
      <c r="A1431" s="120" t="s">
        <v>4469</v>
      </c>
    </row>
    <row r="1432" spans="1:1" x14ac:dyDescent="0.25">
      <c r="A1432" s="120" t="s">
        <v>4470</v>
      </c>
    </row>
    <row r="1433" spans="1:1" x14ac:dyDescent="0.25">
      <c r="A1433" s="120" t="s">
        <v>4471</v>
      </c>
    </row>
    <row r="1434" spans="1:1" x14ac:dyDescent="0.25">
      <c r="A1434" s="120" t="s">
        <v>4472</v>
      </c>
    </row>
    <row r="1435" spans="1:1" x14ac:dyDescent="0.25">
      <c r="A1435" s="120" t="s">
        <v>4473</v>
      </c>
    </row>
    <row r="1436" spans="1:1" x14ac:dyDescent="0.25">
      <c r="A1436" s="120" t="s">
        <v>4474</v>
      </c>
    </row>
    <row r="1437" spans="1:1" x14ac:dyDescent="0.25">
      <c r="A1437" s="120" t="s">
        <v>4475</v>
      </c>
    </row>
    <row r="1438" spans="1:1" x14ac:dyDescent="0.25">
      <c r="A1438" s="120" t="s">
        <v>2745</v>
      </c>
    </row>
    <row r="1439" spans="1:1" x14ac:dyDescent="0.25">
      <c r="A1439" s="120" t="s">
        <v>1453</v>
      </c>
    </row>
    <row r="1440" spans="1:1" x14ac:dyDescent="0.25">
      <c r="A1440" s="120" t="s">
        <v>4476</v>
      </c>
    </row>
    <row r="1441" spans="1:1" x14ac:dyDescent="0.25">
      <c r="A1441" s="120" t="s">
        <v>4477</v>
      </c>
    </row>
    <row r="1442" spans="1:1" x14ac:dyDescent="0.25">
      <c r="A1442" s="120" t="s">
        <v>4478</v>
      </c>
    </row>
    <row r="1443" spans="1:1" x14ac:dyDescent="0.25">
      <c r="A1443" s="120" t="s">
        <v>3463</v>
      </c>
    </row>
    <row r="1444" spans="1:1" x14ac:dyDescent="0.25">
      <c r="A1444" s="119">
        <v>390006559</v>
      </c>
    </row>
    <row r="1445" spans="1:1" x14ac:dyDescent="0.25">
      <c r="A1445" s="120" t="s">
        <v>4429</v>
      </c>
    </row>
    <row r="1446" spans="1:1" x14ac:dyDescent="0.25">
      <c r="A1446" s="120" t="s">
        <v>4529</v>
      </c>
    </row>
    <row r="1447" spans="1:1" x14ac:dyDescent="0.25">
      <c r="A1447" s="120" t="s">
        <v>4530</v>
      </c>
    </row>
    <row r="1448" spans="1:1" x14ac:dyDescent="0.25">
      <c r="A1448" s="120" t="s">
        <v>4532</v>
      </c>
    </row>
    <row r="1449" spans="1:1" x14ac:dyDescent="0.25">
      <c r="A1449" s="120" t="s">
        <v>4533</v>
      </c>
    </row>
    <row r="1450" spans="1:1" x14ac:dyDescent="0.25">
      <c r="A1450" s="120" t="s">
        <v>4535</v>
      </c>
    </row>
    <row r="1451" spans="1:1" x14ac:dyDescent="0.25">
      <c r="A1451" s="120" t="s">
        <v>4536</v>
      </c>
    </row>
    <row r="1452" spans="1:1" x14ac:dyDescent="0.25">
      <c r="A1452" s="120" t="s">
        <v>4537</v>
      </c>
    </row>
    <row r="1453" spans="1:1" x14ac:dyDescent="0.25">
      <c r="A1453" s="120" t="s">
        <v>4538</v>
      </c>
    </row>
    <row r="1454" spans="1:1" x14ac:dyDescent="0.25">
      <c r="A1454" s="120" t="s">
        <v>4539</v>
      </c>
    </row>
    <row r="1455" spans="1:1" x14ac:dyDescent="0.25">
      <c r="A1455" s="120" t="s">
        <v>4540</v>
      </c>
    </row>
    <row r="1456" spans="1:1" x14ac:dyDescent="0.25">
      <c r="A1456" s="120" t="s">
        <v>4541</v>
      </c>
    </row>
    <row r="1457" spans="1:1" x14ac:dyDescent="0.25">
      <c r="A1457" s="120" t="s">
        <v>4542</v>
      </c>
    </row>
    <row r="1458" spans="1:1" x14ac:dyDescent="0.25">
      <c r="A1458" s="120" t="s">
        <v>4544</v>
      </c>
    </row>
    <row r="1459" spans="1:1" x14ac:dyDescent="0.25">
      <c r="A1459" s="120" t="s">
        <v>4545</v>
      </c>
    </row>
    <row r="1460" spans="1:1" x14ac:dyDescent="0.25">
      <c r="A1460" s="120" t="s">
        <v>4546</v>
      </c>
    </row>
    <row r="1461" spans="1:1" x14ac:dyDescent="0.25">
      <c r="A1461" s="120" t="s">
        <v>4547</v>
      </c>
    </row>
    <row r="1462" spans="1:1" x14ac:dyDescent="0.25">
      <c r="A1462" s="120" t="s">
        <v>4548</v>
      </c>
    </row>
    <row r="1463" spans="1:1" x14ac:dyDescent="0.25">
      <c r="A1463" s="120" t="s">
        <v>4550</v>
      </c>
    </row>
    <row r="1464" spans="1:1" x14ac:dyDescent="0.25">
      <c r="A1464" s="120" t="s">
        <v>4559</v>
      </c>
    </row>
    <row r="1465" spans="1:1" x14ac:dyDescent="0.25">
      <c r="A1465" s="120" t="s">
        <v>4566</v>
      </c>
    </row>
    <row r="1466" spans="1:1" x14ac:dyDescent="0.25">
      <c r="A1466" s="120" t="s">
        <v>4543</v>
      </c>
    </row>
    <row r="1467" spans="1:1" x14ac:dyDescent="0.25">
      <c r="A1467" s="120" t="s">
        <v>4549</v>
      </c>
    </row>
    <row r="1468" spans="1:1" x14ac:dyDescent="0.25">
      <c r="A1468" s="120" t="s">
        <v>4551</v>
      </c>
    </row>
    <row r="1469" spans="1:1" x14ac:dyDescent="0.25">
      <c r="A1469" s="120" t="s">
        <v>4552</v>
      </c>
    </row>
    <row r="1470" spans="1:1" x14ac:dyDescent="0.25">
      <c r="A1470" s="120" t="s">
        <v>4553</v>
      </c>
    </row>
    <row r="1471" spans="1:1" x14ac:dyDescent="0.25">
      <c r="A1471" s="120" t="s">
        <v>4554</v>
      </c>
    </row>
    <row r="1472" spans="1:1" x14ac:dyDescent="0.25">
      <c r="A1472" s="120" t="s">
        <v>4555</v>
      </c>
    </row>
    <row r="1473" spans="1:1" x14ac:dyDescent="0.25">
      <c r="A1473" s="120" t="s">
        <v>4556</v>
      </c>
    </row>
    <row r="1474" spans="1:1" x14ac:dyDescent="0.25">
      <c r="A1474" s="120" t="s">
        <v>4557</v>
      </c>
    </row>
    <row r="1475" spans="1:1" x14ac:dyDescent="0.25">
      <c r="A1475" s="120" t="s">
        <v>4558</v>
      </c>
    </row>
    <row r="1476" spans="1:1" x14ac:dyDescent="0.25">
      <c r="A1476" s="120" t="s">
        <v>4338</v>
      </c>
    </row>
    <row r="1477" spans="1:1" x14ac:dyDescent="0.25">
      <c r="A1477" s="120" t="s">
        <v>4560</v>
      </c>
    </row>
    <row r="1478" spans="1:1" x14ac:dyDescent="0.25">
      <c r="A1478" s="120" t="s">
        <v>4561</v>
      </c>
    </row>
    <row r="1479" spans="1:1" x14ac:dyDescent="0.25">
      <c r="A1479" s="120" t="s">
        <v>2304</v>
      </c>
    </row>
    <row r="1480" spans="1:1" x14ac:dyDescent="0.25">
      <c r="A1480" s="120" t="s">
        <v>4562</v>
      </c>
    </row>
    <row r="1481" spans="1:1" x14ac:dyDescent="0.25">
      <c r="A1481" s="120" t="s">
        <v>4563</v>
      </c>
    </row>
    <row r="1482" spans="1:1" x14ac:dyDescent="0.25">
      <c r="A1482" s="120" t="s">
        <v>4564</v>
      </c>
    </row>
    <row r="1483" spans="1:1" x14ac:dyDescent="0.25">
      <c r="A1483" s="120" t="s">
        <v>4565</v>
      </c>
    </row>
    <row r="1484" spans="1:1" x14ac:dyDescent="0.25">
      <c r="A1484" s="120" t="s">
        <v>4567</v>
      </c>
    </row>
    <row r="1485" spans="1:1" x14ac:dyDescent="0.25">
      <c r="A1485" s="120" t="s">
        <v>4568</v>
      </c>
    </row>
    <row r="1486" spans="1:1" x14ac:dyDescent="0.25">
      <c r="A1486" s="119">
        <v>390006575</v>
      </c>
    </row>
    <row r="1487" spans="1:1" x14ac:dyDescent="0.25">
      <c r="A1487" s="120" t="s">
        <v>4421</v>
      </c>
    </row>
    <row r="1488" spans="1:1" x14ac:dyDescent="0.25">
      <c r="A1488" s="120" t="s">
        <v>4570</v>
      </c>
    </row>
    <row r="1489" spans="1:1" x14ac:dyDescent="0.25">
      <c r="A1489" s="120" t="s">
        <v>4571</v>
      </c>
    </row>
    <row r="1490" spans="1:1" x14ac:dyDescent="0.25">
      <c r="A1490" s="120" t="s">
        <v>4572</v>
      </c>
    </row>
    <row r="1491" spans="1:1" x14ac:dyDescent="0.25">
      <c r="A1491" s="120" t="s">
        <v>4569</v>
      </c>
    </row>
    <row r="1492" spans="1:1" x14ac:dyDescent="0.25">
      <c r="A1492" s="120" t="s">
        <v>4573</v>
      </c>
    </row>
    <row r="1493" spans="1:1" x14ac:dyDescent="0.25">
      <c r="A1493" s="120" t="s">
        <v>4574</v>
      </c>
    </row>
    <row r="1494" spans="1:1" x14ac:dyDescent="0.25">
      <c r="A1494" s="120" t="s">
        <v>4575</v>
      </c>
    </row>
    <row r="1495" spans="1:1" x14ac:dyDescent="0.25">
      <c r="A1495" s="120" t="s">
        <v>4576</v>
      </c>
    </row>
    <row r="1496" spans="1:1" x14ac:dyDescent="0.25">
      <c r="A1496" s="120" t="s">
        <v>4577</v>
      </c>
    </row>
    <row r="1497" spans="1:1" x14ac:dyDescent="0.25">
      <c r="A1497" s="120" t="s">
        <v>4578</v>
      </c>
    </row>
    <row r="1498" spans="1:1" x14ac:dyDescent="0.25">
      <c r="A1498" s="120" t="s">
        <v>4579</v>
      </c>
    </row>
    <row r="1499" spans="1:1" x14ac:dyDescent="0.25">
      <c r="A1499" s="119">
        <v>390006583</v>
      </c>
    </row>
    <row r="1500" spans="1:1" x14ac:dyDescent="0.25">
      <c r="A1500" s="120" t="s">
        <v>4426</v>
      </c>
    </row>
    <row r="1501" spans="1:1" x14ac:dyDescent="0.25">
      <c r="A1501" s="120" t="s">
        <v>4482</v>
      </c>
    </row>
    <row r="1502" spans="1:1" x14ac:dyDescent="0.25">
      <c r="A1502" s="120" t="s">
        <v>4484</v>
      </c>
    </row>
    <row r="1503" spans="1:1" x14ac:dyDescent="0.25">
      <c r="A1503" s="120" t="s">
        <v>4511</v>
      </c>
    </row>
    <row r="1504" spans="1:1" x14ac:dyDescent="0.25">
      <c r="A1504" s="120" t="s">
        <v>4520</v>
      </c>
    </row>
    <row r="1505" spans="1:1" x14ac:dyDescent="0.25">
      <c r="A1505" s="120" t="s">
        <v>4503</v>
      </c>
    </row>
    <row r="1506" spans="1:1" x14ac:dyDescent="0.25">
      <c r="A1506" s="120" t="s">
        <v>4504</v>
      </c>
    </row>
    <row r="1507" spans="1:1" x14ac:dyDescent="0.25">
      <c r="A1507" s="120" t="s">
        <v>4510</v>
      </c>
    </row>
    <row r="1508" spans="1:1" x14ac:dyDescent="0.25">
      <c r="A1508" s="120" t="s">
        <v>4483</v>
      </c>
    </row>
    <row r="1509" spans="1:1" x14ac:dyDescent="0.25">
      <c r="A1509" s="120" t="s">
        <v>4516</v>
      </c>
    </row>
    <row r="1510" spans="1:1" x14ac:dyDescent="0.25">
      <c r="A1510" s="119">
        <v>390006584</v>
      </c>
    </row>
    <row r="1511" spans="1:1" x14ac:dyDescent="0.25">
      <c r="A1511" s="120" t="s">
        <v>4480</v>
      </c>
    </row>
    <row r="1512" spans="1:1" x14ac:dyDescent="0.25">
      <c r="A1512" s="119">
        <v>390006585</v>
      </c>
    </row>
    <row r="1513" spans="1:1" x14ac:dyDescent="0.25">
      <c r="A1513" s="120" t="s">
        <v>4485</v>
      </c>
    </row>
    <row r="1514" spans="1:1" x14ac:dyDescent="0.25">
      <c r="A1514" s="119">
        <v>390006586</v>
      </c>
    </row>
    <row r="1515" spans="1:1" x14ac:dyDescent="0.25">
      <c r="A1515" s="120" t="s">
        <v>4486</v>
      </c>
    </row>
    <row r="1516" spans="1:1" x14ac:dyDescent="0.25">
      <c r="A1516" s="119">
        <v>390006587</v>
      </c>
    </row>
    <row r="1517" spans="1:1" x14ac:dyDescent="0.25">
      <c r="A1517" s="120" t="s">
        <v>4487</v>
      </c>
    </row>
    <row r="1518" spans="1:1" x14ac:dyDescent="0.25">
      <c r="A1518" s="119">
        <v>390006588</v>
      </c>
    </row>
    <row r="1519" spans="1:1" x14ac:dyDescent="0.25">
      <c r="A1519" s="120" t="s">
        <v>4488</v>
      </c>
    </row>
    <row r="1520" spans="1:1" x14ac:dyDescent="0.25">
      <c r="A1520" s="119">
        <v>390006589</v>
      </c>
    </row>
    <row r="1521" spans="1:1" x14ac:dyDescent="0.25">
      <c r="A1521" s="120" t="s">
        <v>4489</v>
      </c>
    </row>
    <row r="1522" spans="1:1" x14ac:dyDescent="0.25">
      <c r="A1522" s="119">
        <v>390006590</v>
      </c>
    </row>
    <row r="1523" spans="1:1" x14ac:dyDescent="0.25">
      <c r="A1523" s="120" t="s">
        <v>4490</v>
      </c>
    </row>
    <row r="1524" spans="1:1" x14ac:dyDescent="0.25">
      <c r="A1524" s="119">
        <v>390006591</v>
      </c>
    </row>
    <row r="1525" spans="1:1" x14ac:dyDescent="0.25">
      <c r="A1525" s="120" t="s">
        <v>3462</v>
      </c>
    </row>
    <row r="1526" spans="1:1" x14ac:dyDescent="0.25">
      <c r="A1526" s="120" t="s">
        <v>3804</v>
      </c>
    </row>
    <row r="1527" spans="1:1" x14ac:dyDescent="0.25">
      <c r="A1527" s="120" t="s">
        <v>3805</v>
      </c>
    </row>
    <row r="1528" spans="1:1" x14ac:dyDescent="0.25">
      <c r="A1528" s="120" t="s">
        <v>3806</v>
      </c>
    </row>
    <row r="1529" spans="1:1" x14ac:dyDescent="0.25">
      <c r="A1529" s="120" t="s">
        <v>3807</v>
      </c>
    </row>
    <row r="1530" spans="1:1" x14ac:dyDescent="0.25">
      <c r="A1530" s="120" t="s">
        <v>3808</v>
      </c>
    </row>
    <row r="1531" spans="1:1" x14ac:dyDescent="0.25">
      <c r="A1531" s="120" t="s">
        <v>3809</v>
      </c>
    </row>
    <row r="1532" spans="1:1" x14ac:dyDescent="0.25">
      <c r="A1532" s="120" t="s">
        <v>4491</v>
      </c>
    </row>
    <row r="1533" spans="1:1" x14ac:dyDescent="0.25">
      <c r="A1533" s="120" t="s">
        <v>3812</v>
      </c>
    </row>
    <row r="1534" spans="1:1" x14ac:dyDescent="0.25">
      <c r="A1534" s="120" t="s">
        <v>3815</v>
      </c>
    </row>
    <row r="1535" spans="1:1" x14ac:dyDescent="0.25">
      <c r="A1535" s="120" t="s">
        <v>3810</v>
      </c>
    </row>
    <row r="1536" spans="1:1" x14ac:dyDescent="0.25">
      <c r="A1536" s="120" t="s">
        <v>3811</v>
      </c>
    </row>
    <row r="1537" spans="1:1" x14ac:dyDescent="0.25">
      <c r="A1537" s="120" t="s">
        <v>3813</v>
      </c>
    </row>
    <row r="1538" spans="1:1" x14ac:dyDescent="0.25">
      <c r="A1538" s="120" t="s">
        <v>3814</v>
      </c>
    </row>
    <row r="1539" spans="1:1" x14ac:dyDescent="0.25">
      <c r="A1539" s="120" t="s">
        <v>3816</v>
      </c>
    </row>
    <row r="1540" spans="1:1" x14ac:dyDescent="0.25">
      <c r="A1540" s="120" t="s">
        <v>3817</v>
      </c>
    </row>
    <row r="1541" spans="1:1" x14ac:dyDescent="0.25">
      <c r="A1541" s="120" t="s">
        <v>3818</v>
      </c>
    </row>
    <row r="1542" spans="1:1" x14ac:dyDescent="0.25">
      <c r="A1542" s="120" t="s">
        <v>3819</v>
      </c>
    </row>
    <row r="1543" spans="1:1" x14ac:dyDescent="0.25">
      <c r="A1543" s="120" t="s">
        <v>3821</v>
      </c>
    </row>
    <row r="1544" spans="1:1" x14ac:dyDescent="0.25">
      <c r="A1544" s="120" t="s">
        <v>3822</v>
      </c>
    </row>
    <row r="1545" spans="1:1" x14ac:dyDescent="0.25">
      <c r="A1545" s="120" t="s">
        <v>1267</v>
      </c>
    </row>
    <row r="1546" spans="1:1" x14ac:dyDescent="0.25">
      <c r="A1546" s="120" t="s">
        <v>3823</v>
      </c>
    </row>
    <row r="1547" spans="1:1" x14ac:dyDescent="0.25">
      <c r="A1547" s="120" t="s">
        <v>3824</v>
      </c>
    </row>
    <row r="1548" spans="1:1" x14ac:dyDescent="0.25">
      <c r="A1548" s="120" t="s">
        <v>3825</v>
      </c>
    </row>
    <row r="1549" spans="1:1" x14ac:dyDescent="0.25">
      <c r="A1549" s="120" t="s">
        <v>3826</v>
      </c>
    </row>
    <row r="1550" spans="1:1" x14ac:dyDescent="0.25">
      <c r="A1550" s="120" t="s">
        <v>3827</v>
      </c>
    </row>
    <row r="1551" spans="1:1" x14ac:dyDescent="0.25">
      <c r="A1551" s="120" t="s">
        <v>3828</v>
      </c>
    </row>
    <row r="1552" spans="1:1" x14ac:dyDescent="0.25">
      <c r="A1552" s="120" t="s">
        <v>3829</v>
      </c>
    </row>
    <row r="1553" spans="1:1" x14ac:dyDescent="0.25">
      <c r="A1553" s="119">
        <v>390006592</v>
      </c>
    </row>
    <row r="1554" spans="1:1" x14ac:dyDescent="0.25">
      <c r="A1554" s="120" t="s">
        <v>4492</v>
      </c>
    </row>
    <row r="1555" spans="1:1" x14ac:dyDescent="0.25">
      <c r="A1555" s="119">
        <v>390006593</v>
      </c>
    </row>
    <row r="1556" spans="1:1" x14ac:dyDescent="0.25">
      <c r="A1556" s="120" t="s">
        <v>4493</v>
      </c>
    </row>
    <row r="1557" spans="1:1" x14ac:dyDescent="0.25">
      <c r="A1557" s="119">
        <v>390006594</v>
      </c>
    </row>
    <row r="1558" spans="1:1" x14ac:dyDescent="0.25">
      <c r="A1558" s="120" t="s">
        <v>4494</v>
      </c>
    </row>
    <row r="1559" spans="1:1" x14ac:dyDescent="0.25">
      <c r="A1559" s="119">
        <v>390006595</v>
      </c>
    </row>
    <row r="1560" spans="1:1" x14ac:dyDescent="0.25">
      <c r="A1560" s="120" t="s">
        <v>4495</v>
      </c>
    </row>
    <row r="1561" spans="1:1" x14ac:dyDescent="0.25">
      <c r="A1561" s="119">
        <v>390006596</v>
      </c>
    </row>
    <row r="1562" spans="1:1" x14ac:dyDescent="0.25">
      <c r="A1562" s="120" t="s">
        <v>4496</v>
      </c>
    </row>
    <row r="1563" spans="1:1" x14ac:dyDescent="0.25">
      <c r="A1563" s="119">
        <v>390006597</v>
      </c>
    </row>
    <row r="1564" spans="1:1" x14ac:dyDescent="0.25">
      <c r="A1564" s="120" t="s">
        <v>4497</v>
      </c>
    </row>
    <row r="1565" spans="1:1" x14ac:dyDescent="0.25">
      <c r="A1565" s="119">
        <v>390006598</v>
      </c>
    </row>
    <row r="1566" spans="1:1" x14ac:dyDescent="0.25">
      <c r="A1566" s="120" t="s">
        <v>4498</v>
      </c>
    </row>
    <row r="1567" spans="1:1" x14ac:dyDescent="0.25">
      <c r="A1567" s="119">
        <v>390006599</v>
      </c>
    </row>
    <row r="1568" spans="1:1" x14ac:dyDescent="0.25">
      <c r="A1568" s="120" t="s">
        <v>4499</v>
      </c>
    </row>
    <row r="1569" spans="1:1" x14ac:dyDescent="0.25">
      <c r="A1569" s="119">
        <v>390006600</v>
      </c>
    </row>
    <row r="1570" spans="1:1" x14ac:dyDescent="0.25">
      <c r="A1570" s="120" t="s">
        <v>4500</v>
      </c>
    </row>
    <row r="1571" spans="1:1" x14ac:dyDescent="0.25">
      <c r="A1571" s="119">
        <v>390006601</v>
      </c>
    </row>
    <row r="1572" spans="1:1" x14ac:dyDescent="0.25">
      <c r="A1572" s="120" t="s">
        <v>4501</v>
      </c>
    </row>
    <row r="1573" spans="1:1" x14ac:dyDescent="0.25">
      <c r="A1573" s="119">
        <v>390006602</v>
      </c>
    </row>
    <row r="1574" spans="1:1" x14ac:dyDescent="0.25">
      <c r="A1574" s="120" t="s">
        <v>4502</v>
      </c>
    </row>
    <row r="1575" spans="1:1" x14ac:dyDescent="0.25">
      <c r="A1575" s="119">
        <v>390006603</v>
      </c>
    </row>
    <row r="1576" spans="1:1" x14ac:dyDescent="0.25">
      <c r="A1576" s="120" t="s">
        <v>4505</v>
      </c>
    </row>
    <row r="1577" spans="1:1" x14ac:dyDescent="0.25">
      <c r="A1577" s="119">
        <v>390006604</v>
      </c>
    </row>
    <row r="1578" spans="1:1" x14ac:dyDescent="0.25">
      <c r="A1578" s="120" t="s">
        <v>4506</v>
      </c>
    </row>
    <row r="1579" spans="1:1" x14ac:dyDescent="0.25">
      <c r="A1579" s="119">
        <v>390006605</v>
      </c>
    </row>
    <row r="1580" spans="1:1" x14ac:dyDescent="0.25">
      <c r="A1580" s="120" t="s">
        <v>4507</v>
      </c>
    </row>
    <row r="1581" spans="1:1" x14ac:dyDescent="0.25">
      <c r="A1581" s="119">
        <v>390006606</v>
      </c>
    </row>
    <row r="1582" spans="1:1" x14ac:dyDescent="0.25">
      <c r="A1582" s="120" t="s">
        <v>4508</v>
      </c>
    </row>
    <row r="1583" spans="1:1" x14ac:dyDescent="0.25">
      <c r="A1583" s="119">
        <v>390006607</v>
      </c>
    </row>
    <row r="1584" spans="1:1" x14ac:dyDescent="0.25">
      <c r="A1584" s="120" t="s">
        <v>4509</v>
      </c>
    </row>
    <row r="1585" spans="1:1" x14ac:dyDescent="0.25">
      <c r="A1585" s="119">
        <v>390006608</v>
      </c>
    </row>
    <row r="1586" spans="1:1" x14ac:dyDescent="0.25">
      <c r="A1586" s="120" t="s">
        <v>4512</v>
      </c>
    </row>
    <row r="1587" spans="1:1" x14ac:dyDescent="0.25">
      <c r="A1587" s="119">
        <v>390006609</v>
      </c>
    </row>
    <row r="1588" spans="1:1" x14ac:dyDescent="0.25">
      <c r="A1588" s="120" t="s">
        <v>3467</v>
      </c>
    </row>
    <row r="1589" spans="1:1" x14ac:dyDescent="0.25">
      <c r="A1589" s="120" t="s">
        <v>3727</v>
      </c>
    </row>
    <row r="1590" spans="1:1" x14ac:dyDescent="0.25">
      <c r="A1590" s="120" t="s">
        <v>3470</v>
      </c>
    </row>
    <row r="1591" spans="1:1" x14ac:dyDescent="0.25">
      <c r="A1591" s="120" t="s">
        <v>3472</v>
      </c>
    </row>
    <row r="1592" spans="1:1" x14ac:dyDescent="0.25">
      <c r="A1592" s="120" t="s">
        <v>3473</v>
      </c>
    </row>
    <row r="1593" spans="1:1" x14ac:dyDescent="0.25">
      <c r="A1593" s="120" t="s">
        <v>3474</v>
      </c>
    </row>
    <row r="1594" spans="1:1" x14ac:dyDescent="0.25">
      <c r="A1594" s="120" t="s">
        <v>3475</v>
      </c>
    </row>
    <row r="1595" spans="1:1" x14ac:dyDescent="0.25">
      <c r="A1595" s="120" t="s">
        <v>3476</v>
      </c>
    </row>
    <row r="1596" spans="1:1" x14ac:dyDescent="0.25">
      <c r="A1596" s="120" t="s">
        <v>3477</v>
      </c>
    </row>
    <row r="1597" spans="1:1" x14ac:dyDescent="0.25">
      <c r="A1597" s="120" t="s">
        <v>3478</v>
      </c>
    </row>
    <row r="1598" spans="1:1" x14ac:dyDescent="0.25">
      <c r="A1598" s="120" t="s">
        <v>3479</v>
      </c>
    </row>
    <row r="1599" spans="1:1" x14ac:dyDescent="0.25">
      <c r="A1599" s="120" t="s">
        <v>3480</v>
      </c>
    </row>
    <row r="1600" spans="1:1" x14ac:dyDescent="0.25">
      <c r="A1600" s="120" t="s">
        <v>3481</v>
      </c>
    </row>
    <row r="1601" spans="1:1" x14ac:dyDescent="0.25">
      <c r="A1601" s="120" t="s">
        <v>3483</v>
      </c>
    </row>
    <row r="1602" spans="1:1" x14ac:dyDescent="0.25">
      <c r="A1602" s="120" t="s">
        <v>3484</v>
      </c>
    </row>
    <row r="1603" spans="1:1" x14ac:dyDescent="0.25">
      <c r="A1603" s="120" t="s">
        <v>3486</v>
      </c>
    </row>
    <row r="1604" spans="1:1" x14ac:dyDescent="0.25">
      <c r="A1604" s="120" t="s">
        <v>3487</v>
      </c>
    </row>
    <row r="1605" spans="1:1" x14ac:dyDescent="0.25">
      <c r="A1605" s="120" t="s">
        <v>3488</v>
      </c>
    </row>
    <row r="1606" spans="1:1" x14ac:dyDescent="0.25">
      <c r="A1606" s="120" t="s">
        <v>3489</v>
      </c>
    </row>
    <row r="1607" spans="1:1" x14ac:dyDescent="0.25">
      <c r="A1607" s="120" t="s">
        <v>3491</v>
      </c>
    </row>
    <row r="1608" spans="1:1" x14ac:dyDescent="0.25">
      <c r="A1608" s="120" t="s">
        <v>3492</v>
      </c>
    </row>
    <row r="1609" spans="1:1" x14ac:dyDescent="0.25">
      <c r="A1609" s="120" t="s">
        <v>3493</v>
      </c>
    </row>
    <row r="1610" spans="1:1" x14ac:dyDescent="0.25">
      <c r="A1610" s="120" t="s">
        <v>3494</v>
      </c>
    </row>
    <row r="1611" spans="1:1" x14ac:dyDescent="0.25">
      <c r="A1611" s="120" t="s">
        <v>3495</v>
      </c>
    </row>
    <row r="1612" spans="1:1" x14ac:dyDescent="0.25">
      <c r="A1612" s="120" t="s">
        <v>3497</v>
      </c>
    </row>
    <row r="1613" spans="1:1" x14ac:dyDescent="0.25">
      <c r="A1613" s="120" t="s">
        <v>3498</v>
      </c>
    </row>
    <row r="1614" spans="1:1" x14ac:dyDescent="0.25">
      <c r="A1614" s="120" t="s">
        <v>3499</v>
      </c>
    </row>
    <row r="1615" spans="1:1" x14ac:dyDescent="0.25">
      <c r="A1615" s="120" t="s">
        <v>3500</v>
      </c>
    </row>
    <row r="1616" spans="1:1" x14ac:dyDescent="0.25">
      <c r="A1616" s="120" t="s">
        <v>3503</v>
      </c>
    </row>
    <row r="1617" spans="1:1" x14ac:dyDescent="0.25">
      <c r="A1617" s="120" t="s">
        <v>3504</v>
      </c>
    </row>
    <row r="1618" spans="1:1" x14ac:dyDescent="0.25">
      <c r="A1618" s="120" t="s">
        <v>3505</v>
      </c>
    </row>
    <row r="1619" spans="1:1" x14ac:dyDescent="0.25">
      <c r="A1619" s="120" t="s">
        <v>3482</v>
      </c>
    </row>
    <row r="1620" spans="1:1" x14ac:dyDescent="0.25">
      <c r="A1620" s="120" t="s">
        <v>3485</v>
      </c>
    </row>
    <row r="1621" spans="1:1" x14ac:dyDescent="0.25">
      <c r="A1621" s="120" t="s">
        <v>3501</v>
      </c>
    </row>
    <row r="1622" spans="1:1" x14ac:dyDescent="0.25">
      <c r="A1622" s="120" t="s">
        <v>3509</v>
      </c>
    </row>
    <row r="1623" spans="1:1" x14ac:dyDescent="0.25">
      <c r="A1623" s="120" t="s">
        <v>4513</v>
      </c>
    </row>
    <row r="1624" spans="1:1" x14ac:dyDescent="0.25">
      <c r="A1624" s="120" t="s">
        <v>3506</v>
      </c>
    </row>
    <row r="1625" spans="1:1" x14ac:dyDescent="0.25">
      <c r="A1625" s="120" t="s">
        <v>3507</v>
      </c>
    </row>
    <row r="1626" spans="1:1" x14ac:dyDescent="0.25">
      <c r="A1626" s="120" t="s">
        <v>3496</v>
      </c>
    </row>
    <row r="1627" spans="1:1" x14ac:dyDescent="0.25">
      <c r="A1627" s="120" t="s">
        <v>3502</v>
      </c>
    </row>
    <row r="1628" spans="1:1" x14ac:dyDescent="0.25">
      <c r="A1628" s="120" t="s">
        <v>3490</v>
      </c>
    </row>
    <row r="1629" spans="1:1" x14ac:dyDescent="0.25">
      <c r="A1629" s="120" t="s">
        <v>3519</v>
      </c>
    </row>
    <row r="1630" spans="1:1" x14ac:dyDescent="0.25">
      <c r="A1630" s="120" t="s">
        <v>3521</v>
      </c>
    </row>
    <row r="1631" spans="1:1" x14ac:dyDescent="0.25">
      <c r="A1631" s="120" t="s">
        <v>3508</v>
      </c>
    </row>
    <row r="1632" spans="1:1" x14ac:dyDescent="0.25">
      <c r="A1632" s="120" t="s">
        <v>1753</v>
      </c>
    </row>
    <row r="1633" spans="1:1" x14ac:dyDescent="0.25">
      <c r="A1633" s="120" t="s">
        <v>3510</v>
      </c>
    </row>
    <row r="1634" spans="1:1" x14ac:dyDescent="0.25">
      <c r="A1634" s="120" t="s">
        <v>3511</v>
      </c>
    </row>
    <row r="1635" spans="1:1" x14ac:dyDescent="0.25">
      <c r="A1635" s="120" t="s">
        <v>3512</v>
      </c>
    </row>
    <row r="1636" spans="1:1" x14ac:dyDescent="0.25">
      <c r="A1636" s="120" t="s">
        <v>3513</v>
      </c>
    </row>
    <row r="1637" spans="1:1" x14ac:dyDescent="0.25">
      <c r="A1637" s="120" t="s">
        <v>3514</v>
      </c>
    </row>
    <row r="1638" spans="1:1" x14ac:dyDescent="0.25">
      <c r="A1638" s="120" t="s">
        <v>3516</v>
      </c>
    </row>
    <row r="1639" spans="1:1" x14ac:dyDescent="0.25">
      <c r="A1639" s="120" t="s">
        <v>3517</v>
      </c>
    </row>
    <row r="1640" spans="1:1" x14ac:dyDescent="0.25">
      <c r="A1640" s="120" t="s">
        <v>3518</v>
      </c>
    </row>
    <row r="1641" spans="1:1" x14ac:dyDescent="0.25">
      <c r="A1641" s="120" t="s">
        <v>3520</v>
      </c>
    </row>
    <row r="1642" spans="1:1" x14ac:dyDescent="0.25">
      <c r="A1642" s="120" t="s">
        <v>3522</v>
      </c>
    </row>
    <row r="1643" spans="1:1" x14ac:dyDescent="0.25">
      <c r="A1643" s="120" t="s">
        <v>3523</v>
      </c>
    </row>
    <row r="1644" spans="1:1" x14ac:dyDescent="0.25">
      <c r="A1644" s="120" t="s">
        <v>3524</v>
      </c>
    </row>
    <row r="1645" spans="1:1" x14ac:dyDescent="0.25">
      <c r="A1645" s="120" t="s">
        <v>3525</v>
      </c>
    </row>
    <row r="1646" spans="1:1" x14ac:dyDescent="0.25">
      <c r="A1646" s="120" t="s">
        <v>3526</v>
      </c>
    </row>
    <row r="1647" spans="1:1" x14ac:dyDescent="0.25">
      <c r="A1647" s="120" t="s">
        <v>3527</v>
      </c>
    </row>
    <row r="1648" spans="1:1" x14ac:dyDescent="0.25">
      <c r="A1648" s="120" t="s">
        <v>3528</v>
      </c>
    </row>
    <row r="1649" spans="1:1" x14ac:dyDescent="0.25">
      <c r="A1649" s="120" t="s">
        <v>3529</v>
      </c>
    </row>
    <row r="1650" spans="1:1" x14ac:dyDescent="0.25">
      <c r="A1650" s="120" t="s">
        <v>3530</v>
      </c>
    </row>
    <row r="1651" spans="1:1" x14ac:dyDescent="0.25">
      <c r="A1651" s="120" t="s">
        <v>3531</v>
      </c>
    </row>
    <row r="1652" spans="1:1" x14ac:dyDescent="0.25">
      <c r="A1652" s="120" t="s">
        <v>3532</v>
      </c>
    </row>
    <row r="1653" spans="1:1" x14ac:dyDescent="0.25">
      <c r="A1653" s="120" t="s">
        <v>3533</v>
      </c>
    </row>
    <row r="1654" spans="1:1" x14ac:dyDescent="0.25">
      <c r="A1654" s="120" t="s">
        <v>3534</v>
      </c>
    </row>
    <row r="1655" spans="1:1" x14ac:dyDescent="0.25">
      <c r="A1655" s="120" t="s">
        <v>3535</v>
      </c>
    </row>
    <row r="1656" spans="1:1" x14ac:dyDescent="0.25">
      <c r="A1656" s="120" t="s">
        <v>3536</v>
      </c>
    </row>
    <row r="1657" spans="1:1" x14ac:dyDescent="0.25">
      <c r="A1657" s="120" t="s">
        <v>3537</v>
      </c>
    </row>
    <row r="1658" spans="1:1" x14ac:dyDescent="0.25">
      <c r="A1658" s="120" t="s">
        <v>3538</v>
      </c>
    </row>
    <row r="1659" spans="1:1" x14ac:dyDescent="0.25">
      <c r="A1659" s="119">
        <v>390006610</v>
      </c>
    </row>
    <row r="1660" spans="1:1" x14ac:dyDescent="0.25">
      <c r="A1660" s="120" t="s">
        <v>4514</v>
      </c>
    </row>
    <row r="1661" spans="1:1" x14ac:dyDescent="0.25">
      <c r="A1661" s="119">
        <v>390006611</v>
      </c>
    </row>
    <row r="1662" spans="1:1" x14ac:dyDescent="0.25">
      <c r="A1662" s="120" t="s">
        <v>4515</v>
      </c>
    </row>
    <row r="1663" spans="1:1" x14ac:dyDescent="0.25">
      <c r="A1663" s="119">
        <v>390006612</v>
      </c>
    </row>
    <row r="1664" spans="1:1" x14ac:dyDescent="0.25">
      <c r="A1664" s="120" t="s">
        <v>4517</v>
      </c>
    </row>
    <row r="1665" spans="1:1" x14ac:dyDescent="0.25">
      <c r="A1665" s="119">
        <v>390006613</v>
      </c>
    </row>
    <row r="1666" spans="1:1" x14ac:dyDescent="0.25">
      <c r="A1666" s="120" t="s">
        <v>4518</v>
      </c>
    </row>
    <row r="1667" spans="1:1" x14ac:dyDescent="0.25">
      <c r="A1667" s="119">
        <v>390006614</v>
      </c>
    </row>
    <row r="1668" spans="1:1" x14ac:dyDescent="0.25">
      <c r="A1668" s="120" t="s">
        <v>4519</v>
      </c>
    </row>
    <row r="1669" spans="1:1" x14ac:dyDescent="0.25">
      <c r="A1669" s="119">
        <v>390006615</v>
      </c>
    </row>
    <row r="1670" spans="1:1" x14ac:dyDescent="0.25">
      <c r="A1670" s="120" t="s">
        <v>4521</v>
      </c>
    </row>
    <row r="1671" spans="1:1" x14ac:dyDescent="0.25">
      <c r="A1671" s="119">
        <v>390006616</v>
      </c>
    </row>
    <row r="1672" spans="1:1" x14ac:dyDescent="0.25">
      <c r="A1672" s="120" t="s">
        <v>4522</v>
      </c>
    </row>
    <row r="1673" spans="1:1" x14ac:dyDescent="0.25">
      <c r="A1673" s="119">
        <v>390006617</v>
      </c>
    </row>
    <row r="1674" spans="1:1" x14ac:dyDescent="0.25">
      <c r="A1674" s="120" t="s">
        <v>3445</v>
      </c>
    </row>
    <row r="1675" spans="1:1" x14ac:dyDescent="0.25">
      <c r="A1675" s="120" t="s">
        <v>3539</v>
      </c>
    </row>
    <row r="1676" spans="1:1" x14ac:dyDescent="0.25">
      <c r="A1676" s="120" t="s">
        <v>3584</v>
      </c>
    </row>
    <row r="1677" spans="1:1" x14ac:dyDescent="0.25">
      <c r="A1677" s="120" t="s">
        <v>3540</v>
      </c>
    </row>
    <row r="1678" spans="1:1" x14ac:dyDescent="0.25">
      <c r="A1678" s="120" t="s">
        <v>3541</v>
      </c>
    </row>
    <row r="1679" spans="1:1" x14ac:dyDescent="0.25">
      <c r="A1679" s="120" t="s">
        <v>3542</v>
      </c>
    </row>
    <row r="1680" spans="1:1" x14ac:dyDescent="0.25">
      <c r="A1680" s="120" t="s">
        <v>3543</v>
      </c>
    </row>
    <row r="1681" spans="1:1" x14ac:dyDescent="0.25">
      <c r="A1681" s="120" t="s">
        <v>3544</v>
      </c>
    </row>
    <row r="1682" spans="1:1" x14ac:dyDescent="0.25">
      <c r="A1682" s="120" t="s">
        <v>3545</v>
      </c>
    </row>
    <row r="1683" spans="1:1" x14ac:dyDescent="0.25">
      <c r="A1683" s="120" t="s">
        <v>3547</v>
      </c>
    </row>
    <row r="1684" spans="1:1" x14ac:dyDescent="0.25">
      <c r="A1684" s="120" t="s">
        <v>3548</v>
      </c>
    </row>
    <row r="1685" spans="1:1" x14ac:dyDescent="0.25">
      <c r="A1685" s="120" t="s">
        <v>3549</v>
      </c>
    </row>
    <row r="1686" spans="1:1" x14ac:dyDescent="0.25">
      <c r="A1686" s="120" t="s">
        <v>3550</v>
      </c>
    </row>
    <row r="1687" spans="1:1" x14ac:dyDescent="0.25">
      <c r="A1687" s="120" t="s">
        <v>3551</v>
      </c>
    </row>
    <row r="1688" spans="1:1" x14ac:dyDescent="0.25">
      <c r="A1688" s="120" t="s">
        <v>3552</v>
      </c>
    </row>
    <row r="1689" spans="1:1" x14ac:dyDescent="0.25">
      <c r="A1689" s="120" t="s">
        <v>3553</v>
      </c>
    </row>
    <row r="1690" spans="1:1" x14ac:dyDescent="0.25">
      <c r="A1690" s="120" t="s">
        <v>3554</v>
      </c>
    </row>
    <row r="1691" spans="1:1" x14ac:dyDescent="0.25">
      <c r="A1691" s="120" t="s">
        <v>3555</v>
      </c>
    </row>
    <row r="1692" spans="1:1" x14ac:dyDescent="0.25">
      <c r="A1692" s="120" t="s">
        <v>3557</v>
      </c>
    </row>
    <row r="1693" spans="1:1" x14ac:dyDescent="0.25">
      <c r="A1693" s="120" t="s">
        <v>3558</v>
      </c>
    </row>
    <row r="1694" spans="1:1" x14ac:dyDescent="0.25">
      <c r="A1694" s="120" t="s">
        <v>3556</v>
      </c>
    </row>
    <row r="1695" spans="1:1" x14ac:dyDescent="0.25">
      <c r="A1695" s="120" t="s">
        <v>3561</v>
      </c>
    </row>
    <row r="1696" spans="1:1" x14ac:dyDescent="0.25">
      <c r="A1696" s="120" t="s">
        <v>3559</v>
      </c>
    </row>
    <row r="1697" spans="1:1" x14ac:dyDescent="0.25">
      <c r="A1697" s="120" t="s">
        <v>3560</v>
      </c>
    </row>
    <row r="1698" spans="1:1" x14ac:dyDescent="0.25">
      <c r="A1698" s="120" t="s">
        <v>3574</v>
      </c>
    </row>
    <row r="1699" spans="1:1" x14ac:dyDescent="0.25">
      <c r="A1699" s="120" t="s">
        <v>3562</v>
      </c>
    </row>
    <row r="1700" spans="1:1" x14ac:dyDescent="0.25">
      <c r="A1700" s="120" t="s">
        <v>3546</v>
      </c>
    </row>
    <row r="1701" spans="1:1" x14ac:dyDescent="0.25">
      <c r="A1701" s="120" t="s">
        <v>3571</v>
      </c>
    </row>
    <row r="1702" spans="1:1" x14ac:dyDescent="0.25">
      <c r="A1702" s="120" t="s">
        <v>3563</v>
      </c>
    </row>
    <row r="1703" spans="1:1" x14ac:dyDescent="0.25">
      <c r="A1703" s="120" t="s">
        <v>3564</v>
      </c>
    </row>
    <row r="1704" spans="1:1" x14ac:dyDescent="0.25">
      <c r="A1704" s="120" t="s">
        <v>3565</v>
      </c>
    </row>
    <row r="1705" spans="1:1" x14ac:dyDescent="0.25">
      <c r="A1705" s="120" t="s">
        <v>3566</v>
      </c>
    </row>
    <row r="1706" spans="1:1" x14ac:dyDescent="0.25">
      <c r="A1706" s="120" t="s">
        <v>3567</v>
      </c>
    </row>
    <row r="1707" spans="1:1" x14ac:dyDescent="0.25">
      <c r="A1707" s="120" t="s">
        <v>3568</v>
      </c>
    </row>
    <row r="1708" spans="1:1" x14ac:dyDescent="0.25">
      <c r="A1708" s="120" t="s">
        <v>3569</v>
      </c>
    </row>
    <row r="1709" spans="1:1" x14ac:dyDescent="0.25">
      <c r="A1709" s="120" t="s">
        <v>3570</v>
      </c>
    </row>
    <row r="1710" spans="1:1" x14ac:dyDescent="0.25">
      <c r="A1710" s="120" t="s">
        <v>3572</v>
      </c>
    </row>
    <row r="1711" spans="1:1" x14ac:dyDescent="0.25">
      <c r="A1711" s="120" t="s">
        <v>3573</v>
      </c>
    </row>
    <row r="1712" spans="1:1" x14ac:dyDescent="0.25">
      <c r="A1712" s="120" t="s">
        <v>3575</v>
      </c>
    </row>
    <row r="1713" spans="1:1" x14ac:dyDescent="0.25">
      <c r="A1713" s="120" t="s">
        <v>3576</v>
      </c>
    </row>
    <row r="1714" spans="1:1" x14ac:dyDescent="0.25">
      <c r="A1714" s="120" t="s">
        <v>3577</v>
      </c>
    </row>
    <row r="1715" spans="1:1" x14ac:dyDescent="0.25">
      <c r="A1715" s="120" t="s">
        <v>2178</v>
      </c>
    </row>
    <row r="1716" spans="1:1" x14ac:dyDescent="0.25">
      <c r="A1716" s="120" t="s">
        <v>3578</v>
      </c>
    </row>
    <row r="1717" spans="1:1" x14ac:dyDescent="0.25">
      <c r="A1717" s="120" t="s">
        <v>3683</v>
      </c>
    </row>
    <row r="1718" spans="1:1" x14ac:dyDescent="0.25">
      <c r="A1718" s="120" t="s">
        <v>4523</v>
      </c>
    </row>
    <row r="1719" spans="1:1" x14ac:dyDescent="0.25">
      <c r="A1719" s="120" t="s">
        <v>3579</v>
      </c>
    </row>
    <row r="1720" spans="1:1" x14ac:dyDescent="0.25">
      <c r="A1720" s="120" t="s">
        <v>3580</v>
      </c>
    </row>
    <row r="1721" spans="1:1" x14ac:dyDescent="0.25">
      <c r="A1721" s="120" t="s">
        <v>3581</v>
      </c>
    </row>
    <row r="1722" spans="1:1" x14ac:dyDescent="0.25">
      <c r="A1722" s="120" t="s">
        <v>3582</v>
      </c>
    </row>
    <row r="1723" spans="1:1" x14ac:dyDescent="0.25">
      <c r="A1723" s="120" t="s">
        <v>3583</v>
      </c>
    </row>
    <row r="1724" spans="1:1" x14ac:dyDescent="0.25">
      <c r="A1724" s="119">
        <v>390006618</v>
      </c>
    </row>
    <row r="1725" spans="1:1" x14ac:dyDescent="0.25">
      <c r="A1725" s="120" t="s">
        <v>4524</v>
      </c>
    </row>
    <row r="1726" spans="1:1" x14ac:dyDescent="0.25">
      <c r="A1726" s="119">
        <v>390006619</v>
      </c>
    </row>
    <row r="1727" spans="1:1" x14ac:dyDescent="0.25">
      <c r="A1727" s="120" t="s">
        <v>4525</v>
      </c>
    </row>
    <row r="1728" spans="1:1" x14ac:dyDescent="0.25">
      <c r="A1728" s="119">
        <v>390006620</v>
      </c>
    </row>
    <row r="1729" spans="1:1" x14ac:dyDescent="0.25">
      <c r="A1729" s="120" t="s">
        <v>4526</v>
      </c>
    </row>
    <row r="1730" spans="1:1" x14ac:dyDescent="0.25">
      <c r="A1730" s="119">
        <v>390006621</v>
      </c>
    </row>
    <row r="1731" spans="1:1" x14ac:dyDescent="0.25">
      <c r="A1731" s="120" t="s">
        <v>4527</v>
      </c>
    </row>
    <row r="1732" spans="1:1" x14ac:dyDescent="0.25">
      <c r="A1732" s="119">
        <v>390006622</v>
      </c>
    </row>
    <row r="1733" spans="1:1" x14ac:dyDescent="0.25">
      <c r="A1733" s="120" t="s">
        <v>2688</v>
      </c>
    </row>
    <row r="1734" spans="1:1" x14ac:dyDescent="0.25">
      <c r="A1734" s="119">
        <v>390006623</v>
      </c>
    </row>
    <row r="1735" spans="1:1" x14ac:dyDescent="0.25">
      <c r="A1735" s="120" t="s">
        <v>4528</v>
      </c>
    </row>
    <row r="1736" spans="1:1" x14ac:dyDescent="0.25">
      <c r="A1736" s="119">
        <v>390006625</v>
      </c>
    </row>
    <row r="1737" spans="1:1" x14ac:dyDescent="0.25">
      <c r="A1737" s="120" t="s">
        <v>3456</v>
      </c>
    </row>
    <row r="1738" spans="1:1" x14ac:dyDescent="0.25">
      <c r="A1738" s="120" t="s">
        <v>3758</v>
      </c>
    </row>
    <row r="1739" spans="1:1" x14ac:dyDescent="0.25">
      <c r="A1739" s="120" t="s">
        <v>3759</v>
      </c>
    </row>
    <row r="1740" spans="1:1" x14ac:dyDescent="0.25">
      <c r="A1740" s="120" t="s">
        <v>3760</v>
      </c>
    </row>
    <row r="1741" spans="1:1" x14ac:dyDescent="0.25">
      <c r="A1741" s="120" t="s">
        <v>3761</v>
      </c>
    </row>
    <row r="1742" spans="1:1" x14ac:dyDescent="0.25">
      <c r="A1742" s="120" t="s">
        <v>3763</v>
      </c>
    </row>
    <row r="1743" spans="1:1" x14ac:dyDescent="0.25">
      <c r="A1743" s="120" t="s">
        <v>3764</v>
      </c>
    </row>
    <row r="1744" spans="1:1" x14ac:dyDescent="0.25">
      <c r="A1744" s="120" t="s">
        <v>3765</v>
      </c>
    </row>
    <row r="1745" spans="1:1" x14ac:dyDescent="0.25">
      <c r="A1745" s="120" t="s">
        <v>3766</v>
      </c>
    </row>
    <row r="1746" spans="1:1" x14ac:dyDescent="0.25">
      <c r="A1746" s="120" t="s">
        <v>3767</v>
      </c>
    </row>
    <row r="1747" spans="1:1" x14ac:dyDescent="0.25">
      <c r="A1747" s="120" t="s">
        <v>3768</v>
      </c>
    </row>
    <row r="1748" spans="1:1" x14ac:dyDescent="0.25">
      <c r="A1748" s="120" t="s">
        <v>3769</v>
      </c>
    </row>
    <row r="1749" spans="1:1" x14ac:dyDescent="0.25">
      <c r="A1749" s="120" t="s">
        <v>3770</v>
      </c>
    </row>
    <row r="1750" spans="1:1" x14ac:dyDescent="0.25">
      <c r="A1750" s="120" t="s">
        <v>3771</v>
      </c>
    </row>
    <row r="1751" spans="1:1" x14ac:dyDescent="0.25">
      <c r="A1751" s="120" t="s">
        <v>3772</v>
      </c>
    </row>
    <row r="1752" spans="1:1" x14ac:dyDescent="0.25">
      <c r="A1752" s="120" t="s">
        <v>3773</v>
      </c>
    </row>
    <row r="1753" spans="1:1" x14ac:dyDescent="0.25">
      <c r="A1753" s="120" t="s">
        <v>3774</v>
      </c>
    </row>
    <row r="1754" spans="1:1" x14ac:dyDescent="0.25">
      <c r="A1754" s="120" t="s">
        <v>3775</v>
      </c>
    </row>
    <row r="1755" spans="1:1" x14ac:dyDescent="0.25">
      <c r="A1755" s="120" t="s">
        <v>3776</v>
      </c>
    </row>
    <row r="1756" spans="1:1" x14ac:dyDescent="0.25">
      <c r="A1756" s="120" t="s">
        <v>3777</v>
      </c>
    </row>
    <row r="1757" spans="1:1" x14ac:dyDescent="0.25">
      <c r="A1757" s="120" t="s">
        <v>3778</v>
      </c>
    </row>
    <row r="1758" spans="1:1" x14ac:dyDescent="0.25">
      <c r="A1758" s="120" t="s">
        <v>3779</v>
      </c>
    </row>
    <row r="1759" spans="1:1" x14ac:dyDescent="0.25">
      <c r="A1759" s="120" t="s">
        <v>3780</v>
      </c>
    </row>
    <row r="1760" spans="1:1" x14ac:dyDescent="0.25">
      <c r="A1760" s="120" t="s">
        <v>3762</v>
      </c>
    </row>
    <row r="1761" spans="1:1" x14ac:dyDescent="0.25">
      <c r="A1761" s="120" t="s">
        <v>3799</v>
      </c>
    </row>
    <row r="1762" spans="1:1" x14ac:dyDescent="0.25">
      <c r="A1762" s="120" t="s">
        <v>3781</v>
      </c>
    </row>
    <row r="1763" spans="1:1" x14ac:dyDescent="0.25">
      <c r="A1763" s="120" t="s">
        <v>3782</v>
      </c>
    </row>
    <row r="1764" spans="1:1" x14ac:dyDescent="0.25">
      <c r="A1764" s="120" t="s">
        <v>3783</v>
      </c>
    </row>
    <row r="1765" spans="1:1" x14ac:dyDescent="0.25">
      <c r="A1765" s="120" t="s">
        <v>3784</v>
      </c>
    </row>
    <row r="1766" spans="1:1" x14ac:dyDescent="0.25">
      <c r="A1766" s="120" t="s">
        <v>3785</v>
      </c>
    </row>
    <row r="1767" spans="1:1" x14ac:dyDescent="0.25">
      <c r="A1767" s="120" t="s">
        <v>3786</v>
      </c>
    </row>
    <row r="1768" spans="1:1" x14ac:dyDescent="0.25">
      <c r="A1768" s="120" t="s">
        <v>3787</v>
      </c>
    </row>
    <row r="1769" spans="1:1" x14ac:dyDescent="0.25">
      <c r="A1769" s="120" t="s">
        <v>3788</v>
      </c>
    </row>
    <row r="1770" spans="1:1" x14ac:dyDescent="0.25">
      <c r="A1770" s="120" t="s">
        <v>3789</v>
      </c>
    </row>
    <row r="1771" spans="1:1" x14ac:dyDescent="0.25">
      <c r="A1771" s="120" t="s">
        <v>3790</v>
      </c>
    </row>
    <row r="1772" spans="1:1" x14ac:dyDescent="0.25">
      <c r="A1772" s="120" t="s">
        <v>3791</v>
      </c>
    </row>
    <row r="1773" spans="1:1" x14ac:dyDescent="0.25">
      <c r="A1773" s="120" t="s">
        <v>3792</v>
      </c>
    </row>
    <row r="1774" spans="1:1" x14ac:dyDescent="0.25">
      <c r="A1774" s="120" t="s">
        <v>3793</v>
      </c>
    </row>
    <row r="1775" spans="1:1" x14ac:dyDescent="0.25">
      <c r="A1775" s="120" t="s">
        <v>3794</v>
      </c>
    </row>
    <row r="1776" spans="1:1" x14ac:dyDescent="0.25">
      <c r="A1776" s="120" t="s">
        <v>3795</v>
      </c>
    </row>
    <row r="1777" spans="1:1" x14ac:dyDescent="0.25">
      <c r="A1777" s="120" t="s">
        <v>3796</v>
      </c>
    </row>
    <row r="1778" spans="1:1" x14ac:dyDescent="0.25">
      <c r="A1778" s="120" t="s">
        <v>3797</v>
      </c>
    </row>
    <row r="1779" spans="1:1" x14ac:dyDescent="0.25">
      <c r="A1779" s="120" t="s">
        <v>3798</v>
      </c>
    </row>
    <row r="1780" spans="1:1" x14ac:dyDescent="0.25">
      <c r="A1780" s="120" t="s">
        <v>3800</v>
      </c>
    </row>
    <row r="1781" spans="1:1" x14ac:dyDescent="0.25">
      <c r="A1781" s="120" t="s">
        <v>3801</v>
      </c>
    </row>
    <row r="1782" spans="1:1" x14ac:dyDescent="0.25">
      <c r="A1782" s="120" t="s">
        <v>3802</v>
      </c>
    </row>
    <row r="1783" spans="1:1" x14ac:dyDescent="0.25">
      <c r="A1783" s="120" t="s">
        <v>3803</v>
      </c>
    </row>
    <row r="1784" spans="1:1" x14ac:dyDescent="0.25">
      <c r="A1784" s="119">
        <v>390006633</v>
      </c>
    </row>
    <row r="1785" spans="1:1" x14ac:dyDescent="0.25">
      <c r="A1785" s="120" t="s">
        <v>3465</v>
      </c>
    </row>
    <row r="1786" spans="1:1" x14ac:dyDescent="0.25">
      <c r="A1786" s="120" t="s">
        <v>3724</v>
      </c>
    </row>
    <row r="1787" spans="1:1" x14ac:dyDescent="0.25">
      <c r="A1787" s="120" t="s">
        <v>3446</v>
      </c>
    </row>
    <row r="1788" spans="1:1" x14ac:dyDescent="0.25">
      <c r="A1788" s="120" t="s">
        <v>3726</v>
      </c>
    </row>
    <row r="1789" spans="1:1" x14ac:dyDescent="0.25">
      <c r="A1789" s="120" t="s">
        <v>3728</v>
      </c>
    </row>
    <row r="1790" spans="1:1" x14ac:dyDescent="0.25">
      <c r="A1790" s="120" t="s">
        <v>3729</v>
      </c>
    </row>
    <row r="1791" spans="1:1" x14ac:dyDescent="0.25">
      <c r="A1791" s="120" t="s">
        <v>3730</v>
      </c>
    </row>
    <row r="1792" spans="1:1" x14ac:dyDescent="0.25">
      <c r="A1792" s="120" t="s">
        <v>3731</v>
      </c>
    </row>
    <row r="1793" spans="1:1" x14ac:dyDescent="0.25">
      <c r="A1793" s="120" t="s">
        <v>3732</v>
      </c>
    </row>
    <row r="1794" spans="1:1" x14ac:dyDescent="0.25">
      <c r="A1794" s="120" t="s">
        <v>3733</v>
      </c>
    </row>
    <row r="1795" spans="1:1" x14ac:dyDescent="0.25">
      <c r="A1795" s="120" t="s">
        <v>3736</v>
      </c>
    </row>
    <row r="1796" spans="1:1" x14ac:dyDescent="0.25">
      <c r="A1796" s="120" t="s">
        <v>3737</v>
      </c>
    </row>
    <row r="1797" spans="1:1" x14ac:dyDescent="0.25">
      <c r="A1797" s="120" t="s">
        <v>3738</v>
      </c>
    </row>
    <row r="1798" spans="1:1" x14ac:dyDescent="0.25">
      <c r="A1798" s="120" t="s">
        <v>3740</v>
      </c>
    </row>
    <row r="1799" spans="1:1" x14ac:dyDescent="0.25">
      <c r="A1799" s="120" t="s">
        <v>3734</v>
      </c>
    </row>
    <row r="1800" spans="1:1" x14ac:dyDescent="0.25">
      <c r="A1800" s="120" t="s">
        <v>3739</v>
      </c>
    </row>
    <row r="1801" spans="1:1" x14ac:dyDescent="0.25">
      <c r="A1801" s="120" t="s">
        <v>3735</v>
      </c>
    </row>
    <row r="1802" spans="1:1" x14ac:dyDescent="0.25">
      <c r="A1802" s="120" t="s">
        <v>3725</v>
      </c>
    </row>
    <row r="1803" spans="1:1" x14ac:dyDescent="0.25">
      <c r="A1803" s="120" t="s">
        <v>3750</v>
      </c>
    </row>
    <row r="1804" spans="1:1" x14ac:dyDescent="0.25">
      <c r="A1804" s="120" t="s">
        <v>3741</v>
      </c>
    </row>
    <row r="1805" spans="1:1" x14ac:dyDescent="0.25">
      <c r="A1805" s="120" t="s">
        <v>3742</v>
      </c>
    </row>
    <row r="1806" spans="1:1" x14ac:dyDescent="0.25">
      <c r="A1806" s="120" t="s">
        <v>3743</v>
      </c>
    </row>
    <row r="1807" spans="1:1" x14ac:dyDescent="0.25">
      <c r="A1807" s="120" t="s">
        <v>3744</v>
      </c>
    </row>
    <row r="1808" spans="1:1" x14ac:dyDescent="0.25">
      <c r="A1808" s="120" t="s">
        <v>3745</v>
      </c>
    </row>
    <row r="1809" spans="1:1" x14ac:dyDescent="0.25">
      <c r="A1809" s="120" t="s">
        <v>3746</v>
      </c>
    </row>
    <row r="1810" spans="1:1" x14ac:dyDescent="0.25">
      <c r="A1810" s="120" t="s">
        <v>3747</v>
      </c>
    </row>
    <row r="1811" spans="1:1" x14ac:dyDescent="0.25">
      <c r="A1811" s="120" t="s">
        <v>3748</v>
      </c>
    </row>
    <row r="1812" spans="1:1" x14ac:dyDescent="0.25">
      <c r="A1812" s="120" t="s">
        <v>3749</v>
      </c>
    </row>
    <row r="1813" spans="1:1" x14ac:dyDescent="0.25">
      <c r="A1813" s="120" t="s">
        <v>3751</v>
      </c>
    </row>
    <row r="1814" spans="1:1" x14ac:dyDescent="0.25">
      <c r="A1814" s="120" t="s">
        <v>3471</v>
      </c>
    </row>
    <row r="1815" spans="1:1" x14ac:dyDescent="0.25">
      <c r="A1815" s="120" t="s">
        <v>3752</v>
      </c>
    </row>
    <row r="1816" spans="1:1" x14ac:dyDescent="0.25">
      <c r="A1816" s="120" t="s">
        <v>3753</v>
      </c>
    </row>
    <row r="1817" spans="1:1" x14ac:dyDescent="0.25">
      <c r="A1817" s="120" t="s">
        <v>3754</v>
      </c>
    </row>
    <row r="1818" spans="1:1" x14ac:dyDescent="0.25">
      <c r="A1818" s="120" t="s">
        <v>940</v>
      </c>
    </row>
    <row r="1819" spans="1:1" x14ac:dyDescent="0.25">
      <c r="A1819" s="120" t="s">
        <v>3755</v>
      </c>
    </row>
    <row r="1820" spans="1:1" x14ac:dyDescent="0.25">
      <c r="A1820" s="120" t="s">
        <v>3756</v>
      </c>
    </row>
    <row r="1821" spans="1:1" x14ac:dyDescent="0.25">
      <c r="A1821" s="120" t="s">
        <v>3757</v>
      </c>
    </row>
    <row r="1822" spans="1:1" x14ac:dyDescent="0.25">
      <c r="A1822" s="119">
        <v>390006641</v>
      </c>
    </row>
    <row r="1823" spans="1:1" x14ac:dyDescent="0.25">
      <c r="A1823" s="120" t="s">
        <v>3453</v>
      </c>
    </row>
    <row r="1824" spans="1:1" x14ac:dyDescent="0.25">
      <c r="A1824" s="120" t="s">
        <v>3625</v>
      </c>
    </row>
    <row r="1825" spans="1:1" x14ac:dyDescent="0.25">
      <c r="A1825" s="120" t="s">
        <v>3626</v>
      </c>
    </row>
    <row r="1826" spans="1:1" x14ac:dyDescent="0.25">
      <c r="A1826" s="120" t="s">
        <v>3628</v>
      </c>
    </row>
    <row r="1827" spans="1:1" x14ac:dyDescent="0.25">
      <c r="A1827" s="120" t="s">
        <v>3629</v>
      </c>
    </row>
    <row r="1828" spans="1:1" x14ac:dyDescent="0.25">
      <c r="A1828" s="120" t="s">
        <v>3630</v>
      </c>
    </row>
    <row r="1829" spans="1:1" x14ac:dyDescent="0.25">
      <c r="A1829" s="120" t="s">
        <v>3631</v>
      </c>
    </row>
    <row r="1830" spans="1:1" x14ac:dyDescent="0.25">
      <c r="A1830" s="120" t="s">
        <v>3632</v>
      </c>
    </row>
    <row r="1831" spans="1:1" x14ac:dyDescent="0.25">
      <c r="A1831" s="120" t="s">
        <v>3633</v>
      </c>
    </row>
    <row r="1832" spans="1:1" x14ac:dyDescent="0.25">
      <c r="A1832" s="120" t="s">
        <v>3634</v>
      </c>
    </row>
    <row r="1833" spans="1:1" x14ac:dyDescent="0.25">
      <c r="A1833" s="120" t="s">
        <v>3635</v>
      </c>
    </row>
    <row r="1834" spans="1:1" x14ac:dyDescent="0.25">
      <c r="A1834" s="120" t="s">
        <v>3637</v>
      </c>
    </row>
    <row r="1835" spans="1:1" x14ac:dyDescent="0.25">
      <c r="A1835" s="120" t="s">
        <v>1841</v>
      </c>
    </row>
    <row r="1836" spans="1:1" x14ac:dyDescent="0.25">
      <c r="A1836" s="120" t="s">
        <v>3638</v>
      </c>
    </row>
    <row r="1837" spans="1:1" x14ac:dyDescent="0.25">
      <c r="A1837" s="120" t="s">
        <v>3639</v>
      </c>
    </row>
    <row r="1838" spans="1:1" x14ac:dyDescent="0.25">
      <c r="A1838" s="120" t="s">
        <v>3640</v>
      </c>
    </row>
    <row r="1839" spans="1:1" x14ac:dyDescent="0.25">
      <c r="A1839" s="120" t="s">
        <v>3627</v>
      </c>
    </row>
    <row r="1840" spans="1:1" x14ac:dyDescent="0.25">
      <c r="A1840" s="120" t="s">
        <v>3641</v>
      </c>
    </row>
    <row r="1841" spans="1:1" x14ac:dyDescent="0.25">
      <c r="A1841" s="120" t="s">
        <v>3642</v>
      </c>
    </row>
    <row r="1842" spans="1:1" x14ac:dyDescent="0.25">
      <c r="A1842" s="120" t="s">
        <v>3643</v>
      </c>
    </row>
    <row r="1843" spans="1:1" x14ac:dyDescent="0.25">
      <c r="A1843" s="120" t="s">
        <v>3644</v>
      </c>
    </row>
    <row r="1844" spans="1:1" x14ac:dyDescent="0.25">
      <c r="A1844" s="120" t="s">
        <v>3645</v>
      </c>
    </row>
    <row r="1845" spans="1:1" x14ac:dyDescent="0.25">
      <c r="A1845" s="120" t="s">
        <v>3646</v>
      </c>
    </row>
    <row r="1846" spans="1:1" x14ac:dyDescent="0.25">
      <c r="A1846" s="120" t="s">
        <v>3647</v>
      </c>
    </row>
    <row r="1847" spans="1:1" x14ac:dyDescent="0.25">
      <c r="A1847" s="120" t="s">
        <v>3648</v>
      </c>
    </row>
    <row r="1848" spans="1:1" x14ac:dyDescent="0.25">
      <c r="A1848" s="120" t="s">
        <v>3649</v>
      </c>
    </row>
    <row r="1849" spans="1:1" x14ac:dyDescent="0.25">
      <c r="A1849" s="120" t="s">
        <v>3650</v>
      </c>
    </row>
    <row r="1850" spans="1:1" x14ac:dyDescent="0.25">
      <c r="A1850" s="120" t="s">
        <v>3651</v>
      </c>
    </row>
    <row r="1851" spans="1:1" x14ac:dyDescent="0.25">
      <c r="A1851" s="120" t="s">
        <v>3652</v>
      </c>
    </row>
    <row r="1852" spans="1:1" x14ac:dyDescent="0.25">
      <c r="A1852" s="120" t="s">
        <v>3653</v>
      </c>
    </row>
    <row r="1853" spans="1:1" x14ac:dyDescent="0.25">
      <c r="A1853" s="120" t="s">
        <v>3654</v>
      </c>
    </row>
    <row r="1854" spans="1:1" x14ac:dyDescent="0.25">
      <c r="A1854" s="120" t="s">
        <v>3655</v>
      </c>
    </row>
    <row r="1855" spans="1:1" x14ac:dyDescent="0.25">
      <c r="A1855" s="120" t="s">
        <v>3636</v>
      </c>
    </row>
    <row r="1856" spans="1:1" x14ac:dyDescent="0.25">
      <c r="A1856" s="120" t="s">
        <v>3656</v>
      </c>
    </row>
    <row r="1857" spans="1:1" x14ac:dyDescent="0.25">
      <c r="A1857" s="120" t="s">
        <v>3657</v>
      </c>
    </row>
    <row r="1858" spans="1:1" x14ac:dyDescent="0.25">
      <c r="A1858" s="120" t="s">
        <v>3658</v>
      </c>
    </row>
    <row r="1859" spans="1:1" x14ac:dyDescent="0.25">
      <c r="A1859" s="120" t="s">
        <v>3659</v>
      </c>
    </row>
    <row r="1860" spans="1:1" x14ac:dyDescent="0.25">
      <c r="A1860" s="120" t="s">
        <v>1601</v>
      </c>
    </row>
    <row r="1861" spans="1:1" x14ac:dyDescent="0.25">
      <c r="A1861" s="119">
        <v>390006658</v>
      </c>
    </row>
    <row r="1862" spans="1:1" x14ac:dyDescent="0.25">
      <c r="A1862" s="120" t="s">
        <v>3451</v>
      </c>
    </row>
    <row r="1863" spans="1:1" x14ac:dyDescent="0.25">
      <c r="A1863" s="120" t="s">
        <v>3660</v>
      </c>
    </row>
    <row r="1864" spans="1:1" x14ac:dyDescent="0.25">
      <c r="A1864" s="120" t="s">
        <v>3661</v>
      </c>
    </row>
    <row r="1865" spans="1:1" x14ac:dyDescent="0.25">
      <c r="A1865" s="120" t="s">
        <v>3662</v>
      </c>
    </row>
    <row r="1866" spans="1:1" x14ac:dyDescent="0.25">
      <c r="A1866" s="120" t="s">
        <v>3664</v>
      </c>
    </row>
    <row r="1867" spans="1:1" x14ac:dyDescent="0.25">
      <c r="A1867" s="120" t="s">
        <v>3666</v>
      </c>
    </row>
    <row r="1868" spans="1:1" x14ac:dyDescent="0.25">
      <c r="A1868" s="120" t="s">
        <v>3667</v>
      </c>
    </row>
    <row r="1869" spans="1:1" x14ac:dyDescent="0.25">
      <c r="A1869" s="120" t="s">
        <v>3668</v>
      </c>
    </row>
    <row r="1870" spans="1:1" x14ac:dyDescent="0.25">
      <c r="A1870" s="120" t="s">
        <v>3669</v>
      </c>
    </row>
    <row r="1871" spans="1:1" x14ac:dyDescent="0.25">
      <c r="A1871" s="120" t="s">
        <v>3670</v>
      </c>
    </row>
    <row r="1872" spans="1:1" x14ac:dyDescent="0.25">
      <c r="A1872" s="120" t="s">
        <v>3671</v>
      </c>
    </row>
    <row r="1873" spans="1:1" x14ac:dyDescent="0.25">
      <c r="A1873" s="120" t="s">
        <v>3672</v>
      </c>
    </row>
    <row r="1874" spans="1:1" x14ac:dyDescent="0.25">
      <c r="A1874" s="120" t="s">
        <v>3673</v>
      </c>
    </row>
    <row r="1875" spans="1:1" x14ac:dyDescent="0.25">
      <c r="A1875" s="120" t="s">
        <v>3674</v>
      </c>
    </row>
    <row r="1876" spans="1:1" x14ac:dyDescent="0.25">
      <c r="A1876" s="120" t="s">
        <v>3675</v>
      </c>
    </row>
    <row r="1877" spans="1:1" x14ac:dyDescent="0.25">
      <c r="A1877" s="120" t="s">
        <v>3665</v>
      </c>
    </row>
    <row r="1878" spans="1:1" x14ac:dyDescent="0.25">
      <c r="A1878" s="120" t="s">
        <v>3676</v>
      </c>
    </row>
    <row r="1879" spans="1:1" x14ac:dyDescent="0.25">
      <c r="A1879" s="120" t="s">
        <v>3677</v>
      </c>
    </row>
    <row r="1880" spans="1:1" x14ac:dyDescent="0.25">
      <c r="A1880" s="120" t="s">
        <v>3678</v>
      </c>
    </row>
    <row r="1881" spans="1:1" x14ac:dyDescent="0.25">
      <c r="A1881" s="120" t="s">
        <v>3679</v>
      </c>
    </row>
    <row r="1882" spans="1:1" x14ac:dyDescent="0.25">
      <c r="A1882" s="120" t="s">
        <v>3680</v>
      </c>
    </row>
    <row r="1883" spans="1:1" x14ac:dyDescent="0.25">
      <c r="A1883" s="120" t="s">
        <v>3681</v>
      </c>
    </row>
    <row r="1884" spans="1:1" x14ac:dyDescent="0.25">
      <c r="A1884" s="120" t="s">
        <v>3682</v>
      </c>
    </row>
    <row r="1885" spans="1:1" x14ac:dyDescent="0.25">
      <c r="A1885" s="120" t="s">
        <v>3684</v>
      </c>
    </row>
    <row r="1886" spans="1:1" x14ac:dyDescent="0.25">
      <c r="A1886" s="120" t="s">
        <v>3685</v>
      </c>
    </row>
    <row r="1887" spans="1:1" x14ac:dyDescent="0.25">
      <c r="A1887" s="120" t="s">
        <v>3686</v>
      </c>
    </row>
    <row r="1888" spans="1:1" x14ac:dyDescent="0.25">
      <c r="A1888" s="119">
        <v>390006666</v>
      </c>
    </row>
    <row r="1889" spans="1:1" x14ac:dyDescent="0.25">
      <c r="A1889" s="120" t="s">
        <v>3448</v>
      </c>
    </row>
    <row r="1890" spans="1:1" x14ac:dyDescent="0.25">
      <c r="A1890" s="120" t="s">
        <v>3687</v>
      </c>
    </row>
    <row r="1891" spans="1:1" x14ac:dyDescent="0.25">
      <c r="A1891" s="120" t="s">
        <v>3688</v>
      </c>
    </row>
    <row r="1892" spans="1:1" x14ac:dyDescent="0.25">
      <c r="A1892" s="120" t="s">
        <v>3689</v>
      </c>
    </row>
    <row r="1893" spans="1:1" x14ac:dyDescent="0.25">
      <c r="A1893" s="120" t="s">
        <v>3690</v>
      </c>
    </row>
    <row r="1894" spans="1:1" x14ac:dyDescent="0.25">
      <c r="A1894" s="120" t="s">
        <v>863</v>
      </c>
    </row>
    <row r="1895" spans="1:1" x14ac:dyDescent="0.25">
      <c r="A1895" s="120" t="s">
        <v>2968</v>
      </c>
    </row>
    <row r="1896" spans="1:1" x14ac:dyDescent="0.25">
      <c r="A1896" s="120" t="s">
        <v>3691</v>
      </c>
    </row>
    <row r="1897" spans="1:1" x14ac:dyDescent="0.25">
      <c r="A1897" s="120" t="s">
        <v>3692</v>
      </c>
    </row>
    <row r="1898" spans="1:1" x14ac:dyDescent="0.25">
      <c r="A1898" s="120" t="s">
        <v>3693</v>
      </c>
    </row>
    <row r="1899" spans="1:1" x14ac:dyDescent="0.25">
      <c r="A1899" s="120" t="s">
        <v>3694</v>
      </c>
    </row>
    <row r="1900" spans="1:1" x14ac:dyDescent="0.25">
      <c r="A1900" s="120" t="s">
        <v>3695</v>
      </c>
    </row>
    <row r="1901" spans="1:1" x14ac:dyDescent="0.25">
      <c r="A1901" s="120" t="s">
        <v>3696</v>
      </c>
    </row>
    <row r="1902" spans="1:1" x14ac:dyDescent="0.25">
      <c r="A1902" s="120" t="s">
        <v>3697</v>
      </c>
    </row>
    <row r="1903" spans="1:1" x14ac:dyDescent="0.25">
      <c r="A1903" s="120" t="s">
        <v>3698</v>
      </c>
    </row>
    <row r="1904" spans="1:1" x14ac:dyDescent="0.25">
      <c r="A1904" s="120" t="s">
        <v>3699</v>
      </c>
    </row>
    <row r="1905" spans="1:1" x14ac:dyDescent="0.25">
      <c r="A1905" s="120" t="s">
        <v>3711</v>
      </c>
    </row>
    <row r="1906" spans="1:1" x14ac:dyDescent="0.25">
      <c r="A1906" s="120" t="s">
        <v>3700</v>
      </c>
    </row>
    <row r="1907" spans="1:1" x14ac:dyDescent="0.25">
      <c r="A1907" s="120" t="s">
        <v>3701</v>
      </c>
    </row>
    <row r="1908" spans="1:1" x14ac:dyDescent="0.25">
      <c r="A1908" s="120" t="s">
        <v>3702</v>
      </c>
    </row>
    <row r="1909" spans="1:1" x14ac:dyDescent="0.25">
      <c r="A1909" s="120" t="s">
        <v>3703</v>
      </c>
    </row>
    <row r="1910" spans="1:1" x14ac:dyDescent="0.25">
      <c r="A1910" s="120" t="s">
        <v>3704</v>
      </c>
    </row>
    <row r="1911" spans="1:1" x14ac:dyDescent="0.25">
      <c r="A1911" s="120" t="s">
        <v>3705</v>
      </c>
    </row>
    <row r="1912" spans="1:1" x14ac:dyDescent="0.25">
      <c r="A1912" s="120" t="s">
        <v>3706</v>
      </c>
    </row>
    <row r="1913" spans="1:1" x14ac:dyDescent="0.25">
      <c r="A1913" s="120" t="s">
        <v>3707</v>
      </c>
    </row>
    <row r="1914" spans="1:1" x14ac:dyDescent="0.25">
      <c r="A1914" s="120" t="s">
        <v>3708</v>
      </c>
    </row>
    <row r="1915" spans="1:1" x14ac:dyDescent="0.25">
      <c r="A1915" s="120" t="s">
        <v>3709</v>
      </c>
    </row>
    <row r="1916" spans="1:1" x14ac:dyDescent="0.25">
      <c r="A1916" s="120" t="s">
        <v>3710</v>
      </c>
    </row>
    <row r="1917" spans="1:1" x14ac:dyDescent="0.25">
      <c r="A1917" s="120" t="s">
        <v>3712</v>
      </c>
    </row>
    <row r="1918" spans="1:1" x14ac:dyDescent="0.25">
      <c r="A1918" s="120" t="s">
        <v>3713</v>
      </c>
    </row>
    <row r="1919" spans="1:1" x14ac:dyDescent="0.25">
      <c r="A1919" s="120" t="s">
        <v>3714</v>
      </c>
    </row>
    <row r="1920" spans="1:1" x14ac:dyDescent="0.25">
      <c r="A1920" s="120" t="s">
        <v>804</v>
      </c>
    </row>
    <row r="1921" spans="1:1" x14ac:dyDescent="0.25">
      <c r="A1921" s="120" t="s">
        <v>3715</v>
      </c>
    </row>
    <row r="1922" spans="1:1" x14ac:dyDescent="0.25">
      <c r="A1922" s="120" t="s">
        <v>3716</v>
      </c>
    </row>
    <row r="1923" spans="1:1" x14ac:dyDescent="0.25">
      <c r="A1923" s="120" t="s">
        <v>3717</v>
      </c>
    </row>
    <row r="1924" spans="1:1" x14ac:dyDescent="0.25">
      <c r="A1924" s="120" t="s">
        <v>3718</v>
      </c>
    </row>
    <row r="1925" spans="1:1" x14ac:dyDescent="0.25">
      <c r="A1925" s="120" t="s">
        <v>3719</v>
      </c>
    </row>
    <row r="1926" spans="1:1" x14ac:dyDescent="0.25">
      <c r="A1926" s="120" t="s">
        <v>3720</v>
      </c>
    </row>
    <row r="1927" spans="1:1" x14ac:dyDescent="0.25">
      <c r="A1927" s="120" t="s">
        <v>3721</v>
      </c>
    </row>
    <row r="1928" spans="1:1" x14ac:dyDescent="0.25">
      <c r="A1928" s="120" t="s">
        <v>3722</v>
      </c>
    </row>
    <row r="1929" spans="1:1" x14ac:dyDescent="0.25">
      <c r="A1929" s="120" t="s">
        <v>3723</v>
      </c>
    </row>
    <row r="1930" spans="1:1" x14ac:dyDescent="0.25">
      <c r="A1930" s="119">
        <v>390006674</v>
      </c>
    </row>
    <row r="1931" spans="1:1" x14ac:dyDescent="0.25">
      <c r="A1931" s="120" t="s">
        <v>3459</v>
      </c>
    </row>
    <row r="1932" spans="1:1" x14ac:dyDescent="0.25">
      <c r="A1932" s="120" t="s">
        <v>3460</v>
      </c>
    </row>
    <row r="1933" spans="1:1" x14ac:dyDescent="0.25">
      <c r="A1933" s="120" t="s">
        <v>3585</v>
      </c>
    </row>
    <row r="1934" spans="1:1" x14ac:dyDescent="0.25">
      <c r="A1934" s="120" t="s">
        <v>3586</v>
      </c>
    </row>
    <row r="1935" spans="1:1" x14ac:dyDescent="0.25">
      <c r="A1935" s="120" t="s">
        <v>3587</v>
      </c>
    </row>
    <row r="1936" spans="1:1" x14ac:dyDescent="0.25">
      <c r="A1936" s="120" t="s">
        <v>3590</v>
      </c>
    </row>
    <row r="1937" spans="1:1" x14ac:dyDescent="0.25">
      <c r="A1937" s="120" t="s">
        <v>3592</v>
      </c>
    </row>
    <row r="1938" spans="1:1" x14ac:dyDescent="0.25">
      <c r="A1938" s="120" t="s">
        <v>3593</v>
      </c>
    </row>
    <row r="1939" spans="1:1" x14ac:dyDescent="0.25">
      <c r="A1939" s="120" t="s">
        <v>3594</v>
      </c>
    </row>
    <row r="1940" spans="1:1" x14ac:dyDescent="0.25">
      <c r="A1940" s="120" t="s">
        <v>3595</v>
      </c>
    </row>
    <row r="1941" spans="1:1" x14ac:dyDescent="0.25">
      <c r="A1941" s="120" t="s">
        <v>3596</v>
      </c>
    </row>
    <row r="1942" spans="1:1" x14ac:dyDescent="0.25">
      <c r="A1942" s="120" t="s">
        <v>3598</v>
      </c>
    </row>
    <row r="1943" spans="1:1" x14ac:dyDescent="0.25">
      <c r="A1943" s="120" t="s">
        <v>3599</v>
      </c>
    </row>
    <row r="1944" spans="1:1" x14ac:dyDescent="0.25">
      <c r="A1944" s="120" t="s">
        <v>3236</v>
      </c>
    </row>
    <row r="1945" spans="1:1" x14ac:dyDescent="0.25">
      <c r="A1945" s="120" t="s">
        <v>3600</v>
      </c>
    </row>
    <row r="1946" spans="1:1" x14ac:dyDescent="0.25">
      <c r="A1946" s="120" t="s">
        <v>3601</v>
      </c>
    </row>
    <row r="1947" spans="1:1" x14ac:dyDescent="0.25">
      <c r="A1947" s="120" t="s">
        <v>3588</v>
      </c>
    </row>
    <row r="1948" spans="1:1" x14ac:dyDescent="0.25">
      <c r="A1948" s="120" t="s">
        <v>3589</v>
      </c>
    </row>
    <row r="1949" spans="1:1" x14ac:dyDescent="0.25">
      <c r="A1949" s="120" t="s">
        <v>3591</v>
      </c>
    </row>
    <row r="1950" spans="1:1" x14ac:dyDescent="0.25">
      <c r="A1950" s="120" t="s">
        <v>3602</v>
      </c>
    </row>
    <row r="1951" spans="1:1" x14ac:dyDescent="0.25">
      <c r="A1951" s="120" t="s">
        <v>3623</v>
      </c>
    </row>
    <row r="1952" spans="1:1" x14ac:dyDescent="0.25">
      <c r="A1952" s="120" t="s">
        <v>3597</v>
      </c>
    </row>
    <row r="1953" spans="1:1" x14ac:dyDescent="0.25">
      <c r="A1953" s="120" t="s">
        <v>3611</v>
      </c>
    </row>
    <row r="1954" spans="1:1" x14ac:dyDescent="0.25">
      <c r="A1954" s="120" t="s">
        <v>3078</v>
      </c>
    </row>
    <row r="1955" spans="1:1" x14ac:dyDescent="0.25">
      <c r="A1955" s="120" t="s">
        <v>3603</v>
      </c>
    </row>
    <row r="1956" spans="1:1" x14ac:dyDescent="0.25">
      <c r="A1956" s="120" t="s">
        <v>3604</v>
      </c>
    </row>
    <row r="1957" spans="1:1" x14ac:dyDescent="0.25">
      <c r="A1957" s="120" t="s">
        <v>3605</v>
      </c>
    </row>
    <row r="1958" spans="1:1" x14ac:dyDescent="0.25">
      <c r="A1958" s="120" t="s">
        <v>3606</v>
      </c>
    </row>
    <row r="1959" spans="1:1" x14ac:dyDescent="0.25">
      <c r="A1959" s="120" t="s">
        <v>3607</v>
      </c>
    </row>
    <row r="1960" spans="1:1" x14ac:dyDescent="0.25">
      <c r="A1960" s="120" t="s">
        <v>3608</v>
      </c>
    </row>
    <row r="1961" spans="1:1" x14ac:dyDescent="0.25">
      <c r="A1961" s="120" t="s">
        <v>3609</v>
      </c>
    </row>
    <row r="1962" spans="1:1" x14ac:dyDescent="0.25">
      <c r="A1962" s="120" t="s">
        <v>3610</v>
      </c>
    </row>
    <row r="1963" spans="1:1" x14ac:dyDescent="0.25">
      <c r="A1963" s="120" t="s">
        <v>3612</v>
      </c>
    </row>
    <row r="1964" spans="1:1" x14ac:dyDescent="0.25">
      <c r="A1964" s="120" t="s">
        <v>3613</v>
      </c>
    </row>
    <row r="1965" spans="1:1" x14ac:dyDescent="0.25">
      <c r="A1965" s="120" t="s">
        <v>3614</v>
      </c>
    </row>
    <row r="1966" spans="1:1" x14ac:dyDescent="0.25">
      <c r="A1966" s="120" t="s">
        <v>3615</v>
      </c>
    </row>
    <row r="1967" spans="1:1" x14ac:dyDescent="0.25">
      <c r="A1967" s="120" t="s">
        <v>3616</v>
      </c>
    </row>
    <row r="1968" spans="1:1" x14ac:dyDescent="0.25">
      <c r="A1968" s="120" t="s">
        <v>3617</v>
      </c>
    </row>
    <row r="1969" spans="1:1" x14ac:dyDescent="0.25">
      <c r="A1969" s="120" t="s">
        <v>3618</v>
      </c>
    </row>
    <row r="1970" spans="1:1" x14ac:dyDescent="0.25">
      <c r="A1970" s="120" t="s">
        <v>3619</v>
      </c>
    </row>
    <row r="1971" spans="1:1" x14ac:dyDescent="0.25">
      <c r="A1971" s="120" t="s">
        <v>3620</v>
      </c>
    </row>
    <row r="1972" spans="1:1" x14ac:dyDescent="0.25">
      <c r="A1972" s="120" t="s">
        <v>3621</v>
      </c>
    </row>
    <row r="1973" spans="1:1" x14ac:dyDescent="0.25">
      <c r="A1973" s="120" t="s">
        <v>3622</v>
      </c>
    </row>
    <row r="1974" spans="1:1" x14ac:dyDescent="0.25">
      <c r="A1974" s="120" t="s">
        <v>3624</v>
      </c>
    </row>
    <row r="1975" spans="1:1" x14ac:dyDescent="0.25">
      <c r="A1975" s="119">
        <v>580000743</v>
      </c>
    </row>
    <row r="1976" spans="1:1" x14ac:dyDescent="0.25">
      <c r="A1976" s="120" t="s">
        <v>2182</v>
      </c>
    </row>
    <row r="1977" spans="1:1" x14ac:dyDescent="0.25">
      <c r="A1977" s="120" t="s">
        <v>2184</v>
      </c>
    </row>
    <row r="1978" spans="1:1" x14ac:dyDescent="0.25">
      <c r="A1978" s="120" t="s">
        <v>2185</v>
      </c>
    </row>
    <row r="1979" spans="1:1" x14ac:dyDescent="0.25">
      <c r="A1979" s="120" t="s">
        <v>2188</v>
      </c>
    </row>
    <row r="1980" spans="1:1" x14ac:dyDescent="0.25">
      <c r="A1980" s="120" t="s">
        <v>2189</v>
      </c>
    </row>
    <row r="1981" spans="1:1" x14ac:dyDescent="0.25">
      <c r="A1981" s="120" t="s">
        <v>2190</v>
      </c>
    </row>
    <row r="1982" spans="1:1" x14ac:dyDescent="0.25">
      <c r="A1982" s="120" t="s">
        <v>2191</v>
      </c>
    </row>
    <row r="1983" spans="1:1" x14ac:dyDescent="0.25">
      <c r="A1983" s="120" t="s">
        <v>2192</v>
      </c>
    </row>
    <row r="1984" spans="1:1" x14ac:dyDescent="0.25">
      <c r="A1984" s="120" t="s">
        <v>2186</v>
      </c>
    </row>
    <row r="1985" spans="1:1" x14ac:dyDescent="0.25">
      <c r="A1985" s="120" t="s">
        <v>2193</v>
      </c>
    </row>
    <row r="1986" spans="1:1" x14ac:dyDescent="0.25">
      <c r="A1986" s="120" t="s">
        <v>2194</v>
      </c>
    </row>
    <row r="1987" spans="1:1" x14ac:dyDescent="0.25">
      <c r="A1987" s="120" t="s">
        <v>2195</v>
      </c>
    </row>
    <row r="1988" spans="1:1" x14ac:dyDescent="0.25">
      <c r="A1988" s="120" t="s">
        <v>2196</v>
      </c>
    </row>
    <row r="1989" spans="1:1" x14ac:dyDescent="0.25">
      <c r="A1989" s="120" t="s">
        <v>2197</v>
      </c>
    </row>
    <row r="1990" spans="1:1" x14ac:dyDescent="0.25">
      <c r="A1990" s="120" t="s">
        <v>2198</v>
      </c>
    </row>
    <row r="1991" spans="1:1" x14ac:dyDescent="0.25">
      <c r="A1991" s="120" t="s">
        <v>2199</v>
      </c>
    </row>
    <row r="1992" spans="1:1" x14ac:dyDescent="0.25">
      <c r="A1992" s="120" t="s">
        <v>2200</v>
      </c>
    </row>
    <row r="1993" spans="1:1" x14ac:dyDescent="0.25">
      <c r="A1993" s="120" t="s">
        <v>2201</v>
      </c>
    </row>
    <row r="1994" spans="1:1" x14ac:dyDescent="0.25">
      <c r="A1994" s="120" t="s">
        <v>2202</v>
      </c>
    </row>
    <row r="1995" spans="1:1" x14ac:dyDescent="0.25">
      <c r="A1995" s="119">
        <v>580000750</v>
      </c>
    </row>
    <row r="1996" spans="1:1" x14ac:dyDescent="0.25">
      <c r="A1996" s="120" t="s">
        <v>4298</v>
      </c>
    </row>
    <row r="1997" spans="1:1" x14ac:dyDescent="0.25">
      <c r="A1997" s="120" t="s">
        <v>4301</v>
      </c>
    </row>
    <row r="1998" spans="1:1" x14ac:dyDescent="0.25">
      <c r="A1998" s="120" t="s">
        <v>4303</v>
      </c>
    </row>
    <row r="1999" spans="1:1" x14ac:dyDescent="0.25">
      <c r="A1999" s="120" t="s">
        <v>4305</v>
      </c>
    </row>
    <row r="2000" spans="1:1" x14ac:dyDescent="0.25">
      <c r="A2000" s="120" t="s">
        <v>4307</v>
      </c>
    </row>
    <row r="2001" spans="1:1" x14ac:dyDescent="0.25">
      <c r="A2001" s="120" t="s">
        <v>4308</v>
      </c>
    </row>
    <row r="2002" spans="1:1" x14ac:dyDescent="0.25">
      <c r="A2002" s="120" t="s">
        <v>4309</v>
      </c>
    </row>
    <row r="2003" spans="1:1" x14ac:dyDescent="0.25">
      <c r="A2003" s="120" t="s">
        <v>4310</v>
      </c>
    </row>
    <row r="2004" spans="1:1" x14ac:dyDescent="0.25">
      <c r="A2004" s="120" t="s">
        <v>4311</v>
      </c>
    </row>
    <row r="2005" spans="1:1" x14ac:dyDescent="0.25">
      <c r="A2005" s="120" t="s">
        <v>4312</v>
      </c>
    </row>
    <row r="2006" spans="1:1" x14ac:dyDescent="0.25">
      <c r="A2006" s="120" t="s">
        <v>4313</v>
      </c>
    </row>
    <row r="2007" spans="1:1" x14ac:dyDescent="0.25">
      <c r="A2007" s="120" t="s">
        <v>4314</v>
      </c>
    </row>
    <row r="2008" spans="1:1" x14ac:dyDescent="0.25">
      <c r="A2008" s="120" t="s">
        <v>4315</v>
      </c>
    </row>
    <row r="2009" spans="1:1" x14ac:dyDescent="0.25">
      <c r="A2009" s="120" t="s">
        <v>4316</v>
      </c>
    </row>
    <row r="2010" spans="1:1" x14ac:dyDescent="0.25">
      <c r="A2010" s="120" t="s">
        <v>4317</v>
      </c>
    </row>
    <row r="2011" spans="1:1" x14ac:dyDescent="0.25">
      <c r="A2011" s="120" t="s">
        <v>4318</v>
      </c>
    </row>
    <row r="2012" spans="1:1" x14ac:dyDescent="0.25">
      <c r="A2012" s="120" t="s">
        <v>4320</v>
      </c>
    </row>
    <row r="2013" spans="1:1" x14ac:dyDescent="0.25">
      <c r="A2013" s="120" t="s">
        <v>4321</v>
      </c>
    </row>
    <row r="2014" spans="1:1" x14ac:dyDescent="0.25">
      <c r="A2014" s="120" t="s">
        <v>4322</v>
      </c>
    </row>
    <row r="2015" spans="1:1" x14ac:dyDescent="0.25">
      <c r="A2015" s="120" t="s">
        <v>4323</v>
      </c>
    </row>
    <row r="2016" spans="1:1" x14ac:dyDescent="0.25">
      <c r="A2016" s="119">
        <v>580000826</v>
      </c>
    </row>
    <row r="2017" spans="1:1" x14ac:dyDescent="0.25">
      <c r="A2017" s="120" t="s">
        <v>2212</v>
      </c>
    </row>
    <row r="2018" spans="1:1" x14ac:dyDescent="0.25">
      <c r="A2018" s="120" t="s">
        <v>1746</v>
      </c>
    </row>
    <row r="2019" spans="1:1" x14ac:dyDescent="0.25">
      <c r="A2019" s="120" t="s">
        <v>2252</v>
      </c>
    </row>
    <row r="2020" spans="1:1" x14ac:dyDescent="0.25">
      <c r="A2020" s="120" t="s">
        <v>2257</v>
      </c>
    </row>
    <row r="2021" spans="1:1" x14ac:dyDescent="0.25">
      <c r="A2021" s="120" t="s">
        <v>2253</v>
      </c>
    </row>
    <row r="2022" spans="1:1" x14ac:dyDescent="0.25">
      <c r="A2022" s="120" t="s">
        <v>2254</v>
      </c>
    </row>
    <row r="2023" spans="1:1" x14ac:dyDescent="0.25">
      <c r="A2023" s="120" t="s">
        <v>2255</v>
      </c>
    </row>
    <row r="2024" spans="1:1" x14ac:dyDescent="0.25">
      <c r="A2024" s="120" t="s">
        <v>2256</v>
      </c>
    </row>
    <row r="2025" spans="1:1" x14ac:dyDescent="0.25">
      <c r="A2025" s="120" t="s">
        <v>2258</v>
      </c>
    </row>
    <row r="2026" spans="1:1" x14ac:dyDescent="0.25">
      <c r="A2026" s="120" t="s">
        <v>2259</v>
      </c>
    </row>
    <row r="2027" spans="1:1" x14ac:dyDescent="0.25">
      <c r="A2027" s="120" t="s">
        <v>2260</v>
      </c>
    </row>
    <row r="2028" spans="1:1" x14ac:dyDescent="0.25">
      <c r="A2028" s="120" t="s">
        <v>2261</v>
      </c>
    </row>
    <row r="2029" spans="1:1" x14ac:dyDescent="0.25">
      <c r="A2029" s="120" t="s">
        <v>2262</v>
      </c>
    </row>
    <row r="2030" spans="1:1" x14ac:dyDescent="0.25">
      <c r="A2030" s="120" t="s">
        <v>2263</v>
      </c>
    </row>
    <row r="2031" spans="1:1" x14ac:dyDescent="0.25">
      <c r="A2031" s="120" t="s">
        <v>2264</v>
      </c>
    </row>
    <row r="2032" spans="1:1" x14ac:dyDescent="0.25">
      <c r="A2032" s="119">
        <v>580000917</v>
      </c>
    </row>
    <row r="2033" spans="1:1" x14ac:dyDescent="0.25">
      <c r="A2033" s="120" t="s">
        <v>1905</v>
      </c>
    </row>
    <row r="2034" spans="1:1" x14ac:dyDescent="0.25">
      <c r="A2034" s="120" t="s">
        <v>1908</v>
      </c>
    </row>
    <row r="2035" spans="1:1" x14ac:dyDescent="0.25">
      <c r="A2035" s="120" t="s">
        <v>1909</v>
      </c>
    </row>
    <row r="2036" spans="1:1" x14ac:dyDescent="0.25">
      <c r="A2036" s="120" t="s">
        <v>1910</v>
      </c>
    </row>
    <row r="2037" spans="1:1" x14ac:dyDescent="0.25">
      <c r="A2037" s="120" t="s">
        <v>1911</v>
      </c>
    </row>
    <row r="2038" spans="1:1" x14ac:dyDescent="0.25">
      <c r="A2038" s="120" t="s">
        <v>1912</v>
      </c>
    </row>
    <row r="2039" spans="1:1" x14ac:dyDescent="0.25">
      <c r="A2039" s="120" t="s">
        <v>1913</v>
      </c>
    </row>
    <row r="2040" spans="1:1" x14ac:dyDescent="0.25">
      <c r="A2040" s="120" t="s">
        <v>1914</v>
      </c>
    </row>
    <row r="2041" spans="1:1" x14ac:dyDescent="0.25">
      <c r="A2041" s="120" t="s">
        <v>1915</v>
      </c>
    </row>
    <row r="2042" spans="1:1" x14ac:dyDescent="0.25">
      <c r="A2042" s="120" t="s">
        <v>1916</v>
      </c>
    </row>
    <row r="2043" spans="1:1" x14ac:dyDescent="0.25">
      <c r="A2043" s="120" t="s">
        <v>1917</v>
      </c>
    </row>
    <row r="2044" spans="1:1" x14ac:dyDescent="0.25">
      <c r="A2044" s="119">
        <v>580000941</v>
      </c>
    </row>
    <row r="2045" spans="1:1" x14ac:dyDescent="0.25">
      <c r="A2045" s="120" t="s">
        <v>1433</v>
      </c>
    </row>
    <row r="2046" spans="1:1" x14ac:dyDescent="0.25">
      <c r="A2046" s="120" t="s">
        <v>1437</v>
      </c>
    </row>
    <row r="2047" spans="1:1" x14ac:dyDescent="0.25">
      <c r="A2047" s="120" t="s">
        <v>1440</v>
      </c>
    </row>
    <row r="2048" spans="1:1" x14ac:dyDescent="0.25">
      <c r="A2048" s="120" t="s">
        <v>1442</v>
      </c>
    </row>
    <row r="2049" spans="1:1" x14ac:dyDescent="0.25">
      <c r="A2049" s="120" t="s">
        <v>1443</v>
      </c>
    </row>
    <row r="2050" spans="1:1" x14ac:dyDescent="0.25">
      <c r="A2050" s="120" t="s">
        <v>1444</v>
      </c>
    </row>
    <row r="2051" spans="1:1" x14ac:dyDescent="0.25">
      <c r="A2051" s="120" t="s">
        <v>1445</v>
      </c>
    </row>
    <row r="2052" spans="1:1" x14ac:dyDescent="0.25">
      <c r="A2052" s="120" t="s">
        <v>1446</v>
      </c>
    </row>
    <row r="2053" spans="1:1" x14ac:dyDescent="0.25">
      <c r="A2053" s="120" t="s">
        <v>1447</v>
      </c>
    </row>
    <row r="2054" spans="1:1" x14ac:dyDescent="0.25">
      <c r="A2054" s="120" t="s">
        <v>1439</v>
      </c>
    </row>
    <row r="2055" spans="1:1" x14ac:dyDescent="0.25">
      <c r="A2055" s="120" t="s">
        <v>1448</v>
      </c>
    </row>
    <row r="2056" spans="1:1" x14ac:dyDescent="0.25">
      <c r="A2056" s="120" t="s">
        <v>1449</v>
      </c>
    </row>
    <row r="2057" spans="1:1" x14ac:dyDescent="0.25">
      <c r="A2057" s="120" t="s">
        <v>1450</v>
      </c>
    </row>
    <row r="2058" spans="1:1" x14ac:dyDescent="0.25">
      <c r="A2058" s="120" t="s">
        <v>1451</v>
      </c>
    </row>
    <row r="2059" spans="1:1" x14ac:dyDescent="0.25">
      <c r="A2059" s="120" t="s">
        <v>1452</v>
      </c>
    </row>
    <row r="2060" spans="1:1" x14ac:dyDescent="0.25">
      <c r="A2060" s="120" t="s">
        <v>1453</v>
      </c>
    </row>
    <row r="2061" spans="1:1" x14ac:dyDescent="0.25">
      <c r="A2061" s="120" t="s">
        <v>1454</v>
      </c>
    </row>
    <row r="2062" spans="1:1" x14ac:dyDescent="0.25">
      <c r="A2062" s="120" t="s">
        <v>1455</v>
      </c>
    </row>
    <row r="2063" spans="1:1" x14ac:dyDescent="0.25">
      <c r="A2063" s="119">
        <v>580000966</v>
      </c>
    </row>
    <row r="2064" spans="1:1" x14ac:dyDescent="0.25">
      <c r="A2064" s="120" t="s">
        <v>3976</v>
      </c>
    </row>
    <row r="2065" spans="1:1" x14ac:dyDescent="0.25">
      <c r="A2065" s="120" t="s">
        <v>3979</v>
      </c>
    </row>
    <row r="2066" spans="1:1" x14ac:dyDescent="0.25">
      <c r="A2066" s="120" t="s">
        <v>3980</v>
      </c>
    </row>
    <row r="2067" spans="1:1" x14ac:dyDescent="0.25">
      <c r="A2067" s="120" t="s">
        <v>3981</v>
      </c>
    </row>
    <row r="2068" spans="1:1" x14ac:dyDescent="0.25">
      <c r="A2068" s="120" t="s">
        <v>3982</v>
      </c>
    </row>
    <row r="2069" spans="1:1" x14ac:dyDescent="0.25">
      <c r="A2069" s="120" t="s">
        <v>3983</v>
      </c>
    </row>
    <row r="2070" spans="1:1" x14ac:dyDescent="0.25">
      <c r="A2070" s="120" t="s">
        <v>3984</v>
      </c>
    </row>
    <row r="2071" spans="1:1" x14ac:dyDescent="0.25">
      <c r="A2071" s="120" t="s">
        <v>3985</v>
      </c>
    </row>
    <row r="2072" spans="1:1" x14ac:dyDescent="0.25">
      <c r="A2072" s="120" t="s">
        <v>3986</v>
      </c>
    </row>
    <row r="2073" spans="1:1" x14ac:dyDescent="0.25">
      <c r="A2073" s="120" t="s">
        <v>3987</v>
      </c>
    </row>
    <row r="2074" spans="1:1" x14ac:dyDescent="0.25">
      <c r="A2074" s="120" t="s">
        <v>3988</v>
      </c>
    </row>
    <row r="2075" spans="1:1" x14ac:dyDescent="0.25">
      <c r="A2075" s="120" t="s">
        <v>3989</v>
      </c>
    </row>
    <row r="2076" spans="1:1" x14ac:dyDescent="0.25">
      <c r="A2076" s="119">
        <v>580001469</v>
      </c>
    </row>
    <row r="2077" spans="1:1" x14ac:dyDescent="0.25">
      <c r="A2077" s="120" t="s">
        <v>3332</v>
      </c>
    </row>
    <row r="2078" spans="1:1" x14ac:dyDescent="0.25">
      <c r="A2078" s="120" t="s">
        <v>3334</v>
      </c>
    </row>
    <row r="2079" spans="1:1" x14ac:dyDescent="0.25">
      <c r="A2079" s="120" t="s">
        <v>3335</v>
      </c>
    </row>
    <row r="2080" spans="1:1" x14ac:dyDescent="0.25">
      <c r="A2080" s="120" t="s">
        <v>3336</v>
      </c>
    </row>
    <row r="2081" spans="1:1" x14ac:dyDescent="0.25">
      <c r="A2081" s="120" t="s">
        <v>3339</v>
      </c>
    </row>
    <row r="2082" spans="1:1" x14ac:dyDescent="0.25">
      <c r="A2082" s="120" t="s">
        <v>3340</v>
      </c>
    </row>
    <row r="2083" spans="1:1" x14ac:dyDescent="0.25">
      <c r="A2083" s="120" t="s">
        <v>3341</v>
      </c>
    </row>
    <row r="2084" spans="1:1" x14ac:dyDescent="0.25">
      <c r="A2084" s="120" t="s">
        <v>3343</v>
      </c>
    </row>
    <row r="2085" spans="1:1" x14ac:dyDescent="0.25">
      <c r="A2085" s="120" t="s">
        <v>3344</v>
      </c>
    </row>
    <row r="2086" spans="1:1" x14ac:dyDescent="0.25">
      <c r="A2086" s="120" t="s">
        <v>3345</v>
      </c>
    </row>
    <row r="2087" spans="1:1" x14ac:dyDescent="0.25">
      <c r="A2087" s="120" t="s">
        <v>3346</v>
      </c>
    </row>
    <row r="2088" spans="1:1" x14ac:dyDescent="0.25">
      <c r="A2088" s="120" t="s">
        <v>3338</v>
      </c>
    </row>
    <row r="2089" spans="1:1" x14ac:dyDescent="0.25">
      <c r="A2089" s="120" t="s">
        <v>3342</v>
      </c>
    </row>
    <row r="2090" spans="1:1" x14ac:dyDescent="0.25">
      <c r="A2090" s="120" t="s">
        <v>3348</v>
      </c>
    </row>
    <row r="2091" spans="1:1" x14ac:dyDescent="0.25">
      <c r="A2091" s="120" t="s">
        <v>3347</v>
      </c>
    </row>
    <row r="2092" spans="1:1" x14ac:dyDescent="0.25">
      <c r="A2092" s="120" t="s">
        <v>3349</v>
      </c>
    </row>
    <row r="2093" spans="1:1" x14ac:dyDescent="0.25">
      <c r="A2093" s="120" t="s">
        <v>3350</v>
      </c>
    </row>
    <row r="2094" spans="1:1" x14ac:dyDescent="0.25">
      <c r="A2094" s="120" t="s">
        <v>3351</v>
      </c>
    </row>
    <row r="2095" spans="1:1" x14ac:dyDescent="0.25">
      <c r="A2095" s="120" t="s">
        <v>3352</v>
      </c>
    </row>
    <row r="2096" spans="1:1" x14ac:dyDescent="0.25">
      <c r="A2096" s="120" t="s">
        <v>3353</v>
      </c>
    </row>
    <row r="2097" spans="1:1" x14ac:dyDescent="0.25">
      <c r="A2097" s="120" t="s">
        <v>2742</v>
      </c>
    </row>
    <row r="2098" spans="1:1" x14ac:dyDescent="0.25">
      <c r="A2098" s="120" t="s">
        <v>3355</v>
      </c>
    </row>
    <row r="2099" spans="1:1" x14ac:dyDescent="0.25">
      <c r="A2099" s="120" t="s">
        <v>3356</v>
      </c>
    </row>
    <row r="2100" spans="1:1" x14ac:dyDescent="0.25">
      <c r="A2100" s="120" t="s">
        <v>3357</v>
      </c>
    </row>
    <row r="2101" spans="1:1" x14ac:dyDescent="0.25">
      <c r="A2101" s="120" t="s">
        <v>3358</v>
      </c>
    </row>
    <row r="2102" spans="1:1" x14ac:dyDescent="0.25">
      <c r="A2102" s="120" t="s">
        <v>3359</v>
      </c>
    </row>
    <row r="2103" spans="1:1" x14ac:dyDescent="0.25">
      <c r="A2103" s="120" t="s">
        <v>3360</v>
      </c>
    </row>
    <row r="2104" spans="1:1" x14ac:dyDescent="0.25">
      <c r="A2104" s="120" t="s">
        <v>3361</v>
      </c>
    </row>
    <row r="2105" spans="1:1" x14ac:dyDescent="0.25">
      <c r="A2105" s="119">
        <v>580002368</v>
      </c>
    </row>
    <row r="2106" spans="1:1" x14ac:dyDescent="0.25">
      <c r="A2106" s="120" t="s">
        <v>2203</v>
      </c>
    </row>
    <row r="2107" spans="1:1" x14ac:dyDescent="0.25">
      <c r="A2107" s="120" t="s">
        <v>2292</v>
      </c>
    </row>
    <row r="2108" spans="1:1" x14ac:dyDescent="0.25">
      <c r="A2108" s="120" t="s">
        <v>2293</v>
      </c>
    </row>
    <row r="2109" spans="1:1" x14ac:dyDescent="0.25">
      <c r="A2109" s="120" t="s">
        <v>2294</v>
      </c>
    </row>
    <row r="2110" spans="1:1" x14ac:dyDescent="0.25">
      <c r="A2110" s="120" t="s">
        <v>2296</v>
      </c>
    </row>
    <row r="2111" spans="1:1" x14ac:dyDescent="0.25">
      <c r="A2111" s="120" t="s">
        <v>2295</v>
      </c>
    </row>
    <row r="2112" spans="1:1" x14ac:dyDescent="0.25">
      <c r="A2112" s="120" t="s">
        <v>2297</v>
      </c>
    </row>
    <row r="2113" spans="1:1" x14ac:dyDescent="0.25">
      <c r="A2113" s="120" t="s">
        <v>2298</v>
      </c>
    </row>
    <row r="2114" spans="1:1" x14ac:dyDescent="0.25">
      <c r="A2114" s="120" t="s">
        <v>2299</v>
      </c>
    </row>
    <row r="2115" spans="1:1" x14ac:dyDescent="0.25">
      <c r="A2115" s="120" t="s">
        <v>2300</v>
      </c>
    </row>
    <row r="2116" spans="1:1" x14ac:dyDescent="0.25">
      <c r="A2116" s="120" t="s">
        <v>2301</v>
      </c>
    </row>
    <row r="2117" spans="1:1" x14ac:dyDescent="0.25">
      <c r="A2117" s="120" t="s">
        <v>2302</v>
      </c>
    </row>
    <row r="2118" spans="1:1" x14ac:dyDescent="0.25">
      <c r="A2118" s="120" t="s">
        <v>2303</v>
      </c>
    </row>
    <row r="2119" spans="1:1" x14ac:dyDescent="0.25">
      <c r="A2119" s="120" t="s">
        <v>2304</v>
      </c>
    </row>
    <row r="2120" spans="1:1" x14ac:dyDescent="0.25">
      <c r="A2120" s="120" t="s">
        <v>2305</v>
      </c>
    </row>
    <row r="2121" spans="1:1" x14ac:dyDescent="0.25">
      <c r="A2121" s="120" t="s">
        <v>2306</v>
      </c>
    </row>
    <row r="2122" spans="1:1" x14ac:dyDescent="0.25">
      <c r="A2122" s="120" t="s">
        <v>2307</v>
      </c>
    </row>
    <row r="2123" spans="1:1" x14ac:dyDescent="0.25">
      <c r="A2123" s="120" t="s">
        <v>2308</v>
      </c>
    </row>
    <row r="2124" spans="1:1" x14ac:dyDescent="0.25">
      <c r="A2124" s="120" t="s">
        <v>2309</v>
      </c>
    </row>
    <row r="2125" spans="1:1" x14ac:dyDescent="0.25">
      <c r="A2125" s="120" t="s">
        <v>2310</v>
      </c>
    </row>
    <row r="2126" spans="1:1" x14ac:dyDescent="0.25">
      <c r="A2126" s="119">
        <v>580004364</v>
      </c>
    </row>
    <row r="2127" spans="1:1" x14ac:dyDescent="0.25">
      <c r="A2127" s="120" t="s">
        <v>1661</v>
      </c>
    </row>
    <row r="2128" spans="1:1" x14ac:dyDescent="0.25">
      <c r="A2128" s="120" t="s">
        <v>1663</v>
      </c>
    </row>
    <row r="2129" spans="1:1" x14ac:dyDescent="0.25">
      <c r="A2129" s="120" t="s">
        <v>1664</v>
      </c>
    </row>
    <row r="2130" spans="1:1" x14ac:dyDescent="0.25">
      <c r="A2130" s="119">
        <v>580004844</v>
      </c>
    </row>
    <row r="2131" spans="1:1" x14ac:dyDescent="0.25">
      <c r="A2131" s="120" t="s">
        <v>2210</v>
      </c>
    </row>
    <row r="2132" spans="1:1" x14ac:dyDescent="0.25">
      <c r="A2132" s="120" t="s">
        <v>2275</v>
      </c>
    </row>
    <row r="2133" spans="1:1" x14ac:dyDescent="0.25">
      <c r="A2133" s="120" t="s">
        <v>2276</v>
      </c>
    </row>
    <row r="2134" spans="1:1" x14ac:dyDescent="0.25">
      <c r="A2134" s="120" t="s">
        <v>2277</v>
      </c>
    </row>
    <row r="2135" spans="1:1" x14ac:dyDescent="0.25">
      <c r="A2135" s="120" t="s">
        <v>2278</v>
      </c>
    </row>
    <row r="2136" spans="1:1" x14ac:dyDescent="0.25">
      <c r="A2136" s="120" t="s">
        <v>2279</v>
      </c>
    </row>
    <row r="2137" spans="1:1" x14ac:dyDescent="0.25">
      <c r="A2137" s="120" t="s">
        <v>2281</v>
      </c>
    </row>
    <row r="2138" spans="1:1" x14ac:dyDescent="0.25">
      <c r="A2138" s="120" t="s">
        <v>2282</v>
      </c>
    </row>
    <row r="2139" spans="1:1" x14ac:dyDescent="0.25">
      <c r="A2139" s="120" t="s">
        <v>2283</v>
      </c>
    </row>
    <row r="2140" spans="1:1" x14ac:dyDescent="0.25">
      <c r="A2140" s="120" t="s">
        <v>2280</v>
      </c>
    </row>
    <row r="2141" spans="1:1" x14ac:dyDescent="0.25">
      <c r="A2141" s="120" t="s">
        <v>2284</v>
      </c>
    </row>
    <row r="2142" spans="1:1" x14ac:dyDescent="0.25">
      <c r="A2142" s="120" t="s">
        <v>2285</v>
      </c>
    </row>
    <row r="2143" spans="1:1" x14ac:dyDescent="0.25">
      <c r="A2143" s="120" t="s">
        <v>2286</v>
      </c>
    </row>
    <row r="2144" spans="1:1" x14ac:dyDescent="0.25">
      <c r="A2144" s="120" t="s">
        <v>1469</v>
      </c>
    </row>
    <row r="2145" spans="1:1" x14ac:dyDescent="0.25">
      <c r="A2145" s="120" t="s">
        <v>2287</v>
      </c>
    </row>
    <row r="2146" spans="1:1" x14ac:dyDescent="0.25">
      <c r="A2146" s="120" t="s">
        <v>2288</v>
      </c>
    </row>
    <row r="2147" spans="1:1" x14ac:dyDescent="0.25">
      <c r="A2147" s="120" t="s">
        <v>2289</v>
      </c>
    </row>
    <row r="2148" spans="1:1" x14ac:dyDescent="0.25">
      <c r="A2148" s="120" t="s">
        <v>1048</v>
      </c>
    </row>
    <row r="2149" spans="1:1" x14ac:dyDescent="0.25">
      <c r="A2149" s="120" t="s">
        <v>2290</v>
      </c>
    </row>
    <row r="2150" spans="1:1" x14ac:dyDescent="0.25">
      <c r="A2150" s="120" t="s">
        <v>2291</v>
      </c>
    </row>
    <row r="2151" spans="1:1" x14ac:dyDescent="0.25">
      <c r="A2151" s="119">
        <v>580004851</v>
      </c>
    </row>
    <row r="2152" spans="1:1" x14ac:dyDescent="0.25">
      <c r="A2152" s="120" t="s">
        <v>2207</v>
      </c>
    </row>
    <row r="2153" spans="1:1" x14ac:dyDescent="0.25">
      <c r="A2153" s="120" t="s">
        <v>2219</v>
      </c>
    </row>
    <row r="2154" spans="1:1" x14ac:dyDescent="0.25">
      <c r="A2154" s="120" t="s">
        <v>2221</v>
      </c>
    </row>
    <row r="2155" spans="1:1" x14ac:dyDescent="0.25">
      <c r="A2155" s="120" t="s">
        <v>2222</v>
      </c>
    </row>
    <row r="2156" spans="1:1" x14ac:dyDescent="0.25">
      <c r="A2156" s="120" t="s">
        <v>2223</v>
      </c>
    </row>
    <row r="2157" spans="1:1" x14ac:dyDescent="0.25">
      <c r="A2157" s="120" t="s">
        <v>2224</v>
      </c>
    </row>
    <row r="2158" spans="1:1" x14ac:dyDescent="0.25">
      <c r="A2158" s="120" t="s">
        <v>2225</v>
      </c>
    </row>
    <row r="2159" spans="1:1" x14ac:dyDescent="0.25">
      <c r="A2159" s="120" t="s">
        <v>2226</v>
      </c>
    </row>
    <row r="2160" spans="1:1" x14ac:dyDescent="0.25">
      <c r="A2160" s="120" t="s">
        <v>2227</v>
      </c>
    </row>
    <row r="2161" spans="1:1" x14ac:dyDescent="0.25">
      <c r="A2161" s="120" t="s">
        <v>2228</v>
      </c>
    </row>
    <row r="2162" spans="1:1" x14ac:dyDescent="0.25">
      <c r="A2162" s="120" t="s">
        <v>2229</v>
      </c>
    </row>
    <row r="2163" spans="1:1" x14ac:dyDescent="0.25">
      <c r="A2163" s="120" t="s">
        <v>1706</v>
      </c>
    </row>
    <row r="2164" spans="1:1" x14ac:dyDescent="0.25">
      <c r="A2164" s="120" t="s">
        <v>2230</v>
      </c>
    </row>
    <row r="2165" spans="1:1" x14ac:dyDescent="0.25">
      <c r="A2165" s="120" t="s">
        <v>2231</v>
      </c>
    </row>
    <row r="2166" spans="1:1" x14ac:dyDescent="0.25">
      <c r="A2166" s="120" t="s">
        <v>2233</v>
      </c>
    </row>
    <row r="2167" spans="1:1" x14ac:dyDescent="0.25">
      <c r="A2167" s="120" t="s">
        <v>2234</v>
      </c>
    </row>
    <row r="2168" spans="1:1" x14ac:dyDescent="0.25">
      <c r="A2168" s="120" t="s">
        <v>2235</v>
      </c>
    </row>
    <row r="2169" spans="1:1" x14ac:dyDescent="0.25">
      <c r="A2169" s="120" t="s">
        <v>2236</v>
      </c>
    </row>
    <row r="2170" spans="1:1" x14ac:dyDescent="0.25">
      <c r="A2170" s="120" t="s">
        <v>2237</v>
      </c>
    </row>
    <row r="2171" spans="1:1" x14ac:dyDescent="0.25">
      <c r="A2171" s="120" t="s">
        <v>2238</v>
      </c>
    </row>
    <row r="2172" spans="1:1" x14ac:dyDescent="0.25">
      <c r="A2172" s="120" t="s">
        <v>2239</v>
      </c>
    </row>
    <row r="2173" spans="1:1" x14ac:dyDescent="0.25">
      <c r="A2173" s="120" t="s">
        <v>2240</v>
      </c>
    </row>
    <row r="2174" spans="1:1" x14ac:dyDescent="0.25">
      <c r="A2174" s="120" t="s">
        <v>2232</v>
      </c>
    </row>
    <row r="2175" spans="1:1" x14ac:dyDescent="0.25">
      <c r="A2175" s="120" t="s">
        <v>2241</v>
      </c>
    </row>
    <row r="2176" spans="1:1" x14ac:dyDescent="0.25">
      <c r="A2176" s="120" t="s">
        <v>2242</v>
      </c>
    </row>
    <row r="2177" spans="1:1" x14ac:dyDescent="0.25">
      <c r="A2177" s="120" t="s">
        <v>2243</v>
      </c>
    </row>
    <row r="2178" spans="1:1" x14ac:dyDescent="0.25">
      <c r="A2178" s="120" t="s">
        <v>2244</v>
      </c>
    </row>
    <row r="2179" spans="1:1" x14ac:dyDescent="0.25">
      <c r="A2179" s="120" t="s">
        <v>2245</v>
      </c>
    </row>
    <row r="2180" spans="1:1" x14ac:dyDescent="0.25">
      <c r="A2180" s="120" t="s">
        <v>2246</v>
      </c>
    </row>
    <row r="2181" spans="1:1" x14ac:dyDescent="0.25">
      <c r="A2181" s="120" t="s">
        <v>2247</v>
      </c>
    </row>
    <row r="2182" spans="1:1" x14ac:dyDescent="0.25">
      <c r="A2182" s="120" t="s">
        <v>2248</v>
      </c>
    </row>
    <row r="2183" spans="1:1" x14ac:dyDescent="0.25">
      <c r="A2183" s="120" t="s">
        <v>2249</v>
      </c>
    </row>
    <row r="2184" spans="1:1" x14ac:dyDescent="0.25">
      <c r="A2184" s="120" t="s">
        <v>2250</v>
      </c>
    </row>
    <row r="2185" spans="1:1" x14ac:dyDescent="0.25">
      <c r="A2185" s="120" t="s">
        <v>2251</v>
      </c>
    </row>
    <row r="2186" spans="1:1" x14ac:dyDescent="0.25">
      <c r="A2186" s="119">
        <v>580005064</v>
      </c>
    </row>
    <row r="2187" spans="1:1" x14ac:dyDescent="0.25">
      <c r="A2187" s="120" t="s">
        <v>1138</v>
      </c>
    </row>
    <row r="2188" spans="1:1" x14ac:dyDescent="0.25">
      <c r="A2188" s="120" t="s">
        <v>1141</v>
      </c>
    </row>
    <row r="2189" spans="1:1" x14ac:dyDescent="0.25">
      <c r="A2189" s="120" t="s">
        <v>1142</v>
      </c>
    </row>
    <row r="2190" spans="1:1" x14ac:dyDescent="0.25">
      <c r="A2190" s="120" t="s">
        <v>1143</v>
      </c>
    </row>
    <row r="2191" spans="1:1" x14ac:dyDescent="0.25">
      <c r="A2191" s="120" t="s">
        <v>1144</v>
      </c>
    </row>
    <row r="2192" spans="1:1" x14ac:dyDescent="0.25">
      <c r="A2192" s="120" t="s">
        <v>1146</v>
      </c>
    </row>
    <row r="2193" spans="1:1" x14ac:dyDescent="0.25">
      <c r="A2193" s="119">
        <v>580005130</v>
      </c>
    </row>
    <row r="2194" spans="1:1" x14ac:dyDescent="0.25">
      <c r="A2194" s="120" t="s">
        <v>1894</v>
      </c>
    </row>
    <row r="2195" spans="1:1" x14ac:dyDescent="0.25">
      <c r="A2195" s="120" t="s">
        <v>1896</v>
      </c>
    </row>
    <row r="2196" spans="1:1" x14ac:dyDescent="0.25">
      <c r="A2196" s="120" t="s">
        <v>1897</v>
      </c>
    </row>
    <row r="2197" spans="1:1" x14ac:dyDescent="0.25">
      <c r="A2197" s="120" t="s">
        <v>1898</v>
      </c>
    </row>
    <row r="2198" spans="1:1" x14ac:dyDescent="0.25">
      <c r="A2198" s="120" t="s">
        <v>1899</v>
      </c>
    </row>
    <row r="2199" spans="1:1" x14ac:dyDescent="0.25">
      <c r="A2199" s="120" t="s">
        <v>1900</v>
      </c>
    </row>
    <row r="2200" spans="1:1" x14ac:dyDescent="0.25">
      <c r="A2200" s="120" t="s">
        <v>1901</v>
      </c>
    </row>
    <row r="2201" spans="1:1" x14ac:dyDescent="0.25">
      <c r="A2201" s="120" t="s">
        <v>1902</v>
      </c>
    </row>
    <row r="2202" spans="1:1" x14ac:dyDescent="0.25">
      <c r="A2202" s="120" t="s">
        <v>1903</v>
      </c>
    </row>
    <row r="2203" spans="1:1" x14ac:dyDescent="0.25">
      <c r="A2203" s="120" t="s">
        <v>1904</v>
      </c>
    </row>
    <row r="2204" spans="1:1" x14ac:dyDescent="0.25">
      <c r="A2204" s="119">
        <v>580971489</v>
      </c>
    </row>
    <row r="2205" spans="1:1" x14ac:dyDescent="0.25">
      <c r="A2205" s="120" t="s">
        <v>1659</v>
      </c>
    </row>
    <row r="2206" spans="1:1" x14ac:dyDescent="0.25">
      <c r="A2206" s="119">
        <v>580971513</v>
      </c>
    </row>
    <row r="2207" spans="1:1" x14ac:dyDescent="0.25">
      <c r="A2207" s="120" t="s">
        <v>1882</v>
      </c>
    </row>
    <row r="2208" spans="1:1" x14ac:dyDescent="0.25">
      <c r="A2208" s="120" t="s">
        <v>1885</v>
      </c>
    </row>
    <row r="2209" spans="1:1" x14ac:dyDescent="0.25">
      <c r="A2209" s="120" t="s">
        <v>1886</v>
      </c>
    </row>
    <row r="2210" spans="1:1" x14ac:dyDescent="0.25">
      <c r="A2210" s="120" t="s">
        <v>1887</v>
      </c>
    </row>
    <row r="2211" spans="1:1" x14ac:dyDescent="0.25">
      <c r="A2211" s="120" t="s">
        <v>1888</v>
      </c>
    </row>
    <row r="2212" spans="1:1" x14ac:dyDescent="0.25">
      <c r="A2212" s="120" t="s">
        <v>1889</v>
      </c>
    </row>
    <row r="2213" spans="1:1" x14ac:dyDescent="0.25">
      <c r="A2213" s="120" t="s">
        <v>1890</v>
      </c>
    </row>
    <row r="2214" spans="1:1" x14ac:dyDescent="0.25">
      <c r="A2214" s="120" t="s">
        <v>1891</v>
      </c>
    </row>
    <row r="2215" spans="1:1" x14ac:dyDescent="0.25">
      <c r="A2215" s="120" t="s">
        <v>1892</v>
      </c>
    </row>
    <row r="2216" spans="1:1" x14ac:dyDescent="0.25">
      <c r="A2216" s="120" t="s">
        <v>1893</v>
      </c>
    </row>
    <row r="2217" spans="1:1" x14ac:dyDescent="0.25">
      <c r="A2217" s="119">
        <v>580972180</v>
      </c>
    </row>
    <row r="2218" spans="1:1" x14ac:dyDescent="0.25">
      <c r="A2218" s="120" t="s">
        <v>1626</v>
      </c>
    </row>
    <row r="2219" spans="1:1" x14ac:dyDescent="0.25">
      <c r="A2219" s="120" t="s">
        <v>1628</v>
      </c>
    </row>
    <row r="2220" spans="1:1" x14ac:dyDescent="0.25">
      <c r="A2220" s="120" t="s">
        <v>1630</v>
      </c>
    </row>
    <row r="2221" spans="1:1" x14ac:dyDescent="0.25">
      <c r="A2221" s="120" t="s">
        <v>1629</v>
      </c>
    </row>
    <row r="2222" spans="1:1" x14ac:dyDescent="0.25">
      <c r="A2222" s="120" t="s">
        <v>1631</v>
      </c>
    </row>
    <row r="2223" spans="1:1" x14ac:dyDescent="0.25">
      <c r="A2223" s="120" t="s">
        <v>1632</v>
      </c>
    </row>
    <row r="2224" spans="1:1" x14ac:dyDescent="0.25">
      <c r="A2224" s="120" t="s">
        <v>1633</v>
      </c>
    </row>
    <row r="2225" spans="1:1" x14ac:dyDescent="0.25">
      <c r="A2225" s="120" t="s">
        <v>1634</v>
      </c>
    </row>
    <row r="2226" spans="1:1" x14ac:dyDescent="0.25">
      <c r="A2226" s="120" t="s">
        <v>1635</v>
      </c>
    </row>
    <row r="2227" spans="1:1" x14ac:dyDescent="0.25">
      <c r="A2227" s="120" t="s">
        <v>1636</v>
      </c>
    </row>
    <row r="2228" spans="1:1" x14ac:dyDescent="0.25">
      <c r="A2228" s="120" t="s">
        <v>1637</v>
      </c>
    </row>
    <row r="2229" spans="1:1" x14ac:dyDescent="0.25">
      <c r="A2229" s="120" t="s">
        <v>1638</v>
      </c>
    </row>
    <row r="2230" spans="1:1" x14ac:dyDescent="0.25">
      <c r="A2230" s="120" t="s">
        <v>1639</v>
      </c>
    </row>
    <row r="2231" spans="1:1" x14ac:dyDescent="0.25">
      <c r="A2231" s="120" t="s">
        <v>1640</v>
      </c>
    </row>
    <row r="2232" spans="1:1" x14ac:dyDescent="0.25">
      <c r="A2232" s="120" t="s">
        <v>1641</v>
      </c>
    </row>
    <row r="2233" spans="1:1" x14ac:dyDescent="0.25">
      <c r="A2233" s="119">
        <v>580972214</v>
      </c>
    </row>
    <row r="2234" spans="1:1" x14ac:dyDescent="0.25">
      <c r="A2234" s="120" t="s">
        <v>1603</v>
      </c>
    </row>
    <row r="2235" spans="1:1" x14ac:dyDescent="0.25">
      <c r="A2235" s="120" t="s">
        <v>1606</v>
      </c>
    </row>
    <row r="2236" spans="1:1" x14ac:dyDescent="0.25">
      <c r="A2236" s="120" t="s">
        <v>1607</v>
      </c>
    </row>
    <row r="2237" spans="1:1" x14ac:dyDescent="0.25">
      <c r="A2237" s="120" t="s">
        <v>1608</v>
      </c>
    </row>
    <row r="2238" spans="1:1" x14ac:dyDescent="0.25">
      <c r="A2238" s="120" t="s">
        <v>1610</v>
      </c>
    </row>
    <row r="2239" spans="1:1" x14ac:dyDescent="0.25">
      <c r="A2239" s="120" t="s">
        <v>1612</v>
      </c>
    </row>
    <row r="2240" spans="1:1" x14ac:dyDescent="0.25">
      <c r="A2240" s="120" t="s">
        <v>1613</v>
      </c>
    </row>
    <row r="2241" spans="1:1" x14ac:dyDescent="0.25">
      <c r="A2241" s="120" t="s">
        <v>1614</v>
      </c>
    </row>
    <row r="2242" spans="1:1" x14ac:dyDescent="0.25">
      <c r="A2242" s="120" t="s">
        <v>1615</v>
      </c>
    </row>
    <row r="2243" spans="1:1" x14ac:dyDescent="0.25">
      <c r="A2243" s="120" t="s">
        <v>1616</v>
      </c>
    </row>
    <row r="2244" spans="1:1" x14ac:dyDescent="0.25">
      <c r="A2244" s="120" t="s">
        <v>1617</v>
      </c>
    </row>
    <row r="2245" spans="1:1" x14ac:dyDescent="0.25">
      <c r="A2245" s="120" t="s">
        <v>1618</v>
      </c>
    </row>
    <row r="2246" spans="1:1" x14ac:dyDescent="0.25">
      <c r="A2246" s="120" t="s">
        <v>1619</v>
      </c>
    </row>
    <row r="2247" spans="1:1" x14ac:dyDescent="0.25">
      <c r="A2247" s="120" t="s">
        <v>1620</v>
      </c>
    </row>
    <row r="2248" spans="1:1" x14ac:dyDescent="0.25">
      <c r="A2248" s="120" t="s">
        <v>1621</v>
      </c>
    </row>
    <row r="2249" spans="1:1" x14ac:dyDescent="0.25">
      <c r="A2249" s="120" t="s">
        <v>1622</v>
      </c>
    </row>
    <row r="2250" spans="1:1" x14ac:dyDescent="0.25">
      <c r="A2250" s="120" t="s">
        <v>1623</v>
      </c>
    </row>
    <row r="2251" spans="1:1" x14ac:dyDescent="0.25">
      <c r="A2251" s="120" t="s">
        <v>1624</v>
      </c>
    </row>
    <row r="2252" spans="1:1" x14ac:dyDescent="0.25">
      <c r="A2252" s="120" t="s">
        <v>1625</v>
      </c>
    </row>
    <row r="2253" spans="1:1" x14ac:dyDescent="0.25">
      <c r="A2253" s="119">
        <v>580972222</v>
      </c>
    </row>
    <row r="2254" spans="1:1" x14ac:dyDescent="0.25">
      <c r="A2254" s="120" t="s">
        <v>2215</v>
      </c>
    </row>
    <row r="2255" spans="1:1" x14ac:dyDescent="0.25">
      <c r="A2255" s="120" t="s">
        <v>2265</v>
      </c>
    </row>
    <row r="2256" spans="1:1" x14ac:dyDescent="0.25">
      <c r="A2256" s="120" t="s">
        <v>2266</v>
      </c>
    </row>
    <row r="2257" spans="1:1" x14ac:dyDescent="0.25">
      <c r="A2257" s="120" t="s">
        <v>2268</v>
      </c>
    </row>
    <row r="2258" spans="1:1" x14ac:dyDescent="0.25">
      <c r="A2258" s="120" t="s">
        <v>2269</v>
      </c>
    </row>
    <row r="2259" spans="1:1" x14ac:dyDescent="0.25">
      <c r="A2259" s="120" t="s">
        <v>2270</v>
      </c>
    </row>
    <row r="2260" spans="1:1" x14ac:dyDescent="0.25">
      <c r="A2260" s="120" t="s">
        <v>2271</v>
      </c>
    </row>
    <row r="2261" spans="1:1" x14ac:dyDescent="0.25">
      <c r="A2261" s="120" t="s">
        <v>2272</v>
      </c>
    </row>
    <row r="2262" spans="1:1" x14ac:dyDescent="0.25">
      <c r="A2262" s="120" t="s">
        <v>2273</v>
      </c>
    </row>
    <row r="2263" spans="1:1" x14ac:dyDescent="0.25">
      <c r="A2263" s="120" t="s">
        <v>1574</v>
      </c>
    </row>
    <row r="2264" spans="1:1" x14ac:dyDescent="0.25">
      <c r="A2264" s="120" t="s">
        <v>2274</v>
      </c>
    </row>
    <row r="2265" spans="1:1" x14ac:dyDescent="0.25">
      <c r="A2265" s="119">
        <v>580972388</v>
      </c>
    </row>
    <row r="2266" spans="1:1" x14ac:dyDescent="0.25">
      <c r="A2266" s="120" t="s">
        <v>1918</v>
      </c>
    </row>
    <row r="2267" spans="1:1" x14ac:dyDescent="0.25">
      <c r="A2267" s="120" t="s">
        <v>1920</v>
      </c>
    </row>
    <row r="2268" spans="1:1" x14ac:dyDescent="0.25">
      <c r="A2268" s="120" t="s">
        <v>1921</v>
      </c>
    </row>
    <row r="2269" spans="1:1" x14ac:dyDescent="0.25">
      <c r="A2269" s="120" t="s">
        <v>1922</v>
      </c>
    </row>
    <row r="2270" spans="1:1" x14ac:dyDescent="0.25">
      <c r="A2270" s="120" t="s">
        <v>1923</v>
      </c>
    </row>
    <row r="2271" spans="1:1" x14ac:dyDescent="0.25">
      <c r="A2271" s="120" t="s">
        <v>1924</v>
      </c>
    </row>
    <row r="2272" spans="1:1" x14ac:dyDescent="0.25">
      <c r="A2272" s="120" t="s">
        <v>1926</v>
      </c>
    </row>
    <row r="2273" spans="1:1" x14ac:dyDescent="0.25">
      <c r="A2273" s="120" t="s">
        <v>1927</v>
      </c>
    </row>
    <row r="2274" spans="1:1" x14ac:dyDescent="0.25">
      <c r="A2274" s="120" t="s">
        <v>1928</v>
      </c>
    </row>
    <row r="2275" spans="1:1" x14ac:dyDescent="0.25">
      <c r="A2275" s="120" t="s">
        <v>1929</v>
      </c>
    </row>
    <row r="2276" spans="1:1" x14ac:dyDescent="0.25">
      <c r="A2276" s="120" t="s">
        <v>1930</v>
      </c>
    </row>
    <row r="2277" spans="1:1" x14ac:dyDescent="0.25">
      <c r="A2277" s="120" t="s">
        <v>1931</v>
      </c>
    </row>
    <row r="2278" spans="1:1" x14ac:dyDescent="0.25">
      <c r="A2278" s="120" t="s">
        <v>1932</v>
      </c>
    </row>
    <row r="2279" spans="1:1" x14ac:dyDescent="0.25">
      <c r="A2279" s="120" t="s">
        <v>1933</v>
      </c>
    </row>
    <row r="2280" spans="1:1" x14ac:dyDescent="0.25">
      <c r="A2280" s="120" t="s">
        <v>1934</v>
      </c>
    </row>
    <row r="2281" spans="1:1" x14ac:dyDescent="0.25">
      <c r="A2281" s="120" t="s">
        <v>1935</v>
      </c>
    </row>
    <row r="2282" spans="1:1" x14ac:dyDescent="0.25">
      <c r="A2282" s="120" t="s">
        <v>1936</v>
      </c>
    </row>
    <row r="2283" spans="1:1" x14ac:dyDescent="0.25">
      <c r="A2283" s="120" t="s">
        <v>1937</v>
      </c>
    </row>
    <row r="2284" spans="1:1" x14ac:dyDescent="0.25">
      <c r="A2284" s="120" t="s">
        <v>1938</v>
      </c>
    </row>
    <row r="2285" spans="1:1" x14ac:dyDescent="0.25">
      <c r="A2285" s="120" t="s">
        <v>1185</v>
      </c>
    </row>
    <row r="2286" spans="1:1" x14ac:dyDescent="0.25">
      <c r="A2286" s="120" t="s">
        <v>1939</v>
      </c>
    </row>
    <row r="2287" spans="1:1" x14ac:dyDescent="0.25">
      <c r="A2287" s="120" t="s">
        <v>1940</v>
      </c>
    </row>
    <row r="2288" spans="1:1" x14ac:dyDescent="0.25">
      <c r="A2288" s="120" t="s">
        <v>1941</v>
      </c>
    </row>
    <row r="2289" spans="1:1" x14ac:dyDescent="0.25">
      <c r="A2289" s="120" t="s">
        <v>1942</v>
      </c>
    </row>
    <row r="2290" spans="1:1" x14ac:dyDescent="0.25">
      <c r="A2290" s="120" t="s">
        <v>1943</v>
      </c>
    </row>
    <row r="2291" spans="1:1" x14ac:dyDescent="0.25">
      <c r="A2291" s="120" t="s">
        <v>1944</v>
      </c>
    </row>
    <row r="2292" spans="1:1" x14ac:dyDescent="0.25">
      <c r="A2292" s="119">
        <v>580972396</v>
      </c>
    </row>
    <row r="2293" spans="1:1" x14ac:dyDescent="0.25">
      <c r="A2293" s="120" t="s">
        <v>2166</v>
      </c>
    </row>
    <row r="2294" spans="1:1" x14ac:dyDescent="0.25">
      <c r="A2294" s="120" t="s">
        <v>2169</v>
      </c>
    </row>
    <row r="2295" spans="1:1" x14ac:dyDescent="0.25">
      <c r="A2295" s="120" t="s">
        <v>2170</v>
      </c>
    </row>
    <row r="2296" spans="1:1" x14ac:dyDescent="0.25">
      <c r="A2296" s="120" t="s">
        <v>2171</v>
      </c>
    </row>
    <row r="2297" spans="1:1" x14ac:dyDescent="0.25">
      <c r="A2297" s="120" t="s">
        <v>2172</v>
      </c>
    </row>
    <row r="2298" spans="1:1" x14ac:dyDescent="0.25">
      <c r="A2298" s="120" t="s">
        <v>2173</v>
      </c>
    </row>
    <row r="2299" spans="1:1" x14ac:dyDescent="0.25">
      <c r="A2299" s="120" t="s">
        <v>2174</v>
      </c>
    </row>
    <row r="2300" spans="1:1" x14ac:dyDescent="0.25">
      <c r="A2300" s="120" t="s">
        <v>2175</v>
      </c>
    </row>
    <row r="2301" spans="1:1" x14ac:dyDescent="0.25">
      <c r="A2301" s="120" t="s">
        <v>2176</v>
      </c>
    </row>
    <row r="2302" spans="1:1" x14ac:dyDescent="0.25">
      <c r="A2302" s="120" t="s">
        <v>2177</v>
      </c>
    </row>
    <row r="2303" spans="1:1" x14ac:dyDescent="0.25">
      <c r="A2303" s="120" t="s">
        <v>2178</v>
      </c>
    </row>
    <row r="2304" spans="1:1" x14ac:dyDescent="0.25">
      <c r="A2304" s="120" t="s">
        <v>2179</v>
      </c>
    </row>
    <row r="2305" spans="1:1" x14ac:dyDescent="0.25">
      <c r="A2305" s="120" t="s">
        <v>2180</v>
      </c>
    </row>
    <row r="2306" spans="1:1" x14ac:dyDescent="0.25">
      <c r="A2306" s="120" t="s">
        <v>2181</v>
      </c>
    </row>
    <row r="2307" spans="1:1" x14ac:dyDescent="0.25">
      <c r="A2307" s="119">
        <v>700000615</v>
      </c>
    </row>
    <row r="2308" spans="1:1" x14ac:dyDescent="0.25">
      <c r="A2308" s="120" t="s">
        <v>1102</v>
      </c>
    </row>
    <row r="2309" spans="1:1" x14ac:dyDescent="0.25">
      <c r="A2309" s="120" t="s">
        <v>1104</v>
      </c>
    </row>
    <row r="2310" spans="1:1" x14ac:dyDescent="0.25">
      <c r="A2310" s="120" t="s">
        <v>1106</v>
      </c>
    </row>
    <row r="2311" spans="1:1" x14ac:dyDescent="0.25">
      <c r="A2311" s="120" t="s">
        <v>1107</v>
      </c>
    </row>
    <row r="2312" spans="1:1" x14ac:dyDescent="0.25">
      <c r="A2312" s="120" t="s">
        <v>1108</v>
      </c>
    </row>
    <row r="2313" spans="1:1" x14ac:dyDescent="0.25">
      <c r="A2313" s="120" t="s">
        <v>1109</v>
      </c>
    </row>
    <row r="2314" spans="1:1" x14ac:dyDescent="0.25">
      <c r="A2314" s="120" t="s">
        <v>1110</v>
      </c>
    </row>
    <row r="2315" spans="1:1" x14ac:dyDescent="0.25">
      <c r="A2315" s="120" t="s">
        <v>1112</v>
      </c>
    </row>
    <row r="2316" spans="1:1" x14ac:dyDescent="0.25">
      <c r="A2316" s="120" t="s">
        <v>1114</v>
      </c>
    </row>
    <row r="2317" spans="1:1" x14ac:dyDescent="0.25">
      <c r="A2317" s="120" t="s">
        <v>1115</v>
      </c>
    </row>
    <row r="2318" spans="1:1" x14ac:dyDescent="0.25">
      <c r="A2318" s="120" t="s">
        <v>1116</v>
      </c>
    </row>
    <row r="2319" spans="1:1" x14ac:dyDescent="0.25">
      <c r="A2319" s="120" t="s">
        <v>1117</v>
      </c>
    </row>
    <row r="2320" spans="1:1" x14ac:dyDescent="0.25">
      <c r="A2320" s="120" t="s">
        <v>1119</v>
      </c>
    </row>
    <row r="2321" spans="1:1" x14ac:dyDescent="0.25">
      <c r="A2321" s="120" t="s">
        <v>1120</v>
      </c>
    </row>
    <row r="2322" spans="1:1" x14ac:dyDescent="0.25">
      <c r="A2322" s="120" t="s">
        <v>1121</v>
      </c>
    </row>
    <row r="2323" spans="1:1" x14ac:dyDescent="0.25">
      <c r="A2323" s="120" t="s">
        <v>1122</v>
      </c>
    </row>
    <row r="2324" spans="1:1" x14ac:dyDescent="0.25">
      <c r="A2324" s="120" t="s">
        <v>1111</v>
      </c>
    </row>
    <row r="2325" spans="1:1" x14ac:dyDescent="0.25">
      <c r="A2325" s="120" t="s">
        <v>1113</v>
      </c>
    </row>
    <row r="2326" spans="1:1" x14ac:dyDescent="0.25">
      <c r="A2326" s="120" t="s">
        <v>1123</v>
      </c>
    </row>
    <row r="2327" spans="1:1" x14ac:dyDescent="0.25">
      <c r="A2327" s="120" t="s">
        <v>1124</v>
      </c>
    </row>
    <row r="2328" spans="1:1" x14ac:dyDescent="0.25">
      <c r="A2328" s="120" t="s">
        <v>1127</v>
      </c>
    </row>
    <row r="2329" spans="1:1" x14ac:dyDescent="0.25">
      <c r="A2329" s="120" t="s">
        <v>1129</v>
      </c>
    </row>
    <row r="2330" spans="1:1" x14ac:dyDescent="0.25">
      <c r="A2330" s="120" t="s">
        <v>1130</v>
      </c>
    </row>
    <row r="2331" spans="1:1" x14ac:dyDescent="0.25">
      <c r="A2331" s="120" t="s">
        <v>1136</v>
      </c>
    </row>
    <row r="2332" spans="1:1" x14ac:dyDescent="0.25">
      <c r="A2332" s="120" t="s">
        <v>1137</v>
      </c>
    </row>
    <row r="2333" spans="1:1" x14ac:dyDescent="0.25">
      <c r="A2333" s="120" t="s">
        <v>1118</v>
      </c>
    </row>
    <row r="2334" spans="1:1" x14ac:dyDescent="0.25">
      <c r="A2334" s="120" t="s">
        <v>1125</v>
      </c>
    </row>
    <row r="2335" spans="1:1" x14ac:dyDescent="0.25">
      <c r="A2335" s="120" t="s">
        <v>1126</v>
      </c>
    </row>
    <row r="2336" spans="1:1" x14ac:dyDescent="0.25">
      <c r="A2336" s="120" t="s">
        <v>1128</v>
      </c>
    </row>
    <row r="2337" spans="1:1" x14ac:dyDescent="0.25">
      <c r="A2337" s="120" t="s">
        <v>1131</v>
      </c>
    </row>
    <row r="2338" spans="1:1" x14ac:dyDescent="0.25">
      <c r="A2338" s="120" t="s">
        <v>1132</v>
      </c>
    </row>
    <row r="2339" spans="1:1" x14ac:dyDescent="0.25">
      <c r="A2339" s="120" t="s">
        <v>1133</v>
      </c>
    </row>
    <row r="2340" spans="1:1" x14ac:dyDescent="0.25">
      <c r="A2340" s="120" t="s">
        <v>1134</v>
      </c>
    </row>
    <row r="2341" spans="1:1" x14ac:dyDescent="0.25">
      <c r="A2341" s="120" t="s">
        <v>1135</v>
      </c>
    </row>
    <row r="2342" spans="1:1" x14ac:dyDescent="0.25">
      <c r="A2342" s="119">
        <v>700783426</v>
      </c>
    </row>
    <row r="2343" spans="1:1" x14ac:dyDescent="0.25">
      <c r="A2343" s="120" t="s">
        <v>2945</v>
      </c>
    </row>
    <row r="2344" spans="1:1" x14ac:dyDescent="0.25">
      <c r="A2344" s="120" t="s">
        <v>3024</v>
      </c>
    </row>
    <row r="2345" spans="1:1" x14ac:dyDescent="0.25">
      <c r="A2345" s="120" t="s">
        <v>3025</v>
      </c>
    </row>
    <row r="2346" spans="1:1" x14ac:dyDescent="0.25">
      <c r="A2346" s="120" t="s">
        <v>747</v>
      </c>
    </row>
    <row r="2347" spans="1:1" x14ac:dyDescent="0.25">
      <c r="A2347" s="120" t="s">
        <v>3026</v>
      </c>
    </row>
    <row r="2348" spans="1:1" x14ac:dyDescent="0.25">
      <c r="A2348" s="120" t="s">
        <v>3028</v>
      </c>
    </row>
    <row r="2349" spans="1:1" x14ac:dyDescent="0.25">
      <c r="A2349" s="120" t="s">
        <v>3029</v>
      </c>
    </row>
    <row r="2350" spans="1:1" x14ac:dyDescent="0.25">
      <c r="A2350" s="120" t="s">
        <v>3030</v>
      </c>
    </row>
    <row r="2351" spans="1:1" x14ac:dyDescent="0.25">
      <c r="A2351" s="120" t="s">
        <v>3031</v>
      </c>
    </row>
    <row r="2352" spans="1:1" x14ac:dyDescent="0.25">
      <c r="A2352" s="120" t="s">
        <v>3033</v>
      </c>
    </row>
    <row r="2353" spans="1:1" x14ac:dyDescent="0.25">
      <c r="A2353" s="120" t="s">
        <v>3034</v>
      </c>
    </row>
    <row r="2354" spans="1:1" x14ac:dyDescent="0.25">
      <c r="A2354" s="120" t="s">
        <v>3035</v>
      </c>
    </row>
    <row r="2355" spans="1:1" x14ac:dyDescent="0.25">
      <c r="A2355" s="120" t="s">
        <v>3032</v>
      </c>
    </row>
    <row r="2356" spans="1:1" x14ac:dyDescent="0.25">
      <c r="A2356" s="120" t="s">
        <v>3052</v>
      </c>
    </row>
    <row r="2357" spans="1:1" x14ac:dyDescent="0.25">
      <c r="A2357" s="120" t="s">
        <v>3036</v>
      </c>
    </row>
    <row r="2358" spans="1:1" x14ac:dyDescent="0.25">
      <c r="A2358" s="120" t="s">
        <v>3037</v>
      </c>
    </row>
    <row r="2359" spans="1:1" x14ac:dyDescent="0.25">
      <c r="A2359" s="120" t="s">
        <v>3038</v>
      </c>
    </row>
    <row r="2360" spans="1:1" x14ac:dyDescent="0.25">
      <c r="A2360" s="120" t="s">
        <v>3039</v>
      </c>
    </row>
    <row r="2361" spans="1:1" x14ac:dyDescent="0.25">
      <c r="A2361" s="120" t="s">
        <v>3040</v>
      </c>
    </row>
    <row r="2362" spans="1:1" x14ac:dyDescent="0.25">
      <c r="A2362" s="120" t="s">
        <v>3041</v>
      </c>
    </row>
    <row r="2363" spans="1:1" x14ac:dyDescent="0.25">
      <c r="A2363" s="120" t="s">
        <v>3042</v>
      </c>
    </row>
    <row r="2364" spans="1:1" x14ac:dyDescent="0.25">
      <c r="A2364" s="120" t="s">
        <v>3043</v>
      </c>
    </row>
    <row r="2365" spans="1:1" x14ac:dyDescent="0.25">
      <c r="A2365" s="120" t="s">
        <v>3044</v>
      </c>
    </row>
    <row r="2366" spans="1:1" x14ac:dyDescent="0.25">
      <c r="A2366" s="120" t="s">
        <v>3045</v>
      </c>
    </row>
    <row r="2367" spans="1:1" x14ac:dyDescent="0.25">
      <c r="A2367" s="120" t="s">
        <v>3046</v>
      </c>
    </row>
    <row r="2368" spans="1:1" x14ac:dyDescent="0.25">
      <c r="A2368" s="120" t="s">
        <v>3047</v>
      </c>
    </row>
    <row r="2369" spans="1:1" x14ac:dyDescent="0.25">
      <c r="A2369" s="120" t="s">
        <v>3048</v>
      </c>
    </row>
    <row r="2370" spans="1:1" x14ac:dyDescent="0.25">
      <c r="A2370" s="120" t="s">
        <v>3049</v>
      </c>
    </row>
    <row r="2371" spans="1:1" x14ac:dyDescent="0.25">
      <c r="A2371" s="120" t="s">
        <v>3050</v>
      </c>
    </row>
    <row r="2372" spans="1:1" x14ac:dyDescent="0.25">
      <c r="A2372" s="120" t="s">
        <v>3051</v>
      </c>
    </row>
    <row r="2373" spans="1:1" x14ac:dyDescent="0.25">
      <c r="A2373" s="120" t="s">
        <v>3053</v>
      </c>
    </row>
    <row r="2374" spans="1:1" x14ac:dyDescent="0.25">
      <c r="A2374" s="120" t="s">
        <v>3054</v>
      </c>
    </row>
    <row r="2375" spans="1:1" x14ac:dyDescent="0.25">
      <c r="A2375" s="119">
        <v>700783434</v>
      </c>
    </row>
    <row r="2376" spans="1:1" x14ac:dyDescent="0.25">
      <c r="A2376" s="120" t="s">
        <v>1945</v>
      </c>
    </row>
    <row r="2377" spans="1:1" x14ac:dyDescent="0.25">
      <c r="A2377" s="120" t="s">
        <v>1948</v>
      </c>
    </row>
    <row r="2378" spans="1:1" x14ac:dyDescent="0.25">
      <c r="A2378" s="120" t="s">
        <v>1949</v>
      </c>
    </row>
    <row r="2379" spans="1:1" x14ac:dyDescent="0.25">
      <c r="A2379" s="120" t="s">
        <v>1951</v>
      </c>
    </row>
    <row r="2380" spans="1:1" x14ac:dyDescent="0.25">
      <c r="A2380" s="120" t="s">
        <v>1952</v>
      </c>
    </row>
    <row r="2381" spans="1:1" x14ac:dyDescent="0.25">
      <c r="A2381" s="120" t="s">
        <v>1953</v>
      </c>
    </row>
    <row r="2382" spans="1:1" x14ac:dyDescent="0.25">
      <c r="A2382" s="120" t="s">
        <v>1954</v>
      </c>
    </row>
    <row r="2383" spans="1:1" x14ac:dyDescent="0.25">
      <c r="A2383" s="120" t="s">
        <v>1955</v>
      </c>
    </row>
    <row r="2384" spans="1:1" x14ac:dyDescent="0.25">
      <c r="A2384" s="120" t="s">
        <v>1956</v>
      </c>
    </row>
    <row r="2385" spans="1:1" x14ac:dyDescent="0.25">
      <c r="A2385" s="120" t="s">
        <v>1957</v>
      </c>
    </row>
    <row r="2386" spans="1:1" x14ac:dyDescent="0.25">
      <c r="A2386" s="120" t="s">
        <v>1958</v>
      </c>
    </row>
    <row r="2387" spans="1:1" x14ac:dyDescent="0.25">
      <c r="A2387" s="120" t="s">
        <v>1959</v>
      </c>
    </row>
    <row r="2388" spans="1:1" x14ac:dyDescent="0.25">
      <c r="A2388" s="120" t="s">
        <v>1960</v>
      </c>
    </row>
    <row r="2389" spans="1:1" x14ac:dyDescent="0.25">
      <c r="A2389" s="120" t="s">
        <v>1961</v>
      </c>
    </row>
    <row r="2390" spans="1:1" x14ac:dyDescent="0.25">
      <c r="A2390" s="120" t="s">
        <v>1962</v>
      </c>
    </row>
    <row r="2391" spans="1:1" x14ac:dyDescent="0.25">
      <c r="A2391" s="120" t="s">
        <v>1964</v>
      </c>
    </row>
    <row r="2392" spans="1:1" x14ac:dyDescent="0.25">
      <c r="A2392" s="120" t="s">
        <v>1963</v>
      </c>
    </row>
    <row r="2393" spans="1:1" x14ac:dyDescent="0.25">
      <c r="A2393" s="120" t="s">
        <v>1965</v>
      </c>
    </row>
    <row r="2394" spans="1:1" x14ac:dyDescent="0.25">
      <c r="A2394" s="120" t="s">
        <v>1966</v>
      </c>
    </row>
    <row r="2395" spans="1:1" x14ac:dyDescent="0.25">
      <c r="A2395" s="120" t="s">
        <v>1967</v>
      </c>
    </row>
    <row r="2396" spans="1:1" x14ac:dyDescent="0.25">
      <c r="A2396" s="120" t="s">
        <v>1968</v>
      </c>
    </row>
    <row r="2397" spans="1:1" x14ac:dyDescent="0.25">
      <c r="A2397" s="120" t="s">
        <v>1995</v>
      </c>
    </row>
    <row r="2398" spans="1:1" x14ac:dyDescent="0.25">
      <c r="A2398" s="120" t="s">
        <v>1969</v>
      </c>
    </row>
    <row r="2399" spans="1:1" x14ac:dyDescent="0.25">
      <c r="A2399" s="120" t="s">
        <v>1970</v>
      </c>
    </row>
    <row r="2400" spans="1:1" x14ac:dyDescent="0.25">
      <c r="A2400" s="120" t="s">
        <v>1978</v>
      </c>
    </row>
    <row r="2401" spans="1:1" x14ac:dyDescent="0.25">
      <c r="A2401" s="120" t="s">
        <v>1950</v>
      </c>
    </row>
    <row r="2402" spans="1:1" x14ac:dyDescent="0.25">
      <c r="A2402" s="120" t="s">
        <v>1971</v>
      </c>
    </row>
    <row r="2403" spans="1:1" x14ac:dyDescent="0.25">
      <c r="A2403" s="120" t="s">
        <v>1972</v>
      </c>
    </row>
    <row r="2404" spans="1:1" x14ac:dyDescent="0.25">
      <c r="A2404" s="120" t="s">
        <v>1973</v>
      </c>
    </row>
    <row r="2405" spans="1:1" x14ac:dyDescent="0.25">
      <c r="A2405" s="120" t="s">
        <v>1974</v>
      </c>
    </row>
    <row r="2406" spans="1:1" x14ac:dyDescent="0.25">
      <c r="A2406" s="120" t="s">
        <v>1975</v>
      </c>
    </row>
    <row r="2407" spans="1:1" x14ac:dyDescent="0.25">
      <c r="A2407" s="120" t="s">
        <v>1976</v>
      </c>
    </row>
    <row r="2408" spans="1:1" x14ac:dyDescent="0.25">
      <c r="A2408" s="120" t="s">
        <v>1977</v>
      </c>
    </row>
    <row r="2409" spans="1:1" x14ac:dyDescent="0.25">
      <c r="A2409" s="120" t="s">
        <v>1979</v>
      </c>
    </row>
    <row r="2410" spans="1:1" x14ac:dyDescent="0.25">
      <c r="A2410" s="120" t="s">
        <v>1980</v>
      </c>
    </row>
    <row r="2411" spans="1:1" x14ac:dyDescent="0.25">
      <c r="A2411" s="120" t="s">
        <v>1981</v>
      </c>
    </row>
    <row r="2412" spans="1:1" x14ac:dyDescent="0.25">
      <c r="A2412" s="120" t="s">
        <v>1982</v>
      </c>
    </row>
    <row r="2413" spans="1:1" x14ac:dyDescent="0.25">
      <c r="A2413" s="120" t="s">
        <v>1984</v>
      </c>
    </row>
    <row r="2414" spans="1:1" x14ac:dyDescent="0.25">
      <c r="A2414" s="120" t="s">
        <v>1983</v>
      </c>
    </row>
    <row r="2415" spans="1:1" x14ac:dyDescent="0.25">
      <c r="A2415" s="120" t="s">
        <v>1985</v>
      </c>
    </row>
    <row r="2416" spans="1:1" x14ac:dyDescent="0.25">
      <c r="A2416" s="120" t="s">
        <v>1986</v>
      </c>
    </row>
    <row r="2417" spans="1:1" x14ac:dyDescent="0.25">
      <c r="A2417" s="120" t="s">
        <v>1987</v>
      </c>
    </row>
    <row r="2418" spans="1:1" x14ac:dyDescent="0.25">
      <c r="A2418" s="120" t="s">
        <v>1988</v>
      </c>
    </row>
    <row r="2419" spans="1:1" x14ac:dyDescent="0.25">
      <c r="A2419" s="120" t="s">
        <v>1989</v>
      </c>
    </row>
    <row r="2420" spans="1:1" x14ac:dyDescent="0.25">
      <c r="A2420" s="120" t="s">
        <v>1990</v>
      </c>
    </row>
    <row r="2421" spans="1:1" x14ac:dyDescent="0.25">
      <c r="A2421" s="120" t="s">
        <v>1991</v>
      </c>
    </row>
    <row r="2422" spans="1:1" x14ac:dyDescent="0.25">
      <c r="A2422" s="120" t="s">
        <v>1992</v>
      </c>
    </row>
    <row r="2423" spans="1:1" x14ac:dyDescent="0.25">
      <c r="A2423" s="120" t="s">
        <v>1993</v>
      </c>
    </row>
    <row r="2424" spans="1:1" x14ac:dyDescent="0.25">
      <c r="A2424" s="120" t="s">
        <v>1994</v>
      </c>
    </row>
    <row r="2425" spans="1:1" x14ac:dyDescent="0.25">
      <c r="A2425" s="120" t="s">
        <v>1996</v>
      </c>
    </row>
    <row r="2426" spans="1:1" x14ac:dyDescent="0.25">
      <c r="A2426" s="120" t="s">
        <v>1997</v>
      </c>
    </row>
    <row r="2427" spans="1:1" x14ac:dyDescent="0.25">
      <c r="A2427" s="120" t="s">
        <v>1998</v>
      </c>
    </row>
    <row r="2428" spans="1:1" x14ac:dyDescent="0.25">
      <c r="A2428" s="119">
        <v>700784192</v>
      </c>
    </row>
    <row r="2429" spans="1:1" x14ac:dyDescent="0.25">
      <c r="A2429" s="120" t="s">
        <v>812</v>
      </c>
    </row>
    <row r="2430" spans="1:1" x14ac:dyDescent="0.25">
      <c r="A2430" s="120" t="s">
        <v>816</v>
      </c>
    </row>
    <row r="2431" spans="1:1" x14ac:dyDescent="0.25">
      <c r="A2431" s="120" t="s">
        <v>818</v>
      </c>
    </row>
    <row r="2432" spans="1:1" x14ac:dyDescent="0.25">
      <c r="A2432" s="120" t="s">
        <v>819</v>
      </c>
    </row>
    <row r="2433" spans="1:1" x14ac:dyDescent="0.25">
      <c r="A2433" s="120" t="s">
        <v>820</v>
      </c>
    </row>
    <row r="2434" spans="1:1" x14ac:dyDescent="0.25">
      <c r="A2434" s="120" t="s">
        <v>822</v>
      </c>
    </row>
    <row r="2435" spans="1:1" x14ac:dyDescent="0.25">
      <c r="A2435" s="120" t="s">
        <v>823</v>
      </c>
    </row>
    <row r="2436" spans="1:1" x14ac:dyDescent="0.25">
      <c r="A2436" s="120" t="s">
        <v>824</v>
      </c>
    </row>
    <row r="2437" spans="1:1" x14ac:dyDescent="0.25">
      <c r="A2437" s="120" t="s">
        <v>825</v>
      </c>
    </row>
    <row r="2438" spans="1:1" x14ac:dyDescent="0.25">
      <c r="A2438" s="120" t="s">
        <v>826</v>
      </c>
    </row>
    <row r="2439" spans="1:1" x14ac:dyDescent="0.25">
      <c r="A2439" s="120" t="s">
        <v>827</v>
      </c>
    </row>
    <row r="2440" spans="1:1" x14ac:dyDescent="0.25">
      <c r="A2440" s="120" t="s">
        <v>828</v>
      </c>
    </row>
    <row r="2441" spans="1:1" x14ac:dyDescent="0.25">
      <c r="A2441" s="120" t="s">
        <v>830</v>
      </c>
    </row>
    <row r="2442" spans="1:1" x14ac:dyDescent="0.25">
      <c r="A2442" s="120" t="s">
        <v>831</v>
      </c>
    </row>
    <row r="2443" spans="1:1" x14ac:dyDescent="0.25">
      <c r="A2443" s="120" t="s">
        <v>832</v>
      </c>
    </row>
    <row r="2444" spans="1:1" x14ac:dyDescent="0.25">
      <c r="A2444" s="120" t="s">
        <v>833</v>
      </c>
    </row>
    <row r="2445" spans="1:1" x14ac:dyDescent="0.25">
      <c r="A2445" s="120" t="s">
        <v>834</v>
      </c>
    </row>
    <row r="2446" spans="1:1" x14ac:dyDescent="0.25">
      <c r="A2446" s="120" t="s">
        <v>835</v>
      </c>
    </row>
    <row r="2447" spans="1:1" x14ac:dyDescent="0.25">
      <c r="A2447" s="120" t="s">
        <v>836</v>
      </c>
    </row>
    <row r="2448" spans="1:1" x14ac:dyDescent="0.25">
      <c r="A2448" s="120" t="s">
        <v>837</v>
      </c>
    </row>
    <row r="2449" spans="1:1" x14ac:dyDescent="0.25">
      <c r="A2449" s="120" t="s">
        <v>838</v>
      </c>
    </row>
    <row r="2450" spans="1:1" x14ac:dyDescent="0.25">
      <c r="A2450" s="120" t="s">
        <v>839</v>
      </c>
    </row>
    <row r="2451" spans="1:1" x14ac:dyDescent="0.25">
      <c r="A2451" s="120" t="s">
        <v>840</v>
      </c>
    </row>
    <row r="2452" spans="1:1" x14ac:dyDescent="0.25">
      <c r="A2452" s="120" t="s">
        <v>841</v>
      </c>
    </row>
    <row r="2453" spans="1:1" x14ac:dyDescent="0.25">
      <c r="A2453" s="120" t="s">
        <v>842</v>
      </c>
    </row>
    <row r="2454" spans="1:1" x14ac:dyDescent="0.25">
      <c r="A2454" s="120" t="s">
        <v>843</v>
      </c>
    </row>
    <row r="2455" spans="1:1" x14ac:dyDescent="0.25">
      <c r="A2455" s="120" t="s">
        <v>821</v>
      </c>
    </row>
    <row r="2456" spans="1:1" x14ac:dyDescent="0.25">
      <c r="A2456" s="120" t="s">
        <v>851</v>
      </c>
    </row>
    <row r="2457" spans="1:1" x14ac:dyDescent="0.25">
      <c r="A2457" s="120" t="s">
        <v>862</v>
      </c>
    </row>
    <row r="2458" spans="1:1" x14ac:dyDescent="0.25">
      <c r="A2458" s="120" t="s">
        <v>859</v>
      </c>
    </row>
    <row r="2459" spans="1:1" x14ac:dyDescent="0.25">
      <c r="A2459" s="120" t="s">
        <v>844</v>
      </c>
    </row>
    <row r="2460" spans="1:1" x14ac:dyDescent="0.25">
      <c r="A2460" s="120" t="s">
        <v>845</v>
      </c>
    </row>
    <row r="2461" spans="1:1" x14ac:dyDescent="0.25">
      <c r="A2461" s="120" t="s">
        <v>846</v>
      </c>
    </row>
    <row r="2462" spans="1:1" x14ac:dyDescent="0.25">
      <c r="A2462" s="120" t="s">
        <v>847</v>
      </c>
    </row>
    <row r="2463" spans="1:1" x14ac:dyDescent="0.25">
      <c r="A2463" s="120" t="s">
        <v>848</v>
      </c>
    </row>
    <row r="2464" spans="1:1" x14ac:dyDescent="0.25">
      <c r="A2464" s="120" t="s">
        <v>849</v>
      </c>
    </row>
    <row r="2465" spans="1:1" x14ac:dyDescent="0.25">
      <c r="A2465" s="120" t="s">
        <v>850</v>
      </c>
    </row>
    <row r="2466" spans="1:1" x14ac:dyDescent="0.25">
      <c r="A2466" s="120" t="s">
        <v>852</v>
      </c>
    </row>
    <row r="2467" spans="1:1" x14ac:dyDescent="0.25">
      <c r="A2467" s="120" t="s">
        <v>853</v>
      </c>
    </row>
    <row r="2468" spans="1:1" x14ac:dyDescent="0.25">
      <c r="A2468" s="120" t="s">
        <v>854</v>
      </c>
    </row>
    <row r="2469" spans="1:1" x14ac:dyDescent="0.25">
      <c r="A2469" s="120" t="s">
        <v>855</v>
      </c>
    </row>
    <row r="2470" spans="1:1" x14ac:dyDescent="0.25">
      <c r="A2470" s="120" t="s">
        <v>856</v>
      </c>
    </row>
    <row r="2471" spans="1:1" x14ac:dyDescent="0.25">
      <c r="A2471" s="120" t="s">
        <v>857</v>
      </c>
    </row>
    <row r="2472" spans="1:1" x14ac:dyDescent="0.25">
      <c r="A2472" s="120" t="s">
        <v>858</v>
      </c>
    </row>
    <row r="2473" spans="1:1" x14ac:dyDescent="0.25">
      <c r="A2473" s="120" t="s">
        <v>860</v>
      </c>
    </row>
    <row r="2474" spans="1:1" x14ac:dyDescent="0.25">
      <c r="A2474" s="120" t="s">
        <v>861</v>
      </c>
    </row>
    <row r="2475" spans="1:1" x14ac:dyDescent="0.25">
      <c r="A2475" s="119">
        <v>700784317</v>
      </c>
    </row>
    <row r="2476" spans="1:1" x14ac:dyDescent="0.25">
      <c r="A2476" s="120" t="s">
        <v>1192</v>
      </c>
    </row>
    <row r="2477" spans="1:1" x14ac:dyDescent="0.25">
      <c r="A2477" s="120" t="s">
        <v>1195</v>
      </c>
    </row>
    <row r="2478" spans="1:1" x14ac:dyDescent="0.25">
      <c r="A2478" s="120" t="s">
        <v>1196</v>
      </c>
    </row>
    <row r="2479" spans="1:1" x14ac:dyDescent="0.25">
      <c r="A2479" s="120" t="s">
        <v>1197</v>
      </c>
    </row>
    <row r="2480" spans="1:1" x14ac:dyDescent="0.25">
      <c r="A2480" s="120" t="s">
        <v>1198</v>
      </c>
    </row>
    <row r="2481" spans="1:1" x14ac:dyDescent="0.25">
      <c r="A2481" s="120" t="s">
        <v>1199</v>
      </c>
    </row>
    <row r="2482" spans="1:1" x14ac:dyDescent="0.25">
      <c r="A2482" s="120" t="s">
        <v>1200</v>
      </c>
    </row>
    <row r="2483" spans="1:1" x14ac:dyDescent="0.25">
      <c r="A2483" s="120" t="s">
        <v>1201</v>
      </c>
    </row>
    <row r="2484" spans="1:1" x14ac:dyDescent="0.25">
      <c r="A2484" s="120" t="s">
        <v>1202</v>
      </c>
    </row>
    <row r="2485" spans="1:1" x14ac:dyDescent="0.25">
      <c r="A2485" s="120" t="s">
        <v>1203</v>
      </c>
    </row>
    <row r="2486" spans="1:1" x14ac:dyDescent="0.25">
      <c r="A2486" s="120" t="s">
        <v>1204</v>
      </c>
    </row>
    <row r="2487" spans="1:1" x14ac:dyDescent="0.25">
      <c r="A2487" s="120" t="s">
        <v>1205</v>
      </c>
    </row>
    <row r="2488" spans="1:1" x14ac:dyDescent="0.25">
      <c r="A2488" s="120" t="s">
        <v>1206</v>
      </c>
    </row>
    <row r="2489" spans="1:1" x14ac:dyDescent="0.25">
      <c r="A2489" s="120" t="s">
        <v>1207</v>
      </c>
    </row>
    <row r="2490" spans="1:1" x14ac:dyDescent="0.25">
      <c r="A2490" s="120" t="s">
        <v>1208</v>
      </c>
    </row>
    <row r="2491" spans="1:1" x14ac:dyDescent="0.25">
      <c r="A2491" s="120" t="s">
        <v>1209</v>
      </c>
    </row>
    <row r="2492" spans="1:1" x14ac:dyDescent="0.25">
      <c r="A2492" s="120" t="s">
        <v>1210</v>
      </c>
    </row>
    <row r="2493" spans="1:1" x14ac:dyDescent="0.25">
      <c r="A2493" s="120" t="s">
        <v>1211</v>
      </c>
    </row>
    <row r="2494" spans="1:1" x14ac:dyDescent="0.25">
      <c r="A2494" s="120" t="s">
        <v>1212</v>
      </c>
    </row>
    <row r="2495" spans="1:1" x14ac:dyDescent="0.25">
      <c r="A2495" s="120" t="s">
        <v>1213</v>
      </c>
    </row>
    <row r="2496" spans="1:1" x14ac:dyDescent="0.25">
      <c r="A2496" s="120" t="s">
        <v>1214</v>
      </c>
    </row>
    <row r="2497" spans="1:1" x14ac:dyDescent="0.25">
      <c r="A2497" s="120" t="s">
        <v>1215</v>
      </c>
    </row>
    <row r="2498" spans="1:1" x14ac:dyDescent="0.25">
      <c r="A2498" s="119">
        <v>700784325</v>
      </c>
    </row>
    <row r="2499" spans="1:1" x14ac:dyDescent="0.25">
      <c r="A2499" s="120" t="s">
        <v>2941</v>
      </c>
    </row>
    <row r="2500" spans="1:1" x14ac:dyDescent="0.25">
      <c r="A2500" s="120" t="s">
        <v>2964</v>
      </c>
    </row>
    <row r="2501" spans="1:1" x14ac:dyDescent="0.25">
      <c r="A2501" s="120" t="s">
        <v>2965</v>
      </c>
    </row>
    <row r="2502" spans="1:1" x14ac:dyDescent="0.25">
      <c r="A2502" s="120" t="s">
        <v>2966</v>
      </c>
    </row>
    <row r="2503" spans="1:1" x14ac:dyDescent="0.25">
      <c r="A2503" s="120" t="s">
        <v>2967</v>
      </c>
    </row>
    <row r="2504" spans="1:1" x14ac:dyDescent="0.25">
      <c r="A2504" s="120" t="s">
        <v>2968</v>
      </c>
    </row>
    <row r="2505" spans="1:1" x14ac:dyDescent="0.25">
      <c r="A2505" s="120" t="s">
        <v>2970</v>
      </c>
    </row>
    <row r="2506" spans="1:1" x14ac:dyDescent="0.25">
      <c r="A2506" s="120" t="s">
        <v>2971</v>
      </c>
    </row>
    <row r="2507" spans="1:1" x14ac:dyDescent="0.25">
      <c r="A2507" s="120" t="s">
        <v>2972</v>
      </c>
    </row>
    <row r="2508" spans="1:1" x14ac:dyDescent="0.25">
      <c r="A2508" s="120" t="s">
        <v>2969</v>
      </c>
    </row>
    <row r="2509" spans="1:1" x14ac:dyDescent="0.25">
      <c r="A2509" s="120" t="s">
        <v>2982</v>
      </c>
    </row>
    <row r="2510" spans="1:1" x14ac:dyDescent="0.25">
      <c r="A2510" s="120" t="s">
        <v>2973</v>
      </c>
    </row>
    <row r="2511" spans="1:1" x14ac:dyDescent="0.25">
      <c r="A2511" s="120" t="s">
        <v>2987</v>
      </c>
    </row>
    <row r="2512" spans="1:1" x14ac:dyDescent="0.25">
      <c r="A2512" s="120" t="s">
        <v>2974</v>
      </c>
    </row>
    <row r="2513" spans="1:1" x14ac:dyDescent="0.25">
      <c r="A2513" s="120" t="s">
        <v>2975</v>
      </c>
    </row>
    <row r="2514" spans="1:1" x14ac:dyDescent="0.25">
      <c r="A2514" s="120" t="s">
        <v>2976</v>
      </c>
    </row>
    <row r="2515" spans="1:1" x14ac:dyDescent="0.25">
      <c r="A2515" s="120" t="s">
        <v>2977</v>
      </c>
    </row>
    <row r="2516" spans="1:1" x14ac:dyDescent="0.25">
      <c r="A2516" s="120" t="s">
        <v>2978</v>
      </c>
    </row>
    <row r="2517" spans="1:1" x14ac:dyDescent="0.25">
      <c r="A2517" s="120" t="s">
        <v>2979</v>
      </c>
    </row>
    <row r="2518" spans="1:1" x14ac:dyDescent="0.25">
      <c r="A2518" s="120" t="s">
        <v>2980</v>
      </c>
    </row>
    <row r="2519" spans="1:1" x14ac:dyDescent="0.25">
      <c r="A2519" s="120" t="s">
        <v>2981</v>
      </c>
    </row>
    <row r="2520" spans="1:1" x14ac:dyDescent="0.25">
      <c r="A2520" s="120" t="s">
        <v>2983</v>
      </c>
    </row>
    <row r="2521" spans="1:1" x14ac:dyDescent="0.25">
      <c r="A2521" s="120" t="s">
        <v>2984</v>
      </c>
    </row>
    <row r="2522" spans="1:1" x14ac:dyDescent="0.25">
      <c r="A2522" s="120" t="s">
        <v>2985</v>
      </c>
    </row>
    <row r="2523" spans="1:1" x14ac:dyDescent="0.25">
      <c r="A2523" s="120" t="s">
        <v>2986</v>
      </c>
    </row>
    <row r="2524" spans="1:1" x14ac:dyDescent="0.25">
      <c r="A2524" s="120" t="s">
        <v>2988</v>
      </c>
    </row>
    <row r="2525" spans="1:1" x14ac:dyDescent="0.25">
      <c r="A2525" s="120" t="s">
        <v>2989</v>
      </c>
    </row>
    <row r="2526" spans="1:1" x14ac:dyDescent="0.25">
      <c r="A2526" s="119">
        <v>700784382</v>
      </c>
    </row>
    <row r="2527" spans="1:1" x14ac:dyDescent="0.25">
      <c r="A2527" s="120" t="s">
        <v>2943</v>
      </c>
    </row>
    <row r="2528" spans="1:1" x14ac:dyDescent="0.25">
      <c r="A2528" s="120" t="s">
        <v>2990</v>
      </c>
    </row>
    <row r="2529" spans="1:1" x14ac:dyDescent="0.25">
      <c r="A2529" s="120" t="s">
        <v>2992</v>
      </c>
    </row>
    <row r="2530" spans="1:1" x14ac:dyDescent="0.25">
      <c r="A2530" s="120" t="s">
        <v>2993</v>
      </c>
    </row>
    <row r="2531" spans="1:1" x14ac:dyDescent="0.25">
      <c r="A2531" s="120" t="s">
        <v>2994</v>
      </c>
    </row>
    <row r="2532" spans="1:1" x14ac:dyDescent="0.25">
      <c r="A2532" s="120" t="s">
        <v>2995</v>
      </c>
    </row>
    <row r="2533" spans="1:1" x14ac:dyDescent="0.25">
      <c r="A2533" s="120" t="s">
        <v>2996</v>
      </c>
    </row>
    <row r="2534" spans="1:1" x14ac:dyDescent="0.25">
      <c r="A2534" s="120" t="s">
        <v>2997</v>
      </c>
    </row>
    <row r="2535" spans="1:1" x14ac:dyDescent="0.25">
      <c r="A2535" s="120" t="s">
        <v>2999</v>
      </c>
    </row>
    <row r="2536" spans="1:1" x14ac:dyDescent="0.25">
      <c r="A2536" s="120" t="s">
        <v>3000</v>
      </c>
    </row>
    <row r="2537" spans="1:1" x14ac:dyDescent="0.25">
      <c r="A2537" s="120" t="s">
        <v>3001</v>
      </c>
    </row>
    <row r="2538" spans="1:1" x14ac:dyDescent="0.25">
      <c r="A2538" s="120" t="s">
        <v>3002</v>
      </c>
    </row>
    <row r="2539" spans="1:1" x14ac:dyDescent="0.25">
      <c r="A2539" s="120" t="s">
        <v>3003</v>
      </c>
    </row>
    <row r="2540" spans="1:1" x14ac:dyDescent="0.25">
      <c r="A2540" s="120" t="s">
        <v>3004</v>
      </c>
    </row>
    <row r="2541" spans="1:1" x14ac:dyDescent="0.25">
      <c r="A2541" s="120" t="s">
        <v>3005</v>
      </c>
    </row>
    <row r="2542" spans="1:1" x14ac:dyDescent="0.25">
      <c r="A2542" s="120" t="s">
        <v>3006</v>
      </c>
    </row>
    <row r="2543" spans="1:1" x14ac:dyDescent="0.25">
      <c r="A2543" s="120" t="s">
        <v>3007</v>
      </c>
    </row>
    <row r="2544" spans="1:1" x14ac:dyDescent="0.25">
      <c r="A2544" s="120" t="s">
        <v>2998</v>
      </c>
    </row>
    <row r="2545" spans="1:1" x14ac:dyDescent="0.25">
      <c r="A2545" s="120" t="s">
        <v>3008</v>
      </c>
    </row>
    <row r="2546" spans="1:1" x14ac:dyDescent="0.25">
      <c r="A2546" s="120" t="s">
        <v>3009</v>
      </c>
    </row>
    <row r="2547" spans="1:1" x14ac:dyDescent="0.25">
      <c r="A2547" s="120" t="s">
        <v>3010</v>
      </c>
    </row>
    <row r="2548" spans="1:1" x14ac:dyDescent="0.25">
      <c r="A2548" s="120" t="s">
        <v>3011</v>
      </c>
    </row>
    <row r="2549" spans="1:1" x14ac:dyDescent="0.25">
      <c r="A2549" s="120" t="s">
        <v>3012</v>
      </c>
    </row>
    <row r="2550" spans="1:1" x14ac:dyDescent="0.25">
      <c r="A2550" s="120" t="s">
        <v>3013</v>
      </c>
    </row>
    <row r="2551" spans="1:1" x14ac:dyDescent="0.25">
      <c r="A2551" s="120" t="s">
        <v>3014</v>
      </c>
    </row>
    <row r="2552" spans="1:1" x14ac:dyDescent="0.25">
      <c r="A2552" s="120" t="s">
        <v>3015</v>
      </c>
    </row>
    <row r="2553" spans="1:1" x14ac:dyDescent="0.25">
      <c r="A2553" s="120" t="s">
        <v>3017</v>
      </c>
    </row>
    <row r="2554" spans="1:1" x14ac:dyDescent="0.25">
      <c r="A2554" s="120" t="s">
        <v>3016</v>
      </c>
    </row>
    <row r="2555" spans="1:1" x14ac:dyDescent="0.25">
      <c r="A2555" s="120" t="s">
        <v>3018</v>
      </c>
    </row>
    <row r="2556" spans="1:1" x14ac:dyDescent="0.25">
      <c r="A2556" s="120" t="s">
        <v>3019</v>
      </c>
    </row>
    <row r="2557" spans="1:1" x14ac:dyDescent="0.25">
      <c r="A2557" s="120" t="s">
        <v>3020</v>
      </c>
    </row>
    <row r="2558" spans="1:1" x14ac:dyDescent="0.25">
      <c r="A2558" s="120" t="s">
        <v>3021</v>
      </c>
    </row>
    <row r="2559" spans="1:1" x14ac:dyDescent="0.25">
      <c r="A2559" s="120" t="s">
        <v>3022</v>
      </c>
    </row>
    <row r="2560" spans="1:1" x14ac:dyDescent="0.25">
      <c r="A2560" s="120" t="s">
        <v>3023</v>
      </c>
    </row>
    <row r="2561" spans="1:1" x14ac:dyDescent="0.25">
      <c r="A2561" s="119">
        <v>700784390</v>
      </c>
    </row>
    <row r="2562" spans="1:1" x14ac:dyDescent="0.25">
      <c r="A2562" s="120" t="s">
        <v>1319</v>
      </c>
    </row>
    <row r="2563" spans="1:1" x14ac:dyDescent="0.25">
      <c r="A2563" s="120" t="s">
        <v>1322</v>
      </c>
    </row>
    <row r="2564" spans="1:1" x14ac:dyDescent="0.25">
      <c r="A2564" s="120" t="s">
        <v>1324</v>
      </c>
    </row>
    <row r="2565" spans="1:1" x14ac:dyDescent="0.25">
      <c r="A2565" s="120" t="s">
        <v>1325</v>
      </c>
    </row>
    <row r="2566" spans="1:1" x14ac:dyDescent="0.25">
      <c r="A2566" s="120" t="s">
        <v>1326</v>
      </c>
    </row>
    <row r="2567" spans="1:1" x14ac:dyDescent="0.25">
      <c r="A2567" s="120" t="s">
        <v>1327</v>
      </c>
    </row>
    <row r="2568" spans="1:1" x14ac:dyDescent="0.25">
      <c r="A2568" s="120" t="s">
        <v>1328</v>
      </c>
    </row>
    <row r="2569" spans="1:1" x14ac:dyDescent="0.25">
      <c r="A2569" s="120" t="s">
        <v>1329</v>
      </c>
    </row>
    <row r="2570" spans="1:1" x14ac:dyDescent="0.25">
      <c r="A2570" s="120" t="s">
        <v>1330</v>
      </c>
    </row>
    <row r="2571" spans="1:1" x14ac:dyDescent="0.25">
      <c r="A2571" s="120" t="s">
        <v>1331</v>
      </c>
    </row>
    <row r="2572" spans="1:1" x14ac:dyDescent="0.25">
      <c r="A2572" s="120" t="s">
        <v>1332</v>
      </c>
    </row>
    <row r="2573" spans="1:1" x14ac:dyDescent="0.25">
      <c r="A2573" s="120" t="s">
        <v>1333</v>
      </c>
    </row>
    <row r="2574" spans="1:1" x14ac:dyDescent="0.25">
      <c r="A2574" s="120" t="s">
        <v>1334</v>
      </c>
    </row>
    <row r="2575" spans="1:1" x14ac:dyDescent="0.25">
      <c r="A2575" s="120" t="s">
        <v>1335</v>
      </c>
    </row>
    <row r="2576" spans="1:1" x14ac:dyDescent="0.25">
      <c r="A2576" s="120" t="s">
        <v>1336</v>
      </c>
    </row>
    <row r="2577" spans="1:1" x14ac:dyDescent="0.25">
      <c r="A2577" s="120" t="s">
        <v>1337</v>
      </c>
    </row>
    <row r="2578" spans="1:1" x14ac:dyDescent="0.25">
      <c r="A2578" s="120" t="s">
        <v>1338</v>
      </c>
    </row>
    <row r="2579" spans="1:1" x14ac:dyDescent="0.25">
      <c r="A2579" s="120" t="s">
        <v>1339</v>
      </c>
    </row>
    <row r="2580" spans="1:1" x14ac:dyDescent="0.25">
      <c r="A2580" s="120" t="s">
        <v>1340</v>
      </c>
    </row>
    <row r="2581" spans="1:1" x14ac:dyDescent="0.25">
      <c r="A2581" s="120" t="s">
        <v>1341</v>
      </c>
    </row>
    <row r="2582" spans="1:1" x14ac:dyDescent="0.25">
      <c r="A2582" s="120" t="s">
        <v>1342</v>
      </c>
    </row>
    <row r="2583" spans="1:1" x14ac:dyDescent="0.25">
      <c r="A2583" s="120" t="s">
        <v>1343</v>
      </c>
    </row>
    <row r="2584" spans="1:1" x14ac:dyDescent="0.25">
      <c r="A2584" s="120" t="s">
        <v>1323</v>
      </c>
    </row>
    <row r="2585" spans="1:1" x14ac:dyDescent="0.25">
      <c r="A2585" s="120" t="s">
        <v>1348</v>
      </c>
    </row>
    <row r="2586" spans="1:1" x14ac:dyDescent="0.25">
      <c r="A2586" s="120" t="s">
        <v>1344</v>
      </c>
    </row>
    <row r="2587" spans="1:1" x14ac:dyDescent="0.25">
      <c r="A2587" s="120" t="s">
        <v>1346</v>
      </c>
    </row>
    <row r="2588" spans="1:1" x14ac:dyDescent="0.25">
      <c r="A2588" s="120" t="s">
        <v>1345</v>
      </c>
    </row>
    <row r="2589" spans="1:1" x14ac:dyDescent="0.25">
      <c r="A2589" s="120" t="s">
        <v>1347</v>
      </c>
    </row>
    <row r="2590" spans="1:1" x14ac:dyDescent="0.25">
      <c r="A2590" s="120" t="s">
        <v>1349</v>
      </c>
    </row>
    <row r="2591" spans="1:1" x14ac:dyDescent="0.25">
      <c r="A2591" s="120" t="s">
        <v>1350</v>
      </c>
    </row>
    <row r="2592" spans="1:1" x14ac:dyDescent="0.25">
      <c r="A2592" s="120" t="s">
        <v>1351</v>
      </c>
    </row>
    <row r="2593" spans="1:1" x14ac:dyDescent="0.25">
      <c r="A2593" s="120" t="s">
        <v>1352</v>
      </c>
    </row>
    <row r="2594" spans="1:1" x14ac:dyDescent="0.25">
      <c r="A2594" s="120" t="s">
        <v>1353</v>
      </c>
    </row>
    <row r="2595" spans="1:1" x14ac:dyDescent="0.25">
      <c r="A2595" s="120" t="s">
        <v>1354</v>
      </c>
    </row>
    <row r="2596" spans="1:1" x14ac:dyDescent="0.25">
      <c r="A2596" s="120" t="s">
        <v>1355</v>
      </c>
    </row>
    <row r="2597" spans="1:1" x14ac:dyDescent="0.25">
      <c r="A2597" s="120" t="s">
        <v>1356</v>
      </c>
    </row>
    <row r="2598" spans="1:1" x14ac:dyDescent="0.25">
      <c r="A2598" s="120" t="s">
        <v>1357</v>
      </c>
    </row>
    <row r="2599" spans="1:1" x14ac:dyDescent="0.25">
      <c r="A2599" s="120" t="s">
        <v>1320</v>
      </c>
    </row>
    <row r="2600" spans="1:1" x14ac:dyDescent="0.25">
      <c r="A2600" s="120" t="s">
        <v>1358</v>
      </c>
    </row>
    <row r="2601" spans="1:1" x14ac:dyDescent="0.25">
      <c r="A2601" s="120" t="s">
        <v>1359</v>
      </c>
    </row>
    <row r="2602" spans="1:1" x14ac:dyDescent="0.25">
      <c r="A2602" s="120" t="s">
        <v>1360</v>
      </c>
    </row>
    <row r="2603" spans="1:1" x14ac:dyDescent="0.25">
      <c r="A2603" s="120" t="s">
        <v>1361</v>
      </c>
    </row>
    <row r="2604" spans="1:1" x14ac:dyDescent="0.25">
      <c r="A2604" s="120" t="s">
        <v>1362</v>
      </c>
    </row>
    <row r="2605" spans="1:1" x14ac:dyDescent="0.25">
      <c r="A2605" s="120" t="s">
        <v>1363</v>
      </c>
    </row>
    <row r="2606" spans="1:1" x14ac:dyDescent="0.25">
      <c r="A2606" s="120" t="s">
        <v>1364</v>
      </c>
    </row>
    <row r="2607" spans="1:1" x14ac:dyDescent="0.25">
      <c r="A2607" s="120" t="s">
        <v>1365</v>
      </c>
    </row>
    <row r="2608" spans="1:1" x14ac:dyDescent="0.25">
      <c r="A2608" s="120" t="s">
        <v>1366</v>
      </c>
    </row>
    <row r="2609" spans="1:1" x14ac:dyDescent="0.25">
      <c r="A2609" s="120" t="s">
        <v>1367</v>
      </c>
    </row>
    <row r="2610" spans="1:1" x14ac:dyDescent="0.25">
      <c r="A2610" s="120" t="s">
        <v>1368</v>
      </c>
    </row>
    <row r="2611" spans="1:1" x14ac:dyDescent="0.25">
      <c r="A2611" s="120" t="s">
        <v>1369</v>
      </c>
    </row>
    <row r="2612" spans="1:1" x14ac:dyDescent="0.25">
      <c r="A2612" s="119">
        <v>700784697</v>
      </c>
    </row>
    <row r="2613" spans="1:1" x14ac:dyDescent="0.25">
      <c r="A2613" s="120" t="s">
        <v>875</v>
      </c>
    </row>
    <row r="2614" spans="1:1" x14ac:dyDescent="0.25">
      <c r="A2614" s="120" t="s">
        <v>878</v>
      </c>
    </row>
    <row r="2615" spans="1:1" x14ac:dyDescent="0.25">
      <c r="A2615" s="120" t="s">
        <v>879</v>
      </c>
    </row>
    <row r="2616" spans="1:1" x14ac:dyDescent="0.25">
      <c r="A2616" s="120" t="s">
        <v>881</v>
      </c>
    </row>
    <row r="2617" spans="1:1" x14ac:dyDescent="0.25">
      <c r="A2617" s="120" t="s">
        <v>882</v>
      </c>
    </row>
    <row r="2618" spans="1:1" x14ac:dyDescent="0.25">
      <c r="A2618" s="120" t="s">
        <v>883</v>
      </c>
    </row>
    <row r="2619" spans="1:1" x14ac:dyDescent="0.25">
      <c r="A2619" s="120" t="s">
        <v>884</v>
      </c>
    </row>
    <row r="2620" spans="1:1" x14ac:dyDescent="0.25">
      <c r="A2620" s="120" t="s">
        <v>885</v>
      </c>
    </row>
    <row r="2621" spans="1:1" x14ac:dyDescent="0.25">
      <c r="A2621" s="120" t="s">
        <v>886</v>
      </c>
    </row>
    <row r="2622" spans="1:1" x14ac:dyDescent="0.25">
      <c r="A2622" s="120" t="s">
        <v>887</v>
      </c>
    </row>
    <row r="2623" spans="1:1" x14ac:dyDescent="0.25">
      <c r="A2623" s="120" t="s">
        <v>888</v>
      </c>
    </row>
    <row r="2624" spans="1:1" x14ac:dyDescent="0.25">
      <c r="A2624" s="120" t="s">
        <v>889</v>
      </c>
    </row>
    <row r="2625" spans="1:1" x14ac:dyDescent="0.25">
      <c r="A2625" s="120" t="s">
        <v>890</v>
      </c>
    </row>
    <row r="2626" spans="1:1" x14ac:dyDescent="0.25">
      <c r="A2626" s="120" t="s">
        <v>891</v>
      </c>
    </row>
    <row r="2627" spans="1:1" x14ac:dyDescent="0.25">
      <c r="A2627" s="120" t="s">
        <v>892</v>
      </c>
    </row>
    <row r="2628" spans="1:1" x14ac:dyDescent="0.25">
      <c r="A2628" s="120" t="s">
        <v>893</v>
      </c>
    </row>
    <row r="2629" spans="1:1" x14ac:dyDescent="0.25">
      <c r="A2629" s="120" t="s">
        <v>894</v>
      </c>
    </row>
    <row r="2630" spans="1:1" x14ac:dyDescent="0.25">
      <c r="A2630" s="120" t="s">
        <v>895</v>
      </c>
    </row>
    <row r="2631" spans="1:1" x14ac:dyDescent="0.25">
      <c r="A2631" s="120" t="s">
        <v>896</v>
      </c>
    </row>
    <row r="2632" spans="1:1" x14ac:dyDescent="0.25">
      <c r="A2632" s="120" t="s">
        <v>899</v>
      </c>
    </row>
    <row r="2633" spans="1:1" x14ac:dyDescent="0.25">
      <c r="A2633" s="120" t="s">
        <v>900</v>
      </c>
    </row>
    <row r="2634" spans="1:1" x14ac:dyDescent="0.25">
      <c r="A2634" s="120" t="s">
        <v>901</v>
      </c>
    </row>
    <row r="2635" spans="1:1" x14ac:dyDescent="0.25">
      <c r="A2635" s="120" t="s">
        <v>902</v>
      </c>
    </row>
    <row r="2636" spans="1:1" x14ac:dyDescent="0.25">
      <c r="A2636" s="120" t="s">
        <v>903</v>
      </c>
    </row>
    <row r="2637" spans="1:1" x14ac:dyDescent="0.25">
      <c r="A2637" s="120" t="s">
        <v>904</v>
      </c>
    </row>
    <row r="2638" spans="1:1" x14ac:dyDescent="0.25">
      <c r="A2638" s="120" t="s">
        <v>905</v>
      </c>
    </row>
    <row r="2639" spans="1:1" x14ac:dyDescent="0.25">
      <c r="A2639" s="120" t="s">
        <v>906</v>
      </c>
    </row>
    <row r="2640" spans="1:1" x14ac:dyDescent="0.25">
      <c r="A2640" s="120" t="s">
        <v>907</v>
      </c>
    </row>
    <row r="2641" spans="1:1" x14ac:dyDescent="0.25">
      <c r="A2641" s="120" t="s">
        <v>908</v>
      </c>
    </row>
    <row r="2642" spans="1:1" x14ac:dyDescent="0.25">
      <c r="A2642" s="120" t="s">
        <v>909</v>
      </c>
    </row>
    <row r="2643" spans="1:1" x14ac:dyDescent="0.25">
      <c r="A2643" s="120" t="s">
        <v>910</v>
      </c>
    </row>
    <row r="2644" spans="1:1" x14ac:dyDescent="0.25">
      <c r="A2644" s="120" t="s">
        <v>911</v>
      </c>
    </row>
    <row r="2645" spans="1:1" x14ac:dyDescent="0.25">
      <c r="A2645" s="120" t="s">
        <v>912</v>
      </c>
    </row>
    <row r="2646" spans="1:1" x14ac:dyDescent="0.25">
      <c r="A2646" s="120" t="s">
        <v>913</v>
      </c>
    </row>
    <row r="2647" spans="1:1" x14ac:dyDescent="0.25">
      <c r="A2647" s="120" t="s">
        <v>914</v>
      </c>
    </row>
    <row r="2648" spans="1:1" x14ac:dyDescent="0.25">
      <c r="A2648" s="120" t="s">
        <v>915</v>
      </c>
    </row>
    <row r="2649" spans="1:1" x14ac:dyDescent="0.25">
      <c r="A2649" s="120" t="s">
        <v>916</v>
      </c>
    </row>
    <row r="2650" spans="1:1" x14ac:dyDescent="0.25">
      <c r="A2650" s="120" t="s">
        <v>917</v>
      </c>
    </row>
    <row r="2651" spans="1:1" x14ac:dyDescent="0.25">
      <c r="A2651" s="120" t="s">
        <v>918</v>
      </c>
    </row>
    <row r="2652" spans="1:1" x14ac:dyDescent="0.25">
      <c r="A2652" s="120" t="s">
        <v>897</v>
      </c>
    </row>
    <row r="2653" spans="1:1" x14ac:dyDescent="0.25">
      <c r="A2653" s="120" t="s">
        <v>931</v>
      </c>
    </row>
    <row r="2654" spans="1:1" x14ac:dyDescent="0.25">
      <c r="A2654" s="120" t="s">
        <v>932</v>
      </c>
    </row>
    <row r="2655" spans="1:1" x14ac:dyDescent="0.25">
      <c r="A2655" s="120" t="s">
        <v>938</v>
      </c>
    </row>
    <row r="2656" spans="1:1" x14ac:dyDescent="0.25">
      <c r="A2656" s="120" t="s">
        <v>919</v>
      </c>
    </row>
    <row r="2657" spans="1:1" x14ac:dyDescent="0.25">
      <c r="A2657" s="120" t="s">
        <v>920</v>
      </c>
    </row>
    <row r="2658" spans="1:1" x14ac:dyDescent="0.25">
      <c r="A2658" s="120" t="s">
        <v>921</v>
      </c>
    </row>
    <row r="2659" spans="1:1" x14ac:dyDescent="0.25">
      <c r="A2659" s="120" t="s">
        <v>880</v>
      </c>
    </row>
    <row r="2660" spans="1:1" x14ac:dyDescent="0.25">
      <c r="A2660" s="120" t="s">
        <v>922</v>
      </c>
    </row>
    <row r="2661" spans="1:1" x14ac:dyDescent="0.25">
      <c r="A2661" s="120" t="s">
        <v>923</v>
      </c>
    </row>
    <row r="2662" spans="1:1" x14ac:dyDescent="0.25">
      <c r="A2662" s="120" t="s">
        <v>925</v>
      </c>
    </row>
    <row r="2663" spans="1:1" x14ac:dyDescent="0.25">
      <c r="A2663" s="120" t="s">
        <v>926</v>
      </c>
    </row>
    <row r="2664" spans="1:1" x14ac:dyDescent="0.25">
      <c r="A2664" s="120" t="s">
        <v>927</v>
      </c>
    </row>
    <row r="2665" spans="1:1" x14ac:dyDescent="0.25">
      <c r="A2665" s="120" t="s">
        <v>928</v>
      </c>
    </row>
    <row r="2666" spans="1:1" x14ac:dyDescent="0.25">
      <c r="A2666" s="120" t="s">
        <v>929</v>
      </c>
    </row>
    <row r="2667" spans="1:1" x14ac:dyDescent="0.25">
      <c r="A2667" s="120" t="s">
        <v>930</v>
      </c>
    </row>
    <row r="2668" spans="1:1" x14ac:dyDescent="0.25">
      <c r="A2668" s="120" t="s">
        <v>933</v>
      </c>
    </row>
    <row r="2669" spans="1:1" x14ac:dyDescent="0.25">
      <c r="A2669" s="120" t="s">
        <v>934</v>
      </c>
    </row>
    <row r="2670" spans="1:1" x14ac:dyDescent="0.25">
      <c r="A2670" s="120" t="s">
        <v>935</v>
      </c>
    </row>
    <row r="2671" spans="1:1" x14ac:dyDescent="0.25">
      <c r="A2671" s="120" t="s">
        <v>936</v>
      </c>
    </row>
    <row r="2672" spans="1:1" x14ac:dyDescent="0.25">
      <c r="A2672" s="120" t="s">
        <v>937</v>
      </c>
    </row>
    <row r="2673" spans="1:1" x14ac:dyDescent="0.25">
      <c r="A2673" s="120" t="s">
        <v>939</v>
      </c>
    </row>
    <row r="2674" spans="1:1" x14ac:dyDescent="0.25">
      <c r="A2674" s="120" t="s">
        <v>940</v>
      </c>
    </row>
    <row r="2675" spans="1:1" x14ac:dyDescent="0.25">
      <c r="A2675" s="120" t="s">
        <v>941</v>
      </c>
    </row>
    <row r="2676" spans="1:1" x14ac:dyDescent="0.25">
      <c r="A2676" s="120" t="s">
        <v>942</v>
      </c>
    </row>
    <row r="2677" spans="1:1" x14ac:dyDescent="0.25">
      <c r="A2677" s="120" t="s">
        <v>943</v>
      </c>
    </row>
    <row r="2678" spans="1:1" x14ac:dyDescent="0.25">
      <c r="A2678" s="120" t="s">
        <v>944</v>
      </c>
    </row>
    <row r="2679" spans="1:1" x14ac:dyDescent="0.25">
      <c r="A2679" s="120" t="s">
        <v>945</v>
      </c>
    </row>
    <row r="2680" spans="1:1" x14ac:dyDescent="0.25">
      <c r="A2680" s="120" t="s">
        <v>946</v>
      </c>
    </row>
    <row r="2681" spans="1:1" x14ac:dyDescent="0.25">
      <c r="A2681" s="120" t="s">
        <v>947</v>
      </c>
    </row>
    <row r="2682" spans="1:1" x14ac:dyDescent="0.25">
      <c r="A2682" s="120" t="s">
        <v>948</v>
      </c>
    </row>
    <row r="2683" spans="1:1" x14ac:dyDescent="0.25">
      <c r="A2683" s="120" t="s">
        <v>949</v>
      </c>
    </row>
    <row r="2684" spans="1:1" x14ac:dyDescent="0.25">
      <c r="A2684" s="120" t="s">
        <v>950</v>
      </c>
    </row>
    <row r="2685" spans="1:1" x14ac:dyDescent="0.25">
      <c r="A2685" s="120" t="s">
        <v>951</v>
      </c>
    </row>
    <row r="2686" spans="1:1" x14ac:dyDescent="0.25">
      <c r="A2686" s="120" t="s">
        <v>924</v>
      </c>
    </row>
    <row r="2687" spans="1:1" x14ac:dyDescent="0.25">
      <c r="A2687" s="120" t="s">
        <v>952</v>
      </c>
    </row>
    <row r="2688" spans="1:1" x14ac:dyDescent="0.25">
      <c r="A2688" s="119">
        <v>700784705</v>
      </c>
    </row>
    <row r="2689" spans="1:1" x14ac:dyDescent="0.25">
      <c r="A2689" s="120" t="s">
        <v>863</v>
      </c>
    </row>
    <row r="2690" spans="1:1" x14ac:dyDescent="0.25">
      <c r="A2690" s="120" t="s">
        <v>866</v>
      </c>
    </row>
    <row r="2691" spans="1:1" x14ac:dyDescent="0.25">
      <c r="A2691" s="120" t="s">
        <v>867</v>
      </c>
    </row>
    <row r="2692" spans="1:1" x14ac:dyDescent="0.25">
      <c r="A2692" s="120" t="s">
        <v>868</v>
      </c>
    </row>
    <row r="2693" spans="1:1" x14ac:dyDescent="0.25">
      <c r="A2693" s="120" t="s">
        <v>869</v>
      </c>
    </row>
    <row r="2694" spans="1:1" x14ac:dyDescent="0.25">
      <c r="A2694" s="120" t="s">
        <v>870</v>
      </c>
    </row>
    <row r="2695" spans="1:1" x14ac:dyDescent="0.25">
      <c r="A2695" s="120" t="s">
        <v>871</v>
      </c>
    </row>
    <row r="2696" spans="1:1" x14ac:dyDescent="0.25">
      <c r="A2696" s="120" t="s">
        <v>872</v>
      </c>
    </row>
    <row r="2697" spans="1:1" x14ac:dyDescent="0.25">
      <c r="A2697" s="120" t="s">
        <v>873</v>
      </c>
    </row>
    <row r="2698" spans="1:1" x14ac:dyDescent="0.25">
      <c r="A2698" s="119">
        <v>700784895</v>
      </c>
    </row>
    <row r="2699" spans="1:1" x14ac:dyDescent="0.25">
      <c r="A2699" s="120" t="s">
        <v>1006</v>
      </c>
    </row>
    <row r="2700" spans="1:1" x14ac:dyDescent="0.25">
      <c r="A2700" s="120" t="s">
        <v>1009</v>
      </c>
    </row>
    <row r="2701" spans="1:1" x14ac:dyDescent="0.25">
      <c r="A2701" s="120" t="s">
        <v>1011</v>
      </c>
    </row>
    <row r="2702" spans="1:1" x14ac:dyDescent="0.25">
      <c r="A2702" s="120" t="s">
        <v>1012</v>
      </c>
    </row>
    <row r="2703" spans="1:1" x14ac:dyDescent="0.25">
      <c r="A2703" s="120" t="s">
        <v>1013</v>
      </c>
    </row>
    <row r="2704" spans="1:1" x14ac:dyDescent="0.25">
      <c r="A2704" s="120" t="s">
        <v>1015</v>
      </c>
    </row>
    <row r="2705" spans="1:1" x14ac:dyDescent="0.25">
      <c r="A2705" s="120" t="s">
        <v>1016</v>
      </c>
    </row>
    <row r="2706" spans="1:1" x14ac:dyDescent="0.25">
      <c r="A2706" s="120" t="s">
        <v>1017</v>
      </c>
    </row>
    <row r="2707" spans="1:1" x14ac:dyDescent="0.25">
      <c r="A2707" s="120" t="s">
        <v>1018</v>
      </c>
    </row>
    <row r="2708" spans="1:1" x14ac:dyDescent="0.25">
      <c r="A2708" s="120" t="s">
        <v>1019</v>
      </c>
    </row>
    <row r="2709" spans="1:1" x14ac:dyDescent="0.25">
      <c r="A2709" s="120" t="s">
        <v>1020</v>
      </c>
    </row>
    <row r="2710" spans="1:1" x14ac:dyDescent="0.25">
      <c r="A2710" s="120" t="s">
        <v>1022</v>
      </c>
    </row>
    <row r="2711" spans="1:1" x14ac:dyDescent="0.25">
      <c r="A2711" s="120" t="s">
        <v>1023</v>
      </c>
    </row>
    <row r="2712" spans="1:1" x14ac:dyDescent="0.25">
      <c r="A2712" s="120" t="s">
        <v>1024</v>
      </c>
    </row>
    <row r="2713" spans="1:1" x14ac:dyDescent="0.25">
      <c r="A2713" s="120" t="s">
        <v>1025</v>
      </c>
    </row>
    <row r="2714" spans="1:1" x14ac:dyDescent="0.25">
      <c r="A2714" s="120" t="s">
        <v>1026</v>
      </c>
    </row>
    <row r="2715" spans="1:1" x14ac:dyDescent="0.25">
      <c r="A2715" s="120" t="s">
        <v>1027</v>
      </c>
    </row>
    <row r="2716" spans="1:1" x14ac:dyDescent="0.25">
      <c r="A2716" s="120" t="s">
        <v>1028</v>
      </c>
    </row>
    <row r="2717" spans="1:1" x14ac:dyDescent="0.25">
      <c r="A2717" s="120" t="s">
        <v>1029</v>
      </c>
    </row>
    <row r="2718" spans="1:1" x14ac:dyDescent="0.25">
      <c r="A2718" s="120" t="s">
        <v>1030</v>
      </c>
    </row>
    <row r="2719" spans="1:1" x14ac:dyDescent="0.25">
      <c r="A2719" s="120" t="s">
        <v>1031</v>
      </c>
    </row>
    <row r="2720" spans="1:1" x14ac:dyDescent="0.25">
      <c r="A2720" s="120" t="s">
        <v>1032</v>
      </c>
    </row>
    <row r="2721" spans="1:1" x14ac:dyDescent="0.25">
      <c r="A2721" s="120" t="s">
        <v>1021</v>
      </c>
    </row>
    <row r="2722" spans="1:1" x14ac:dyDescent="0.25">
      <c r="A2722" s="120" t="s">
        <v>1054</v>
      </c>
    </row>
    <row r="2723" spans="1:1" x14ac:dyDescent="0.25">
      <c r="A2723" s="120" t="s">
        <v>1014</v>
      </c>
    </row>
    <row r="2724" spans="1:1" x14ac:dyDescent="0.25">
      <c r="A2724" s="120" t="s">
        <v>1035</v>
      </c>
    </row>
    <row r="2725" spans="1:1" x14ac:dyDescent="0.25">
      <c r="A2725" s="120" t="s">
        <v>1033</v>
      </c>
    </row>
    <row r="2726" spans="1:1" x14ac:dyDescent="0.25">
      <c r="A2726" s="120" t="s">
        <v>1034</v>
      </c>
    </row>
    <row r="2727" spans="1:1" x14ac:dyDescent="0.25">
      <c r="A2727" s="120" t="s">
        <v>1036</v>
      </c>
    </row>
    <row r="2728" spans="1:1" x14ac:dyDescent="0.25">
      <c r="A2728" s="120" t="s">
        <v>1037</v>
      </c>
    </row>
    <row r="2729" spans="1:1" x14ac:dyDescent="0.25">
      <c r="A2729" s="120" t="s">
        <v>1038</v>
      </c>
    </row>
    <row r="2730" spans="1:1" x14ac:dyDescent="0.25">
      <c r="A2730" s="120" t="s">
        <v>1039</v>
      </c>
    </row>
    <row r="2731" spans="1:1" x14ac:dyDescent="0.25">
      <c r="A2731" s="120" t="s">
        <v>1040</v>
      </c>
    </row>
    <row r="2732" spans="1:1" x14ac:dyDescent="0.25">
      <c r="A2732" s="120" t="s">
        <v>1041</v>
      </c>
    </row>
    <row r="2733" spans="1:1" x14ac:dyDescent="0.25">
      <c r="A2733" s="120" t="s">
        <v>1042</v>
      </c>
    </row>
    <row r="2734" spans="1:1" x14ac:dyDescent="0.25">
      <c r="A2734" s="120" t="s">
        <v>1043</v>
      </c>
    </row>
    <row r="2735" spans="1:1" x14ac:dyDescent="0.25">
      <c r="A2735" s="120" t="s">
        <v>1044</v>
      </c>
    </row>
    <row r="2736" spans="1:1" x14ac:dyDescent="0.25">
      <c r="A2736" s="120" t="s">
        <v>1045</v>
      </c>
    </row>
    <row r="2737" spans="1:1" x14ac:dyDescent="0.25">
      <c r="A2737" s="120" t="s">
        <v>1046</v>
      </c>
    </row>
    <row r="2738" spans="1:1" x14ac:dyDescent="0.25">
      <c r="A2738" s="120" t="s">
        <v>1047</v>
      </c>
    </row>
    <row r="2739" spans="1:1" x14ac:dyDescent="0.25">
      <c r="A2739" s="120" t="s">
        <v>1048</v>
      </c>
    </row>
    <row r="2740" spans="1:1" x14ac:dyDescent="0.25">
      <c r="A2740" s="120" t="s">
        <v>1049</v>
      </c>
    </row>
    <row r="2741" spans="1:1" x14ac:dyDescent="0.25">
      <c r="A2741" s="120" t="s">
        <v>1050</v>
      </c>
    </row>
    <row r="2742" spans="1:1" x14ac:dyDescent="0.25">
      <c r="A2742" s="120" t="s">
        <v>1051</v>
      </c>
    </row>
    <row r="2743" spans="1:1" x14ac:dyDescent="0.25">
      <c r="A2743" s="120" t="s">
        <v>1052</v>
      </c>
    </row>
    <row r="2744" spans="1:1" x14ac:dyDescent="0.25">
      <c r="A2744" s="120" t="s">
        <v>1053</v>
      </c>
    </row>
    <row r="2745" spans="1:1" x14ac:dyDescent="0.25">
      <c r="A2745" s="120" t="s">
        <v>1055</v>
      </c>
    </row>
    <row r="2746" spans="1:1" x14ac:dyDescent="0.25">
      <c r="A2746" s="120" t="s">
        <v>1056</v>
      </c>
    </row>
    <row r="2747" spans="1:1" x14ac:dyDescent="0.25">
      <c r="A2747" s="120" t="s">
        <v>1007</v>
      </c>
    </row>
    <row r="2748" spans="1:1" x14ac:dyDescent="0.25">
      <c r="A2748" s="120" t="s">
        <v>1057</v>
      </c>
    </row>
    <row r="2749" spans="1:1" x14ac:dyDescent="0.25">
      <c r="A2749" s="120" t="s">
        <v>1058</v>
      </c>
    </row>
    <row r="2750" spans="1:1" x14ac:dyDescent="0.25">
      <c r="A2750" s="119">
        <v>700784911</v>
      </c>
    </row>
    <row r="2751" spans="1:1" x14ac:dyDescent="0.25">
      <c r="A2751" s="120" t="s">
        <v>1059</v>
      </c>
    </row>
    <row r="2752" spans="1:1" x14ac:dyDescent="0.25">
      <c r="A2752" s="120" t="s">
        <v>1061</v>
      </c>
    </row>
    <row r="2753" spans="1:1" x14ac:dyDescent="0.25">
      <c r="A2753" s="120" t="s">
        <v>1062</v>
      </c>
    </row>
    <row r="2754" spans="1:1" x14ac:dyDescent="0.25">
      <c r="A2754" s="120" t="s">
        <v>1063</v>
      </c>
    </row>
    <row r="2755" spans="1:1" x14ac:dyDescent="0.25">
      <c r="A2755" s="120" t="s">
        <v>1064</v>
      </c>
    </row>
    <row r="2756" spans="1:1" x14ac:dyDescent="0.25">
      <c r="A2756" s="120" t="s">
        <v>1065</v>
      </c>
    </row>
    <row r="2757" spans="1:1" x14ac:dyDescent="0.25">
      <c r="A2757" s="120" t="s">
        <v>1066</v>
      </c>
    </row>
    <row r="2758" spans="1:1" x14ac:dyDescent="0.25">
      <c r="A2758" s="120" t="s">
        <v>1067</v>
      </c>
    </row>
    <row r="2759" spans="1:1" x14ac:dyDescent="0.25">
      <c r="A2759" s="120" t="s">
        <v>1068</v>
      </c>
    </row>
    <row r="2760" spans="1:1" x14ac:dyDescent="0.25">
      <c r="A2760" s="120" t="s">
        <v>1069</v>
      </c>
    </row>
    <row r="2761" spans="1:1" x14ac:dyDescent="0.25">
      <c r="A2761" s="120" t="s">
        <v>1070</v>
      </c>
    </row>
    <row r="2762" spans="1:1" x14ac:dyDescent="0.25">
      <c r="A2762" s="120" t="s">
        <v>1071</v>
      </c>
    </row>
    <row r="2763" spans="1:1" x14ac:dyDescent="0.25">
      <c r="A2763" s="120" t="s">
        <v>1072</v>
      </c>
    </row>
    <row r="2764" spans="1:1" x14ac:dyDescent="0.25">
      <c r="A2764" s="120" t="s">
        <v>1073</v>
      </c>
    </row>
    <row r="2765" spans="1:1" x14ac:dyDescent="0.25">
      <c r="A2765" s="120" t="s">
        <v>1074</v>
      </c>
    </row>
    <row r="2766" spans="1:1" x14ac:dyDescent="0.25">
      <c r="A2766" s="120" t="s">
        <v>1075</v>
      </c>
    </row>
    <row r="2767" spans="1:1" x14ac:dyDescent="0.25">
      <c r="A2767" s="120" t="s">
        <v>1076</v>
      </c>
    </row>
    <row r="2768" spans="1:1" x14ac:dyDescent="0.25">
      <c r="A2768" s="120" t="s">
        <v>1077</v>
      </c>
    </row>
    <row r="2769" spans="1:1" x14ac:dyDescent="0.25">
      <c r="A2769" s="120" t="s">
        <v>1078</v>
      </c>
    </row>
    <row r="2770" spans="1:1" x14ac:dyDescent="0.25">
      <c r="A2770" s="120" t="s">
        <v>1084</v>
      </c>
    </row>
    <row r="2771" spans="1:1" x14ac:dyDescent="0.25">
      <c r="A2771" s="120" t="s">
        <v>1079</v>
      </c>
    </row>
    <row r="2772" spans="1:1" x14ac:dyDescent="0.25">
      <c r="A2772" s="120" t="s">
        <v>1080</v>
      </c>
    </row>
    <row r="2773" spans="1:1" x14ac:dyDescent="0.25">
      <c r="A2773" s="120" t="s">
        <v>1081</v>
      </c>
    </row>
    <row r="2774" spans="1:1" x14ac:dyDescent="0.25">
      <c r="A2774" s="120" t="s">
        <v>1083</v>
      </c>
    </row>
    <row r="2775" spans="1:1" x14ac:dyDescent="0.25">
      <c r="A2775" s="120" t="s">
        <v>1085</v>
      </c>
    </row>
    <row r="2776" spans="1:1" x14ac:dyDescent="0.25">
      <c r="A2776" s="120" t="s">
        <v>1086</v>
      </c>
    </row>
    <row r="2777" spans="1:1" x14ac:dyDescent="0.25">
      <c r="A2777" s="120" t="s">
        <v>1087</v>
      </c>
    </row>
    <row r="2778" spans="1:1" x14ac:dyDescent="0.25">
      <c r="A2778" s="120" t="s">
        <v>1088</v>
      </c>
    </row>
    <row r="2779" spans="1:1" x14ac:dyDescent="0.25">
      <c r="A2779" s="120" t="s">
        <v>1089</v>
      </c>
    </row>
    <row r="2780" spans="1:1" x14ac:dyDescent="0.25">
      <c r="A2780" s="120" t="s">
        <v>1090</v>
      </c>
    </row>
    <row r="2781" spans="1:1" x14ac:dyDescent="0.25">
      <c r="A2781" s="120" t="s">
        <v>1091</v>
      </c>
    </row>
    <row r="2782" spans="1:1" x14ac:dyDescent="0.25">
      <c r="A2782" s="120" t="s">
        <v>1092</v>
      </c>
    </row>
    <row r="2783" spans="1:1" x14ac:dyDescent="0.25">
      <c r="A2783" s="120" t="s">
        <v>1093</v>
      </c>
    </row>
    <row r="2784" spans="1:1" x14ac:dyDescent="0.25">
      <c r="A2784" s="120" t="s">
        <v>1094</v>
      </c>
    </row>
    <row r="2785" spans="1:1" x14ac:dyDescent="0.25">
      <c r="A2785" s="120" t="s">
        <v>1095</v>
      </c>
    </row>
    <row r="2786" spans="1:1" x14ac:dyDescent="0.25">
      <c r="A2786" s="120" t="s">
        <v>1096</v>
      </c>
    </row>
    <row r="2787" spans="1:1" x14ac:dyDescent="0.25">
      <c r="A2787" s="120" t="s">
        <v>1097</v>
      </c>
    </row>
    <row r="2788" spans="1:1" x14ac:dyDescent="0.25">
      <c r="A2788" s="120" t="s">
        <v>1098</v>
      </c>
    </row>
    <row r="2789" spans="1:1" x14ac:dyDescent="0.25">
      <c r="A2789" s="120" t="s">
        <v>1099</v>
      </c>
    </row>
    <row r="2790" spans="1:1" x14ac:dyDescent="0.25">
      <c r="A2790" s="120" t="s">
        <v>1100</v>
      </c>
    </row>
    <row r="2791" spans="1:1" x14ac:dyDescent="0.25">
      <c r="A2791" s="120" t="s">
        <v>1101</v>
      </c>
    </row>
    <row r="2792" spans="1:1" x14ac:dyDescent="0.25">
      <c r="A2792" s="119">
        <v>700784952</v>
      </c>
    </row>
    <row r="2793" spans="1:1" x14ac:dyDescent="0.25">
      <c r="A2793" s="120" t="s">
        <v>2938</v>
      </c>
    </row>
    <row r="2794" spans="1:1" x14ac:dyDescent="0.25">
      <c r="A2794" s="120" t="s">
        <v>2947</v>
      </c>
    </row>
    <row r="2795" spans="1:1" x14ac:dyDescent="0.25">
      <c r="A2795" s="120" t="s">
        <v>2948</v>
      </c>
    </row>
    <row r="2796" spans="1:1" x14ac:dyDescent="0.25">
      <c r="A2796" s="120" t="s">
        <v>2949</v>
      </c>
    </row>
    <row r="2797" spans="1:1" x14ac:dyDescent="0.25">
      <c r="A2797" s="120" t="s">
        <v>2950</v>
      </c>
    </row>
    <row r="2798" spans="1:1" x14ac:dyDescent="0.25">
      <c r="A2798" s="120" t="s">
        <v>2951</v>
      </c>
    </row>
    <row r="2799" spans="1:1" x14ac:dyDescent="0.25">
      <c r="A2799" s="120" t="s">
        <v>2952</v>
      </c>
    </row>
    <row r="2800" spans="1:1" x14ac:dyDescent="0.25">
      <c r="A2800" s="120" t="s">
        <v>2953</v>
      </c>
    </row>
    <row r="2801" spans="1:1" x14ac:dyDescent="0.25">
      <c r="A2801" s="120" t="s">
        <v>2954</v>
      </c>
    </row>
    <row r="2802" spans="1:1" x14ac:dyDescent="0.25">
      <c r="A2802" s="120" t="s">
        <v>2955</v>
      </c>
    </row>
    <row r="2803" spans="1:1" x14ac:dyDescent="0.25">
      <c r="A2803" s="120" t="s">
        <v>876</v>
      </c>
    </row>
    <row r="2804" spans="1:1" x14ac:dyDescent="0.25">
      <c r="A2804" s="120" t="s">
        <v>2956</v>
      </c>
    </row>
    <row r="2805" spans="1:1" x14ac:dyDescent="0.25">
      <c r="A2805" s="120" t="s">
        <v>2957</v>
      </c>
    </row>
    <row r="2806" spans="1:1" x14ac:dyDescent="0.25">
      <c r="A2806" s="120" t="s">
        <v>2958</v>
      </c>
    </row>
    <row r="2807" spans="1:1" x14ac:dyDescent="0.25">
      <c r="A2807" s="120" t="s">
        <v>2959</v>
      </c>
    </row>
    <row r="2808" spans="1:1" x14ac:dyDescent="0.25">
      <c r="A2808" s="120" t="s">
        <v>2960</v>
      </c>
    </row>
    <row r="2809" spans="1:1" x14ac:dyDescent="0.25">
      <c r="A2809" s="120" t="s">
        <v>2961</v>
      </c>
    </row>
    <row r="2810" spans="1:1" x14ac:dyDescent="0.25">
      <c r="A2810" s="120" t="s">
        <v>2962</v>
      </c>
    </row>
    <row r="2811" spans="1:1" x14ac:dyDescent="0.25">
      <c r="A2811" s="120" t="s">
        <v>2963</v>
      </c>
    </row>
    <row r="2812" spans="1:1" x14ac:dyDescent="0.25">
      <c r="A2812" s="119">
        <v>700785017</v>
      </c>
    </row>
    <row r="2813" spans="1:1" x14ac:dyDescent="0.25">
      <c r="A2813" s="120" t="s">
        <v>953</v>
      </c>
    </row>
    <row r="2814" spans="1:1" x14ac:dyDescent="0.25">
      <c r="A2814" s="120" t="s">
        <v>955</v>
      </c>
    </row>
    <row r="2815" spans="1:1" x14ac:dyDescent="0.25">
      <c r="A2815" s="120" t="s">
        <v>956</v>
      </c>
    </row>
    <row r="2816" spans="1:1" x14ac:dyDescent="0.25">
      <c r="A2816" s="120" t="s">
        <v>957</v>
      </c>
    </row>
    <row r="2817" spans="1:1" x14ac:dyDescent="0.25">
      <c r="A2817" s="120" t="s">
        <v>958</v>
      </c>
    </row>
    <row r="2818" spans="1:1" x14ac:dyDescent="0.25">
      <c r="A2818" s="120" t="s">
        <v>959</v>
      </c>
    </row>
    <row r="2819" spans="1:1" x14ac:dyDescent="0.25">
      <c r="A2819" s="120" t="s">
        <v>960</v>
      </c>
    </row>
    <row r="2820" spans="1:1" x14ac:dyDescent="0.25">
      <c r="A2820" s="120" t="s">
        <v>961</v>
      </c>
    </row>
    <row r="2821" spans="1:1" x14ac:dyDescent="0.25">
      <c r="A2821" s="120" t="s">
        <v>962</v>
      </c>
    </row>
    <row r="2822" spans="1:1" x14ac:dyDescent="0.25">
      <c r="A2822" s="120" t="s">
        <v>963</v>
      </c>
    </row>
    <row r="2823" spans="1:1" x14ac:dyDescent="0.25">
      <c r="A2823" s="120" t="s">
        <v>964</v>
      </c>
    </row>
    <row r="2824" spans="1:1" x14ac:dyDescent="0.25">
      <c r="A2824" s="120" t="s">
        <v>965</v>
      </c>
    </row>
    <row r="2825" spans="1:1" x14ac:dyDescent="0.25">
      <c r="A2825" s="120" t="s">
        <v>966</v>
      </c>
    </row>
    <row r="2826" spans="1:1" x14ac:dyDescent="0.25">
      <c r="A2826" s="120" t="s">
        <v>967</v>
      </c>
    </row>
    <row r="2827" spans="1:1" x14ac:dyDescent="0.25">
      <c r="A2827" s="120" t="s">
        <v>968</v>
      </c>
    </row>
    <row r="2828" spans="1:1" x14ac:dyDescent="0.25">
      <c r="A2828" s="120" t="s">
        <v>969</v>
      </c>
    </row>
    <row r="2829" spans="1:1" x14ac:dyDescent="0.25">
      <c r="A2829" s="120" t="s">
        <v>970</v>
      </c>
    </row>
    <row r="2830" spans="1:1" x14ac:dyDescent="0.25">
      <c r="A2830" s="120" t="s">
        <v>971</v>
      </c>
    </row>
    <row r="2831" spans="1:1" x14ac:dyDescent="0.25">
      <c r="A2831" s="120" t="s">
        <v>972</v>
      </c>
    </row>
    <row r="2832" spans="1:1" x14ac:dyDescent="0.25">
      <c r="A2832" s="120" t="s">
        <v>973</v>
      </c>
    </row>
    <row r="2833" spans="1:1" x14ac:dyDescent="0.25">
      <c r="A2833" s="120" t="s">
        <v>974</v>
      </c>
    </row>
    <row r="2834" spans="1:1" x14ac:dyDescent="0.25">
      <c r="A2834" s="120" t="s">
        <v>975</v>
      </c>
    </row>
    <row r="2835" spans="1:1" x14ac:dyDescent="0.25">
      <c r="A2835" s="120" t="s">
        <v>976</v>
      </c>
    </row>
    <row r="2836" spans="1:1" x14ac:dyDescent="0.25">
      <c r="A2836" s="120" t="s">
        <v>977</v>
      </c>
    </row>
    <row r="2837" spans="1:1" x14ac:dyDescent="0.25">
      <c r="A2837" s="120" t="s">
        <v>978</v>
      </c>
    </row>
    <row r="2838" spans="1:1" x14ac:dyDescent="0.25">
      <c r="A2838" s="120" t="s">
        <v>979</v>
      </c>
    </row>
    <row r="2839" spans="1:1" x14ac:dyDescent="0.25">
      <c r="A2839" s="120" t="s">
        <v>813</v>
      </c>
    </row>
    <row r="2840" spans="1:1" x14ac:dyDescent="0.25">
      <c r="A2840" s="120" t="s">
        <v>994</v>
      </c>
    </row>
    <row r="2841" spans="1:1" x14ac:dyDescent="0.25">
      <c r="A2841" s="120" t="s">
        <v>997</v>
      </c>
    </row>
    <row r="2842" spans="1:1" x14ac:dyDescent="0.25">
      <c r="A2842" s="120" t="s">
        <v>988</v>
      </c>
    </row>
    <row r="2843" spans="1:1" x14ac:dyDescent="0.25">
      <c r="A2843" s="120" t="s">
        <v>980</v>
      </c>
    </row>
    <row r="2844" spans="1:1" x14ac:dyDescent="0.25">
      <c r="A2844" s="120" t="s">
        <v>981</v>
      </c>
    </row>
    <row r="2845" spans="1:1" x14ac:dyDescent="0.25">
      <c r="A2845" s="120" t="s">
        <v>982</v>
      </c>
    </row>
    <row r="2846" spans="1:1" x14ac:dyDescent="0.25">
      <c r="A2846" s="120" t="s">
        <v>983</v>
      </c>
    </row>
    <row r="2847" spans="1:1" x14ac:dyDescent="0.25">
      <c r="A2847" s="120" t="s">
        <v>984</v>
      </c>
    </row>
    <row r="2848" spans="1:1" x14ac:dyDescent="0.25">
      <c r="A2848" s="120" t="s">
        <v>985</v>
      </c>
    </row>
    <row r="2849" spans="1:1" x14ac:dyDescent="0.25">
      <c r="A2849" s="120" t="s">
        <v>986</v>
      </c>
    </row>
    <row r="2850" spans="1:1" x14ac:dyDescent="0.25">
      <c r="A2850" s="120" t="s">
        <v>987</v>
      </c>
    </row>
    <row r="2851" spans="1:1" x14ac:dyDescent="0.25">
      <c r="A2851" s="120" t="s">
        <v>989</v>
      </c>
    </row>
    <row r="2852" spans="1:1" x14ac:dyDescent="0.25">
      <c r="A2852" s="120" t="s">
        <v>990</v>
      </c>
    </row>
    <row r="2853" spans="1:1" x14ac:dyDescent="0.25">
      <c r="A2853" s="120" t="s">
        <v>991</v>
      </c>
    </row>
    <row r="2854" spans="1:1" x14ac:dyDescent="0.25">
      <c r="A2854" s="120" t="s">
        <v>992</v>
      </c>
    </row>
    <row r="2855" spans="1:1" x14ac:dyDescent="0.25">
      <c r="A2855" s="120" t="s">
        <v>993</v>
      </c>
    </row>
    <row r="2856" spans="1:1" x14ac:dyDescent="0.25">
      <c r="A2856" s="120" t="s">
        <v>995</v>
      </c>
    </row>
    <row r="2857" spans="1:1" x14ac:dyDescent="0.25">
      <c r="A2857" s="120" t="s">
        <v>996</v>
      </c>
    </row>
    <row r="2858" spans="1:1" x14ac:dyDescent="0.25">
      <c r="A2858" s="120" t="s">
        <v>998</v>
      </c>
    </row>
    <row r="2859" spans="1:1" x14ac:dyDescent="0.25">
      <c r="A2859" s="120" t="s">
        <v>999</v>
      </c>
    </row>
    <row r="2860" spans="1:1" x14ac:dyDescent="0.25">
      <c r="A2860" s="120" t="s">
        <v>1000</v>
      </c>
    </row>
    <row r="2861" spans="1:1" x14ac:dyDescent="0.25">
      <c r="A2861" s="120" t="s">
        <v>1001</v>
      </c>
    </row>
    <row r="2862" spans="1:1" x14ac:dyDescent="0.25">
      <c r="A2862" s="120" t="s">
        <v>1002</v>
      </c>
    </row>
    <row r="2863" spans="1:1" x14ac:dyDescent="0.25">
      <c r="A2863" s="120" t="s">
        <v>1003</v>
      </c>
    </row>
    <row r="2864" spans="1:1" x14ac:dyDescent="0.25">
      <c r="A2864" s="120" t="s">
        <v>1004</v>
      </c>
    </row>
    <row r="2865" spans="1:1" x14ac:dyDescent="0.25">
      <c r="A2865" s="120" t="s">
        <v>1005</v>
      </c>
    </row>
    <row r="2866" spans="1:1" x14ac:dyDescent="0.25">
      <c r="A2866" s="119">
        <v>710008053</v>
      </c>
    </row>
    <row r="2867" spans="1:1" x14ac:dyDescent="0.25">
      <c r="A2867" s="120" t="s">
        <v>2002</v>
      </c>
    </row>
    <row r="2868" spans="1:1" x14ac:dyDescent="0.25">
      <c r="A2868" s="120" t="s">
        <v>2004</v>
      </c>
    </row>
    <row r="2869" spans="1:1" x14ac:dyDescent="0.25">
      <c r="A2869" s="120" t="s">
        <v>2005</v>
      </c>
    </row>
    <row r="2870" spans="1:1" x14ac:dyDescent="0.25">
      <c r="A2870" s="120" t="s">
        <v>2006</v>
      </c>
    </row>
    <row r="2871" spans="1:1" x14ac:dyDescent="0.25">
      <c r="A2871" s="120" t="s">
        <v>2007</v>
      </c>
    </row>
    <row r="2872" spans="1:1" x14ac:dyDescent="0.25">
      <c r="A2872" s="120" t="s">
        <v>2008</v>
      </c>
    </row>
    <row r="2873" spans="1:1" x14ac:dyDescent="0.25">
      <c r="A2873" s="120" t="s">
        <v>2009</v>
      </c>
    </row>
    <row r="2874" spans="1:1" x14ac:dyDescent="0.25">
      <c r="A2874" s="120" t="s">
        <v>2010</v>
      </c>
    </row>
    <row r="2875" spans="1:1" x14ac:dyDescent="0.25">
      <c r="A2875" s="120" t="s">
        <v>2011</v>
      </c>
    </row>
    <row r="2876" spans="1:1" x14ac:dyDescent="0.25">
      <c r="A2876" s="120" t="s">
        <v>2012</v>
      </c>
    </row>
    <row r="2877" spans="1:1" x14ac:dyDescent="0.25">
      <c r="A2877" s="119">
        <v>710008061</v>
      </c>
    </row>
    <row r="2878" spans="1:1" x14ac:dyDescent="0.25">
      <c r="A2878" s="120" t="s">
        <v>2674</v>
      </c>
    </row>
    <row r="2879" spans="1:1" x14ac:dyDescent="0.25">
      <c r="A2879" s="120" t="s">
        <v>2677</v>
      </c>
    </row>
    <row r="2880" spans="1:1" x14ac:dyDescent="0.25">
      <c r="A2880" s="120" t="s">
        <v>2678</v>
      </c>
    </row>
    <row r="2881" spans="1:1" x14ac:dyDescent="0.25">
      <c r="A2881" s="120" t="s">
        <v>2679</v>
      </c>
    </row>
    <row r="2882" spans="1:1" x14ac:dyDescent="0.25">
      <c r="A2882" s="120" t="s">
        <v>2680</v>
      </c>
    </row>
    <row r="2883" spans="1:1" x14ac:dyDescent="0.25">
      <c r="A2883" s="120" t="s">
        <v>2681</v>
      </c>
    </row>
    <row r="2884" spans="1:1" x14ac:dyDescent="0.25">
      <c r="A2884" s="120" t="s">
        <v>2682</v>
      </c>
    </row>
    <row r="2885" spans="1:1" x14ac:dyDescent="0.25">
      <c r="A2885" s="120" t="s">
        <v>2683</v>
      </c>
    </row>
    <row r="2886" spans="1:1" x14ac:dyDescent="0.25">
      <c r="A2886" s="120" t="s">
        <v>2684</v>
      </c>
    </row>
    <row r="2887" spans="1:1" x14ac:dyDescent="0.25">
      <c r="A2887" s="120" t="s">
        <v>2685</v>
      </c>
    </row>
    <row r="2888" spans="1:1" x14ac:dyDescent="0.25">
      <c r="A2888" s="120" t="s">
        <v>2686</v>
      </c>
    </row>
    <row r="2889" spans="1:1" x14ac:dyDescent="0.25">
      <c r="A2889" s="120" t="s">
        <v>2687</v>
      </c>
    </row>
    <row r="2890" spans="1:1" x14ac:dyDescent="0.25">
      <c r="A2890" s="120" t="s">
        <v>2688</v>
      </c>
    </row>
    <row r="2891" spans="1:1" x14ac:dyDescent="0.25">
      <c r="A2891" s="119">
        <v>710011016</v>
      </c>
    </row>
    <row r="2892" spans="1:1" x14ac:dyDescent="0.25">
      <c r="A2892" s="120" t="s">
        <v>1741</v>
      </c>
    </row>
    <row r="2893" spans="1:1" x14ac:dyDescent="0.25">
      <c r="A2893" s="120" t="s">
        <v>1743</v>
      </c>
    </row>
    <row r="2894" spans="1:1" x14ac:dyDescent="0.25">
      <c r="A2894" s="120" t="s">
        <v>1745</v>
      </c>
    </row>
    <row r="2895" spans="1:1" x14ac:dyDescent="0.25">
      <c r="A2895" s="120" t="s">
        <v>1746</v>
      </c>
    </row>
    <row r="2896" spans="1:1" x14ac:dyDescent="0.25">
      <c r="A2896" s="120" t="s">
        <v>1747</v>
      </c>
    </row>
    <row r="2897" spans="1:1" x14ac:dyDescent="0.25">
      <c r="A2897" s="120" t="s">
        <v>1748</v>
      </c>
    </row>
    <row r="2898" spans="1:1" x14ac:dyDescent="0.25">
      <c r="A2898" s="120" t="s">
        <v>1750</v>
      </c>
    </row>
    <row r="2899" spans="1:1" x14ac:dyDescent="0.25">
      <c r="A2899" s="120" t="s">
        <v>1752</v>
      </c>
    </row>
    <row r="2900" spans="1:1" x14ac:dyDescent="0.25">
      <c r="A2900" s="120" t="s">
        <v>1751</v>
      </c>
    </row>
    <row r="2901" spans="1:1" x14ac:dyDescent="0.25">
      <c r="A2901" s="120" t="s">
        <v>1760</v>
      </c>
    </row>
    <row r="2902" spans="1:1" x14ac:dyDescent="0.25">
      <c r="A2902" s="120" t="s">
        <v>1761</v>
      </c>
    </row>
    <row r="2903" spans="1:1" x14ac:dyDescent="0.25">
      <c r="A2903" s="120" t="s">
        <v>1753</v>
      </c>
    </row>
    <row r="2904" spans="1:1" x14ac:dyDescent="0.25">
      <c r="A2904" s="120" t="s">
        <v>1754</v>
      </c>
    </row>
    <row r="2905" spans="1:1" x14ac:dyDescent="0.25">
      <c r="A2905" s="120" t="s">
        <v>1755</v>
      </c>
    </row>
    <row r="2906" spans="1:1" x14ac:dyDescent="0.25">
      <c r="A2906" s="120" t="s">
        <v>1756</v>
      </c>
    </row>
    <row r="2907" spans="1:1" x14ac:dyDescent="0.25">
      <c r="A2907" s="120" t="s">
        <v>1757</v>
      </c>
    </row>
    <row r="2908" spans="1:1" x14ac:dyDescent="0.25">
      <c r="A2908" s="120" t="s">
        <v>1758</v>
      </c>
    </row>
    <row r="2909" spans="1:1" x14ac:dyDescent="0.25">
      <c r="A2909" s="120" t="s">
        <v>1759</v>
      </c>
    </row>
    <row r="2910" spans="1:1" x14ac:dyDescent="0.25">
      <c r="A2910" s="120" t="s">
        <v>1762</v>
      </c>
    </row>
    <row r="2911" spans="1:1" x14ac:dyDescent="0.25">
      <c r="A2911" s="120" t="s">
        <v>1763</v>
      </c>
    </row>
    <row r="2912" spans="1:1" x14ac:dyDescent="0.25">
      <c r="A2912" s="120" t="s">
        <v>1764</v>
      </c>
    </row>
    <row r="2913" spans="1:1" x14ac:dyDescent="0.25">
      <c r="A2913" s="120" t="s">
        <v>1765</v>
      </c>
    </row>
    <row r="2914" spans="1:1" x14ac:dyDescent="0.25">
      <c r="A2914" s="120" t="s">
        <v>1766</v>
      </c>
    </row>
    <row r="2915" spans="1:1" x14ac:dyDescent="0.25">
      <c r="A2915" s="120" t="s">
        <v>1767</v>
      </c>
    </row>
    <row r="2916" spans="1:1" x14ac:dyDescent="0.25">
      <c r="A2916" s="120" t="s">
        <v>1768</v>
      </c>
    </row>
    <row r="2917" spans="1:1" x14ac:dyDescent="0.25">
      <c r="A2917" s="120" t="s">
        <v>1769</v>
      </c>
    </row>
    <row r="2918" spans="1:1" x14ac:dyDescent="0.25">
      <c r="A2918" s="120" t="s">
        <v>1770</v>
      </c>
    </row>
    <row r="2919" spans="1:1" x14ac:dyDescent="0.25">
      <c r="A2919" s="120" t="s">
        <v>1771</v>
      </c>
    </row>
    <row r="2920" spans="1:1" x14ac:dyDescent="0.25">
      <c r="A2920" s="120" t="s">
        <v>1772</v>
      </c>
    </row>
    <row r="2921" spans="1:1" x14ac:dyDescent="0.25">
      <c r="A2921" s="119">
        <v>710011024</v>
      </c>
    </row>
    <row r="2922" spans="1:1" x14ac:dyDescent="0.25">
      <c r="A2922" s="120" t="s">
        <v>3959</v>
      </c>
    </row>
    <row r="2923" spans="1:1" x14ac:dyDescent="0.25">
      <c r="A2923" s="120" t="s">
        <v>3961</v>
      </c>
    </row>
    <row r="2924" spans="1:1" x14ac:dyDescent="0.25">
      <c r="A2924" s="120" t="s">
        <v>3964</v>
      </c>
    </row>
    <row r="2925" spans="1:1" x14ac:dyDescent="0.25">
      <c r="A2925" s="120" t="s">
        <v>3965</v>
      </c>
    </row>
    <row r="2926" spans="1:1" x14ac:dyDescent="0.25">
      <c r="A2926" s="120" t="s">
        <v>3966</v>
      </c>
    </row>
    <row r="2927" spans="1:1" x14ac:dyDescent="0.25">
      <c r="A2927" s="120" t="s">
        <v>3963</v>
      </c>
    </row>
    <row r="2928" spans="1:1" x14ac:dyDescent="0.25">
      <c r="A2928" s="120" t="s">
        <v>3967</v>
      </c>
    </row>
    <row r="2929" spans="1:1" x14ac:dyDescent="0.25">
      <c r="A2929" s="120" t="s">
        <v>3968</v>
      </c>
    </row>
    <row r="2930" spans="1:1" x14ac:dyDescent="0.25">
      <c r="A2930" s="120" t="s">
        <v>3969</v>
      </c>
    </row>
    <row r="2931" spans="1:1" x14ac:dyDescent="0.25">
      <c r="A2931" s="120" t="s">
        <v>3970</v>
      </c>
    </row>
    <row r="2932" spans="1:1" x14ac:dyDescent="0.25">
      <c r="A2932" s="120" t="s">
        <v>3971</v>
      </c>
    </row>
    <row r="2933" spans="1:1" x14ac:dyDescent="0.25">
      <c r="A2933" s="120" t="s">
        <v>3972</v>
      </c>
    </row>
    <row r="2934" spans="1:1" x14ac:dyDescent="0.25">
      <c r="A2934" s="120" t="s">
        <v>3973</v>
      </c>
    </row>
    <row r="2935" spans="1:1" x14ac:dyDescent="0.25">
      <c r="A2935" s="120" t="s">
        <v>3974</v>
      </c>
    </row>
    <row r="2936" spans="1:1" x14ac:dyDescent="0.25">
      <c r="A2936" s="120" t="s">
        <v>3975</v>
      </c>
    </row>
    <row r="2937" spans="1:1" x14ac:dyDescent="0.25">
      <c r="A2937" s="119">
        <v>710011529</v>
      </c>
    </row>
    <row r="2938" spans="1:1" x14ac:dyDescent="0.25">
      <c r="A2938" s="120" t="s">
        <v>2689</v>
      </c>
    </row>
    <row r="2939" spans="1:1" x14ac:dyDescent="0.25">
      <c r="A2939" s="120" t="s">
        <v>2693</v>
      </c>
    </row>
    <row r="2940" spans="1:1" x14ac:dyDescent="0.25">
      <c r="A2940" s="120" t="s">
        <v>2694</v>
      </c>
    </row>
    <row r="2941" spans="1:1" x14ac:dyDescent="0.25">
      <c r="A2941" s="120" t="s">
        <v>2695</v>
      </c>
    </row>
    <row r="2942" spans="1:1" x14ac:dyDescent="0.25">
      <c r="A2942" s="120" t="s">
        <v>2696</v>
      </c>
    </row>
    <row r="2943" spans="1:1" x14ac:dyDescent="0.25">
      <c r="A2943" s="120" t="s">
        <v>2697</v>
      </c>
    </row>
    <row r="2944" spans="1:1" x14ac:dyDescent="0.25">
      <c r="A2944" s="120" t="s">
        <v>2698</v>
      </c>
    </row>
    <row r="2945" spans="1:1" x14ac:dyDescent="0.25">
      <c r="A2945" s="120" t="s">
        <v>2699</v>
      </c>
    </row>
    <row r="2946" spans="1:1" x14ac:dyDescent="0.25">
      <c r="A2946" s="120" t="s">
        <v>2700</v>
      </c>
    </row>
    <row r="2947" spans="1:1" x14ac:dyDescent="0.25">
      <c r="A2947" s="120" t="s">
        <v>2701</v>
      </c>
    </row>
    <row r="2948" spans="1:1" x14ac:dyDescent="0.25">
      <c r="A2948" s="120" t="s">
        <v>2702</v>
      </c>
    </row>
    <row r="2949" spans="1:1" x14ac:dyDescent="0.25">
      <c r="A2949" s="120" t="s">
        <v>2703</v>
      </c>
    </row>
    <row r="2950" spans="1:1" x14ac:dyDescent="0.25">
      <c r="A2950" s="120" t="s">
        <v>2704</v>
      </c>
    </row>
    <row r="2951" spans="1:1" x14ac:dyDescent="0.25">
      <c r="A2951" s="120" t="s">
        <v>2705</v>
      </c>
    </row>
    <row r="2952" spans="1:1" x14ac:dyDescent="0.25">
      <c r="A2952" s="120" t="s">
        <v>2706</v>
      </c>
    </row>
    <row r="2953" spans="1:1" x14ac:dyDescent="0.25">
      <c r="A2953" s="120" t="s">
        <v>2707</v>
      </c>
    </row>
    <row r="2954" spans="1:1" x14ac:dyDescent="0.25">
      <c r="A2954" s="120" t="s">
        <v>2708</v>
      </c>
    </row>
    <row r="2955" spans="1:1" x14ac:dyDescent="0.25">
      <c r="A2955" s="120" t="s">
        <v>2709</v>
      </c>
    </row>
    <row r="2956" spans="1:1" x14ac:dyDescent="0.25">
      <c r="A2956" s="120" t="s">
        <v>2710</v>
      </c>
    </row>
    <row r="2957" spans="1:1" x14ac:dyDescent="0.25">
      <c r="A2957" s="119">
        <v>710014010</v>
      </c>
    </row>
    <row r="2958" spans="1:1" x14ac:dyDescent="0.25">
      <c r="A2958" s="120" t="s">
        <v>1999</v>
      </c>
    </row>
    <row r="2959" spans="1:1" x14ac:dyDescent="0.25">
      <c r="A2959" s="120" t="s">
        <v>2013</v>
      </c>
    </row>
    <row r="2960" spans="1:1" x14ac:dyDescent="0.25">
      <c r="A2960" s="120" t="s">
        <v>2014</v>
      </c>
    </row>
    <row r="2961" spans="1:1" x14ac:dyDescent="0.25">
      <c r="A2961" s="120" t="s">
        <v>2015</v>
      </c>
    </row>
    <row r="2962" spans="1:1" x14ac:dyDescent="0.25">
      <c r="A2962" s="120" t="s">
        <v>2016</v>
      </c>
    </row>
    <row r="2963" spans="1:1" x14ac:dyDescent="0.25">
      <c r="A2963" s="120" t="s">
        <v>2017</v>
      </c>
    </row>
    <row r="2964" spans="1:1" x14ac:dyDescent="0.25">
      <c r="A2964" s="120" t="s">
        <v>2018</v>
      </c>
    </row>
    <row r="2965" spans="1:1" x14ac:dyDescent="0.25">
      <c r="A2965" s="119">
        <v>710780040</v>
      </c>
    </row>
    <row r="2966" spans="1:1" x14ac:dyDescent="0.25">
      <c r="A2966" s="120" t="s">
        <v>2314</v>
      </c>
    </row>
    <row r="2967" spans="1:1" x14ac:dyDescent="0.25">
      <c r="A2967" s="120" t="s">
        <v>2780</v>
      </c>
    </row>
    <row r="2968" spans="1:1" x14ac:dyDescent="0.25">
      <c r="A2968" s="120" t="s">
        <v>2781</v>
      </c>
    </row>
    <row r="2969" spans="1:1" x14ac:dyDescent="0.25">
      <c r="A2969" s="120" t="s">
        <v>2782</v>
      </c>
    </row>
    <row r="2970" spans="1:1" x14ac:dyDescent="0.25">
      <c r="A2970" s="120" t="s">
        <v>2770</v>
      </c>
    </row>
    <row r="2971" spans="1:1" x14ac:dyDescent="0.25">
      <c r="A2971" s="120" t="s">
        <v>2783</v>
      </c>
    </row>
    <row r="2972" spans="1:1" x14ac:dyDescent="0.25">
      <c r="A2972" s="120" t="s">
        <v>2784</v>
      </c>
    </row>
    <row r="2973" spans="1:1" x14ac:dyDescent="0.25">
      <c r="A2973" s="120" t="s">
        <v>2785</v>
      </c>
    </row>
    <row r="2974" spans="1:1" x14ac:dyDescent="0.25">
      <c r="A2974" s="120" t="s">
        <v>2786</v>
      </c>
    </row>
    <row r="2975" spans="1:1" x14ac:dyDescent="0.25">
      <c r="A2975" s="119">
        <v>710970708</v>
      </c>
    </row>
    <row r="2976" spans="1:1" x14ac:dyDescent="0.25">
      <c r="A2976" s="120" t="s">
        <v>4667</v>
      </c>
    </row>
    <row r="2977" spans="1:1" x14ac:dyDescent="0.25">
      <c r="A2977" s="120" t="s">
        <v>4671</v>
      </c>
    </row>
    <row r="2978" spans="1:1" x14ac:dyDescent="0.25">
      <c r="A2978" s="120" t="s">
        <v>4673</v>
      </c>
    </row>
    <row r="2979" spans="1:1" x14ac:dyDescent="0.25">
      <c r="A2979" s="120" t="s">
        <v>4674</v>
      </c>
    </row>
    <row r="2980" spans="1:1" x14ac:dyDescent="0.25">
      <c r="A2980" s="120" t="s">
        <v>4675</v>
      </c>
    </row>
    <row r="2981" spans="1:1" x14ac:dyDescent="0.25">
      <c r="A2981" s="120" t="s">
        <v>4676</v>
      </c>
    </row>
    <row r="2982" spans="1:1" x14ac:dyDescent="0.25">
      <c r="A2982" s="120" t="s">
        <v>4677</v>
      </c>
    </row>
    <row r="2983" spans="1:1" x14ac:dyDescent="0.25">
      <c r="A2983" s="120" t="s">
        <v>4678</v>
      </c>
    </row>
    <row r="2984" spans="1:1" x14ac:dyDescent="0.25">
      <c r="A2984" s="120" t="s">
        <v>4679</v>
      </c>
    </row>
    <row r="2985" spans="1:1" x14ac:dyDescent="0.25">
      <c r="A2985" s="120" t="s">
        <v>4680</v>
      </c>
    </row>
    <row r="2986" spans="1:1" x14ac:dyDescent="0.25">
      <c r="A2986" s="120" t="s">
        <v>4681</v>
      </c>
    </row>
    <row r="2987" spans="1:1" x14ac:dyDescent="0.25">
      <c r="A2987" s="120" t="s">
        <v>4682</v>
      </c>
    </row>
    <row r="2988" spans="1:1" x14ac:dyDescent="0.25">
      <c r="A2988" s="120" t="s">
        <v>2032</v>
      </c>
    </row>
    <row r="2989" spans="1:1" x14ac:dyDescent="0.25">
      <c r="A2989" s="120" t="s">
        <v>4683</v>
      </c>
    </row>
    <row r="2990" spans="1:1" x14ac:dyDescent="0.25">
      <c r="A2990" s="120" t="s">
        <v>4684</v>
      </c>
    </row>
    <row r="2991" spans="1:1" x14ac:dyDescent="0.25">
      <c r="A2991" s="120" t="s">
        <v>4685</v>
      </c>
    </row>
    <row r="2992" spans="1:1" x14ac:dyDescent="0.25">
      <c r="A2992" s="120" t="s">
        <v>4686</v>
      </c>
    </row>
    <row r="2993" spans="1:1" x14ac:dyDescent="0.25">
      <c r="A2993" s="120" t="s">
        <v>4687</v>
      </c>
    </row>
    <row r="2994" spans="1:1" x14ac:dyDescent="0.25">
      <c r="A2994" s="120" t="s">
        <v>4688</v>
      </c>
    </row>
    <row r="2995" spans="1:1" x14ac:dyDescent="0.25">
      <c r="A2995" s="120" t="s">
        <v>4689</v>
      </c>
    </row>
    <row r="2996" spans="1:1" x14ac:dyDescent="0.25">
      <c r="A2996" s="120" t="s">
        <v>4690</v>
      </c>
    </row>
    <row r="2997" spans="1:1" x14ac:dyDescent="0.25">
      <c r="A2997" s="120" t="s">
        <v>4691</v>
      </c>
    </row>
    <row r="2998" spans="1:1" x14ac:dyDescent="0.25">
      <c r="A2998" s="120" t="s">
        <v>4692</v>
      </c>
    </row>
    <row r="2999" spans="1:1" x14ac:dyDescent="0.25">
      <c r="A2999" s="120" t="s">
        <v>1091</v>
      </c>
    </row>
    <row r="3000" spans="1:1" x14ac:dyDescent="0.25">
      <c r="A3000" s="120" t="s">
        <v>4693</v>
      </c>
    </row>
    <row r="3001" spans="1:1" x14ac:dyDescent="0.25">
      <c r="A3001" s="120" t="s">
        <v>4694</v>
      </c>
    </row>
    <row r="3002" spans="1:1" x14ac:dyDescent="0.25">
      <c r="A3002" s="120" t="s">
        <v>4695</v>
      </c>
    </row>
    <row r="3003" spans="1:1" x14ac:dyDescent="0.25">
      <c r="A3003" s="120" t="s">
        <v>4696</v>
      </c>
    </row>
    <row r="3004" spans="1:1" x14ac:dyDescent="0.25">
      <c r="A3004" s="120" t="s">
        <v>4698</v>
      </c>
    </row>
    <row r="3005" spans="1:1" x14ac:dyDescent="0.25">
      <c r="A3005" s="120" t="s">
        <v>4697</v>
      </c>
    </row>
    <row r="3006" spans="1:1" x14ac:dyDescent="0.25">
      <c r="A3006" s="120" t="s">
        <v>4699</v>
      </c>
    </row>
    <row r="3007" spans="1:1" x14ac:dyDescent="0.25">
      <c r="A3007" s="120" t="s">
        <v>4700</v>
      </c>
    </row>
    <row r="3008" spans="1:1" x14ac:dyDescent="0.25">
      <c r="A3008" s="120" t="s">
        <v>4701</v>
      </c>
    </row>
    <row r="3009" spans="1:1" x14ac:dyDescent="0.25">
      <c r="A3009" s="120" t="s">
        <v>4702</v>
      </c>
    </row>
    <row r="3010" spans="1:1" x14ac:dyDescent="0.25">
      <c r="A3010" s="120" t="s">
        <v>4703</v>
      </c>
    </row>
    <row r="3011" spans="1:1" x14ac:dyDescent="0.25">
      <c r="A3011" s="120" t="s">
        <v>4704</v>
      </c>
    </row>
    <row r="3012" spans="1:1" x14ac:dyDescent="0.25">
      <c r="A3012" s="120" t="s">
        <v>4705</v>
      </c>
    </row>
    <row r="3013" spans="1:1" x14ac:dyDescent="0.25">
      <c r="A3013" s="120" t="s">
        <v>4706</v>
      </c>
    </row>
    <row r="3014" spans="1:1" x14ac:dyDescent="0.25">
      <c r="A3014" s="120" t="s">
        <v>4707</v>
      </c>
    </row>
    <row r="3015" spans="1:1" x14ac:dyDescent="0.25">
      <c r="A3015" s="120" t="s">
        <v>4708</v>
      </c>
    </row>
    <row r="3016" spans="1:1" x14ac:dyDescent="0.25">
      <c r="A3016" s="120" t="s">
        <v>2107</v>
      </c>
    </row>
    <row r="3017" spans="1:1" x14ac:dyDescent="0.25">
      <c r="A3017" s="120" t="s">
        <v>4709</v>
      </c>
    </row>
    <row r="3018" spans="1:1" x14ac:dyDescent="0.25">
      <c r="A3018" s="120" t="s">
        <v>4710</v>
      </c>
    </row>
    <row r="3019" spans="1:1" x14ac:dyDescent="0.25">
      <c r="A3019" s="120" t="s">
        <v>4711</v>
      </c>
    </row>
    <row r="3020" spans="1:1" x14ac:dyDescent="0.25">
      <c r="A3020" s="119">
        <v>710970716</v>
      </c>
    </row>
    <row r="3021" spans="1:1" x14ac:dyDescent="0.25">
      <c r="A3021" s="120" t="s">
        <v>1370</v>
      </c>
    </row>
    <row r="3022" spans="1:1" x14ac:dyDescent="0.25">
      <c r="A3022" s="120" t="s">
        <v>1374</v>
      </c>
    </row>
    <row r="3023" spans="1:1" x14ac:dyDescent="0.25">
      <c r="A3023" s="120" t="s">
        <v>1376</v>
      </c>
    </row>
    <row r="3024" spans="1:1" x14ac:dyDescent="0.25">
      <c r="A3024" s="120" t="s">
        <v>1377</v>
      </c>
    </row>
    <row r="3025" spans="1:1" x14ac:dyDescent="0.25">
      <c r="A3025" s="120" t="s">
        <v>1378</v>
      </c>
    </row>
    <row r="3026" spans="1:1" x14ac:dyDescent="0.25">
      <c r="A3026" s="120" t="s">
        <v>1381</v>
      </c>
    </row>
    <row r="3027" spans="1:1" x14ac:dyDescent="0.25">
      <c r="A3027" s="120" t="s">
        <v>1382</v>
      </c>
    </row>
    <row r="3028" spans="1:1" x14ac:dyDescent="0.25">
      <c r="A3028" s="120" t="s">
        <v>1528</v>
      </c>
    </row>
    <row r="3029" spans="1:1" x14ac:dyDescent="0.25">
      <c r="A3029" s="120" t="s">
        <v>1387</v>
      </c>
    </row>
    <row r="3030" spans="1:1" x14ac:dyDescent="0.25">
      <c r="A3030" s="120" t="s">
        <v>1388</v>
      </c>
    </row>
    <row r="3031" spans="1:1" x14ac:dyDescent="0.25">
      <c r="A3031" s="120" t="s">
        <v>1389</v>
      </c>
    </row>
    <row r="3032" spans="1:1" x14ac:dyDescent="0.25">
      <c r="A3032" s="120" t="s">
        <v>1393</v>
      </c>
    </row>
    <row r="3033" spans="1:1" x14ac:dyDescent="0.25">
      <c r="A3033" s="120" t="s">
        <v>1682</v>
      </c>
    </row>
    <row r="3034" spans="1:1" x14ac:dyDescent="0.25">
      <c r="A3034" s="120" t="s">
        <v>1394</v>
      </c>
    </row>
    <row r="3035" spans="1:1" x14ac:dyDescent="0.25">
      <c r="A3035" s="120" t="s">
        <v>1395</v>
      </c>
    </row>
    <row r="3036" spans="1:1" x14ac:dyDescent="0.25">
      <c r="A3036" s="120" t="s">
        <v>1396</v>
      </c>
    </row>
    <row r="3037" spans="1:1" x14ac:dyDescent="0.25">
      <c r="A3037" s="120" t="s">
        <v>1397</v>
      </c>
    </row>
    <row r="3038" spans="1:1" x14ac:dyDescent="0.25">
      <c r="A3038" s="120" t="s">
        <v>1692</v>
      </c>
    </row>
    <row r="3039" spans="1:1" x14ac:dyDescent="0.25">
      <c r="A3039" s="120" t="s">
        <v>1401</v>
      </c>
    </row>
    <row r="3040" spans="1:1" x14ac:dyDescent="0.25">
      <c r="A3040" s="120" t="s">
        <v>1402</v>
      </c>
    </row>
    <row r="3041" spans="1:1" x14ac:dyDescent="0.25">
      <c r="A3041" s="120" t="s">
        <v>1404</v>
      </c>
    </row>
    <row r="3042" spans="1:1" x14ac:dyDescent="0.25">
      <c r="A3042" s="120" t="s">
        <v>1379</v>
      </c>
    </row>
    <row r="3043" spans="1:1" x14ac:dyDescent="0.25">
      <c r="A3043" s="120" t="s">
        <v>1425</v>
      </c>
    </row>
    <row r="3044" spans="1:1" x14ac:dyDescent="0.25">
      <c r="A3044" s="120" t="s">
        <v>1386</v>
      </c>
    </row>
    <row r="3045" spans="1:1" x14ac:dyDescent="0.25">
      <c r="A3045" s="120" t="s">
        <v>1391</v>
      </c>
    </row>
    <row r="3046" spans="1:1" x14ac:dyDescent="0.25">
      <c r="A3046" s="120" t="s">
        <v>1403</v>
      </c>
    </row>
    <row r="3047" spans="1:1" x14ac:dyDescent="0.25">
      <c r="A3047" s="120" t="s">
        <v>1410</v>
      </c>
    </row>
    <row r="3048" spans="1:1" x14ac:dyDescent="0.25">
      <c r="A3048" s="120" t="s">
        <v>1428</v>
      </c>
    </row>
    <row r="3049" spans="1:1" x14ac:dyDescent="0.25">
      <c r="A3049" s="120" t="s">
        <v>1405</v>
      </c>
    </row>
    <row r="3050" spans="1:1" x14ac:dyDescent="0.25">
      <c r="A3050" s="120" t="s">
        <v>1406</v>
      </c>
    </row>
    <row r="3051" spans="1:1" x14ac:dyDescent="0.25">
      <c r="A3051" s="120" t="s">
        <v>1407</v>
      </c>
    </row>
    <row r="3052" spans="1:1" x14ac:dyDescent="0.25">
      <c r="A3052" s="120" t="s">
        <v>1408</v>
      </c>
    </row>
    <row r="3053" spans="1:1" x14ac:dyDescent="0.25">
      <c r="A3053" s="120" t="s">
        <v>1409</v>
      </c>
    </row>
    <row r="3054" spans="1:1" x14ac:dyDescent="0.25">
      <c r="A3054" s="120" t="s">
        <v>1411</v>
      </c>
    </row>
    <row r="3055" spans="1:1" x14ac:dyDescent="0.25">
      <c r="A3055" s="120" t="s">
        <v>1412</v>
      </c>
    </row>
    <row r="3056" spans="1:1" x14ac:dyDescent="0.25">
      <c r="A3056" s="120" t="s">
        <v>1413</v>
      </c>
    </row>
    <row r="3057" spans="1:1" x14ac:dyDescent="0.25">
      <c r="A3057" s="120" t="s">
        <v>1414</v>
      </c>
    </row>
    <row r="3058" spans="1:1" x14ac:dyDescent="0.25">
      <c r="A3058" s="120" t="s">
        <v>1415</v>
      </c>
    </row>
    <row r="3059" spans="1:1" x14ac:dyDescent="0.25">
      <c r="A3059" s="120" t="s">
        <v>3840</v>
      </c>
    </row>
    <row r="3060" spans="1:1" x14ac:dyDescent="0.25">
      <c r="A3060" s="120" t="s">
        <v>1420</v>
      </c>
    </row>
    <row r="3061" spans="1:1" x14ac:dyDescent="0.25">
      <c r="A3061" s="120" t="s">
        <v>1421</v>
      </c>
    </row>
    <row r="3062" spans="1:1" x14ac:dyDescent="0.25">
      <c r="A3062" s="120" t="s">
        <v>1422</v>
      </c>
    </row>
    <row r="3063" spans="1:1" x14ac:dyDescent="0.25">
      <c r="A3063" s="120" t="s">
        <v>1423</v>
      </c>
    </row>
    <row r="3064" spans="1:1" x14ac:dyDescent="0.25">
      <c r="A3064" s="120" t="s">
        <v>1424</v>
      </c>
    </row>
    <row r="3065" spans="1:1" x14ac:dyDescent="0.25">
      <c r="A3065" s="120" t="s">
        <v>1426</v>
      </c>
    </row>
    <row r="3066" spans="1:1" x14ac:dyDescent="0.25">
      <c r="A3066" s="120" t="s">
        <v>1427</v>
      </c>
    </row>
    <row r="3067" spans="1:1" x14ac:dyDescent="0.25">
      <c r="A3067" s="120" t="s">
        <v>1429</v>
      </c>
    </row>
    <row r="3068" spans="1:1" x14ac:dyDescent="0.25">
      <c r="A3068" s="120" t="s">
        <v>1430</v>
      </c>
    </row>
    <row r="3069" spans="1:1" x14ac:dyDescent="0.25">
      <c r="A3069" s="120" t="s">
        <v>1431</v>
      </c>
    </row>
    <row r="3070" spans="1:1" x14ac:dyDescent="0.25">
      <c r="A3070" s="120" t="s">
        <v>1432</v>
      </c>
    </row>
    <row r="3071" spans="1:1" x14ac:dyDescent="0.25">
      <c r="A3071" s="119">
        <v>710970724</v>
      </c>
    </row>
    <row r="3072" spans="1:1" x14ac:dyDescent="0.25">
      <c r="A3072" s="120" t="s">
        <v>1416</v>
      </c>
    </row>
    <row r="3073" spans="1:1" x14ac:dyDescent="0.25">
      <c r="A3073" s="120" t="s">
        <v>2750</v>
      </c>
    </row>
    <row r="3074" spans="1:1" x14ac:dyDescent="0.25">
      <c r="A3074" s="120" t="s">
        <v>4246</v>
      </c>
    </row>
    <row r="3075" spans="1:1" x14ac:dyDescent="0.25">
      <c r="A3075" s="119">
        <v>710971284</v>
      </c>
    </row>
    <row r="3076" spans="1:1" x14ac:dyDescent="0.25">
      <c r="A3076" s="120" t="s">
        <v>1681</v>
      </c>
    </row>
    <row r="3077" spans="1:1" x14ac:dyDescent="0.25">
      <c r="A3077" s="120" t="s">
        <v>1519</v>
      </c>
    </row>
    <row r="3078" spans="1:1" x14ac:dyDescent="0.25">
      <c r="A3078" s="120" t="s">
        <v>1535</v>
      </c>
    </row>
    <row r="3079" spans="1:1" x14ac:dyDescent="0.25">
      <c r="A3079" s="120" t="s">
        <v>1683</v>
      </c>
    </row>
    <row r="3080" spans="1:1" x14ac:dyDescent="0.25">
      <c r="A3080" s="120" t="s">
        <v>1720</v>
      </c>
    </row>
    <row r="3081" spans="1:1" x14ac:dyDescent="0.25">
      <c r="A3081" s="120" t="s">
        <v>999</v>
      </c>
    </row>
    <row r="3082" spans="1:1" x14ac:dyDescent="0.25">
      <c r="A3082" s="120" t="s">
        <v>3846</v>
      </c>
    </row>
    <row r="3083" spans="1:1" x14ac:dyDescent="0.25">
      <c r="A3083" s="119">
        <v>710971532</v>
      </c>
    </row>
    <row r="3084" spans="1:1" x14ac:dyDescent="0.25">
      <c r="A3084" s="120" t="s">
        <v>1463</v>
      </c>
    </row>
    <row r="3085" spans="1:1" x14ac:dyDescent="0.25">
      <c r="A3085" s="120" t="s">
        <v>1459</v>
      </c>
    </row>
    <row r="3086" spans="1:1" x14ac:dyDescent="0.25">
      <c r="A3086" s="120" t="s">
        <v>1461</v>
      </c>
    </row>
    <row r="3087" spans="1:1" x14ac:dyDescent="0.25">
      <c r="A3087" s="120" t="s">
        <v>1456</v>
      </c>
    </row>
    <row r="3088" spans="1:1" x14ac:dyDescent="0.25">
      <c r="A3088" s="120" t="s">
        <v>1465</v>
      </c>
    </row>
    <row r="3089" spans="1:1" x14ac:dyDescent="0.25">
      <c r="A3089" s="120" t="s">
        <v>1466</v>
      </c>
    </row>
    <row r="3090" spans="1:1" x14ac:dyDescent="0.25">
      <c r="A3090" s="120" t="s">
        <v>1467</v>
      </c>
    </row>
    <row r="3091" spans="1:1" x14ac:dyDescent="0.25">
      <c r="A3091" s="120" t="s">
        <v>1468</v>
      </c>
    </row>
    <row r="3092" spans="1:1" x14ac:dyDescent="0.25">
      <c r="A3092" s="120" t="s">
        <v>1469</v>
      </c>
    </row>
    <row r="3093" spans="1:1" x14ac:dyDescent="0.25">
      <c r="A3093" s="120" t="s">
        <v>1470</v>
      </c>
    </row>
    <row r="3094" spans="1:1" x14ac:dyDescent="0.25">
      <c r="A3094" s="120" t="s">
        <v>1471</v>
      </c>
    </row>
    <row r="3095" spans="1:1" x14ac:dyDescent="0.25">
      <c r="A3095" s="120" t="s">
        <v>1472</v>
      </c>
    </row>
    <row r="3096" spans="1:1" x14ac:dyDescent="0.25">
      <c r="A3096" s="120" t="s">
        <v>1473</v>
      </c>
    </row>
    <row r="3097" spans="1:1" x14ac:dyDescent="0.25">
      <c r="A3097" s="120" t="s">
        <v>1474</v>
      </c>
    </row>
    <row r="3098" spans="1:1" x14ac:dyDescent="0.25">
      <c r="A3098" s="119">
        <v>710973520</v>
      </c>
    </row>
    <row r="3099" spans="1:1" x14ac:dyDescent="0.25">
      <c r="A3099" s="120" t="s">
        <v>3907</v>
      </c>
    </row>
    <row r="3100" spans="1:1" x14ac:dyDescent="0.25">
      <c r="A3100" s="120" t="s">
        <v>3910</v>
      </c>
    </row>
    <row r="3101" spans="1:1" x14ac:dyDescent="0.25">
      <c r="A3101" s="120" t="s">
        <v>3911</v>
      </c>
    </row>
    <row r="3102" spans="1:1" x14ac:dyDescent="0.25">
      <c r="A3102" s="120" t="s">
        <v>3912</v>
      </c>
    </row>
    <row r="3103" spans="1:1" x14ac:dyDescent="0.25">
      <c r="A3103" s="120" t="s">
        <v>3913</v>
      </c>
    </row>
    <row r="3104" spans="1:1" x14ac:dyDescent="0.25">
      <c r="A3104" s="120" t="s">
        <v>3914</v>
      </c>
    </row>
    <row r="3105" spans="1:1" x14ac:dyDescent="0.25">
      <c r="A3105" s="120" t="s">
        <v>3915</v>
      </c>
    </row>
    <row r="3106" spans="1:1" x14ac:dyDescent="0.25">
      <c r="A3106" s="120" t="s">
        <v>3916</v>
      </c>
    </row>
    <row r="3107" spans="1:1" x14ac:dyDescent="0.25">
      <c r="A3107" s="120" t="s">
        <v>3917</v>
      </c>
    </row>
    <row r="3108" spans="1:1" x14ac:dyDescent="0.25">
      <c r="A3108" s="120" t="s">
        <v>3918</v>
      </c>
    </row>
    <row r="3109" spans="1:1" x14ac:dyDescent="0.25">
      <c r="A3109" s="120" t="s">
        <v>3919</v>
      </c>
    </row>
    <row r="3110" spans="1:1" x14ac:dyDescent="0.25">
      <c r="A3110" s="120" t="s">
        <v>3920</v>
      </c>
    </row>
    <row r="3111" spans="1:1" x14ac:dyDescent="0.25">
      <c r="A3111" s="120" t="s">
        <v>3921</v>
      </c>
    </row>
    <row r="3112" spans="1:1" x14ac:dyDescent="0.25">
      <c r="A3112" s="120" t="s">
        <v>2711</v>
      </c>
    </row>
    <row r="3113" spans="1:1" x14ac:dyDescent="0.25">
      <c r="A3113" s="120" t="s">
        <v>3922</v>
      </c>
    </row>
    <row r="3114" spans="1:1" x14ac:dyDescent="0.25">
      <c r="A3114" s="120" t="s">
        <v>3923</v>
      </c>
    </row>
    <row r="3115" spans="1:1" x14ac:dyDescent="0.25">
      <c r="A3115" s="120" t="s">
        <v>3924</v>
      </c>
    </row>
    <row r="3116" spans="1:1" x14ac:dyDescent="0.25">
      <c r="A3116" s="120" t="s">
        <v>3925</v>
      </c>
    </row>
    <row r="3117" spans="1:1" x14ac:dyDescent="0.25">
      <c r="A3117" s="120" t="s">
        <v>3926</v>
      </c>
    </row>
    <row r="3118" spans="1:1" x14ac:dyDescent="0.25">
      <c r="A3118" s="120" t="s">
        <v>3927</v>
      </c>
    </row>
    <row r="3119" spans="1:1" x14ac:dyDescent="0.25">
      <c r="A3119" s="120" t="s">
        <v>3928</v>
      </c>
    </row>
    <row r="3120" spans="1:1" x14ac:dyDescent="0.25">
      <c r="A3120" s="120" t="s">
        <v>3929</v>
      </c>
    </row>
    <row r="3121" spans="1:1" x14ac:dyDescent="0.25">
      <c r="A3121" s="120" t="s">
        <v>3930</v>
      </c>
    </row>
    <row r="3122" spans="1:1" x14ac:dyDescent="0.25">
      <c r="A3122" s="120" t="s">
        <v>3932</v>
      </c>
    </row>
    <row r="3123" spans="1:1" x14ac:dyDescent="0.25">
      <c r="A3123" s="120" t="s">
        <v>3933</v>
      </c>
    </row>
    <row r="3124" spans="1:1" x14ac:dyDescent="0.25">
      <c r="A3124" s="120" t="s">
        <v>3934</v>
      </c>
    </row>
    <row r="3125" spans="1:1" x14ac:dyDescent="0.25">
      <c r="A3125" s="119">
        <v>710973538</v>
      </c>
    </row>
    <row r="3126" spans="1:1" x14ac:dyDescent="0.25">
      <c r="A3126" s="120" t="s">
        <v>2585</v>
      </c>
    </row>
    <row r="3127" spans="1:1" x14ac:dyDescent="0.25">
      <c r="A3127" s="120" t="s">
        <v>2586</v>
      </c>
    </row>
    <row r="3128" spans="1:1" x14ac:dyDescent="0.25">
      <c r="A3128" s="120" t="s">
        <v>2588</v>
      </c>
    </row>
    <row r="3129" spans="1:1" x14ac:dyDescent="0.25">
      <c r="A3129" s="120" t="s">
        <v>659</v>
      </c>
    </row>
    <row r="3130" spans="1:1" x14ac:dyDescent="0.25">
      <c r="A3130" s="120" t="s">
        <v>2590</v>
      </c>
    </row>
    <row r="3131" spans="1:1" x14ac:dyDescent="0.25">
      <c r="A3131" s="120" t="s">
        <v>2591</v>
      </c>
    </row>
    <row r="3132" spans="1:1" x14ac:dyDescent="0.25">
      <c r="A3132" s="120" t="s">
        <v>2592</v>
      </c>
    </row>
    <row r="3133" spans="1:1" x14ac:dyDescent="0.25">
      <c r="A3133" s="120" t="s">
        <v>2593</v>
      </c>
    </row>
    <row r="3134" spans="1:1" x14ac:dyDescent="0.25">
      <c r="A3134" s="120" t="s">
        <v>2595</v>
      </c>
    </row>
    <row r="3135" spans="1:1" x14ac:dyDescent="0.25">
      <c r="A3135" s="120" t="s">
        <v>2596</v>
      </c>
    </row>
    <row r="3136" spans="1:1" x14ac:dyDescent="0.25">
      <c r="A3136" s="120" t="s">
        <v>2597</v>
      </c>
    </row>
    <row r="3137" spans="1:1" x14ac:dyDescent="0.25">
      <c r="A3137" s="120" t="s">
        <v>2598</v>
      </c>
    </row>
    <row r="3138" spans="1:1" x14ac:dyDescent="0.25">
      <c r="A3138" s="120" t="s">
        <v>2599</v>
      </c>
    </row>
    <row r="3139" spans="1:1" x14ac:dyDescent="0.25">
      <c r="A3139" s="120" t="s">
        <v>2589</v>
      </c>
    </row>
    <row r="3140" spans="1:1" x14ac:dyDescent="0.25">
      <c r="A3140" s="120" t="s">
        <v>2594</v>
      </c>
    </row>
    <row r="3141" spans="1:1" x14ac:dyDescent="0.25">
      <c r="A3141" s="120" t="s">
        <v>2600</v>
      </c>
    </row>
    <row r="3142" spans="1:1" x14ac:dyDescent="0.25">
      <c r="A3142" s="120" t="s">
        <v>2601</v>
      </c>
    </row>
    <row r="3143" spans="1:1" x14ac:dyDescent="0.25">
      <c r="A3143" s="120" t="s">
        <v>2602</v>
      </c>
    </row>
    <row r="3144" spans="1:1" x14ac:dyDescent="0.25">
      <c r="A3144" s="120" t="s">
        <v>2603</v>
      </c>
    </row>
    <row r="3145" spans="1:1" x14ac:dyDescent="0.25">
      <c r="A3145" s="120" t="s">
        <v>2604</v>
      </c>
    </row>
    <row r="3146" spans="1:1" x14ac:dyDescent="0.25">
      <c r="A3146" s="120" t="s">
        <v>2605</v>
      </c>
    </row>
    <row r="3147" spans="1:1" x14ac:dyDescent="0.25">
      <c r="A3147" s="120" t="s">
        <v>2606</v>
      </c>
    </row>
    <row r="3148" spans="1:1" x14ac:dyDescent="0.25">
      <c r="A3148" s="120" t="s">
        <v>2607</v>
      </c>
    </row>
    <row r="3149" spans="1:1" x14ac:dyDescent="0.25">
      <c r="A3149" s="120" t="s">
        <v>2608</v>
      </c>
    </row>
    <row r="3150" spans="1:1" x14ac:dyDescent="0.25">
      <c r="A3150" s="120" t="s">
        <v>2609</v>
      </c>
    </row>
    <row r="3151" spans="1:1" x14ac:dyDescent="0.25">
      <c r="A3151" s="120" t="s">
        <v>2610</v>
      </c>
    </row>
    <row r="3152" spans="1:1" x14ac:dyDescent="0.25">
      <c r="A3152" s="120" t="s">
        <v>2611</v>
      </c>
    </row>
    <row r="3153" spans="1:1" x14ac:dyDescent="0.25">
      <c r="A3153" s="120" t="s">
        <v>2612</v>
      </c>
    </row>
    <row r="3154" spans="1:1" x14ac:dyDescent="0.25">
      <c r="A3154" s="120" t="s">
        <v>2613</v>
      </c>
    </row>
    <row r="3155" spans="1:1" x14ac:dyDescent="0.25">
      <c r="A3155" s="119">
        <v>710973553</v>
      </c>
    </row>
    <row r="3156" spans="1:1" x14ac:dyDescent="0.25">
      <c r="A3156" s="120" t="s">
        <v>1773</v>
      </c>
    </row>
    <row r="3157" spans="1:1" x14ac:dyDescent="0.25">
      <c r="A3157" s="120" t="s">
        <v>1777</v>
      </c>
    </row>
    <row r="3158" spans="1:1" x14ac:dyDescent="0.25">
      <c r="A3158" s="120" t="s">
        <v>1778</v>
      </c>
    </row>
    <row r="3159" spans="1:1" x14ac:dyDescent="0.25">
      <c r="A3159" s="120" t="s">
        <v>1779</v>
      </c>
    </row>
    <row r="3160" spans="1:1" x14ac:dyDescent="0.25">
      <c r="A3160" s="120" t="s">
        <v>1780</v>
      </c>
    </row>
    <row r="3161" spans="1:1" x14ac:dyDescent="0.25">
      <c r="A3161" s="120" t="s">
        <v>1782</v>
      </c>
    </row>
    <row r="3162" spans="1:1" x14ac:dyDescent="0.25">
      <c r="A3162" s="120" t="s">
        <v>1783</v>
      </c>
    </row>
    <row r="3163" spans="1:1" x14ac:dyDescent="0.25">
      <c r="A3163" s="120" t="s">
        <v>1784</v>
      </c>
    </row>
    <row r="3164" spans="1:1" x14ac:dyDescent="0.25">
      <c r="A3164" s="120" t="s">
        <v>1785</v>
      </c>
    </row>
    <row r="3165" spans="1:1" x14ac:dyDescent="0.25">
      <c r="A3165" s="120" t="s">
        <v>1786</v>
      </c>
    </row>
    <row r="3166" spans="1:1" x14ac:dyDescent="0.25">
      <c r="A3166" s="120" t="s">
        <v>1787</v>
      </c>
    </row>
    <row r="3167" spans="1:1" x14ac:dyDescent="0.25">
      <c r="A3167" s="120" t="s">
        <v>1788</v>
      </c>
    </row>
    <row r="3168" spans="1:1" x14ac:dyDescent="0.25">
      <c r="A3168" s="120" t="s">
        <v>1789</v>
      </c>
    </row>
    <row r="3169" spans="1:1" x14ac:dyDescent="0.25">
      <c r="A3169" s="120" t="s">
        <v>1790</v>
      </c>
    </row>
    <row r="3170" spans="1:1" x14ac:dyDescent="0.25">
      <c r="A3170" s="120" t="s">
        <v>1791</v>
      </c>
    </row>
    <row r="3171" spans="1:1" x14ac:dyDescent="0.25">
      <c r="A3171" s="120" t="s">
        <v>1792</v>
      </c>
    </row>
    <row r="3172" spans="1:1" x14ac:dyDescent="0.25">
      <c r="A3172" s="120" t="s">
        <v>1793</v>
      </c>
    </row>
    <row r="3173" spans="1:1" x14ac:dyDescent="0.25">
      <c r="A3173" s="120" t="s">
        <v>1794</v>
      </c>
    </row>
    <row r="3174" spans="1:1" x14ac:dyDescent="0.25">
      <c r="A3174" s="120" t="s">
        <v>1795</v>
      </c>
    </row>
    <row r="3175" spans="1:1" x14ac:dyDescent="0.25">
      <c r="A3175" s="120" t="s">
        <v>1796</v>
      </c>
    </row>
    <row r="3176" spans="1:1" x14ac:dyDescent="0.25">
      <c r="A3176" s="120" t="s">
        <v>1797</v>
      </c>
    </row>
    <row r="3177" spans="1:1" x14ac:dyDescent="0.25">
      <c r="A3177" s="120" t="s">
        <v>1798</v>
      </c>
    </row>
    <row r="3178" spans="1:1" x14ac:dyDescent="0.25">
      <c r="A3178" s="120" t="s">
        <v>1799</v>
      </c>
    </row>
    <row r="3179" spans="1:1" x14ac:dyDescent="0.25">
      <c r="A3179" s="120" t="s">
        <v>1800</v>
      </c>
    </row>
    <row r="3180" spans="1:1" x14ac:dyDescent="0.25">
      <c r="A3180" s="120" t="s">
        <v>1801</v>
      </c>
    </row>
    <row r="3181" spans="1:1" x14ac:dyDescent="0.25">
      <c r="A3181" s="120" t="s">
        <v>1802</v>
      </c>
    </row>
    <row r="3182" spans="1:1" x14ac:dyDescent="0.25">
      <c r="A3182" s="119">
        <v>710973652</v>
      </c>
    </row>
    <row r="3183" spans="1:1" x14ac:dyDescent="0.25">
      <c r="A3183" s="120" t="s">
        <v>1475</v>
      </c>
    </row>
    <row r="3184" spans="1:1" x14ac:dyDescent="0.25">
      <c r="A3184" s="120" t="s">
        <v>1483</v>
      </c>
    </row>
    <row r="3185" spans="1:1" x14ac:dyDescent="0.25">
      <c r="A3185" s="120" t="s">
        <v>1485</v>
      </c>
    </row>
    <row r="3186" spans="1:1" x14ac:dyDescent="0.25">
      <c r="A3186" s="120" t="s">
        <v>1486</v>
      </c>
    </row>
    <row r="3187" spans="1:1" x14ac:dyDescent="0.25">
      <c r="A3187" s="119">
        <v>710974262</v>
      </c>
    </row>
    <row r="3188" spans="1:1" x14ac:dyDescent="0.25">
      <c r="A3188" s="120" t="s">
        <v>2341</v>
      </c>
    </row>
    <row r="3189" spans="1:1" x14ac:dyDescent="0.25">
      <c r="A3189" s="120" t="s">
        <v>2344</v>
      </c>
    </row>
    <row r="3190" spans="1:1" x14ac:dyDescent="0.25">
      <c r="A3190" s="120" t="s">
        <v>2346</v>
      </c>
    </row>
    <row r="3191" spans="1:1" x14ac:dyDescent="0.25">
      <c r="A3191" s="120" t="s">
        <v>2348</v>
      </c>
    </row>
    <row r="3192" spans="1:1" x14ac:dyDescent="0.25">
      <c r="A3192" s="120" t="s">
        <v>2349</v>
      </c>
    </row>
    <row r="3193" spans="1:1" x14ac:dyDescent="0.25">
      <c r="A3193" s="120" t="s">
        <v>2353</v>
      </c>
    </row>
    <row r="3194" spans="1:1" x14ac:dyDescent="0.25">
      <c r="A3194" s="120" t="s">
        <v>2354</v>
      </c>
    </row>
    <row r="3195" spans="1:1" x14ac:dyDescent="0.25">
      <c r="A3195" s="120" t="s">
        <v>2355</v>
      </c>
    </row>
    <row r="3196" spans="1:1" x14ac:dyDescent="0.25">
      <c r="A3196" s="120" t="s">
        <v>2357</v>
      </c>
    </row>
    <row r="3197" spans="1:1" x14ac:dyDescent="0.25">
      <c r="A3197" s="120" t="s">
        <v>2358</v>
      </c>
    </row>
    <row r="3198" spans="1:1" x14ac:dyDescent="0.25">
      <c r="A3198" s="120" t="s">
        <v>2359</v>
      </c>
    </row>
    <row r="3199" spans="1:1" x14ac:dyDescent="0.25">
      <c r="A3199" s="120" t="s">
        <v>2351</v>
      </c>
    </row>
    <row r="3200" spans="1:1" x14ac:dyDescent="0.25">
      <c r="A3200" s="120" t="s">
        <v>2352</v>
      </c>
    </row>
    <row r="3201" spans="1:1" x14ac:dyDescent="0.25">
      <c r="A3201" s="120" t="s">
        <v>2356</v>
      </c>
    </row>
    <row r="3202" spans="1:1" x14ac:dyDescent="0.25">
      <c r="A3202" s="120" t="s">
        <v>2362</v>
      </c>
    </row>
    <row r="3203" spans="1:1" x14ac:dyDescent="0.25">
      <c r="A3203" s="120" t="s">
        <v>2360</v>
      </c>
    </row>
    <row r="3204" spans="1:1" x14ac:dyDescent="0.25">
      <c r="A3204" s="120" t="s">
        <v>2361</v>
      </c>
    </row>
    <row r="3205" spans="1:1" x14ac:dyDescent="0.25">
      <c r="A3205" s="120" t="s">
        <v>2363</v>
      </c>
    </row>
    <row r="3206" spans="1:1" x14ac:dyDescent="0.25">
      <c r="A3206" s="120" t="s">
        <v>2364</v>
      </c>
    </row>
    <row r="3207" spans="1:1" x14ac:dyDescent="0.25">
      <c r="A3207" s="120" t="s">
        <v>2365</v>
      </c>
    </row>
    <row r="3208" spans="1:1" x14ac:dyDescent="0.25">
      <c r="A3208" s="120" t="s">
        <v>2366</v>
      </c>
    </row>
    <row r="3209" spans="1:1" x14ac:dyDescent="0.25">
      <c r="A3209" s="120" t="s">
        <v>2367</v>
      </c>
    </row>
    <row r="3210" spans="1:1" x14ac:dyDescent="0.25">
      <c r="A3210" s="120" t="s">
        <v>2368</v>
      </c>
    </row>
    <row r="3211" spans="1:1" x14ac:dyDescent="0.25">
      <c r="A3211" s="120" t="s">
        <v>2369</v>
      </c>
    </row>
    <row r="3212" spans="1:1" x14ac:dyDescent="0.25">
      <c r="A3212" s="120" t="s">
        <v>2370</v>
      </c>
    </row>
    <row r="3213" spans="1:1" x14ac:dyDescent="0.25">
      <c r="A3213" s="120" t="s">
        <v>2371</v>
      </c>
    </row>
    <row r="3214" spans="1:1" x14ac:dyDescent="0.25">
      <c r="A3214" s="120" t="s">
        <v>2372</v>
      </c>
    </row>
    <row r="3215" spans="1:1" x14ac:dyDescent="0.25">
      <c r="A3215" s="120" t="s">
        <v>937</v>
      </c>
    </row>
    <row r="3216" spans="1:1" x14ac:dyDescent="0.25">
      <c r="A3216" s="120" t="s">
        <v>2373</v>
      </c>
    </row>
    <row r="3217" spans="1:1" x14ac:dyDescent="0.25">
      <c r="A3217" s="120" t="s">
        <v>1601</v>
      </c>
    </row>
    <row r="3218" spans="1:1" x14ac:dyDescent="0.25">
      <c r="A3218" s="119">
        <v>710974635</v>
      </c>
    </row>
    <row r="3219" spans="1:1" x14ac:dyDescent="0.25">
      <c r="A3219" s="120" t="s">
        <v>1216</v>
      </c>
    </row>
    <row r="3220" spans="1:1" x14ac:dyDescent="0.25">
      <c r="A3220" s="120" t="s">
        <v>1220</v>
      </c>
    </row>
    <row r="3221" spans="1:1" x14ac:dyDescent="0.25">
      <c r="A3221" s="120" t="s">
        <v>1222</v>
      </c>
    </row>
    <row r="3222" spans="1:1" x14ac:dyDescent="0.25">
      <c r="A3222" s="120" t="s">
        <v>1223</v>
      </c>
    </row>
    <row r="3223" spans="1:1" x14ac:dyDescent="0.25">
      <c r="A3223" s="120" t="s">
        <v>1224</v>
      </c>
    </row>
    <row r="3224" spans="1:1" x14ac:dyDescent="0.25">
      <c r="A3224" s="120" t="s">
        <v>1225</v>
      </c>
    </row>
    <row r="3225" spans="1:1" x14ac:dyDescent="0.25">
      <c r="A3225" s="120" t="s">
        <v>1226</v>
      </c>
    </row>
    <row r="3226" spans="1:1" x14ac:dyDescent="0.25">
      <c r="A3226" s="120" t="s">
        <v>1227</v>
      </c>
    </row>
    <row r="3227" spans="1:1" x14ac:dyDescent="0.25">
      <c r="A3227" s="120" t="s">
        <v>1228</v>
      </c>
    </row>
    <row r="3228" spans="1:1" x14ac:dyDescent="0.25">
      <c r="A3228" s="120" t="s">
        <v>1229</v>
      </c>
    </row>
    <row r="3229" spans="1:1" x14ac:dyDescent="0.25">
      <c r="A3229" s="120" t="s">
        <v>1230</v>
      </c>
    </row>
    <row r="3230" spans="1:1" x14ac:dyDescent="0.25">
      <c r="A3230" s="120" t="s">
        <v>1231</v>
      </c>
    </row>
    <row r="3231" spans="1:1" x14ac:dyDescent="0.25">
      <c r="A3231" s="120" t="s">
        <v>1232</v>
      </c>
    </row>
    <row r="3232" spans="1:1" x14ac:dyDescent="0.25">
      <c r="A3232" s="120" t="s">
        <v>1233</v>
      </c>
    </row>
    <row r="3233" spans="1:1" x14ac:dyDescent="0.25">
      <c r="A3233" s="120" t="s">
        <v>1234</v>
      </c>
    </row>
    <row r="3234" spans="1:1" x14ac:dyDescent="0.25">
      <c r="A3234" s="120" t="s">
        <v>1235</v>
      </c>
    </row>
    <row r="3235" spans="1:1" x14ac:dyDescent="0.25">
      <c r="A3235" s="120" t="s">
        <v>1236</v>
      </c>
    </row>
    <row r="3236" spans="1:1" x14ac:dyDescent="0.25">
      <c r="A3236" s="119">
        <v>710974726</v>
      </c>
    </row>
    <row r="3237" spans="1:1" x14ac:dyDescent="0.25">
      <c r="A3237" s="120" t="s">
        <v>3883</v>
      </c>
    </row>
    <row r="3238" spans="1:1" x14ac:dyDescent="0.25">
      <c r="A3238" s="120" t="s">
        <v>3886</v>
      </c>
    </row>
    <row r="3239" spans="1:1" x14ac:dyDescent="0.25">
      <c r="A3239" s="120" t="s">
        <v>3887</v>
      </c>
    </row>
    <row r="3240" spans="1:1" x14ac:dyDescent="0.25">
      <c r="A3240" s="120" t="s">
        <v>3889</v>
      </c>
    </row>
    <row r="3241" spans="1:1" x14ac:dyDescent="0.25">
      <c r="A3241" s="120" t="s">
        <v>3890</v>
      </c>
    </row>
    <row r="3242" spans="1:1" x14ac:dyDescent="0.25">
      <c r="A3242" s="120" t="s">
        <v>3884</v>
      </c>
    </row>
    <row r="3243" spans="1:1" x14ac:dyDescent="0.25">
      <c r="A3243" s="120" t="s">
        <v>3888</v>
      </c>
    </row>
    <row r="3244" spans="1:1" x14ac:dyDescent="0.25">
      <c r="A3244" s="120" t="s">
        <v>3904</v>
      </c>
    </row>
    <row r="3245" spans="1:1" x14ac:dyDescent="0.25">
      <c r="A3245" s="120" t="s">
        <v>3880</v>
      </c>
    </row>
    <row r="3246" spans="1:1" x14ac:dyDescent="0.25">
      <c r="A3246" s="120" t="s">
        <v>3891</v>
      </c>
    </row>
    <row r="3247" spans="1:1" x14ac:dyDescent="0.25">
      <c r="A3247" s="120" t="s">
        <v>3906</v>
      </c>
    </row>
    <row r="3248" spans="1:1" x14ac:dyDescent="0.25">
      <c r="A3248" s="120" t="s">
        <v>3892</v>
      </c>
    </row>
    <row r="3249" spans="1:1" x14ac:dyDescent="0.25">
      <c r="A3249" s="120" t="s">
        <v>3893</v>
      </c>
    </row>
    <row r="3250" spans="1:1" x14ac:dyDescent="0.25">
      <c r="A3250" s="120" t="s">
        <v>3894</v>
      </c>
    </row>
    <row r="3251" spans="1:1" x14ac:dyDescent="0.25">
      <c r="A3251" s="120" t="s">
        <v>3895</v>
      </c>
    </row>
    <row r="3252" spans="1:1" x14ac:dyDescent="0.25">
      <c r="A3252" s="120" t="s">
        <v>3896</v>
      </c>
    </row>
    <row r="3253" spans="1:1" x14ac:dyDescent="0.25">
      <c r="A3253" s="120" t="s">
        <v>3897</v>
      </c>
    </row>
    <row r="3254" spans="1:1" x14ac:dyDescent="0.25">
      <c r="A3254" s="120" t="s">
        <v>3898</v>
      </c>
    </row>
    <row r="3255" spans="1:1" x14ac:dyDescent="0.25">
      <c r="A3255" s="120" t="s">
        <v>3899</v>
      </c>
    </row>
    <row r="3256" spans="1:1" x14ac:dyDescent="0.25">
      <c r="A3256" s="120" t="s">
        <v>3900</v>
      </c>
    </row>
    <row r="3257" spans="1:1" x14ac:dyDescent="0.25">
      <c r="A3257" s="120" t="s">
        <v>3901</v>
      </c>
    </row>
    <row r="3258" spans="1:1" x14ac:dyDescent="0.25">
      <c r="A3258" s="120" t="s">
        <v>3902</v>
      </c>
    </row>
    <row r="3259" spans="1:1" x14ac:dyDescent="0.25">
      <c r="A3259" s="120" t="s">
        <v>3903</v>
      </c>
    </row>
    <row r="3260" spans="1:1" x14ac:dyDescent="0.25">
      <c r="A3260" s="120" t="s">
        <v>3905</v>
      </c>
    </row>
    <row r="3261" spans="1:1" x14ac:dyDescent="0.25">
      <c r="A3261" s="119">
        <v>710975327</v>
      </c>
    </row>
    <row r="3262" spans="1:1" x14ac:dyDescent="0.25">
      <c r="A3262" s="120" t="s">
        <v>1513</v>
      </c>
    </row>
    <row r="3263" spans="1:1" x14ac:dyDescent="0.25">
      <c r="A3263" s="120" t="s">
        <v>1519</v>
      </c>
    </row>
    <row r="3264" spans="1:1" x14ac:dyDescent="0.25">
      <c r="A3264" s="120" t="s">
        <v>1518</v>
      </c>
    </row>
    <row r="3265" spans="1:1" x14ac:dyDescent="0.25">
      <c r="A3265" s="120" t="s">
        <v>1535</v>
      </c>
    </row>
    <row r="3266" spans="1:1" x14ac:dyDescent="0.25">
      <c r="A3266" s="120" t="s">
        <v>1683</v>
      </c>
    </row>
    <row r="3267" spans="1:1" x14ac:dyDescent="0.25">
      <c r="A3267" s="120" t="s">
        <v>1522</v>
      </c>
    </row>
    <row r="3268" spans="1:1" x14ac:dyDescent="0.25">
      <c r="A3268" s="120" t="s">
        <v>1523</v>
      </c>
    </row>
    <row r="3269" spans="1:1" x14ac:dyDescent="0.25">
      <c r="A3269" s="120" t="s">
        <v>1524</v>
      </c>
    </row>
    <row r="3270" spans="1:1" x14ac:dyDescent="0.25">
      <c r="A3270" s="120" t="s">
        <v>1516</v>
      </c>
    </row>
    <row r="3271" spans="1:1" x14ac:dyDescent="0.25">
      <c r="A3271" s="120" t="s">
        <v>1527</v>
      </c>
    </row>
    <row r="3272" spans="1:1" x14ac:dyDescent="0.25">
      <c r="A3272" s="120" t="s">
        <v>1510</v>
      </c>
    </row>
    <row r="3273" spans="1:1" x14ac:dyDescent="0.25">
      <c r="A3273" s="120" t="s">
        <v>1525</v>
      </c>
    </row>
    <row r="3274" spans="1:1" x14ac:dyDescent="0.25">
      <c r="A3274" s="120" t="s">
        <v>1526</v>
      </c>
    </row>
    <row r="3275" spans="1:1" x14ac:dyDescent="0.25">
      <c r="A3275" s="120" t="s">
        <v>1720</v>
      </c>
    </row>
    <row r="3276" spans="1:1" x14ac:dyDescent="0.25">
      <c r="A3276" s="120" t="s">
        <v>1529</v>
      </c>
    </row>
    <row r="3277" spans="1:1" x14ac:dyDescent="0.25">
      <c r="A3277" s="120" t="s">
        <v>1530</v>
      </c>
    </row>
    <row r="3278" spans="1:1" x14ac:dyDescent="0.25">
      <c r="A3278" s="120" t="s">
        <v>1531</v>
      </c>
    </row>
    <row r="3279" spans="1:1" x14ac:dyDescent="0.25">
      <c r="A3279" s="120" t="s">
        <v>1532</v>
      </c>
    </row>
    <row r="3280" spans="1:1" x14ac:dyDescent="0.25">
      <c r="A3280" s="120" t="s">
        <v>999</v>
      </c>
    </row>
    <row r="3281" spans="1:1" x14ac:dyDescent="0.25">
      <c r="A3281" s="120" t="s">
        <v>3846</v>
      </c>
    </row>
    <row r="3282" spans="1:1" x14ac:dyDescent="0.25">
      <c r="A3282" s="120" t="s">
        <v>1537</v>
      </c>
    </row>
    <row r="3283" spans="1:1" x14ac:dyDescent="0.25">
      <c r="A3283" s="120" t="s">
        <v>1538</v>
      </c>
    </row>
    <row r="3284" spans="1:1" x14ac:dyDescent="0.25">
      <c r="A3284" s="120" t="s">
        <v>1539</v>
      </c>
    </row>
    <row r="3285" spans="1:1" x14ac:dyDescent="0.25">
      <c r="A3285" s="120" t="s">
        <v>1540</v>
      </c>
    </row>
    <row r="3286" spans="1:1" x14ac:dyDescent="0.25">
      <c r="A3286" s="119">
        <v>710975830</v>
      </c>
    </row>
    <row r="3287" spans="1:1" x14ac:dyDescent="0.25">
      <c r="A3287" s="120" t="s">
        <v>1506</v>
      </c>
    </row>
    <row r="3288" spans="1:1" x14ac:dyDescent="0.25">
      <c r="A3288" s="120" t="s">
        <v>1541</v>
      </c>
    </row>
    <row r="3289" spans="1:1" x14ac:dyDescent="0.25">
      <c r="A3289" s="120" t="s">
        <v>1542</v>
      </c>
    </row>
    <row r="3290" spans="1:1" x14ac:dyDescent="0.25">
      <c r="A3290" s="120" t="s">
        <v>1543</v>
      </c>
    </row>
    <row r="3291" spans="1:1" x14ac:dyDescent="0.25">
      <c r="A3291" s="120" t="s">
        <v>1545</v>
      </c>
    </row>
    <row r="3292" spans="1:1" x14ac:dyDescent="0.25">
      <c r="A3292" s="120" t="s">
        <v>1546</v>
      </c>
    </row>
    <row r="3293" spans="1:1" x14ac:dyDescent="0.25">
      <c r="A3293" s="120" t="s">
        <v>1547</v>
      </c>
    </row>
    <row r="3294" spans="1:1" x14ac:dyDescent="0.25">
      <c r="A3294" s="120" t="s">
        <v>1544</v>
      </c>
    </row>
    <row r="3295" spans="1:1" x14ac:dyDescent="0.25">
      <c r="A3295" s="120" t="s">
        <v>1548</v>
      </c>
    </row>
    <row r="3296" spans="1:1" x14ac:dyDescent="0.25">
      <c r="A3296" s="120" t="s">
        <v>1549</v>
      </c>
    </row>
    <row r="3297" spans="1:1" x14ac:dyDescent="0.25">
      <c r="A3297" s="120" t="s">
        <v>1550</v>
      </c>
    </row>
    <row r="3298" spans="1:1" x14ac:dyDescent="0.25">
      <c r="A3298" s="120" t="s">
        <v>880</v>
      </c>
    </row>
    <row r="3299" spans="1:1" x14ac:dyDescent="0.25">
      <c r="A3299" s="120" t="s">
        <v>1551</v>
      </c>
    </row>
    <row r="3300" spans="1:1" x14ac:dyDescent="0.25">
      <c r="A3300" s="120" t="s">
        <v>1552</v>
      </c>
    </row>
    <row r="3301" spans="1:1" x14ac:dyDescent="0.25">
      <c r="A3301" s="120" t="s">
        <v>1553</v>
      </c>
    </row>
    <row r="3302" spans="1:1" x14ac:dyDescent="0.25">
      <c r="A3302" s="120" t="s">
        <v>1554</v>
      </c>
    </row>
    <row r="3303" spans="1:1" x14ac:dyDescent="0.25">
      <c r="A3303" s="120" t="s">
        <v>1555</v>
      </c>
    </row>
    <row r="3304" spans="1:1" x14ac:dyDescent="0.25">
      <c r="A3304" s="120" t="s">
        <v>1556</v>
      </c>
    </row>
    <row r="3305" spans="1:1" x14ac:dyDescent="0.25">
      <c r="A3305" s="120" t="s">
        <v>1557</v>
      </c>
    </row>
    <row r="3306" spans="1:1" x14ac:dyDescent="0.25">
      <c r="A3306" s="120" t="s">
        <v>1558</v>
      </c>
    </row>
    <row r="3307" spans="1:1" x14ac:dyDescent="0.25">
      <c r="A3307" s="119">
        <v>710976739</v>
      </c>
    </row>
    <row r="3308" spans="1:1" x14ac:dyDescent="0.25">
      <c r="A3308" s="120" t="s">
        <v>3935</v>
      </c>
    </row>
    <row r="3309" spans="1:1" x14ac:dyDescent="0.25">
      <c r="A3309" s="120" t="s">
        <v>3938</v>
      </c>
    </row>
    <row r="3310" spans="1:1" x14ac:dyDescent="0.25">
      <c r="A3310" s="120" t="s">
        <v>3251</v>
      </c>
    </row>
    <row r="3311" spans="1:1" x14ac:dyDescent="0.25">
      <c r="A3311" s="120" t="s">
        <v>3939</v>
      </c>
    </row>
    <row r="3312" spans="1:1" x14ac:dyDescent="0.25">
      <c r="A3312" s="120" t="s">
        <v>3940</v>
      </c>
    </row>
    <row r="3313" spans="1:1" x14ac:dyDescent="0.25">
      <c r="A3313" s="120" t="s">
        <v>3941</v>
      </c>
    </row>
    <row r="3314" spans="1:1" x14ac:dyDescent="0.25">
      <c r="A3314" s="120" t="s">
        <v>3942</v>
      </c>
    </row>
    <row r="3315" spans="1:1" x14ac:dyDescent="0.25">
      <c r="A3315" s="120" t="s">
        <v>3943</v>
      </c>
    </row>
    <row r="3316" spans="1:1" x14ac:dyDescent="0.25">
      <c r="A3316" s="120" t="s">
        <v>3944</v>
      </c>
    </row>
    <row r="3317" spans="1:1" x14ac:dyDescent="0.25">
      <c r="A3317" s="120" t="s">
        <v>3945</v>
      </c>
    </row>
    <row r="3318" spans="1:1" x14ac:dyDescent="0.25">
      <c r="A3318" s="120" t="s">
        <v>3946</v>
      </c>
    </row>
    <row r="3319" spans="1:1" x14ac:dyDescent="0.25">
      <c r="A3319" s="120" t="s">
        <v>3947</v>
      </c>
    </row>
    <row r="3320" spans="1:1" x14ac:dyDescent="0.25">
      <c r="A3320" s="120" t="s">
        <v>1075</v>
      </c>
    </row>
    <row r="3321" spans="1:1" x14ac:dyDescent="0.25">
      <c r="A3321" s="120" t="s">
        <v>3948</v>
      </c>
    </row>
    <row r="3322" spans="1:1" x14ac:dyDescent="0.25">
      <c r="A3322" s="120" t="s">
        <v>3957</v>
      </c>
    </row>
    <row r="3323" spans="1:1" x14ac:dyDescent="0.25">
      <c r="A3323" s="120" t="s">
        <v>3949</v>
      </c>
    </row>
    <row r="3324" spans="1:1" x14ac:dyDescent="0.25">
      <c r="A3324" s="120" t="s">
        <v>3950</v>
      </c>
    </row>
    <row r="3325" spans="1:1" x14ac:dyDescent="0.25">
      <c r="A3325" s="120" t="s">
        <v>3951</v>
      </c>
    </row>
    <row r="3326" spans="1:1" x14ac:dyDescent="0.25">
      <c r="A3326" s="120" t="s">
        <v>3952</v>
      </c>
    </row>
    <row r="3327" spans="1:1" x14ac:dyDescent="0.25">
      <c r="A3327" s="120" t="s">
        <v>3953</v>
      </c>
    </row>
    <row r="3328" spans="1:1" x14ac:dyDescent="0.25">
      <c r="A3328" s="120" t="s">
        <v>3954</v>
      </c>
    </row>
    <row r="3329" spans="1:1" x14ac:dyDescent="0.25">
      <c r="A3329" s="120" t="s">
        <v>3955</v>
      </c>
    </row>
    <row r="3330" spans="1:1" x14ac:dyDescent="0.25">
      <c r="A3330" s="120" t="s">
        <v>3956</v>
      </c>
    </row>
    <row r="3331" spans="1:1" x14ac:dyDescent="0.25">
      <c r="A3331" s="120" t="s">
        <v>3958</v>
      </c>
    </row>
    <row r="3332" spans="1:1" x14ac:dyDescent="0.25">
      <c r="A3332" s="119">
        <v>710976747</v>
      </c>
    </row>
    <row r="3333" spans="1:1" x14ac:dyDescent="0.25">
      <c r="A3333" s="120" t="s">
        <v>2774</v>
      </c>
    </row>
    <row r="3334" spans="1:1" x14ac:dyDescent="0.25">
      <c r="A3334" s="120" t="s">
        <v>2778</v>
      </c>
    </row>
    <row r="3335" spans="1:1" x14ac:dyDescent="0.25">
      <c r="A3335" s="120" t="s">
        <v>2777</v>
      </c>
    </row>
    <row r="3336" spans="1:1" x14ac:dyDescent="0.25">
      <c r="A3336" s="120" t="s">
        <v>1574</v>
      </c>
    </row>
    <row r="3337" spans="1:1" x14ac:dyDescent="0.25">
      <c r="A3337" s="120" t="s">
        <v>2779</v>
      </c>
    </row>
    <row r="3338" spans="1:1" x14ac:dyDescent="0.25">
      <c r="A3338" s="119">
        <v>710976952</v>
      </c>
    </row>
    <row r="3339" spans="1:1" x14ac:dyDescent="0.25">
      <c r="A3339" s="120" t="s">
        <v>1480</v>
      </c>
    </row>
    <row r="3340" spans="1:1" x14ac:dyDescent="0.25">
      <c r="A3340" s="120" t="s">
        <v>1487</v>
      </c>
    </row>
    <row r="3341" spans="1:1" x14ac:dyDescent="0.25">
      <c r="A3341" s="120" t="s">
        <v>1488</v>
      </c>
    </row>
    <row r="3342" spans="1:1" x14ac:dyDescent="0.25">
      <c r="A3342" s="120" t="s">
        <v>1489</v>
      </c>
    </row>
    <row r="3343" spans="1:1" x14ac:dyDescent="0.25">
      <c r="A3343" s="120" t="s">
        <v>1490</v>
      </c>
    </row>
    <row r="3344" spans="1:1" x14ac:dyDescent="0.25">
      <c r="A3344" s="120" t="s">
        <v>1491</v>
      </c>
    </row>
    <row r="3345" spans="1:1" x14ac:dyDescent="0.25">
      <c r="A3345" s="120" t="s">
        <v>1492</v>
      </c>
    </row>
    <row r="3346" spans="1:1" x14ac:dyDescent="0.25">
      <c r="A3346" s="120" t="s">
        <v>1505</v>
      </c>
    </row>
    <row r="3347" spans="1:1" x14ac:dyDescent="0.25">
      <c r="A3347" s="120" t="s">
        <v>1493</v>
      </c>
    </row>
    <row r="3348" spans="1:1" x14ac:dyDescent="0.25">
      <c r="A3348" s="120" t="s">
        <v>1502</v>
      </c>
    </row>
    <row r="3349" spans="1:1" x14ac:dyDescent="0.25">
      <c r="A3349" s="120" t="s">
        <v>1494</v>
      </c>
    </row>
    <row r="3350" spans="1:1" x14ac:dyDescent="0.25">
      <c r="A3350" s="120" t="s">
        <v>1495</v>
      </c>
    </row>
    <row r="3351" spans="1:1" x14ac:dyDescent="0.25">
      <c r="A3351" s="120" t="s">
        <v>1496</v>
      </c>
    </row>
    <row r="3352" spans="1:1" x14ac:dyDescent="0.25">
      <c r="A3352" s="120" t="s">
        <v>1497</v>
      </c>
    </row>
    <row r="3353" spans="1:1" x14ac:dyDescent="0.25">
      <c r="A3353" s="120" t="s">
        <v>1498</v>
      </c>
    </row>
    <row r="3354" spans="1:1" x14ac:dyDescent="0.25">
      <c r="A3354" s="120" t="s">
        <v>1499</v>
      </c>
    </row>
    <row r="3355" spans="1:1" x14ac:dyDescent="0.25">
      <c r="A3355" s="120" t="s">
        <v>1500</v>
      </c>
    </row>
    <row r="3356" spans="1:1" x14ac:dyDescent="0.25">
      <c r="A3356" s="120" t="s">
        <v>1501</v>
      </c>
    </row>
    <row r="3357" spans="1:1" x14ac:dyDescent="0.25">
      <c r="A3357" s="120" t="s">
        <v>1503</v>
      </c>
    </row>
    <row r="3358" spans="1:1" x14ac:dyDescent="0.25">
      <c r="A3358" s="120" t="s">
        <v>1504</v>
      </c>
    </row>
    <row r="3359" spans="1:1" x14ac:dyDescent="0.25">
      <c r="A3359" s="119">
        <v>710976986</v>
      </c>
    </row>
    <row r="3360" spans="1:1" x14ac:dyDescent="0.25">
      <c r="A3360" s="120" t="s">
        <v>3304</v>
      </c>
    </row>
    <row r="3361" spans="1:1" x14ac:dyDescent="0.25">
      <c r="A3361" s="120" t="s">
        <v>1329</v>
      </c>
    </row>
    <row r="3362" spans="1:1" x14ac:dyDescent="0.25">
      <c r="A3362" s="120" t="s">
        <v>3306</v>
      </c>
    </row>
    <row r="3363" spans="1:1" x14ac:dyDescent="0.25">
      <c r="A3363" s="120" t="s">
        <v>3307</v>
      </c>
    </row>
    <row r="3364" spans="1:1" x14ac:dyDescent="0.25">
      <c r="A3364" s="120" t="s">
        <v>3309</v>
      </c>
    </row>
    <row r="3365" spans="1:1" x14ac:dyDescent="0.25">
      <c r="A3365" s="120" t="s">
        <v>3310</v>
      </c>
    </row>
    <row r="3366" spans="1:1" x14ac:dyDescent="0.25">
      <c r="A3366" s="120" t="s">
        <v>3311</v>
      </c>
    </row>
    <row r="3367" spans="1:1" x14ac:dyDescent="0.25">
      <c r="A3367" s="120" t="s">
        <v>3312</v>
      </c>
    </row>
    <row r="3368" spans="1:1" x14ac:dyDescent="0.25">
      <c r="A3368" s="120" t="s">
        <v>3313</v>
      </c>
    </row>
    <row r="3369" spans="1:1" x14ac:dyDescent="0.25">
      <c r="A3369" s="120" t="s">
        <v>3314</v>
      </c>
    </row>
    <row r="3370" spans="1:1" x14ac:dyDescent="0.25">
      <c r="A3370" s="120" t="s">
        <v>3308</v>
      </c>
    </row>
    <row r="3371" spans="1:1" x14ac:dyDescent="0.25">
      <c r="A3371" s="120" t="s">
        <v>3321</v>
      </c>
    </row>
    <row r="3372" spans="1:1" x14ac:dyDescent="0.25">
      <c r="A3372" s="120" t="s">
        <v>3315</v>
      </c>
    </row>
    <row r="3373" spans="1:1" x14ac:dyDescent="0.25">
      <c r="A3373" s="120" t="s">
        <v>3316</v>
      </c>
    </row>
    <row r="3374" spans="1:1" x14ac:dyDescent="0.25">
      <c r="A3374" s="120" t="s">
        <v>3317</v>
      </c>
    </row>
    <row r="3375" spans="1:1" x14ac:dyDescent="0.25">
      <c r="A3375" s="120" t="s">
        <v>3319</v>
      </c>
    </row>
    <row r="3376" spans="1:1" x14ac:dyDescent="0.25">
      <c r="A3376" s="120" t="s">
        <v>3320</v>
      </c>
    </row>
    <row r="3377" spans="1:1" x14ac:dyDescent="0.25">
      <c r="A3377" s="120" t="s">
        <v>3322</v>
      </c>
    </row>
    <row r="3378" spans="1:1" x14ac:dyDescent="0.25">
      <c r="A3378" s="120" t="s">
        <v>3323</v>
      </c>
    </row>
    <row r="3379" spans="1:1" x14ac:dyDescent="0.25">
      <c r="A3379" s="120" t="s">
        <v>3324</v>
      </c>
    </row>
    <row r="3380" spans="1:1" x14ac:dyDescent="0.25">
      <c r="A3380" s="120" t="s">
        <v>664</v>
      </c>
    </row>
    <row r="3381" spans="1:1" x14ac:dyDescent="0.25">
      <c r="A3381" s="120" t="s">
        <v>3325</v>
      </c>
    </row>
    <row r="3382" spans="1:1" x14ac:dyDescent="0.25">
      <c r="A3382" s="120" t="s">
        <v>3326</v>
      </c>
    </row>
    <row r="3383" spans="1:1" x14ac:dyDescent="0.25">
      <c r="A3383" s="120" t="s">
        <v>3327</v>
      </c>
    </row>
    <row r="3384" spans="1:1" x14ac:dyDescent="0.25">
      <c r="A3384" s="120" t="s">
        <v>3328</v>
      </c>
    </row>
    <row r="3385" spans="1:1" x14ac:dyDescent="0.25">
      <c r="A3385" s="120" t="s">
        <v>3329</v>
      </c>
    </row>
    <row r="3386" spans="1:1" x14ac:dyDescent="0.25">
      <c r="A3386" s="120" t="s">
        <v>3330</v>
      </c>
    </row>
    <row r="3387" spans="1:1" x14ac:dyDescent="0.25">
      <c r="A3387" s="120" t="s">
        <v>3331</v>
      </c>
    </row>
    <row r="3388" spans="1:1" x14ac:dyDescent="0.25">
      <c r="A3388" s="119">
        <v>710977034</v>
      </c>
    </row>
    <row r="3389" spans="1:1" x14ac:dyDescent="0.25">
      <c r="A3389" s="120" t="s">
        <v>4351</v>
      </c>
    </row>
    <row r="3390" spans="1:1" x14ac:dyDescent="0.25">
      <c r="A3390" s="120" t="s">
        <v>4353</v>
      </c>
    </row>
    <row r="3391" spans="1:1" x14ac:dyDescent="0.25">
      <c r="A3391" s="120" t="s">
        <v>4355</v>
      </c>
    </row>
    <row r="3392" spans="1:1" x14ac:dyDescent="0.25">
      <c r="A3392" s="120" t="s">
        <v>4357</v>
      </c>
    </row>
    <row r="3393" spans="1:1" x14ac:dyDescent="0.25">
      <c r="A3393" s="120" t="s">
        <v>4358</v>
      </c>
    </row>
    <row r="3394" spans="1:1" x14ac:dyDescent="0.25">
      <c r="A3394" s="120" t="s">
        <v>4359</v>
      </c>
    </row>
    <row r="3395" spans="1:1" x14ac:dyDescent="0.25">
      <c r="A3395" s="120" t="s">
        <v>4360</v>
      </c>
    </row>
    <row r="3396" spans="1:1" x14ac:dyDescent="0.25">
      <c r="A3396" s="120" t="s">
        <v>4362</v>
      </c>
    </row>
    <row r="3397" spans="1:1" x14ac:dyDescent="0.25">
      <c r="A3397" s="120" t="s">
        <v>4363</v>
      </c>
    </row>
    <row r="3398" spans="1:1" x14ac:dyDescent="0.25">
      <c r="A3398" s="120" t="s">
        <v>4365</v>
      </c>
    </row>
    <row r="3399" spans="1:1" x14ac:dyDescent="0.25">
      <c r="A3399" s="120" t="s">
        <v>4366</v>
      </c>
    </row>
    <row r="3400" spans="1:1" x14ac:dyDescent="0.25">
      <c r="A3400" s="120" t="s">
        <v>4367</v>
      </c>
    </row>
    <row r="3401" spans="1:1" x14ac:dyDescent="0.25">
      <c r="A3401" s="120" t="s">
        <v>4420</v>
      </c>
    </row>
    <row r="3402" spans="1:1" x14ac:dyDescent="0.25">
      <c r="A3402" s="120" t="s">
        <v>4368</v>
      </c>
    </row>
    <row r="3403" spans="1:1" x14ac:dyDescent="0.25">
      <c r="A3403" s="120" t="s">
        <v>4369</v>
      </c>
    </row>
    <row r="3404" spans="1:1" x14ac:dyDescent="0.25">
      <c r="A3404" s="120" t="s">
        <v>4370</v>
      </c>
    </row>
    <row r="3405" spans="1:1" x14ac:dyDescent="0.25">
      <c r="A3405" s="120" t="s">
        <v>4371</v>
      </c>
    </row>
    <row r="3406" spans="1:1" x14ac:dyDescent="0.25">
      <c r="A3406" s="120" t="s">
        <v>4372</v>
      </c>
    </row>
    <row r="3407" spans="1:1" x14ac:dyDescent="0.25">
      <c r="A3407" s="120" t="s">
        <v>4373</v>
      </c>
    </row>
    <row r="3408" spans="1:1" x14ac:dyDescent="0.25">
      <c r="A3408" s="120" t="s">
        <v>4376</v>
      </c>
    </row>
    <row r="3409" spans="1:1" x14ac:dyDescent="0.25">
      <c r="A3409" s="120" t="s">
        <v>4377</v>
      </c>
    </row>
    <row r="3410" spans="1:1" x14ac:dyDescent="0.25">
      <c r="A3410" s="120" t="s">
        <v>4378</v>
      </c>
    </row>
    <row r="3411" spans="1:1" x14ac:dyDescent="0.25">
      <c r="A3411" s="120" t="s">
        <v>4379</v>
      </c>
    </row>
    <row r="3412" spans="1:1" x14ac:dyDescent="0.25">
      <c r="A3412" s="120" t="s">
        <v>4380</v>
      </c>
    </row>
    <row r="3413" spans="1:1" x14ac:dyDescent="0.25">
      <c r="A3413" s="120" t="s">
        <v>4364</v>
      </c>
    </row>
    <row r="3414" spans="1:1" x14ac:dyDescent="0.25">
      <c r="A3414" s="120" t="s">
        <v>2073</v>
      </c>
    </row>
    <row r="3415" spans="1:1" x14ac:dyDescent="0.25">
      <c r="A3415" s="120" t="s">
        <v>4374</v>
      </c>
    </row>
    <row r="3416" spans="1:1" x14ac:dyDescent="0.25">
      <c r="A3416" s="120" t="s">
        <v>4395</v>
      </c>
    </row>
    <row r="3417" spans="1:1" x14ac:dyDescent="0.25">
      <c r="A3417" s="120" t="s">
        <v>4381</v>
      </c>
    </row>
    <row r="3418" spans="1:1" x14ac:dyDescent="0.25">
      <c r="A3418" s="120" t="s">
        <v>4392</v>
      </c>
    </row>
    <row r="3419" spans="1:1" x14ac:dyDescent="0.25">
      <c r="A3419" s="120" t="s">
        <v>4413</v>
      </c>
    </row>
    <row r="3420" spans="1:1" x14ac:dyDescent="0.25">
      <c r="A3420" s="120" t="s">
        <v>3852</v>
      </c>
    </row>
    <row r="3421" spans="1:1" x14ac:dyDescent="0.25">
      <c r="A3421" s="120" t="s">
        <v>4382</v>
      </c>
    </row>
    <row r="3422" spans="1:1" x14ac:dyDescent="0.25">
      <c r="A3422" s="120" t="s">
        <v>4383</v>
      </c>
    </row>
    <row r="3423" spans="1:1" x14ac:dyDescent="0.25">
      <c r="A3423" s="120" t="s">
        <v>4384</v>
      </c>
    </row>
    <row r="3424" spans="1:1" x14ac:dyDescent="0.25">
      <c r="A3424" s="120" t="s">
        <v>4385</v>
      </c>
    </row>
    <row r="3425" spans="1:1" x14ac:dyDescent="0.25">
      <c r="A3425" s="120" t="s">
        <v>4386</v>
      </c>
    </row>
    <row r="3426" spans="1:1" x14ac:dyDescent="0.25">
      <c r="A3426" s="120" t="s">
        <v>4387</v>
      </c>
    </row>
    <row r="3427" spans="1:1" x14ac:dyDescent="0.25">
      <c r="A3427" s="120" t="s">
        <v>4388</v>
      </c>
    </row>
    <row r="3428" spans="1:1" x14ac:dyDescent="0.25">
      <c r="A3428" s="120" t="s">
        <v>4389</v>
      </c>
    </row>
    <row r="3429" spans="1:1" x14ac:dyDescent="0.25">
      <c r="A3429" s="120" t="s">
        <v>4390</v>
      </c>
    </row>
    <row r="3430" spans="1:1" x14ac:dyDescent="0.25">
      <c r="A3430" s="120" t="s">
        <v>4391</v>
      </c>
    </row>
    <row r="3431" spans="1:1" x14ac:dyDescent="0.25">
      <c r="A3431" s="120" t="s">
        <v>4393</v>
      </c>
    </row>
    <row r="3432" spans="1:1" x14ac:dyDescent="0.25">
      <c r="A3432" s="120" t="s">
        <v>4394</v>
      </c>
    </row>
    <row r="3433" spans="1:1" x14ac:dyDescent="0.25">
      <c r="A3433" s="120" t="s">
        <v>4396</v>
      </c>
    </row>
    <row r="3434" spans="1:1" x14ac:dyDescent="0.25">
      <c r="A3434" s="120" t="s">
        <v>4397</v>
      </c>
    </row>
    <row r="3435" spans="1:1" x14ac:dyDescent="0.25">
      <c r="A3435" s="120" t="s">
        <v>4398</v>
      </c>
    </row>
    <row r="3436" spans="1:1" x14ac:dyDescent="0.25">
      <c r="A3436" s="120" t="s">
        <v>4399</v>
      </c>
    </row>
    <row r="3437" spans="1:1" x14ac:dyDescent="0.25">
      <c r="A3437" s="120" t="s">
        <v>4400</v>
      </c>
    </row>
    <row r="3438" spans="1:1" x14ac:dyDescent="0.25">
      <c r="A3438" s="120" t="s">
        <v>4401</v>
      </c>
    </row>
    <row r="3439" spans="1:1" x14ac:dyDescent="0.25">
      <c r="A3439" s="120" t="s">
        <v>4402</v>
      </c>
    </row>
    <row r="3440" spans="1:1" x14ac:dyDescent="0.25">
      <c r="A3440" s="120" t="s">
        <v>4403</v>
      </c>
    </row>
    <row r="3441" spans="1:1" x14ac:dyDescent="0.25">
      <c r="A3441" s="120" t="s">
        <v>4404</v>
      </c>
    </row>
    <row r="3442" spans="1:1" x14ac:dyDescent="0.25">
      <c r="A3442" s="120" t="s">
        <v>4405</v>
      </c>
    </row>
    <row r="3443" spans="1:1" x14ac:dyDescent="0.25">
      <c r="A3443" s="120" t="s">
        <v>4406</v>
      </c>
    </row>
    <row r="3444" spans="1:1" x14ac:dyDescent="0.25">
      <c r="A3444" s="120" t="s">
        <v>4407</v>
      </c>
    </row>
    <row r="3445" spans="1:1" x14ac:dyDescent="0.25">
      <c r="A3445" s="120" t="s">
        <v>4408</v>
      </c>
    </row>
    <row r="3446" spans="1:1" x14ac:dyDescent="0.25">
      <c r="A3446" s="120" t="s">
        <v>4409</v>
      </c>
    </row>
    <row r="3447" spans="1:1" x14ac:dyDescent="0.25">
      <c r="A3447" s="120" t="s">
        <v>4410</v>
      </c>
    </row>
    <row r="3448" spans="1:1" x14ac:dyDescent="0.25">
      <c r="A3448" s="120" t="s">
        <v>4411</v>
      </c>
    </row>
    <row r="3449" spans="1:1" x14ac:dyDescent="0.25">
      <c r="A3449" s="120" t="s">
        <v>4412</v>
      </c>
    </row>
    <row r="3450" spans="1:1" x14ac:dyDescent="0.25">
      <c r="A3450" s="120" t="s">
        <v>4414</v>
      </c>
    </row>
    <row r="3451" spans="1:1" x14ac:dyDescent="0.25">
      <c r="A3451" s="120" t="s">
        <v>2924</v>
      </c>
    </row>
    <row r="3452" spans="1:1" x14ac:dyDescent="0.25">
      <c r="A3452" s="120" t="s">
        <v>4415</v>
      </c>
    </row>
    <row r="3453" spans="1:1" x14ac:dyDescent="0.25">
      <c r="A3453" s="120" t="s">
        <v>4416</v>
      </c>
    </row>
    <row r="3454" spans="1:1" x14ac:dyDescent="0.25">
      <c r="A3454" s="120" t="s">
        <v>4417</v>
      </c>
    </row>
    <row r="3455" spans="1:1" x14ac:dyDescent="0.25">
      <c r="A3455" s="120" t="s">
        <v>4418</v>
      </c>
    </row>
    <row r="3456" spans="1:1" x14ac:dyDescent="0.25">
      <c r="A3456" s="120" t="s">
        <v>4419</v>
      </c>
    </row>
    <row r="3457" spans="1:1" x14ac:dyDescent="0.25">
      <c r="A3457" s="119">
        <v>710977794</v>
      </c>
    </row>
    <row r="3458" spans="1:1" x14ac:dyDescent="0.25">
      <c r="A3458" s="120" t="s">
        <v>1416</v>
      </c>
    </row>
    <row r="3459" spans="1:1" x14ac:dyDescent="0.25">
      <c r="A3459" s="120" t="s">
        <v>1666</v>
      </c>
    </row>
    <row r="3460" spans="1:1" x14ac:dyDescent="0.25">
      <c r="A3460" s="120" t="s">
        <v>1667</v>
      </c>
    </row>
    <row r="3461" spans="1:1" x14ac:dyDescent="0.25">
      <c r="A3461" s="120" t="s">
        <v>1669</v>
      </c>
    </row>
    <row r="3462" spans="1:1" x14ac:dyDescent="0.25">
      <c r="A3462" s="120" t="s">
        <v>1670</v>
      </c>
    </row>
    <row r="3463" spans="1:1" x14ac:dyDescent="0.25">
      <c r="A3463" s="120" t="s">
        <v>1671</v>
      </c>
    </row>
    <row r="3464" spans="1:1" x14ac:dyDescent="0.25">
      <c r="A3464" s="120" t="s">
        <v>2750</v>
      </c>
    </row>
    <row r="3465" spans="1:1" x14ac:dyDescent="0.25">
      <c r="A3465" s="120" t="s">
        <v>1672</v>
      </c>
    </row>
    <row r="3466" spans="1:1" x14ac:dyDescent="0.25">
      <c r="A3466" s="120" t="s">
        <v>1673</v>
      </c>
    </row>
    <row r="3467" spans="1:1" x14ac:dyDescent="0.25">
      <c r="A3467" s="120" t="s">
        <v>1674</v>
      </c>
    </row>
    <row r="3468" spans="1:1" x14ac:dyDescent="0.25">
      <c r="A3468" s="120" t="s">
        <v>4246</v>
      </c>
    </row>
    <row r="3469" spans="1:1" x14ac:dyDescent="0.25">
      <c r="A3469" s="120" t="s">
        <v>1675</v>
      </c>
    </row>
    <row r="3470" spans="1:1" x14ac:dyDescent="0.25">
      <c r="A3470" s="120" t="s">
        <v>1676</v>
      </c>
    </row>
    <row r="3471" spans="1:1" x14ac:dyDescent="0.25">
      <c r="A3471" s="119">
        <v>890006653</v>
      </c>
    </row>
    <row r="3472" spans="1:1" x14ac:dyDescent="0.25">
      <c r="A3472" s="120" t="s">
        <v>2614</v>
      </c>
    </row>
    <row r="3473" spans="1:1" x14ac:dyDescent="0.25">
      <c r="A3473" s="120" t="s">
        <v>2617</v>
      </c>
    </row>
    <row r="3474" spans="1:1" x14ac:dyDescent="0.25">
      <c r="A3474" s="120" t="s">
        <v>2618</v>
      </c>
    </row>
    <row r="3475" spans="1:1" x14ac:dyDescent="0.25">
      <c r="A3475" s="120" t="s">
        <v>2619</v>
      </c>
    </row>
    <row r="3476" spans="1:1" x14ac:dyDescent="0.25">
      <c r="A3476" s="120" t="s">
        <v>2620</v>
      </c>
    </row>
    <row r="3477" spans="1:1" x14ac:dyDescent="0.25">
      <c r="A3477" s="120" t="s">
        <v>2621</v>
      </c>
    </row>
    <row r="3478" spans="1:1" x14ac:dyDescent="0.25">
      <c r="A3478" s="120" t="s">
        <v>2622</v>
      </c>
    </row>
    <row r="3479" spans="1:1" x14ac:dyDescent="0.25">
      <c r="A3479" s="120" t="s">
        <v>2623</v>
      </c>
    </row>
    <row r="3480" spans="1:1" x14ac:dyDescent="0.25">
      <c r="A3480" s="120" t="s">
        <v>2624</v>
      </c>
    </row>
    <row r="3481" spans="1:1" x14ac:dyDescent="0.25">
      <c r="A3481" s="120" t="s">
        <v>2625</v>
      </c>
    </row>
    <row r="3482" spans="1:1" x14ac:dyDescent="0.25">
      <c r="A3482" s="120" t="s">
        <v>2626</v>
      </c>
    </row>
    <row r="3483" spans="1:1" x14ac:dyDescent="0.25">
      <c r="A3483" s="120" t="s">
        <v>2627</v>
      </c>
    </row>
    <row r="3484" spans="1:1" x14ac:dyDescent="0.25">
      <c r="A3484" s="120" t="s">
        <v>2628</v>
      </c>
    </row>
    <row r="3485" spans="1:1" x14ac:dyDescent="0.25">
      <c r="A3485" s="120" t="s">
        <v>2629</v>
      </c>
    </row>
    <row r="3486" spans="1:1" x14ac:dyDescent="0.25">
      <c r="A3486" s="120" t="s">
        <v>2630</v>
      </c>
    </row>
    <row r="3487" spans="1:1" x14ac:dyDescent="0.25">
      <c r="A3487" s="120" t="s">
        <v>2631</v>
      </c>
    </row>
    <row r="3488" spans="1:1" x14ac:dyDescent="0.25">
      <c r="A3488" s="120" t="s">
        <v>2632</v>
      </c>
    </row>
    <row r="3489" spans="1:1" x14ac:dyDescent="0.25">
      <c r="A3489" s="120" t="s">
        <v>2633</v>
      </c>
    </row>
    <row r="3490" spans="1:1" x14ac:dyDescent="0.25">
      <c r="A3490" s="120" t="s">
        <v>2634</v>
      </c>
    </row>
    <row r="3491" spans="1:1" x14ac:dyDescent="0.25">
      <c r="A3491" s="120" t="s">
        <v>2635</v>
      </c>
    </row>
    <row r="3492" spans="1:1" x14ac:dyDescent="0.25">
      <c r="A3492" s="119">
        <v>890007941</v>
      </c>
    </row>
    <row r="3493" spans="1:1" x14ac:dyDescent="0.25">
      <c r="A3493" s="120" t="s">
        <v>4712</v>
      </c>
    </row>
    <row r="3494" spans="1:1" x14ac:dyDescent="0.25">
      <c r="A3494" s="120" t="s">
        <v>4716</v>
      </c>
    </row>
    <row r="3495" spans="1:1" x14ac:dyDescent="0.25">
      <c r="A3495" s="120" t="s">
        <v>4717</v>
      </c>
    </row>
    <row r="3496" spans="1:1" x14ac:dyDescent="0.25">
      <c r="A3496" s="120" t="s">
        <v>4718</v>
      </c>
    </row>
    <row r="3497" spans="1:1" x14ac:dyDescent="0.25">
      <c r="A3497" s="120" t="s">
        <v>4705</v>
      </c>
    </row>
    <row r="3498" spans="1:1" x14ac:dyDescent="0.25">
      <c r="A3498" s="120" t="s">
        <v>4719</v>
      </c>
    </row>
    <row r="3499" spans="1:1" x14ac:dyDescent="0.25">
      <c r="A3499" s="120" t="s">
        <v>4720</v>
      </c>
    </row>
    <row r="3500" spans="1:1" x14ac:dyDescent="0.25">
      <c r="A3500" s="119">
        <v>890008915</v>
      </c>
    </row>
    <row r="3501" spans="1:1" x14ac:dyDescent="0.25">
      <c r="A3501" s="120" t="s">
        <v>4324</v>
      </c>
    </row>
    <row r="3502" spans="1:1" x14ac:dyDescent="0.25">
      <c r="A3502" s="120" t="s">
        <v>1329</v>
      </c>
    </row>
    <row r="3503" spans="1:1" x14ac:dyDescent="0.25">
      <c r="A3503" s="120" t="s">
        <v>4346</v>
      </c>
    </row>
    <row r="3504" spans="1:1" x14ac:dyDescent="0.25">
      <c r="A3504" s="120" t="s">
        <v>4347</v>
      </c>
    </row>
    <row r="3505" spans="1:1" x14ac:dyDescent="0.25">
      <c r="A3505" s="120" t="s">
        <v>4348</v>
      </c>
    </row>
    <row r="3506" spans="1:1" x14ac:dyDescent="0.25">
      <c r="A3506" s="120" t="s">
        <v>4349</v>
      </c>
    </row>
    <row r="3507" spans="1:1" x14ac:dyDescent="0.25">
      <c r="A3507" s="120" t="s">
        <v>4350</v>
      </c>
    </row>
    <row r="3508" spans="1:1" x14ac:dyDescent="0.25">
      <c r="A3508" s="119">
        <v>890971294</v>
      </c>
    </row>
    <row r="3509" spans="1:1" x14ac:dyDescent="0.25">
      <c r="A3509" s="120" t="s">
        <v>4328</v>
      </c>
    </row>
    <row r="3510" spans="1:1" x14ac:dyDescent="0.25">
      <c r="A3510" s="120" t="s">
        <v>4330</v>
      </c>
    </row>
    <row r="3511" spans="1:1" x14ac:dyDescent="0.25">
      <c r="A3511" s="120" t="s">
        <v>4332</v>
      </c>
    </row>
    <row r="3512" spans="1:1" x14ac:dyDescent="0.25">
      <c r="A3512" s="120" t="s">
        <v>4333</v>
      </c>
    </row>
    <row r="3513" spans="1:1" x14ac:dyDescent="0.25">
      <c r="A3513" s="120" t="s">
        <v>4334</v>
      </c>
    </row>
    <row r="3514" spans="1:1" x14ac:dyDescent="0.25">
      <c r="A3514" s="120" t="s">
        <v>4335</v>
      </c>
    </row>
    <row r="3515" spans="1:1" x14ac:dyDescent="0.25">
      <c r="A3515" s="120" t="s">
        <v>4149</v>
      </c>
    </row>
    <row r="3516" spans="1:1" x14ac:dyDescent="0.25">
      <c r="A3516" s="120" t="s">
        <v>4337</v>
      </c>
    </row>
    <row r="3517" spans="1:1" x14ac:dyDescent="0.25">
      <c r="A3517" s="120" t="s">
        <v>4338</v>
      </c>
    </row>
    <row r="3518" spans="1:1" x14ac:dyDescent="0.25">
      <c r="A3518" s="120" t="s">
        <v>4339</v>
      </c>
    </row>
    <row r="3519" spans="1:1" x14ac:dyDescent="0.25">
      <c r="A3519" s="120" t="s">
        <v>4340</v>
      </c>
    </row>
    <row r="3520" spans="1:1" x14ac:dyDescent="0.25">
      <c r="A3520" s="120" t="s">
        <v>4341</v>
      </c>
    </row>
    <row r="3521" spans="1:1" x14ac:dyDescent="0.25">
      <c r="A3521" s="120" t="s">
        <v>4343</v>
      </c>
    </row>
    <row r="3522" spans="1:1" x14ac:dyDescent="0.25">
      <c r="A3522" s="120" t="s">
        <v>4344</v>
      </c>
    </row>
    <row r="3523" spans="1:1" x14ac:dyDescent="0.25">
      <c r="A3523" s="120" t="s">
        <v>4345</v>
      </c>
    </row>
    <row r="3524" spans="1:1" x14ac:dyDescent="0.25">
      <c r="A3524" s="119">
        <v>890971674</v>
      </c>
    </row>
    <row r="3525" spans="1:1" x14ac:dyDescent="0.25">
      <c r="A3525" s="120" t="s">
        <v>3848</v>
      </c>
    </row>
    <row r="3526" spans="1:1" x14ac:dyDescent="0.25">
      <c r="A3526" s="120" t="s">
        <v>3853</v>
      </c>
    </row>
    <row r="3527" spans="1:1" x14ac:dyDescent="0.25">
      <c r="A3527" s="120" t="s">
        <v>3854</v>
      </c>
    </row>
    <row r="3528" spans="1:1" x14ac:dyDescent="0.25">
      <c r="A3528" s="120" t="s">
        <v>2229</v>
      </c>
    </row>
    <row r="3529" spans="1:1" x14ac:dyDescent="0.25">
      <c r="A3529" s="120" t="s">
        <v>3855</v>
      </c>
    </row>
    <row r="3530" spans="1:1" x14ac:dyDescent="0.25">
      <c r="A3530" s="120" t="s">
        <v>3856</v>
      </c>
    </row>
    <row r="3531" spans="1:1" x14ac:dyDescent="0.25">
      <c r="A3531" s="120" t="s">
        <v>3858</v>
      </c>
    </row>
    <row r="3532" spans="1:1" x14ac:dyDescent="0.25">
      <c r="A3532" s="120" t="s">
        <v>3859</v>
      </c>
    </row>
    <row r="3533" spans="1:1" x14ac:dyDescent="0.25">
      <c r="A3533" s="120" t="s">
        <v>3860</v>
      </c>
    </row>
    <row r="3534" spans="1:1" x14ac:dyDescent="0.25">
      <c r="A3534" s="120" t="s">
        <v>3861</v>
      </c>
    </row>
    <row r="3535" spans="1:1" x14ac:dyDescent="0.25">
      <c r="A3535" s="120" t="s">
        <v>3862</v>
      </c>
    </row>
    <row r="3536" spans="1:1" x14ac:dyDescent="0.25">
      <c r="A3536" s="120" t="s">
        <v>3863</v>
      </c>
    </row>
    <row r="3537" spans="1:1" x14ac:dyDescent="0.25">
      <c r="A3537" s="120" t="s">
        <v>3864</v>
      </c>
    </row>
    <row r="3538" spans="1:1" x14ac:dyDescent="0.25">
      <c r="A3538" s="120" t="s">
        <v>3850</v>
      </c>
    </row>
    <row r="3539" spans="1:1" x14ac:dyDescent="0.25">
      <c r="A3539" s="120" t="s">
        <v>3852</v>
      </c>
    </row>
    <row r="3540" spans="1:1" x14ac:dyDescent="0.25">
      <c r="A3540" s="120" t="s">
        <v>3865</v>
      </c>
    </row>
    <row r="3541" spans="1:1" x14ac:dyDescent="0.25">
      <c r="A3541" s="120" t="s">
        <v>3866</v>
      </c>
    </row>
    <row r="3542" spans="1:1" x14ac:dyDescent="0.25">
      <c r="A3542" s="120" t="s">
        <v>2703</v>
      </c>
    </row>
    <row r="3543" spans="1:1" x14ac:dyDescent="0.25">
      <c r="A3543" s="120" t="s">
        <v>3867</v>
      </c>
    </row>
    <row r="3544" spans="1:1" x14ac:dyDescent="0.25">
      <c r="A3544" s="120" t="s">
        <v>3868</v>
      </c>
    </row>
    <row r="3545" spans="1:1" x14ac:dyDescent="0.25">
      <c r="A3545" s="120" t="s">
        <v>3869</v>
      </c>
    </row>
    <row r="3546" spans="1:1" x14ac:dyDescent="0.25">
      <c r="A3546" s="120" t="s">
        <v>3870</v>
      </c>
    </row>
    <row r="3547" spans="1:1" x14ac:dyDescent="0.25">
      <c r="A3547" s="120" t="s">
        <v>3871</v>
      </c>
    </row>
    <row r="3548" spans="1:1" x14ac:dyDescent="0.25">
      <c r="A3548" s="120" t="s">
        <v>3872</v>
      </c>
    </row>
    <row r="3549" spans="1:1" x14ac:dyDescent="0.25">
      <c r="A3549" s="120" t="s">
        <v>3873</v>
      </c>
    </row>
    <row r="3550" spans="1:1" x14ac:dyDescent="0.25">
      <c r="A3550" s="120" t="s">
        <v>3874</v>
      </c>
    </row>
    <row r="3551" spans="1:1" x14ac:dyDescent="0.25">
      <c r="A3551" s="120" t="s">
        <v>3875</v>
      </c>
    </row>
    <row r="3552" spans="1:1" x14ac:dyDescent="0.25">
      <c r="A3552" s="120" t="s">
        <v>3876</v>
      </c>
    </row>
    <row r="3553" spans="1:1" x14ac:dyDescent="0.25">
      <c r="A3553" s="120" t="s">
        <v>3877</v>
      </c>
    </row>
    <row r="3554" spans="1:1" x14ac:dyDescent="0.25">
      <c r="A3554" s="120" t="s">
        <v>3878</v>
      </c>
    </row>
    <row r="3555" spans="1:1" x14ac:dyDescent="0.25">
      <c r="A3555" s="120" t="s">
        <v>3879</v>
      </c>
    </row>
    <row r="3556" spans="1:1" x14ac:dyDescent="0.25">
      <c r="A3556" s="119">
        <v>890971765</v>
      </c>
    </row>
    <row r="3557" spans="1:1" x14ac:dyDescent="0.25">
      <c r="A3557" s="120" t="s">
        <v>2636</v>
      </c>
    </row>
    <row r="3558" spans="1:1" x14ac:dyDescent="0.25">
      <c r="A3558" s="120" t="s">
        <v>2639</v>
      </c>
    </row>
    <row r="3559" spans="1:1" x14ac:dyDescent="0.25">
      <c r="A3559" s="120" t="s">
        <v>2640</v>
      </c>
    </row>
    <row r="3560" spans="1:1" x14ac:dyDescent="0.25">
      <c r="A3560" s="120" t="s">
        <v>2641</v>
      </c>
    </row>
    <row r="3561" spans="1:1" x14ac:dyDescent="0.25">
      <c r="A3561" s="120" t="s">
        <v>2642</v>
      </c>
    </row>
    <row r="3562" spans="1:1" x14ac:dyDescent="0.25">
      <c r="A3562" s="120" t="s">
        <v>2643</v>
      </c>
    </row>
    <row r="3563" spans="1:1" x14ac:dyDescent="0.25">
      <c r="A3563" s="120" t="s">
        <v>2644</v>
      </c>
    </row>
    <row r="3564" spans="1:1" x14ac:dyDescent="0.25">
      <c r="A3564" s="120" t="s">
        <v>2645</v>
      </c>
    </row>
    <row r="3565" spans="1:1" x14ac:dyDescent="0.25">
      <c r="A3565" s="120" t="s">
        <v>2646</v>
      </c>
    </row>
    <row r="3566" spans="1:1" x14ac:dyDescent="0.25">
      <c r="A3566" s="120" t="s">
        <v>2647</v>
      </c>
    </row>
    <row r="3567" spans="1:1" x14ac:dyDescent="0.25">
      <c r="A3567" s="120" t="s">
        <v>2648</v>
      </c>
    </row>
    <row r="3568" spans="1:1" x14ac:dyDescent="0.25">
      <c r="A3568" s="120" t="s">
        <v>2649</v>
      </c>
    </row>
    <row r="3569" spans="1:1" x14ac:dyDescent="0.25">
      <c r="A3569" s="120" t="s">
        <v>2650</v>
      </c>
    </row>
    <row r="3570" spans="1:1" x14ac:dyDescent="0.25">
      <c r="A3570" s="120" t="s">
        <v>2651</v>
      </c>
    </row>
    <row r="3571" spans="1:1" x14ac:dyDescent="0.25">
      <c r="A3571" s="120" t="s">
        <v>2653</v>
      </c>
    </row>
    <row r="3572" spans="1:1" x14ac:dyDescent="0.25">
      <c r="A3572" s="120" t="s">
        <v>2654</v>
      </c>
    </row>
    <row r="3573" spans="1:1" x14ac:dyDescent="0.25">
      <c r="A3573" s="120" t="s">
        <v>2652</v>
      </c>
    </row>
    <row r="3574" spans="1:1" x14ac:dyDescent="0.25">
      <c r="A3574" s="120" t="s">
        <v>2655</v>
      </c>
    </row>
    <row r="3575" spans="1:1" x14ac:dyDescent="0.25">
      <c r="A3575" s="120" t="s">
        <v>2656</v>
      </c>
    </row>
    <row r="3576" spans="1:1" x14ac:dyDescent="0.25">
      <c r="A3576" s="120" t="s">
        <v>2657</v>
      </c>
    </row>
    <row r="3577" spans="1:1" x14ac:dyDescent="0.25">
      <c r="A3577" s="120" t="s">
        <v>2658</v>
      </c>
    </row>
    <row r="3578" spans="1:1" x14ac:dyDescent="0.25">
      <c r="A3578" s="120" t="s">
        <v>2659</v>
      </c>
    </row>
    <row r="3579" spans="1:1" x14ac:dyDescent="0.25">
      <c r="A3579" s="120" t="s">
        <v>2660</v>
      </c>
    </row>
    <row r="3580" spans="1:1" x14ac:dyDescent="0.25">
      <c r="A3580" s="120" t="s">
        <v>2661</v>
      </c>
    </row>
    <row r="3581" spans="1:1" x14ac:dyDescent="0.25">
      <c r="A3581" s="120" t="s">
        <v>2662</v>
      </c>
    </row>
    <row r="3582" spans="1:1" x14ac:dyDescent="0.25">
      <c r="A3582" s="120" t="s">
        <v>2663</v>
      </c>
    </row>
    <row r="3583" spans="1:1" x14ac:dyDescent="0.25">
      <c r="A3583" s="120" t="s">
        <v>2664</v>
      </c>
    </row>
    <row r="3584" spans="1:1" x14ac:dyDescent="0.25">
      <c r="A3584" s="120" t="s">
        <v>2155</v>
      </c>
    </row>
    <row r="3585" spans="1:1" x14ac:dyDescent="0.25">
      <c r="A3585" s="120" t="s">
        <v>2665</v>
      </c>
    </row>
    <row r="3586" spans="1:1" x14ac:dyDescent="0.25">
      <c r="A3586" s="120" t="s">
        <v>1799</v>
      </c>
    </row>
    <row r="3587" spans="1:1" x14ac:dyDescent="0.25">
      <c r="A3587" s="120" t="s">
        <v>2666</v>
      </c>
    </row>
    <row r="3588" spans="1:1" x14ac:dyDescent="0.25">
      <c r="A3588" s="120" t="s">
        <v>2667</v>
      </c>
    </row>
    <row r="3589" spans="1:1" x14ac:dyDescent="0.25">
      <c r="A3589" s="120" t="s">
        <v>2668</v>
      </c>
    </row>
    <row r="3590" spans="1:1" x14ac:dyDescent="0.25">
      <c r="A3590" s="120" t="s">
        <v>2669</v>
      </c>
    </row>
    <row r="3591" spans="1:1" x14ac:dyDescent="0.25">
      <c r="A3591" s="120" t="s">
        <v>2670</v>
      </c>
    </row>
    <row r="3592" spans="1:1" x14ac:dyDescent="0.25">
      <c r="A3592" s="120" t="s">
        <v>2671</v>
      </c>
    </row>
    <row r="3593" spans="1:1" x14ac:dyDescent="0.25">
      <c r="A3593" s="120" t="s">
        <v>2672</v>
      </c>
    </row>
    <row r="3594" spans="1:1" x14ac:dyDescent="0.25">
      <c r="A3594" s="120" t="s">
        <v>2673</v>
      </c>
    </row>
    <row r="3595" spans="1:1" x14ac:dyDescent="0.25">
      <c r="A3595" s="119">
        <v>890971989</v>
      </c>
    </row>
    <row r="3596" spans="1:1" x14ac:dyDescent="0.25">
      <c r="A3596" s="120" t="s">
        <v>1803</v>
      </c>
    </row>
    <row r="3597" spans="1:1" x14ac:dyDescent="0.25">
      <c r="A3597" s="120" t="s">
        <v>1805</v>
      </c>
    </row>
    <row r="3598" spans="1:1" x14ac:dyDescent="0.25">
      <c r="A3598" s="120" t="s">
        <v>1807</v>
      </c>
    </row>
    <row r="3599" spans="1:1" x14ac:dyDescent="0.25">
      <c r="A3599" s="120" t="s">
        <v>1808</v>
      </c>
    </row>
    <row r="3600" spans="1:1" x14ac:dyDescent="0.25">
      <c r="A3600" s="120" t="s">
        <v>1809</v>
      </c>
    </row>
    <row r="3601" spans="1:1" x14ac:dyDescent="0.25">
      <c r="A3601" s="120" t="s">
        <v>1811</v>
      </c>
    </row>
    <row r="3602" spans="1:1" x14ac:dyDescent="0.25">
      <c r="A3602" s="120" t="s">
        <v>1812</v>
      </c>
    </row>
    <row r="3603" spans="1:1" x14ac:dyDescent="0.25">
      <c r="A3603" s="120" t="s">
        <v>1813</v>
      </c>
    </row>
    <row r="3604" spans="1:1" x14ac:dyDescent="0.25">
      <c r="A3604" s="120" t="s">
        <v>1815</v>
      </c>
    </row>
    <row r="3605" spans="1:1" x14ac:dyDescent="0.25">
      <c r="A3605" s="120" t="s">
        <v>1816</v>
      </c>
    </row>
    <row r="3606" spans="1:1" x14ac:dyDescent="0.25">
      <c r="A3606" s="120" t="s">
        <v>1817</v>
      </c>
    </row>
    <row r="3607" spans="1:1" x14ac:dyDescent="0.25">
      <c r="A3607" s="120" t="s">
        <v>1819</v>
      </c>
    </row>
    <row r="3608" spans="1:1" x14ac:dyDescent="0.25">
      <c r="A3608" s="120" t="s">
        <v>1821</v>
      </c>
    </row>
    <row r="3609" spans="1:1" x14ac:dyDescent="0.25">
      <c r="A3609" s="120" t="s">
        <v>1822</v>
      </c>
    </row>
    <row r="3610" spans="1:1" x14ac:dyDescent="0.25">
      <c r="A3610" s="120" t="s">
        <v>1823</v>
      </c>
    </row>
    <row r="3611" spans="1:1" x14ac:dyDescent="0.25">
      <c r="A3611" s="120" t="s">
        <v>1824</v>
      </c>
    </row>
    <row r="3612" spans="1:1" x14ac:dyDescent="0.25">
      <c r="A3612" s="120" t="s">
        <v>1825</v>
      </c>
    </row>
    <row r="3613" spans="1:1" x14ac:dyDescent="0.25">
      <c r="A3613" s="120" t="s">
        <v>1826</v>
      </c>
    </row>
    <row r="3614" spans="1:1" x14ac:dyDescent="0.25">
      <c r="A3614" s="120" t="s">
        <v>1827</v>
      </c>
    </row>
    <row r="3615" spans="1:1" x14ac:dyDescent="0.25">
      <c r="A3615" s="120" t="s">
        <v>1828</v>
      </c>
    </row>
    <row r="3616" spans="1:1" x14ac:dyDescent="0.25">
      <c r="A3616" s="120" t="s">
        <v>1829</v>
      </c>
    </row>
    <row r="3617" spans="1:1" x14ac:dyDescent="0.25">
      <c r="A3617" s="120" t="s">
        <v>1830</v>
      </c>
    </row>
    <row r="3618" spans="1:1" x14ac:dyDescent="0.25">
      <c r="A3618" s="120" t="s">
        <v>1831</v>
      </c>
    </row>
    <row r="3619" spans="1:1" x14ac:dyDescent="0.25">
      <c r="A3619" s="120" t="s">
        <v>1832</v>
      </c>
    </row>
    <row r="3620" spans="1:1" x14ac:dyDescent="0.25">
      <c r="A3620" s="120" t="s">
        <v>1833</v>
      </c>
    </row>
    <row r="3621" spans="1:1" x14ac:dyDescent="0.25">
      <c r="A3621" s="120" t="s">
        <v>1834</v>
      </c>
    </row>
    <row r="3622" spans="1:1" x14ac:dyDescent="0.25">
      <c r="A3622" s="120" t="s">
        <v>1835</v>
      </c>
    </row>
    <row r="3623" spans="1:1" x14ac:dyDescent="0.25">
      <c r="A3623" s="120" t="s">
        <v>1836</v>
      </c>
    </row>
    <row r="3624" spans="1:1" x14ac:dyDescent="0.25">
      <c r="A3624" s="120" t="s">
        <v>1837</v>
      </c>
    </row>
    <row r="3625" spans="1:1" x14ac:dyDescent="0.25">
      <c r="A3625" s="120" t="s">
        <v>1838</v>
      </c>
    </row>
    <row r="3626" spans="1:1" x14ac:dyDescent="0.25">
      <c r="A3626" s="120" t="s">
        <v>1839</v>
      </c>
    </row>
    <row r="3627" spans="1:1" x14ac:dyDescent="0.25">
      <c r="A3627" s="120" t="s">
        <v>1840</v>
      </c>
    </row>
    <row r="3628" spans="1:1" x14ac:dyDescent="0.25">
      <c r="A3628" s="120" t="s">
        <v>1841</v>
      </c>
    </row>
    <row r="3629" spans="1:1" x14ac:dyDescent="0.25">
      <c r="A3629" s="120" t="s">
        <v>1842</v>
      </c>
    </row>
    <row r="3630" spans="1:1" x14ac:dyDescent="0.25">
      <c r="A3630" s="120" t="s">
        <v>1843</v>
      </c>
    </row>
    <row r="3631" spans="1:1" x14ac:dyDescent="0.25">
      <c r="A3631" s="120" t="s">
        <v>1844</v>
      </c>
    </row>
    <row r="3632" spans="1:1" x14ac:dyDescent="0.25">
      <c r="A3632" s="120" t="s">
        <v>1845</v>
      </c>
    </row>
    <row r="3633" spans="1:1" x14ac:dyDescent="0.25">
      <c r="A3633" s="120" t="s">
        <v>1846</v>
      </c>
    </row>
    <row r="3634" spans="1:1" x14ac:dyDescent="0.25">
      <c r="A3634" s="120" t="s">
        <v>1125</v>
      </c>
    </row>
    <row r="3635" spans="1:1" x14ac:dyDescent="0.25">
      <c r="A3635" s="120" t="s">
        <v>1847</v>
      </c>
    </row>
    <row r="3636" spans="1:1" x14ac:dyDescent="0.25">
      <c r="A3636" s="120" t="s">
        <v>1848</v>
      </c>
    </row>
    <row r="3637" spans="1:1" x14ac:dyDescent="0.25">
      <c r="A3637" s="120" t="s">
        <v>1849</v>
      </c>
    </row>
    <row r="3638" spans="1:1" x14ac:dyDescent="0.25">
      <c r="A3638" s="120" t="s">
        <v>1850</v>
      </c>
    </row>
    <row r="3639" spans="1:1" x14ac:dyDescent="0.25">
      <c r="A3639" s="120" t="s">
        <v>1851</v>
      </c>
    </row>
    <row r="3640" spans="1:1" x14ac:dyDescent="0.25">
      <c r="A3640" s="120" t="s">
        <v>1852</v>
      </c>
    </row>
    <row r="3641" spans="1:1" x14ac:dyDescent="0.25">
      <c r="A3641" s="120" t="s">
        <v>1853</v>
      </c>
    </row>
    <row r="3642" spans="1:1" x14ac:dyDescent="0.25">
      <c r="A3642" s="120" t="s">
        <v>1854</v>
      </c>
    </row>
    <row r="3643" spans="1:1" x14ac:dyDescent="0.25">
      <c r="A3643" s="120" t="s">
        <v>1855</v>
      </c>
    </row>
    <row r="3644" spans="1:1" x14ac:dyDescent="0.25">
      <c r="A3644" s="120" t="s">
        <v>1856</v>
      </c>
    </row>
    <row r="3645" spans="1:1" x14ac:dyDescent="0.25">
      <c r="A3645" s="120" t="s">
        <v>1857</v>
      </c>
    </row>
    <row r="3646" spans="1:1" x14ac:dyDescent="0.25">
      <c r="A3646" s="120" t="s">
        <v>1858</v>
      </c>
    </row>
    <row r="3647" spans="1:1" x14ac:dyDescent="0.25">
      <c r="A3647" s="120" t="s">
        <v>1859</v>
      </c>
    </row>
    <row r="3648" spans="1:1" x14ac:dyDescent="0.25">
      <c r="A3648" s="120" t="s">
        <v>1860</v>
      </c>
    </row>
    <row r="3649" spans="1:1" x14ac:dyDescent="0.25">
      <c r="A3649" s="120" t="s">
        <v>1862</v>
      </c>
    </row>
    <row r="3650" spans="1:1" x14ac:dyDescent="0.25">
      <c r="A3650" s="120" t="s">
        <v>1861</v>
      </c>
    </row>
    <row r="3651" spans="1:1" x14ac:dyDescent="0.25">
      <c r="A3651" s="120" t="s">
        <v>1863</v>
      </c>
    </row>
    <row r="3652" spans="1:1" x14ac:dyDescent="0.25">
      <c r="A3652" s="120" t="s">
        <v>1864</v>
      </c>
    </row>
    <row r="3653" spans="1:1" x14ac:dyDescent="0.25">
      <c r="A3653" s="120" t="s">
        <v>1865</v>
      </c>
    </row>
    <row r="3654" spans="1:1" x14ac:dyDescent="0.25">
      <c r="A3654" s="120" t="s">
        <v>1866</v>
      </c>
    </row>
    <row r="3655" spans="1:1" x14ac:dyDescent="0.25">
      <c r="A3655" s="120" t="s">
        <v>1867</v>
      </c>
    </row>
    <row r="3656" spans="1:1" x14ac:dyDescent="0.25">
      <c r="A3656" s="120" t="s">
        <v>1868</v>
      </c>
    </row>
    <row r="3657" spans="1:1" x14ac:dyDescent="0.25">
      <c r="A3657" s="120" t="s">
        <v>1869</v>
      </c>
    </row>
    <row r="3658" spans="1:1" x14ac:dyDescent="0.25">
      <c r="A3658" s="120" t="s">
        <v>1870</v>
      </c>
    </row>
    <row r="3659" spans="1:1" x14ac:dyDescent="0.25">
      <c r="A3659" s="120" t="s">
        <v>1871</v>
      </c>
    </row>
    <row r="3660" spans="1:1" x14ac:dyDescent="0.25">
      <c r="A3660" s="120" t="s">
        <v>1872</v>
      </c>
    </row>
    <row r="3661" spans="1:1" x14ac:dyDescent="0.25">
      <c r="A3661" s="120" t="s">
        <v>1873</v>
      </c>
    </row>
    <row r="3662" spans="1:1" x14ac:dyDescent="0.25">
      <c r="A3662" s="120" t="s">
        <v>1874</v>
      </c>
    </row>
    <row r="3663" spans="1:1" x14ac:dyDescent="0.25">
      <c r="A3663" s="120" t="s">
        <v>1875</v>
      </c>
    </row>
    <row r="3664" spans="1:1" x14ac:dyDescent="0.25">
      <c r="A3664" s="120" t="s">
        <v>1876</v>
      </c>
    </row>
    <row r="3665" spans="1:1" x14ac:dyDescent="0.25">
      <c r="A3665" s="120" t="s">
        <v>1877</v>
      </c>
    </row>
    <row r="3666" spans="1:1" x14ac:dyDescent="0.25">
      <c r="A3666" s="120" t="s">
        <v>1878</v>
      </c>
    </row>
    <row r="3667" spans="1:1" x14ac:dyDescent="0.25">
      <c r="A3667" s="120" t="s">
        <v>1879</v>
      </c>
    </row>
    <row r="3668" spans="1:1" x14ac:dyDescent="0.25">
      <c r="A3668" s="120" t="s">
        <v>1880</v>
      </c>
    </row>
    <row r="3669" spans="1:1" x14ac:dyDescent="0.25">
      <c r="A3669" s="120" t="s">
        <v>1881</v>
      </c>
    </row>
    <row r="3670" spans="1:1" x14ac:dyDescent="0.25">
      <c r="A3670" s="119">
        <v>890972060</v>
      </c>
    </row>
    <row r="3671" spans="1:1" x14ac:dyDescent="0.25">
      <c r="A3671" s="120" t="s">
        <v>4580</v>
      </c>
    </row>
    <row r="3672" spans="1:1" x14ac:dyDescent="0.25">
      <c r="A3672" s="120" t="s">
        <v>4583</v>
      </c>
    </row>
    <row r="3673" spans="1:1" x14ac:dyDescent="0.25">
      <c r="A3673" s="120" t="s">
        <v>4584</v>
      </c>
    </row>
    <row r="3674" spans="1:1" x14ac:dyDescent="0.25">
      <c r="A3674" s="120" t="s">
        <v>4585</v>
      </c>
    </row>
    <row r="3675" spans="1:1" x14ac:dyDescent="0.25">
      <c r="A3675" s="120" t="s">
        <v>4587</v>
      </c>
    </row>
    <row r="3676" spans="1:1" x14ac:dyDescent="0.25">
      <c r="A3676" s="120" t="s">
        <v>4588</v>
      </c>
    </row>
    <row r="3677" spans="1:1" x14ac:dyDescent="0.25">
      <c r="A3677" s="120" t="s">
        <v>4589</v>
      </c>
    </row>
    <row r="3678" spans="1:1" x14ac:dyDescent="0.25">
      <c r="A3678" s="120" t="s">
        <v>4590</v>
      </c>
    </row>
    <row r="3679" spans="1:1" x14ac:dyDescent="0.25">
      <c r="A3679" s="120" t="s">
        <v>4591</v>
      </c>
    </row>
    <row r="3680" spans="1:1" x14ac:dyDescent="0.25">
      <c r="A3680" s="120" t="s">
        <v>4592</v>
      </c>
    </row>
    <row r="3681" spans="1:1" x14ac:dyDescent="0.25">
      <c r="A3681" s="120" t="s">
        <v>4593</v>
      </c>
    </row>
    <row r="3682" spans="1:1" x14ac:dyDescent="0.25">
      <c r="A3682" s="120" t="s">
        <v>4594</v>
      </c>
    </row>
    <row r="3683" spans="1:1" x14ac:dyDescent="0.25">
      <c r="A3683" s="120" t="s">
        <v>4595</v>
      </c>
    </row>
    <row r="3684" spans="1:1" x14ac:dyDescent="0.25">
      <c r="A3684" s="120" t="s">
        <v>4596</v>
      </c>
    </row>
    <row r="3685" spans="1:1" x14ac:dyDescent="0.25">
      <c r="A3685" s="120" t="s">
        <v>4597</v>
      </c>
    </row>
    <row r="3686" spans="1:1" x14ac:dyDescent="0.25">
      <c r="A3686" s="120" t="s">
        <v>4598</v>
      </c>
    </row>
    <row r="3687" spans="1:1" x14ac:dyDescent="0.25">
      <c r="A3687" s="120" t="s">
        <v>4599</v>
      </c>
    </row>
    <row r="3688" spans="1:1" x14ac:dyDescent="0.25">
      <c r="A3688" s="120" t="s">
        <v>4600</v>
      </c>
    </row>
    <row r="3689" spans="1:1" x14ac:dyDescent="0.25">
      <c r="A3689" s="120" t="s">
        <v>4601</v>
      </c>
    </row>
    <row r="3690" spans="1:1" x14ac:dyDescent="0.25">
      <c r="A3690" s="120" t="s">
        <v>4602</v>
      </c>
    </row>
    <row r="3691" spans="1:1" x14ac:dyDescent="0.25">
      <c r="A3691" s="120" t="s">
        <v>4603</v>
      </c>
    </row>
    <row r="3692" spans="1:1" x14ac:dyDescent="0.25">
      <c r="A3692" s="120" t="s">
        <v>4604</v>
      </c>
    </row>
    <row r="3693" spans="1:1" x14ac:dyDescent="0.25">
      <c r="A3693" s="119">
        <v>890972383</v>
      </c>
    </row>
    <row r="3694" spans="1:1" x14ac:dyDescent="0.25">
      <c r="A3694" s="120" t="s">
        <v>1559</v>
      </c>
    </row>
    <row r="3695" spans="1:1" x14ac:dyDescent="0.25">
      <c r="A3695" s="120" t="s">
        <v>1563</v>
      </c>
    </row>
    <row r="3696" spans="1:1" x14ac:dyDescent="0.25">
      <c r="A3696" s="120" t="s">
        <v>1564</v>
      </c>
    </row>
    <row r="3697" spans="1:1" x14ac:dyDescent="0.25">
      <c r="A3697" s="120" t="s">
        <v>1565</v>
      </c>
    </row>
    <row r="3698" spans="1:1" x14ac:dyDescent="0.25">
      <c r="A3698" s="120" t="s">
        <v>1566</v>
      </c>
    </row>
    <row r="3699" spans="1:1" x14ac:dyDescent="0.25">
      <c r="A3699" s="120" t="s">
        <v>1567</v>
      </c>
    </row>
    <row r="3700" spans="1:1" x14ac:dyDescent="0.25">
      <c r="A3700" s="120" t="s">
        <v>1568</v>
      </c>
    </row>
    <row r="3701" spans="1:1" x14ac:dyDescent="0.25">
      <c r="A3701" s="120" t="s">
        <v>1561</v>
      </c>
    </row>
    <row r="3702" spans="1:1" x14ac:dyDescent="0.25">
      <c r="A3702" s="120" t="s">
        <v>1569</v>
      </c>
    </row>
    <row r="3703" spans="1:1" x14ac:dyDescent="0.25">
      <c r="A3703" s="120" t="s">
        <v>1570</v>
      </c>
    </row>
    <row r="3704" spans="1:1" x14ac:dyDescent="0.25">
      <c r="A3704" s="120" t="s">
        <v>1571</v>
      </c>
    </row>
    <row r="3705" spans="1:1" x14ac:dyDescent="0.25">
      <c r="A3705" s="120" t="s">
        <v>1585</v>
      </c>
    </row>
    <row r="3706" spans="1:1" x14ac:dyDescent="0.25">
      <c r="A3706" s="120" t="s">
        <v>1572</v>
      </c>
    </row>
    <row r="3707" spans="1:1" x14ac:dyDescent="0.25">
      <c r="A3707" s="120" t="s">
        <v>1573</v>
      </c>
    </row>
    <row r="3708" spans="1:1" x14ac:dyDescent="0.25">
      <c r="A3708" s="120" t="s">
        <v>1574</v>
      </c>
    </row>
    <row r="3709" spans="1:1" x14ac:dyDescent="0.25">
      <c r="A3709" s="120" t="s">
        <v>1575</v>
      </c>
    </row>
    <row r="3710" spans="1:1" x14ac:dyDescent="0.25">
      <c r="A3710" s="120" t="s">
        <v>1576</v>
      </c>
    </row>
    <row r="3711" spans="1:1" x14ac:dyDescent="0.25">
      <c r="A3711" s="120" t="s">
        <v>1577</v>
      </c>
    </row>
    <row r="3712" spans="1:1" x14ac:dyDescent="0.25">
      <c r="A3712" s="120" t="s">
        <v>1578</v>
      </c>
    </row>
    <row r="3713" spans="1:1" x14ac:dyDescent="0.25">
      <c r="A3713" s="120" t="s">
        <v>1579</v>
      </c>
    </row>
    <row r="3714" spans="1:1" x14ac:dyDescent="0.25">
      <c r="A3714" s="120" t="s">
        <v>1580</v>
      </c>
    </row>
    <row r="3715" spans="1:1" x14ac:dyDescent="0.25">
      <c r="A3715" s="120" t="s">
        <v>1581</v>
      </c>
    </row>
    <row r="3716" spans="1:1" x14ac:dyDescent="0.25">
      <c r="A3716" s="120" t="s">
        <v>1582</v>
      </c>
    </row>
    <row r="3717" spans="1:1" x14ac:dyDescent="0.25">
      <c r="A3717" s="120" t="s">
        <v>1583</v>
      </c>
    </row>
    <row r="3718" spans="1:1" x14ac:dyDescent="0.25">
      <c r="A3718" s="120" t="s">
        <v>1584</v>
      </c>
    </row>
    <row r="3719" spans="1:1" x14ac:dyDescent="0.25">
      <c r="A3719" s="120" t="s">
        <v>1586</v>
      </c>
    </row>
    <row r="3720" spans="1:1" x14ac:dyDescent="0.25">
      <c r="A3720" s="119">
        <v>890972417</v>
      </c>
    </row>
    <row r="3721" spans="1:1" x14ac:dyDescent="0.25">
      <c r="A3721" s="120" t="s">
        <v>2756</v>
      </c>
    </row>
    <row r="3722" spans="1:1" x14ac:dyDescent="0.25">
      <c r="A3722" s="120" t="s">
        <v>2758</v>
      </c>
    </row>
    <row r="3723" spans="1:1" x14ac:dyDescent="0.25">
      <c r="A3723" s="120" t="s">
        <v>2759</v>
      </c>
    </row>
    <row r="3724" spans="1:1" x14ac:dyDescent="0.25">
      <c r="A3724" s="120" t="s">
        <v>2761</v>
      </c>
    </row>
    <row r="3725" spans="1:1" x14ac:dyDescent="0.25">
      <c r="A3725" s="120" t="s">
        <v>1666</v>
      </c>
    </row>
    <row r="3726" spans="1:1" x14ac:dyDescent="0.25">
      <c r="A3726" s="120" t="s">
        <v>2762</v>
      </c>
    </row>
    <row r="3727" spans="1:1" x14ac:dyDescent="0.25">
      <c r="A3727" s="120" t="s">
        <v>2764</v>
      </c>
    </row>
    <row r="3728" spans="1:1" x14ac:dyDescent="0.25">
      <c r="A3728" s="120" t="s">
        <v>2765</v>
      </c>
    </row>
    <row r="3729" spans="1:1" x14ac:dyDescent="0.25">
      <c r="A3729" s="120" t="s">
        <v>2766</v>
      </c>
    </row>
    <row r="3730" spans="1:1" x14ac:dyDescent="0.25">
      <c r="A3730" s="120" t="s">
        <v>2767</v>
      </c>
    </row>
    <row r="3731" spans="1:1" x14ac:dyDescent="0.25">
      <c r="A3731" s="120" t="s">
        <v>2768</v>
      </c>
    </row>
    <row r="3732" spans="1:1" x14ac:dyDescent="0.25">
      <c r="A3732" s="119">
        <v>890972680</v>
      </c>
    </row>
    <row r="3733" spans="1:1" x14ac:dyDescent="0.25">
      <c r="A3733" s="120" t="s">
        <v>3369</v>
      </c>
    </row>
    <row r="3734" spans="1:1" x14ac:dyDescent="0.25">
      <c r="A3734" s="120" t="s">
        <v>3389</v>
      </c>
    </row>
    <row r="3735" spans="1:1" x14ac:dyDescent="0.25">
      <c r="A3735" s="120" t="s">
        <v>3390</v>
      </c>
    </row>
    <row r="3736" spans="1:1" x14ac:dyDescent="0.25">
      <c r="A3736" s="120" t="s">
        <v>3391</v>
      </c>
    </row>
    <row r="3737" spans="1:1" x14ac:dyDescent="0.25">
      <c r="A3737" s="120" t="s">
        <v>2240</v>
      </c>
    </row>
    <row r="3738" spans="1:1" x14ac:dyDescent="0.25">
      <c r="A3738" s="120" t="s">
        <v>3387</v>
      </c>
    </row>
    <row r="3739" spans="1:1" x14ac:dyDescent="0.25">
      <c r="A3739" s="120" t="s">
        <v>3392</v>
      </c>
    </row>
    <row r="3740" spans="1:1" x14ac:dyDescent="0.25">
      <c r="A3740" s="120" t="s">
        <v>3393</v>
      </c>
    </row>
    <row r="3741" spans="1:1" x14ac:dyDescent="0.25">
      <c r="A3741" s="120" t="s">
        <v>3394</v>
      </c>
    </row>
    <row r="3742" spans="1:1" x14ac:dyDescent="0.25">
      <c r="A3742" s="120" t="s">
        <v>3395</v>
      </c>
    </row>
    <row r="3743" spans="1:1" x14ac:dyDescent="0.25">
      <c r="A3743" s="120" t="s">
        <v>3396</v>
      </c>
    </row>
    <row r="3744" spans="1:1" x14ac:dyDescent="0.25">
      <c r="A3744" s="120" t="s">
        <v>3397</v>
      </c>
    </row>
    <row r="3745" spans="1:1" x14ac:dyDescent="0.25">
      <c r="A3745" s="120" t="s">
        <v>990</v>
      </c>
    </row>
    <row r="3746" spans="1:1" x14ac:dyDescent="0.25">
      <c r="A3746" s="120" t="s">
        <v>3398</v>
      </c>
    </row>
    <row r="3747" spans="1:1" x14ac:dyDescent="0.25">
      <c r="A3747" s="120" t="s">
        <v>2420</v>
      </c>
    </row>
    <row r="3748" spans="1:1" x14ac:dyDescent="0.25">
      <c r="A3748" s="120" t="s">
        <v>3399</v>
      </c>
    </row>
    <row r="3749" spans="1:1" x14ac:dyDescent="0.25">
      <c r="A3749" s="120" t="s">
        <v>3400</v>
      </c>
    </row>
    <row r="3750" spans="1:1" x14ac:dyDescent="0.25">
      <c r="A3750" s="120" t="s">
        <v>3401</v>
      </c>
    </row>
    <row r="3751" spans="1:1" x14ac:dyDescent="0.25">
      <c r="A3751" s="120" t="s">
        <v>3402</v>
      </c>
    </row>
    <row r="3752" spans="1:1" x14ac:dyDescent="0.25">
      <c r="A3752" s="120" t="s">
        <v>3403</v>
      </c>
    </row>
    <row r="3753" spans="1:1" x14ac:dyDescent="0.25">
      <c r="A3753" s="119">
        <v>890972698</v>
      </c>
    </row>
    <row r="3754" spans="1:1" x14ac:dyDescent="0.25">
      <c r="A3754" s="120" t="s">
        <v>3365</v>
      </c>
    </row>
    <row r="3755" spans="1:1" x14ac:dyDescent="0.25">
      <c r="A3755" s="120" t="s">
        <v>3370</v>
      </c>
    </row>
    <row r="3756" spans="1:1" x14ac:dyDescent="0.25">
      <c r="A3756" s="120" t="s">
        <v>3371</v>
      </c>
    </row>
    <row r="3757" spans="1:1" x14ac:dyDescent="0.25">
      <c r="A3757" s="120" t="s">
        <v>3372</v>
      </c>
    </row>
    <row r="3758" spans="1:1" x14ac:dyDescent="0.25">
      <c r="A3758" s="120" t="s">
        <v>3373</v>
      </c>
    </row>
    <row r="3759" spans="1:1" x14ac:dyDescent="0.25">
      <c r="A3759" s="120" t="s">
        <v>3375</v>
      </c>
    </row>
    <row r="3760" spans="1:1" x14ac:dyDescent="0.25">
      <c r="A3760" s="120" t="s">
        <v>3376</v>
      </c>
    </row>
    <row r="3761" spans="1:1" x14ac:dyDescent="0.25">
      <c r="A3761" s="120" t="s">
        <v>3377</v>
      </c>
    </row>
    <row r="3762" spans="1:1" x14ac:dyDescent="0.25">
      <c r="A3762" s="120" t="s">
        <v>3378</v>
      </c>
    </row>
    <row r="3763" spans="1:1" x14ac:dyDescent="0.25">
      <c r="A3763" s="120" t="s">
        <v>3379</v>
      </c>
    </row>
    <row r="3764" spans="1:1" x14ac:dyDescent="0.25">
      <c r="A3764" s="120" t="s">
        <v>3380</v>
      </c>
    </row>
    <row r="3765" spans="1:1" x14ac:dyDescent="0.25">
      <c r="A3765" s="120" t="s">
        <v>3381</v>
      </c>
    </row>
    <row r="3766" spans="1:1" x14ac:dyDescent="0.25">
      <c r="A3766" s="120" t="s">
        <v>3382</v>
      </c>
    </row>
    <row r="3767" spans="1:1" x14ac:dyDescent="0.25">
      <c r="A3767" s="120" t="s">
        <v>3383</v>
      </c>
    </row>
    <row r="3768" spans="1:1" x14ac:dyDescent="0.25">
      <c r="A3768" s="120" t="s">
        <v>3384</v>
      </c>
    </row>
    <row r="3769" spans="1:1" x14ac:dyDescent="0.25">
      <c r="A3769" s="120" t="s">
        <v>3385</v>
      </c>
    </row>
    <row r="3770" spans="1:1" x14ac:dyDescent="0.25">
      <c r="A3770" s="120" t="s">
        <v>3386</v>
      </c>
    </row>
    <row r="3771" spans="1:1" x14ac:dyDescent="0.25">
      <c r="A3771" s="119">
        <v>890972706</v>
      </c>
    </row>
    <row r="3772" spans="1:1" x14ac:dyDescent="0.25">
      <c r="A3772" s="120" t="s">
        <v>2051</v>
      </c>
    </row>
    <row r="3773" spans="1:1" x14ac:dyDescent="0.25">
      <c r="A3773" s="120" t="s">
        <v>1381</v>
      </c>
    </row>
    <row r="3774" spans="1:1" x14ac:dyDescent="0.25">
      <c r="A3774" s="120" t="s">
        <v>2057</v>
      </c>
    </row>
    <row r="3775" spans="1:1" x14ac:dyDescent="0.25">
      <c r="A3775" s="120" t="s">
        <v>2058</v>
      </c>
    </row>
    <row r="3776" spans="1:1" x14ac:dyDescent="0.25">
      <c r="A3776" s="120" t="s">
        <v>2059</v>
      </c>
    </row>
    <row r="3777" spans="1:1" x14ac:dyDescent="0.25">
      <c r="A3777" s="120" t="s">
        <v>2061</v>
      </c>
    </row>
    <row r="3778" spans="1:1" x14ac:dyDescent="0.25">
      <c r="A3778" s="120" t="s">
        <v>2062</v>
      </c>
    </row>
    <row r="3779" spans="1:1" x14ac:dyDescent="0.25">
      <c r="A3779" s="120" t="s">
        <v>2063</v>
      </c>
    </row>
    <row r="3780" spans="1:1" x14ac:dyDescent="0.25">
      <c r="A3780" s="120" t="s">
        <v>2055</v>
      </c>
    </row>
    <row r="3781" spans="1:1" x14ac:dyDescent="0.25">
      <c r="A3781" s="120" t="s">
        <v>2064</v>
      </c>
    </row>
    <row r="3782" spans="1:1" x14ac:dyDescent="0.25">
      <c r="A3782" s="120" t="s">
        <v>2065</v>
      </c>
    </row>
    <row r="3783" spans="1:1" x14ac:dyDescent="0.25">
      <c r="A3783" s="120" t="s">
        <v>2066</v>
      </c>
    </row>
    <row r="3784" spans="1:1" x14ac:dyDescent="0.25">
      <c r="A3784" s="120" t="s">
        <v>2067</v>
      </c>
    </row>
    <row r="3785" spans="1:1" x14ac:dyDescent="0.25">
      <c r="A3785" s="120" t="s">
        <v>2068</v>
      </c>
    </row>
    <row r="3786" spans="1:1" x14ac:dyDescent="0.25">
      <c r="A3786" s="120" t="s">
        <v>2069</v>
      </c>
    </row>
    <row r="3787" spans="1:1" x14ac:dyDescent="0.25">
      <c r="A3787" s="120" t="s">
        <v>2070</v>
      </c>
    </row>
    <row r="3788" spans="1:1" x14ac:dyDescent="0.25">
      <c r="A3788" s="120" t="s">
        <v>2071</v>
      </c>
    </row>
    <row r="3789" spans="1:1" x14ac:dyDescent="0.25">
      <c r="A3789" s="119">
        <v>890973175</v>
      </c>
    </row>
    <row r="3790" spans="1:1" x14ac:dyDescent="0.25">
      <c r="A3790" s="120" t="s">
        <v>2218</v>
      </c>
    </row>
    <row r="3791" spans="1:1" x14ac:dyDescent="0.25">
      <c r="A3791" s="120" t="s">
        <v>2311</v>
      </c>
    </row>
    <row r="3792" spans="1:1" x14ac:dyDescent="0.25">
      <c r="A3792" s="120" t="s">
        <v>2313</v>
      </c>
    </row>
    <row r="3793" spans="1:1" x14ac:dyDescent="0.25">
      <c r="A3793" s="120" t="s">
        <v>2314</v>
      </c>
    </row>
    <row r="3794" spans="1:1" x14ac:dyDescent="0.25">
      <c r="A3794" s="120" t="s">
        <v>2315</v>
      </c>
    </row>
    <row r="3795" spans="1:1" x14ac:dyDescent="0.25">
      <c r="A3795" s="120" t="s">
        <v>2316</v>
      </c>
    </row>
    <row r="3796" spans="1:1" x14ac:dyDescent="0.25">
      <c r="A3796" s="120" t="s">
        <v>2317</v>
      </c>
    </row>
    <row r="3797" spans="1:1" x14ac:dyDescent="0.25">
      <c r="A3797" s="120" t="s">
        <v>2318</v>
      </c>
    </row>
    <row r="3798" spans="1:1" x14ac:dyDescent="0.25">
      <c r="A3798" s="120" t="s">
        <v>2319</v>
      </c>
    </row>
    <row r="3799" spans="1:1" x14ac:dyDescent="0.25">
      <c r="A3799" s="120" t="s">
        <v>2320</v>
      </c>
    </row>
    <row r="3800" spans="1:1" x14ac:dyDescent="0.25">
      <c r="A3800" s="120" t="s">
        <v>2325</v>
      </c>
    </row>
    <row r="3801" spans="1:1" x14ac:dyDescent="0.25">
      <c r="A3801" s="120" t="s">
        <v>2321</v>
      </c>
    </row>
    <row r="3802" spans="1:1" x14ac:dyDescent="0.25">
      <c r="A3802" s="120" t="s">
        <v>2322</v>
      </c>
    </row>
    <row r="3803" spans="1:1" x14ac:dyDescent="0.25">
      <c r="A3803" s="120" t="s">
        <v>2323</v>
      </c>
    </row>
    <row r="3804" spans="1:1" x14ac:dyDescent="0.25">
      <c r="A3804" s="120" t="s">
        <v>2324</v>
      </c>
    </row>
    <row r="3805" spans="1:1" x14ac:dyDescent="0.25">
      <c r="A3805" s="120" t="s">
        <v>2246</v>
      </c>
    </row>
    <row r="3806" spans="1:1" x14ac:dyDescent="0.25">
      <c r="A3806" s="120" t="s">
        <v>2326</v>
      </c>
    </row>
    <row r="3807" spans="1:1" x14ac:dyDescent="0.25">
      <c r="A3807" s="120" t="s">
        <v>2327</v>
      </c>
    </row>
    <row r="3808" spans="1:1" x14ac:dyDescent="0.25">
      <c r="A3808" s="120" t="s">
        <v>2328</v>
      </c>
    </row>
    <row r="3809" spans="1:1" x14ac:dyDescent="0.25">
      <c r="A3809" s="120" t="s">
        <v>2329</v>
      </c>
    </row>
    <row r="3810" spans="1:1" x14ac:dyDescent="0.25">
      <c r="A3810" s="120" t="s">
        <v>2330</v>
      </c>
    </row>
    <row r="3811" spans="1:1" x14ac:dyDescent="0.25">
      <c r="A3811" s="120" t="s">
        <v>2331</v>
      </c>
    </row>
    <row r="3812" spans="1:1" x14ac:dyDescent="0.25">
      <c r="A3812" s="120" t="s">
        <v>2332</v>
      </c>
    </row>
    <row r="3813" spans="1:1" x14ac:dyDescent="0.25">
      <c r="A3813" s="120" t="s">
        <v>2333</v>
      </c>
    </row>
    <row r="3814" spans="1:1" x14ac:dyDescent="0.25">
      <c r="A3814" s="120" t="s">
        <v>2334</v>
      </c>
    </row>
    <row r="3815" spans="1:1" x14ac:dyDescent="0.25">
      <c r="A3815" s="120" t="s">
        <v>2335</v>
      </c>
    </row>
    <row r="3816" spans="1:1" x14ac:dyDescent="0.25">
      <c r="A3816" s="120" t="s">
        <v>2336</v>
      </c>
    </row>
    <row r="3817" spans="1:1" x14ac:dyDescent="0.25">
      <c r="A3817" s="120" t="s">
        <v>2337</v>
      </c>
    </row>
    <row r="3818" spans="1:1" x14ac:dyDescent="0.25">
      <c r="A3818" s="120" t="s">
        <v>2338</v>
      </c>
    </row>
    <row r="3819" spans="1:1" x14ac:dyDescent="0.25">
      <c r="A3819" s="120" t="s">
        <v>2339</v>
      </c>
    </row>
    <row r="3820" spans="1:1" x14ac:dyDescent="0.25">
      <c r="A3820" s="120" t="s">
        <v>2340</v>
      </c>
    </row>
    <row r="3821" spans="1:1" x14ac:dyDescent="0.25">
      <c r="A3821" s="119">
        <v>890973522</v>
      </c>
    </row>
    <row r="3822" spans="1:1" x14ac:dyDescent="0.25">
      <c r="A3822" s="120" t="s">
        <v>1642</v>
      </c>
    </row>
    <row r="3823" spans="1:1" x14ac:dyDescent="0.25">
      <c r="A3823" s="120" t="s">
        <v>1645</v>
      </c>
    </row>
    <row r="3824" spans="1:1" x14ac:dyDescent="0.25">
      <c r="A3824" s="120" t="s">
        <v>1646</v>
      </c>
    </row>
    <row r="3825" spans="1:1" x14ac:dyDescent="0.25">
      <c r="A3825" s="120" t="s">
        <v>1647</v>
      </c>
    </row>
    <row r="3826" spans="1:1" x14ac:dyDescent="0.25">
      <c r="A3826" s="120" t="s">
        <v>1648</v>
      </c>
    </row>
    <row r="3827" spans="1:1" x14ac:dyDescent="0.25">
      <c r="A3827" s="120" t="s">
        <v>1650</v>
      </c>
    </row>
    <row r="3828" spans="1:1" x14ac:dyDescent="0.25">
      <c r="A3828" s="120" t="s">
        <v>1651</v>
      </c>
    </row>
    <row r="3829" spans="1:1" x14ac:dyDescent="0.25">
      <c r="A3829" s="120" t="s">
        <v>1649</v>
      </c>
    </row>
    <row r="3830" spans="1:1" x14ac:dyDescent="0.25">
      <c r="A3830" s="120" t="s">
        <v>1652</v>
      </c>
    </row>
    <row r="3831" spans="1:1" x14ac:dyDescent="0.25">
      <c r="A3831" s="120" t="s">
        <v>1653</v>
      </c>
    </row>
    <row r="3832" spans="1:1" x14ac:dyDescent="0.25">
      <c r="A3832" s="120" t="s">
        <v>1654</v>
      </c>
    </row>
    <row r="3833" spans="1:1" x14ac:dyDescent="0.25">
      <c r="A3833" s="120" t="s">
        <v>1655</v>
      </c>
    </row>
    <row r="3834" spans="1:1" x14ac:dyDescent="0.25">
      <c r="A3834" s="120" t="s">
        <v>1656</v>
      </c>
    </row>
    <row r="3835" spans="1:1" x14ac:dyDescent="0.25">
      <c r="A3835" s="120" t="s">
        <v>1657</v>
      </c>
    </row>
    <row r="3836" spans="1:1" x14ac:dyDescent="0.25">
      <c r="A3836" s="120" t="s">
        <v>1658</v>
      </c>
    </row>
    <row r="3837" spans="1:1" x14ac:dyDescent="0.25">
      <c r="A3837" s="119">
        <v>890974041</v>
      </c>
    </row>
    <row r="3838" spans="1:1" x14ac:dyDescent="0.25">
      <c r="A3838" s="120" t="s">
        <v>2019</v>
      </c>
    </row>
    <row r="3839" spans="1:1" x14ac:dyDescent="0.25">
      <c r="A3839" s="120" t="s">
        <v>2021</v>
      </c>
    </row>
    <row r="3840" spans="1:1" x14ac:dyDescent="0.25">
      <c r="A3840" s="120" t="s">
        <v>2022</v>
      </c>
    </row>
    <row r="3841" spans="1:1" x14ac:dyDescent="0.25">
      <c r="A3841" s="120" t="s">
        <v>2024</v>
      </c>
    </row>
    <row r="3842" spans="1:1" x14ac:dyDescent="0.25">
      <c r="A3842" s="120" t="s">
        <v>2025</v>
      </c>
    </row>
    <row r="3843" spans="1:1" x14ac:dyDescent="0.25">
      <c r="A3843" s="120" t="s">
        <v>2026</v>
      </c>
    </row>
    <row r="3844" spans="1:1" x14ac:dyDescent="0.25">
      <c r="A3844" s="120" t="s">
        <v>2027</v>
      </c>
    </row>
    <row r="3845" spans="1:1" x14ac:dyDescent="0.25">
      <c r="A3845" s="120" t="s">
        <v>2028</v>
      </c>
    </row>
    <row r="3846" spans="1:1" x14ac:dyDescent="0.25">
      <c r="A3846" s="120" t="s">
        <v>2029</v>
      </c>
    </row>
    <row r="3847" spans="1:1" x14ac:dyDescent="0.25">
      <c r="A3847" s="120" t="s">
        <v>2030</v>
      </c>
    </row>
    <row r="3848" spans="1:1" x14ac:dyDescent="0.25">
      <c r="A3848" s="120" t="s">
        <v>2031</v>
      </c>
    </row>
    <row r="3849" spans="1:1" x14ac:dyDescent="0.25">
      <c r="A3849" s="120" t="s">
        <v>2032</v>
      </c>
    </row>
    <row r="3850" spans="1:1" x14ac:dyDescent="0.25">
      <c r="A3850" s="120" t="s">
        <v>2033</v>
      </c>
    </row>
    <row r="3851" spans="1:1" x14ac:dyDescent="0.25">
      <c r="A3851" s="120" t="s">
        <v>2034</v>
      </c>
    </row>
    <row r="3852" spans="1:1" x14ac:dyDescent="0.25">
      <c r="A3852" s="120" t="s">
        <v>2035</v>
      </c>
    </row>
    <row r="3853" spans="1:1" x14ac:dyDescent="0.25">
      <c r="A3853" s="120" t="s">
        <v>2036</v>
      </c>
    </row>
    <row r="3854" spans="1:1" x14ac:dyDescent="0.25">
      <c r="A3854" s="120" t="s">
        <v>2037</v>
      </c>
    </row>
    <row r="3855" spans="1:1" x14ac:dyDescent="0.25">
      <c r="A3855" s="120" t="s">
        <v>2038</v>
      </c>
    </row>
    <row r="3856" spans="1:1" x14ac:dyDescent="0.25">
      <c r="A3856" s="120" t="s">
        <v>2039</v>
      </c>
    </row>
    <row r="3857" spans="1:1" x14ac:dyDescent="0.25">
      <c r="A3857" s="120" t="s">
        <v>2040</v>
      </c>
    </row>
    <row r="3858" spans="1:1" x14ac:dyDescent="0.25">
      <c r="A3858" s="120" t="s">
        <v>1455</v>
      </c>
    </row>
    <row r="3859" spans="1:1" x14ac:dyDescent="0.25">
      <c r="A3859" s="120" t="s">
        <v>2042</v>
      </c>
    </row>
    <row r="3860" spans="1:1" x14ac:dyDescent="0.25">
      <c r="A3860" s="120" t="s">
        <v>2043</v>
      </c>
    </row>
    <row r="3861" spans="1:1" x14ac:dyDescent="0.25">
      <c r="A3861" s="120" t="s">
        <v>2044</v>
      </c>
    </row>
    <row r="3862" spans="1:1" x14ac:dyDescent="0.25">
      <c r="A3862" s="120" t="s">
        <v>2045</v>
      </c>
    </row>
    <row r="3863" spans="1:1" x14ac:dyDescent="0.25">
      <c r="A3863" s="120" t="s">
        <v>2046</v>
      </c>
    </row>
    <row r="3864" spans="1:1" x14ac:dyDescent="0.25">
      <c r="A3864" s="120" t="s">
        <v>2047</v>
      </c>
    </row>
    <row r="3865" spans="1:1" x14ac:dyDescent="0.25">
      <c r="A3865" s="120" t="s">
        <v>2048</v>
      </c>
    </row>
    <row r="3866" spans="1:1" x14ac:dyDescent="0.25">
      <c r="A3866" s="119">
        <v>890974058</v>
      </c>
    </row>
    <row r="3867" spans="1:1" x14ac:dyDescent="0.25">
      <c r="A3867" s="120" t="s">
        <v>3367</v>
      </c>
    </row>
    <row r="3868" spans="1:1" x14ac:dyDescent="0.25">
      <c r="A3868" s="120" t="s">
        <v>3420</v>
      </c>
    </row>
    <row r="3869" spans="1:1" x14ac:dyDescent="0.25">
      <c r="A3869" s="120" t="s">
        <v>3422</v>
      </c>
    </row>
    <row r="3870" spans="1:1" x14ac:dyDescent="0.25">
      <c r="A3870" s="120" t="s">
        <v>3423</v>
      </c>
    </row>
    <row r="3871" spans="1:1" x14ac:dyDescent="0.25">
      <c r="A3871" s="120" t="s">
        <v>3424</v>
      </c>
    </row>
    <row r="3872" spans="1:1" x14ac:dyDescent="0.25">
      <c r="A3872" s="120" t="s">
        <v>3425</v>
      </c>
    </row>
    <row r="3873" spans="1:1" x14ac:dyDescent="0.25">
      <c r="A3873" s="120" t="s">
        <v>3427</v>
      </c>
    </row>
    <row r="3874" spans="1:1" x14ac:dyDescent="0.25">
      <c r="A3874" s="120" t="s">
        <v>3428</v>
      </c>
    </row>
    <row r="3875" spans="1:1" x14ac:dyDescent="0.25">
      <c r="A3875" s="120" t="s">
        <v>3429</v>
      </c>
    </row>
    <row r="3876" spans="1:1" x14ac:dyDescent="0.25">
      <c r="A3876" s="120" t="s">
        <v>3430</v>
      </c>
    </row>
    <row r="3877" spans="1:1" x14ac:dyDescent="0.25">
      <c r="A3877" s="120" t="s">
        <v>3431</v>
      </c>
    </row>
    <row r="3878" spans="1:1" x14ac:dyDescent="0.25">
      <c r="A3878" s="120" t="s">
        <v>3435</v>
      </c>
    </row>
    <row r="3879" spans="1:1" x14ac:dyDescent="0.25">
      <c r="A3879" s="120" t="s">
        <v>3432</v>
      </c>
    </row>
    <row r="3880" spans="1:1" x14ac:dyDescent="0.25">
      <c r="A3880" s="120" t="s">
        <v>3426</v>
      </c>
    </row>
    <row r="3881" spans="1:1" x14ac:dyDescent="0.25">
      <c r="A3881" s="120" t="s">
        <v>3437</v>
      </c>
    </row>
    <row r="3882" spans="1:1" x14ac:dyDescent="0.25">
      <c r="A3882" s="120" t="s">
        <v>3433</v>
      </c>
    </row>
    <row r="3883" spans="1:1" x14ac:dyDescent="0.25">
      <c r="A3883" s="120" t="s">
        <v>3434</v>
      </c>
    </row>
    <row r="3884" spans="1:1" x14ac:dyDescent="0.25">
      <c r="A3884" s="120" t="s">
        <v>3436</v>
      </c>
    </row>
    <row r="3885" spans="1:1" x14ac:dyDescent="0.25">
      <c r="A3885" s="120" t="s">
        <v>3438</v>
      </c>
    </row>
    <row r="3886" spans="1:1" x14ac:dyDescent="0.25">
      <c r="A3886" s="120" t="s">
        <v>2611</v>
      </c>
    </row>
    <row r="3887" spans="1:1" x14ac:dyDescent="0.25">
      <c r="A3887" s="120" t="s">
        <v>3439</v>
      </c>
    </row>
    <row r="3888" spans="1:1" x14ac:dyDescent="0.25">
      <c r="A3888" s="120" t="s">
        <v>3440</v>
      </c>
    </row>
    <row r="3889" spans="1:1" x14ac:dyDescent="0.25">
      <c r="A3889" s="120" t="s">
        <v>3442</v>
      </c>
    </row>
    <row r="3890" spans="1:1" x14ac:dyDescent="0.25">
      <c r="A3890" s="120" t="s">
        <v>3443</v>
      </c>
    </row>
    <row r="3891" spans="1:1" x14ac:dyDescent="0.25">
      <c r="A3891" s="120" t="s">
        <v>3444</v>
      </c>
    </row>
    <row r="3892" spans="1:1" x14ac:dyDescent="0.25">
      <c r="A3892" s="119">
        <v>890974108</v>
      </c>
    </row>
    <row r="3893" spans="1:1" x14ac:dyDescent="0.25">
      <c r="A3893" s="120" t="s">
        <v>3362</v>
      </c>
    </row>
    <row r="3894" spans="1:1" x14ac:dyDescent="0.25">
      <c r="A3894" s="120" t="s">
        <v>3404</v>
      </c>
    </row>
    <row r="3895" spans="1:1" x14ac:dyDescent="0.25">
      <c r="A3895" s="120" t="s">
        <v>3405</v>
      </c>
    </row>
    <row r="3896" spans="1:1" x14ac:dyDescent="0.25">
      <c r="A3896" s="120" t="s">
        <v>3406</v>
      </c>
    </row>
    <row r="3897" spans="1:1" x14ac:dyDescent="0.25">
      <c r="A3897" s="120" t="s">
        <v>3407</v>
      </c>
    </row>
    <row r="3898" spans="1:1" x14ac:dyDescent="0.25">
      <c r="A3898" s="120" t="s">
        <v>3408</v>
      </c>
    </row>
    <row r="3899" spans="1:1" x14ac:dyDescent="0.25">
      <c r="A3899" s="120" t="s">
        <v>3409</v>
      </c>
    </row>
    <row r="3900" spans="1:1" x14ac:dyDescent="0.25">
      <c r="A3900" s="120" t="s">
        <v>3410</v>
      </c>
    </row>
    <row r="3901" spans="1:1" x14ac:dyDescent="0.25">
      <c r="A3901" s="120" t="s">
        <v>3411</v>
      </c>
    </row>
    <row r="3902" spans="1:1" x14ac:dyDescent="0.25">
      <c r="A3902" s="120" t="s">
        <v>3412</v>
      </c>
    </row>
    <row r="3903" spans="1:1" x14ac:dyDescent="0.25">
      <c r="A3903" s="120" t="s">
        <v>3413</v>
      </c>
    </row>
    <row r="3904" spans="1:1" x14ac:dyDescent="0.25">
      <c r="A3904" s="120" t="s">
        <v>3415</v>
      </c>
    </row>
    <row r="3905" spans="1:1" x14ac:dyDescent="0.25">
      <c r="A3905" s="120" t="s">
        <v>3414</v>
      </c>
    </row>
    <row r="3906" spans="1:1" x14ac:dyDescent="0.25">
      <c r="A3906" s="120" t="s">
        <v>3416</v>
      </c>
    </row>
    <row r="3907" spans="1:1" x14ac:dyDescent="0.25">
      <c r="A3907" s="120" t="s">
        <v>3417</v>
      </c>
    </row>
    <row r="3908" spans="1:1" x14ac:dyDescent="0.25">
      <c r="A3908" s="120" t="s">
        <v>3418</v>
      </c>
    </row>
    <row r="3909" spans="1:1" x14ac:dyDescent="0.25">
      <c r="A3909" s="120" t="s">
        <v>3419</v>
      </c>
    </row>
    <row r="3910" spans="1:1" x14ac:dyDescent="0.25">
      <c r="A3910" s="119">
        <v>890974629</v>
      </c>
    </row>
    <row r="3911" spans="1:1" x14ac:dyDescent="0.25">
      <c r="A3911" s="120" t="s">
        <v>1587</v>
      </c>
    </row>
    <row r="3912" spans="1:1" x14ac:dyDescent="0.25">
      <c r="A3912" s="120" t="s">
        <v>1589</v>
      </c>
    </row>
    <row r="3913" spans="1:1" x14ac:dyDescent="0.25">
      <c r="A3913" s="120" t="s">
        <v>1590</v>
      </c>
    </row>
    <row r="3914" spans="1:1" x14ac:dyDescent="0.25">
      <c r="A3914" s="120" t="s">
        <v>1591</v>
      </c>
    </row>
    <row r="3915" spans="1:1" x14ac:dyDescent="0.25">
      <c r="A3915" s="120" t="s">
        <v>1592</v>
      </c>
    </row>
    <row r="3916" spans="1:1" x14ac:dyDescent="0.25">
      <c r="A3916" s="120" t="s">
        <v>1593</v>
      </c>
    </row>
    <row r="3917" spans="1:1" x14ac:dyDescent="0.25">
      <c r="A3917" s="120" t="s">
        <v>1594</v>
      </c>
    </row>
    <row r="3918" spans="1:1" x14ac:dyDescent="0.25">
      <c r="A3918" s="120" t="s">
        <v>1595</v>
      </c>
    </row>
    <row r="3919" spans="1:1" x14ac:dyDescent="0.25">
      <c r="A3919" s="120" t="s">
        <v>1596</v>
      </c>
    </row>
    <row r="3920" spans="1:1" x14ac:dyDescent="0.25">
      <c r="A3920" s="120" t="s">
        <v>1598</v>
      </c>
    </row>
    <row r="3921" spans="1:1" x14ac:dyDescent="0.25">
      <c r="A3921" s="120" t="s">
        <v>1599</v>
      </c>
    </row>
    <row r="3922" spans="1:1" x14ac:dyDescent="0.25">
      <c r="A3922" s="120" t="s">
        <v>1600</v>
      </c>
    </row>
    <row r="3923" spans="1:1" x14ac:dyDescent="0.25">
      <c r="A3923" s="120" t="s">
        <v>1601</v>
      </c>
    </row>
    <row r="3924" spans="1:1" x14ac:dyDescent="0.25">
      <c r="A3924" s="120" t="s">
        <v>1602</v>
      </c>
    </row>
    <row r="3925" spans="1:1" x14ac:dyDescent="0.25">
      <c r="A3925" s="119">
        <v>890975469</v>
      </c>
    </row>
    <row r="3926" spans="1:1" x14ac:dyDescent="0.25">
      <c r="A3926" s="120" t="s">
        <v>2711</v>
      </c>
    </row>
    <row r="3927" spans="1:1" x14ac:dyDescent="0.25">
      <c r="A3927" s="120" t="s">
        <v>2713</v>
      </c>
    </row>
    <row r="3928" spans="1:1" x14ac:dyDescent="0.25">
      <c r="A3928" s="120" t="s">
        <v>2715</v>
      </c>
    </row>
    <row r="3929" spans="1:1" x14ac:dyDescent="0.25">
      <c r="A3929" s="120" t="s">
        <v>2716</v>
      </c>
    </row>
    <row r="3930" spans="1:1" x14ac:dyDescent="0.25">
      <c r="A3930" s="120" t="s">
        <v>2717</v>
      </c>
    </row>
    <row r="3931" spans="1:1" x14ac:dyDescent="0.25">
      <c r="A3931" s="120" t="s">
        <v>2718</v>
      </c>
    </row>
    <row r="3932" spans="1:1" x14ac:dyDescent="0.25">
      <c r="A3932" s="120" t="s">
        <v>2720</v>
      </c>
    </row>
    <row r="3933" spans="1:1" x14ac:dyDescent="0.25">
      <c r="A3933" s="120" t="s">
        <v>2721</v>
      </c>
    </row>
    <row r="3934" spans="1:1" x14ac:dyDescent="0.25">
      <c r="A3934" s="120" t="s">
        <v>2722</v>
      </c>
    </row>
    <row r="3935" spans="1:1" x14ac:dyDescent="0.25">
      <c r="A3935" s="120" t="s">
        <v>2723</v>
      </c>
    </row>
    <row r="3936" spans="1:1" x14ac:dyDescent="0.25">
      <c r="A3936" s="120" t="s">
        <v>2724</v>
      </c>
    </row>
    <row r="3937" spans="1:1" x14ac:dyDescent="0.25">
      <c r="A3937" s="120" t="s">
        <v>2725</v>
      </c>
    </row>
    <row r="3938" spans="1:1" x14ac:dyDescent="0.25">
      <c r="A3938" s="120" t="s">
        <v>2726</v>
      </c>
    </row>
    <row r="3939" spans="1:1" x14ac:dyDescent="0.25">
      <c r="A3939" s="120" t="s">
        <v>2727</v>
      </c>
    </row>
    <row r="3940" spans="1:1" x14ac:dyDescent="0.25">
      <c r="A3940" s="120" t="s">
        <v>2729</v>
      </c>
    </row>
    <row r="3941" spans="1:1" x14ac:dyDescent="0.25">
      <c r="A3941" s="120" t="s">
        <v>2728</v>
      </c>
    </row>
    <row r="3942" spans="1:1" x14ac:dyDescent="0.25">
      <c r="A3942" s="120" t="s">
        <v>2730</v>
      </c>
    </row>
    <row r="3943" spans="1:1" x14ac:dyDescent="0.25">
      <c r="A3943" s="120" t="s">
        <v>2731</v>
      </c>
    </row>
    <row r="3944" spans="1:1" x14ac:dyDescent="0.25">
      <c r="A3944" s="120" t="s">
        <v>2732</v>
      </c>
    </row>
    <row r="3945" spans="1:1" x14ac:dyDescent="0.25">
      <c r="A3945" s="120" t="s">
        <v>2733</v>
      </c>
    </row>
    <row r="3946" spans="1:1" x14ac:dyDescent="0.25">
      <c r="A3946" s="119">
        <v>900000779</v>
      </c>
    </row>
    <row r="3947" spans="1:1" x14ac:dyDescent="0.25">
      <c r="A3947" s="120" t="s">
        <v>2159</v>
      </c>
    </row>
    <row r="3948" spans="1:1" x14ac:dyDescent="0.25">
      <c r="A3948" s="120" t="s">
        <v>2161</v>
      </c>
    </row>
    <row r="3949" spans="1:1" x14ac:dyDescent="0.25">
      <c r="A3949" s="120" t="s">
        <v>2160</v>
      </c>
    </row>
    <row r="3950" spans="1:1" x14ac:dyDescent="0.25">
      <c r="A3950" s="120" t="s">
        <v>2162</v>
      </c>
    </row>
    <row r="3951" spans="1:1" x14ac:dyDescent="0.25">
      <c r="A3951" s="120" t="s">
        <v>2163</v>
      </c>
    </row>
    <row r="3952" spans="1:1" x14ac:dyDescent="0.25">
      <c r="A3952" s="120" t="s">
        <v>2164</v>
      </c>
    </row>
    <row r="3953" spans="1:1" x14ac:dyDescent="0.25">
      <c r="A3953" s="120" t="s">
        <v>2165</v>
      </c>
    </row>
    <row r="3954" spans="1:1" x14ac:dyDescent="0.25">
      <c r="A3954" s="119">
        <v>900004425</v>
      </c>
    </row>
    <row r="3955" spans="1:1" x14ac:dyDescent="0.25">
      <c r="A3955" s="120" t="s">
        <v>2487</v>
      </c>
    </row>
    <row r="3956" spans="1:1" x14ac:dyDescent="0.25">
      <c r="A3956" s="120" t="s">
        <v>2489</v>
      </c>
    </row>
    <row r="3957" spans="1:1" x14ac:dyDescent="0.25">
      <c r="A3957" s="120" t="s">
        <v>2458</v>
      </c>
    </row>
    <row r="3958" spans="1:1" x14ac:dyDescent="0.25">
      <c r="A3958" s="120" t="s">
        <v>2491</v>
      </c>
    </row>
    <row r="3959" spans="1:1" x14ac:dyDescent="0.25">
      <c r="A3959" s="120" t="s">
        <v>2539</v>
      </c>
    </row>
    <row r="3960" spans="1:1" x14ac:dyDescent="0.25">
      <c r="A3960" s="120" t="s">
        <v>2460</v>
      </c>
    </row>
    <row r="3961" spans="1:1" x14ac:dyDescent="0.25">
      <c r="A3961" s="120" t="s">
        <v>2461</v>
      </c>
    </row>
    <row r="3962" spans="1:1" x14ac:dyDescent="0.25">
      <c r="A3962" s="120" t="s">
        <v>2492</v>
      </c>
    </row>
    <row r="3963" spans="1:1" x14ac:dyDescent="0.25">
      <c r="A3963" s="120" t="s">
        <v>2465</v>
      </c>
    </row>
    <row r="3964" spans="1:1" x14ac:dyDescent="0.25">
      <c r="A3964" s="120" t="s">
        <v>2493</v>
      </c>
    </row>
    <row r="3965" spans="1:1" x14ac:dyDescent="0.25">
      <c r="A3965" s="120" t="s">
        <v>2494</v>
      </c>
    </row>
    <row r="3966" spans="1:1" x14ac:dyDescent="0.25">
      <c r="A3966" s="120" t="s">
        <v>2495</v>
      </c>
    </row>
    <row r="3967" spans="1:1" x14ac:dyDescent="0.25">
      <c r="A3967" s="120" t="s">
        <v>2496</v>
      </c>
    </row>
    <row r="3968" spans="1:1" x14ac:dyDescent="0.25">
      <c r="A3968" s="120" t="s">
        <v>2497</v>
      </c>
    </row>
    <row r="3969" spans="1:1" x14ac:dyDescent="0.25">
      <c r="A3969" s="120" t="s">
        <v>2462</v>
      </c>
    </row>
    <row r="3970" spans="1:1" x14ac:dyDescent="0.25">
      <c r="A3970" s="120" t="s">
        <v>2498</v>
      </c>
    </row>
    <row r="3971" spans="1:1" x14ac:dyDescent="0.25">
      <c r="A3971" s="120" t="s">
        <v>2499</v>
      </c>
    </row>
    <row r="3972" spans="1:1" x14ac:dyDescent="0.25">
      <c r="A3972" s="120" t="s">
        <v>2500</v>
      </c>
    </row>
    <row r="3973" spans="1:1" x14ac:dyDescent="0.25">
      <c r="A3973" s="120" t="s">
        <v>2501</v>
      </c>
    </row>
    <row r="3974" spans="1:1" x14ac:dyDescent="0.25">
      <c r="A3974" s="120" t="s">
        <v>2502</v>
      </c>
    </row>
    <row r="3975" spans="1:1" x14ac:dyDescent="0.25">
      <c r="A3975" s="120" t="s">
        <v>2503</v>
      </c>
    </row>
    <row r="3976" spans="1:1" x14ac:dyDescent="0.25">
      <c r="A3976" s="120" t="s">
        <v>2463</v>
      </c>
    </row>
    <row r="3977" spans="1:1" x14ac:dyDescent="0.25">
      <c r="A3977" s="120" t="s">
        <v>2504</v>
      </c>
    </row>
    <row r="3978" spans="1:1" x14ac:dyDescent="0.25">
      <c r="A3978" s="120" t="s">
        <v>2505</v>
      </c>
    </row>
    <row r="3979" spans="1:1" x14ac:dyDescent="0.25">
      <c r="A3979" s="120" t="s">
        <v>2506</v>
      </c>
    </row>
    <row r="3980" spans="1:1" x14ac:dyDescent="0.25">
      <c r="A3980" s="120" t="s">
        <v>2189</v>
      </c>
    </row>
    <row r="3981" spans="1:1" x14ac:dyDescent="0.25">
      <c r="A3981" s="120" t="s">
        <v>2507</v>
      </c>
    </row>
    <row r="3982" spans="1:1" x14ac:dyDescent="0.25">
      <c r="A3982" s="120" t="s">
        <v>2464</v>
      </c>
    </row>
    <row r="3983" spans="1:1" x14ac:dyDescent="0.25">
      <c r="A3983" s="120" t="s">
        <v>2508</v>
      </c>
    </row>
    <row r="3984" spans="1:1" x14ac:dyDescent="0.25">
      <c r="A3984" s="120" t="s">
        <v>2509</v>
      </c>
    </row>
    <row r="3985" spans="1:1" x14ac:dyDescent="0.25">
      <c r="A3985" s="120" t="s">
        <v>2510</v>
      </c>
    </row>
    <row r="3986" spans="1:1" x14ac:dyDescent="0.25">
      <c r="A3986" s="120" t="s">
        <v>2511</v>
      </c>
    </row>
    <row r="3987" spans="1:1" x14ac:dyDescent="0.25">
      <c r="A3987" s="120" t="s">
        <v>2512</v>
      </c>
    </row>
    <row r="3988" spans="1:1" x14ac:dyDescent="0.25">
      <c r="A3988" s="120" t="s">
        <v>2466</v>
      </c>
    </row>
    <row r="3989" spans="1:1" x14ac:dyDescent="0.25">
      <c r="A3989" s="120" t="s">
        <v>2513</v>
      </c>
    </row>
    <row r="3990" spans="1:1" x14ac:dyDescent="0.25">
      <c r="A3990" s="120" t="s">
        <v>2468</v>
      </c>
    </row>
    <row r="3991" spans="1:1" x14ac:dyDescent="0.25">
      <c r="A3991" s="120" t="s">
        <v>2469</v>
      </c>
    </row>
    <row r="3992" spans="1:1" x14ac:dyDescent="0.25">
      <c r="A3992" s="120" t="s">
        <v>2514</v>
      </c>
    </row>
    <row r="3993" spans="1:1" x14ac:dyDescent="0.25">
      <c r="A3993" s="120" t="s">
        <v>2515</v>
      </c>
    </row>
    <row r="3994" spans="1:1" x14ac:dyDescent="0.25">
      <c r="A3994" s="120" t="s">
        <v>2470</v>
      </c>
    </row>
    <row r="3995" spans="1:1" x14ac:dyDescent="0.25">
      <c r="A3995" s="120" t="s">
        <v>2516</v>
      </c>
    </row>
    <row r="3996" spans="1:1" x14ac:dyDescent="0.25">
      <c r="A3996" s="120" t="s">
        <v>2517</v>
      </c>
    </row>
    <row r="3997" spans="1:1" x14ac:dyDescent="0.25">
      <c r="A3997" s="120" t="s">
        <v>2518</v>
      </c>
    </row>
    <row r="3998" spans="1:1" x14ac:dyDescent="0.25">
      <c r="A3998" s="120" t="s">
        <v>2519</v>
      </c>
    </row>
    <row r="3999" spans="1:1" x14ac:dyDescent="0.25">
      <c r="A3999" s="120" t="s">
        <v>2520</v>
      </c>
    </row>
    <row r="4000" spans="1:1" x14ac:dyDescent="0.25">
      <c r="A4000" s="120" t="s">
        <v>2521</v>
      </c>
    </row>
    <row r="4001" spans="1:1" x14ac:dyDescent="0.25">
      <c r="A4001" s="120" t="s">
        <v>2459</v>
      </c>
    </row>
    <row r="4002" spans="1:1" x14ac:dyDescent="0.25">
      <c r="A4002" s="120" t="s">
        <v>2490</v>
      </c>
    </row>
    <row r="4003" spans="1:1" x14ac:dyDescent="0.25">
      <c r="A4003" s="120" t="s">
        <v>2471</v>
      </c>
    </row>
    <row r="4004" spans="1:1" x14ac:dyDescent="0.25">
      <c r="A4004" s="120" t="s">
        <v>2522</v>
      </c>
    </row>
    <row r="4005" spans="1:1" x14ac:dyDescent="0.25">
      <c r="A4005" s="120" t="s">
        <v>2523</v>
      </c>
    </row>
    <row r="4006" spans="1:1" x14ac:dyDescent="0.25">
      <c r="A4006" s="120" t="s">
        <v>2472</v>
      </c>
    </row>
    <row r="4007" spans="1:1" x14ac:dyDescent="0.25">
      <c r="A4007" s="120" t="s">
        <v>2473</v>
      </c>
    </row>
    <row r="4008" spans="1:1" x14ac:dyDescent="0.25">
      <c r="A4008" s="120" t="s">
        <v>2524</v>
      </c>
    </row>
    <row r="4009" spans="1:1" x14ac:dyDescent="0.25">
      <c r="A4009" s="120" t="s">
        <v>2525</v>
      </c>
    </row>
    <row r="4010" spans="1:1" x14ac:dyDescent="0.25">
      <c r="A4010" s="120" t="s">
        <v>2474</v>
      </c>
    </row>
    <row r="4011" spans="1:1" x14ac:dyDescent="0.25">
      <c r="A4011" s="120" t="s">
        <v>2526</v>
      </c>
    </row>
    <row r="4012" spans="1:1" x14ac:dyDescent="0.25">
      <c r="A4012" s="120" t="s">
        <v>2475</v>
      </c>
    </row>
    <row r="4013" spans="1:1" x14ac:dyDescent="0.25">
      <c r="A4013" s="120" t="s">
        <v>2527</v>
      </c>
    </row>
    <row r="4014" spans="1:1" x14ac:dyDescent="0.25">
      <c r="A4014" s="120" t="s">
        <v>2476</v>
      </c>
    </row>
    <row r="4015" spans="1:1" x14ac:dyDescent="0.25">
      <c r="A4015" s="120" t="s">
        <v>2528</v>
      </c>
    </row>
    <row r="4016" spans="1:1" x14ac:dyDescent="0.25">
      <c r="A4016" s="120" t="s">
        <v>2529</v>
      </c>
    </row>
    <row r="4017" spans="1:1" x14ac:dyDescent="0.25">
      <c r="A4017" s="120" t="s">
        <v>2530</v>
      </c>
    </row>
    <row r="4018" spans="1:1" x14ac:dyDescent="0.25">
      <c r="A4018" s="120" t="s">
        <v>2531</v>
      </c>
    </row>
    <row r="4019" spans="1:1" x14ac:dyDescent="0.25">
      <c r="A4019" s="120" t="s">
        <v>2532</v>
      </c>
    </row>
    <row r="4020" spans="1:1" x14ac:dyDescent="0.25">
      <c r="A4020" s="120" t="s">
        <v>2533</v>
      </c>
    </row>
    <row r="4021" spans="1:1" x14ac:dyDescent="0.25">
      <c r="A4021" s="120" t="s">
        <v>2534</v>
      </c>
    </row>
    <row r="4022" spans="1:1" x14ac:dyDescent="0.25">
      <c r="A4022" s="120" t="s">
        <v>2477</v>
      </c>
    </row>
    <row r="4023" spans="1:1" x14ac:dyDescent="0.25">
      <c r="A4023" s="120" t="s">
        <v>2535</v>
      </c>
    </row>
    <row r="4024" spans="1:1" x14ac:dyDescent="0.25">
      <c r="A4024" s="120" t="s">
        <v>2536</v>
      </c>
    </row>
    <row r="4025" spans="1:1" x14ac:dyDescent="0.25">
      <c r="A4025" s="120" t="s">
        <v>2478</v>
      </c>
    </row>
    <row r="4026" spans="1:1" x14ac:dyDescent="0.25">
      <c r="A4026" s="120" t="s">
        <v>2479</v>
      </c>
    </row>
    <row r="4027" spans="1:1" x14ac:dyDescent="0.25">
      <c r="A4027" s="120" t="s">
        <v>2537</v>
      </c>
    </row>
    <row r="4028" spans="1:1" x14ac:dyDescent="0.25">
      <c r="A4028" s="120" t="s">
        <v>2538</v>
      </c>
    </row>
    <row r="4029" spans="1:1" x14ac:dyDescent="0.25">
      <c r="A4029" s="120" t="s">
        <v>2540</v>
      </c>
    </row>
    <row r="4030" spans="1:1" x14ac:dyDescent="0.25">
      <c r="A4030" s="120" t="s">
        <v>2541</v>
      </c>
    </row>
    <row r="4031" spans="1:1" x14ac:dyDescent="0.25">
      <c r="A4031" s="120" t="s">
        <v>2480</v>
      </c>
    </row>
    <row r="4032" spans="1:1" x14ac:dyDescent="0.25">
      <c r="A4032" s="120" t="s">
        <v>2481</v>
      </c>
    </row>
    <row r="4033" spans="1:1" x14ac:dyDescent="0.25">
      <c r="A4033" s="120" t="s">
        <v>2542</v>
      </c>
    </row>
    <row r="4034" spans="1:1" x14ac:dyDescent="0.25">
      <c r="A4034" s="120" t="s">
        <v>2482</v>
      </c>
    </row>
    <row r="4035" spans="1:1" x14ac:dyDescent="0.25">
      <c r="A4035" s="120" t="s">
        <v>2483</v>
      </c>
    </row>
    <row r="4036" spans="1:1" x14ac:dyDescent="0.25">
      <c r="A4036" s="120" t="s">
        <v>2484</v>
      </c>
    </row>
    <row r="4037" spans="1:1" x14ac:dyDescent="0.25">
      <c r="A4037" s="120" t="s">
        <v>2485</v>
      </c>
    </row>
    <row r="4038" spans="1:1" x14ac:dyDescent="0.25">
      <c r="A4038" s="120" t="s">
        <v>2543</v>
      </c>
    </row>
    <row r="4039" spans="1:1" x14ac:dyDescent="0.25">
      <c r="A4039" s="120" t="s">
        <v>2544</v>
      </c>
    </row>
    <row r="4040" spans="1:1" x14ac:dyDescent="0.25">
      <c r="A4040" s="120" t="s">
        <v>2545</v>
      </c>
    </row>
    <row r="4041" spans="1:1" x14ac:dyDescent="0.25">
      <c r="A4041" s="120" t="s">
        <v>2546</v>
      </c>
    </row>
    <row r="4042" spans="1:1" x14ac:dyDescent="0.25">
      <c r="A4042" s="120" t="s">
        <v>2547</v>
      </c>
    </row>
    <row r="4043" spans="1:1" x14ac:dyDescent="0.25">
      <c r="A4043" s="120" t="s">
        <v>2467</v>
      </c>
    </row>
    <row r="4044" spans="1:1" x14ac:dyDescent="0.25">
      <c r="A4044" s="120" t="s">
        <v>2548</v>
      </c>
    </row>
    <row r="4045" spans="1:1" x14ac:dyDescent="0.25">
      <c r="A4045" s="120" t="s">
        <v>2549</v>
      </c>
    </row>
    <row r="4046" spans="1:1" x14ac:dyDescent="0.25">
      <c r="A4046" s="120" t="s">
        <v>2486</v>
      </c>
    </row>
    <row r="4047" spans="1:1" x14ac:dyDescent="0.25">
      <c r="A4047" s="120" t="s">
        <v>2550</v>
      </c>
    </row>
    <row r="4048" spans="1:1" x14ac:dyDescent="0.25">
      <c r="A4048" s="120" t="s">
        <v>2551</v>
      </c>
    </row>
    <row r="4049" spans="1:1" x14ac:dyDescent="0.25">
      <c r="A4049" s="119">
        <v>900004789</v>
      </c>
    </row>
    <row r="4050" spans="1:1" x14ac:dyDescent="0.25">
      <c r="A4050" s="120" t="s">
        <v>1677</v>
      </c>
    </row>
    <row r="4051" spans="1:1" x14ac:dyDescent="0.25">
      <c r="A4051" s="119" t="s">
        <v>4722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3964"/>
  <sheetViews>
    <sheetView topLeftCell="I1" zoomScaleNormal="100" workbookViewId="0">
      <pane ySplit="4" topLeftCell="A5" activePane="bottomLeft" state="frozenSplit"/>
      <selection pane="bottomLeft" activeCell="K7" sqref="K7"/>
    </sheetView>
  </sheetViews>
  <sheetFormatPr baseColWidth="10" defaultColWidth="11.42578125" defaultRowHeight="12.75" customHeight="1" x14ac:dyDescent="0.25"/>
  <cols>
    <col min="1" max="1" width="6" style="64" bestFit="1" customWidth="1"/>
    <col min="2" max="2" width="11.28515625" style="72" customWidth="1"/>
    <col min="3" max="3" width="14.140625" style="72" customWidth="1"/>
    <col min="4" max="7" width="10.85546875" style="64" customWidth="1"/>
    <col min="8" max="8" width="11.5703125" style="64" bestFit="1" customWidth="1"/>
    <col min="9" max="9" width="21.5703125" style="64" customWidth="1"/>
    <col min="10" max="10" width="24" style="65" customWidth="1"/>
    <col min="11" max="11" width="80.28515625" style="65" customWidth="1"/>
    <col min="12" max="12" width="18.5703125" style="73" customWidth="1"/>
    <col min="13" max="13" width="33.42578125" style="65" customWidth="1"/>
    <col min="14" max="14" width="10.28515625" style="65" bestFit="1" customWidth="1"/>
    <col min="15" max="15" width="33.42578125" style="64" customWidth="1"/>
    <col min="16" max="16" width="49.28515625" style="65" customWidth="1"/>
    <col min="17" max="17" width="12.42578125" style="66" customWidth="1"/>
    <col min="18" max="23" width="14.140625" style="65" customWidth="1"/>
    <col min="24" max="16384" width="11.42578125" style="65"/>
  </cols>
  <sheetData>
    <row r="1" spans="1:26" ht="39.75" customHeight="1" x14ac:dyDescent="0.4">
      <c r="A1" s="60" t="s">
        <v>633</v>
      </c>
      <c r="B1" s="61"/>
      <c r="C1" s="61"/>
      <c r="D1" s="62"/>
      <c r="E1" s="62"/>
      <c r="F1" s="62"/>
      <c r="G1" s="62"/>
      <c r="H1" s="63"/>
      <c r="I1" s="63"/>
      <c r="J1" s="63"/>
      <c r="K1" s="63"/>
      <c r="L1" s="63"/>
      <c r="M1" s="63"/>
      <c r="N1" s="63"/>
    </row>
    <row r="2" spans="1:26" ht="27" customHeight="1" x14ac:dyDescent="0.2">
      <c r="A2" s="67"/>
      <c r="B2" s="68"/>
      <c r="C2" s="68"/>
      <c r="D2" s="67"/>
      <c r="E2" s="67"/>
      <c r="F2" s="67"/>
      <c r="G2" s="67"/>
      <c r="H2" s="67"/>
      <c r="I2" s="67"/>
      <c r="J2" s="67"/>
      <c r="K2" s="67"/>
      <c r="L2" s="67"/>
      <c r="M2" s="67"/>
      <c r="N2" s="67"/>
      <c r="R2" s="69"/>
      <c r="S2" s="69">
        <f>R3-S3</f>
        <v>-6</v>
      </c>
      <c r="T2" s="70"/>
      <c r="U2" s="70">
        <f>T3-U3</f>
        <v>0</v>
      </c>
      <c r="V2" s="71"/>
      <c r="W2" s="71">
        <f>V3-W3</f>
        <v>-5</v>
      </c>
    </row>
    <row r="3" spans="1:26" ht="12.75" customHeight="1" x14ac:dyDescent="0.25">
      <c r="R3" s="69">
        <f t="shared" ref="R3:W3" si="0">SUM(R7:R3858)</f>
        <v>6391</v>
      </c>
      <c r="S3" s="69">
        <f t="shared" si="0"/>
        <v>6397</v>
      </c>
      <c r="T3" s="70">
        <f t="shared" si="0"/>
        <v>452</v>
      </c>
      <c r="U3" s="70">
        <f t="shared" si="0"/>
        <v>452</v>
      </c>
      <c r="V3" s="71">
        <f t="shared" si="0"/>
        <v>228</v>
      </c>
      <c r="W3" s="71">
        <f t="shared" si="0"/>
        <v>233</v>
      </c>
    </row>
    <row r="4" spans="1:26" s="74" customFormat="1" ht="48" x14ac:dyDescent="0.25">
      <c r="A4" s="74" t="s">
        <v>634</v>
      </c>
      <c r="B4" s="75" t="s">
        <v>635</v>
      </c>
      <c r="C4" s="75" t="s">
        <v>636</v>
      </c>
      <c r="D4" s="74" t="s">
        <v>637</v>
      </c>
      <c r="E4" s="74" t="s">
        <v>638</v>
      </c>
      <c r="F4" s="74" t="s">
        <v>639</v>
      </c>
      <c r="G4" s="74" t="s">
        <v>640</v>
      </c>
      <c r="H4" s="74" t="s">
        <v>641</v>
      </c>
      <c r="I4" s="77" t="s">
        <v>644</v>
      </c>
      <c r="J4" s="74" t="s">
        <v>642</v>
      </c>
      <c r="L4" s="76" t="s">
        <v>643</v>
      </c>
      <c r="M4" s="74" t="s">
        <v>645</v>
      </c>
      <c r="N4" s="74" t="s">
        <v>646</v>
      </c>
      <c r="O4" s="74" t="s">
        <v>647</v>
      </c>
      <c r="P4" s="74" t="s">
        <v>648</v>
      </c>
      <c r="Q4" s="74" t="s">
        <v>649</v>
      </c>
      <c r="R4" s="78" t="s">
        <v>650</v>
      </c>
      <c r="S4" s="78" t="s">
        <v>651</v>
      </c>
      <c r="T4" s="79" t="s">
        <v>652</v>
      </c>
      <c r="U4" s="79" t="s">
        <v>653</v>
      </c>
      <c r="V4" s="74" t="s">
        <v>654</v>
      </c>
      <c r="W4" s="74" t="s">
        <v>655</v>
      </c>
      <c r="X4" s="74" t="s">
        <v>656</v>
      </c>
      <c r="Y4" s="74" t="s">
        <v>657</v>
      </c>
      <c r="Z4" s="74" t="s">
        <v>658</v>
      </c>
    </row>
    <row r="5" spans="1:26" s="90" customFormat="1" ht="72" x14ac:dyDescent="0.25">
      <c r="A5" s="80">
        <v>71041</v>
      </c>
      <c r="B5" s="81">
        <f>VLOOKUP(A5,'[2]Pop commune'!$A$4:$G$3833,7,FALSE)</f>
        <v>141.74113935418748</v>
      </c>
      <c r="C5" s="82">
        <f>VLOOKUP(A5,'[2]Pop commune'!$A$4:$H$3833,5,FALSE)</f>
        <v>34.655157724833138</v>
      </c>
      <c r="D5" s="83">
        <f t="shared" ref="D5:D68" si="1">E5/Q5</f>
        <v>107.08598162935435</v>
      </c>
      <c r="E5" s="83">
        <f>VLOOKUP(A5,'[2]Pop commune'!$A$4:$G$3833,6,FALSE)</f>
        <v>107.08598162935435</v>
      </c>
      <c r="F5" s="83">
        <f t="shared" ref="F5:F68" si="2">G5/Q5</f>
        <v>199</v>
      </c>
      <c r="G5" s="83">
        <f>VLOOKUP(A5,'[2]Pop commune'!$A$4:$G$3833,4,FALSE)</f>
        <v>199</v>
      </c>
      <c r="H5" s="80">
        <v>71</v>
      </c>
      <c r="I5" s="122">
        <v>710973538</v>
      </c>
      <c r="J5" s="84" t="s">
        <v>659</v>
      </c>
      <c r="K5" s="84" t="s">
        <v>4725</v>
      </c>
      <c r="L5" s="85" t="s">
        <v>660</v>
      </c>
      <c r="M5" s="86" t="s">
        <v>661</v>
      </c>
      <c r="N5" s="87" t="s">
        <v>662</v>
      </c>
      <c r="O5" s="88">
        <v>710011834</v>
      </c>
      <c r="P5" s="89" t="s">
        <v>663</v>
      </c>
      <c r="Q5" s="90">
        <v>1</v>
      </c>
      <c r="Y5" s="65">
        <f>SUMPRODUCT(('[2]Prog 89'!$C$5:$C$10000=A5)*'[2]Prog 89'!$E$5:$F$10000)</f>
        <v>0</v>
      </c>
      <c r="Z5" s="65">
        <f>SUMPRODUCT(('[2]Prog 89'!$C$5:$C$10000=A5)*'[2]Prog 89'!$G$5:$H$10000)</f>
        <v>0</v>
      </c>
    </row>
    <row r="6" spans="1:26" s="90" customFormat="1" ht="60" x14ac:dyDescent="0.25">
      <c r="A6" s="80">
        <v>71487</v>
      </c>
      <c r="B6" s="81">
        <f>VLOOKUP(A6,'[2]Pop commune'!$A$4:$G$3833,7,FALSE)</f>
        <v>45.511363636363797</v>
      </c>
      <c r="C6" s="82">
        <f>VLOOKUP(A6,'[2]Pop commune'!$A$4:$H$3833,5,FALSE)</f>
        <v>30.3409090909092</v>
      </c>
      <c r="D6" s="83">
        <f t="shared" si="1"/>
        <v>15.1704545454546</v>
      </c>
      <c r="E6" s="83">
        <f>VLOOKUP(A6,'[2]Pop commune'!$A$4:$G$3833,6,FALSE)</f>
        <v>15.1704545454546</v>
      </c>
      <c r="F6" s="83">
        <f t="shared" si="2"/>
        <v>178.00000000000065</v>
      </c>
      <c r="G6" s="83">
        <f>VLOOKUP(A6,'[2]Pop commune'!$A$4:$G$3833,4,FALSE)</f>
        <v>178.00000000000065</v>
      </c>
      <c r="H6" s="80">
        <v>71</v>
      </c>
      <c r="I6" s="122">
        <v>710976986</v>
      </c>
      <c r="J6" s="84" t="s">
        <v>664</v>
      </c>
      <c r="K6" s="84" t="s">
        <v>4724</v>
      </c>
      <c r="L6" s="85" t="s">
        <v>665</v>
      </c>
      <c r="M6" s="86" t="s">
        <v>666</v>
      </c>
      <c r="N6" s="87" t="s">
        <v>662</v>
      </c>
      <c r="O6" s="88">
        <v>710970906</v>
      </c>
      <c r="P6" s="89" t="s">
        <v>667</v>
      </c>
      <c r="Q6" s="90">
        <v>1</v>
      </c>
      <c r="Y6" s="65">
        <f>SUMPRODUCT(('[2]Prog 89'!$C$5:$C$10000=A6)*'[2]Prog 89'!$E$5:$F$10000)</f>
        <v>0</v>
      </c>
      <c r="Z6" s="65">
        <f>SUMPRODUCT(('[2]Prog 89'!$C$5:$C$10000=A6)*'[2]Prog 89'!$G$5:$H$10000)</f>
        <v>0</v>
      </c>
    </row>
    <row r="7" spans="1:26" ht="96" x14ac:dyDescent="0.25">
      <c r="A7" s="64">
        <v>25005</v>
      </c>
      <c r="B7" s="81">
        <f>VLOOKUP(A7,'[2]Pop commune'!$A$4:$G$3833,7,FALSE)</f>
        <v>30</v>
      </c>
      <c r="C7" s="82">
        <f>VLOOKUP(A7,'[2]Pop commune'!$A$4:$H$3833,5,FALSE)</f>
        <v>25</v>
      </c>
      <c r="D7" s="83">
        <f t="shared" si="1"/>
        <v>5</v>
      </c>
      <c r="E7" s="83">
        <f>VLOOKUP(A7,'[2]Pop commune'!$A$4:$G$3833,6,FALSE)</f>
        <v>5</v>
      </c>
      <c r="F7" s="83">
        <f t="shared" si="2"/>
        <v>101</v>
      </c>
      <c r="G7" s="83">
        <f>VLOOKUP(A7,'[2]Pop commune'!$A$4:$G$3833,4,FALSE)</f>
        <v>101</v>
      </c>
      <c r="H7" s="64">
        <v>25</v>
      </c>
      <c r="I7" s="122">
        <v>250011228</v>
      </c>
      <c r="J7" s="91" t="s">
        <v>668</v>
      </c>
      <c r="K7" s="121" t="s">
        <v>4780</v>
      </c>
      <c r="L7" s="92" t="s">
        <v>669</v>
      </c>
      <c r="M7" s="65" t="s">
        <v>670</v>
      </c>
      <c r="N7" s="65" t="s">
        <v>662</v>
      </c>
      <c r="O7" s="64">
        <v>250001112</v>
      </c>
      <c r="P7" s="94" t="s">
        <v>293</v>
      </c>
      <c r="Q7" s="90">
        <v>1</v>
      </c>
      <c r="R7" s="95">
        <v>120</v>
      </c>
      <c r="S7" s="65">
        <v>45</v>
      </c>
      <c r="T7" s="65">
        <v>2</v>
      </c>
      <c r="U7" s="65">
        <v>2</v>
      </c>
      <c r="X7" s="65" t="s">
        <v>671</v>
      </c>
      <c r="Y7" s="65">
        <f>SUMPRODUCT(('[2]Prog 89'!$C$5:$C$10000=A7)*'[2]Prog 89'!$E$5:$F$10000)</f>
        <v>0</v>
      </c>
      <c r="Z7" s="65">
        <f>SUMPRODUCT(('[2]Prog 89'!$C$5:$C$10000=A7)*'[2]Prog 89'!$G$5:$H$10000)</f>
        <v>0</v>
      </c>
    </row>
    <row r="8" spans="1:26" ht="12.75" customHeight="1" x14ac:dyDescent="0.25">
      <c r="A8" s="64">
        <v>25006</v>
      </c>
      <c r="B8" s="81">
        <f>VLOOKUP(A8,'[2]Pop commune'!$A$4:$G$3833,7,FALSE)</f>
        <v>20.584158415841578</v>
      </c>
      <c r="C8" s="82">
        <f>VLOOKUP(A8,'[2]Pop commune'!$A$4:$H$3833,5,FALSE)</f>
        <v>12.742574257425741</v>
      </c>
      <c r="D8" s="83">
        <f t="shared" si="1"/>
        <v>7.8415841584158397</v>
      </c>
      <c r="E8" s="83">
        <f>VLOOKUP(A8,'[2]Pop commune'!$A$4:$G$3833,6,FALSE)</f>
        <v>7.8415841584158397</v>
      </c>
      <c r="F8" s="83">
        <f t="shared" si="2"/>
        <v>99</v>
      </c>
      <c r="G8" s="83">
        <f>VLOOKUP(A8,'[2]Pop commune'!$A$4:$G$3833,4,FALSE)</f>
        <v>99</v>
      </c>
      <c r="H8" s="64">
        <v>25</v>
      </c>
      <c r="I8" s="122">
        <v>250011228</v>
      </c>
      <c r="J8" s="91" t="s">
        <v>672</v>
      </c>
      <c r="L8" s="92" t="s">
        <v>673</v>
      </c>
      <c r="M8" s="65" t="s">
        <v>670</v>
      </c>
      <c r="N8" s="65" t="s">
        <v>662</v>
      </c>
      <c r="O8" s="64">
        <v>250001112</v>
      </c>
      <c r="P8" s="94" t="s">
        <v>293</v>
      </c>
      <c r="Q8" s="90">
        <v>1</v>
      </c>
      <c r="R8" s="96"/>
      <c r="X8" s="65" t="s">
        <v>671</v>
      </c>
      <c r="Y8" s="65">
        <f>SUMPRODUCT(('[2]Prog 89'!$C$5:$C$10000=A8)*'[2]Prog 89'!$E$5:$F$10000)</f>
        <v>0</v>
      </c>
      <c r="Z8" s="65">
        <f>SUMPRODUCT(('[2]Prog 89'!$C$5:$C$10000=A8)*'[2]Prog 89'!$G$5:$H$10000)</f>
        <v>0</v>
      </c>
    </row>
    <row r="9" spans="1:26" ht="12.75" customHeight="1" x14ac:dyDescent="0.25">
      <c r="A9" s="64">
        <v>25009</v>
      </c>
      <c r="B9" s="81">
        <f>VLOOKUP(A9,'[2]Pop commune'!$A$4:$G$3833,7,FALSE)</f>
        <v>36</v>
      </c>
      <c r="C9" s="82">
        <f>VLOOKUP(A9,'[2]Pop commune'!$A$4:$H$3833,5,FALSE)</f>
        <v>15</v>
      </c>
      <c r="D9" s="83">
        <f t="shared" si="1"/>
        <v>21</v>
      </c>
      <c r="E9" s="83">
        <f>VLOOKUP(A9,'[2]Pop commune'!$A$4:$G$3833,6,FALSE)</f>
        <v>21</v>
      </c>
      <c r="F9" s="83">
        <f t="shared" si="2"/>
        <v>179</v>
      </c>
      <c r="G9" s="83">
        <f>VLOOKUP(A9,'[2]Pop commune'!$A$4:$G$3833,4,FALSE)</f>
        <v>179</v>
      </c>
      <c r="H9" s="64">
        <v>25</v>
      </c>
      <c r="I9" s="122">
        <v>250011228</v>
      </c>
      <c r="J9" s="91" t="s">
        <v>674</v>
      </c>
      <c r="K9" s="91"/>
      <c r="L9" s="92" t="s">
        <v>673</v>
      </c>
      <c r="M9" s="65" t="s">
        <v>670</v>
      </c>
      <c r="N9" s="65" t="s">
        <v>662</v>
      </c>
      <c r="O9" s="64">
        <v>250001112</v>
      </c>
      <c r="P9" s="94" t="s">
        <v>293</v>
      </c>
      <c r="Q9" s="90">
        <v>1</v>
      </c>
      <c r="X9" s="65" t="s">
        <v>671</v>
      </c>
      <c r="Y9" s="65">
        <f>SUMPRODUCT(('[2]Prog 89'!$C$5:$C$10000=A9)*'[2]Prog 89'!$E$5:$F$10000)</f>
        <v>0</v>
      </c>
      <c r="Z9" s="65">
        <f>SUMPRODUCT(('[2]Prog 89'!$C$5:$C$10000=A9)*'[2]Prog 89'!$G$5:$H$10000)</f>
        <v>0</v>
      </c>
    </row>
    <row r="10" spans="1:26" ht="12.75" customHeight="1" x14ac:dyDescent="0.25">
      <c r="A10" s="64">
        <v>25018</v>
      </c>
      <c r="B10" s="81">
        <f>VLOOKUP(A10,'[2]Pop commune'!$A$4:$G$3833,7,FALSE)</f>
        <v>147.32522796352586</v>
      </c>
      <c r="C10" s="82">
        <f>VLOOKUP(A10,'[2]Pop commune'!$A$4:$H$3833,5,FALSE)</f>
        <v>98.548632218845</v>
      </c>
      <c r="D10" s="83">
        <f t="shared" si="1"/>
        <v>48.776595744680868</v>
      </c>
      <c r="E10" s="83">
        <f>VLOOKUP(A10,'[2]Pop commune'!$A$4:$G$3833,6,FALSE)</f>
        <v>48.776595744680868</v>
      </c>
      <c r="F10" s="83">
        <f t="shared" si="2"/>
        <v>655</v>
      </c>
      <c r="G10" s="83">
        <f>VLOOKUP(A10,'[2]Pop commune'!$A$4:$G$3833,4,FALSE)</f>
        <v>655</v>
      </c>
      <c r="H10" s="64">
        <v>25</v>
      </c>
      <c r="I10" s="122">
        <v>250011228</v>
      </c>
      <c r="J10" s="91" t="s">
        <v>675</v>
      </c>
      <c r="K10" s="91"/>
      <c r="L10" s="92" t="s">
        <v>669</v>
      </c>
      <c r="M10" s="65" t="s">
        <v>670</v>
      </c>
      <c r="N10" s="65" t="s">
        <v>662</v>
      </c>
      <c r="O10" s="64">
        <v>250001112</v>
      </c>
      <c r="P10" s="94" t="s">
        <v>293</v>
      </c>
      <c r="Q10" s="90">
        <v>1</v>
      </c>
      <c r="X10" s="65" t="s">
        <v>671</v>
      </c>
      <c r="Y10" s="65">
        <f>SUMPRODUCT(('[2]Prog 89'!$C$5:$C$10000=A10)*'[2]Prog 89'!$E$5:$F$10000)</f>
        <v>0</v>
      </c>
      <c r="Z10" s="65">
        <f>SUMPRODUCT(('[2]Prog 89'!$C$5:$C$10000=A10)*'[2]Prog 89'!$G$5:$H$10000)</f>
        <v>0</v>
      </c>
    </row>
    <row r="11" spans="1:26" ht="12.75" customHeight="1" x14ac:dyDescent="0.25">
      <c r="A11" s="64">
        <v>25019</v>
      </c>
      <c r="B11" s="81">
        <f>VLOOKUP(A11,'[2]Pop commune'!$A$4:$G$3833,7,FALSE)</f>
        <v>117.734375</v>
      </c>
      <c r="C11" s="82">
        <f>VLOOKUP(A11,'[2]Pop commune'!$A$4:$H$3833,5,FALSE)</f>
        <v>89.90625</v>
      </c>
      <c r="D11" s="83">
        <f t="shared" si="1"/>
        <v>27.828125</v>
      </c>
      <c r="E11" s="83">
        <f>VLOOKUP(A11,'[2]Pop commune'!$A$4:$G$3833,6,FALSE)</f>
        <v>27.828125</v>
      </c>
      <c r="F11" s="83">
        <f t="shared" si="2"/>
        <v>411</v>
      </c>
      <c r="G11" s="83">
        <f>VLOOKUP(A11,'[2]Pop commune'!$A$4:$G$3833,4,FALSE)</f>
        <v>411</v>
      </c>
      <c r="H11" s="64">
        <v>25</v>
      </c>
      <c r="I11" s="122">
        <v>250011228</v>
      </c>
      <c r="J11" s="91" t="s">
        <v>676</v>
      </c>
      <c r="K11" s="91"/>
      <c r="L11" s="92" t="s">
        <v>669</v>
      </c>
      <c r="M11" s="65" t="s">
        <v>670</v>
      </c>
      <c r="N11" s="65" t="s">
        <v>662</v>
      </c>
      <c r="O11" s="64">
        <v>250001112</v>
      </c>
      <c r="P11" s="94" t="s">
        <v>293</v>
      </c>
      <c r="Q11" s="90">
        <v>1</v>
      </c>
      <c r="X11" s="65" t="s">
        <v>671</v>
      </c>
      <c r="Y11" s="65">
        <f>SUMPRODUCT(('[2]Prog 89'!$C$5:$C$10000=A11)*'[2]Prog 89'!$E$5:$F$10000)</f>
        <v>0</v>
      </c>
      <c r="Z11" s="65">
        <f>SUMPRODUCT(('[2]Prog 89'!$C$5:$C$10000=A11)*'[2]Prog 89'!$G$5:$H$10000)</f>
        <v>0</v>
      </c>
    </row>
    <row r="12" spans="1:26" ht="12.75" customHeight="1" x14ac:dyDescent="0.25">
      <c r="A12" s="64">
        <v>25032</v>
      </c>
      <c r="B12" s="81">
        <f>VLOOKUP(A12,'[2]Pop commune'!$A$4:$G$3833,7,FALSE)</f>
        <v>70.156171284635036</v>
      </c>
      <c r="C12" s="82">
        <f>VLOOKUP(A12,'[2]Pop commune'!$A$4:$H$3833,5,FALSE)</f>
        <v>45.707808564231918</v>
      </c>
      <c r="D12" s="83">
        <f t="shared" si="1"/>
        <v>24.448362720403118</v>
      </c>
      <c r="E12" s="83">
        <f>VLOOKUP(A12,'[2]Pop commune'!$A$4:$G$3833,6,FALSE)</f>
        <v>24.448362720403118</v>
      </c>
      <c r="F12" s="83">
        <f t="shared" si="2"/>
        <v>422.00000000000171</v>
      </c>
      <c r="G12" s="83">
        <f>VLOOKUP(A12,'[2]Pop commune'!$A$4:$G$3833,4,FALSE)</f>
        <v>422.00000000000171</v>
      </c>
      <c r="H12" s="64">
        <v>25</v>
      </c>
      <c r="I12" s="122">
        <v>250011228</v>
      </c>
      <c r="J12" s="91" t="s">
        <v>677</v>
      </c>
      <c r="K12" s="91"/>
      <c r="L12" s="92" t="s">
        <v>673</v>
      </c>
      <c r="M12" s="65" t="s">
        <v>670</v>
      </c>
      <c r="N12" s="65" t="s">
        <v>662</v>
      </c>
      <c r="O12" s="64">
        <v>250001112</v>
      </c>
      <c r="P12" s="94" t="s">
        <v>293</v>
      </c>
      <c r="Q12" s="90">
        <v>1</v>
      </c>
      <c r="X12" s="65" t="s">
        <v>671</v>
      </c>
      <c r="Y12" s="65">
        <f>SUMPRODUCT(('[2]Prog 89'!$C$5:$C$10000=A12)*'[2]Prog 89'!$E$5:$F$10000)</f>
        <v>0</v>
      </c>
      <c r="Z12" s="65">
        <f>SUMPRODUCT(('[2]Prog 89'!$C$5:$C$10000=A12)*'[2]Prog 89'!$G$5:$H$10000)</f>
        <v>0</v>
      </c>
    </row>
    <row r="13" spans="1:26" ht="12.75" customHeight="1" x14ac:dyDescent="0.25">
      <c r="A13" s="64">
        <v>25047</v>
      </c>
      <c r="B13" s="81">
        <f>VLOOKUP(A13,'[2]Pop commune'!$A$4:$G$3833,7,FALSE)</f>
        <v>1663</v>
      </c>
      <c r="C13" s="82">
        <f>VLOOKUP(A13,'[2]Pop commune'!$A$4:$H$3833,5,FALSE)</f>
        <v>911</v>
      </c>
      <c r="D13" s="83">
        <f t="shared" si="1"/>
        <v>752</v>
      </c>
      <c r="E13" s="83">
        <f>VLOOKUP(A13,'[2]Pop commune'!$A$4:$G$3833,6,FALSE)</f>
        <v>752</v>
      </c>
      <c r="F13" s="83">
        <f t="shared" si="2"/>
        <v>5291</v>
      </c>
      <c r="G13" s="83">
        <f>VLOOKUP(A13,'[2]Pop commune'!$A$4:$G$3833,4,FALSE)</f>
        <v>5291</v>
      </c>
      <c r="H13" s="64">
        <v>25</v>
      </c>
      <c r="I13" s="122">
        <v>250011228</v>
      </c>
      <c r="J13" s="91" t="s">
        <v>678</v>
      </c>
      <c r="K13" s="91"/>
      <c r="L13" s="92" t="s">
        <v>673</v>
      </c>
      <c r="M13" s="65" t="s">
        <v>670</v>
      </c>
      <c r="N13" s="65" t="s">
        <v>662</v>
      </c>
      <c r="O13" s="64">
        <v>250001112</v>
      </c>
      <c r="P13" s="94" t="s">
        <v>293</v>
      </c>
      <c r="Q13" s="90">
        <v>1</v>
      </c>
      <c r="X13" s="65" t="s">
        <v>671</v>
      </c>
      <c r="Y13" s="65">
        <f>SUMPRODUCT(('[2]Prog 89'!$C$5:$C$10000=A13)*'[2]Prog 89'!$E$5:$F$10000)</f>
        <v>0</v>
      </c>
      <c r="Z13" s="65">
        <f>SUMPRODUCT(('[2]Prog 89'!$C$5:$C$10000=A13)*'[2]Prog 89'!$G$5:$H$10000)</f>
        <v>0</v>
      </c>
    </row>
    <row r="14" spans="1:26" ht="12.75" customHeight="1" x14ac:dyDescent="0.25">
      <c r="A14" s="64">
        <v>25066</v>
      </c>
      <c r="B14" s="81">
        <f>VLOOKUP(A14,'[2]Pop commune'!$A$4:$G$3833,7,FALSE)</f>
        <v>20</v>
      </c>
      <c r="C14" s="82">
        <f>VLOOKUP(A14,'[2]Pop commune'!$A$4:$H$3833,5,FALSE)</f>
        <v>14</v>
      </c>
      <c r="D14" s="83">
        <f t="shared" si="1"/>
        <v>6</v>
      </c>
      <c r="E14" s="83">
        <f>VLOOKUP(A14,'[2]Pop commune'!$A$4:$G$3833,6,FALSE)</f>
        <v>6</v>
      </c>
      <c r="F14" s="83">
        <f t="shared" si="2"/>
        <v>80</v>
      </c>
      <c r="G14" s="83">
        <f>VLOOKUP(A14,'[2]Pop commune'!$A$4:$G$3833,4,FALSE)</f>
        <v>80</v>
      </c>
      <c r="H14" s="64">
        <v>25</v>
      </c>
      <c r="I14" s="122">
        <v>250011228</v>
      </c>
      <c r="J14" s="91" t="s">
        <v>679</v>
      </c>
      <c r="K14" s="91"/>
      <c r="L14" s="92" t="s">
        <v>669</v>
      </c>
      <c r="M14" s="65" t="s">
        <v>670</v>
      </c>
      <c r="N14" s="65" t="s">
        <v>662</v>
      </c>
      <c r="O14" s="64">
        <v>250001112</v>
      </c>
      <c r="P14" s="94" t="s">
        <v>293</v>
      </c>
      <c r="Q14" s="90">
        <v>1</v>
      </c>
      <c r="X14" s="65" t="s">
        <v>671</v>
      </c>
      <c r="Y14" s="65">
        <f>SUMPRODUCT(('[2]Prog 89'!$C$5:$C$10000=A14)*'[2]Prog 89'!$E$5:$F$10000)</f>
        <v>0</v>
      </c>
      <c r="Z14" s="65">
        <f>SUMPRODUCT(('[2]Prog 89'!$C$5:$C$10000=A14)*'[2]Prog 89'!$G$5:$H$10000)</f>
        <v>0</v>
      </c>
    </row>
    <row r="15" spans="1:26" ht="12.75" customHeight="1" x14ac:dyDescent="0.25">
      <c r="A15" s="64">
        <v>25067</v>
      </c>
      <c r="B15" s="81">
        <f>VLOOKUP(A15,'[2]Pop commune'!$A$4:$G$3833,7,FALSE)</f>
        <v>55.714285714285694</v>
      </c>
      <c r="C15" s="82">
        <f>VLOOKUP(A15,'[2]Pop commune'!$A$4:$H$3833,5,FALSE)</f>
        <v>35.81632653061223</v>
      </c>
      <c r="D15" s="83">
        <f t="shared" si="1"/>
        <v>19.897959183673461</v>
      </c>
      <c r="E15" s="83">
        <f>VLOOKUP(A15,'[2]Pop commune'!$A$4:$G$3833,6,FALSE)</f>
        <v>19.897959183673461</v>
      </c>
      <c r="F15" s="83">
        <f t="shared" si="2"/>
        <v>195</v>
      </c>
      <c r="G15" s="83">
        <f>VLOOKUP(A15,'[2]Pop commune'!$A$4:$G$3833,4,FALSE)</f>
        <v>195</v>
      </c>
      <c r="H15" s="64">
        <v>25</v>
      </c>
      <c r="I15" s="122">
        <v>250011228</v>
      </c>
      <c r="J15" s="91" t="s">
        <v>680</v>
      </c>
      <c r="K15" s="91"/>
      <c r="L15" s="92" t="s">
        <v>669</v>
      </c>
      <c r="M15" s="65" t="s">
        <v>670</v>
      </c>
      <c r="N15" s="65" t="s">
        <v>662</v>
      </c>
      <c r="O15" s="64">
        <v>250001112</v>
      </c>
      <c r="P15" s="94" t="s">
        <v>293</v>
      </c>
      <c r="Q15" s="90">
        <v>1</v>
      </c>
      <c r="X15" s="65" t="s">
        <v>671</v>
      </c>
      <c r="Y15" s="65">
        <f>SUMPRODUCT(('[2]Prog 89'!$C$5:$C$10000=A15)*'[2]Prog 89'!$E$5:$F$10000)</f>
        <v>0</v>
      </c>
      <c r="Z15" s="65">
        <f>SUMPRODUCT(('[2]Prog 89'!$C$5:$C$10000=A15)*'[2]Prog 89'!$G$5:$H$10000)</f>
        <v>0</v>
      </c>
    </row>
    <row r="16" spans="1:26" ht="12.75" customHeight="1" x14ac:dyDescent="0.25">
      <c r="A16" s="64">
        <v>25083</v>
      </c>
      <c r="B16" s="81">
        <f>VLOOKUP(A16,'[2]Pop commune'!$A$4:$G$3833,7,FALSE)</f>
        <v>55.255319148936081</v>
      </c>
      <c r="C16" s="82">
        <f>VLOOKUP(A16,'[2]Pop commune'!$A$4:$H$3833,5,FALSE)</f>
        <v>46.9148936170212</v>
      </c>
      <c r="D16" s="83">
        <f t="shared" si="1"/>
        <v>8.3404255319148799</v>
      </c>
      <c r="E16" s="83">
        <f>VLOOKUP(A16,'[2]Pop commune'!$A$4:$G$3833,6,FALSE)</f>
        <v>8.3404255319148799</v>
      </c>
      <c r="F16" s="83">
        <f t="shared" si="2"/>
        <v>196</v>
      </c>
      <c r="G16" s="83">
        <f>VLOOKUP(A16,'[2]Pop commune'!$A$4:$G$3833,4,FALSE)</f>
        <v>196</v>
      </c>
      <c r="H16" s="64">
        <v>25</v>
      </c>
      <c r="I16" s="122">
        <v>250011228</v>
      </c>
      <c r="J16" s="91" t="s">
        <v>681</v>
      </c>
      <c r="K16" s="91"/>
      <c r="L16" s="92" t="s">
        <v>669</v>
      </c>
      <c r="M16" s="65" t="s">
        <v>670</v>
      </c>
      <c r="N16" s="65" t="s">
        <v>662</v>
      </c>
      <c r="O16" s="64">
        <v>250001112</v>
      </c>
      <c r="P16" s="94" t="s">
        <v>293</v>
      </c>
      <c r="Q16" s="90">
        <v>1</v>
      </c>
      <c r="X16" s="65" t="s">
        <v>671</v>
      </c>
      <c r="Y16" s="65">
        <f>SUMPRODUCT(('[2]Prog 89'!$C$5:$C$10000=A16)*'[2]Prog 89'!$E$5:$F$10000)</f>
        <v>0</v>
      </c>
      <c r="Z16" s="65">
        <f>SUMPRODUCT(('[2]Prog 89'!$C$5:$C$10000=A16)*'[2]Prog 89'!$G$5:$H$10000)</f>
        <v>0</v>
      </c>
    </row>
    <row r="17" spans="1:26" ht="12.75" customHeight="1" x14ac:dyDescent="0.25">
      <c r="A17" s="64">
        <v>25087</v>
      </c>
      <c r="B17" s="81">
        <f>VLOOKUP(A17,'[2]Pop commune'!$A$4:$G$3833,7,FALSE)</f>
        <v>44</v>
      </c>
      <c r="C17" s="82">
        <f>VLOOKUP(A17,'[2]Pop commune'!$A$4:$H$3833,5,FALSE)</f>
        <v>37</v>
      </c>
      <c r="D17" s="83">
        <f t="shared" si="1"/>
        <v>7</v>
      </c>
      <c r="E17" s="83">
        <f>VLOOKUP(A17,'[2]Pop commune'!$A$4:$G$3833,6,FALSE)</f>
        <v>7</v>
      </c>
      <c r="F17" s="83">
        <f t="shared" si="2"/>
        <v>176</v>
      </c>
      <c r="G17" s="83">
        <f>VLOOKUP(A17,'[2]Pop commune'!$A$4:$G$3833,4,FALSE)</f>
        <v>176</v>
      </c>
      <c r="H17" s="64">
        <v>25</v>
      </c>
      <c r="I17" s="122">
        <v>250011228</v>
      </c>
      <c r="J17" s="91" t="s">
        <v>682</v>
      </c>
      <c r="K17" s="91"/>
      <c r="L17" s="92" t="s">
        <v>669</v>
      </c>
      <c r="M17" s="65" t="s">
        <v>670</v>
      </c>
      <c r="N17" s="65" t="s">
        <v>662</v>
      </c>
      <c r="O17" s="64">
        <v>250001112</v>
      </c>
      <c r="P17" s="94" t="s">
        <v>293</v>
      </c>
      <c r="Q17" s="90">
        <v>1</v>
      </c>
      <c r="X17" s="65" t="s">
        <v>671</v>
      </c>
      <c r="Y17" s="65">
        <f>SUMPRODUCT(('[2]Prog 89'!$C$5:$C$10000=A17)*'[2]Prog 89'!$E$5:$F$10000)</f>
        <v>0</v>
      </c>
      <c r="Z17" s="65">
        <f>SUMPRODUCT(('[2]Prog 89'!$C$5:$C$10000=A17)*'[2]Prog 89'!$G$5:$H$10000)</f>
        <v>0</v>
      </c>
    </row>
    <row r="18" spans="1:26" ht="12.75" customHeight="1" x14ac:dyDescent="0.25">
      <c r="A18" s="64">
        <v>25089</v>
      </c>
      <c r="B18" s="81">
        <f>VLOOKUP(A18,'[2]Pop commune'!$A$4:$G$3833,7,FALSE)</f>
        <v>24.705882352941174</v>
      </c>
      <c r="C18" s="82">
        <f>VLOOKUP(A18,'[2]Pop commune'!$A$4:$H$3833,5,FALSE)</f>
        <v>12.847058823529411</v>
      </c>
      <c r="D18" s="83">
        <f t="shared" si="1"/>
        <v>11.858823529411763</v>
      </c>
      <c r="E18" s="83">
        <f>VLOOKUP(A18,'[2]Pop commune'!$A$4:$G$3833,6,FALSE)</f>
        <v>11.858823529411763</v>
      </c>
      <c r="F18" s="83">
        <f t="shared" si="2"/>
        <v>84</v>
      </c>
      <c r="G18" s="83">
        <f>VLOOKUP(A18,'[2]Pop commune'!$A$4:$G$3833,4,FALSE)</f>
        <v>84</v>
      </c>
      <c r="H18" s="64">
        <v>25</v>
      </c>
      <c r="I18" s="122">
        <v>250011228</v>
      </c>
      <c r="J18" s="91" t="s">
        <v>683</v>
      </c>
      <c r="K18" s="91"/>
      <c r="L18" s="92" t="s">
        <v>684</v>
      </c>
      <c r="M18" s="65" t="s">
        <v>670</v>
      </c>
      <c r="N18" s="65" t="s">
        <v>662</v>
      </c>
      <c r="O18" s="64">
        <v>250001112</v>
      </c>
      <c r="P18" s="94" t="s">
        <v>293</v>
      </c>
      <c r="Q18" s="90">
        <v>1</v>
      </c>
      <c r="X18" s="65" t="s">
        <v>671</v>
      </c>
      <c r="Y18" s="65">
        <f>SUMPRODUCT(('[2]Prog 89'!$C$5:$C$10000=A18)*'[2]Prog 89'!$E$5:$F$10000)</f>
        <v>0</v>
      </c>
      <c r="Z18" s="65">
        <f>SUMPRODUCT(('[2]Prog 89'!$C$5:$C$10000=A18)*'[2]Prog 89'!$G$5:$H$10000)</f>
        <v>0</v>
      </c>
    </row>
    <row r="19" spans="1:26" ht="12.75" customHeight="1" x14ac:dyDescent="0.25">
      <c r="A19" s="64">
        <v>25094</v>
      </c>
      <c r="B19" s="81">
        <f>VLOOKUP(A19,'[2]Pop commune'!$A$4:$G$3833,7,FALSE)</f>
        <v>24</v>
      </c>
      <c r="C19" s="82">
        <f>VLOOKUP(A19,'[2]Pop commune'!$A$4:$H$3833,5,FALSE)</f>
        <v>21</v>
      </c>
      <c r="D19" s="83">
        <f t="shared" si="1"/>
        <v>3</v>
      </c>
      <c r="E19" s="83">
        <f>VLOOKUP(A19,'[2]Pop commune'!$A$4:$G$3833,6,FALSE)</f>
        <v>3</v>
      </c>
      <c r="F19" s="83">
        <f t="shared" si="2"/>
        <v>111</v>
      </c>
      <c r="G19" s="83">
        <f>VLOOKUP(A19,'[2]Pop commune'!$A$4:$G$3833,4,FALSE)</f>
        <v>111</v>
      </c>
      <c r="H19" s="64">
        <v>25</v>
      </c>
      <c r="I19" s="122">
        <v>250011228</v>
      </c>
      <c r="J19" s="91" t="s">
        <v>685</v>
      </c>
      <c r="K19" s="91"/>
      <c r="L19" s="92" t="s">
        <v>673</v>
      </c>
      <c r="M19" s="65" t="s">
        <v>670</v>
      </c>
      <c r="N19" s="65" t="s">
        <v>662</v>
      </c>
      <c r="O19" s="64">
        <v>250001112</v>
      </c>
      <c r="P19" s="94" t="s">
        <v>293</v>
      </c>
      <c r="Q19" s="90">
        <v>1</v>
      </c>
      <c r="X19" s="65" t="s">
        <v>671</v>
      </c>
      <c r="Y19" s="65">
        <f>SUMPRODUCT(('[2]Prog 89'!$C$5:$C$10000=A19)*'[2]Prog 89'!$E$5:$F$10000)</f>
        <v>0</v>
      </c>
      <c r="Z19" s="65">
        <f>SUMPRODUCT(('[2]Prog 89'!$C$5:$C$10000=A19)*'[2]Prog 89'!$G$5:$H$10000)</f>
        <v>0</v>
      </c>
    </row>
    <row r="20" spans="1:26" ht="12.75" customHeight="1" x14ac:dyDescent="0.25">
      <c r="A20" s="64">
        <v>25140</v>
      </c>
      <c r="B20" s="81">
        <f>VLOOKUP(A20,'[2]Pop commune'!$A$4:$G$3833,7,FALSE)</f>
        <v>50.96296296296304</v>
      </c>
      <c r="C20" s="82">
        <f>VLOOKUP(A20,'[2]Pop commune'!$A$4:$H$3833,5,FALSE)</f>
        <v>40.345679012345741</v>
      </c>
      <c r="D20" s="83">
        <f t="shared" si="1"/>
        <v>10.617283950617299</v>
      </c>
      <c r="E20" s="83">
        <f>VLOOKUP(A20,'[2]Pop commune'!$A$4:$G$3833,6,FALSE)</f>
        <v>10.617283950617299</v>
      </c>
      <c r="F20" s="83">
        <f t="shared" si="2"/>
        <v>172</v>
      </c>
      <c r="G20" s="83">
        <f>VLOOKUP(A20,'[2]Pop commune'!$A$4:$G$3833,4,FALSE)</f>
        <v>172</v>
      </c>
      <c r="H20" s="64">
        <v>25</v>
      </c>
      <c r="I20" s="122">
        <v>250011228</v>
      </c>
      <c r="J20" s="91" t="s">
        <v>686</v>
      </c>
      <c r="K20" s="91"/>
      <c r="L20" s="92" t="s">
        <v>669</v>
      </c>
      <c r="M20" s="65" t="s">
        <v>670</v>
      </c>
      <c r="N20" s="65" t="s">
        <v>662</v>
      </c>
      <c r="O20" s="64">
        <v>250001112</v>
      </c>
      <c r="P20" s="94" t="s">
        <v>293</v>
      </c>
      <c r="Q20" s="90">
        <v>1</v>
      </c>
      <c r="X20" s="65" t="s">
        <v>671</v>
      </c>
      <c r="Y20" s="65">
        <f>SUMPRODUCT(('[2]Prog 89'!$C$5:$C$10000=A20)*'[2]Prog 89'!$E$5:$F$10000)</f>
        <v>0</v>
      </c>
      <c r="Z20" s="65">
        <f>SUMPRODUCT(('[2]Prog 89'!$C$5:$C$10000=A20)*'[2]Prog 89'!$G$5:$H$10000)</f>
        <v>0</v>
      </c>
    </row>
    <row r="21" spans="1:26" ht="12.75" customHeight="1" x14ac:dyDescent="0.25">
      <c r="A21" s="64">
        <v>25156</v>
      </c>
      <c r="B21" s="81">
        <f>VLOOKUP(A21,'[2]Pop commune'!$A$4:$G$3833,7,FALSE)</f>
        <v>264.46348764140907</v>
      </c>
      <c r="C21" s="82">
        <f>VLOOKUP(A21,'[2]Pop commune'!$A$4:$H$3833,5,FALSE)</f>
        <v>166.97498631477202</v>
      </c>
      <c r="D21" s="83">
        <f t="shared" si="1"/>
        <v>97.488501326637078</v>
      </c>
      <c r="E21" s="83">
        <f>VLOOKUP(A21,'[2]Pop commune'!$A$4:$G$3833,6,FALSE)</f>
        <v>97.488501326637078</v>
      </c>
      <c r="F21" s="83">
        <f t="shared" si="2"/>
        <v>1035</v>
      </c>
      <c r="G21" s="83">
        <f>VLOOKUP(A21,'[2]Pop commune'!$A$4:$G$3833,4,FALSE)</f>
        <v>1035</v>
      </c>
      <c r="H21" s="64">
        <v>25</v>
      </c>
      <c r="I21" s="122">
        <v>250011228</v>
      </c>
      <c r="J21" s="91" t="s">
        <v>687</v>
      </c>
      <c r="K21" s="91"/>
      <c r="L21" s="92" t="s">
        <v>669</v>
      </c>
      <c r="M21" s="65" t="s">
        <v>670</v>
      </c>
      <c r="N21" s="65" t="s">
        <v>662</v>
      </c>
      <c r="O21" s="64">
        <v>250001112</v>
      </c>
      <c r="P21" s="94" t="s">
        <v>293</v>
      </c>
      <c r="Q21" s="90">
        <v>1</v>
      </c>
      <c r="X21" s="65" t="s">
        <v>671</v>
      </c>
      <c r="Y21" s="65">
        <f>SUMPRODUCT(('[2]Prog 89'!$C$5:$C$10000=A21)*'[2]Prog 89'!$E$5:$F$10000)</f>
        <v>0</v>
      </c>
      <c r="Z21" s="65">
        <f>SUMPRODUCT(('[2]Prog 89'!$C$5:$C$10000=A21)*'[2]Prog 89'!$G$5:$H$10000)</f>
        <v>0</v>
      </c>
    </row>
    <row r="22" spans="1:26" ht="12.75" customHeight="1" x14ac:dyDescent="0.25">
      <c r="A22" s="64">
        <v>25166</v>
      </c>
      <c r="B22" s="81">
        <f>VLOOKUP(A22,'[2]Pop commune'!$A$4:$G$3833,7,FALSE)</f>
        <v>14</v>
      </c>
      <c r="C22" s="82">
        <f>VLOOKUP(A22,'[2]Pop commune'!$A$4:$H$3833,5,FALSE)</f>
        <v>8</v>
      </c>
      <c r="D22" s="83">
        <f t="shared" si="1"/>
        <v>6</v>
      </c>
      <c r="E22" s="83">
        <f>VLOOKUP(A22,'[2]Pop commune'!$A$4:$G$3833,6,FALSE)</f>
        <v>6</v>
      </c>
      <c r="F22" s="83">
        <f t="shared" si="2"/>
        <v>70</v>
      </c>
      <c r="G22" s="83">
        <f>VLOOKUP(A22,'[2]Pop commune'!$A$4:$G$3833,4,FALSE)</f>
        <v>70</v>
      </c>
      <c r="H22" s="64">
        <v>25</v>
      </c>
      <c r="I22" s="122">
        <v>250011228</v>
      </c>
      <c r="J22" s="91" t="s">
        <v>688</v>
      </c>
      <c r="K22" s="91"/>
      <c r="L22" s="92" t="s">
        <v>673</v>
      </c>
      <c r="M22" s="65" t="s">
        <v>670</v>
      </c>
      <c r="N22" s="65" t="s">
        <v>662</v>
      </c>
      <c r="O22" s="64">
        <v>250001112</v>
      </c>
      <c r="P22" s="94" t="s">
        <v>293</v>
      </c>
      <c r="Q22" s="90">
        <v>1</v>
      </c>
      <c r="X22" s="65" t="s">
        <v>671</v>
      </c>
      <c r="Y22" s="65">
        <f>SUMPRODUCT(('[2]Prog 89'!$C$5:$C$10000=A22)*'[2]Prog 89'!$E$5:$F$10000)</f>
        <v>0</v>
      </c>
      <c r="Z22" s="65">
        <f>SUMPRODUCT(('[2]Prog 89'!$C$5:$C$10000=A22)*'[2]Prog 89'!$G$5:$H$10000)</f>
        <v>0</v>
      </c>
    </row>
    <row r="23" spans="1:26" ht="12.75" customHeight="1" x14ac:dyDescent="0.25">
      <c r="A23" s="64">
        <v>25178</v>
      </c>
      <c r="B23" s="81">
        <f>VLOOKUP(A23,'[2]Pop commune'!$A$4:$G$3833,7,FALSE)</f>
        <v>30.796992481203006</v>
      </c>
      <c r="C23" s="82">
        <f>VLOOKUP(A23,'[2]Pop commune'!$A$4:$H$3833,5,FALSE)</f>
        <v>22.13533834586466</v>
      </c>
      <c r="D23" s="83">
        <f t="shared" si="1"/>
        <v>8.6616541353383454</v>
      </c>
      <c r="E23" s="83">
        <f>VLOOKUP(A23,'[2]Pop commune'!$A$4:$G$3833,6,FALSE)</f>
        <v>8.6616541353383454</v>
      </c>
      <c r="F23" s="83">
        <f t="shared" si="2"/>
        <v>128</v>
      </c>
      <c r="G23" s="83">
        <f>VLOOKUP(A23,'[2]Pop commune'!$A$4:$G$3833,4,FALSE)</f>
        <v>128</v>
      </c>
      <c r="H23" s="64">
        <v>25</v>
      </c>
      <c r="I23" s="122">
        <v>250011228</v>
      </c>
      <c r="J23" s="91" t="s">
        <v>689</v>
      </c>
      <c r="K23" s="91"/>
      <c r="L23" s="92" t="s">
        <v>669</v>
      </c>
      <c r="M23" s="65" t="s">
        <v>670</v>
      </c>
      <c r="N23" s="65" t="s">
        <v>662</v>
      </c>
      <c r="O23" s="64">
        <v>250001112</v>
      </c>
      <c r="P23" s="94" t="s">
        <v>293</v>
      </c>
      <c r="Q23" s="90">
        <v>1</v>
      </c>
      <c r="X23" s="65" t="s">
        <v>671</v>
      </c>
      <c r="Y23" s="65">
        <f>SUMPRODUCT(('[2]Prog 89'!$C$5:$C$10000=A23)*'[2]Prog 89'!$E$5:$F$10000)</f>
        <v>0</v>
      </c>
      <c r="Z23" s="65">
        <f>SUMPRODUCT(('[2]Prog 89'!$C$5:$C$10000=A23)*'[2]Prog 89'!$G$5:$H$10000)</f>
        <v>0</v>
      </c>
    </row>
    <row r="24" spans="1:26" ht="12.75" customHeight="1" x14ac:dyDescent="0.25">
      <c r="A24" s="64">
        <v>25183</v>
      </c>
      <c r="B24" s="81">
        <f>VLOOKUP(A24,'[2]Pop commune'!$A$4:$G$3833,7,FALSE)</f>
        <v>24.943661971830959</v>
      </c>
      <c r="C24" s="82">
        <f>VLOOKUP(A24,'[2]Pop commune'!$A$4:$H$3833,5,FALSE)</f>
        <v>13.01408450704224</v>
      </c>
      <c r="D24" s="83">
        <f t="shared" si="1"/>
        <v>11.92957746478872</v>
      </c>
      <c r="E24" s="83">
        <f>VLOOKUP(A24,'[2]Pop commune'!$A$4:$G$3833,6,FALSE)</f>
        <v>11.92957746478872</v>
      </c>
      <c r="F24" s="83">
        <f t="shared" si="2"/>
        <v>76.999999999999915</v>
      </c>
      <c r="G24" s="83">
        <f>VLOOKUP(A24,'[2]Pop commune'!$A$4:$G$3833,4,FALSE)</f>
        <v>76.999999999999915</v>
      </c>
      <c r="H24" s="64">
        <v>25</v>
      </c>
      <c r="I24" s="122">
        <v>250011228</v>
      </c>
      <c r="J24" s="91" t="s">
        <v>690</v>
      </c>
      <c r="K24" s="91"/>
      <c r="L24" s="92" t="s">
        <v>673</v>
      </c>
      <c r="M24" s="65" t="s">
        <v>670</v>
      </c>
      <c r="N24" s="65" t="s">
        <v>662</v>
      </c>
      <c r="O24" s="64">
        <v>250001112</v>
      </c>
      <c r="P24" s="94" t="s">
        <v>293</v>
      </c>
      <c r="Q24" s="90">
        <v>1</v>
      </c>
      <c r="X24" s="65" t="s">
        <v>671</v>
      </c>
      <c r="Y24" s="65">
        <f>SUMPRODUCT(('[2]Prog 89'!$C$5:$C$10000=A24)*'[2]Prog 89'!$E$5:$F$10000)</f>
        <v>0</v>
      </c>
      <c r="Z24" s="65">
        <f>SUMPRODUCT(('[2]Prog 89'!$C$5:$C$10000=A24)*'[2]Prog 89'!$G$5:$H$10000)</f>
        <v>0</v>
      </c>
    </row>
    <row r="25" spans="1:26" ht="12.75" customHeight="1" x14ac:dyDescent="0.25">
      <c r="A25" s="64">
        <v>25221</v>
      </c>
      <c r="B25" s="81">
        <f>VLOOKUP(A25,'[2]Pop commune'!$A$4:$G$3833,7,FALSE)</f>
        <v>10.032926322012484</v>
      </c>
      <c r="C25" s="82">
        <f>VLOOKUP(A25,'[2]Pop commune'!$A$4:$H$3833,5,FALSE)</f>
        <v>4.280745749346873</v>
      </c>
      <c r="D25" s="83">
        <f t="shared" si="1"/>
        <v>5.752180572665611</v>
      </c>
      <c r="E25" s="83">
        <f>VLOOKUP(A25,'[2]Pop commune'!$A$4:$G$3833,6,FALSE)</f>
        <v>5.752180572665611</v>
      </c>
      <c r="F25" s="83">
        <f t="shared" si="2"/>
        <v>55</v>
      </c>
      <c r="G25" s="83">
        <f>VLOOKUP(A25,'[2]Pop commune'!$A$4:$G$3833,4,FALSE)</f>
        <v>55</v>
      </c>
      <c r="H25" s="64">
        <v>25</v>
      </c>
      <c r="I25" s="122">
        <v>250011228</v>
      </c>
      <c r="J25" s="91" t="s">
        <v>691</v>
      </c>
      <c r="K25" s="91"/>
      <c r="L25" s="92" t="s">
        <v>673</v>
      </c>
      <c r="M25" s="65" t="s">
        <v>670</v>
      </c>
      <c r="N25" s="65" t="s">
        <v>662</v>
      </c>
      <c r="O25" s="64">
        <v>250001112</v>
      </c>
      <c r="P25" s="94" t="s">
        <v>293</v>
      </c>
      <c r="Q25" s="90">
        <v>1</v>
      </c>
      <c r="X25" s="65" t="s">
        <v>671</v>
      </c>
      <c r="Y25" s="65">
        <f>SUMPRODUCT(('[2]Prog 89'!$C$5:$C$10000=A25)*'[2]Prog 89'!$E$5:$F$10000)</f>
        <v>0</v>
      </c>
      <c r="Z25" s="65">
        <f>SUMPRODUCT(('[2]Prog 89'!$C$5:$C$10000=A25)*'[2]Prog 89'!$G$5:$H$10000)</f>
        <v>0</v>
      </c>
    </row>
    <row r="26" spans="1:26" ht="12.75" customHeight="1" x14ac:dyDescent="0.25">
      <c r="A26" s="64">
        <v>25226</v>
      </c>
      <c r="B26" s="81">
        <f>VLOOKUP(A26,'[2]Pop commune'!$A$4:$G$3833,7,FALSE)</f>
        <v>56</v>
      </c>
      <c r="C26" s="82">
        <f>VLOOKUP(A26,'[2]Pop commune'!$A$4:$H$3833,5,FALSE)</f>
        <v>49</v>
      </c>
      <c r="D26" s="83">
        <f t="shared" si="1"/>
        <v>7</v>
      </c>
      <c r="E26" s="83">
        <f>VLOOKUP(A26,'[2]Pop commune'!$A$4:$G$3833,6,FALSE)</f>
        <v>7</v>
      </c>
      <c r="F26" s="83">
        <f t="shared" si="2"/>
        <v>196</v>
      </c>
      <c r="G26" s="83">
        <f>VLOOKUP(A26,'[2]Pop commune'!$A$4:$G$3833,4,FALSE)</f>
        <v>196</v>
      </c>
      <c r="H26" s="64">
        <v>25</v>
      </c>
      <c r="I26" s="122">
        <v>250011228</v>
      </c>
      <c r="J26" s="91" t="s">
        <v>692</v>
      </c>
      <c r="K26" s="91"/>
      <c r="L26" s="92" t="s">
        <v>669</v>
      </c>
      <c r="M26" s="65" t="s">
        <v>670</v>
      </c>
      <c r="N26" s="65" t="s">
        <v>662</v>
      </c>
      <c r="O26" s="64">
        <v>250001112</v>
      </c>
      <c r="P26" s="94" t="s">
        <v>293</v>
      </c>
      <c r="Q26" s="90">
        <v>1</v>
      </c>
      <c r="X26" s="65" t="s">
        <v>671</v>
      </c>
      <c r="Y26" s="65">
        <f>SUMPRODUCT(('[2]Prog 89'!$C$5:$C$10000=A26)*'[2]Prog 89'!$E$5:$F$10000)</f>
        <v>0</v>
      </c>
      <c r="Z26" s="65">
        <f>SUMPRODUCT(('[2]Prog 89'!$C$5:$C$10000=A26)*'[2]Prog 89'!$G$5:$H$10000)</f>
        <v>0</v>
      </c>
    </row>
    <row r="27" spans="1:26" ht="12.75" customHeight="1" x14ac:dyDescent="0.25">
      <c r="A27" s="64">
        <v>25246</v>
      </c>
      <c r="B27" s="81">
        <f>VLOOKUP(A27,'[2]Pop commune'!$A$4:$G$3833,7,FALSE)</f>
        <v>70.077738515901032</v>
      </c>
      <c r="C27" s="82">
        <f>VLOOKUP(A27,'[2]Pop commune'!$A$4:$H$3833,5,FALSE)</f>
        <v>41.667844522968181</v>
      </c>
      <c r="D27" s="83">
        <f t="shared" si="1"/>
        <v>28.409893992932854</v>
      </c>
      <c r="E27" s="83">
        <f>VLOOKUP(A27,'[2]Pop commune'!$A$4:$G$3833,6,FALSE)</f>
        <v>28.409893992932854</v>
      </c>
      <c r="F27" s="83">
        <f t="shared" si="2"/>
        <v>268</v>
      </c>
      <c r="G27" s="83">
        <f>VLOOKUP(A27,'[2]Pop commune'!$A$4:$G$3833,4,FALSE)</f>
        <v>268</v>
      </c>
      <c r="H27" s="64">
        <v>25</v>
      </c>
      <c r="I27" s="122">
        <v>250011228</v>
      </c>
      <c r="J27" s="91" t="s">
        <v>693</v>
      </c>
      <c r="K27" s="91"/>
      <c r="L27" s="92" t="s">
        <v>669</v>
      </c>
      <c r="M27" s="65" t="s">
        <v>670</v>
      </c>
      <c r="N27" s="65" t="s">
        <v>662</v>
      </c>
      <c r="O27" s="64">
        <v>250001112</v>
      </c>
      <c r="P27" s="94" t="s">
        <v>293</v>
      </c>
      <c r="Q27" s="90">
        <v>1</v>
      </c>
      <c r="X27" s="65" t="s">
        <v>671</v>
      </c>
      <c r="Y27" s="65">
        <f>SUMPRODUCT(('[2]Prog 89'!$C$5:$C$10000=A27)*'[2]Prog 89'!$E$5:$F$10000)</f>
        <v>0</v>
      </c>
      <c r="Z27" s="65">
        <f>SUMPRODUCT(('[2]Prog 89'!$C$5:$C$10000=A27)*'[2]Prog 89'!$G$5:$H$10000)</f>
        <v>0</v>
      </c>
    </row>
    <row r="28" spans="1:26" ht="12.75" customHeight="1" x14ac:dyDescent="0.25">
      <c r="A28" s="64">
        <v>25249</v>
      </c>
      <c r="B28" s="81">
        <f>VLOOKUP(A28,'[2]Pop commune'!$A$4:$G$3833,7,FALSE)</f>
        <v>14.754098360655735</v>
      </c>
      <c r="C28" s="82">
        <f>VLOOKUP(A28,'[2]Pop commune'!$A$4:$H$3833,5,FALSE)</f>
        <v>9.8360655737704903</v>
      </c>
      <c r="D28" s="83">
        <f t="shared" si="1"/>
        <v>4.9180327868852451</v>
      </c>
      <c r="E28" s="83">
        <f>VLOOKUP(A28,'[2]Pop commune'!$A$4:$G$3833,6,FALSE)</f>
        <v>4.9180327868852451</v>
      </c>
      <c r="F28" s="83">
        <f t="shared" si="2"/>
        <v>60</v>
      </c>
      <c r="G28" s="83">
        <f>VLOOKUP(A28,'[2]Pop commune'!$A$4:$G$3833,4,FALSE)</f>
        <v>60</v>
      </c>
      <c r="H28" s="64">
        <v>25</v>
      </c>
      <c r="I28" s="122">
        <v>250011228</v>
      </c>
      <c r="J28" s="91" t="s">
        <v>694</v>
      </c>
      <c r="K28" s="91"/>
      <c r="L28" s="92" t="s">
        <v>673</v>
      </c>
      <c r="M28" s="65" t="s">
        <v>670</v>
      </c>
      <c r="N28" s="65" t="s">
        <v>662</v>
      </c>
      <c r="O28" s="64">
        <v>250001112</v>
      </c>
      <c r="P28" s="94" t="s">
        <v>293</v>
      </c>
      <c r="Q28" s="90">
        <v>1</v>
      </c>
      <c r="X28" s="65" t="s">
        <v>671</v>
      </c>
      <c r="Y28" s="65">
        <f>SUMPRODUCT(('[2]Prog 89'!$C$5:$C$10000=A28)*'[2]Prog 89'!$E$5:$F$10000)</f>
        <v>0</v>
      </c>
      <c r="Z28" s="65">
        <f>SUMPRODUCT(('[2]Prog 89'!$C$5:$C$10000=A28)*'[2]Prog 89'!$G$5:$H$10000)</f>
        <v>0</v>
      </c>
    </row>
    <row r="29" spans="1:26" ht="12.75" customHeight="1" x14ac:dyDescent="0.25">
      <c r="A29" s="64">
        <v>25251</v>
      </c>
      <c r="B29" s="81">
        <f>VLOOKUP(A29,'[2]Pop commune'!$A$4:$G$3833,7,FALSE)</f>
        <v>18.890804597701141</v>
      </c>
      <c r="C29" s="82">
        <f>VLOOKUP(A29,'[2]Pop commune'!$A$4:$H$3833,5,FALSE)</f>
        <v>13.919540229885053</v>
      </c>
      <c r="D29" s="83">
        <f t="shared" si="1"/>
        <v>4.9712643678160902</v>
      </c>
      <c r="E29" s="83">
        <f>VLOOKUP(A29,'[2]Pop commune'!$A$4:$G$3833,6,FALSE)</f>
        <v>4.9712643678160902</v>
      </c>
      <c r="F29" s="83">
        <f t="shared" si="2"/>
        <v>173</v>
      </c>
      <c r="G29" s="83">
        <f>VLOOKUP(A29,'[2]Pop commune'!$A$4:$G$3833,4,FALSE)</f>
        <v>173</v>
      </c>
      <c r="H29" s="64">
        <v>25</v>
      </c>
      <c r="I29" s="122">
        <v>250011228</v>
      </c>
      <c r="J29" s="91" t="s">
        <v>695</v>
      </c>
      <c r="K29" s="91"/>
      <c r="L29" s="92" t="s">
        <v>673</v>
      </c>
      <c r="M29" s="65" t="s">
        <v>670</v>
      </c>
      <c r="N29" s="65" t="s">
        <v>662</v>
      </c>
      <c r="O29" s="64">
        <v>250001112</v>
      </c>
      <c r="P29" s="94" t="s">
        <v>293</v>
      </c>
      <c r="Q29" s="90">
        <v>1</v>
      </c>
      <c r="X29" s="65" t="s">
        <v>671</v>
      </c>
      <c r="Y29" s="65">
        <f>SUMPRODUCT(('[2]Prog 89'!$C$5:$C$10000=A29)*'[2]Prog 89'!$E$5:$F$10000)</f>
        <v>0</v>
      </c>
      <c r="Z29" s="65">
        <f>SUMPRODUCT(('[2]Prog 89'!$C$5:$C$10000=A29)*'[2]Prog 89'!$G$5:$H$10000)</f>
        <v>0</v>
      </c>
    </row>
    <row r="30" spans="1:26" ht="12.75" customHeight="1" x14ac:dyDescent="0.25">
      <c r="A30" s="64">
        <v>25264</v>
      </c>
      <c r="B30" s="81">
        <f>VLOOKUP(A30,'[2]Pop commune'!$A$4:$G$3833,7,FALSE)</f>
        <v>20.690476190476179</v>
      </c>
      <c r="C30" s="82">
        <f>VLOOKUP(A30,'[2]Pop commune'!$A$4:$H$3833,5,FALSE)</f>
        <v>15.98809523809523</v>
      </c>
      <c r="D30" s="83">
        <f t="shared" si="1"/>
        <v>4.7023809523809499</v>
      </c>
      <c r="E30" s="83">
        <f>VLOOKUP(A30,'[2]Pop commune'!$A$4:$G$3833,6,FALSE)</f>
        <v>4.7023809523809499</v>
      </c>
      <c r="F30" s="83">
        <f t="shared" si="2"/>
        <v>79</v>
      </c>
      <c r="G30" s="83">
        <f>VLOOKUP(A30,'[2]Pop commune'!$A$4:$G$3833,4,FALSE)</f>
        <v>79</v>
      </c>
      <c r="H30" s="64">
        <v>25</v>
      </c>
      <c r="I30" s="122">
        <v>250011228</v>
      </c>
      <c r="J30" s="91" t="s">
        <v>696</v>
      </c>
      <c r="K30" s="91"/>
      <c r="L30" s="92" t="s">
        <v>669</v>
      </c>
      <c r="M30" s="65" t="s">
        <v>670</v>
      </c>
      <c r="N30" s="65" t="s">
        <v>662</v>
      </c>
      <c r="O30" s="64">
        <v>250001112</v>
      </c>
      <c r="P30" s="94" t="s">
        <v>293</v>
      </c>
      <c r="Q30" s="90">
        <v>1</v>
      </c>
      <c r="X30" s="65" t="s">
        <v>671</v>
      </c>
      <c r="Y30" s="65">
        <f>SUMPRODUCT(('[2]Prog 89'!$C$5:$C$10000=A30)*'[2]Prog 89'!$E$5:$F$10000)</f>
        <v>0</v>
      </c>
      <c r="Z30" s="65">
        <f>SUMPRODUCT(('[2]Prog 89'!$C$5:$C$10000=A30)*'[2]Prog 89'!$G$5:$H$10000)</f>
        <v>0</v>
      </c>
    </row>
    <row r="31" spans="1:26" ht="12.75" customHeight="1" x14ac:dyDescent="0.25">
      <c r="A31" s="64">
        <v>25266</v>
      </c>
      <c r="B31" s="81">
        <f>VLOOKUP(A31,'[2]Pop commune'!$A$4:$G$3833,7,FALSE)</f>
        <v>30.604026845637598</v>
      </c>
      <c r="C31" s="82">
        <f>VLOOKUP(A31,'[2]Pop commune'!$A$4:$H$3833,5,FALSE)</f>
        <v>16.32214765100672</v>
      </c>
      <c r="D31" s="83">
        <f t="shared" si="1"/>
        <v>14.28187919463088</v>
      </c>
      <c r="E31" s="83">
        <f>VLOOKUP(A31,'[2]Pop commune'!$A$4:$G$3833,6,FALSE)</f>
        <v>14.28187919463088</v>
      </c>
      <c r="F31" s="83">
        <f t="shared" si="2"/>
        <v>152</v>
      </c>
      <c r="G31" s="83">
        <f>VLOOKUP(A31,'[2]Pop commune'!$A$4:$G$3833,4,FALSE)</f>
        <v>152</v>
      </c>
      <c r="H31" s="64">
        <v>25</v>
      </c>
      <c r="I31" s="122">
        <v>250011228</v>
      </c>
      <c r="J31" s="91" t="s">
        <v>697</v>
      </c>
      <c r="K31" s="91"/>
      <c r="L31" s="92" t="s">
        <v>669</v>
      </c>
      <c r="M31" s="65" t="s">
        <v>670</v>
      </c>
      <c r="N31" s="65" t="s">
        <v>662</v>
      </c>
      <c r="O31" s="64">
        <v>250001112</v>
      </c>
      <c r="P31" s="94" t="s">
        <v>293</v>
      </c>
      <c r="Q31" s="90">
        <v>1</v>
      </c>
      <c r="X31" s="65" t="s">
        <v>671</v>
      </c>
      <c r="Y31" s="65">
        <f>SUMPRODUCT(('[2]Prog 89'!$C$5:$C$10000=A31)*'[2]Prog 89'!$E$5:$F$10000)</f>
        <v>0</v>
      </c>
      <c r="Z31" s="65">
        <f>SUMPRODUCT(('[2]Prog 89'!$C$5:$C$10000=A31)*'[2]Prog 89'!$G$5:$H$10000)</f>
        <v>0</v>
      </c>
    </row>
    <row r="32" spans="1:26" ht="12.75" customHeight="1" x14ac:dyDescent="0.25">
      <c r="A32" s="64">
        <v>25298</v>
      </c>
      <c r="B32" s="81">
        <f>VLOOKUP(A32,'[2]Pop commune'!$A$4:$G$3833,7,FALSE)</f>
        <v>43.291139240506318</v>
      </c>
      <c r="C32" s="82">
        <f>VLOOKUP(A32,'[2]Pop commune'!$A$4:$H$3833,5,FALSE)</f>
        <v>24.050632911392398</v>
      </c>
      <c r="D32" s="83">
        <f t="shared" si="1"/>
        <v>19.24050632911392</v>
      </c>
      <c r="E32" s="83">
        <f>VLOOKUP(A32,'[2]Pop commune'!$A$4:$G$3833,6,FALSE)</f>
        <v>19.24050632911392</v>
      </c>
      <c r="F32" s="83">
        <f t="shared" si="2"/>
        <v>228</v>
      </c>
      <c r="G32" s="83">
        <f>VLOOKUP(A32,'[2]Pop commune'!$A$4:$G$3833,4,FALSE)</f>
        <v>228</v>
      </c>
      <c r="H32" s="64">
        <v>25</v>
      </c>
      <c r="I32" s="122">
        <v>250011228</v>
      </c>
      <c r="J32" s="91" t="s">
        <v>698</v>
      </c>
      <c r="K32" s="91"/>
      <c r="L32" s="92" t="s">
        <v>673</v>
      </c>
      <c r="M32" s="65" t="s">
        <v>670</v>
      </c>
      <c r="N32" s="65" t="s">
        <v>662</v>
      </c>
      <c r="O32" s="64">
        <v>250001112</v>
      </c>
      <c r="P32" s="94" t="s">
        <v>293</v>
      </c>
      <c r="Q32" s="90">
        <v>1</v>
      </c>
      <c r="X32" s="65" t="s">
        <v>671</v>
      </c>
      <c r="Y32" s="65">
        <f>SUMPRODUCT(('[2]Prog 89'!$C$5:$C$10000=A32)*'[2]Prog 89'!$E$5:$F$10000)</f>
        <v>0</v>
      </c>
      <c r="Z32" s="65">
        <f>SUMPRODUCT(('[2]Prog 89'!$C$5:$C$10000=A32)*'[2]Prog 89'!$G$5:$H$10000)</f>
        <v>0</v>
      </c>
    </row>
    <row r="33" spans="1:26" ht="12.75" customHeight="1" x14ac:dyDescent="0.25">
      <c r="A33" s="64">
        <v>25299</v>
      </c>
      <c r="B33" s="81">
        <f>VLOOKUP(A33,'[2]Pop commune'!$A$4:$G$3833,7,FALSE)</f>
        <v>29.803921568627455</v>
      </c>
      <c r="C33" s="82">
        <f>VLOOKUP(A33,'[2]Pop commune'!$A$4:$H$3833,5,FALSE)</f>
        <v>15.833333333333336</v>
      </c>
      <c r="D33" s="83">
        <f t="shared" si="1"/>
        <v>13.97058823529412</v>
      </c>
      <c r="E33" s="83">
        <f>VLOOKUP(A33,'[2]Pop commune'!$A$4:$G$3833,6,FALSE)</f>
        <v>13.97058823529412</v>
      </c>
      <c r="F33" s="83">
        <f t="shared" si="2"/>
        <v>95</v>
      </c>
      <c r="G33" s="83">
        <f>VLOOKUP(A33,'[2]Pop commune'!$A$4:$G$3833,4,FALSE)</f>
        <v>95</v>
      </c>
      <c r="H33" s="64">
        <v>25</v>
      </c>
      <c r="I33" s="122">
        <v>250011228</v>
      </c>
      <c r="J33" s="91" t="s">
        <v>699</v>
      </c>
      <c r="K33" s="91"/>
      <c r="L33" s="92" t="s">
        <v>673</v>
      </c>
      <c r="M33" s="65" t="s">
        <v>670</v>
      </c>
      <c r="N33" s="65" t="s">
        <v>662</v>
      </c>
      <c r="O33" s="64">
        <v>250001112</v>
      </c>
      <c r="P33" s="94" t="s">
        <v>293</v>
      </c>
      <c r="Q33" s="90">
        <v>1</v>
      </c>
      <c r="X33" s="65" t="s">
        <v>671</v>
      </c>
      <c r="Y33" s="65">
        <f>SUMPRODUCT(('[2]Prog 89'!$C$5:$C$10000=A33)*'[2]Prog 89'!$E$5:$F$10000)</f>
        <v>0</v>
      </c>
      <c r="Z33" s="65">
        <f>SUMPRODUCT(('[2]Prog 89'!$C$5:$C$10000=A33)*'[2]Prog 89'!$G$5:$H$10000)</f>
        <v>0</v>
      </c>
    </row>
    <row r="34" spans="1:26" ht="12.75" customHeight="1" x14ac:dyDescent="0.25">
      <c r="A34" s="64">
        <v>25306</v>
      </c>
      <c r="B34" s="81">
        <f>VLOOKUP(A34,'[2]Pop commune'!$A$4:$G$3833,7,FALSE)</f>
        <v>13.40625</v>
      </c>
      <c r="C34" s="82">
        <f>VLOOKUP(A34,'[2]Pop commune'!$A$4:$H$3833,5,FALSE)</f>
        <v>11.34375</v>
      </c>
      <c r="D34" s="83">
        <f t="shared" si="1"/>
        <v>2.0625</v>
      </c>
      <c r="E34" s="83">
        <f>VLOOKUP(A34,'[2]Pop commune'!$A$4:$G$3833,6,FALSE)</f>
        <v>2.0625</v>
      </c>
      <c r="F34" s="83">
        <f t="shared" si="2"/>
        <v>99</v>
      </c>
      <c r="G34" s="83">
        <f>VLOOKUP(A34,'[2]Pop commune'!$A$4:$G$3833,4,FALSE)</f>
        <v>99</v>
      </c>
      <c r="H34" s="64">
        <v>25</v>
      </c>
      <c r="I34" s="122">
        <v>250011228</v>
      </c>
      <c r="J34" s="91" t="s">
        <v>700</v>
      </c>
      <c r="K34" s="91"/>
      <c r="L34" s="92" t="s">
        <v>669</v>
      </c>
      <c r="M34" s="65" t="s">
        <v>670</v>
      </c>
      <c r="N34" s="65" t="s">
        <v>662</v>
      </c>
      <c r="O34" s="64">
        <v>250001112</v>
      </c>
      <c r="P34" s="94" t="s">
        <v>293</v>
      </c>
      <c r="Q34" s="90">
        <v>1</v>
      </c>
      <c r="V34" s="97"/>
      <c r="W34" s="97"/>
      <c r="X34" s="65" t="s">
        <v>671</v>
      </c>
      <c r="Y34" s="65">
        <f>SUMPRODUCT(('[2]Prog 89'!$C$5:$C$10000=A34)*'[2]Prog 89'!$E$5:$F$10000)</f>
        <v>0</v>
      </c>
      <c r="Z34" s="65">
        <f>SUMPRODUCT(('[2]Prog 89'!$C$5:$C$10000=A34)*'[2]Prog 89'!$G$5:$H$10000)</f>
        <v>0</v>
      </c>
    </row>
    <row r="35" spans="1:26" ht="12.75" customHeight="1" x14ac:dyDescent="0.25">
      <c r="A35" s="64">
        <v>25312</v>
      </c>
      <c r="B35" s="81">
        <f>VLOOKUP(A35,'[2]Pop commune'!$A$4:$G$3833,7,FALSE)</f>
        <v>11.71428571428566</v>
      </c>
      <c r="C35" s="82">
        <f>VLOOKUP(A35,'[2]Pop commune'!$A$4:$H$3833,5,FALSE)</f>
        <v>9.5844155844155399</v>
      </c>
      <c r="D35" s="83">
        <f t="shared" si="1"/>
        <v>2.1298701298701199</v>
      </c>
      <c r="E35" s="83">
        <f>VLOOKUP(A35,'[2]Pop commune'!$A$4:$G$3833,6,FALSE)</f>
        <v>2.1298701298701199</v>
      </c>
      <c r="F35" s="83">
        <f t="shared" si="2"/>
        <v>81.999999999999616</v>
      </c>
      <c r="G35" s="83">
        <f>VLOOKUP(A35,'[2]Pop commune'!$A$4:$G$3833,4,FALSE)</f>
        <v>81.999999999999616</v>
      </c>
      <c r="H35" s="64">
        <v>25</v>
      </c>
      <c r="I35" s="122">
        <v>250011228</v>
      </c>
      <c r="J35" s="91" t="s">
        <v>701</v>
      </c>
      <c r="K35" s="91"/>
      <c r="L35" s="92" t="s">
        <v>673</v>
      </c>
      <c r="M35" s="65" t="s">
        <v>670</v>
      </c>
      <c r="N35" s="65" t="s">
        <v>662</v>
      </c>
      <c r="O35" s="64">
        <v>250001112</v>
      </c>
      <c r="P35" s="94" t="s">
        <v>293</v>
      </c>
      <c r="Q35" s="90">
        <v>1</v>
      </c>
      <c r="X35" s="65" t="s">
        <v>671</v>
      </c>
      <c r="Y35" s="65">
        <f>SUMPRODUCT(('[2]Prog 89'!$C$5:$C$10000=A35)*'[2]Prog 89'!$E$5:$F$10000)</f>
        <v>0</v>
      </c>
      <c r="Z35" s="65">
        <f>SUMPRODUCT(('[2]Prog 89'!$C$5:$C$10000=A35)*'[2]Prog 89'!$G$5:$H$10000)</f>
        <v>0</v>
      </c>
    </row>
    <row r="36" spans="1:26" ht="12.75" customHeight="1" x14ac:dyDescent="0.25">
      <c r="A36" s="64">
        <v>25313</v>
      </c>
      <c r="B36" s="81">
        <f>VLOOKUP(A36,'[2]Pop commune'!$A$4:$G$3833,7,FALSE)</f>
        <v>49.462365591397855</v>
      </c>
      <c r="C36" s="82">
        <f>VLOOKUP(A36,'[2]Pop commune'!$A$4:$H$3833,5,FALSE)</f>
        <v>35.612903225806456</v>
      </c>
      <c r="D36" s="83">
        <f t="shared" si="1"/>
        <v>13.8494623655914</v>
      </c>
      <c r="E36" s="83">
        <f>VLOOKUP(A36,'[2]Pop commune'!$A$4:$G$3833,6,FALSE)</f>
        <v>13.8494623655914</v>
      </c>
      <c r="F36" s="83">
        <f t="shared" si="2"/>
        <v>184</v>
      </c>
      <c r="G36" s="83">
        <f>VLOOKUP(A36,'[2]Pop commune'!$A$4:$G$3833,4,FALSE)</f>
        <v>184</v>
      </c>
      <c r="H36" s="64">
        <v>25</v>
      </c>
      <c r="I36" s="122">
        <v>250011228</v>
      </c>
      <c r="J36" s="91" t="s">
        <v>702</v>
      </c>
      <c r="K36" s="91"/>
      <c r="L36" s="92" t="s">
        <v>673</v>
      </c>
      <c r="M36" s="65" t="s">
        <v>670</v>
      </c>
      <c r="N36" s="65" t="s">
        <v>662</v>
      </c>
      <c r="O36" s="64">
        <v>250001112</v>
      </c>
      <c r="P36" s="94" t="s">
        <v>293</v>
      </c>
      <c r="Q36" s="90">
        <v>1</v>
      </c>
      <c r="X36" s="65" t="s">
        <v>671</v>
      </c>
      <c r="Y36" s="65">
        <f>SUMPRODUCT(('[2]Prog 89'!$C$5:$C$10000=A36)*'[2]Prog 89'!$E$5:$F$10000)</f>
        <v>0</v>
      </c>
      <c r="Z36" s="65">
        <f>SUMPRODUCT(('[2]Prog 89'!$C$5:$C$10000=A36)*'[2]Prog 89'!$G$5:$H$10000)</f>
        <v>0</v>
      </c>
    </row>
    <row r="37" spans="1:26" ht="12.75" customHeight="1" x14ac:dyDescent="0.25">
      <c r="A37" s="64">
        <v>25315</v>
      </c>
      <c r="B37" s="81">
        <f>VLOOKUP(A37,'[2]Pop commune'!$A$4:$G$3833,7,FALSE)</f>
        <v>885.90772933369635</v>
      </c>
      <c r="C37" s="82">
        <f>VLOOKUP(A37,'[2]Pop commune'!$A$4:$H$3833,5,FALSE)</f>
        <v>510.99270530386417</v>
      </c>
      <c r="D37" s="83">
        <f t="shared" si="1"/>
        <v>374.91502402983213</v>
      </c>
      <c r="E37" s="83">
        <f>VLOOKUP(A37,'[2]Pop commune'!$A$4:$G$3833,6,FALSE)</f>
        <v>374.91502402983213</v>
      </c>
      <c r="F37" s="83">
        <f t="shared" si="2"/>
        <v>3107.9999999999927</v>
      </c>
      <c r="G37" s="83">
        <f>VLOOKUP(A37,'[2]Pop commune'!$A$4:$G$3833,4,FALSE)</f>
        <v>3107.9999999999927</v>
      </c>
      <c r="H37" s="64">
        <v>25</v>
      </c>
      <c r="I37" s="122">
        <v>250011228</v>
      </c>
      <c r="J37" s="91" t="s">
        <v>703</v>
      </c>
      <c r="K37" s="91"/>
      <c r="L37" s="92" t="s">
        <v>669</v>
      </c>
      <c r="M37" s="65" t="s">
        <v>670</v>
      </c>
      <c r="N37" s="65" t="s">
        <v>662</v>
      </c>
      <c r="O37" s="64">
        <v>250001112</v>
      </c>
      <c r="P37" s="94" t="s">
        <v>293</v>
      </c>
      <c r="Q37" s="90">
        <v>1</v>
      </c>
      <c r="X37" s="65" t="s">
        <v>671</v>
      </c>
      <c r="Y37" s="65">
        <f>SUMPRODUCT(('[2]Prog 89'!$C$5:$C$10000=A37)*'[2]Prog 89'!$E$5:$F$10000)</f>
        <v>0</v>
      </c>
      <c r="Z37" s="65">
        <f>SUMPRODUCT(('[2]Prog 89'!$C$5:$C$10000=A37)*'[2]Prog 89'!$G$5:$H$10000)</f>
        <v>0</v>
      </c>
    </row>
    <row r="38" spans="1:26" ht="12.75" customHeight="1" x14ac:dyDescent="0.25">
      <c r="A38" s="64">
        <v>25324</v>
      </c>
      <c r="B38" s="81">
        <f>VLOOKUP(A38,'[2]Pop commune'!$A$4:$G$3833,7,FALSE)</f>
        <v>30.150943396226427</v>
      </c>
      <c r="C38" s="82">
        <f>VLOOKUP(A38,'[2]Pop commune'!$A$4:$H$3833,5,FALSE)</f>
        <v>15.075471698113214</v>
      </c>
      <c r="D38" s="83">
        <f t="shared" si="1"/>
        <v>15.075471698113214</v>
      </c>
      <c r="E38" s="83">
        <f>VLOOKUP(A38,'[2]Pop commune'!$A$4:$G$3833,6,FALSE)</f>
        <v>15.075471698113214</v>
      </c>
      <c r="F38" s="83">
        <f t="shared" si="2"/>
        <v>141</v>
      </c>
      <c r="G38" s="83">
        <f>VLOOKUP(A38,'[2]Pop commune'!$A$4:$G$3833,4,FALSE)</f>
        <v>141</v>
      </c>
      <c r="H38" s="64">
        <v>25</v>
      </c>
      <c r="I38" s="122">
        <v>250011228</v>
      </c>
      <c r="J38" s="91" t="s">
        <v>704</v>
      </c>
      <c r="K38" s="91"/>
      <c r="L38" s="92" t="s">
        <v>669</v>
      </c>
      <c r="M38" s="65" t="s">
        <v>670</v>
      </c>
      <c r="N38" s="65" t="s">
        <v>662</v>
      </c>
      <c r="O38" s="64">
        <v>250001112</v>
      </c>
      <c r="P38" s="94" t="s">
        <v>293</v>
      </c>
      <c r="Q38" s="90">
        <v>1</v>
      </c>
      <c r="X38" s="65" t="s">
        <v>671</v>
      </c>
      <c r="Y38" s="65">
        <f>SUMPRODUCT(('[2]Prog 89'!$C$5:$C$10000=A38)*'[2]Prog 89'!$E$5:$F$10000)</f>
        <v>0</v>
      </c>
      <c r="Z38" s="65">
        <f>SUMPRODUCT(('[2]Prog 89'!$C$5:$C$10000=A38)*'[2]Prog 89'!$G$5:$H$10000)</f>
        <v>0</v>
      </c>
    </row>
    <row r="39" spans="1:26" ht="12.75" customHeight="1" x14ac:dyDescent="0.25">
      <c r="A39" s="64">
        <v>25341</v>
      </c>
      <c r="B39" s="81">
        <f>VLOOKUP(A39,'[2]Pop commune'!$A$4:$G$3833,7,FALSE)</f>
        <v>30.626506024096393</v>
      </c>
      <c r="C39" s="82">
        <f>VLOOKUP(A39,'[2]Pop commune'!$A$4:$H$3833,5,FALSE)</f>
        <v>14.81927710843374</v>
      </c>
      <c r="D39" s="83">
        <f t="shared" si="1"/>
        <v>15.807228915662655</v>
      </c>
      <c r="E39" s="83">
        <f>VLOOKUP(A39,'[2]Pop commune'!$A$4:$G$3833,6,FALSE)</f>
        <v>15.807228915662655</v>
      </c>
      <c r="F39" s="83">
        <f t="shared" si="2"/>
        <v>164</v>
      </c>
      <c r="G39" s="83">
        <f>VLOOKUP(A39,'[2]Pop commune'!$A$4:$G$3833,4,FALSE)</f>
        <v>164</v>
      </c>
      <c r="H39" s="64">
        <v>25</v>
      </c>
      <c r="I39" s="122">
        <v>250011228</v>
      </c>
      <c r="J39" s="91" t="s">
        <v>705</v>
      </c>
      <c r="K39" s="91"/>
      <c r="L39" s="92" t="s">
        <v>673</v>
      </c>
      <c r="M39" s="65" t="s">
        <v>670</v>
      </c>
      <c r="N39" s="65" t="s">
        <v>662</v>
      </c>
      <c r="O39" s="64">
        <v>250001112</v>
      </c>
      <c r="P39" s="94" t="s">
        <v>293</v>
      </c>
      <c r="Q39" s="90">
        <v>1</v>
      </c>
      <c r="X39" s="65" t="s">
        <v>671</v>
      </c>
      <c r="Y39" s="65">
        <f>SUMPRODUCT(('[2]Prog 89'!$C$5:$C$10000=A39)*'[2]Prog 89'!$E$5:$F$10000)</f>
        <v>0</v>
      </c>
      <c r="Z39" s="65">
        <f>SUMPRODUCT(('[2]Prog 89'!$C$5:$C$10000=A39)*'[2]Prog 89'!$G$5:$H$10000)</f>
        <v>0</v>
      </c>
    </row>
    <row r="40" spans="1:26" ht="12.75" customHeight="1" x14ac:dyDescent="0.25">
      <c r="A40" s="64">
        <v>25354</v>
      </c>
      <c r="B40" s="81">
        <f>VLOOKUP(A40,'[2]Pop commune'!$A$4:$G$3833,7,FALSE)</f>
        <v>38.236024844720362</v>
      </c>
      <c r="C40" s="82">
        <f>VLOOKUP(A40,'[2]Pop commune'!$A$4:$H$3833,5,FALSE)</f>
        <v>17.105590062111741</v>
      </c>
      <c r="D40" s="83">
        <f t="shared" si="1"/>
        <v>21.130434782608621</v>
      </c>
      <c r="E40" s="83">
        <f>VLOOKUP(A40,'[2]Pop commune'!$A$4:$G$3833,6,FALSE)</f>
        <v>21.130434782608621</v>
      </c>
      <c r="F40" s="83">
        <f t="shared" si="2"/>
        <v>161.99999999999943</v>
      </c>
      <c r="G40" s="83">
        <f>VLOOKUP(A40,'[2]Pop commune'!$A$4:$G$3833,4,FALSE)</f>
        <v>161.99999999999943</v>
      </c>
      <c r="H40" s="64">
        <v>25</v>
      </c>
      <c r="I40" s="122">
        <v>250011228</v>
      </c>
      <c r="J40" s="91" t="s">
        <v>706</v>
      </c>
      <c r="K40" s="91"/>
      <c r="L40" s="92" t="s">
        <v>673</v>
      </c>
      <c r="M40" s="65" t="s">
        <v>670</v>
      </c>
      <c r="N40" s="65" t="s">
        <v>662</v>
      </c>
      <c r="O40" s="64">
        <v>250001112</v>
      </c>
      <c r="P40" s="94" t="s">
        <v>293</v>
      </c>
      <c r="Q40" s="90">
        <v>1</v>
      </c>
      <c r="X40" s="65" t="s">
        <v>671</v>
      </c>
      <c r="Y40" s="65">
        <f>SUMPRODUCT(('[2]Prog 89'!$C$5:$C$10000=A40)*'[2]Prog 89'!$E$5:$F$10000)</f>
        <v>0</v>
      </c>
      <c r="Z40" s="65">
        <f>SUMPRODUCT(('[2]Prog 89'!$C$5:$C$10000=A40)*'[2]Prog 89'!$G$5:$H$10000)</f>
        <v>0</v>
      </c>
    </row>
    <row r="41" spans="1:26" ht="12.75" customHeight="1" x14ac:dyDescent="0.25">
      <c r="A41" s="64">
        <v>25365</v>
      </c>
      <c r="B41" s="81">
        <f>VLOOKUP(A41,'[2]Pop commune'!$A$4:$G$3833,7,FALSE)</f>
        <v>86.323987538940898</v>
      </c>
      <c r="C41" s="82">
        <f>VLOOKUP(A41,'[2]Pop commune'!$A$4:$H$3833,5,FALSE)</f>
        <v>59.919003115264857</v>
      </c>
      <c r="D41" s="83">
        <f t="shared" si="1"/>
        <v>26.404984423676037</v>
      </c>
      <c r="E41" s="83">
        <f>VLOOKUP(A41,'[2]Pop commune'!$A$4:$G$3833,6,FALSE)</f>
        <v>26.404984423676037</v>
      </c>
      <c r="F41" s="83">
        <f t="shared" si="2"/>
        <v>326</v>
      </c>
      <c r="G41" s="83">
        <f>VLOOKUP(A41,'[2]Pop commune'!$A$4:$G$3833,4,FALSE)</f>
        <v>326</v>
      </c>
      <c r="H41" s="64">
        <v>25</v>
      </c>
      <c r="I41" s="122">
        <v>250011228</v>
      </c>
      <c r="J41" s="91" t="s">
        <v>707</v>
      </c>
      <c r="K41" s="91"/>
      <c r="L41" s="92" t="s">
        <v>669</v>
      </c>
      <c r="M41" s="65" t="s">
        <v>670</v>
      </c>
      <c r="N41" s="65" t="s">
        <v>662</v>
      </c>
      <c r="O41" s="64">
        <v>250001112</v>
      </c>
      <c r="P41" s="94" t="s">
        <v>293</v>
      </c>
      <c r="Q41" s="90">
        <v>1</v>
      </c>
      <c r="X41" s="65" t="s">
        <v>671</v>
      </c>
      <c r="Y41" s="65">
        <f>SUMPRODUCT(('[2]Prog 89'!$C$5:$C$10000=A41)*'[2]Prog 89'!$E$5:$F$10000)</f>
        <v>0</v>
      </c>
      <c r="Z41" s="65">
        <f>SUMPRODUCT(('[2]Prog 89'!$C$5:$C$10000=A41)*'[2]Prog 89'!$G$5:$H$10000)</f>
        <v>0</v>
      </c>
    </row>
    <row r="42" spans="1:26" ht="12.75" customHeight="1" x14ac:dyDescent="0.25">
      <c r="A42" s="64">
        <v>25369</v>
      </c>
      <c r="B42" s="81">
        <f>VLOOKUP(A42,'[2]Pop commune'!$A$4:$G$3833,7,FALSE)</f>
        <v>27.673202614379086</v>
      </c>
      <c r="C42" s="82">
        <f>VLOOKUP(A42,'[2]Pop commune'!$A$4:$H$3833,5,FALSE)</f>
        <v>19.084967320261441</v>
      </c>
      <c r="D42" s="83">
        <f t="shared" si="1"/>
        <v>8.5882352941176467</v>
      </c>
      <c r="E42" s="83">
        <f>VLOOKUP(A42,'[2]Pop commune'!$A$4:$G$3833,6,FALSE)</f>
        <v>8.5882352941176467</v>
      </c>
      <c r="F42" s="83">
        <f t="shared" si="2"/>
        <v>146</v>
      </c>
      <c r="G42" s="83">
        <f>VLOOKUP(A42,'[2]Pop commune'!$A$4:$G$3833,4,FALSE)</f>
        <v>146</v>
      </c>
      <c r="H42" s="64">
        <v>25</v>
      </c>
      <c r="I42" s="122">
        <v>250011228</v>
      </c>
      <c r="J42" s="91" t="s">
        <v>708</v>
      </c>
      <c r="K42" s="91"/>
      <c r="L42" s="92" t="s">
        <v>669</v>
      </c>
      <c r="M42" s="65" t="s">
        <v>670</v>
      </c>
      <c r="N42" s="65" t="s">
        <v>662</v>
      </c>
      <c r="O42" s="64">
        <v>250001112</v>
      </c>
      <c r="P42" s="94" t="s">
        <v>293</v>
      </c>
      <c r="Q42" s="90">
        <v>1</v>
      </c>
      <c r="X42" s="65" t="s">
        <v>671</v>
      </c>
      <c r="Y42" s="65">
        <f>SUMPRODUCT(('[2]Prog 89'!$C$5:$C$10000=A42)*'[2]Prog 89'!$E$5:$F$10000)</f>
        <v>0</v>
      </c>
      <c r="Z42" s="65">
        <f>SUMPRODUCT(('[2]Prog 89'!$C$5:$C$10000=A42)*'[2]Prog 89'!$G$5:$H$10000)</f>
        <v>0</v>
      </c>
    </row>
    <row r="43" spans="1:26" ht="12.75" customHeight="1" x14ac:dyDescent="0.25">
      <c r="A43" s="64">
        <v>25372</v>
      </c>
      <c r="B43" s="81">
        <f>VLOOKUP(A43,'[2]Pop commune'!$A$4:$G$3833,7,FALSE)</f>
        <v>88.184126984127374</v>
      </c>
      <c r="C43" s="82">
        <f>VLOOKUP(A43,'[2]Pop commune'!$A$4:$H$3833,5,FALSE)</f>
        <v>58.447619047619312</v>
      </c>
      <c r="D43" s="83">
        <f t="shared" si="1"/>
        <v>29.736507936508069</v>
      </c>
      <c r="E43" s="83">
        <f>VLOOKUP(A43,'[2]Pop commune'!$A$4:$G$3833,6,FALSE)</f>
        <v>29.736507936508069</v>
      </c>
      <c r="F43" s="83">
        <f t="shared" si="2"/>
        <v>323.00000000000148</v>
      </c>
      <c r="G43" s="83">
        <f>VLOOKUP(A43,'[2]Pop commune'!$A$4:$G$3833,4,FALSE)</f>
        <v>323.00000000000148</v>
      </c>
      <c r="H43" s="64">
        <v>25</v>
      </c>
      <c r="I43" s="122">
        <v>250011228</v>
      </c>
      <c r="J43" s="91" t="s">
        <v>709</v>
      </c>
      <c r="K43" s="91"/>
      <c r="L43" s="92" t="s">
        <v>669</v>
      </c>
      <c r="M43" s="65" t="s">
        <v>670</v>
      </c>
      <c r="N43" s="65" t="s">
        <v>662</v>
      </c>
      <c r="O43" s="64">
        <v>250001112</v>
      </c>
      <c r="P43" s="94" t="s">
        <v>293</v>
      </c>
      <c r="Q43" s="90">
        <v>1</v>
      </c>
      <c r="X43" s="65" t="s">
        <v>671</v>
      </c>
      <c r="Y43" s="65">
        <f>SUMPRODUCT(('[2]Prog 89'!$C$5:$C$10000=A43)*'[2]Prog 89'!$E$5:$F$10000)</f>
        <v>0</v>
      </c>
      <c r="Z43" s="65">
        <f>SUMPRODUCT(('[2]Prog 89'!$C$5:$C$10000=A43)*'[2]Prog 89'!$G$5:$H$10000)</f>
        <v>0</v>
      </c>
    </row>
    <row r="44" spans="1:26" ht="12.75" customHeight="1" x14ac:dyDescent="0.25">
      <c r="A44" s="64">
        <v>25401</v>
      </c>
      <c r="B44" s="81">
        <f>VLOOKUP(A44,'[2]Pop commune'!$A$4:$G$3833,7,FALSE)</f>
        <v>7.7241379310344804</v>
      </c>
      <c r="C44" s="82">
        <f>VLOOKUP(A44,'[2]Pop commune'!$A$4:$H$3833,5,FALSE)</f>
        <v>1.9310344827586201</v>
      </c>
      <c r="D44" s="83">
        <f t="shared" si="1"/>
        <v>5.7931034482758603</v>
      </c>
      <c r="E44" s="83">
        <f>VLOOKUP(A44,'[2]Pop commune'!$A$4:$G$3833,6,FALSE)</f>
        <v>5.7931034482758603</v>
      </c>
      <c r="F44" s="83">
        <f t="shared" si="2"/>
        <v>28</v>
      </c>
      <c r="G44" s="83">
        <f>VLOOKUP(A44,'[2]Pop commune'!$A$4:$G$3833,4,FALSE)</f>
        <v>28</v>
      </c>
      <c r="H44" s="64">
        <v>25</v>
      </c>
      <c r="I44" s="122">
        <v>250011228</v>
      </c>
      <c r="J44" s="91" t="s">
        <v>710</v>
      </c>
      <c r="K44" s="91"/>
      <c r="L44" s="92" t="s">
        <v>673</v>
      </c>
      <c r="M44" s="65" t="s">
        <v>670</v>
      </c>
      <c r="N44" s="65" t="s">
        <v>662</v>
      </c>
      <c r="O44" s="64">
        <v>250001112</v>
      </c>
      <c r="P44" s="94" t="s">
        <v>293</v>
      </c>
      <c r="Q44" s="90">
        <v>1</v>
      </c>
      <c r="X44" s="65" t="s">
        <v>671</v>
      </c>
      <c r="Y44" s="65">
        <f>SUMPRODUCT(('[2]Prog 89'!$C$5:$C$10000=A44)*'[2]Prog 89'!$E$5:$F$10000)</f>
        <v>0</v>
      </c>
      <c r="Z44" s="65">
        <f>SUMPRODUCT(('[2]Prog 89'!$C$5:$C$10000=A44)*'[2]Prog 89'!$G$5:$H$10000)</f>
        <v>0</v>
      </c>
    </row>
    <row r="45" spans="1:26" ht="12.75" customHeight="1" x14ac:dyDescent="0.25">
      <c r="A45" s="64">
        <v>25431</v>
      </c>
      <c r="B45" s="81">
        <f>VLOOKUP(A45,'[2]Pop commune'!$A$4:$G$3833,7,FALSE)</f>
        <v>79</v>
      </c>
      <c r="C45" s="82">
        <f>VLOOKUP(A45,'[2]Pop commune'!$A$4:$H$3833,5,FALSE)</f>
        <v>60</v>
      </c>
      <c r="D45" s="83">
        <f t="shared" si="1"/>
        <v>19</v>
      </c>
      <c r="E45" s="83">
        <f>VLOOKUP(A45,'[2]Pop commune'!$A$4:$G$3833,6,FALSE)</f>
        <v>19</v>
      </c>
      <c r="F45" s="83">
        <f t="shared" si="2"/>
        <v>378</v>
      </c>
      <c r="G45" s="83">
        <f>VLOOKUP(A45,'[2]Pop commune'!$A$4:$G$3833,4,FALSE)</f>
        <v>378</v>
      </c>
      <c r="H45" s="64">
        <v>25</v>
      </c>
      <c r="I45" s="122">
        <v>250011228</v>
      </c>
      <c r="J45" s="91" t="s">
        <v>711</v>
      </c>
      <c r="K45" s="91"/>
      <c r="L45" s="92" t="s">
        <v>669</v>
      </c>
      <c r="M45" s="65" t="s">
        <v>670</v>
      </c>
      <c r="N45" s="65" t="s">
        <v>662</v>
      </c>
      <c r="O45" s="64">
        <v>250001112</v>
      </c>
      <c r="P45" s="94" t="s">
        <v>293</v>
      </c>
      <c r="Q45" s="90">
        <v>1</v>
      </c>
      <c r="X45" s="65" t="s">
        <v>671</v>
      </c>
      <c r="Y45" s="65">
        <f>SUMPRODUCT(('[2]Prog 89'!$C$5:$C$10000=A45)*'[2]Prog 89'!$E$5:$F$10000)</f>
        <v>0</v>
      </c>
      <c r="Z45" s="65">
        <f>SUMPRODUCT(('[2]Prog 89'!$C$5:$C$10000=A45)*'[2]Prog 89'!$G$5:$H$10000)</f>
        <v>0</v>
      </c>
    </row>
    <row r="46" spans="1:26" ht="12.75" customHeight="1" x14ac:dyDescent="0.25">
      <c r="A46" s="64">
        <v>25435</v>
      </c>
      <c r="B46" s="81">
        <f>VLOOKUP(A46,'[2]Pop commune'!$A$4:$G$3833,7,FALSE)</f>
        <v>33.20370370370361</v>
      </c>
      <c r="C46" s="82">
        <f>VLOOKUP(A46,'[2]Pop commune'!$A$4:$H$3833,5,FALSE)</f>
        <v>23.141975308641911</v>
      </c>
      <c r="D46" s="83">
        <f t="shared" si="1"/>
        <v>10.061728395061699</v>
      </c>
      <c r="E46" s="83">
        <f>VLOOKUP(A46,'[2]Pop commune'!$A$4:$G$3833,6,FALSE)</f>
        <v>10.061728395061699</v>
      </c>
      <c r="F46" s="83">
        <f t="shared" si="2"/>
        <v>163</v>
      </c>
      <c r="G46" s="83">
        <f>VLOOKUP(A46,'[2]Pop commune'!$A$4:$G$3833,4,FALSE)</f>
        <v>163</v>
      </c>
      <c r="H46" s="64">
        <v>25</v>
      </c>
      <c r="I46" s="122">
        <v>250011228</v>
      </c>
      <c r="J46" s="91" t="s">
        <v>712</v>
      </c>
      <c r="K46" s="91"/>
      <c r="L46" s="92" t="s">
        <v>684</v>
      </c>
      <c r="M46" s="65" t="s">
        <v>670</v>
      </c>
      <c r="N46" s="65" t="s">
        <v>662</v>
      </c>
      <c r="O46" s="64">
        <v>250001112</v>
      </c>
      <c r="P46" s="94" t="s">
        <v>293</v>
      </c>
      <c r="Q46" s="90">
        <v>1</v>
      </c>
      <c r="X46" s="65" t="s">
        <v>671</v>
      </c>
      <c r="Y46" s="65">
        <f>SUMPRODUCT(('[2]Prog 89'!$C$5:$C$10000=A46)*'[2]Prog 89'!$E$5:$F$10000)</f>
        <v>0</v>
      </c>
      <c r="Z46" s="65">
        <f>SUMPRODUCT(('[2]Prog 89'!$C$5:$C$10000=A46)*'[2]Prog 89'!$G$5:$H$10000)</f>
        <v>0</v>
      </c>
    </row>
    <row r="47" spans="1:26" ht="12.75" customHeight="1" x14ac:dyDescent="0.25">
      <c r="A47" s="64">
        <v>25446</v>
      </c>
      <c r="B47" s="81">
        <f>VLOOKUP(A47,'[2]Pop commune'!$A$4:$G$3833,7,FALSE)</f>
        <v>49.639130434782629</v>
      </c>
      <c r="C47" s="82">
        <f>VLOOKUP(A47,'[2]Pop commune'!$A$4:$H$3833,5,FALSE)</f>
        <v>28.365217391304359</v>
      </c>
      <c r="D47" s="83">
        <f t="shared" si="1"/>
        <v>21.27391304347827</v>
      </c>
      <c r="E47" s="83">
        <f>VLOOKUP(A47,'[2]Pop commune'!$A$4:$G$3833,6,FALSE)</f>
        <v>21.27391304347827</v>
      </c>
      <c r="F47" s="83">
        <f t="shared" si="2"/>
        <v>233</v>
      </c>
      <c r="G47" s="83">
        <f>VLOOKUP(A47,'[2]Pop commune'!$A$4:$G$3833,4,FALSE)</f>
        <v>233</v>
      </c>
      <c r="H47" s="64">
        <v>25</v>
      </c>
      <c r="I47" s="122">
        <v>250011228</v>
      </c>
      <c r="J47" s="91" t="s">
        <v>713</v>
      </c>
      <c r="K47" s="91"/>
      <c r="L47" s="92" t="s">
        <v>673</v>
      </c>
      <c r="M47" s="65" t="s">
        <v>670</v>
      </c>
      <c r="N47" s="65" t="s">
        <v>662</v>
      </c>
      <c r="O47" s="64">
        <v>250001112</v>
      </c>
      <c r="P47" s="94" t="s">
        <v>293</v>
      </c>
      <c r="Q47" s="90">
        <v>1</v>
      </c>
      <c r="X47" s="65" t="s">
        <v>671</v>
      </c>
      <c r="Y47" s="65">
        <f>SUMPRODUCT(('[2]Prog 89'!$C$5:$C$10000=A47)*'[2]Prog 89'!$E$5:$F$10000)</f>
        <v>0</v>
      </c>
      <c r="Z47" s="65">
        <f>SUMPRODUCT(('[2]Prog 89'!$C$5:$C$10000=A47)*'[2]Prog 89'!$G$5:$H$10000)</f>
        <v>0</v>
      </c>
    </row>
    <row r="48" spans="1:26" ht="12.75" customHeight="1" x14ac:dyDescent="0.25">
      <c r="A48" s="64">
        <v>25461</v>
      </c>
      <c r="B48" s="81">
        <f>VLOOKUP(A48,'[2]Pop commune'!$A$4:$G$3833,7,FALSE)</f>
        <v>59.41042345276874</v>
      </c>
      <c r="C48" s="82">
        <f>VLOOKUP(A48,'[2]Pop commune'!$A$4:$H$3833,5,FALSE)</f>
        <v>32.140065146579808</v>
      </c>
      <c r="D48" s="83">
        <f t="shared" si="1"/>
        <v>27.270358306188928</v>
      </c>
      <c r="E48" s="83">
        <f>VLOOKUP(A48,'[2]Pop commune'!$A$4:$G$3833,6,FALSE)</f>
        <v>27.270358306188928</v>
      </c>
      <c r="F48" s="83">
        <f t="shared" si="2"/>
        <v>299</v>
      </c>
      <c r="G48" s="83">
        <f>VLOOKUP(A48,'[2]Pop commune'!$A$4:$G$3833,4,FALSE)</f>
        <v>299</v>
      </c>
      <c r="H48" s="64">
        <v>25</v>
      </c>
      <c r="I48" s="122">
        <v>250011228</v>
      </c>
      <c r="J48" s="91" t="s">
        <v>714</v>
      </c>
      <c r="K48" s="91"/>
      <c r="L48" s="92" t="s">
        <v>669</v>
      </c>
      <c r="M48" s="65" t="s">
        <v>670</v>
      </c>
      <c r="N48" s="65" t="s">
        <v>662</v>
      </c>
      <c r="O48" s="64">
        <v>250001112</v>
      </c>
      <c r="P48" s="94" t="s">
        <v>293</v>
      </c>
      <c r="Q48" s="90">
        <v>1</v>
      </c>
      <c r="X48" s="65" t="s">
        <v>671</v>
      </c>
      <c r="Y48" s="65">
        <f>SUMPRODUCT(('[2]Prog 89'!$C$5:$C$10000=A48)*'[2]Prog 89'!$E$5:$F$10000)</f>
        <v>0</v>
      </c>
      <c r="Z48" s="65">
        <f>SUMPRODUCT(('[2]Prog 89'!$C$5:$C$10000=A48)*'[2]Prog 89'!$G$5:$H$10000)</f>
        <v>0</v>
      </c>
    </row>
    <row r="49" spans="1:26" ht="12.75" customHeight="1" x14ac:dyDescent="0.25">
      <c r="A49" s="64">
        <v>25465</v>
      </c>
      <c r="B49" s="81">
        <f>VLOOKUP(A49,'[2]Pop commune'!$A$4:$G$3833,7,FALSE)</f>
        <v>49.419834244580997</v>
      </c>
      <c r="C49" s="82">
        <f>VLOOKUP(A49,'[2]Pop commune'!$A$4:$H$3833,5,FALSE)</f>
        <v>35.58228065609832</v>
      </c>
      <c r="D49" s="83">
        <f t="shared" si="1"/>
        <v>13.837553588482679</v>
      </c>
      <c r="E49" s="83">
        <f>VLOOKUP(A49,'[2]Pop commune'!$A$4:$G$3833,6,FALSE)</f>
        <v>13.837553588482679</v>
      </c>
      <c r="F49" s="83">
        <f t="shared" si="2"/>
        <v>173</v>
      </c>
      <c r="G49" s="83">
        <f>VLOOKUP(A49,'[2]Pop commune'!$A$4:$G$3833,4,FALSE)</f>
        <v>173</v>
      </c>
      <c r="H49" s="64">
        <v>25</v>
      </c>
      <c r="I49" s="122">
        <v>250011228</v>
      </c>
      <c r="J49" s="91" t="s">
        <v>715</v>
      </c>
      <c r="K49" s="91"/>
      <c r="L49" s="92" t="s">
        <v>673</v>
      </c>
      <c r="M49" s="65" t="s">
        <v>670</v>
      </c>
      <c r="N49" s="65" t="s">
        <v>662</v>
      </c>
      <c r="O49" s="64">
        <v>250001112</v>
      </c>
      <c r="P49" s="94" t="s">
        <v>293</v>
      </c>
      <c r="Q49" s="90">
        <v>1</v>
      </c>
      <c r="X49" s="65" t="s">
        <v>671</v>
      </c>
      <c r="Y49" s="65">
        <f>SUMPRODUCT(('[2]Prog 89'!$C$5:$C$10000=A49)*'[2]Prog 89'!$E$5:$F$10000)</f>
        <v>0</v>
      </c>
      <c r="Z49" s="65">
        <f>SUMPRODUCT(('[2]Prog 89'!$C$5:$C$10000=A49)*'[2]Prog 89'!$G$5:$H$10000)</f>
        <v>0</v>
      </c>
    </row>
    <row r="50" spans="1:26" ht="12.75" customHeight="1" x14ac:dyDescent="0.25">
      <c r="A50" s="64">
        <v>25470</v>
      </c>
      <c r="B50" s="81">
        <f>VLOOKUP(A50,'[2]Pop commune'!$A$4:$G$3833,7,FALSE)</f>
        <v>52.674999999999997</v>
      </c>
      <c r="C50" s="82">
        <f>VLOOKUP(A50,'[2]Pop commune'!$A$4:$H$3833,5,FALSE)</f>
        <v>41.924999999999997</v>
      </c>
      <c r="D50" s="83">
        <f t="shared" si="1"/>
        <v>10.75</v>
      </c>
      <c r="E50" s="83">
        <f>VLOOKUP(A50,'[2]Pop commune'!$A$4:$G$3833,6,FALSE)</f>
        <v>10.75</v>
      </c>
      <c r="F50" s="83">
        <f t="shared" si="2"/>
        <v>172</v>
      </c>
      <c r="G50" s="83">
        <f>VLOOKUP(A50,'[2]Pop commune'!$A$4:$G$3833,4,FALSE)</f>
        <v>172</v>
      </c>
      <c r="H50" s="64">
        <v>25</v>
      </c>
      <c r="I50" s="122">
        <v>250011228</v>
      </c>
      <c r="J50" s="91" t="s">
        <v>716</v>
      </c>
      <c r="K50" s="91"/>
      <c r="L50" s="92" t="s">
        <v>669</v>
      </c>
      <c r="M50" s="65" t="s">
        <v>670</v>
      </c>
      <c r="N50" s="65" t="s">
        <v>662</v>
      </c>
      <c r="O50" s="64">
        <v>250001112</v>
      </c>
      <c r="P50" s="94" t="s">
        <v>293</v>
      </c>
      <c r="Q50" s="90">
        <v>1</v>
      </c>
      <c r="X50" s="65" t="s">
        <v>671</v>
      </c>
      <c r="Y50" s="65">
        <f>SUMPRODUCT(('[2]Prog 89'!$C$5:$C$10000=A50)*'[2]Prog 89'!$E$5:$F$10000)</f>
        <v>0</v>
      </c>
      <c r="Z50" s="65">
        <f>SUMPRODUCT(('[2]Prog 89'!$C$5:$C$10000=A50)*'[2]Prog 89'!$G$5:$H$10000)</f>
        <v>0</v>
      </c>
    </row>
    <row r="51" spans="1:26" ht="12.75" customHeight="1" x14ac:dyDescent="0.25">
      <c r="A51" s="64">
        <v>25479</v>
      </c>
      <c r="B51" s="81">
        <f>VLOOKUP(A51,'[2]Pop commune'!$A$4:$G$3833,7,FALSE)</f>
        <v>134.74285714285733</v>
      </c>
      <c r="C51" s="82">
        <f>VLOOKUP(A51,'[2]Pop commune'!$A$4:$H$3833,5,FALSE)</f>
        <v>81.257142857142966</v>
      </c>
      <c r="D51" s="83">
        <f t="shared" si="1"/>
        <v>53.485714285714359</v>
      </c>
      <c r="E51" s="83">
        <f>VLOOKUP(A51,'[2]Pop commune'!$A$4:$G$3833,6,FALSE)</f>
        <v>53.485714285714359</v>
      </c>
      <c r="F51" s="83">
        <f t="shared" si="2"/>
        <v>432.00000000000063</v>
      </c>
      <c r="G51" s="83">
        <f>VLOOKUP(A51,'[2]Pop commune'!$A$4:$G$3833,4,FALSE)</f>
        <v>432.00000000000063</v>
      </c>
      <c r="H51" s="64">
        <v>25</v>
      </c>
      <c r="I51" s="122">
        <v>250011228</v>
      </c>
      <c r="J51" s="91" t="s">
        <v>717</v>
      </c>
      <c r="K51" s="91"/>
      <c r="L51" s="92" t="s">
        <v>669</v>
      </c>
      <c r="M51" s="65" t="s">
        <v>670</v>
      </c>
      <c r="N51" s="65" t="s">
        <v>662</v>
      </c>
      <c r="O51" s="64">
        <v>250001112</v>
      </c>
      <c r="P51" s="94" t="s">
        <v>293</v>
      </c>
      <c r="Q51" s="90">
        <v>1</v>
      </c>
      <c r="X51" s="65" t="s">
        <v>671</v>
      </c>
      <c r="Y51" s="65">
        <f>SUMPRODUCT(('[2]Prog 89'!$C$5:$C$10000=A51)*'[2]Prog 89'!$E$5:$F$10000)</f>
        <v>0</v>
      </c>
      <c r="Z51" s="65">
        <f>SUMPRODUCT(('[2]Prog 89'!$C$5:$C$10000=A51)*'[2]Prog 89'!$G$5:$H$10000)</f>
        <v>0</v>
      </c>
    </row>
    <row r="52" spans="1:26" ht="12.75" customHeight="1" x14ac:dyDescent="0.25">
      <c r="A52" s="64">
        <v>25496</v>
      </c>
      <c r="B52" s="81">
        <f>VLOOKUP(A52,'[2]Pop commune'!$A$4:$G$3833,7,FALSE)</f>
        <v>34</v>
      </c>
      <c r="C52" s="82">
        <f>VLOOKUP(A52,'[2]Pop commune'!$A$4:$H$3833,5,FALSE)</f>
        <v>21</v>
      </c>
      <c r="D52" s="83">
        <f t="shared" si="1"/>
        <v>13</v>
      </c>
      <c r="E52" s="83">
        <f>VLOOKUP(A52,'[2]Pop commune'!$A$4:$G$3833,6,FALSE)</f>
        <v>13</v>
      </c>
      <c r="F52" s="83">
        <f t="shared" si="2"/>
        <v>122</v>
      </c>
      <c r="G52" s="83">
        <f>VLOOKUP(A52,'[2]Pop commune'!$A$4:$G$3833,4,FALSE)</f>
        <v>122</v>
      </c>
      <c r="H52" s="64">
        <v>25</v>
      </c>
      <c r="I52" s="122">
        <v>250011228</v>
      </c>
      <c r="J52" s="91" t="s">
        <v>718</v>
      </c>
      <c r="K52" s="91"/>
      <c r="L52" s="92" t="s">
        <v>669</v>
      </c>
      <c r="M52" s="65" t="s">
        <v>670</v>
      </c>
      <c r="N52" s="65" t="s">
        <v>662</v>
      </c>
      <c r="O52" s="64">
        <v>250001112</v>
      </c>
      <c r="P52" s="94" t="s">
        <v>293</v>
      </c>
      <c r="Q52" s="90">
        <v>1</v>
      </c>
      <c r="X52" s="65" t="s">
        <v>671</v>
      </c>
      <c r="Y52" s="65">
        <f>SUMPRODUCT(('[2]Prog 89'!$C$5:$C$10000=A52)*'[2]Prog 89'!$E$5:$F$10000)</f>
        <v>0</v>
      </c>
      <c r="Z52" s="65">
        <f>SUMPRODUCT(('[2]Prog 89'!$C$5:$C$10000=A52)*'[2]Prog 89'!$G$5:$H$10000)</f>
        <v>0</v>
      </c>
    </row>
    <row r="53" spans="1:26" ht="12.75" customHeight="1" x14ac:dyDescent="0.25">
      <c r="A53" s="64">
        <v>25516</v>
      </c>
      <c r="B53" s="81">
        <f>VLOOKUP(A53,'[2]Pop commune'!$A$4:$G$3833,7,FALSE)</f>
        <v>26.22033898305094</v>
      </c>
      <c r="C53" s="82">
        <f>VLOOKUP(A53,'[2]Pop commune'!$A$4:$H$3833,5,FALSE)</f>
        <v>23.194915254237369</v>
      </c>
      <c r="D53" s="83">
        <f t="shared" si="1"/>
        <v>3.0254237288135699</v>
      </c>
      <c r="E53" s="83">
        <f>VLOOKUP(A53,'[2]Pop commune'!$A$4:$G$3833,6,FALSE)</f>
        <v>3.0254237288135699</v>
      </c>
      <c r="F53" s="83">
        <f t="shared" si="2"/>
        <v>119</v>
      </c>
      <c r="G53" s="83">
        <f>VLOOKUP(A53,'[2]Pop commune'!$A$4:$G$3833,4,FALSE)</f>
        <v>119</v>
      </c>
      <c r="H53" s="64">
        <v>25</v>
      </c>
      <c r="I53" s="122">
        <v>250011228</v>
      </c>
      <c r="J53" s="91" t="s">
        <v>719</v>
      </c>
      <c r="K53" s="91"/>
      <c r="L53" s="92" t="s">
        <v>669</v>
      </c>
      <c r="M53" s="65" t="s">
        <v>670</v>
      </c>
      <c r="N53" s="65" t="s">
        <v>662</v>
      </c>
      <c r="O53" s="64">
        <v>250001112</v>
      </c>
      <c r="P53" s="94" t="s">
        <v>293</v>
      </c>
      <c r="Q53" s="90">
        <v>1</v>
      </c>
      <c r="X53" s="65" t="s">
        <v>671</v>
      </c>
      <c r="Y53" s="65">
        <f>SUMPRODUCT(('[2]Prog 89'!$C$5:$C$10000=A53)*'[2]Prog 89'!$E$5:$F$10000)</f>
        <v>0</v>
      </c>
      <c r="Z53" s="65">
        <f>SUMPRODUCT(('[2]Prog 89'!$C$5:$C$10000=A53)*'[2]Prog 89'!$G$5:$H$10000)</f>
        <v>0</v>
      </c>
    </row>
    <row r="54" spans="1:26" ht="12.75" customHeight="1" x14ac:dyDescent="0.25">
      <c r="A54" s="64">
        <v>25520</v>
      </c>
      <c r="B54" s="81">
        <f>VLOOKUP(A54,'[2]Pop commune'!$A$4:$G$3833,7,FALSE)</f>
        <v>52.491620111731834</v>
      </c>
      <c r="C54" s="82">
        <f>VLOOKUP(A54,'[2]Pop commune'!$A$4:$H$3833,5,FALSE)</f>
        <v>37.910614525139657</v>
      </c>
      <c r="D54" s="83">
        <f t="shared" si="1"/>
        <v>14.581005586592175</v>
      </c>
      <c r="E54" s="83">
        <f>VLOOKUP(A54,'[2]Pop commune'!$A$4:$G$3833,6,FALSE)</f>
        <v>14.581005586592175</v>
      </c>
      <c r="F54" s="83">
        <f t="shared" si="2"/>
        <v>174</v>
      </c>
      <c r="G54" s="83">
        <f>VLOOKUP(A54,'[2]Pop commune'!$A$4:$G$3833,4,FALSE)</f>
        <v>174</v>
      </c>
      <c r="H54" s="64">
        <v>25</v>
      </c>
      <c r="I54" s="122">
        <v>250011228</v>
      </c>
      <c r="J54" s="91" t="s">
        <v>720</v>
      </c>
      <c r="K54" s="91"/>
      <c r="L54" s="92" t="s">
        <v>673</v>
      </c>
      <c r="M54" s="65" t="s">
        <v>670</v>
      </c>
      <c r="N54" s="65" t="s">
        <v>662</v>
      </c>
      <c r="O54" s="64">
        <v>250001112</v>
      </c>
      <c r="P54" s="94" t="s">
        <v>293</v>
      </c>
      <c r="Q54" s="90">
        <v>1</v>
      </c>
      <c r="X54" s="65" t="s">
        <v>671</v>
      </c>
      <c r="Y54" s="65">
        <f>SUMPRODUCT(('[2]Prog 89'!$C$5:$C$10000=A54)*'[2]Prog 89'!$E$5:$F$10000)</f>
        <v>0</v>
      </c>
      <c r="Z54" s="65">
        <f>SUMPRODUCT(('[2]Prog 89'!$C$5:$C$10000=A54)*'[2]Prog 89'!$G$5:$H$10000)</f>
        <v>0</v>
      </c>
    </row>
    <row r="55" spans="1:26" ht="12.75" customHeight="1" x14ac:dyDescent="0.25">
      <c r="A55" s="64">
        <v>25531</v>
      </c>
      <c r="B55" s="81">
        <f>VLOOKUP(A55,'[2]Pop commune'!$A$4:$G$3833,7,FALSE)</f>
        <v>18.34482758620689</v>
      </c>
      <c r="C55" s="82">
        <f>VLOOKUP(A55,'[2]Pop commune'!$A$4:$H$3833,5,FALSE)</f>
        <v>17.37931034482758</v>
      </c>
      <c r="D55" s="83">
        <f t="shared" si="1"/>
        <v>0.96551724137931005</v>
      </c>
      <c r="E55" s="83">
        <f>VLOOKUP(A55,'[2]Pop commune'!$A$4:$G$3833,6,FALSE)</f>
        <v>0.96551724137931005</v>
      </c>
      <c r="F55" s="83">
        <f t="shared" si="2"/>
        <v>84</v>
      </c>
      <c r="G55" s="83">
        <f>VLOOKUP(A55,'[2]Pop commune'!$A$4:$G$3833,4,FALSE)</f>
        <v>84</v>
      </c>
      <c r="H55" s="64">
        <v>25</v>
      </c>
      <c r="I55" s="122">
        <v>250011228</v>
      </c>
      <c r="J55" s="91" t="s">
        <v>721</v>
      </c>
      <c r="K55" s="91"/>
      <c r="L55" s="92" t="s">
        <v>669</v>
      </c>
      <c r="M55" s="65" t="s">
        <v>670</v>
      </c>
      <c r="N55" s="65" t="s">
        <v>662</v>
      </c>
      <c r="O55" s="64">
        <v>250001112</v>
      </c>
      <c r="P55" s="94" t="s">
        <v>293</v>
      </c>
      <c r="Q55" s="90">
        <v>1</v>
      </c>
      <c r="X55" s="65" t="s">
        <v>671</v>
      </c>
      <c r="Y55" s="65">
        <f>SUMPRODUCT(('[2]Prog 89'!$C$5:$C$10000=A55)*'[2]Prog 89'!$E$5:$F$10000)</f>
        <v>0</v>
      </c>
      <c r="Z55" s="65">
        <f>SUMPRODUCT(('[2]Prog 89'!$C$5:$C$10000=A55)*'[2]Prog 89'!$G$5:$H$10000)</f>
        <v>0</v>
      </c>
    </row>
    <row r="56" spans="1:26" ht="12.75" customHeight="1" x14ac:dyDescent="0.25">
      <c r="A56" s="64">
        <v>25544</v>
      </c>
      <c r="B56" s="81">
        <f>VLOOKUP(A56,'[2]Pop commune'!$A$4:$G$3833,7,FALSE)</f>
        <v>41.489361702127603</v>
      </c>
      <c r="C56" s="82">
        <f>VLOOKUP(A56,'[2]Pop commune'!$A$4:$H$3833,5,FALSE)</f>
        <v>22.81914893617018</v>
      </c>
      <c r="D56" s="83">
        <f t="shared" si="1"/>
        <v>18.670212765957423</v>
      </c>
      <c r="E56" s="83">
        <f>VLOOKUP(A56,'[2]Pop commune'!$A$4:$G$3833,6,FALSE)</f>
        <v>18.670212765957423</v>
      </c>
      <c r="F56" s="83">
        <f t="shared" si="2"/>
        <v>195</v>
      </c>
      <c r="G56" s="83">
        <f>VLOOKUP(A56,'[2]Pop commune'!$A$4:$G$3833,4,FALSE)</f>
        <v>195</v>
      </c>
      <c r="H56" s="64">
        <v>25</v>
      </c>
      <c r="I56" s="122">
        <v>250011228</v>
      </c>
      <c r="J56" s="91" t="s">
        <v>722</v>
      </c>
      <c r="K56" s="91"/>
      <c r="L56" s="92" t="s">
        <v>669</v>
      </c>
      <c r="M56" s="65" t="s">
        <v>670</v>
      </c>
      <c r="N56" s="65" t="s">
        <v>662</v>
      </c>
      <c r="O56" s="64">
        <v>250001112</v>
      </c>
      <c r="P56" s="94" t="s">
        <v>293</v>
      </c>
      <c r="Q56" s="90">
        <v>1</v>
      </c>
      <c r="X56" s="65" t="s">
        <v>671</v>
      </c>
      <c r="Y56" s="65">
        <f>SUMPRODUCT(('[2]Prog 89'!$C$5:$C$10000=A56)*'[2]Prog 89'!$E$5:$F$10000)</f>
        <v>0</v>
      </c>
      <c r="Z56" s="65">
        <f>SUMPRODUCT(('[2]Prog 89'!$C$5:$C$10000=A56)*'[2]Prog 89'!$G$5:$H$10000)</f>
        <v>0</v>
      </c>
    </row>
    <row r="57" spans="1:26" ht="12.75" customHeight="1" x14ac:dyDescent="0.25">
      <c r="A57" s="64">
        <v>25546</v>
      </c>
      <c r="B57" s="81">
        <f>VLOOKUP(A57,'[2]Pop commune'!$A$4:$G$3833,7,FALSE)</f>
        <v>13</v>
      </c>
      <c r="C57" s="82">
        <f>VLOOKUP(A57,'[2]Pop commune'!$A$4:$H$3833,5,FALSE)</f>
        <v>11</v>
      </c>
      <c r="D57" s="83">
        <f t="shared" si="1"/>
        <v>2</v>
      </c>
      <c r="E57" s="83">
        <f>VLOOKUP(A57,'[2]Pop commune'!$A$4:$G$3833,6,FALSE)</f>
        <v>2</v>
      </c>
      <c r="F57" s="83">
        <f t="shared" si="2"/>
        <v>54</v>
      </c>
      <c r="G57" s="83">
        <f>VLOOKUP(A57,'[2]Pop commune'!$A$4:$G$3833,4,FALSE)</f>
        <v>54</v>
      </c>
      <c r="H57" s="64">
        <v>25</v>
      </c>
      <c r="I57" s="122">
        <v>250011228</v>
      </c>
      <c r="J57" s="91" t="s">
        <v>723</v>
      </c>
      <c r="K57" s="91"/>
      <c r="L57" s="92" t="s">
        <v>673</v>
      </c>
      <c r="M57" s="65" t="s">
        <v>670</v>
      </c>
      <c r="N57" s="65" t="s">
        <v>662</v>
      </c>
      <c r="O57" s="64">
        <v>250001112</v>
      </c>
      <c r="P57" s="94" t="s">
        <v>293</v>
      </c>
      <c r="Q57" s="90">
        <v>1</v>
      </c>
      <c r="X57" s="65" t="s">
        <v>671</v>
      </c>
      <c r="Y57" s="65">
        <f>SUMPRODUCT(('[2]Prog 89'!$C$5:$C$10000=A57)*'[2]Prog 89'!$E$5:$F$10000)</f>
        <v>0</v>
      </c>
      <c r="Z57" s="65">
        <f>SUMPRODUCT(('[2]Prog 89'!$C$5:$C$10000=A57)*'[2]Prog 89'!$G$5:$H$10000)</f>
        <v>0</v>
      </c>
    </row>
    <row r="58" spans="1:26" ht="12.75" customHeight="1" x14ac:dyDescent="0.25">
      <c r="A58" s="64">
        <v>25553</v>
      </c>
      <c r="B58" s="81">
        <f>VLOOKUP(A58,'[2]Pop commune'!$A$4:$G$3833,7,FALSE)</f>
        <v>84.502702702702436</v>
      </c>
      <c r="C58" s="82">
        <f>VLOOKUP(A58,'[2]Pop commune'!$A$4:$H$3833,5,FALSE)</f>
        <v>53.205405405405237</v>
      </c>
      <c r="D58" s="83">
        <f t="shared" si="1"/>
        <v>31.297297297297202</v>
      </c>
      <c r="E58" s="83">
        <f>VLOOKUP(A58,'[2]Pop commune'!$A$4:$G$3833,6,FALSE)</f>
        <v>31.297297297297202</v>
      </c>
      <c r="F58" s="83">
        <f t="shared" si="2"/>
        <v>385.99999999999881</v>
      </c>
      <c r="G58" s="83">
        <f>VLOOKUP(A58,'[2]Pop commune'!$A$4:$G$3833,4,FALSE)</f>
        <v>385.99999999999881</v>
      </c>
      <c r="H58" s="64">
        <v>25</v>
      </c>
      <c r="I58" s="122">
        <v>250011228</v>
      </c>
      <c r="J58" s="91" t="s">
        <v>724</v>
      </c>
      <c r="K58" s="91"/>
      <c r="L58" s="92" t="s">
        <v>669</v>
      </c>
      <c r="M58" s="65" t="s">
        <v>670</v>
      </c>
      <c r="N58" s="65" t="s">
        <v>662</v>
      </c>
      <c r="O58" s="64">
        <v>250001112</v>
      </c>
      <c r="P58" s="94" t="s">
        <v>293</v>
      </c>
      <c r="Q58" s="90">
        <v>1</v>
      </c>
      <c r="X58" s="65" t="s">
        <v>671</v>
      </c>
      <c r="Y58" s="65">
        <f>SUMPRODUCT(('[2]Prog 89'!$C$5:$C$10000=A58)*'[2]Prog 89'!$E$5:$F$10000)</f>
        <v>0</v>
      </c>
      <c r="Z58" s="65">
        <f>SUMPRODUCT(('[2]Prog 89'!$C$5:$C$10000=A58)*'[2]Prog 89'!$G$5:$H$10000)</f>
        <v>0</v>
      </c>
    </row>
    <row r="59" spans="1:26" ht="12.75" customHeight="1" x14ac:dyDescent="0.25">
      <c r="A59" s="64">
        <v>25590</v>
      </c>
      <c r="B59" s="81">
        <f>VLOOKUP(A59,'[2]Pop commune'!$A$4:$G$3833,7,FALSE)</f>
        <v>27.066666666666663</v>
      </c>
      <c r="C59" s="82">
        <f>VLOOKUP(A59,'[2]Pop commune'!$A$4:$H$3833,5,FALSE)</f>
        <v>16.8</v>
      </c>
      <c r="D59" s="83">
        <f t="shared" si="1"/>
        <v>10.266666666666662</v>
      </c>
      <c r="E59" s="83">
        <f>VLOOKUP(A59,'[2]Pop commune'!$A$4:$G$3833,6,FALSE)</f>
        <v>10.266666666666662</v>
      </c>
      <c r="F59" s="83">
        <f t="shared" si="2"/>
        <v>84</v>
      </c>
      <c r="G59" s="83">
        <f>VLOOKUP(A59,'[2]Pop commune'!$A$4:$G$3833,4,FALSE)</f>
        <v>84</v>
      </c>
      <c r="H59" s="64">
        <v>25</v>
      </c>
      <c r="I59" s="122">
        <v>250011228</v>
      </c>
      <c r="J59" s="91" t="s">
        <v>725</v>
      </c>
      <c r="K59" s="91"/>
      <c r="L59" s="92" t="s">
        <v>669</v>
      </c>
      <c r="M59" s="65" t="s">
        <v>670</v>
      </c>
      <c r="N59" s="65" t="s">
        <v>662</v>
      </c>
      <c r="O59" s="64">
        <v>250001112</v>
      </c>
      <c r="P59" s="94" t="s">
        <v>293</v>
      </c>
      <c r="Q59" s="90">
        <v>1</v>
      </c>
      <c r="X59" s="65" t="s">
        <v>671</v>
      </c>
      <c r="Y59" s="65">
        <f>SUMPRODUCT(('[2]Prog 89'!$C$5:$C$10000=A59)*'[2]Prog 89'!$E$5:$F$10000)</f>
        <v>0</v>
      </c>
      <c r="Z59" s="65">
        <f>SUMPRODUCT(('[2]Prog 89'!$C$5:$C$10000=A59)*'[2]Prog 89'!$G$5:$H$10000)</f>
        <v>0</v>
      </c>
    </row>
    <row r="60" spans="1:26" ht="12.75" customHeight="1" x14ac:dyDescent="0.25">
      <c r="A60" s="64">
        <v>25602</v>
      </c>
      <c r="B60" s="81">
        <f>VLOOKUP(A60,'[2]Pop commune'!$A$4:$G$3833,7,FALSE)</f>
        <v>20.971962616822427</v>
      </c>
      <c r="C60" s="82">
        <f>VLOOKUP(A60,'[2]Pop commune'!$A$4:$H$3833,5,FALSE)</f>
        <v>13.345794392523365</v>
      </c>
      <c r="D60" s="83">
        <f t="shared" si="1"/>
        <v>7.6261682242990636</v>
      </c>
      <c r="E60" s="83">
        <f>VLOOKUP(A60,'[2]Pop commune'!$A$4:$G$3833,6,FALSE)</f>
        <v>7.6261682242990636</v>
      </c>
      <c r="F60" s="83">
        <f t="shared" si="2"/>
        <v>102</v>
      </c>
      <c r="G60" s="83">
        <f>VLOOKUP(A60,'[2]Pop commune'!$A$4:$G$3833,4,FALSE)</f>
        <v>102</v>
      </c>
      <c r="H60" s="64">
        <v>25</v>
      </c>
      <c r="I60" s="122">
        <v>250011228</v>
      </c>
      <c r="J60" s="91" t="s">
        <v>726</v>
      </c>
      <c r="K60" s="91"/>
      <c r="L60" s="92" t="s">
        <v>673</v>
      </c>
      <c r="M60" s="65" t="s">
        <v>670</v>
      </c>
      <c r="N60" s="65" t="s">
        <v>662</v>
      </c>
      <c r="O60" s="64">
        <v>250001112</v>
      </c>
      <c r="P60" s="94" t="s">
        <v>293</v>
      </c>
      <c r="Q60" s="90">
        <v>1</v>
      </c>
      <c r="X60" s="65" t="s">
        <v>671</v>
      </c>
      <c r="Y60" s="65">
        <f>SUMPRODUCT(('[2]Prog 89'!$C$5:$C$10000=A60)*'[2]Prog 89'!$E$5:$F$10000)</f>
        <v>0</v>
      </c>
      <c r="Z60" s="65">
        <f>SUMPRODUCT(('[2]Prog 89'!$C$5:$C$10000=A60)*'[2]Prog 89'!$G$5:$H$10000)</f>
        <v>0</v>
      </c>
    </row>
    <row r="61" spans="1:26" ht="12.75" customHeight="1" x14ac:dyDescent="0.25">
      <c r="A61" s="64">
        <v>25604</v>
      </c>
      <c r="B61" s="81">
        <f>VLOOKUP(A61,'[2]Pop commune'!$A$4:$G$3833,7,FALSE)</f>
        <v>32.75</v>
      </c>
      <c r="C61" s="82">
        <f>VLOOKUP(A61,'[2]Pop commune'!$A$4:$H$3833,5,FALSE)</f>
        <v>20.46875</v>
      </c>
      <c r="D61" s="83">
        <f t="shared" si="1"/>
        <v>12.28125</v>
      </c>
      <c r="E61" s="83">
        <f>VLOOKUP(A61,'[2]Pop commune'!$A$4:$G$3833,6,FALSE)</f>
        <v>12.28125</v>
      </c>
      <c r="F61" s="83">
        <f t="shared" si="2"/>
        <v>131</v>
      </c>
      <c r="G61" s="83">
        <f>VLOOKUP(A61,'[2]Pop commune'!$A$4:$G$3833,4,FALSE)</f>
        <v>131</v>
      </c>
      <c r="H61" s="64">
        <v>25</v>
      </c>
      <c r="I61" s="122">
        <v>250011228</v>
      </c>
      <c r="J61" s="91" t="s">
        <v>727</v>
      </c>
      <c r="K61" s="91"/>
      <c r="L61" s="92" t="s">
        <v>673</v>
      </c>
      <c r="M61" s="65" t="s">
        <v>670</v>
      </c>
      <c r="N61" s="65" t="s">
        <v>662</v>
      </c>
      <c r="O61" s="64">
        <v>250001112</v>
      </c>
      <c r="P61" s="94" t="s">
        <v>293</v>
      </c>
      <c r="Q61" s="90">
        <v>1</v>
      </c>
      <c r="X61" s="65" t="s">
        <v>671</v>
      </c>
      <c r="Y61" s="65">
        <f>SUMPRODUCT(('[2]Prog 89'!$C$5:$C$10000=A61)*'[2]Prog 89'!$E$5:$F$10000)</f>
        <v>0</v>
      </c>
      <c r="Z61" s="65">
        <f>SUMPRODUCT(('[2]Prog 89'!$C$5:$C$10000=A61)*'[2]Prog 89'!$G$5:$H$10000)</f>
        <v>0</v>
      </c>
    </row>
    <row r="62" spans="1:26" ht="12.75" customHeight="1" x14ac:dyDescent="0.25">
      <c r="A62" s="64">
        <v>25626</v>
      </c>
      <c r="B62" s="81">
        <f>VLOOKUP(A62,'[2]Pop commune'!$A$4:$G$3833,7,FALSE)</f>
        <v>50</v>
      </c>
      <c r="C62" s="82">
        <f>VLOOKUP(A62,'[2]Pop commune'!$A$4:$H$3833,5,FALSE)</f>
        <v>38</v>
      </c>
      <c r="D62" s="83">
        <f t="shared" si="1"/>
        <v>12</v>
      </c>
      <c r="E62" s="83">
        <f>VLOOKUP(A62,'[2]Pop commune'!$A$4:$G$3833,6,FALSE)</f>
        <v>12</v>
      </c>
      <c r="F62" s="83">
        <f t="shared" si="2"/>
        <v>222</v>
      </c>
      <c r="G62" s="83">
        <f>VLOOKUP(A62,'[2]Pop commune'!$A$4:$G$3833,4,FALSE)</f>
        <v>222</v>
      </c>
      <c r="H62" s="64">
        <v>25</v>
      </c>
      <c r="I62" s="122">
        <v>250011228</v>
      </c>
      <c r="J62" s="91" t="s">
        <v>728</v>
      </c>
      <c r="K62" s="91"/>
      <c r="L62" s="92" t="s">
        <v>673</v>
      </c>
      <c r="M62" s="65" t="s">
        <v>670</v>
      </c>
      <c r="N62" s="65" t="s">
        <v>662</v>
      </c>
      <c r="O62" s="64">
        <v>250001112</v>
      </c>
      <c r="P62" s="94" t="s">
        <v>293</v>
      </c>
      <c r="Q62" s="90">
        <v>1</v>
      </c>
      <c r="X62" s="65" t="s">
        <v>671</v>
      </c>
      <c r="Y62" s="65">
        <f>SUMPRODUCT(('[2]Prog 89'!$C$5:$C$10000=A62)*'[2]Prog 89'!$E$5:$F$10000)</f>
        <v>0</v>
      </c>
      <c r="Z62" s="65">
        <f>SUMPRODUCT(('[2]Prog 89'!$C$5:$C$10000=A62)*'[2]Prog 89'!$G$5:$H$10000)</f>
        <v>0</v>
      </c>
    </row>
    <row r="63" spans="1:26" ht="12.75" customHeight="1" x14ac:dyDescent="0.25">
      <c r="A63" s="64">
        <v>25629</v>
      </c>
      <c r="B63" s="81">
        <f>VLOOKUP(A63,'[2]Pop commune'!$A$4:$G$3833,7,FALSE)</f>
        <v>34</v>
      </c>
      <c r="C63" s="82">
        <f>VLOOKUP(A63,'[2]Pop commune'!$A$4:$H$3833,5,FALSE)</f>
        <v>24</v>
      </c>
      <c r="D63" s="83">
        <f t="shared" si="1"/>
        <v>10</v>
      </c>
      <c r="E63" s="83">
        <f>VLOOKUP(A63,'[2]Pop commune'!$A$4:$G$3833,6,FALSE)</f>
        <v>10</v>
      </c>
      <c r="F63" s="83">
        <f t="shared" si="2"/>
        <v>207</v>
      </c>
      <c r="G63" s="83">
        <f>VLOOKUP(A63,'[2]Pop commune'!$A$4:$G$3833,4,FALSE)</f>
        <v>207</v>
      </c>
      <c r="H63" s="64">
        <v>25</v>
      </c>
      <c r="I63" s="122">
        <v>250011228</v>
      </c>
      <c r="J63" s="91" t="s">
        <v>729</v>
      </c>
      <c r="K63" s="91"/>
      <c r="L63" s="92" t="s">
        <v>673</v>
      </c>
      <c r="M63" s="65" t="s">
        <v>670</v>
      </c>
      <c r="N63" s="65" t="s">
        <v>662</v>
      </c>
      <c r="O63" s="64">
        <v>250001112</v>
      </c>
      <c r="P63" s="94" t="s">
        <v>293</v>
      </c>
      <c r="Q63" s="90">
        <v>1</v>
      </c>
      <c r="X63" s="65" t="s">
        <v>671</v>
      </c>
      <c r="Y63" s="65">
        <f>SUMPRODUCT(('[2]Prog 89'!$C$5:$C$10000=A63)*'[2]Prog 89'!$E$5:$F$10000)</f>
        <v>0</v>
      </c>
      <c r="Z63" s="65">
        <f>SUMPRODUCT(('[2]Prog 89'!$C$5:$C$10000=A63)*'[2]Prog 89'!$G$5:$H$10000)</f>
        <v>0</v>
      </c>
    </row>
    <row r="64" spans="1:26" ht="12.75" customHeight="1" x14ac:dyDescent="0.25">
      <c r="A64" s="64">
        <v>25042</v>
      </c>
      <c r="B64" s="81">
        <f>VLOOKUP(A64,'[2]Pop commune'!$A$4:$G$3833,7,FALSE)</f>
        <v>38</v>
      </c>
      <c r="C64" s="82">
        <f>VLOOKUP(A64,'[2]Pop commune'!$A$4:$H$3833,5,FALSE)</f>
        <v>26</v>
      </c>
      <c r="D64" s="83">
        <f t="shared" si="1"/>
        <v>12</v>
      </c>
      <c r="E64" s="83">
        <f>VLOOKUP(A64,'[2]Pop commune'!$A$4:$G$3833,6,FALSE)</f>
        <v>12</v>
      </c>
      <c r="F64" s="83">
        <f t="shared" si="2"/>
        <v>246</v>
      </c>
      <c r="G64" s="83">
        <f>VLOOKUP(A64,'[2]Pop commune'!$A$4:$G$3833,4,FALSE)</f>
        <v>246</v>
      </c>
      <c r="H64" s="64">
        <v>25</v>
      </c>
      <c r="I64" s="122">
        <v>250014883</v>
      </c>
      <c r="J64" s="91" t="s">
        <v>730</v>
      </c>
      <c r="K64" s="121" t="s">
        <v>4781</v>
      </c>
      <c r="L64" s="92" t="s">
        <v>731</v>
      </c>
      <c r="M64" s="65" t="s">
        <v>732</v>
      </c>
      <c r="N64" s="65" t="s">
        <v>662</v>
      </c>
      <c r="O64" s="64">
        <v>250001112</v>
      </c>
      <c r="P64" s="94" t="s">
        <v>293</v>
      </c>
      <c r="Q64" s="90">
        <v>1</v>
      </c>
      <c r="S64" s="65">
        <v>50</v>
      </c>
      <c r="T64" s="65">
        <v>2</v>
      </c>
      <c r="U64" s="65">
        <v>2</v>
      </c>
      <c r="X64" s="65" t="s">
        <v>733</v>
      </c>
      <c r="Y64" s="65">
        <f>SUMPRODUCT(('[2]Prog 89'!$C$5:$C$10000=A64)*'[2]Prog 89'!$E$5:$F$10000)</f>
        <v>0</v>
      </c>
      <c r="Z64" s="65">
        <f>SUMPRODUCT(('[2]Prog 89'!$C$5:$C$10000=A64)*'[2]Prog 89'!$G$5:$H$10000)</f>
        <v>0</v>
      </c>
    </row>
    <row r="65" spans="1:26" ht="12" customHeight="1" x14ac:dyDescent="0.25">
      <c r="A65" s="64">
        <v>25046</v>
      </c>
      <c r="B65" s="81">
        <f>VLOOKUP(A65,'[2]Pop commune'!$A$4:$G$3833,7,FALSE)</f>
        <v>15.306666666666619</v>
      </c>
      <c r="C65" s="82">
        <f>VLOOKUP(A65,'[2]Pop commune'!$A$4:$H$3833,5,FALSE)</f>
        <v>9.8399999999999697</v>
      </c>
      <c r="D65" s="83">
        <f t="shared" si="1"/>
        <v>5.4666666666666499</v>
      </c>
      <c r="E65" s="83">
        <f>VLOOKUP(A65,'[2]Pop commune'!$A$4:$G$3833,6,FALSE)</f>
        <v>5.4666666666666499</v>
      </c>
      <c r="F65" s="83">
        <f t="shared" si="2"/>
        <v>81.999999999999744</v>
      </c>
      <c r="G65" s="83">
        <f>VLOOKUP(A65,'[2]Pop commune'!$A$4:$G$3833,4,FALSE)</f>
        <v>81.999999999999744</v>
      </c>
      <c r="H65" s="64">
        <v>25</v>
      </c>
      <c r="I65" s="122">
        <v>250014883</v>
      </c>
      <c r="J65" s="91" t="s">
        <v>734</v>
      </c>
      <c r="K65" s="91"/>
      <c r="L65" s="92" t="s">
        <v>684</v>
      </c>
      <c r="M65" s="65" t="s">
        <v>732</v>
      </c>
      <c r="N65" s="65" t="s">
        <v>662</v>
      </c>
      <c r="O65" s="64">
        <v>250001112</v>
      </c>
      <c r="P65" s="94" t="s">
        <v>293</v>
      </c>
      <c r="Q65" s="90">
        <v>1</v>
      </c>
      <c r="X65" s="98" t="s">
        <v>733</v>
      </c>
      <c r="Y65" s="65">
        <f>SUMPRODUCT(('[2]Prog 89'!$C$5:$C$10000=A65)*'[2]Prog 89'!$E$5:$F$10000)</f>
        <v>0</v>
      </c>
      <c r="Z65" s="65">
        <f>SUMPRODUCT(('[2]Prog 89'!$C$5:$C$10000=A65)*'[2]Prog 89'!$G$5:$H$10000)</f>
        <v>0</v>
      </c>
    </row>
    <row r="66" spans="1:26" ht="12.75" customHeight="1" x14ac:dyDescent="0.25">
      <c r="A66" s="64">
        <v>25049</v>
      </c>
      <c r="B66" s="81">
        <f>VLOOKUP(A66,'[2]Pop commune'!$A$4:$G$3833,7,FALSE)</f>
        <v>20</v>
      </c>
      <c r="C66" s="82">
        <f>VLOOKUP(A66,'[2]Pop commune'!$A$4:$H$3833,5,FALSE)</f>
        <v>18</v>
      </c>
      <c r="D66" s="83">
        <f t="shared" si="1"/>
        <v>2</v>
      </c>
      <c r="E66" s="83">
        <f>VLOOKUP(A66,'[2]Pop commune'!$A$4:$G$3833,6,FALSE)</f>
        <v>2</v>
      </c>
      <c r="F66" s="83">
        <f t="shared" si="2"/>
        <v>131</v>
      </c>
      <c r="G66" s="83">
        <f>VLOOKUP(A66,'[2]Pop commune'!$A$4:$G$3833,4,FALSE)</f>
        <v>131</v>
      </c>
      <c r="H66" s="64">
        <v>25</v>
      </c>
      <c r="I66" s="122">
        <v>250014883</v>
      </c>
      <c r="J66" s="91" t="s">
        <v>735</v>
      </c>
      <c r="K66" s="91"/>
      <c r="L66" s="92" t="s">
        <v>736</v>
      </c>
      <c r="M66" s="65" t="s">
        <v>732</v>
      </c>
      <c r="N66" s="65" t="s">
        <v>662</v>
      </c>
      <c r="O66" s="64">
        <v>250001112</v>
      </c>
      <c r="P66" s="94" t="s">
        <v>293</v>
      </c>
      <c r="Q66" s="90">
        <v>1</v>
      </c>
      <c r="X66" s="98" t="s">
        <v>733</v>
      </c>
      <c r="Y66" s="65">
        <f>SUMPRODUCT(('[2]Prog 89'!$C$5:$C$10000=A66)*'[2]Prog 89'!$E$5:$F$10000)</f>
        <v>0</v>
      </c>
      <c r="Z66" s="65">
        <f>SUMPRODUCT(('[2]Prog 89'!$C$5:$C$10000=A66)*'[2]Prog 89'!$G$5:$H$10000)</f>
        <v>0</v>
      </c>
    </row>
    <row r="67" spans="1:26" ht="12.75" customHeight="1" x14ac:dyDescent="0.25">
      <c r="A67" s="64">
        <v>25051</v>
      </c>
      <c r="B67" s="81">
        <f>VLOOKUP(A67,'[2]Pop commune'!$A$4:$G$3833,7,FALSE)</f>
        <v>165.92218543046363</v>
      </c>
      <c r="C67" s="82">
        <f>VLOOKUP(A67,'[2]Pop commune'!$A$4:$H$3833,5,FALSE)</f>
        <v>93.269867549668902</v>
      </c>
      <c r="D67" s="83">
        <f t="shared" si="1"/>
        <v>72.652317880794726</v>
      </c>
      <c r="E67" s="83">
        <f>VLOOKUP(A67,'[2]Pop commune'!$A$4:$G$3833,6,FALSE)</f>
        <v>72.652317880794726</v>
      </c>
      <c r="F67" s="83">
        <f t="shared" si="2"/>
        <v>593</v>
      </c>
      <c r="G67" s="83">
        <f>VLOOKUP(A67,'[2]Pop commune'!$A$4:$G$3833,4,FALSE)</f>
        <v>593</v>
      </c>
      <c r="H67" s="64">
        <v>25</v>
      </c>
      <c r="I67" s="122">
        <v>250014883</v>
      </c>
      <c r="J67" s="91" t="s">
        <v>737</v>
      </c>
      <c r="K67" s="91"/>
      <c r="L67" s="92" t="s">
        <v>684</v>
      </c>
      <c r="M67" s="65" t="s">
        <v>732</v>
      </c>
      <c r="N67" s="65" t="s">
        <v>662</v>
      </c>
      <c r="O67" s="64">
        <v>250001112</v>
      </c>
      <c r="P67" s="94" t="s">
        <v>293</v>
      </c>
      <c r="Q67" s="90">
        <v>1</v>
      </c>
      <c r="R67" s="99"/>
      <c r="X67" s="98" t="s">
        <v>733</v>
      </c>
      <c r="Y67" s="65">
        <f>SUMPRODUCT(('[2]Prog 89'!$C$5:$C$10000=A67)*'[2]Prog 89'!$E$5:$F$10000)</f>
        <v>0</v>
      </c>
      <c r="Z67" s="65">
        <f>SUMPRODUCT(('[2]Prog 89'!$C$5:$C$10000=A67)*'[2]Prog 89'!$G$5:$H$10000)</f>
        <v>0</v>
      </c>
    </row>
    <row r="68" spans="1:26" ht="12.75" customHeight="1" x14ac:dyDescent="0.25">
      <c r="A68" s="64">
        <v>25062</v>
      </c>
      <c r="B68" s="81">
        <f>VLOOKUP(A68,'[2]Pop commune'!$A$4:$G$3833,7,FALSE)</f>
        <v>39.357615894039746</v>
      </c>
      <c r="C68" s="82">
        <f>VLOOKUP(A68,'[2]Pop commune'!$A$4:$H$3833,5,FALSE)</f>
        <v>28.112582781456961</v>
      </c>
      <c r="D68" s="83">
        <f t="shared" si="1"/>
        <v>11.245033112582783</v>
      </c>
      <c r="E68" s="83">
        <f>VLOOKUP(A68,'[2]Pop commune'!$A$4:$G$3833,6,FALSE)</f>
        <v>11.245033112582783</v>
      </c>
      <c r="F68" s="83">
        <f t="shared" si="2"/>
        <v>283</v>
      </c>
      <c r="G68" s="83">
        <f>VLOOKUP(A68,'[2]Pop commune'!$A$4:$G$3833,4,FALSE)</f>
        <v>283</v>
      </c>
      <c r="H68" s="64">
        <v>25</v>
      </c>
      <c r="I68" s="122">
        <v>250014883</v>
      </c>
      <c r="J68" s="91" t="s">
        <v>738</v>
      </c>
      <c r="K68" s="91"/>
      <c r="L68" s="92" t="s">
        <v>731</v>
      </c>
      <c r="M68" s="65" t="s">
        <v>732</v>
      </c>
      <c r="N68" s="65" t="s">
        <v>662</v>
      </c>
      <c r="O68" s="64">
        <v>250001112</v>
      </c>
      <c r="P68" s="94" t="s">
        <v>293</v>
      </c>
      <c r="Q68" s="90">
        <v>1</v>
      </c>
      <c r="X68" s="98" t="s">
        <v>733</v>
      </c>
      <c r="Y68" s="65">
        <f>SUMPRODUCT(('[2]Prog 89'!$C$5:$C$10000=A68)*'[2]Prog 89'!$E$5:$F$10000)</f>
        <v>0</v>
      </c>
      <c r="Z68" s="65">
        <f>SUMPRODUCT(('[2]Prog 89'!$C$5:$C$10000=A68)*'[2]Prog 89'!$G$5:$H$10000)</f>
        <v>0</v>
      </c>
    </row>
    <row r="69" spans="1:26" ht="12.75" customHeight="1" x14ac:dyDescent="0.25">
      <c r="A69" s="64">
        <v>25074</v>
      </c>
      <c r="B69" s="81">
        <f>VLOOKUP(A69,'[2]Pop commune'!$A$4:$G$3833,7,FALSE)</f>
        <v>165.12614678899087</v>
      </c>
      <c r="C69" s="82">
        <f>VLOOKUP(A69,'[2]Pop commune'!$A$4:$H$3833,5,FALSE)</f>
        <v>102.96100917431195</v>
      </c>
      <c r="D69" s="83">
        <f t="shared" ref="D69:D132" si="3">E69/Q69</f>
        <v>62.165137614678912</v>
      </c>
      <c r="E69" s="83">
        <f>VLOOKUP(A69,'[2]Pop commune'!$A$4:$G$3833,6,FALSE)</f>
        <v>62.165137614678912</v>
      </c>
      <c r="F69" s="83">
        <f t="shared" ref="F69:F132" si="4">G69/Q69</f>
        <v>847</v>
      </c>
      <c r="G69" s="83">
        <f>VLOOKUP(A69,'[2]Pop commune'!$A$4:$G$3833,4,FALSE)</f>
        <v>847</v>
      </c>
      <c r="H69" s="64">
        <v>25</v>
      </c>
      <c r="I69" s="122">
        <v>250014883</v>
      </c>
      <c r="J69" s="91" t="s">
        <v>739</v>
      </c>
      <c r="K69" s="91"/>
      <c r="L69" s="92" t="s">
        <v>731</v>
      </c>
      <c r="M69" s="65" t="s">
        <v>732</v>
      </c>
      <c r="N69" s="65" t="s">
        <v>662</v>
      </c>
      <c r="O69" s="64">
        <v>250001112</v>
      </c>
      <c r="P69" s="94" t="s">
        <v>293</v>
      </c>
      <c r="Q69" s="90">
        <v>1</v>
      </c>
      <c r="X69" s="98" t="s">
        <v>733</v>
      </c>
      <c r="Y69" s="65">
        <f>SUMPRODUCT(('[2]Prog 89'!$C$5:$C$10000=A69)*'[2]Prog 89'!$E$5:$F$10000)</f>
        <v>0</v>
      </c>
      <c r="Z69" s="65">
        <f>SUMPRODUCT(('[2]Prog 89'!$C$5:$C$10000=A69)*'[2]Prog 89'!$G$5:$H$10000)</f>
        <v>0</v>
      </c>
    </row>
    <row r="70" spans="1:26" ht="12.75" customHeight="1" x14ac:dyDescent="0.25">
      <c r="A70" s="64">
        <v>25077</v>
      </c>
      <c r="B70" s="81">
        <f>VLOOKUP(A70,'[2]Pop commune'!$A$4:$G$3833,7,FALSE)</f>
        <v>8.6538461538461569</v>
      </c>
      <c r="C70" s="82">
        <f>VLOOKUP(A70,'[2]Pop commune'!$A$4:$H$3833,5,FALSE)</f>
        <v>2.8846153846153859</v>
      </c>
      <c r="D70" s="83">
        <f t="shared" si="3"/>
        <v>5.7692307692307718</v>
      </c>
      <c r="E70" s="83">
        <f>VLOOKUP(A70,'[2]Pop commune'!$A$4:$G$3833,6,FALSE)</f>
        <v>5.7692307692307718</v>
      </c>
      <c r="F70" s="83">
        <f t="shared" si="4"/>
        <v>75</v>
      </c>
      <c r="G70" s="83">
        <f>VLOOKUP(A70,'[2]Pop commune'!$A$4:$G$3833,4,FALSE)</f>
        <v>75</v>
      </c>
      <c r="H70" s="64">
        <v>25</v>
      </c>
      <c r="I70" s="122">
        <v>250014883</v>
      </c>
      <c r="J70" s="91" t="s">
        <v>740</v>
      </c>
      <c r="K70" s="91"/>
      <c r="L70" s="92" t="s">
        <v>731</v>
      </c>
      <c r="M70" s="65" t="s">
        <v>732</v>
      </c>
      <c r="N70" s="65" t="s">
        <v>662</v>
      </c>
      <c r="O70" s="64">
        <v>250001112</v>
      </c>
      <c r="P70" s="94" t="s">
        <v>293</v>
      </c>
      <c r="Q70" s="90">
        <v>1</v>
      </c>
      <c r="X70" s="98" t="s">
        <v>733</v>
      </c>
      <c r="Y70" s="65">
        <f>SUMPRODUCT(('[2]Prog 89'!$C$5:$C$10000=A70)*'[2]Prog 89'!$E$5:$F$10000)</f>
        <v>0</v>
      </c>
      <c r="Z70" s="65">
        <f>SUMPRODUCT(('[2]Prog 89'!$C$5:$C$10000=A70)*'[2]Prog 89'!$G$5:$H$10000)</f>
        <v>0</v>
      </c>
    </row>
    <row r="71" spans="1:26" ht="12.75" customHeight="1" x14ac:dyDescent="0.25">
      <c r="A71" s="64">
        <v>25091</v>
      </c>
      <c r="B71" s="81">
        <f>VLOOKUP(A71,'[2]Pop commune'!$A$4:$G$3833,7,FALSE)</f>
        <v>73</v>
      </c>
      <c r="C71" s="82">
        <f>VLOOKUP(A71,'[2]Pop commune'!$A$4:$H$3833,5,FALSE)</f>
        <v>58</v>
      </c>
      <c r="D71" s="83">
        <f t="shared" si="3"/>
        <v>15</v>
      </c>
      <c r="E71" s="83">
        <f>VLOOKUP(A71,'[2]Pop commune'!$A$4:$G$3833,6,FALSE)</f>
        <v>15</v>
      </c>
      <c r="F71" s="83">
        <f t="shared" si="4"/>
        <v>477</v>
      </c>
      <c r="G71" s="83">
        <f>VLOOKUP(A71,'[2]Pop commune'!$A$4:$G$3833,4,FALSE)</f>
        <v>477</v>
      </c>
      <c r="H71" s="64">
        <v>25</v>
      </c>
      <c r="I71" s="122">
        <v>250014883</v>
      </c>
      <c r="J71" s="91" t="s">
        <v>741</v>
      </c>
      <c r="K71" s="91"/>
      <c r="L71" s="92" t="s">
        <v>736</v>
      </c>
      <c r="M71" s="65" t="s">
        <v>732</v>
      </c>
      <c r="N71" s="65" t="s">
        <v>662</v>
      </c>
      <c r="O71" s="64">
        <v>250001112</v>
      </c>
      <c r="P71" s="94" t="s">
        <v>293</v>
      </c>
      <c r="Q71" s="90">
        <v>1</v>
      </c>
      <c r="X71" s="98" t="s">
        <v>733</v>
      </c>
      <c r="Y71" s="65">
        <f>SUMPRODUCT(('[2]Prog 89'!$C$5:$C$10000=A71)*'[2]Prog 89'!$E$5:$F$10000)</f>
        <v>0</v>
      </c>
      <c r="Z71" s="65">
        <f>SUMPRODUCT(('[2]Prog 89'!$C$5:$C$10000=A71)*'[2]Prog 89'!$G$5:$H$10000)</f>
        <v>0</v>
      </c>
    </row>
    <row r="72" spans="1:26" ht="12.75" customHeight="1" x14ac:dyDescent="0.25">
      <c r="A72" s="64">
        <v>25095</v>
      </c>
      <c r="B72" s="81">
        <f>VLOOKUP(A72,'[2]Pop commune'!$A$4:$G$3833,7,FALSE)</f>
        <v>89</v>
      </c>
      <c r="C72" s="82">
        <f>VLOOKUP(A72,'[2]Pop commune'!$A$4:$H$3833,5,FALSE)</f>
        <v>45</v>
      </c>
      <c r="D72" s="83">
        <f t="shared" si="3"/>
        <v>44</v>
      </c>
      <c r="E72" s="83">
        <f>VLOOKUP(A72,'[2]Pop commune'!$A$4:$G$3833,6,FALSE)</f>
        <v>44</v>
      </c>
      <c r="F72" s="83">
        <f t="shared" si="4"/>
        <v>264</v>
      </c>
      <c r="G72" s="83">
        <f>VLOOKUP(A72,'[2]Pop commune'!$A$4:$G$3833,4,FALSE)</f>
        <v>264</v>
      </c>
      <c r="H72" s="64">
        <v>25</v>
      </c>
      <c r="I72" s="122">
        <v>250014883</v>
      </c>
      <c r="J72" s="91" t="s">
        <v>742</v>
      </c>
      <c r="K72" s="91"/>
      <c r="L72" s="92" t="s">
        <v>684</v>
      </c>
      <c r="M72" s="65" t="s">
        <v>732</v>
      </c>
      <c r="N72" s="65" t="s">
        <v>662</v>
      </c>
      <c r="O72" s="64">
        <v>250001112</v>
      </c>
      <c r="P72" s="94" t="s">
        <v>293</v>
      </c>
      <c r="Q72" s="90">
        <v>1</v>
      </c>
      <c r="X72" s="98" t="s">
        <v>733</v>
      </c>
      <c r="Y72" s="65">
        <f>SUMPRODUCT(('[2]Prog 89'!$C$5:$C$10000=A72)*'[2]Prog 89'!$E$5:$F$10000)</f>
        <v>0</v>
      </c>
      <c r="Z72" s="65">
        <f>SUMPRODUCT(('[2]Prog 89'!$C$5:$C$10000=A72)*'[2]Prog 89'!$G$5:$H$10000)</f>
        <v>0</v>
      </c>
    </row>
    <row r="73" spans="1:26" ht="12.75" customHeight="1" x14ac:dyDescent="0.25">
      <c r="A73" s="64">
        <v>25102</v>
      </c>
      <c r="B73" s="81">
        <f>VLOOKUP(A73,'[2]Pop commune'!$A$4:$G$3833,7,FALSE)</f>
        <v>7.6521739130434803</v>
      </c>
      <c r="C73" s="82">
        <f>VLOOKUP(A73,'[2]Pop commune'!$A$4:$H$3833,5,FALSE)</f>
        <v>4.7826086956521747</v>
      </c>
      <c r="D73" s="83">
        <f t="shared" si="3"/>
        <v>2.8695652173913051</v>
      </c>
      <c r="E73" s="83">
        <f>VLOOKUP(A73,'[2]Pop commune'!$A$4:$G$3833,6,FALSE)</f>
        <v>2.8695652173913051</v>
      </c>
      <c r="F73" s="83">
        <f t="shared" si="4"/>
        <v>44</v>
      </c>
      <c r="G73" s="83">
        <f>VLOOKUP(A73,'[2]Pop commune'!$A$4:$G$3833,4,FALSE)</f>
        <v>44</v>
      </c>
      <c r="H73" s="64">
        <v>25</v>
      </c>
      <c r="I73" s="122">
        <v>250014883</v>
      </c>
      <c r="J73" s="91" t="s">
        <v>743</v>
      </c>
      <c r="K73" s="91"/>
      <c r="L73" s="92" t="s">
        <v>736</v>
      </c>
      <c r="M73" s="65" t="s">
        <v>732</v>
      </c>
      <c r="N73" s="65" t="s">
        <v>662</v>
      </c>
      <c r="O73" s="64">
        <v>250001112</v>
      </c>
      <c r="P73" s="94" t="s">
        <v>293</v>
      </c>
      <c r="Q73" s="90">
        <v>1</v>
      </c>
      <c r="X73" s="98" t="s">
        <v>733</v>
      </c>
      <c r="Y73" s="65">
        <f>SUMPRODUCT(('[2]Prog 89'!$C$5:$C$10000=A73)*'[2]Prog 89'!$E$5:$F$10000)</f>
        <v>0</v>
      </c>
      <c r="Z73" s="65">
        <f>SUMPRODUCT(('[2]Prog 89'!$C$5:$C$10000=A73)*'[2]Prog 89'!$G$5:$H$10000)</f>
        <v>0</v>
      </c>
    </row>
    <row r="74" spans="1:26" ht="12.75" customHeight="1" x14ac:dyDescent="0.25">
      <c r="A74" s="64">
        <v>25108</v>
      </c>
      <c r="B74" s="81">
        <f>VLOOKUP(A74,'[2]Pop commune'!$A$4:$G$3833,7,FALSE)</f>
        <v>62.730496453900521</v>
      </c>
      <c r="C74" s="82">
        <f>VLOOKUP(A74,'[2]Pop commune'!$A$4:$H$3833,5,FALSE)</f>
        <v>50.833333333333179</v>
      </c>
      <c r="D74" s="83">
        <f t="shared" si="3"/>
        <v>11.89716312056734</v>
      </c>
      <c r="E74" s="83">
        <f>VLOOKUP(A74,'[2]Pop commune'!$A$4:$G$3833,6,FALSE)</f>
        <v>11.89716312056734</v>
      </c>
      <c r="F74" s="83">
        <f t="shared" si="4"/>
        <v>304.99999999999909</v>
      </c>
      <c r="G74" s="83">
        <f>VLOOKUP(A74,'[2]Pop commune'!$A$4:$G$3833,4,FALSE)</f>
        <v>304.99999999999909</v>
      </c>
      <c r="H74" s="64">
        <v>25</v>
      </c>
      <c r="I74" s="122">
        <v>250014883</v>
      </c>
      <c r="J74" s="91" t="s">
        <v>744</v>
      </c>
      <c r="K74" s="91"/>
      <c r="L74" s="92" t="s">
        <v>736</v>
      </c>
      <c r="M74" s="65" t="s">
        <v>732</v>
      </c>
      <c r="N74" s="65" t="s">
        <v>662</v>
      </c>
      <c r="O74" s="64">
        <v>250001112</v>
      </c>
      <c r="P74" s="94" t="s">
        <v>293</v>
      </c>
      <c r="Q74" s="90">
        <v>1</v>
      </c>
      <c r="X74" s="98" t="s">
        <v>733</v>
      </c>
      <c r="Y74" s="65">
        <f>SUMPRODUCT(('[2]Prog 89'!$C$5:$C$10000=A74)*'[2]Prog 89'!$E$5:$F$10000)</f>
        <v>0</v>
      </c>
      <c r="Z74" s="65">
        <f>SUMPRODUCT(('[2]Prog 89'!$C$5:$C$10000=A74)*'[2]Prog 89'!$G$5:$H$10000)</f>
        <v>0</v>
      </c>
    </row>
    <row r="75" spans="1:26" ht="12.75" customHeight="1" x14ac:dyDescent="0.25">
      <c r="A75" s="64">
        <v>25113</v>
      </c>
      <c r="B75" s="81">
        <f>VLOOKUP(A75,'[2]Pop commune'!$A$4:$G$3833,7,FALSE)</f>
        <v>20.825000000000006</v>
      </c>
      <c r="C75" s="82">
        <f>VLOOKUP(A75,'[2]Pop commune'!$A$4:$H$3833,5,FALSE)</f>
        <v>10.908333333333337</v>
      </c>
      <c r="D75" s="83">
        <f t="shared" si="3"/>
        <v>9.9166666666666696</v>
      </c>
      <c r="E75" s="83">
        <f>VLOOKUP(A75,'[2]Pop commune'!$A$4:$G$3833,6,FALSE)</f>
        <v>9.9166666666666696</v>
      </c>
      <c r="F75" s="83">
        <f t="shared" si="4"/>
        <v>119</v>
      </c>
      <c r="G75" s="83">
        <f>VLOOKUP(A75,'[2]Pop commune'!$A$4:$G$3833,4,FALSE)</f>
        <v>119</v>
      </c>
      <c r="H75" s="64">
        <v>25</v>
      </c>
      <c r="I75" s="122">
        <v>250014883</v>
      </c>
      <c r="J75" s="91" t="s">
        <v>745</v>
      </c>
      <c r="K75" s="91"/>
      <c r="L75" s="92" t="s">
        <v>684</v>
      </c>
      <c r="M75" s="65" t="s">
        <v>732</v>
      </c>
      <c r="N75" s="65" t="s">
        <v>662</v>
      </c>
      <c r="O75" s="64">
        <v>250001112</v>
      </c>
      <c r="P75" s="94" t="s">
        <v>293</v>
      </c>
      <c r="Q75" s="90">
        <v>1</v>
      </c>
      <c r="X75" s="98" t="s">
        <v>733</v>
      </c>
      <c r="Y75" s="65">
        <f>SUMPRODUCT(('[2]Prog 89'!$C$5:$C$10000=A75)*'[2]Prog 89'!$E$5:$F$10000)</f>
        <v>0</v>
      </c>
      <c r="Z75" s="65">
        <f>SUMPRODUCT(('[2]Prog 89'!$C$5:$C$10000=A75)*'[2]Prog 89'!$G$5:$H$10000)</f>
        <v>0</v>
      </c>
    </row>
    <row r="76" spans="1:26" ht="12.75" customHeight="1" x14ac:dyDescent="0.25">
      <c r="A76" s="64">
        <v>25124</v>
      </c>
      <c r="B76" s="81">
        <f>VLOOKUP(A76,'[2]Pop commune'!$A$4:$G$3833,7,FALSE)</f>
        <v>49.818181818181827</v>
      </c>
      <c r="C76" s="82">
        <f>VLOOKUP(A76,'[2]Pop commune'!$A$4:$H$3833,5,FALSE)</f>
        <v>33.573122529644273</v>
      </c>
      <c r="D76" s="83">
        <f t="shared" si="3"/>
        <v>16.245059288537551</v>
      </c>
      <c r="E76" s="83">
        <f>VLOOKUP(A76,'[2]Pop commune'!$A$4:$G$3833,6,FALSE)</f>
        <v>16.245059288537551</v>
      </c>
      <c r="F76" s="83">
        <f t="shared" si="4"/>
        <v>274</v>
      </c>
      <c r="G76" s="83">
        <f>VLOOKUP(A76,'[2]Pop commune'!$A$4:$G$3833,4,FALSE)</f>
        <v>274</v>
      </c>
      <c r="H76" s="64">
        <v>25</v>
      </c>
      <c r="I76" s="122">
        <v>250014883</v>
      </c>
      <c r="J76" s="91" t="s">
        <v>746</v>
      </c>
      <c r="K76" s="91"/>
      <c r="L76" s="92" t="s">
        <v>736</v>
      </c>
      <c r="M76" s="65" t="s">
        <v>732</v>
      </c>
      <c r="N76" s="65" t="s">
        <v>662</v>
      </c>
      <c r="O76" s="64">
        <v>250001112</v>
      </c>
      <c r="P76" s="94" t="s">
        <v>293</v>
      </c>
      <c r="Q76" s="90">
        <v>1</v>
      </c>
      <c r="X76" s="98" t="s">
        <v>733</v>
      </c>
      <c r="Y76" s="65">
        <f>SUMPRODUCT(('[2]Prog 89'!$C$5:$C$10000=A76)*'[2]Prog 89'!$E$5:$F$10000)</f>
        <v>0</v>
      </c>
      <c r="Z76" s="65">
        <f>SUMPRODUCT(('[2]Prog 89'!$C$5:$C$10000=A76)*'[2]Prog 89'!$G$5:$H$10000)</f>
        <v>0</v>
      </c>
    </row>
    <row r="77" spans="1:26" ht="12.75" customHeight="1" x14ac:dyDescent="0.25">
      <c r="A77" s="64">
        <v>25125</v>
      </c>
      <c r="B77" s="81">
        <f>VLOOKUP(A77,'[2]Pop commune'!$A$4:$G$3833,7,FALSE)</f>
        <v>81</v>
      </c>
      <c r="C77" s="82">
        <f>VLOOKUP(A77,'[2]Pop commune'!$A$4:$H$3833,5,FALSE)</f>
        <v>45</v>
      </c>
      <c r="D77" s="83">
        <f t="shared" si="3"/>
        <v>36</v>
      </c>
      <c r="E77" s="83">
        <f>VLOOKUP(A77,'[2]Pop commune'!$A$4:$G$3833,6,FALSE)</f>
        <v>36</v>
      </c>
      <c r="F77" s="83">
        <f t="shared" si="4"/>
        <v>326</v>
      </c>
      <c r="G77" s="83">
        <f>VLOOKUP(A77,'[2]Pop commune'!$A$4:$G$3833,4,FALSE)</f>
        <v>326</v>
      </c>
      <c r="H77" s="64">
        <v>25</v>
      </c>
      <c r="I77" s="122">
        <v>250014883</v>
      </c>
      <c r="J77" s="91" t="s">
        <v>747</v>
      </c>
      <c r="K77" s="91"/>
      <c r="L77" s="92" t="s">
        <v>684</v>
      </c>
      <c r="M77" s="65" t="s">
        <v>732</v>
      </c>
      <c r="N77" s="65" t="s">
        <v>662</v>
      </c>
      <c r="O77" s="64">
        <v>250001112</v>
      </c>
      <c r="P77" s="94" t="s">
        <v>293</v>
      </c>
      <c r="Q77" s="90">
        <v>1</v>
      </c>
      <c r="X77" s="98" t="s">
        <v>733</v>
      </c>
      <c r="Y77" s="65">
        <f>SUMPRODUCT(('[2]Prog 89'!$C$5:$C$10000=A77)*'[2]Prog 89'!$E$5:$F$10000)</f>
        <v>0</v>
      </c>
      <c r="Z77" s="65">
        <f>SUMPRODUCT(('[2]Prog 89'!$C$5:$C$10000=A77)*'[2]Prog 89'!$G$5:$H$10000)</f>
        <v>0</v>
      </c>
    </row>
    <row r="78" spans="1:26" ht="12.75" customHeight="1" x14ac:dyDescent="0.25">
      <c r="A78" s="64">
        <v>25127</v>
      </c>
      <c r="B78" s="81">
        <f>VLOOKUP(A78,'[2]Pop commune'!$A$4:$G$3833,7,FALSE)</f>
        <v>566</v>
      </c>
      <c r="C78" s="82">
        <f>VLOOKUP(A78,'[2]Pop commune'!$A$4:$H$3833,5,FALSE)</f>
        <v>349</v>
      </c>
      <c r="D78" s="83">
        <f t="shared" si="3"/>
        <v>217</v>
      </c>
      <c r="E78" s="83">
        <f>VLOOKUP(A78,'[2]Pop commune'!$A$4:$G$3833,6,FALSE)</f>
        <v>217</v>
      </c>
      <c r="F78" s="83">
        <f t="shared" si="4"/>
        <v>2539</v>
      </c>
      <c r="G78" s="83">
        <f>VLOOKUP(A78,'[2]Pop commune'!$A$4:$G$3833,4,FALSE)</f>
        <v>2539</v>
      </c>
      <c r="H78" s="64">
        <v>25</v>
      </c>
      <c r="I78" s="122">
        <v>250014883</v>
      </c>
      <c r="J78" s="91" t="s">
        <v>748</v>
      </c>
      <c r="K78" s="91"/>
      <c r="L78" s="92" t="s">
        <v>736</v>
      </c>
      <c r="M78" s="65" t="s">
        <v>732</v>
      </c>
      <c r="N78" s="65" t="s">
        <v>662</v>
      </c>
      <c r="O78" s="64">
        <v>250001112</v>
      </c>
      <c r="P78" s="94" t="s">
        <v>293</v>
      </c>
      <c r="Q78" s="90">
        <v>1</v>
      </c>
      <c r="X78" s="98" t="s">
        <v>733</v>
      </c>
      <c r="Y78" s="65">
        <f>SUMPRODUCT(('[2]Prog 89'!$C$5:$C$10000=A78)*'[2]Prog 89'!$E$5:$F$10000)</f>
        <v>0</v>
      </c>
      <c r="Z78" s="65">
        <f>SUMPRODUCT(('[2]Prog 89'!$C$5:$C$10000=A78)*'[2]Prog 89'!$G$5:$H$10000)</f>
        <v>0</v>
      </c>
    </row>
    <row r="79" spans="1:26" ht="12.75" customHeight="1" x14ac:dyDescent="0.25">
      <c r="A79" s="64">
        <v>25148</v>
      </c>
      <c r="B79" s="81">
        <f>VLOOKUP(A79,'[2]Pop commune'!$A$4:$G$3833,7,FALSE)</f>
        <v>43.013157894736686</v>
      </c>
      <c r="C79" s="82">
        <f>VLOOKUP(A79,'[2]Pop commune'!$A$4:$H$3833,5,FALSE)</f>
        <v>39.940789473684063</v>
      </c>
      <c r="D79" s="83">
        <f t="shared" si="3"/>
        <v>3.0723684210526203</v>
      </c>
      <c r="E79" s="83">
        <f>VLOOKUP(A79,'[2]Pop commune'!$A$4:$G$3833,6,FALSE)</f>
        <v>3.0723684210526203</v>
      </c>
      <c r="F79" s="83">
        <f t="shared" si="4"/>
        <v>466.99999999999824</v>
      </c>
      <c r="G79" s="83">
        <f>VLOOKUP(A79,'[2]Pop commune'!$A$4:$G$3833,4,FALSE)</f>
        <v>466.99999999999824</v>
      </c>
      <c r="H79" s="64">
        <v>25</v>
      </c>
      <c r="I79" s="122">
        <v>250014883</v>
      </c>
      <c r="J79" s="91" t="s">
        <v>749</v>
      </c>
      <c r="K79" s="91"/>
      <c r="L79" s="92" t="s">
        <v>731</v>
      </c>
      <c r="M79" s="65" t="s">
        <v>732</v>
      </c>
      <c r="N79" s="65" t="s">
        <v>662</v>
      </c>
      <c r="O79" s="64">
        <v>250001112</v>
      </c>
      <c r="P79" s="94" t="s">
        <v>293</v>
      </c>
      <c r="Q79" s="90">
        <v>1</v>
      </c>
      <c r="X79" s="98" t="s">
        <v>733</v>
      </c>
      <c r="Y79" s="65">
        <f>SUMPRODUCT(('[2]Prog 89'!$C$5:$C$10000=A79)*'[2]Prog 89'!$E$5:$F$10000)</f>
        <v>0</v>
      </c>
      <c r="Z79" s="65">
        <f>SUMPRODUCT(('[2]Prog 89'!$C$5:$C$10000=A79)*'[2]Prog 89'!$G$5:$H$10000)</f>
        <v>0</v>
      </c>
    </row>
    <row r="80" spans="1:26" ht="12.75" customHeight="1" x14ac:dyDescent="0.25">
      <c r="A80" s="64">
        <v>25161</v>
      </c>
      <c r="B80" s="81">
        <f>VLOOKUP(A80,'[2]Pop commune'!$A$4:$G$3833,7,FALSE)</f>
        <v>1</v>
      </c>
      <c r="C80" s="82">
        <f>VLOOKUP(A80,'[2]Pop commune'!$A$4:$H$3833,5,FALSE)</f>
        <v>0</v>
      </c>
      <c r="D80" s="83">
        <f t="shared" si="3"/>
        <v>1</v>
      </c>
      <c r="E80" s="83">
        <f>VLOOKUP(A80,'[2]Pop commune'!$A$4:$G$3833,6,FALSE)</f>
        <v>1</v>
      </c>
      <c r="F80" s="83">
        <f t="shared" si="4"/>
        <v>31</v>
      </c>
      <c r="G80" s="83">
        <f>VLOOKUP(A80,'[2]Pop commune'!$A$4:$G$3833,4,FALSE)</f>
        <v>31</v>
      </c>
      <c r="H80" s="64">
        <v>25</v>
      </c>
      <c r="I80" s="122">
        <v>250014883</v>
      </c>
      <c r="J80" s="91" t="s">
        <v>750</v>
      </c>
      <c r="K80" s="91"/>
      <c r="L80" s="92" t="s">
        <v>684</v>
      </c>
      <c r="M80" s="65" t="s">
        <v>732</v>
      </c>
      <c r="N80" s="65" t="s">
        <v>662</v>
      </c>
      <c r="O80" s="64">
        <v>250001112</v>
      </c>
      <c r="P80" s="94" t="s">
        <v>293</v>
      </c>
      <c r="Q80" s="90">
        <v>1</v>
      </c>
      <c r="X80" s="98" t="s">
        <v>733</v>
      </c>
      <c r="Y80" s="65">
        <f>SUMPRODUCT(('[2]Prog 89'!$C$5:$C$10000=A80)*'[2]Prog 89'!$E$5:$F$10000)</f>
        <v>0</v>
      </c>
      <c r="Z80" s="65">
        <f>SUMPRODUCT(('[2]Prog 89'!$C$5:$C$10000=A80)*'[2]Prog 89'!$G$5:$H$10000)</f>
        <v>0</v>
      </c>
    </row>
    <row r="81" spans="1:26" ht="12.75" customHeight="1" x14ac:dyDescent="0.25">
      <c r="A81" s="64">
        <v>25173</v>
      </c>
      <c r="B81" s="81">
        <f>VLOOKUP(A81,'[2]Pop commune'!$A$4:$G$3833,7,FALSE)</f>
        <v>42.509090909090816</v>
      </c>
      <c r="C81" s="82">
        <f>VLOOKUP(A81,'[2]Pop commune'!$A$4:$H$3833,5,FALSE)</f>
        <v>20.2424242424242</v>
      </c>
      <c r="D81" s="83">
        <f t="shared" si="3"/>
        <v>22.26666666666662</v>
      </c>
      <c r="E81" s="83">
        <f>VLOOKUP(A81,'[2]Pop commune'!$A$4:$G$3833,6,FALSE)</f>
        <v>22.26666666666662</v>
      </c>
      <c r="F81" s="83">
        <f t="shared" si="4"/>
        <v>167</v>
      </c>
      <c r="G81" s="83">
        <f>VLOOKUP(A81,'[2]Pop commune'!$A$4:$G$3833,4,FALSE)</f>
        <v>167</v>
      </c>
      <c r="H81" s="64">
        <v>25</v>
      </c>
      <c r="I81" s="122">
        <v>250014883</v>
      </c>
      <c r="J81" s="91" t="s">
        <v>751</v>
      </c>
      <c r="K81" s="91"/>
      <c r="L81" s="92" t="s">
        <v>684</v>
      </c>
      <c r="M81" s="65" t="s">
        <v>732</v>
      </c>
      <c r="N81" s="65" t="s">
        <v>662</v>
      </c>
      <c r="O81" s="64">
        <v>250001112</v>
      </c>
      <c r="P81" s="94" t="s">
        <v>293</v>
      </c>
      <c r="Q81" s="90">
        <v>1</v>
      </c>
      <c r="X81" s="98" t="s">
        <v>733</v>
      </c>
      <c r="Y81" s="65">
        <f>SUMPRODUCT(('[2]Prog 89'!$C$5:$C$10000=A81)*'[2]Prog 89'!$E$5:$F$10000)</f>
        <v>0</v>
      </c>
      <c r="Z81" s="65">
        <f>SUMPRODUCT(('[2]Prog 89'!$C$5:$C$10000=A81)*'[2]Prog 89'!$G$5:$H$10000)</f>
        <v>0</v>
      </c>
    </row>
    <row r="82" spans="1:26" ht="12.75" customHeight="1" x14ac:dyDescent="0.25">
      <c r="A82" s="64">
        <v>25174</v>
      </c>
      <c r="B82" s="81">
        <f>VLOOKUP(A82,'[2]Pop commune'!$A$4:$G$3833,7,FALSE)</f>
        <v>67</v>
      </c>
      <c r="C82" s="82">
        <f>VLOOKUP(A82,'[2]Pop commune'!$A$4:$H$3833,5,FALSE)</f>
        <v>48</v>
      </c>
      <c r="D82" s="83">
        <f t="shared" si="3"/>
        <v>19</v>
      </c>
      <c r="E82" s="83">
        <f>VLOOKUP(A82,'[2]Pop commune'!$A$4:$G$3833,6,FALSE)</f>
        <v>19</v>
      </c>
      <c r="F82" s="83">
        <f t="shared" si="4"/>
        <v>244</v>
      </c>
      <c r="G82" s="83">
        <f>VLOOKUP(A82,'[2]Pop commune'!$A$4:$G$3833,4,FALSE)</f>
        <v>244</v>
      </c>
      <c r="H82" s="64">
        <v>25</v>
      </c>
      <c r="I82" s="122">
        <v>250014883</v>
      </c>
      <c r="J82" s="91" t="s">
        <v>752</v>
      </c>
      <c r="K82" s="91"/>
      <c r="L82" s="92" t="s">
        <v>736</v>
      </c>
      <c r="M82" s="65" t="s">
        <v>732</v>
      </c>
      <c r="N82" s="65" t="s">
        <v>662</v>
      </c>
      <c r="O82" s="64">
        <v>250001112</v>
      </c>
      <c r="P82" s="94" t="s">
        <v>293</v>
      </c>
      <c r="Q82" s="90">
        <v>1</v>
      </c>
      <c r="X82" s="98" t="s">
        <v>733</v>
      </c>
      <c r="Y82" s="65">
        <f>SUMPRODUCT(('[2]Prog 89'!$C$5:$C$10000=A82)*'[2]Prog 89'!$E$5:$F$10000)</f>
        <v>0</v>
      </c>
      <c r="Z82" s="65">
        <f>SUMPRODUCT(('[2]Prog 89'!$C$5:$C$10000=A82)*'[2]Prog 89'!$G$5:$H$10000)</f>
        <v>0</v>
      </c>
    </row>
    <row r="83" spans="1:26" ht="12.75" customHeight="1" x14ac:dyDescent="0.25">
      <c r="A83" s="64">
        <v>25193</v>
      </c>
      <c r="B83" s="81">
        <f>VLOOKUP(A83,'[2]Pop commune'!$A$4:$G$3833,7,FALSE)</f>
        <v>466.86805555555549</v>
      </c>
      <c r="C83" s="82">
        <f>VLOOKUP(A83,'[2]Pop commune'!$A$4:$H$3833,5,FALSE)</f>
        <v>289.24465811965808</v>
      </c>
      <c r="D83" s="83">
        <f t="shared" si="3"/>
        <v>177.6233974358974</v>
      </c>
      <c r="E83" s="83">
        <f>VLOOKUP(A83,'[2]Pop commune'!$A$4:$G$3833,6,FALSE)</f>
        <v>177.6233974358974</v>
      </c>
      <c r="F83" s="83">
        <f t="shared" si="4"/>
        <v>1817</v>
      </c>
      <c r="G83" s="83">
        <f>VLOOKUP(A83,'[2]Pop commune'!$A$4:$G$3833,4,FALSE)</f>
        <v>1817</v>
      </c>
      <c r="H83" s="64">
        <v>25</v>
      </c>
      <c r="I83" s="122">
        <v>250014883</v>
      </c>
      <c r="J83" s="91" t="s">
        <v>753</v>
      </c>
      <c r="K83" s="91"/>
      <c r="L83" s="92" t="s">
        <v>736</v>
      </c>
      <c r="M83" s="65" t="s">
        <v>732</v>
      </c>
      <c r="N83" s="65" t="s">
        <v>662</v>
      </c>
      <c r="O83" s="64">
        <v>250001112</v>
      </c>
      <c r="P83" s="94" t="s">
        <v>293</v>
      </c>
      <c r="Q83" s="90">
        <v>1</v>
      </c>
      <c r="X83" s="98" t="s">
        <v>733</v>
      </c>
      <c r="Y83" s="65">
        <f>SUMPRODUCT(('[2]Prog 89'!$C$5:$C$10000=A83)*'[2]Prog 89'!$E$5:$F$10000)</f>
        <v>0</v>
      </c>
      <c r="Z83" s="65">
        <f>SUMPRODUCT(('[2]Prog 89'!$C$5:$C$10000=A83)*'[2]Prog 89'!$G$5:$H$10000)</f>
        <v>0</v>
      </c>
    </row>
    <row r="84" spans="1:26" ht="12.75" customHeight="1" x14ac:dyDescent="0.25">
      <c r="A84" s="64">
        <v>25213</v>
      </c>
      <c r="B84" s="81">
        <f>VLOOKUP(A84,'[2]Pop commune'!$A$4:$G$3833,7,FALSE)</f>
        <v>123.90175953079176</v>
      </c>
      <c r="C84" s="82">
        <f>VLOOKUP(A84,'[2]Pop commune'!$A$4:$H$3833,5,FALSE)</f>
        <v>89.652492668621676</v>
      </c>
      <c r="D84" s="83">
        <f t="shared" si="3"/>
        <v>34.249266862170082</v>
      </c>
      <c r="E84" s="83">
        <f>VLOOKUP(A84,'[2]Pop commune'!$A$4:$G$3833,6,FALSE)</f>
        <v>34.249266862170082</v>
      </c>
      <c r="F84" s="83">
        <f t="shared" si="4"/>
        <v>687</v>
      </c>
      <c r="G84" s="83">
        <f>VLOOKUP(A84,'[2]Pop commune'!$A$4:$G$3833,4,FALSE)</f>
        <v>687</v>
      </c>
      <c r="H84" s="64">
        <v>25</v>
      </c>
      <c r="I84" s="122">
        <v>250014883</v>
      </c>
      <c r="J84" s="91" t="s">
        <v>754</v>
      </c>
      <c r="K84" s="91"/>
      <c r="L84" s="92" t="s">
        <v>736</v>
      </c>
      <c r="M84" s="65" t="s">
        <v>732</v>
      </c>
      <c r="N84" s="65" t="s">
        <v>662</v>
      </c>
      <c r="O84" s="64">
        <v>250001112</v>
      </c>
      <c r="P84" s="94" t="s">
        <v>293</v>
      </c>
      <c r="Q84" s="90">
        <v>1</v>
      </c>
      <c r="X84" s="98" t="s">
        <v>733</v>
      </c>
      <c r="Y84" s="65">
        <f>SUMPRODUCT(('[2]Prog 89'!$C$5:$C$10000=A84)*'[2]Prog 89'!$E$5:$F$10000)</f>
        <v>0</v>
      </c>
      <c r="Z84" s="65">
        <f>SUMPRODUCT(('[2]Prog 89'!$C$5:$C$10000=A84)*'[2]Prog 89'!$G$5:$H$10000)</f>
        <v>0</v>
      </c>
    </row>
    <row r="85" spans="1:26" ht="12.75" customHeight="1" x14ac:dyDescent="0.25">
      <c r="A85" s="64">
        <v>25234</v>
      </c>
      <c r="B85" s="81">
        <f>VLOOKUP(A85,'[2]Pop commune'!$A$4:$G$3833,7,FALSE)</f>
        <v>17.494186046511622</v>
      </c>
      <c r="C85" s="82">
        <f>VLOOKUP(A85,'[2]Pop commune'!$A$4:$H$3833,5,FALSE)</f>
        <v>10.290697674418601</v>
      </c>
      <c r="D85" s="83">
        <f t="shared" si="3"/>
        <v>7.2034883720930205</v>
      </c>
      <c r="E85" s="83">
        <f>VLOOKUP(A85,'[2]Pop commune'!$A$4:$G$3833,6,FALSE)</f>
        <v>7.2034883720930205</v>
      </c>
      <c r="F85" s="83">
        <f t="shared" si="4"/>
        <v>177</v>
      </c>
      <c r="G85" s="83">
        <f>VLOOKUP(A85,'[2]Pop commune'!$A$4:$G$3833,4,FALSE)</f>
        <v>177</v>
      </c>
      <c r="H85" s="64">
        <v>25</v>
      </c>
      <c r="I85" s="122">
        <v>250014883</v>
      </c>
      <c r="J85" s="91" t="s">
        <v>755</v>
      </c>
      <c r="K85" s="91"/>
      <c r="L85" s="92" t="s">
        <v>736</v>
      </c>
      <c r="M85" s="65" t="s">
        <v>732</v>
      </c>
      <c r="N85" s="65" t="s">
        <v>662</v>
      </c>
      <c r="O85" s="64">
        <v>250001112</v>
      </c>
      <c r="P85" s="94" t="s">
        <v>293</v>
      </c>
      <c r="Q85" s="90">
        <v>1</v>
      </c>
      <c r="X85" s="98" t="s">
        <v>733</v>
      </c>
      <c r="Y85" s="65">
        <f>SUMPRODUCT(('[2]Prog 89'!$C$5:$C$10000=A85)*'[2]Prog 89'!$E$5:$F$10000)</f>
        <v>0</v>
      </c>
      <c r="Z85" s="65">
        <f>SUMPRODUCT(('[2]Prog 89'!$C$5:$C$10000=A85)*'[2]Prog 89'!$G$5:$H$10000)</f>
        <v>0</v>
      </c>
    </row>
    <row r="86" spans="1:26" ht="12.75" customHeight="1" x14ac:dyDescent="0.25">
      <c r="A86" s="64">
        <v>25238</v>
      </c>
      <c r="B86" s="81">
        <f>VLOOKUP(A86,'[2]Pop commune'!$A$4:$G$3833,7,FALSE)</f>
        <v>30.75</v>
      </c>
      <c r="C86" s="82">
        <f>VLOOKUP(A86,'[2]Pop commune'!$A$4:$H$3833,5,FALSE)</f>
        <v>28.7</v>
      </c>
      <c r="D86" s="83">
        <f t="shared" si="3"/>
        <v>2.0499999999999998</v>
      </c>
      <c r="E86" s="83">
        <f>VLOOKUP(A86,'[2]Pop commune'!$A$4:$G$3833,6,FALSE)</f>
        <v>2.0499999999999998</v>
      </c>
      <c r="F86" s="83">
        <f t="shared" si="4"/>
        <v>164</v>
      </c>
      <c r="G86" s="83">
        <f>VLOOKUP(A86,'[2]Pop commune'!$A$4:$G$3833,4,FALSE)</f>
        <v>164</v>
      </c>
      <c r="H86" s="64">
        <v>25</v>
      </c>
      <c r="I86" s="122">
        <v>250014883</v>
      </c>
      <c r="J86" s="91" t="s">
        <v>756</v>
      </c>
      <c r="K86" s="91"/>
      <c r="L86" s="92" t="s">
        <v>736</v>
      </c>
      <c r="M86" s="65" t="s">
        <v>732</v>
      </c>
      <c r="N86" s="65" t="s">
        <v>662</v>
      </c>
      <c r="O86" s="64">
        <v>250001112</v>
      </c>
      <c r="P86" s="94" t="s">
        <v>293</v>
      </c>
      <c r="Q86" s="90">
        <v>1</v>
      </c>
      <c r="X86" s="98" t="s">
        <v>733</v>
      </c>
      <c r="Y86" s="65">
        <f>SUMPRODUCT(('[2]Prog 89'!$C$5:$C$10000=A86)*'[2]Prog 89'!$E$5:$F$10000)</f>
        <v>0</v>
      </c>
      <c r="Z86" s="65">
        <f>SUMPRODUCT(('[2]Prog 89'!$C$5:$C$10000=A86)*'[2]Prog 89'!$G$5:$H$10000)</f>
        <v>0</v>
      </c>
    </row>
    <row r="87" spans="1:26" ht="12.75" customHeight="1" x14ac:dyDescent="0.25">
      <c r="A87" s="64">
        <v>25248</v>
      </c>
      <c r="B87" s="81">
        <f>VLOOKUP(A87,'[2]Pop commune'!$A$4:$G$3833,7,FALSE)</f>
        <v>107.15172186766083</v>
      </c>
      <c r="C87" s="82">
        <f>VLOOKUP(A87,'[2]Pop commune'!$A$4:$H$3833,5,FALSE)</f>
        <v>61.108190911922406</v>
      </c>
      <c r="D87" s="83">
        <f t="shared" si="3"/>
        <v>46.043530955738419</v>
      </c>
      <c r="E87" s="83">
        <f>VLOOKUP(A87,'[2]Pop commune'!$A$4:$G$3833,6,FALSE)</f>
        <v>46.043530955738419</v>
      </c>
      <c r="F87" s="83">
        <f t="shared" si="4"/>
        <v>550</v>
      </c>
      <c r="G87" s="83">
        <f>VLOOKUP(A87,'[2]Pop commune'!$A$4:$G$3833,4,FALSE)</f>
        <v>550</v>
      </c>
      <c r="H87" s="64">
        <v>25</v>
      </c>
      <c r="I87" s="122">
        <v>250014883</v>
      </c>
      <c r="J87" s="91" t="s">
        <v>757</v>
      </c>
      <c r="K87" s="91"/>
      <c r="L87" s="92" t="s">
        <v>731</v>
      </c>
      <c r="M87" s="65" t="s">
        <v>732</v>
      </c>
      <c r="N87" s="65" t="s">
        <v>662</v>
      </c>
      <c r="O87" s="64">
        <v>250001112</v>
      </c>
      <c r="P87" s="94" t="s">
        <v>293</v>
      </c>
      <c r="Q87" s="90">
        <v>1</v>
      </c>
      <c r="X87" s="98" t="s">
        <v>733</v>
      </c>
      <c r="Y87" s="65">
        <f>SUMPRODUCT(('[2]Prog 89'!$C$5:$C$10000=A87)*'[2]Prog 89'!$E$5:$F$10000)</f>
        <v>0</v>
      </c>
      <c r="Z87" s="65">
        <f>SUMPRODUCT(('[2]Prog 89'!$C$5:$C$10000=A87)*'[2]Prog 89'!$G$5:$H$10000)</f>
        <v>0</v>
      </c>
    </row>
    <row r="88" spans="1:26" ht="12.75" customHeight="1" x14ac:dyDescent="0.25">
      <c r="A88" s="64">
        <v>25255</v>
      </c>
      <c r="B88" s="81">
        <f>VLOOKUP(A88,'[2]Pop commune'!$A$4:$G$3833,7,FALSE)</f>
        <v>48</v>
      </c>
      <c r="C88" s="82">
        <f>VLOOKUP(A88,'[2]Pop commune'!$A$4:$H$3833,5,FALSE)</f>
        <v>30</v>
      </c>
      <c r="D88" s="83">
        <f t="shared" si="3"/>
        <v>18</v>
      </c>
      <c r="E88" s="83">
        <f>VLOOKUP(A88,'[2]Pop commune'!$A$4:$G$3833,6,FALSE)</f>
        <v>18</v>
      </c>
      <c r="F88" s="83">
        <f t="shared" si="4"/>
        <v>347</v>
      </c>
      <c r="G88" s="83">
        <f>VLOOKUP(A88,'[2]Pop commune'!$A$4:$G$3833,4,FALSE)</f>
        <v>347</v>
      </c>
      <c r="H88" s="64">
        <v>25</v>
      </c>
      <c r="I88" s="122">
        <v>250014883</v>
      </c>
      <c r="J88" s="91" t="s">
        <v>758</v>
      </c>
      <c r="K88" s="91"/>
      <c r="L88" s="92" t="s">
        <v>736</v>
      </c>
      <c r="M88" s="65" t="s">
        <v>732</v>
      </c>
      <c r="N88" s="65" t="s">
        <v>662</v>
      </c>
      <c r="O88" s="64">
        <v>250001112</v>
      </c>
      <c r="P88" s="94" t="s">
        <v>293</v>
      </c>
      <c r="Q88" s="90">
        <v>1</v>
      </c>
      <c r="X88" s="98" t="s">
        <v>733</v>
      </c>
      <c r="Y88" s="65">
        <f>SUMPRODUCT(('[2]Prog 89'!$C$5:$C$10000=A88)*'[2]Prog 89'!$E$5:$F$10000)</f>
        <v>0</v>
      </c>
      <c r="Z88" s="65">
        <f>SUMPRODUCT(('[2]Prog 89'!$C$5:$C$10000=A88)*'[2]Prog 89'!$G$5:$H$10000)</f>
        <v>0</v>
      </c>
    </row>
    <row r="89" spans="1:26" ht="12.75" customHeight="1" x14ac:dyDescent="0.25">
      <c r="A89" s="64">
        <v>25256</v>
      </c>
      <c r="B89" s="81">
        <f>VLOOKUP(A89,'[2]Pop commune'!$A$4:$G$3833,7,FALSE)</f>
        <v>145.87885985748201</v>
      </c>
      <c r="C89" s="82">
        <f>VLOOKUP(A89,'[2]Pop commune'!$A$4:$H$3833,5,FALSE)</f>
        <v>109.92280285035616</v>
      </c>
      <c r="D89" s="83">
        <f t="shared" si="3"/>
        <v>35.95605700712585</v>
      </c>
      <c r="E89" s="83">
        <f>VLOOKUP(A89,'[2]Pop commune'!$A$4:$G$3833,6,FALSE)</f>
        <v>35.95605700712585</v>
      </c>
      <c r="F89" s="83">
        <f t="shared" si="4"/>
        <v>864.99999999999898</v>
      </c>
      <c r="G89" s="83">
        <f>VLOOKUP(A89,'[2]Pop commune'!$A$4:$G$3833,4,FALSE)</f>
        <v>864.99999999999898</v>
      </c>
      <c r="H89" s="64">
        <v>25</v>
      </c>
      <c r="I89" s="122">
        <v>250014883</v>
      </c>
      <c r="J89" s="91" t="s">
        <v>759</v>
      </c>
      <c r="K89" s="91"/>
      <c r="L89" s="92" t="s">
        <v>736</v>
      </c>
      <c r="M89" s="65" t="s">
        <v>732</v>
      </c>
      <c r="N89" s="65" t="s">
        <v>662</v>
      </c>
      <c r="O89" s="64">
        <v>250001112</v>
      </c>
      <c r="P89" s="94" t="s">
        <v>293</v>
      </c>
      <c r="Q89" s="90">
        <v>1</v>
      </c>
      <c r="X89" s="98" t="s">
        <v>733</v>
      </c>
      <c r="Y89" s="65">
        <f>SUMPRODUCT(('[2]Prog 89'!$C$5:$C$10000=A89)*'[2]Prog 89'!$E$5:$F$10000)</f>
        <v>0</v>
      </c>
      <c r="Z89" s="65">
        <f>SUMPRODUCT(('[2]Prog 89'!$C$5:$C$10000=A89)*'[2]Prog 89'!$G$5:$H$10000)</f>
        <v>0</v>
      </c>
    </row>
    <row r="90" spans="1:26" ht="12.75" customHeight="1" x14ac:dyDescent="0.25">
      <c r="A90" s="64">
        <v>25280</v>
      </c>
      <c r="B90" s="81">
        <f>VLOOKUP(A90,'[2]Pop commune'!$A$4:$G$3833,7,FALSE)</f>
        <v>40</v>
      </c>
      <c r="C90" s="82">
        <f>VLOOKUP(A90,'[2]Pop commune'!$A$4:$H$3833,5,FALSE)</f>
        <v>24</v>
      </c>
      <c r="D90" s="83">
        <f t="shared" si="3"/>
        <v>16</v>
      </c>
      <c r="E90" s="83">
        <f>VLOOKUP(A90,'[2]Pop commune'!$A$4:$G$3833,6,FALSE)</f>
        <v>16</v>
      </c>
      <c r="F90" s="83">
        <f t="shared" si="4"/>
        <v>174</v>
      </c>
      <c r="G90" s="83">
        <f>VLOOKUP(A90,'[2]Pop commune'!$A$4:$G$3833,4,FALSE)</f>
        <v>174</v>
      </c>
      <c r="H90" s="64">
        <v>25</v>
      </c>
      <c r="I90" s="122">
        <v>250014883</v>
      </c>
      <c r="J90" s="91" t="s">
        <v>760</v>
      </c>
      <c r="K90" s="91"/>
      <c r="L90" s="92" t="s">
        <v>736</v>
      </c>
      <c r="M90" s="65" t="s">
        <v>732</v>
      </c>
      <c r="N90" s="65" t="s">
        <v>662</v>
      </c>
      <c r="O90" s="64">
        <v>250001112</v>
      </c>
      <c r="P90" s="94" t="s">
        <v>293</v>
      </c>
      <c r="Q90" s="90">
        <v>1</v>
      </c>
      <c r="X90" s="98" t="s">
        <v>733</v>
      </c>
      <c r="Y90" s="65">
        <f>SUMPRODUCT(('[2]Prog 89'!$C$5:$C$10000=A90)*'[2]Prog 89'!$E$5:$F$10000)</f>
        <v>0</v>
      </c>
      <c r="Z90" s="65">
        <f>SUMPRODUCT(('[2]Prog 89'!$C$5:$C$10000=A90)*'[2]Prog 89'!$G$5:$H$10000)</f>
        <v>0</v>
      </c>
    </row>
    <row r="91" spans="1:26" ht="12.75" customHeight="1" x14ac:dyDescent="0.25">
      <c r="A91" s="64">
        <v>25286</v>
      </c>
      <c r="B91" s="81">
        <f>VLOOKUP(A91,'[2]Pop commune'!$A$4:$G$3833,7,FALSE)</f>
        <v>15.766423357664239</v>
      </c>
      <c r="C91" s="82">
        <f>VLOOKUP(A91,'[2]Pop commune'!$A$4:$H$3833,5,FALSE)</f>
        <v>6.8978102189781048</v>
      </c>
      <c r="D91" s="83">
        <f t="shared" si="3"/>
        <v>8.8686131386861344</v>
      </c>
      <c r="E91" s="83">
        <f>VLOOKUP(A91,'[2]Pop commune'!$A$4:$G$3833,6,FALSE)</f>
        <v>8.8686131386861344</v>
      </c>
      <c r="F91" s="83">
        <f t="shared" si="4"/>
        <v>135</v>
      </c>
      <c r="G91" s="83">
        <f>VLOOKUP(A91,'[2]Pop commune'!$A$4:$G$3833,4,FALSE)</f>
        <v>135</v>
      </c>
      <c r="H91" s="64">
        <v>25</v>
      </c>
      <c r="I91" s="122">
        <v>250014883</v>
      </c>
      <c r="J91" s="91" t="s">
        <v>761</v>
      </c>
      <c r="K91" s="91"/>
      <c r="L91" s="92" t="s">
        <v>731</v>
      </c>
      <c r="M91" s="65" t="s">
        <v>732</v>
      </c>
      <c r="N91" s="65" t="s">
        <v>662</v>
      </c>
      <c r="O91" s="64">
        <v>250001112</v>
      </c>
      <c r="P91" s="94" t="s">
        <v>293</v>
      </c>
      <c r="Q91" s="90">
        <v>1</v>
      </c>
      <c r="X91" s="98" t="s">
        <v>733</v>
      </c>
      <c r="Y91" s="65">
        <f>SUMPRODUCT(('[2]Prog 89'!$C$5:$C$10000=A91)*'[2]Prog 89'!$E$5:$F$10000)</f>
        <v>0</v>
      </c>
      <c r="Z91" s="65">
        <f>SUMPRODUCT(('[2]Prog 89'!$C$5:$C$10000=A91)*'[2]Prog 89'!$G$5:$H$10000)</f>
        <v>0</v>
      </c>
    </row>
    <row r="92" spans="1:26" ht="12.75" customHeight="1" x14ac:dyDescent="0.25">
      <c r="A92" s="64">
        <v>25314</v>
      </c>
      <c r="B92" s="81">
        <f>VLOOKUP(A92,'[2]Pop commune'!$A$4:$G$3833,7,FALSE)</f>
        <v>49.380165289256198</v>
      </c>
      <c r="C92" s="82">
        <f>VLOOKUP(A92,'[2]Pop commune'!$A$4:$H$3833,5,FALSE)</f>
        <v>36.541322314049587</v>
      </c>
      <c r="D92" s="83">
        <f t="shared" si="3"/>
        <v>12.838842975206612</v>
      </c>
      <c r="E92" s="83">
        <f>VLOOKUP(A92,'[2]Pop commune'!$A$4:$G$3833,6,FALSE)</f>
        <v>12.838842975206612</v>
      </c>
      <c r="F92" s="83">
        <f t="shared" si="4"/>
        <v>239</v>
      </c>
      <c r="G92" s="83">
        <f>VLOOKUP(A92,'[2]Pop commune'!$A$4:$G$3833,4,FALSE)</f>
        <v>239</v>
      </c>
      <c r="H92" s="64">
        <v>25</v>
      </c>
      <c r="I92" s="122">
        <v>250014883</v>
      </c>
      <c r="J92" s="91" t="s">
        <v>762</v>
      </c>
      <c r="K92" s="91"/>
      <c r="L92" s="92" t="s">
        <v>736</v>
      </c>
      <c r="M92" s="65" t="s">
        <v>732</v>
      </c>
      <c r="N92" s="65" t="s">
        <v>662</v>
      </c>
      <c r="O92" s="64">
        <v>250001112</v>
      </c>
      <c r="P92" s="94" t="s">
        <v>293</v>
      </c>
      <c r="Q92" s="90">
        <v>1</v>
      </c>
      <c r="X92" s="98" t="s">
        <v>733</v>
      </c>
      <c r="Y92" s="65">
        <f>SUMPRODUCT(('[2]Prog 89'!$C$5:$C$10000=A92)*'[2]Prog 89'!$E$5:$F$10000)</f>
        <v>0</v>
      </c>
      <c r="Z92" s="65">
        <f>SUMPRODUCT(('[2]Prog 89'!$C$5:$C$10000=A92)*'[2]Prog 89'!$G$5:$H$10000)</f>
        <v>0</v>
      </c>
    </row>
    <row r="93" spans="1:26" ht="12.75" customHeight="1" x14ac:dyDescent="0.25">
      <c r="A93" s="64">
        <v>25329</v>
      </c>
      <c r="B93" s="81">
        <f>VLOOKUP(A93,'[2]Pop commune'!$A$4:$G$3833,7,FALSE)</f>
        <v>10</v>
      </c>
      <c r="C93" s="82">
        <f>VLOOKUP(A93,'[2]Pop commune'!$A$4:$H$3833,5,FALSE)</f>
        <v>6</v>
      </c>
      <c r="D93" s="83">
        <f t="shared" si="3"/>
        <v>4</v>
      </c>
      <c r="E93" s="83">
        <f>VLOOKUP(A93,'[2]Pop commune'!$A$4:$G$3833,6,FALSE)</f>
        <v>4</v>
      </c>
      <c r="F93" s="83">
        <f t="shared" si="4"/>
        <v>34</v>
      </c>
      <c r="G93" s="83">
        <f>VLOOKUP(A93,'[2]Pop commune'!$A$4:$G$3833,4,FALSE)</f>
        <v>34</v>
      </c>
      <c r="H93" s="64">
        <v>25</v>
      </c>
      <c r="I93" s="122">
        <v>250014883</v>
      </c>
      <c r="J93" s="91" t="s">
        <v>763</v>
      </c>
      <c r="K93" s="91"/>
      <c r="L93" s="92" t="s">
        <v>731</v>
      </c>
      <c r="M93" s="65" t="s">
        <v>732</v>
      </c>
      <c r="N93" s="65" t="s">
        <v>662</v>
      </c>
      <c r="O93" s="64">
        <v>250001112</v>
      </c>
      <c r="P93" s="94" t="s">
        <v>293</v>
      </c>
      <c r="Q93" s="90">
        <v>1</v>
      </c>
      <c r="X93" s="98" t="s">
        <v>733</v>
      </c>
      <c r="Y93" s="65">
        <f>SUMPRODUCT(('[2]Prog 89'!$C$5:$C$10000=A93)*'[2]Prog 89'!$E$5:$F$10000)</f>
        <v>0</v>
      </c>
      <c r="Z93" s="65">
        <f>SUMPRODUCT(('[2]Prog 89'!$C$5:$C$10000=A93)*'[2]Prog 89'!$G$5:$H$10000)</f>
        <v>0</v>
      </c>
    </row>
    <row r="94" spans="1:26" ht="12.75" customHeight="1" x14ac:dyDescent="0.25">
      <c r="A94" s="64">
        <v>25344</v>
      </c>
      <c r="B94" s="81">
        <f>VLOOKUP(A94,'[2]Pop commune'!$A$4:$G$3833,7,FALSE)</f>
        <v>15.627906976744192</v>
      </c>
      <c r="C94" s="82">
        <f>VLOOKUP(A94,'[2]Pop commune'!$A$4:$H$3833,5,FALSE)</f>
        <v>11.720930232558144</v>
      </c>
      <c r="D94" s="83">
        <f t="shared" si="3"/>
        <v>3.9069767441860481</v>
      </c>
      <c r="E94" s="83">
        <f>VLOOKUP(A94,'[2]Pop commune'!$A$4:$G$3833,6,FALSE)</f>
        <v>3.9069767441860481</v>
      </c>
      <c r="F94" s="83">
        <f t="shared" si="4"/>
        <v>42</v>
      </c>
      <c r="G94" s="83">
        <f>VLOOKUP(A94,'[2]Pop commune'!$A$4:$G$3833,4,FALSE)</f>
        <v>42</v>
      </c>
      <c r="H94" s="64">
        <v>25</v>
      </c>
      <c r="I94" s="122">
        <v>250014883</v>
      </c>
      <c r="J94" s="91" t="s">
        <v>764</v>
      </c>
      <c r="K94" s="91"/>
      <c r="L94" s="92" t="s">
        <v>684</v>
      </c>
      <c r="M94" s="65" t="s">
        <v>732</v>
      </c>
      <c r="N94" s="65" t="s">
        <v>662</v>
      </c>
      <c r="O94" s="64">
        <v>250001112</v>
      </c>
      <c r="P94" s="94" t="s">
        <v>293</v>
      </c>
      <c r="Q94" s="90">
        <v>1</v>
      </c>
      <c r="X94" s="98" t="s">
        <v>733</v>
      </c>
      <c r="Y94" s="65">
        <f>SUMPRODUCT(('[2]Prog 89'!$C$5:$C$10000=A94)*'[2]Prog 89'!$E$5:$F$10000)</f>
        <v>0</v>
      </c>
      <c r="Z94" s="65">
        <f>SUMPRODUCT(('[2]Prog 89'!$C$5:$C$10000=A94)*'[2]Prog 89'!$G$5:$H$10000)</f>
        <v>0</v>
      </c>
    </row>
    <row r="95" spans="1:26" ht="12.75" customHeight="1" x14ac:dyDescent="0.25">
      <c r="A95" s="64">
        <v>25351</v>
      </c>
      <c r="B95" s="81">
        <f>VLOOKUP(A95,'[2]Pop commune'!$A$4:$G$3833,7,FALSE)</f>
        <v>45</v>
      </c>
      <c r="C95" s="82">
        <f>VLOOKUP(A95,'[2]Pop commune'!$A$4:$H$3833,5,FALSE)</f>
        <v>26</v>
      </c>
      <c r="D95" s="83">
        <f t="shared" si="3"/>
        <v>19</v>
      </c>
      <c r="E95" s="83">
        <f>VLOOKUP(A95,'[2]Pop commune'!$A$4:$G$3833,6,FALSE)</f>
        <v>19</v>
      </c>
      <c r="F95" s="83">
        <f t="shared" si="4"/>
        <v>199</v>
      </c>
      <c r="G95" s="83">
        <f>VLOOKUP(A95,'[2]Pop commune'!$A$4:$G$3833,4,FALSE)</f>
        <v>199</v>
      </c>
      <c r="H95" s="64">
        <v>25</v>
      </c>
      <c r="I95" s="122">
        <v>250014883</v>
      </c>
      <c r="J95" s="91" t="s">
        <v>765</v>
      </c>
      <c r="K95" s="91"/>
      <c r="L95" s="92" t="s">
        <v>731</v>
      </c>
      <c r="M95" s="65" t="s">
        <v>732</v>
      </c>
      <c r="N95" s="65" t="s">
        <v>662</v>
      </c>
      <c r="O95" s="64">
        <v>250001112</v>
      </c>
      <c r="P95" s="94" t="s">
        <v>293</v>
      </c>
      <c r="Q95" s="90">
        <v>1</v>
      </c>
      <c r="X95" s="98" t="s">
        <v>733</v>
      </c>
      <c r="Y95" s="65">
        <f>SUMPRODUCT(('[2]Prog 89'!$C$5:$C$10000=A95)*'[2]Prog 89'!$E$5:$F$10000)</f>
        <v>0</v>
      </c>
      <c r="Z95" s="65">
        <f>SUMPRODUCT(('[2]Prog 89'!$C$5:$C$10000=A95)*'[2]Prog 89'!$G$5:$H$10000)</f>
        <v>0</v>
      </c>
    </row>
    <row r="96" spans="1:26" ht="12.75" customHeight="1" x14ac:dyDescent="0.25">
      <c r="A96" s="64">
        <v>25356</v>
      </c>
      <c r="B96" s="81">
        <f>VLOOKUP(A96,'[2]Pop commune'!$A$4:$G$3833,7,FALSE)</f>
        <v>1121.3402198787007</v>
      </c>
      <c r="C96" s="82">
        <f>VLOOKUP(A96,'[2]Pop commune'!$A$4:$H$3833,5,FALSE)</f>
        <v>637.70855842177093</v>
      </c>
      <c r="D96" s="83">
        <f t="shared" si="3"/>
        <v>483.63166145692969</v>
      </c>
      <c r="E96" s="83">
        <f>VLOOKUP(A96,'[2]Pop commune'!$A$4:$G$3833,6,FALSE)</f>
        <v>483.63166145692969</v>
      </c>
      <c r="F96" s="83">
        <f t="shared" si="4"/>
        <v>4282</v>
      </c>
      <c r="G96" s="83">
        <f>VLOOKUP(A96,'[2]Pop commune'!$A$4:$G$3833,4,FALSE)</f>
        <v>4282</v>
      </c>
      <c r="H96" s="64">
        <v>25</v>
      </c>
      <c r="I96" s="122">
        <v>250014883</v>
      </c>
      <c r="J96" s="91" t="s">
        <v>736</v>
      </c>
      <c r="K96" s="91"/>
      <c r="L96" s="92" t="s">
        <v>736</v>
      </c>
      <c r="M96" s="65" t="s">
        <v>732</v>
      </c>
      <c r="N96" s="65" t="s">
        <v>662</v>
      </c>
      <c r="O96" s="64">
        <v>250001112</v>
      </c>
      <c r="P96" s="94" t="s">
        <v>293</v>
      </c>
      <c r="Q96" s="90">
        <v>1</v>
      </c>
      <c r="X96" s="98" t="s">
        <v>733</v>
      </c>
      <c r="Y96" s="65">
        <f>SUMPRODUCT(('[2]Prog 89'!$C$5:$C$10000=A96)*'[2]Prog 89'!$E$5:$F$10000)</f>
        <v>0</v>
      </c>
      <c r="Z96" s="65">
        <f>SUMPRODUCT(('[2]Prog 89'!$C$5:$C$10000=A96)*'[2]Prog 89'!$G$5:$H$10000)</f>
        <v>0</v>
      </c>
    </row>
    <row r="97" spans="1:26" ht="12.75" customHeight="1" x14ac:dyDescent="0.25">
      <c r="A97" s="64">
        <v>25366</v>
      </c>
      <c r="B97" s="81">
        <f>VLOOKUP(A97,'[2]Pop commune'!$A$4:$G$3833,7,FALSE)</f>
        <v>36</v>
      </c>
      <c r="C97" s="82">
        <f>VLOOKUP(A97,'[2]Pop commune'!$A$4:$H$3833,5,FALSE)</f>
        <v>31</v>
      </c>
      <c r="D97" s="83">
        <f t="shared" si="3"/>
        <v>5</v>
      </c>
      <c r="E97" s="83">
        <f>VLOOKUP(A97,'[2]Pop commune'!$A$4:$G$3833,6,FALSE)</f>
        <v>5</v>
      </c>
      <c r="F97" s="83">
        <f t="shared" si="4"/>
        <v>186</v>
      </c>
      <c r="G97" s="83">
        <f>VLOOKUP(A97,'[2]Pop commune'!$A$4:$G$3833,4,FALSE)</f>
        <v>186</v>
      </c>
      <c r="H97" s="64">
        <v>25</v>
      </c>
      <c r="I97" s="122">
        <v>250014883</v>
      </c>
      <c r="J97" s="91" t="s">
        <v>766</v>
      </c>
      <c r="K97" s="91"/>
      <c r="L97" s="92" t="s">
        <v>736</v>
      </c>
      <c r="M97" s="65" t="s">
        <v>732</v>
      </c>
      <c r="N97" s="65" t="s">
        <v>662</v>
      </c>
      <c r="O97" s="64">
        <v>250001112</v>
      </c>
      <c r="P97" s="94" t="s">
        <v>293</v>
      </c>
      <c r="Q97" s="90">
        <v>1</v>
      </c>
      <c r="X97" s="98" t="s">
        <v>733</v>
      </c>
      <c r="Y97" s="65">
        <f>SUMPRODUCT(('[2]Prog 89'!$C$5:$C$10000=A97)*'[2]Prog 89'!$E$5:$F$10000)</f>
        <v>0</v>
      </c>
      <c r="Z97" s="65">
        <f>SUMPRODUCT(('[2]Prog 89'!$C$5:$C$10000=A97)*'[2]Prog 89'!$G$5:$H$10000)</f>
        <v>0</v>
      </c>
    </row>
    <row r="98" spans="1:26" ht="12.75" customHeight="1" x14ac:dyDescent="0.25">
      <c r="A98" s="64">
        <v>25373</v>
      </c>
      <c r="B98" s="81">
        <f>VLOOKUP(A98,'[2]Pop commune'!$A$4:$G$3833,7,FALSE)</f>
        <v>8.7804878048780495</v>
      </c>
      <c r="C98" s="82">
        <f>VLOOKUP(A98,'[2]Pop commune'!$A$4:$H$3833,5,FALSE)</f>
        <v>2.9268292682926829</v>
      </c>
      <c r="D98" s="83">
        <f t="shared" si="3"/>
        <v>5.8536585365853657</v>
      </c>
      <c r="E98" s="83">
        <f>VLOOKUP(A98,'[2]Pop commune'!$A$4:$G$3833,6,FALSE)</f>
        <v>5.8536585365853657</v>
      </c>
      <c r="F98" s="83">
        <f t="shared" si="4"/>
        <v>40</v>
      </c>
      <c r="G98" s="83">
        <f>VLOOKUP(A98,'[2]Pop commune'!$A$4:$G$3833,4,FALSE)</f>
        <v>40</v>
      </c>
      <c r="H98" s="64">
        <v>25</v>
      </c>
      <c r="I98" s="122">
        <v>250014883</v>
      </c>
      <c r="J98" s="91" t="s">
        <v>767</v>
      </c>
      <c r="K98" s="91"/>
      <c r="L98" s="92" t="s">
        <v>731</v>
      </c>
      <c r="M98" s="65" t="s">
        <v>732</v>
      </c>
      <c r="N98" s="65" t="s">
        <v>662</v>
      </c>
      <c r="O98" s="64">
        <v>250001112</v>
      </c>
      <c r="P98" s="94" t="s">
        <v>293</v>
      </c>
      <c r="Q98" s="90">
        <v>1</v>
      </c>
      <c r="X98" s="98" t="s">
        <v>733</v>
      </c>
      <c r="Y98" s="65">
        <f>SUMPRODUCT(('[2]Prog 89'!$C$5:$C$10000=A98)*'[2]Prog 89'!$E$5:$F$10000)</f>
        <v>0</v>
      </c>
      <c r="Z98" s="65">
        <f>SUMPRODUCT(('[2]Prog 89'!$C$5:$C$10000=A98)*'[2]Prog 89'!$G$5:$H$10000)</f>
        <v>0</v>
      </c>
    </row>
    <row r="99" spans="1:26" ht="12.75" customHeight="1" x14ac:dyDescent="0.25">
      <c r="A99" s="64">
        <v>25387</v>
      </c>
      <c r="B99" s="81">
        <f>VLOOKUP(A99,'[2]Pop commune'!$A$4:$G$3833,7,FALSE)</f>
        <v>88.014705882352914</v>
      </c>
      <c r="C99" s="82">
        <f>VLOOKUP(A99,'[2]Pop commune'!$A$4:$H$3833,5,FALSE)</f>
        <v>67.477941176470566</v>
      </c>
      <c r="D99" s="83">
        <f t="shared" si="3"/>
        <v>20.536764705882348</v>
      </c>
      <c r="E99" s="83">
        <f>VLOOKUP(A99,'[2]Pop commune'!$A$4:$G$3833,6,FALSE)</f>
        <v>20.536764705882348</v>
      </c>
      <c r="F99" s="83">
        <f t="shared" si="4"/>
        <v>399</v>
      </c>
      <c r="G99" s="83">
        <f>VLOOKUP(A99,'[2]Pop commune'!$A$4:$G$3833,4,FALSE)</f>
        <v>399</v>
      </c>
      <c r="H99" s="64">
        <v>25</v>
      </c>
      <c r="I99" s="122">
        <v>250014883</v>
      </c>
      <c r="J99" s="91" t="s">
        <v>768</v>
      </c>
      <c r="K99" s="91"/>
      <c r="L99" s="92" t="s">
        <v>736</v>
      </c>
      <c r="M99" s="65" t="s">
        <v>732</v>
      </c>
      <c r="N99" s="65" t="s">
        <v>662</v>
      </c>
      <c r="O99" s="64">
        <v>250001112</v>
      </c>
      <c r="P99" s="94" t="s">
        <v>293</v>
      </c>
      <c r="Q99" s="90">
        <v>1</v>
      </c>
      <c r="X99" s="98" t="s">
        <v>733</v>
      </c>
      <c r="Y99" s="65">
        <f>SUMPRODUCT(('[2]Prog 89'!$C$5:$C$10000=A99)*'[2]Prog 89'!$E$5:$F$10000)</f>
        <v>0</v>
      </c>
      <c r="Z99" s="65">
        <f>SUMPRODUCT(('[2]Prog 89'!$C$5:$C$10000=A99)*'[2]Prog 89'!$G$5:$H$10000)</f>
        <v>0</v>
      </c>
    </row>
    <row r="100" spans="1:26" ht="12.75" customHeight="1" x14ac:dyDescent="0.25">
      <c r="A100" s="64">
        <v>25389</v>
      </c>
      <c r="B100" s="81">
        <f>VLOOKUP(A100,'[2]Pop commune'!$A$4:$G$3833,7,FALSE)</f>
        <v>20</v>
      </c>
      <c r="C100" s="82">
        <f>VLOOKUP(A100,'[2]Pop commune'!$A$4:$H$3833,5,FALSE)</f>
        <v>10</v>
      </c>
      <c r="D100" s="83">
        <f t="shared" si="3"/>
        <v>10</v>
      </c>
      <c r="E100" s="83">
        <f>VLOOKUP(A100,'[2]Pop commune'!$A$4:$G$3833,6,FALSE)</f>
        <v>10</v>
      </c>
      <c r="F100" s="83">
        <f t="shared" si="4"/>
        <v>113</v>
      </c>
      <c r="G100" s="83">
        <f>VLOOKUP(A100,'[2]Pop commune'!$A$4:$G$3833,4,FALSE)</f>
        <v>113</v>
      </c>
      <c r="H100" s="64">
        <v>25</v>
      </c>
      <c r="I100" s="122">
        <v>250014883</v>
      </c>
      <c r="J100" s="91" t="s">
        <v>769</v>
      </c>
      <c r="K100" s="91"/>
      <c r="L100" s="92" t="s">
        <v>731</v>
      </c>
      <c r="M100" s="65" t="s">
        <v>732</v>
      </c>
      <c r="N100" s="65" t="s">
        <v>662</v>
      </c>
      <c r="O100" s="64">
        <v>250001112</v>
      </c>
      <c r="P100" s="94" t="s">
        <v>293</v>
      </c>
      <c r="Q100" s="90">
        <v>1</v>
      </c>
      <c r="X100" s="98" t="s">
        <v>733</v>
      </c>
      <c r="Y100" s="65">
        <f>SUMPRODUCT(('[2]Prog 89'!$C$5:$C$10000=A100)*'[2]Prog 89'!$E$5:$F$10000)</f>
        <v>0</v>
      </c>
      <c r="Z100" s="65">
        <f>SUMPRODUCT(('[2]Prog 89'!$C$5:$C$10000=A100)*'[2]Prog 89'!$G$5:$H$10000)</f>
        <v>0</v>
      </c>
    </row>
    <row r="101" spans="1:26" ht="12.75" customHeight="1" x14ac:dyDescent="0.25">
      <c r="A101" s="64">
        <v>25391</v>
      </c>
      <c r="B101" s="81">
        <f>VLOOKUP(A101,'[2]Pop commune'!$A$4:$G$3833,7,FALSE)</f>
        <v>40</v>
      </c>
      <c r="C101" s="82">
        <f>VLOOKUP(A101,'[2]Pop commune'!$A$4:$H$3833,5,FALSE)</f>
        <v>17</v>
      </c>
      <c r="D101" s="83">
        <f t="shared" si="3"/>
        <v>23</v>
      </c>
      <c r="E101" s="83">
        <f>VLOOKUP(A101,'[2]Pop commune'!$A$4:$G$3833,6,FALSE)</f>
        <v>23</v>
      </c>
      <c r="F101" s="83">
        <f t="shared" si="4"/>
        <v>179</v>
      </c>
      <c r="G101" s="83">
        <f>VLOOKUP(A101,'[2]Pop commune'!$A$4:$G$3833,4,FALSE)</f>
        <v>179</v>
      </c>
      <c r="H101" s="64">
        <v>25</v>
      </c>
      <c r="I101" s="122">
        <v>250014883</v>
      </c>
      <c r="J101" s="91" t="s">
        <v>770</v>
      </c>
      <c r="K101" s="91"/>
      <c r="L101" s="92" t="s">
        <v>731</v>
      </c>
      <c r="M101" s="65" t="s">
        <v>732</v>
      </c>
      <c r="N101" s="65" t="s">
        <v>662</v>
      </c>
      <c r="O101" s="64">
        <v>250001112</v>
      </c>
      <c r="P101" s="94" t="s">
        <v>293</v>
      </c>
      <c r="Q101" s="90">
        <v>1</v>
      </c>
      <c r="X101" s="98" t="s">
        <v>733</v>
      </c>
      <c r="Y101" s="65">
        <f>SUMPRODUCT(('[2]Prog 89'!$C$5:$C$10000=A101)*'[2]Prog 89'!$E$5:$F$10000)</f>
        <v>0</v>
      </c>
      <c r="Z101" s="65">
        <f>SUMPRODUCT(('[2]Prog 89'!$C$5:$C$10000=A101)*'[2]Prog 89'!$G$5:$H$10000)</f>
        <v>0</v>
      </c>
    </row>
    <row r="102" spans="1:26" ht="12.75" customHeight="1" x14ac:dyDescent="0.25">
      <c r="A102" s="64">
        <v>25392</v>
      </c>
      <c r="B102" s="81">
        <f>VLOOKUP(A102,'[2]Pop commune'!$A$4:$G$3833,7,FALSE)</f>
        <v>23.861271676300586</v>
      </c>
      <c r="C102" s="82">
        <f>VLOOKUP(A102,'[2]Pop commune'!$A$4:$H$3833,5,FALSE)</f>
        <v>16.901734104046248</v>
      </c>
      <c r="D102" s="83">
        <f t="shared" si="3"/>
        <v>6.9595375722543364</v>
      </c>
      <c r="E102" s="83">
        <f>VLOOKUP(A102,'[2]Pop commune'!$A$4:$G$3833,6,FALSE)</f>
        <v>6.9595375722543364</v>
      </c>
      <c r="F102" s="83">
        <f t="shared" si="4"/>
        <v>172</v>
      </c>
      <c r="G102" s="83">
        <f>VLOOKUP(A102,'[2]Pop commune'!$A$4:$G$3833,4,FALSE)</f>
        <v>172</v>
      </c>
      <c r="H102" s="64">
        <v>25</v>
      </c>
      <c r="I102" s="122">
        <v>250014883</v>
      </c>
      <c r="J102" s="91" t="s">
        <v>771</v>
      </c>
      <c r="K102" s="91"/>
      <c r="L102" s="92" t="s">
        <v>736</v>
      </c>
      <c r="M102" s="65" t="s">
        <v>732</v>
      </c>
      <c r="N102" s="65" t="s">
        <v>662</v>
      </c>
      <c r="O102" s="64">
        <v>250001112</v>
      </c>
      <c r="P102" s="94" t="s">
        <v>293</v>
      </c>
      <c r="Q102" s="90">
        <v>1</v>
      </c>
      <c r="X102" s="98" t="s">
        <v>733</v>
      </c>
      <c r="Y102" s="65">
        <f>SUMPRODUCT(('[2]Prog 89'!$C$5:$C$10000=A102)*'[2]Prog 89'!$E$5:$F$10000)</f>
        <v>0</v>
      </c>
      <c r="Z102" s="65">
        <f>SUMPRODUCT(('[2]Prog 89'!$C$5:$C$10000=A102)*'[2]Prog 89'!$G$5:$H$10000)</f>
        <v>0</v>
      </c>
    </row>
    <row r="103" spans="1:26" ht="12.75" customHeight="1" x14ac:dyDescent="0.25">
      <c r="A103" s="64">
        <v>25421</v>
      </c>
      <c r="B103" s="81">
        <f>VLOOKUP(A103,'[2]Pop commune'!$A$4:$G$3833,7,FALSE)</f>
        <v>12.097222222222229</v>
      </c>
      <c r="C103" s="82">
        <f>VLOOKUP(A103,'[2]Pop commune'!$A$4:$H$3833,5,FALSE)</f>
        <v>6.5138888888888919</v>
      </c>
      <c r="D103" s="83">
        <f t="shared" si="3"/>
        <v>5.5833333333333357</v>
      </c>
      <c r="E103" s="83">
        <f>VLOOKUP(A103,'[2]Pop commune'!$A$4:$G$3833,6,FALSE)</f>
        <v>5.5833333333333357</v>
      </c>
      <c r="F103" s="83">
        <f t="shared" si="4"/>
        <v>67</v>
      </c>
      <c r="G103" s="83">
        <f>VLOOKUP(A103,'[2]Pop commune'!$A$4:$G$3833,4,FALSE)</f>
        <v>67</v>
      </c>
      <c r="H103" s="64">
        <v>25</v>
      </c>
      <c r="I103" s="122">
        <v>250014883</v>
      </c>
      <c r="J103" s="91" t="s">
        <v>772</v>
      </c>
      <c r="K103" s="91"/>
      <c r="L103" s="92" t="s">
        <v>731</v>
      </c>
      <c r="M103" s="65" t="s">
        <v>732</v>
      </c>
      <c r="N103" s="65" t="s">
        <v>662</v>
      </c>
      <c r="O103" s="64">
        <v>250001112</v>
      </c>
      <c r="P103" s="94" t="s">
        <v>293</v>
      </c>
      <c r="Q103" s="90">
        <v>1</v>
      </c>
      <c r="X103" s="98" t="s">
        <v>733</v>
      </c>
      <c r="Y103" s="65">
        <f>SUMPRODUCT(('[2]Prog 89'!$C$5:$C$10000=A103)*'[2]Prog 89'!$E$5:$F$10000)</f>
        <v>0</v>
      </c>
      <c r="Z103" s="65">
        <f>SUMPRODUCT(('[2]Prog 89'!$C$5:$C$10000=A103)*'[2]Prog 89'!$G$5:$H$10000)</f>
        <v>0</v>
      </c>
    </row>
    <row r="104" spans="1:26" ht="12.75" customHeight="1" x14ac:dyDescent="0.25">
      <c r="A104" s="64">
        <v>25433</v>
      </c>
      <c r="B104" s="81">
        <f>VLOOKUP(A104,'[2]Pop commune'!$A$4:$G$3833,7,FALSE)</f>
        <v>6.1176470588234997</v>
      </c>
      <c r="C104" s="82">
        <f>VLOOKUP(A104,'[2]Pop commune'!$A$4:$H$3833,5,FALSE)</f>
        <v>2.0392156862744999</v>
      </c>
      <c r="D104" s="83">
        <f t="shared" si="3"/>
        <v>4.0784313725489998</v>
      </c>
      <c r="E104" s="83">
        <f>VLOOKUP(A104,'[2]Pop commune'!$A$4:$G$3833,6,FALSE)</f>
        <v>4.0784313725489998</v>
      </c>
      <c r="F104" s="83">
        <f t="shared" si="4"/>
        <v>51.999999999999751</v>
      </c>
      <c r="G104" s="83">
        <f>VLOOKUP(A104,'[2]Pop commune'!$A$4:$G$3833,4,FALSE)</f>
        <v>51.999999999999751</v>
      </c>
      <c r="H104" s="64">
        <v>25</v>
      </c>
      <c r="I104" s="122">
        <v>250014883</v>
      </c>
      <c r="J104" s="91" t="s">
        <v>773</v>
      </c>
      <c r="K104" s="91"/>
      <c r="L104" s="92" t="s">
        <v>736</v>
      </c>
      <c r="M104" s="65" t="s">
        <v>732</v>
      </c>
      <c r="N104" s="65" t="s">
        <v>662</v>
      </c>
      <c r="O104" s="64">
        <v>250001112</v>
      </c>
      <c r="P104" s="94" t="s">
        <v>293</v>
      </c>
      <c r="Q104" s="90">
        <v>1</v>
      </c>
      <c r="X104" s="98" t="s">
        <v>733</v>
      </c>
      <c r="Y104" s="65">
        <f>SUMPRODUCT(('[2]Prog 89'!$C$5:$C$10000=A104)*'[2]Prog 89'!$E$5:$F$10000)</f>
        <v>0</v>
      </c>
      <c r="Z104" s="65">
        <f>SUMPRODUCT(('[2]Prog 89'!$C$5:$C$10000=A104)*'[2]Prog 89'!$G$5:$H$10000)</f>
        <v>0</v>
      </c>
    </row>
    <row r="105" spans="1:26" ht="12.75" customHeight="1" x14ac:dyDescent="0.25">
      <c r="A105" s="64">
        <v>25456</v>
      </c>
      <c r="B105" s="81">
        <f>VLOOKUP(A105,'[2]Pop commune'!$A$4:$G$3833,7,FALSE)</f>
        <v>33.128205128205117</v>
      </c>
      <c r="C105" s="82">
        <f>VLOOKUP(A105,'[2]Pop commune'!$A$4:$H$3833,5,FALSE)</f>
        <v>18.512820512820507</v>
      </c>
      <c r="D105" s="83">
        <f t="shared" si="3"/>
        <v>14.61538461538461</v>
      </c>
      <c r="E105" s="83">
        <f>VLOOKUP(A105,'[2]Pop commune'!$A$4:$G$3833,6,FALSE)</f>
        <v>14.61538461538461</v>
      </c>
      <c r="F105" s="83">
        <f t="shared" si="4"/>
        <v>228</v>
      </c>
      <c r="G105" s="83">
        <f>VLOOKUP(A105,'[2]Pop commune'!$A$4:$G$3833,4,FALSE)</f>
        <v>228</v>
      </c>
      <c r="H105" s="64">
        <v>25</v>
      </c>
      <c r="I105" s="122">
        <v>250014883</v>
      </c>
      <c r="J105" s="91" t="s">
        <v>774</v>
      </c>
      <c r="K105" s="91"/>
      <c r="L105" s="92" t="s">
        <v>731</v>
      </c>
      <c r="M105" s="65" t="s">
        <v>732</v>
      </c>
      <c r="N105" s="65" t="s">
        <v>662</v>
      </c>
      <c r="O105" s="64">
        <v>250001112</v>
      </c>
      <c r="P105" s="94" t="s">
        <v>293</v>
      </c>
      <c r="Q105" s="90">
        <v>1</v>
      </c>
      <c r="X105" s="98" t="s">
        <v>733</v>
      </c>
      <c r="Y105" s="65">
        <f>SUMPRODUCT(('[2]Prog 89'!$C$5:$C$10000=A105)*'[2]Prog 89'!$E$5:$F$10000)</f>
        <v>0</v>
      </c>
      <c r="Z105" s="65">
        <f>SUMPRODUCT(('[2]Prog 89'!$C$5:$C$10000=A105)*'[2]Prog 89'!$G$5:$H$10000)</f>
        <v>0</v>
      </c>
    </row>
    <row r="106" spans="1:26" ht="12.75" customHeight="1" x14ac:dyDescent="0.25">
      <c r="A106" s="64">
        <v>25458</v>
      </c>
      <c r="B106" s="81">
        <f>VLOOKUP(A106,'[2]Pop commune'!$A$4:$G$3833,7,FALSE)</f>
        <v>33.244444444444454</v>
      </c>
      <c r="C106" s="82">
        <f>VLOOKUP(A106,'[2]Pop commune'!$A$4:$H$3833,5,FALSE)</f>
        <v>23.466666666666672</v>
      </c>
      <c r="D106" s="83">
        <f t="shared" si="3"/>
        <v>9.7777777777777786</v>
      </c>
      <c r="E106" s="83">
        <f>VLOOKUP(A106,'[2]Pop commune'!$A$4:$G$3833,6,FALSE)</f>
        <v>9.7777777777777786</v>
      </c>
      <c r="F106" s="83">
        <f t="shared" si="4"/>
        <v>220</v>
      </c>
      <c r="G106" s="83">
        <f>VLOOKUP(A106,'[2]Pop commune'!$A$4:$G$3833,4,FALSE)</f>
        <v>220</v>
      </c>
      <c r="H106" s="64">
        <v>25</v>
      </c>
      <c r="I106" s="122">
        <v>250014883</v>
      </c>
      <c r="J106" s="91" t="s">
        <v>775</v>
      </c>
      <c r="K106" s="91"/>
      <c r="L106" s="92" t="s">
        <v>736</v>
      </c>
      <c r="M106" s="65" t="s">
        <v>732</v>
      </c>
      <c r="N106" s="65" t="s">
        <v>662</v>
      </c>
      <c r="O106" s="64">
        <v>250001112</v>
      </c>
      <c r="P106" s="94" t="s">
        <v>293</v>
      </c>
      <c r="Q106" s="90">
        <v>1</v>
      </c>
      <c r="X106" s="98" t="s">
        <v>733</v>
      </c>
      <c r="Y106" s="65">
        <f>SUMPRODUCT(('[2]Prog 89'!$C$5:$C$10000=A106)*'[2]Prog 89'!$E$5:$F$10000)</f>
        <v>0</v>
      </c>
      <c r="Z106" s="65">
        <f>SUMPRODUCT(('[2]Prog 89'!$C$5:$C$10000=A106)*'[2]Prog 89'!$G$5:$H$10000)</f>
        <v>0</v>
      </c>
    </row>
    <row r="107" spans="1:26" ht="12.75" customHeight="1" x14ac:dyDescent="0.25">
      <c r="A107" s="64">
        <v>25504</v>
      </c>
      <c r="B107" s="81">
        <f>VLOOKUP(A107,'[2]Pop commune'!$A$4:$G$3833,7,FALSE)</f>
        <v>27.346153846153769</v>
      </c>
      <c r="C107" s="82">
        <f>VLOOKUP(A107,'[2]Pop commune'!$A$4:$H$3833,5,FALSE)</f>
        <v>17.217948717948669</v>
      </c>
      <c r="D107" s="83">
        <f t="shared" si="3"/>
        <v>10.128205128205101</v>
      </c>
      <c r="E107" s="83">
        <f>VLOOKUP(A107,'[2]Pop commune'!$A$4:$G$3833,6,FALSE)</f>
        <v>10.128205128205101</v>
      </c>
      <c r="F107" s="83">
        <f t="shared" si="4"/>
        <v>78.999999999999787</v>
      </c>
      <c r="G107" s="83">
        <f>VLOOKUP(A107,'[2]Pop commune'!$A$4:$G$3833,4,FALSE)</f>
        <v>78.999999999999787</v>
      </c>
      <c r="H107" s="64">
        <v>25</v>
      </c>
      <c r="I107" s="122">
        <v>250014883</v>
      </c>
      <c r="J107" s="91" t="s">
        <v>776</v>
      </c>
      <c r="K107" s="91"/>
      <c r="L107" s="92" t="s">
        <v>684</v>
      </c>
      <c r="M107" s="65" t="s">
        <v>732</v>
      </c>
      <c r="N107" s="65" t="s">
        <v>662</v>
      </c>
      <c r="O107" s="64">
        <v>250001112</v>
      </c>
      <c r="P107" s="94" t="s">
        <v>293</v>
      </c>
      <c r="Q107" s="90">
        <v>1</v>
      </c>
      <c r="X107" s="98" t="s">
        <v>733</v>
      </c>
      <c r="Y107" s="65">
        <f>SUMPRODUCT(('[2]Prog 89'!$C$5:$C$10000=A107)*'[2]Prog 89'!$E$5:$F$10000)</f>
        <v>0</v>
      </c>
      <c r="Z107" s="65">
        <f>SUMPRODUCT(('[2]Prog 89'!$C$5:$C$10000=A107)*'[2]Prog 89'!$G$5:$H$10000)</f>
        <v>0</v>
      </c>
    </row>
    <row r="108" spans="1:26" ht="12.75" customHeight="1" x14ac:dyDescent="0.25">
      <c r="A108" s="64">
        <v>25512</v>
      </c>
      <c r="B108" s="81">
        <f>VLOOKUP(A108,'[2]Pop commune'!$A$4:$G$3833,7,FALSE)</f>
        <v>440.83998226950337</v>
      </c>
      <c r="C108" s="82">
        <f>VLOOKUP(A108,'[2]Pop commune'!$A$4:$H$3833,5,FALSE)</f>
        <v>257.73714539007085</v>
      </c>
      <c r="D108" s="83">
        <f t="shared" si="3"/>
        <v>183.10283687943254</v>
      </c>
      <c r="E108" s="83">
        <f>VLOOKUP(A108,'[2]Pop commune'!$A$4:$G$3833,6,FALSE)</f>
        <v>183.10283687943254</v>
      </c>
      <c r="F108" s="83">
        <f t="shared" si="4"/>
        <v>2245</v>
      </c>
      <c r="G108" s="83">
        <f>VLOOKUP(A108,'[2]Pop commune'!$A$4:$G$3833,4,FALSE)</f>
        <v>2245</v>
      </c>
      <c r="H108" s="64">
        <v>25</v>
      </c>
      <c r="I108" s="122">
        <v>250014883</v>
      </c>
      <c r="J108" s="91" t="s">
        <v>777</v>
      </c>
      <c r="K108" s="91"/>
      <c r="L108" s="92" t="s">
        <v>731</v>
      </c>
      <c r="M108" s="65" t="s">
        <v>732</v>
      </c>
      <c r="N108" s="65" t="s">
        <v>662</v>
      </c>
      <c r="O108" s="64">
        <v>250001112</v>
      </c>
      <c r="P108" s="94" t="s">
        <v>293</v>
      </c>
      <c r="Q108" s="90">
        <v>1</v>
      </c>
      <c r="X108" s="98" t="s">
        <v>733</v>
      </c>
      <c r="Y108" s="65">
        <f>SUMPRODUCT(('[2]Prog 89'!$C$5:$C$10000=A108)*'[2]Prog 89'!$E$5:$F$10000)</f>
        <v>0</v>
      </c>
      <c r="Z108" s="65">
        <f>SUMPRODUCT(('[2]Prog 89'!$C$5:$C$10000=A108)*'[2]Prog 89'!$G$5:$H$10000)</f>
        <v>0</v>
      </c>
    </row>
    <row r="109" spans="1:26" ht="12.75" customHeight="1" x14ac:dyDescent="0.25">
      <c r="A109" s="64">
        <v>25522</v>
      </c>
      <c r="B109" s="81">
        <f>VLOOKUP(A109,'[2]Pop commune'!$A$4:$G$3833,7,FALSE)</f>
        <v>32.273972602739761</v>
      </c>
      <c r="C109" s="82">
        <f>VLOOKUP(A109,'[2]Pop commune'!$A$4:$H$3833,5,FALSE)</f>
        <v>29.150684931506881</v>
      </c>
      <c r="D109" s="83">
        <f t="shared" si="3"/>
        <v>3.1232876712328799</v>
      </c>
      <c r="E109" s="83">
        <f>VLOOKUP(A109,'[2]Pop commune'!$A$4:$G$3833,6,FALSE)</f>
        <v>3.1232876712328799</v>
      </c>
      <c r="F109" s="83">
        <f t="shared" si="4"/>
        <v>152</v>
      </c>
      <c r="G109" s="83">
        <f>VLOOKUP(A109,'[2]Pop commune'!$A$4:$G$3833,4,FALSE)</f>
        <v>152</v>
      </c>
      <c r="H109" s="64">
        <v>25</v>
      </c>
      <c r="I109" s="122">
        <v>250014883</v>
      </c>
      <c r="J109" s="91" t="s">
        <v>778</v>
      </c>
      <c r="K109" s="91"/>
      <c r="L109" s="92" t="s">
        <v>731</v>
      </c>
      <c r="M109" s="65" t="s">
        <v>732</v>
      </c>
      <c r="N109" s="65" t="s">
        <v>662</v>
      </c>
      <c r="O109" s="64">
        <v>250001112</v>
      </c>
      <c r="P109" s="94" t="s">
        <v>293</v>
      </c>
      <c r="Q109" s="90">
        <v>1</v>
      </c>
      <c r="X109" s="98" t="s">
        <v>733</v>
      </c>
      <c r="Y109" s="65">
        <f>SUMPRODUCT(('[2]Prog 89'!$C$5:$C$10000=A109)*'[2]Prog 89'!$E$5:$F$10000)</f>
        <v>0</v>
      </c>
      <c r="Z109" s="65">
        <f>SUMPRODUCT(('[2]Prog 89'!$C$5:$C$10000=A109)*'[2]Prog 89'!$G$5:$H$10000)</f>
        <v>0</v>
      </c>
    </row>
    <row r="110" spans="1:26" ht="12.75" customHeight="1" x14ac:dyDescent="0.25">
      <c r="A110" s="64">
        <v>25559</v>
      </c>
      <c r="B110" s="81">
        <f>VLOOKUP(A110,'[2]Pop commune'!$A$4:$G$3833,7,FALSE)</f>
        <v>43</v>
      </c>
      <c r="C110" s="82">
        <f>VLOOKUP(A110,'[2]Pop commune'!$A$4:$H$3833,5,FALSE)</f>
        <v>24</v>
      </c>
      <c r="D110" s="83">
        <f t="shared" si="3"/>
        <v>19</v>
      </c>
      <c r="E110" s="83">
        <f>VLOOKUP(A110,'[2]Pop commune'!$A$4:$G$3833,6,FALSE)</f>
        <v>19</v>
      </c>
      <c r="F110" s="83">
        <f t="shared" si="4"/>
        <v>238</v>
      </c>
      <c r="G110" s="83">
        <f>VLOOKUP(A110,'[2]Pop commune'!$A$4:$G$3833,4,FALSE)</f>
        <v>238</v>
      </c>
      <c r="H110" s="64">
        <v>25</v>
      </c>
      <c r="I110" s="122">
        <v>250014883</v>
      </c>
      <c r="J110" s="91" t="s">
        <v>779</v>
      </c>
      <c r="K110" s="91"/>
      <c r="L110" s="92" t="s">
        <v>736</v>
      </c>
      <c r="M110" s="65" t="s">
        <v>732</v>
      </c>
      <c r="N110" s="65" t="s">
        <v>662</v>
      </c>
      <c r="O110" s="64">
        <v>250001112</v>
      </c>
      <c r="P110" s="94" t="s">
        <v>293</v>
      </c>
      <c r="Q110" s="90">
        <v>1</v>
      </c>
      <c r="X110" s="98" t="s">
        <v>733</v>
      </c>
      <c r="Y110" s="65">
        <f>SUMPRODUCT(('[2]Prog 89'!$C$5:$C$10000=A110)*'[2]Prog 89'!$E$5:$F$10000)</f>
        <v>0</v>
      </c>
      <c r="Z110" s="65">
        <f>SUMPRODUCT(('[2]Prog 89'!$C$5:$C$10000=A110)*'[2]Prog 89'!$G$5:$H$10000)</f>
        <v>0</v>
      </c>
    </row>
    <row r="111" spans="1:26" ht="12.75" customHeight="1" x14ac:dyDescent="0.25">
      <c r="A111" s="64">
        <v>25571</v>
      </c>
      <c r="B111" s="81">
        <f>VLOOKUP(A111,'[2]Pop commune'!$A$4:$G$3833,7,FALSE)</f>
        <v>99.441627657786242</v>
      </c>
      <c r="C111" s="82">
        <f>VLOOKUP(A111,'[2]Pop commune'!$A$4:$H$3833,5,FALSE)</f>
        <v>67.980908938590645</v>
      </c>
      <c r="D111" s="83">
        <f t="shared" si="3"/>
        <v>31.460718719195601</v>
      </c>
      <c r="E111" s="83">
        <f>VLOOKUP(A111,'[2]Pop commune'!$A$4:$G$3833,6,FALSE)</f>
        <v>31.460718719195601</v>
      </c>
      <c r="F111" s="83">
        <f t="shared" si="4"/>
        <v>479.99999999999773</v>
      </c>
      <c r="G111" s="83">
        <f>VLOOKUP(A111,'[2]Pop commune'!$A$4:$G$3833,4,FALSE)</f>
        <v>479.99999999999773</v>
      </c>
      <c r="H111" s="64">
        <v>25</v>
      </c>
      <c r="I111" s="122">
        <v>250014883</v>
      </c>
      <c r="J111" s="91" t="s">
        <v>780</v>
      </c>
      <c r="K111" s="91"/>
      <c r="L111" s="92" t="s">
        <v>736</v>
      </c>
      <c r="M111" s="65" t="s">
        <v>732</v>
      </c>
      <c r="N111" s="65" t="s">
        <v>662</v>
      </c>
      <c r="O111" s="64">
        <v>250001112</v>
      </c>
      <c r="P111" s="94" t="s">
        <v>293</v>
      </c>
      <c r="Q111" s="90">
        <v>1</v>
      </c>
      <c r="X111" s="98" t="s">
        <v>733</v>
      </c>
      <c r="Y111" s="65">
        <f>SUMPRODUCT(('[2]Prog 89'!$C$5:$C$10000=A111)*'[2]Prog 89'!$E$5:$F$10000)</f>
        <v>0</v>
      </c>
      <c r="Z111" s="65">
        <f>SUMPRODUCT(('[2]Prog 89'!$C$5:$C$10000=A111)*'[2]Prog 89'!$G$5:$H$10000)</f>
        <v>0</v>
      </c>
    </row>
    <row r="112" spans="1:26" ht="12.75" customHeight="1" x14ac:dyDescent="0.25">
      <c r="A112" s="64">
        <v>25573</v>
      </c>
      <c r="B112" s="81">
        <f>VLOOKUP(A112,'[2]Pop commune'!$A$4:$G$3833,7,FALSE)</f>
        <v>2</v>
      </c>
      <c r="C112" s="82">
        <f>VLOOKUP(A112,'[2]Pop commune'!$A$4:$H$3833,5,FALSE)</f>
        <v>2</v>
      </c>
      <c r="D112" s="83">
        <f t="shared" si="3"/>
        <v>0</v>
      </c>
      <c r="E112" s="83">
        <f>VLOOKUP(A112,'[2]Pop commune'!$A$4:$G$3833,6,FALSE)</f>
        <v>0</v>
      </c>
      <c r="F112" s="83">
        <f t="shared" si="4"/>
        <v>8</v>
      </c>
      <c r="G112" s="83">
        <f>VLOOKUP(A112,'[2]Pop commune'!$A$4:$G$3833,4,FALSE)</f>
        <v>8</v>
      </c>
      <c r="H112" s="64">
        <v>25</v>
      </c>
      <c r="I112" s="122">
        <v>250014883</v>
      </c>
      <c r="J112" s="91" t="s">
        <v>781</v>
      </c>
      <c r="K112" s="91"/>
      <c r="L112" s="92" t="s">
        <v>736</v>
      </c>
      <c r="M112" s="65" t="s">
        <v>732</v>
      </c>
      <c r="N112" s="65" t="s">
        <v>662</v>
      </c>
      <c r="O112" s="64">
        <v>250001112</v>
      </c>
      <c r="P112" s="94" t="s">
        <v>293</v>
      </c>
      <c r="Q112" s="90">
        <v>1</v>
      </c>
      <c r="X112" s="98" t="s">
        <v>733</v>
      </c>
      <c r="Y112" s="65">
        <f>SUMPRODUCT(('[2]Prog 89'!$C$5:$C$10000=A112)*'[2]Prog 89'!$E$5:$F$10000)</f>
        <v>0</v>
      </c>
      <c r="Z112" s="65">
        <f>SUMPRODUCT(('[2]Prog 89'!$C$5:$C$10000=A112)*'[2]Prog 89'!$G$5:$H$10000)</f>
        <v>0</v>
      </c>
    </row>
    <row r="113" spans="1:26" ht="12.75" customHeight="1" x14ac:dyDescent="0.25">
      <c r="A113" s="64">
        <v>25588</v>
      </c>
      <c r="B113" s="81">
        <f>VLOOKUP(A113,'[2]Pop commune'!$A$4:$G$3833,7,FALSE)</f>
        <v>19.59809524263995</v>
      </c>
      <c r="C113" s="82">
        <f>VLOOKUP(A113,'[2]Pop commune'!$A$4:$H$3833,5,FALSE)</f>
        <v>14.440701757734701</v>
      </c>
      <c r="D113" s="83">
        <f t="shared" si="3"/>
        <v>5.157393484905251</v>
      </c>
      <c r="E113" s="83">
        <f>VLOOKUP(A113,'[2]Pop commune'!$A$4:$G$3833,6,FALSE)</f>
        <v>5.157393484905251</v>
      </c>
      <c r="F113" s="83">
        <f t="shared" si="4"/>
        <v>118</v>
      </c>
      <c r="G113" s="83">
        <f>VLOOKUP(A113,'[2]Pop commune'!$A$4:$G$3833,4,FALSE)</f>
        <v>118</v>
      </c>
      <c r="H113" s="64">
        <v>25</v>
      </c>
      <c r="I113" s="122">
        <v>250014883</v>
      </c>
      <c r="J113" s="91" t="s">
        <v>782</v>
      </c>
      <c r="K113" s="91"/>
      <c r="L113" s="92" t="s">
        <v>684</v>
      </c>
      <c r="M113" s="65" t="s">
        <v>732</v>
      </c>
      <c r="N113" s="65" t="s">
        <v>662</v>
      </c>
      <c r="O113" s="64">
        <v>250001112</v>
      </c>
      <c r="P113" s="94" t="s">
        <v>293</v>
      </c>
      <c r="Q113" s="90">
        <v>1</v>
      </c>
      <c r="X113" s="98" t="s">
        <v>733</v>
      </c>
      <c r="Y113" s="65">
        <f>SUMPRODUCT(('[2]Prog 89'!$C$5:$C$10000=A113)*'[2]Prog 89'!$E$5:$F$10000)</f>
        <v>0</v>
      </c>
      <c r="Z113" s="65">
        <f>SUMPRODUCT(('[2]Prog 89'!$C$5:$C$10000=A113)*'[2]Prog 89'!$G$5:$H$10000)</f>
        <v>0</v>
      </c>
    </row>
    <row r="114" spans="1:26" ht="12.75" customHeight="1" x14ac:dyDescent="0.25">
      <c r="A114" s="64">
        <v>25589</v>
      </c>
      <c r="B114" s="81">
        <f>VLOOKUP(A114,'[2]Pop commune'!$A$4:$G$3833,7,FALSE)</f>
        <v>28</v>
      </c>
      <c r="C114" s="82">
        <f>VLOOKUP(A114,'[2]Pop commune'!$A$4:$H$3833,5,FALSE)</f>
        <v>19</v>
      </c>
      <c r="D114" s="83">
        <f t="shared" si="3"/>
        <v>9</v>
      </c>
      <c r="E114" s="83">
        <f>VLOOKUP(A114,'[2]Pop commune'!$A$4:$G$3833,6,FALSE)</f>
        <v>9</v>
      </c>
      <c r="F114" s="83">
        <f t="shared" si="4"/>
        <v>98</v>
      </c>
      <c r="G114" s="83">
        <f>VLOOKUP(A114,'[2]Pop commune'!$A$4:$G$3833,4,FALSE)</f>
        <v>98</v>
      </c>
      <c r="H114" s="64">
        <v>25</v>
      </c>
      <c r="I114" s="122">
        <v>250014883</v>
      </c>
      <c r="J114" s="91" t="s">
        <v>783</v>
      </c>
      <c r="K114" s="91"/>
      <c r="L114" s="92" t="s">
        <v>684</v>
      </c>
      <c r="M114" s="65" t="s">
        <v>732</v>
      </c>
      <c r="N114" s="65" t="s">
        <v>662</v>
      </c>
      <c r="O114" s="64">
        <v>250001112</v>
      </c>
      <c r="P114" s="94" t="s">
        <v>293</v>
      </c>
      <c r="Q114" s="90">
        <v>1</v>
      </c>
      <c r="X114" s="98" t="s">
        <v>733</v>
      </c>
      <c r="Y114" s="65">
        <f>SUMPRODUCT(('[2]Prog 89'!$C$5:$C$10000=A114)*'[2]Prog 89'!$E$5:$F$10000)</f>
        <v>0</v>
      </c>
      <c r="Z114" s="65">
        <f>SUMPRODUCT(('[2]Prog 89'!$C$5:$C$10000=A114)*'[2]Prog 89'!$G$5:$H$10000)</f>
        <v>0</v>
      </c>
    </row>
    <row r="115" spans="1:26" ht="12.75" customHeight="1" x14ac:dyDescent="0.25">
      <c r="A115" s="64">
        <v>25003</v>
      </c>
      <c r="B115" s="81">
        <f>VLOOKUP(A115,'[2]Pop commune'!$A$4:$G$3833,7,FALSE)</f>
        <v>109.99996838604665</v>
      </c>
      <c r="C115" s="82">
        <f>VLOOKUP(A115,'[2]Pop commune'!$A$4:$H$3833,5,FALSE)</f>
        <v>73.999978732431373</v>
      </c>
      <c r="D115" s="83">
        <f t="shared" si="3"/>
        <v>35.999989653615266</v>
      </c>
      <c r="E115" s="83">
        <f>VLOOKUP(A115,'[2]Pop commune'!$A$4:$G$3833,6,FALSE)</f>
        <v>35.999989653615266</v>
      </c>
      <c r="F115" s="83">
        <f t="shared" si="4"/>
        <v>352</v>
      </c>
      <c r="G115" s="83">
        <f>VLOOKUP(A115,'[2]Pop commune'!$A$4:$G$3833,4,FALSE)</f>
        <v>352</v>
      </c>
      <c r="H115" s="64">
        <v>25</v>
      </c>
      <c r="I115" s="122">
        <v>250007754</v>
      </c>
      <c r="J115" s="91" t="s">
        <v>784</v>
      </c>
      <c r="K115" s="121" t="s">
        <v>4782</v>
      </c>
      <c r="L115" s="92" t="s">
        <v>673</v>
      </c>
      <c r="M115" s="65" t="s">
        <v>785</v>
      </c>
      <c r="N115" s="65" t="s">
        <v>662</v>
      </c>
      <c r="O115" s="64">
        <v>250001112</v>
      </c>
      <c r="P115" s="94" t="s">
        <v>293</v>
      </c>
      <c r="Q115" s="90">
        <v>1</v>
      </c>
      <c r="S115" s="65">
        <v>25</v>
      </c>
      <c r="X115" s="65" t="s">
        <v>733</v>
      </c>
      <c r="Y115" s="65">
        <f>SUMPRODUCT(('[2]Prog 89'!$C$5:$C$10000=A115)*'[2]Prog 89'!$E$5:$F$10000)</f>
        <v>0</v>
      </c>
      <c r="Z115" s="65">
        <f>SUMPRODUCT(('[2]Prog 89'!$C$5:$C$10000=A115)*'[2]Prog 89'!$G$5:$H$10000)</f>
        <v>0</v>
      </c>
    </row>
    <row r="116" spans="1:26" ht="12.75" customHeight="1" x14ac:dyDescent="0.25">
      <c r="A116" s="64">
        <v>25038</v>
      </c>
      <c r="B116" s="81">
        <f>VLOOKUP(A116,'[2]Pop commune'!$A$4:$G$3833,7,FALSE)</f>
        <v>45.264705882353098</v>
      </c>
      <c r="C116" s="82">
        <f>VLOOKUP(A116,'[2]Pop commune'!$A$4:$H$3833,5,FALSE)</f>
        <v>28.16470588235304</v>
      </c>
      <c r="D116" s="83">
        <f t="shared" si="3"/>
        <v>17.100000000000058</v>
      </c>
      <c r="E116" s="83">
        <f>VLOOKUP(A116,'[2]Pop commune'!$A$4:$G$3833,6,FALSE)</f>
        <v>17.100000000000058</v>
      </c>
      <c r="F116" s="83">
        <f t="shared" si="4"/>
        <v>171.0000000000006</v>
      </c>
      <c r="G116" s="83">
        <f>VLOOKUP(A116,'[2]Pop commune'!$A$4:$G$3833,4,FALSE)</f>
        <v>171.0000000000006</v>
      </c>
      <c r="H116" s="64">
        <v>25</v>
      </c>
      <c r="I116" s="122">
        <v>250007754</v>
      </c>
      <c r="J116" s="91" t="s">
        <v>786</v>
      </c>
      <c r="K116" s="91"/>
      <c r="L116" s="92" t="s">
        <v>673</v>
      </c>
      <c r="M116" s="65" t="s">
        <v>785</v>
      </c>
      <c r="N116" s="65" t="s">
        <v>662</v>
      </c>
      <c r="O116" s="64">
        <v>250001112</v>
      </c>
      <c r="P116" s="94" t="s">
        <v>293</v>
      </c>
      <c r="Q116" s="90">
        <v>1</v>
      </c>
      <c r="X116" s="98" t="s">
        <v>733</v>
      </c>
      <c r="Y116" s="65">
        <f>SUMPRODUCT(('[2]Prog 89'!$C$5:$C$10000=A116)*'[2]Prog 89'!$E$5:$F$10000)</f>
        <v>0</v>
      </c>
      <c r="Z116" s="65">
        <f>SUMPRODUCT(('[2]Prog 89'!$C$5:$C$10000=A116)*'[2]Prog 89'!$G$5:$H$10000)</f>
        <v>0</v>
      </c>
    </row>
    <row r="117" spans="1:26" s="99" customFormat="1" ht="12.75" customHeight="1" x14ac:dyDescent="0.25">
      <c r="A117" s="64">
        <v>25072</v>
      </c>
      <c r="B117" s="81">
        <f>VLOOKUP(A117,'[2]Pop commune'!$A$4:$G$3833,7,FALSE)</f>
        <v>6.9333333333333353</v>
      </c>
      <c r="C117" s="82">
        <f>VLOOKUP(A117,'[2]Pop commune'!$A$4:$H$3833,5,FALSE)</f>
        <v>2.6</v>
      </c>
      <c r="D117" s="83">
        <f t="shared" si="3"/>
        <v>4.3333333333333348</v>
      </c>
      <c r="E117" s="83">
        <f>VLOOKUP(A117,'[2]Pop commune'!$A$4:$G$3833,6,FALSE)</f>
        <v>4.3333333333333348</v>
      </c>
      <c r="F117" s="83">
        <f t="shared" si="4"/>
        <v>26</v>
      </c>
      <c r="G117" s="83">
        <f>VLOOKUP(A117,'[2]Pop commune'!$A$4:$G$3833,4,FALSE)</f>
        <v>26</v>
      </c>
      <c r="H117" s="64">
        <v>25</v>
      </c>
      <c r="I117" s="122">
        <v>250007754</v>
      </c>
      <c r="J117" s="91" t="s">
        <v>787</v>
      </c>
      <c r="K117" s="91"/>
      <c r="L117" s="92" t="s">
        <v>673</v>
      </c>
      <c r="M117" s="65" t="s">
        <v>785</v>
      </c>
      <c r="N117" s="65" t="s">
        <v>662</v>
      </c>
      <c r="O117" s="64">
        <v>250001112</v>
      </c>
      <c r="P117" s="94" t="s">
        <v>293</v>
      </c>
      <c r="Q117" s="90">
        <v>1</v>
      </c>
      <c r="R117" s="65"/>
      <c r="S117" s="65"/>
      <c r="T117" s="65"/>
      <c r="U117" s="65"/>
      <c r="V117" s="65"/>
      <c r="W117" s="65"/>
      <c r="X117" s="98" t="s">
        <v>733</v>
      </c>
      <c r="Y117" s="65">
        <f>SUMPRODUCT(('[2]Prog 89'!$C$5:$C$10000=A117)*'[2]Prog 89'!$E$5:$F$10000)</f>
        <v>0</v>
      </c>
      <c r="Z117" s="65">
        <f>SUMPRODUCT(('[2]Prog 89'!$C$5:$C$10000=A117)*'[2]Prog 89'!$G$5:$H$10000)</f>
        <v>0</v>
      </c>
    </row>
    <row r="118" spans="1:26" ht="12.75" customHeight="1" x14ac:dyDescent="0.25">
      <c r="A118" s="64">
        <v>25181</v>
      </c>
      <c r="B118" s="81">
        <f>VLOOKUP(A118,'[2]Pop commune'!$A$4:$G$3833,7,FALSE)</f>
        <v>55.735420847422134</v>
      </c>
      <c r="C118" s="82">
        <f>VLOOKUP(A118,'[2]Pop commune'!$A$4:$H$3833,5,FALSE)</f>
        <v>26.324630273925361</v>
      </c>
      <c r="D118" s="83">
        <f t="shared" si="3"/>
        <v>29.410790573496769</v>
      </c>
      <c r="E118" s="83">
        <f>VLOOKUP(A118,'[2]Pop commune'!$A$4:$G$3833,6,FALSE)</f>
        <v>29.410790573496769</v>
      </c>
      <c r="F118" s="83">
        <f t="shared" si="4"/>
        <v>135</v>
      </c>
      <c r="G118" s="83">
        <f>VLOOKUP(A118,'[2]Pop commune'!$A$4:$G$3833,4,FALSE)</f>
        <v>135</v>
      </c>
      <c r="H118" s="64">
        <v>25</v>
      </c>
      <c r="I118" s="122">
        <v>250007754</v>
      </c>
      <c r="J118" s="91" t="s">
        <v>788</v>
      </c>
      <c r="K118" s="91"/>
      <c r="L118" s="92" t="s">
        <v>673</v>
      </c>
      <c r="M118" s="65" t="s">
        <v>785</v>
      </c>
      <c r="N118" s="65" t="s">
        <v>662</v>
      </c>
      <c r="O118" s="64">
        <v>250001112</v>
      </c>
      <c r="P118" s="94" t="s">
        <v>293</v>
      </c>
      <c r="Q118" s="90">
        <v>1</v>
      </c>
      <c r="X118" s="98" t="s">
        <v>733</v>
      </c>
      <c r="Y118" s="65">
        <f>SUMPRODUCT(('[2]Prog 89'!$C$5:$C$10000=A118)*'[2]Prog 89'!$E$5:$F$10000)</f>
        <v>0</v>
      </c>
      <c r="Z118" s="65">
        <f>SUMPRODUCT(('[2]Prog 89'!$C$5:$C$10000=A118)*'[2]Prog 89'!$G$5:$H$10000)</f>
        <v>0</v>
      </c>
    </row>
    <row r="119" spans="1:26" ht="12.75" customHeight="1" x14ac:dyDescent="0.25">
      <c r="A119" s="64">
        <v>25182</v>
      </c>
      <c r="B119" s="81">
        <f>VLOOKUP(A119,'[2]Pop commune'!$A$4:$G$3833,7,FALSE)</f>
        <v>28</v>
      </c>
      <c r="C119" s="82">
        <f>VLOOKUP(A119,'[2]Pop commune'!$A$4:$H$3833,5,FALSE)</f>
        <v>16</v>
      </c>
      <c r="D119" s="83">
        <f t="shared" si="3"/>
        <v>12</v>
      </c>
      <c r="E119" s="83">
        <f>VLOOKUP(A119,'[2]Pop commune'!$A$4:$G$3833,6,FALSE)</f>
        <v>12</v>
      </c>
      <c r="F119" s="83">
        <f t="shared" si="4"/>
        <v>81</v>
      </c>
      <c r="G119" s="83">
        <f>VLOOKUP(A119,'[2]Pop commune'!$A$4:$G$3833,4,FALSE)</f>
        <v>81</v>
      </c>
      <c r="H119" s="64">
        <v>25</v>
      </c>
      <c r="I119" s="122">
        <v>250007754</v>
      </c>
      <c r="J119" s="91" t="s">
        <v>789</v>
      </c>
      <c r="K119" s="91"/>
      <c r="L119" s="92" t="s">
        <v>673</v>
      </c>
      <c r="M119" s="65" t="s">
        <v>785</v>
      </c>
      <c r="N119" s="65" t="s">
        <v>662</v>
      </c>
      <c r="O119" s="64">
        <v>250001112</v>
      </c>
      <c r="P119" s="94" t="s">
        <v>293</v>
      </c>
      <c r="Q119" s="90">
        <v>1</v>
      </c>
      <c r="X119" s="98" t="s">
        <v>733</v>
      </c>
      <c r="Y119" s="65">
        <f>SUMPRODUCT(('[2]Prog 89'!$C$5:$C$10000=A119)*'[2]Prog 89'!$E$5:$F$10000)</f>
        <v>0</v>
      </c>
      <c r="Z119" s="65">
        <f>SUMPRODUCT(('[2]Prog 89'!$C$5:$C$10000=A119)*'[2]Prog 89'!$G$5:$H$10000)</f>
        <v>0</v>
      </c>
    </row>
    <row r="120" spans="1:26" ht="12.75" customHeight="1" x14ac:dyDescent="0.25">
      <c r="A120" s="64">
        <v>25184</v>
      </c>
      <c r="B120" s="81">
        <f>VLOOKUP(A120,'[2]Pop commune'!$A$4:$G$3833,7,FALSE)</f>
        <v>54</v>
      </c>
      <c r="C120" s="82">
        <f>VLOOKUP(A120,'[2]Pop commune'!$A$4:$H$3833,5,FALSE)</f>
        <v>37</v>
      </c>
      <c r="D120" s="83">
        <f t="shared" si="3"/>
        <v>17</v>
      </c>
      <c r="E120" s="83">
        <f>VLOOKUP(A120,'[2]Pop commune'!$A$4:$G$3833,6,FALSE)</f>
        <v>17</v>
      </c>
      <c r="F120" s="83">
        <f t="shared" si="4"/>
        <v>286</v>
      </c>
      <c r="G120" s="83">
        <f>VLOOKUP(A120,'[2]Pop commune'!$A$4:$G$3833,4,FALSE)</f>
        <v>286</v>
      </c>
      <c r="H120" s="64">
        <v>25</v>
      </c>
      <c r="I120" s="122">
        <v>250007754</v>
      </c>
      <c r="J120" s="91" t="s">
        <v>790</v>
      </c>
      <c r="K120" s="91"/>
      <c r="L120" s="92" t="s">
        <v>673</v>
      </c>
      <c r="M120" s="65" t="s">
        <v>785</v>
      </c>
      <c r="N120" s="65" t="s">
        <v>662</v>
      </c>
      <c r="O120" s="64">
        <v>250001112</v>
      </c>
      <c r="P120" s="94" t="s">
        <v>293</v>
      </c>
      <c r="Q120" s="90">
        <v>1</v>
      </c>
      <c r="X120" s="98" t="s">
        <v>733</v>
      </c>
      <c r="Y120" s="65">
        <f>SUMPRODUCT(('[2]Prog 89'!$C$5:$C$10000=A120)*'[2]Prog 89'!$E$5:$F$10000)</f>
        <v>0</v>
      </c>
      <c r="Z120" s="65">
        <f>SUMPRODUCT(('[2]Prog 89'!$C$5:$C$10000=A120)*'[2]Prog 89'!$G$5:$H$10000)</f>
        <v>0</v>
      </c>
    </row>
    <row r="121" spans="1:26" ht="12.75" customHeight="1" x14ac:dyDescent="0.25">
      <c r="A121" s="64">
        <v>25247</v>
      </c>
      <c r="B121" s="81">
        <f>VLOOKUP(A121,'[2]Pop commune'!$A$4:$G$3833,7,FALSE)</f>
        <v>27.93617021276588</v>
      </c>
      <c r="C121" s="82">
        <f>VLOOKUP(A121,'[2]Pop commune'!$A$4:$H$3833,5,FALSE)</f>
        <v>15.04255319148932</v>
      </c>
      <c r="D121" s="83">
        <f t="shared" si="3"/>
        <v>12.89361702127656</v>
      </c>
      <c r="E121" s="83">
        <f>VLOOKUP(A121,'[2]Pop commune'!$A$4:$G$3833,6,FALSE)</f>
        <v>12.89361702127656</v>
      </c>
      <c r="F121" s="83">
        <f t="shared" si="4"/>
        <v>101</v>
      </c>
      <c r="G121" s="83">
        <f>VLOOKUP(A121,'[2]Pop commune'!$A$4:$G$3833,4,FALSE)</f>
        <v>101</v>
      </c>
      <c r="H121" s="64">
        <v>25</v>
      </c>
      <c r="I121" s="122">
        <v>250007754</v>
      </c>
      <c r="J121" s="91" t="s">
        <v>791</v>
      </c>
      <c r="K121" s="91"/>
      <c r="L121" s="92" t="s">
        <v>673</v>
      </c>
      <c r="M121" s="65" t="s">
        <v>785</v>
      </c>
      <c r="N121" s="65" t="s">
        <v>662</v>
      </c>
      <c r="O121" s="64">
        <v>250001112</v>
      </c>
      <c r="P121" s="94" t="s">
        <v>293</v>
      </c>
      <c r="Q121" s="90">
        <v>1</v>
      </c>
      <c r="X121" s="98" t="s">
        <v>733</v>
      </c>
      <c r="Y121" s="65">
        <f>SUMPRODUCT(('[2]Prog 89'!$C$5:$C$10000=A121)*'[2]Prog 89'!$E$5:$F$10000)</f>
        <v>0</v>
      </c>
      <c r="Z121" s="65">
        <f>SUMPRODUCT(('[2]Prog 89'!$C$5:$C$10000=A121)*'[2]Prog 89'!$G$5:$H$10000)</f>
        <v>0</v>
      </c>
    </row>
    <row r="122" spans="1:26" ht="12.75" customHeight="1" x14ac:dyDescent="0.25">
      <c r="A122" s="64">
        <v>25276</v>
      </c>
      <c r="B122" s="81">
        <f>VLOOKUP(A122,'[2]Pop commune'!$A$4:$G$3833,7,FALSE)</f>
        <v>49</v>
      </c>
      <c r="C122" s="82">
        <f>VLOOKUP(A122,'[2]Pop commune'!$A$4:$H$3833,5,FALSE)</f>
        <v>36</v>
      </c>
      <c r="D122" s="83">
        <f t="shared" si="3"/>
        <v>13</v>
      </c>
      <c r="E122" s="83">
        <f>VLOOKUP(A122,'[2]Pop commune'!$A$4:$G$3833,6,FALSE)</f>
        <v>13</v>
      </c>
      <c r="F122" s="83">
        <f t="shared" si="4"/>
        <v>173</v>
      </c>
      <c r="G122" s="83">
        <f>VLOOKUP(A122,'[2]Pop commune'!$A$4:$G$3833,4,FALSE)</f>
        <v>173</v>
      </c>
      <c r="H122" s="64">
        <v>25</v>
      </c>
      <c r="I122" s="122">
        <v>250007754</v>
      </c>
      <c r="J122" s="91" t="s">
        <v>792</v>
      </c>
      <c r="K122" s="91"/>
      <c r="L122" s="92" t="s">
        <v>673</v>
      </c>
      <c r="M122" s="65" t="s">
        <v>785</v>
      </c>
      <c r="N122" s="65" t="s">
        <v>662</v>
      </c>
      <c r="O122" s="64">
        <v>250001112</v>
      </c>
      <c r="P122" s="94" t="s">
        <v>293</v>
      </c>
      <c r="Q122" s="90">
        <v>1</v>
      </c>
      <c r="X122" s="98" t="s">
        <v>733</v>
      </c>
      <c r="Y122" s="65">
        <f>SUMPRODUCT(('[2]Prog 89'!$C$5:$C$10000=A122)*'[2]Prog 89'!$E$5:$F$10000)</f>
        <v>0</v>
      </c>
      <c r="Z122" s="65">
        <f>SUMPRODUCT(('[2]Prog 89'!$C$5:$C$10000=A122)*'[2]Prog 89'!$G$5:$H$10000)</f>
        <v>0</v>
      </c>
    </row>
    <row r="123" spans="1:26" ht="12.75" customHeight="1" x14ac:dyDescent="0.25">
      <c r="A123" s="64">
        <v>25277</v>
      </c>
      <c r="B123" s="81">
        <f>VLOOKUP(A123,'[2]Pop commune'!$A$4:$G$3833,7,FALSE)</f>
        <v>23.932432432432421</v>
      </c>
      <c r="C123" s="82">
        <f>VLOOKUP(A123,'[2]Pop commune'!$A$4:$H$3833,5,FALSE)</f>
        <v>13.527027027027019</v>
      </c>
      <c r="D123" s="83">
        <f t="shared" si="3"/>
        <v>10.4054054054054</v>
      </c>
      <c r="E123" s="83">
        <f>VLOOKUP(A123,'[2]Pop commune'!$A$4:$G$3833,6,FALSE)</f>
        <v>10.4054054054054</v>
      </c>
      <c r="F123" s="83">
        <f t="shared" si="4"/>
        <v>77</v>
      </c>
      <c r="G123" s="83">
        <f>VLOOKUP(A123,'[2]Pop commune'!$A$4:$G$3833,4,FALSE)</f>
        <v>77</v>
      </c>
      <c r="H123" s="64">
        <v>25</v>
      </c>
      <c r="I123" s="122">
        <v>250007754</v>
      </c>
      <c r="J123" s="91" t="s">
        <v>793</v>
      </c>
      <c r="K123" s="91"/>
      <c r="L123" s="92" t="s">
        <v>673</v>
      </c>
      <c r="M123" s="65" t="s">
        <v>785</v>
      </c>
      <c r="N123" s="65" t="s">
        <v>662</v>
      </c>
      <c r="O123" s="64">
        <v>250001112</v>
      </c>
      <c r="P123" s="94" t="s">
        <v>293</v>
      </c>
      <c r="Q123" s="90">
        <v>1</v>
      </c>
      <c r="X123" s="98" t="s">
        <v>733</v>
      </c>
      <c r="Y123" s="65">
        <f>SUMPRODUCT(('[2]Prog 89'!$C$5:$C$10000=A123)*'[2]Prog 89'!$E$5:$F$10000)</f>
        <v>0</v>
      </c>
      <c r="Z123" s="65">
        <f>SUMPRODUCT(('[2]Prog 89'!$C$5:$C$10000=A123)*'[2]Prog 89'!$G$5:$H$10000)</f>
        <v>0</v>
      </c>
    </row>
    <row r="124" spans="1:26" ht="12.75" customHeight="1" x14ac:dyDescent="0.25">
      <c r="A124" s="64">
        <v>25279</v>
      </c>
      <c r="B124" s="81">
        <f>VLOOKUP(A124,'[2]Pop commune'!$A$4:$G$3833,7,FALSE)</f>
        <v>28.209090909090918</v>
      </c>
      <c r="C124" s="82">
        <f>VLOOKUP(A124,'[2]Pop commune'!$A$4:$H$3833,5,FALSE)</f>
        <v>20.427272727272733</v>
      </c>
      <c r="D124" s="83">
        <f t="shared" si="3"/>
        <v>7.781818181818184</v>
      </c>
      <c r="E124" s="83">
        <f>VLOOKUP(A124,'[2]Pop commune'!$A$4:$G$3833,6,FALSE)</f>
        <v>7.781818181818184</v>
      </c>
      <c r="F124" s="83">
        <f t="shared" si="4"/>
        <v>107</v>
      </c>
      <c r="G124" s="83">
        <f>VLOOKUP(A124,'[2]Pop commune'!$A$4:$G$3833,4,FALSE)</f>
        <v>107</v>
      </c>
      <c r="H124" s="64">
        <v>25</v>
      </c>
      <c r="I124" s="122">
        <v>250007754</v>
      </c>
      <c r="J124" s="91" t="s">
        <v>794</v>
      </c>
      <c r="K124" s="91"/>
      <c r="L124" s="92" t="s">
        <v>673</v>
      </c>
      <c r="M124" s="65" t="s">
        <v>785</v>
      </c>
      <c r="N124" s="65" t="s">
        <v>662</v>
      </c>
      <c r="O124" s="64">
        <v>250001112</v>
      </c>
      <c r="P124" s="94" t="s">
        <v>293</v>
      </c>
      <c r="Q124" s="90">
        <v>1</v>
      </c>
      <c r="X124" s="98" t="s">
        <v>733</v>
      </c>
      <c r="Y124" s="65">
        <f>SUMPRODUCT(('[2]Prog 89'!$C$5:$C$10000=A124)*'[2]Prog 89'!$E$5:$F$10000)</f>
        <v>0</v>
      </c>
      <c r="Z124" s="65">
        <f>SUMPRODUCT(('[2]Prog 89'!$C$5:$C$10000=A124)*'[2]Prog 89'!$G$5:$H$10000)</f>
        <v>0</v>
      </c>
    </row>
    <row r="125" spans="1:26" ht="12.75" customHeight="1" x14ac:dyDescent="0.25">
      <c r="A125" s="64">
        <v>25310</v>
      </c>
      <c r="B125" s="81">
        <f>VLOOKUP(A125,'[2]Pop commune'!$A$4:$G$3833,7,FALSE)</f>
        <v>22</v>
      </c>
      <c r="C125" s="82">
        <f>VLOOKUP(A125,'[2]Pop commune'!$A$4:$H$3833,5,FALSE)</f>
        <v>17</v>
      </c>
      <c r="D125" s="83">
        <f t="shared" si="3"/>
        <v>5</v>
      </c>
      <c r="E125" s="83">
        <f>VLOOKUP(A125,'[2]Pop commune'!$A$4:$G$3833,6,FALSE)</f>
        <v>5</v>
      </c>
      <c r="F125" s="83">
        <f t="shared" si="4"/>
        <v>84</v>
      </c>
      <c r="G125" s="83">
        <f>VLOOKUP(A125,'[2]Pop commune'!$A$4:$G$3833,4,FALSE)</f>
        <v>84</v>
      </c>
      <c r="H125" s="64">
        <v>25</v>
      </c>
      <c r="I125" s="122">
        <v>250007754</v>
      </c>
      <c r="J125" s="91" t="s">
        <v>795</v>
      </c>
      <c r="K125" s="91"/>
      <c r="L125" s="92" t="s">
        <v>673</v>
      </c>
      <c r="M125" s="65" t="s">
        <v>785</v>
      </c>
      <c r="N125" s="65" t="s">
        <v>662</v>
      </c>
      <c r="O125" s="64">
        <v>250001112</v>
      </c>
      <c r="P125" s="94" t="s">
        <v>293</v>
      </c>
      <c r="Q125" s="90">
        <v>1</v>
      </c>
      <c r="X125" s="98" t="s">
        <v>733</v>
      </c>
      <c r="Y125" s="65">
        <f>SUMPRODUCT(('[2]Prog 89'!$C$5:$C$10000=A125)*'[2]Prog 89'!$E$5:$F$10000)</f>
        <v>0</v>
      </c>
      <c r="Z125" s="65">
        <f>SUMPRODUCT(('[2]Prog 89'!$C$5:$C$10000=A125)*'[2]Prog 89'!$G$5:$H$10000)</f>
        <v>0</v>
      </c>
    </row>
    <row r="126" spans="1:26" ht="12.75" customHeight="1" x14ac:dyDescent="0.25">
      <c r="A126" s="64">
        <v>25377</v>
      </c>
      <c r="B126" s="81">
        <f>VLOOKUP(A126,'[2]Pop commune'!$A$4:$G$3833,7,FALSE)</f>
        <v>31.866028708133999</v>
      </c>
      <c r="C126" s="82">
        <f>VLOOKUP(A126,'[2]Pop commune'!$A$4:$H$3833,5,FALSE)</f>
        <v>19.1196172248804</v>
      </c>
      <c r="D126" s="83">
        <f t="shared" si="3"/>
        <v>12.746411483253599</v>
      </c>
      <c r="E126" s="83">
        <f>VLOOKUP(A126,'[2]Pop commune'!$A$4:$G$3833,6,FALSE)</f>
        <v>12.746411483253599</v>
      </c>
      <c r="F126" s="83">
        <f t="shared" si="4"/>
        <v>222</v>
      </c>
      <c r="G126" s="83">
        <f>VLOOKUP(A126,'[2]Pop commune'!$A$4:$G$3833,4,FALSE)</f>
        <v>222</v>
      </c>
      <c r="H126" s="64">
        <v>25</v>
      </c>
      <c r="I126" s="122">
        <v>250007754</v>
      </c>
      <c r="J126" s="91" t="s">
        <v>796</v>
      </c>
      <c r="K126" s="91"/>
      <c r="L126" s="92" t="s">
        <v>673</v>
      </c>
      <c r="M126" s="65" t="s">
        <v>785</v>
      </c>
      <c r="N126" s="65" t="s">
        <v>662</v>
      </c>
      <c r="O126" s="64">
        <v>250001112</v>
      </c>
      <c r="P126" s="94" t="s">
        <v>293</v>
      </c>
      <c r="Q126" s="90">
        <v>1</v>
      </c>
      <c r="X126" s="98" t="s">
        <v>733</v>
      </c>
      <c r="Y126" s="65">
        <f>SUMPRODUCT(('[2]Prog 89'!$C$5:$C$10000=A126)*'[2]Prog 89'!$E$5:$F$10000)</f>
        <v>0</v>
      </c>
      <c r="Z126" s="65">
        <f>SUMPRODUCT(('[2]Prog 89'!$C$5:$C$10000=A126)*'[2]Prog 89'!$G$5:$H$10000)</f>
        <v>0</v>
      </c>
    </row>
    <row r="127" spans="1:26" ht="12.75" customHeight="1" x14ac:dyDescent="0.25">
      <c r="A127" s="64">
        <v>25384</v>
      </c>
      <c r="B127" s="81">
        <f>VLOOKUP(A127,'[2]Pop commune'!$A$4:$G$3833,7,FALSE)</f>
        <v>19</v>
      </c>
      <c r="C127" s="82">
        <f>VLOOKUP(A127,'[2]Pop commune'!$A$4:$H$3833,5,FALSE)</f>
        <v>9</v>
      </c>
      <c r="D127" s="83">
        <f t="shared" si="3"/>
        <v>10</v>
      </c>
      <c r="E127" s="83">
        <f>VLOOKUP(A127,'[2]Pop commune'!$A$4:$G$3833,6,FALSE)</f>
        <v>10</v>
      </c>
      <c r="F127" s="83">
        <f t="shared" si="4"/>
        <v>85</v>
      </c>
      <c r="G127" s="83">
        <f>VLOOKUP(A127,'[2]Pop commune'!$A$4:$G$3833,4,FALSE)</f>
        <v>85</v>
      </c>
      <c r="H127" s="64">
        <v>25</v>
      </c>
      <c r="I127" s="122">
        <v>250007754</v>
      </c>
      <c r="J127" s="91" t="s">
        <v>797</v>
      </c>
      <c r="K127" s="91"/>
      <c r="L127" s="92" t="s">
        <v>673</v>
      </c>
      <c r="M127" s="65" t="s">
        <v>785</v>
      </c>
      <c r="N127" s="65" t="s">
        <v>662</v>
      </c>
      <c r="O127" s="64">
        <v>250001112</v>
      </c>
      <c r="P127" s="94" t="s">
        <v>293</v>
      </c>
      <c r="Q127" s="90">
        <v>1</v>
      </c>
      <c r="X127" s="98" t="s">
        <v>733</v>
      </c>
      <c r="Y127" s="65">
        <f>SUMPRODUCT(('[2]Prog 89'!$C$5:$C$10000=A127)*'[2]Prog 89'!$E$5:$F$10000)</f>
        <v>0</v>
      </c>
      <c r="Z127" s="65">
        <f>SUMPRODUCT(('[2]Prog 89'!$C$5:$C$10000=A127)*'[2]Prog 89'!$G$5:$H$10000)</f>
        <v>0</v>
      </c>
    </row>
    <row r="128" spans="1:26" ht="12.75" customHeight="1" x14ac:dyDescent="0.25">
      <c r="A128" s="64">
        <v>25385</v>
      </c>
      <c r="B128" s="81">
        <f>VLOOKUP(A128,'[2]Pop commune'!$A$4:$G$3833,7,FALSE)</f>
        <v>29.761904761904759</v>
      </c>
      <c r="C128" s="82">
        <f>VLOOKUP(A128,'[2]Pop commune'!$A$4:$H$3833,5,FALSE)</f>
        <v>18.849206349206348</v>
      </c>
      <c r="D128" s="83">
        <f t="shared" si="3"/>
        <v>10.912698412698411</v>
      </c>
      <c r="E128" s="83">
        <f>VLOOKUP(A128,'[2]Pop commune'!$A$4:$G$3833,6,FALSE)</f>
        <v>10.912698412698411</v>
      </c>
      <c r="F128" s="83">
        <f t="shared" si="4"/>
        <v>125</v>
      </c>
      <c r="G128" s="83">
        <f>VLOOKUP(A128,'[2]Pop commune'!$A$4:$G$3833,4,FALSE)</f>
        <v>125</v>
      </c>
      <c r="H128" s="64">
        <v>25</v>
      </c>
      <c r="I128" s="122">
        <v>250007754</v>
      </c>
      <c r="J128" s="91" t="s">
        <v>798</v>
      </c>
      <c r="K128" s="91"/>
      <c r="L128" s="92" t="s">
        <v>673</v>
      </c>
      <c r="M128" s="65" t="s">
        <v>785</v>
      </c>
      <c r="N128" s="65" t="s">
        <v>662</v>
      </c>
      <c r="O128" s="64">
        <v>250001112</v>
      </c>
      <c r="P128" s="94" t="s">
        <v>293</v>
      </c>
      <c r="Q128" s="90">
        <v>1</v>
      </c>
      <c r="X128" s="98" t="s">
        <v>733</v>
      </c>
      <c r="Y128" s="65">
        <f>SUMPRODUCT(('[2]Prog 89'!$C$5:$C$10000=A128)*'[2]Prog 89'!$E$5:$F$10000)</f>
        <v>0</v>
      </c>
      <c r="Z128" s="65">
        <f>SUMPRODUCT(('[2]Prog 89'!$C$5:$C$10000=A128)*'[2]Prog 89'!$G$5:$H$10000)</f>
        <v>0</v>
      </c>
    </row>
    <row r="129" spans="1:26" ht="12.75" customHeight="1" x14ac:dyDescent="0.25">
      <c r="A129" s="64">
        <v>25408</v>
      </c>
      <c r="B129" s="81">
        <f>VLOOKUP(A129,'[2]Pop commune'!$A$4:$G$3833,7,FALSE)</f>
        <v>18.87096774193542</v>
      </c>
      <c r="C129" s="82">
        <f>VLOOKUP(A129,'[2]Pop commune'!$A$4:$H$3833,5,FALSE)</f>
        <v>9.43548387096771</v>
      </c>
      <c r="D129" s="83">
        <f t="shared" si="3"/>
        <v>9.43548387096771</v>
      </c>
      <c r="E129" s="83">
        <f>VLOOKUP(A129,'[2]Pop commune'!$A$4:$G$3833,6,FALSE)</f>
        <v>9.43548387096771</v>
      </c>
      <c r="F129" s="83">
        <f t="shared" si="4"/>
        <v>64.999999999999787</v>
      </c>
      <c r="G129" s="83">
        <f>VLOOKUP(A129,'[2]Pop commune'!$A$4:$G$3833,4,FALSE)</f>
        <v>64.999999999999787</v>
      </c>
      <c r="H129" s="64">
        <v>25</v>
      </c>
      <c r="I129" s="122">
        <v>250007754</v>
      </c>
      <c r="J129" s="91" t="s">
        <v>799</v>
      </c>
      <c r="K129" s="91"/>
      <c r="L129" s="92" t="s">
        <v>673</v>
      </c>
      <c r="M129" s="65" t="s">
        <v>785</v>
      </c>
      <c r="N129" s="65" t="s">
        <v>662</v>
      </c>
      <c r="O129" s="64">
        <v>250001112</v>
      </c>
      <c r="P129" s="94" t="s">
        <v>293</v>
      </c>
      <c r="Q129" s="90">
        <v>1</v>
      </c>
      <c r="X129" s="98" t="s">
        <v>733</v>
      </c>
      <c r="Y129" s="65">
        <f>SUMPRODUCT(('[2]Prog 89'!$C$5:$C$10000=A129)*'[2]Prog 89'!$E$5:$F$10000)</f>
        <v>0</v>
      </c>
      <c r="Z129" s="65">
        <f>SUMPRODUCT(('[2]Prog 89'!$C$5:$C$10000=A129)*'[2]Prog 89'!$G$5:$H$10000)</f>
        <v>0</v>
      </c>
    </row>
    <row r="130" spans="1:26" ht="12.75" customHeight="1" x14ac:dyDescent="0.25">
      <c r="A130" s="64">
        <v>25419</v>
      </c>
      <c r="B130" s="81">
        <f>VLOOKUP(A130,'[2]Pop commune'!$A$4:$G$3833,7,FALSE)</f>
        <v>24.970297029702962</v>
      </c>
      <c r="C130" s="82">
        <f>VLOOKUP(A130,'[2]Pop commune'!$A$4:$H$3833,5,FALSE)</f>
        <v>20.16831683168316</v>
      </c>
      <c r="D130" s="83">
        <f t="shared" si="3"/>
        <v>4.8019801980198</v>
      </c>
      <c r="E130" s="83">
        <f>VLOOKUP(A130,'[2]Pop commune'!$A$4:$G$3833,6,FALSE)</f>
        <v>4.8019801980198</v>
      </c>
      <c r="F130" s="83">
        <f t="shared" si="4"/>
        <v>97</v>
      </c>
      <c r="G130" s="83">
        <f>VLOOKUP(A130,'[2]Pop commune'!$A$4:$G$3833,4,FALSE)</f>
        <v>97</v>
      </c>
      <c r="H130" s="64">
        <v>25</v>
      </c>
      <c r="I130" s="122">
        <v>250007754</v>
      </c>
      <c r="J130" s="91" t="s">
        <v>800</v>
      </c>
      <c r="K130" s="91"/>
      <c r="L130" s="92" t="s">
        <v>673</v>
      </c>
      <c r="M130" s="65" t="s">
        <v>785</v>
      </c>
      <c r="N130" s="65" t="s">
        <v>662</v>
      </c>
      <c r="O130" s="64">
        <v>250001112</v>
      </c>
      <c r="P130" s="94" t="s">
        <v>293</v>
      </c>
      <c r="Q130" s="90">
        <v>1</v>
      </c>
      <c r="X130" s="98" t="s">
        <v>733</v>
      </c>
      <c r="Y130" s="65">
        <f>SUMPRODUCT(('[2]Prog 89'!$C$5:$C$10000=A130)*'[2]Prog 89'!$E$5:$F$10000)</f>
        <v>0</v>
      </c>
      <c r="Z130" s="65">
        <f>SUMPRODUCT(('[2]Prog 89'!$C$5:$C$10000=A130)*'[2]Prog 89'!$G$5:$H$10000)</f>
        <v>0</v>
      </c>
    </row>
    <row r="131" spans="1:26" ht="12.75" customHeight="1" x14ac:dyDescent="0.25">
      <c r="A131" s="64">
        <v>25472</v>
      </c>
      <c r="B131" s="81">
        <f>VLOOKUP(A131,'[2]Pop commune'!$A$4:$G$3833,7,FALSE)</f>
        <v>11.2121212121212</v>
      </c>
      <c r="C131" s="82">
        <f>VLOOKUP(A131,'[2]Pop commune'!$A$4:$H$3833,5,FALSE)</f>
        <v>5.6060606060606002</v>
      </c>
      <c r="D131" s="83">
        <f t="shared" si="3"/>
        <v>5.6060606060606002</v>
      </c>
      <c r="E131" s="83">
        <f>VLOOKUP(A131,'[2]Pop commune'!$A$4:$G$3833,6,FALSE)</f>
        <v>5.6060606060606002</v>
      </c>
      <c r="F131" s="83">
        <f t="shared" si="4"/>
        <v>37</v>
      </c>
      <c r="G131" s="83">
        <f>VLOOKUP(A131,'[2]Pop commune'!$A$4:$G$3833,4,FALSE)</f>
        <v>37</v>
      </c>
      <c r="H131" s="64">
        <v>25</v>
      </c>
      <c r="I131" s="122">
        <v>250007754</v>
      </c>
      <c r="J131" s="91" t="s">
        <v>801</v>
      </c>
      <c r="K131" s="91"/>
      <c r="L131" s="92" t="s">
        <v>673</v>
      </c>
      <c r="M131" s="65" t="s">
        <v>785</v>
      </c>
      <c r="N131" s="65" t="s">
        <v>662</v>
      </c>
      <c r="O131" s="64">
        <v>250001112</v>
      </c>
      <c r="P131" s="94" t="s">
        <v>293</v>
      </c>
      <c r="Q131" s="90">
        <v>1</v>
      </c>
      <c r="X131" s="98" t="s">
        <v>733</v>
      </c>
      <c r="Y131" s="65">
        <f>SUMPRODUCT(('[2]Prog 89'!$C$5:$C$10000=A131)*'[2]Prog 89'!$E$5:$F$10000)</f>
        <v>0</v>
      </c>
      <c r="Z131" s="65">
        <f>SUMPRODUCT(('[2]Prog 89'!$C$5:$C$10000=A131)*'[2]Prog 89'!$G$5:$H$10000)</f>
        <v>0</v>
      </c>
    </row>
    <row r="132" spans="1:26" ht="12.75" customHeight="1" x14ac:dyDescent="0.25">
      <c r="A132" s="64">
        <v>25492</v>
      </c>
      <c r="B132" s="81">
        <f>VLOOKUP(A132,'[2]Pop commune'!$A$4:$G$3833,7,FALSE)</f>
        <v>22</v>
      </c>
      <c r="C132" s="82">
        <f>VLOOKUP(A132,'[2]Pop commune'!$A$4:$H$3833,5,FALSE)</f>
        <v>17</v>
      </c>
      <c r="D132" s="83">
        <f t="shared" si="3"/>
        <v>5</v>
      </c>
      <c r="E132" s="83">
        <f>VLOOKUP(A132,'[2]Pop commune'!$A$4:$G$3833,6,FALSE)</f>
        <v>5</v>
      </c>
      <c r="F132" s="83">
        <f t="shared" si="4"/>
        <v>92</v>
      </c>
      <c r="G132" s="83">
        <f>VLOOKUP(A132,'[2]Pop commune'!$A$4:$G$3833,4,FALSE)</f>
        <v>92</v>
      </c>
      <c r="H132" s="64">
        <v>25</v>
      </c>
      <c r="I132" s="122">
        <v>250007754</v>
      </c>
      <c r="J132" s="91" t="s">
        <v>802</v>
      </c>
      <c r="K132" s="91"/>
      <c r="L132" s="92" t="s">
        <v>673</v>
      </c>
      <c r="M132" s="65" t="s">
        <v>785</v>
      </c>
      <c r="N132" s="65" t="s">
        <v>662</v>
      </c>
      <c r="O132" s="64">
        <v>250001112</v>
      </c>
      <c r="P132" s="94" t="s">
        <v>293</v>
      </c>
      <c r="Q132" s="90">
        <v>1</v>
      </c>
      <c r="X132" s="98" t="s">
        <v>733</v>
      </c>
      <c r="Y132" s="65">
        <f>SUMPRODUCT(('[2]Prog 89'!$C$5:$C$10000=A132)*'[2]Prog 89'!$E$5:$F$10000)</f>
        <v>0</v>
      </c>
      <c r="Z132" s="65">
        <f>SUMPRODUCT(('[2]Prog 89'!$C$5:$C$10000=A132)*'[2]Prog 89'!$G$5:$H$10000)</f>
        <v>0</v>
      </c>
    </row>
    <row r="133" spans="1:26" ht="12.75" customHeight="1" x14ac:dyDescent="0.25">
      <c r="A133" s="64">
        <v>25498</v>
      </c>
      <c r="B133" s="81">
        <f>VLOOKUP(A133,'[2]Pop commune'!$A$4:$G$3833,7,FALSE)</f>
        <v>20</v>
      </c>
      <c r="C133" s="82">
        <f>VLOOKUP(A133,'[2]Pop commune'!$A$4:$H$3833,5,FALSE)</f>
        <v>12</v>
      </c>
      <c r="D133" s="83">
        <f t="shared" ref="D133:D196" si="5">E133/Q133</f>
        <v>8</v>
      </c>
      <c r="E133" s="83">
        <f>VLOOKUP(A133,'[2]Pop commune'!$A$4:$G$3833,6,FALSE)</f>
        <v>8</v>
      </c>
      <c r="F133" s="83">
        <f t="shared" ref="F133:F196" si="6">G133/Q133</f>
        <v>50</v>
      </c>
      <c r="G133" s="83">
        <f>VLOOKUP(A133,'[2]Pop commune'!$A$4:$G$3833,4,FALSE)</f>
        <v>50</v>
      </c>
      <c r="H133" s="64">
        <v>25</v>
      </c>
      <c r="I133" s="122">
        <v>250007754</v>
      </c>
      <c r="J133" s="91" t="s">
        <v>803</v>
      </c>
      <c r="K133" s="91"/>
      <c r="L133" s="92" t="s">
        <v>673</v>
      </c>
      <c r="M133" s="65" t="s">
        <v>785</v>
      </c>
      <c r="N133" s="65" t="s">
        <v>662</v>
      </c>
      <c r="O133" s="64">
        <v>250001112</v>
      </c>
      <c r="P133" s="94" t="s">
        <v>293</v>
      </c>
      <c r="Q133" s="90">
        <v>1</v>
      </c>
      <c r="X133" s="98" t="s">
        <v>733</v>
      </c>
      <c r="Y133" s="65">
        <f>SUMPRODUCT(('[2]Prog 89'!$C$5:$C$10000=A133)*'[2]Prog 89'!$E$5:$F$10000)</f>
        <v>0</v>
      </c>
      <c r="Z133" s="65">
        <f>SUMPRODUCT(('[2]Prog 89'!$C$5:$C$10000=A133)*'[2]Prog 89'!$G$5:$H$10000)</f>
        <v>0</v>
      </c>
    </row>
    <row r="134" spans="1:26" ht="12.75" customHeight="1" x14ac:dyDescent="0.25">
      <c r="A134" s="64">
        <v>25499</v>
      </c>
      <c r="B134" s="81">
        <f>VLOOKUP(A134,'[2]Pop commune'!$A$4:$G$3833,7,FALSE)</f>
        <v>22</v>
      </c>
      <c r="C134" s="82">
        <f>VLOOKUP(A134,'[2]Pop commune'!$A$4:$H$3833,5,FALSE)</f>
        <v>12</v>
      </c>
      <c r="D134" s="83">
        <f t="shared" si="5"/>
        <v>10</v>
      </c>
      <c r="E134" s="83">
        <f>VLOOKUP(A134,'[2]Pop commune'!$A$4:$G$3833,6,FALSE)</f>
        <v>10</v>
      </c>
      <c r="F134" s="83">
        <f t="shared" si="6"/>
        <v>122</v>
      </c>
      <c r="G134" s="83">
        <f>VLOOKUP(A134,'[2]Pop commune'!$A$4:$G$3833,4,FALSE)</f>
        <v>122</v>
      </c>
      <c r="H134" s="64">
        <v>25</v>
      </c>
      <c r="I134" s="122">
        <v>250007754</v>
      </c>
      <c r="J134" s="91" t="s">
        <v>804</v>
      </c>
      <c r="K134" s="91"/>
      <c r="L134" s="92" t="s">
        <v>673</v>
      </c>
      <c r="M134" s="65" t="s">
        <v>785</v>
      </c>
      <c r="N134" s="65" t="s">
        <v>662</v>
      </c>
      <c r="O134" s="64">
        <v>250001112</v>
      </c>
      <c r="P134" s="94" t="s">
        <v>293</v>
      </c>
      <c r="Q134" s="90">
        <v>1</v>
      </c>
      <c r="X134" s="98" t="s">
        <v>733</v>
      </c>
      <c r="Y134" s="65">
        <f>SUMPRODUCT(('[2]Prog 89'!$C$5:$C$10000=A134)*'[2]Prog 89'!$E$5:$F$10000)</f>
        <v>0</v>
      </c>
      <c r="Z134" s="65">
        <f>SUMPRODUCT(('[2]Prog 89'!$C$5:$C$10000=A134)*'[2]Prog 89'!$G$5:$H$10000)</f>
        <v>0</v>
      </c>
    </row>
    <row r="135" spans="1:26" ht="12.75" customHeight="1" x14ac:dyDescent="0.25">
      <c r="A135" s="64">
        <v>25505</v>
      </c>
      <c r="B135" s="81">
        <f>VLOOKUP(A135,'[2]Pop commune'!$A$4:$G$3833,7,FALSE)</f>
        <v>366.45599337366218</v>
      </c>
      <c r="C135" s="82">
        <f>VLOOKUP(A135,'[2]Pop commune'!$A$4:$H$3833,5,FALSE)</f>
        <v>197.51351191353265</v>
      </c>
      <c r="D135" s="83">
        <f t="shared" si="5"/>
        <v>168.9424814601295</v>
      </c>
      <c r="E135" s="83">
        <f>VLOOKUP(A135,'[2]Pop commune'!$A$4:$G$3833,6,FALSE)</f>
        <v>168.9424814601295</v>
      </c>
      <c r="F135" s="83">
        <f t="shared" si="6"/>
        <v>1195</v>
      </c>
      <c r="G135" s="83">
        <f>VLOOKUP(A135,'[2]Pop commune'!$A$4:$G$3833,4,FALSE)</f>
        <v>1195</v>
      </c>
      <c r="H135" s="64">
        <v>25</v>
      </c>
      <c r="I135" s="122">
        <v>250007754</v>
      </c>
      <c r="J135" s="91" t="s">
        <v>805</v>
      </c>
      <c r="K135" s="91"/>
      <c r="L135" s="92" t="s">
        <v>673</v>
      </c>
      <c r="M135" s="65" t="s">
        <v>785</v>
      </c>
      <c r="N135" s="65" t="s">
        <v>662</v>
      </c>
      <c r="O135" s="64">
        <v>250001112</v>
      </c>
      <c r="P135" s="94" t="s">
        <v>293</v>
      </c>
      <c r="Q135" s="90">
        <v>1</v>
      </c>
      <c r="X135" s="98" t="s">
        <v>733</v>
      </c>
      <c r="Y135" s="65">
        <f>SUMPRODUCT(('[2]Prog 89'!$C$5:$C$10000=A135)*'[2]Prog 89'!$E$5:$F$10000)</f>
        <v>0</v>
      </c>
      <c r="Z135" s="65">
        <f>SUMPRODUCT(('[2]Prog 89'!$C$5:$C$10000=A135)*'[2]Prog 89'!$G$5:$H$10000)</f>
        <v>0</v>
      </c>
    </row>
    <row r="136" spans="1:26" ht="12.75" customHeight="1" x14ac:dyDescent="0.25">
      <c r="A136" s="64">
        <v>25556</v>
      </c>
      <c r="B136" s="81">
        <f>VLOOKUP(A136,'[2]Pop commune'!$A$4:$G$3833,7,FALSE)</f>
        <v>8.16</v>
      </c>
      <c r="C136" s="82">
        <f>VLOOKUP(A136,'[2]Pop commune'!$A$4:$H$3833,5,FALSE)</f>
        <v>6.12</v>
      </c>
      <c r="D136" s="83">
        <f t="shared" si="5"/>
        <v>2.04</v>
      </c>
      <c r="E136" s="83">
        <f>VLOOKUP(A136,'[2]Pop commune'!$A$4:$G$3833,6,FALSE)</f>
        <v>2.04</v>
      </c>
      <c r="F136" s="83">
        <f t="shared" si="6"/>
        <v>51</v>
      </c>
      <c r="G136" s="83">
        <f>VLOOKUP(A136,'[2]Pop commune'!$A$4:$G$3833,4,FALSE)</f>
        <v>51</v>
      </c>
      <c r="H136" s="64">
        <v>25</v>
      </c>
      <c r="I136" s="122">
        <v>250007754</v>
      </c>
      <c r="J136" s="91" t="s">
        <v>806</v>
      </c>
      <c r="K136" s="91"/>
      <c r="L136" s="92" t="s">
        <v>673</v>
      </c>
      <c r="M136" s="65" t="s">
        <v>785</v>
      </c>
      <c r="N136" s="65" t="s">
        <v>662</v>
      </c>
      <c r="O136" s="64">
        <v>250001112</v>
      </c>
      <c r="P136" s="94" t="s">
        <v>293</v>
      </c>
      <c r="Q136" s="90">
        <v>1</v>
      </c>
      <c r="X136" s="98" t="s">
        <v>733</v>
      </c>
      <c r="Y136" s="65">
        <f>SUMPRODUCT(('[2]Prog 89'!$C$5:$C$10000=A136)*'[2]Prog 89'!$E$5:$F$10000)</f>
        <v>0</v>
      </c>
      <c r="Z136" s="65">
        <f>SUMPRODUCT(('[2]Prog 89'!$C$5:$C$10000=A136)*'[2]Prog 89'!$G$5:$H$10000)</f>
        <v>0</v>
      </c>
    </row>
    <row r="137" spans="1:26" ht="12.75" customHeight="1" x14ac:dyDescent="0.25">
      <c r="A137" s="64">
        <v>25567</v>
      </c>
      <c r="B137" s="81">
        <f>VLOOKUP(A137,'[2]Pop commune'!$A$4:$G$3833,7,FALSE)</f>
        <v>26.962962962962962</v>
      </c>
      <c r="C137" s="82">
        <f>VLOOKUP(A137,'[2]Pop commune'!$A$4:$H$3833,5,FALSE)</f>
        <v>16.37037037037037</v>
      </c>
      <c r="D137" s="83">
        <f t="shared" si="5"/>
        <v>10.592592592592593</v>
      </c>
      <c r="E137" s="83">
        <f>VLOOKUP(A137,'[2]Pop commune'!$A$4:$G$3833,6,FALSE)</f>
        <v>10.592592592592593</v>
      </c>
      <c r="F137" s="83">
        <f t="shared" si="6"/>
        <v>130</v>
      </c>
      <c r="G137" s="83">
        <f>VLOOKUP(A137,'[2]Pop commune'!$A$4:$G$3833,4,FALSE)</f>
        <v>130</v>
      </c>
      <c r="H137" s="64">
        <v>25</v>
      </c>
      <c r="I137" s="122">
        <v>250007754</v>
      </c>
      <c r="J137" s="91" t="s">
        <v>807</v>
      </c>
      <c r="K137" s="91"/>
      <c r="L137" s="92" t="s">
        <v>673</v>
      </c>
      <c r="M137" s="65" t="s">
        <v>785</v>
      </c>
      <c r="N137" s="65" t="s">
        <v>662</v>
      </c>
      <c r="O137" s="64">
        <v>250001112</v>
      </c>
      <c r="P137" s="94" t="s">
        <v>293</v>
      </c>
      <c r="Q137" s="90">
        <v>1</v>
      </c>
      <c r="X137" s="98" t="s">
        <v>733</v>
      </c>
      <c r="Y137" s="65">
        <f>SUMPRODUCT(('[2]Prog 89'!$C$5:$C$10000=A137)*'[2]Prog 89'!$E$5:$F$10000)</f>
        <v>0</v>
      </c>
      <c r="Z137" s="65">
        <f>SUMPRODUCT(('[2]Prog 89'!$C$5:$C$10000=A137)*'[2]Prog 89'!$G$5:$H$10000)</f>
        <v>0</v>
      </c>
    </row>
    <row r="138" spans="1:26" ht="12.75" customHeight="1" x14ac:dyDescent="0.25">
      <c r="A138" s="64">
        <v>25570</v>
      </c>
      <c r="B138" s="81">
        <f>VLOOKUP(A138,'[2]Pop commune'!$A$4:$G$3833,7,FALSE)</f>
        <v>17.920000000000002</v>
      </c>
      <c r="C138" s="82">
        <f>VLOOKUP(A138,'[2]Pop commune'!$A$4:$H$3833,5,FALSE)</f>
        <v>7.68</v>
      </c>
      <c r="D138" s="83">
        <f t="shared" si="5"/>
        <v>10.24</v>
      </c>
      <c r="E138" s="83">
        <f>VLOOKUP(A138,'[2]Pop commune'!$A$4:$G$3833,6,FALSE)</f>
        <v>10.24</v>
      </c>
      <c r="F138" s="83">
        <f t="shared" si="6"/>
        <v>32</v>
      </c>
      <c r="G138" s="83">
        <f>VLOOKUP(A138,'[2]Pop commune'!$A$4:$G$3833,4,FALSE)</f>
        <v>32</v>
      </c>
      <c r="H138" s="64">
        <v>25</v>
      </c>
      <c r="I138" s="122">
        <v>250007754</v>
      </c>
      <c r="J138" s="91" t="s">
        <v>808</v>
      </c>
      <c r="K138" s="91"/>
      <c r="L138" s="92" t="s">
        <v>673</v>
      </c>
      <c r="M138" s="65" t="s">
        <v>785</v>
      </c>
      <c r="N138" s="65" t="s">
        <v>662</v>
      </c>
      <c r="O138" s="64">
        <v>250001112</v>
      </c>
      <c r="P138" s="94" t="s">
        <v>293</v>
      </c>
      <c r="Q138" s="90">
        <v>1</v>
      </c>
      <c r="X138" s="98" t="s">
        <v>733</v>
      </c>
      <c r="Y138" s="65">
        <f>SUMPRODUCT(('[2]Prog 89'!$C$5:$C$10000=A138)*'[2]Prog 89'!$E$5:$F$10000)</f>
        <v>0</v>
      </c>
      <c r="Z138" s="65">
        <f>SUMPRODUCT(('[2]Prog 89'!$C$5:$C$10000=A138)*'[2]Prog 89'!$G$5:$H$10000)</f>
        <v>0</v>
      </c>
    </row>
    <row r="139" spans="1:26" ht="12.75" customHeight="1" x14ac:dyDescent="0.25">
      <c r="A139" s="64">
        <v>25572</v>
      </c>
      <c r="B139" s="81">
        <f>VLOOKUP(A139,'[2]Pop commune'!$A$4:$G$3833,7,FALSE)</f>
        <v>19.2</v>
      </c>
      <c r="C139" s="82">
        <f>VLOOKUP(A139,'[2]Pop commune'!$A$4:$H$3833,5,FALSE)</f>
        <v>9.6</v>
      </c>
      <c r="D139" s="83">
        <f t="shared" si="5"/>
        <v>9.6</v>
      </c>
      <c r="E139" s="83">
        <f>VLOOKUP(A139,'[2]Pop commune'!$A$4:$G$3833,6,FALSE)</f>
        <v>9.6</v>
      </c>
      <c r="F139" s="83">
        <f t="shared" si="6"/>
        <v>96</v>
      </c>
      <c r="G139" s="83">
        <f>VLOOKUP(A139,'[2]Pop commune'!$A$4:$G$3833,4,FALSE)</f>
        <v>96</v>
      </c>
      <c r="H139" s="64">
        <v>25</v>
      </c>
      <c r="I139" s="122">
        <v>250007754</v>
      </c>
      <c r="J139" s="91" t="s">
        <v>809</v>
      </c>
      <c r="K139" s="91"/>
      <c r="L139" s="92" t="s">
        <v>673</v>
      </c>
      <c r="M139" s="65" t="s">
        <v>785</v>
      </c>
      <c r="N139" s="65" t="s">
        <v>662</v>
      </c>
      <c r="O139" s="64">
        <v>250001112</v>
      </c>
      <c r="P139" s="94" t="s">
        <v>293</v>
      </c>
      <c r="Q139" s="90">
        <v>1</v>
      </c>
      <c r="X139" s="98" t="s">
        <v>733</v>
      </c>
      <c r="Y139" s="65">
        <f>SUMPRODUCT(('[2]Prog 89'!$C$5:$C$10000=A139)*'[2]Prog 89'!$E$5:$F$10000)</f>
        <v>0</v>
      </c>
      <c r="Z139" s="65">
        <f>SUMPRODUCT(('[2]Prog 89'!$C$5:$C$10000=A139)*'[2]Prog 89'!$G$5:$H$10000)</f>
        <v>0</v>
      </c>
    </row>
    <row r="140" spans="1:26" ht="12.75" customHeight="1" x14ac:dyDescent="0.25">
      <c r="A140" s="64">
        <v>25574</v>
      </c>
      <c r="B140" s="81">
        <f>VLOOKUP(A140,'[2]Pop commune'!$A$4:$G$3833,7,FALSE)</f>
        <v>47</v>
      </c>
      <c r="C140" s="82">
        <f>VLOOKUP(A140,'[2]Pop commune'!$A$4:$H$3833,5,FALSE)</f>
        <v>32</v>
      </c>
      <c r="D140" s="83">
        <f t="shared" si="5"/>
        <v>15</v>
      </c>
      <c r="E140" s="83">
        <f>VLOOKUP(A140,'[2]Pop commune'!$A$4:$G$3833,6,FALSE)</f>
        <v>15</v>
      </c>
      <c r="F140" s="83">
        <f t="shared" si="6"/>
        <v>168</v>
      </c>
      <c r="G140" s="83">
        <f>VLOOKUP(A140,'[2]Pop commune'!$A$4:$G$3833,4,FALSE)</f>
        <v>168</v>
      </c>
      <c r="H140" s="64">
        <v>25</v>
      </c>
      <c r="I140" s="122">
        <v>250007754</v>
      </c>
      <c r="J140" s="91" t="s">
        <v>810</v>
      </c>
      <c r="K140" s="91"/>
      <c r="L140" s="92" t="s">
        <v>673</v>
      </c>
      <c r="M140" s="65" t="s">
        <v>785</v>
      </c>
      <c r="N140" s="65" t="s">
        <v>662</v>
      </c>
      <c r="O140" s="64">
        <v>250001112</v>
      </c>
      <c r="P140" s="94" t="s">
        <v>293</v>
      </c>
      <c r="Q140" s="90">
        <v>1</v>
      </c>
      <c r="X140" s="98" t="s">
        <v>733</v>
      </c>
      <c r="Y140" s="65">
        <f>SUMPRODUCT(('[2]Prog 89'!$C$5:$C$10000=A140)*'[2]Prog 89'!$E$5:$F$10000)</f>
        <v>0</v>
      </c>
      <c r="Z140" s="65">
        <f>SUMPRODUCT(('[2]Prog 89'!$C$5:$C$10000=A140)*'[2]Prog 89'!$G$5:$H$10000)</f>
        <v>0</v>
      </c>
    </row>
    <row r="141" spans="1:26" ht="12.75" customHeight="1" x14ac:dyDescent="0.25">
      <c r="A141" s="64">
        <v>25613</v>
      </c>
      <c r="B141" s="81">
        <f>VLOOKUP(A141,'[2]Pop commune'!$A$4:$G$3833,7,FALSE)</f>
        <v>24.89690721649476</v>
      </c>
      <c r="C141" s="82">
        <f>VLOOKUP(A141,'[2]Pop commune'!$A$4:$H$3833,5,FALSE)</f>
        <v>11.90721649484532</v>
      </c>
      <c r="D141" s="83">
        <f t="shared" si="5"/>
        <v>12.98969072164944</v>
      </c>
      <c r="E141" s="83">
        <f>VLOOKUP(A141,'[2]Pop commune'!$A$4:$G$3833,6,FALSE)</f>
        <v>12.98969072164944</v>
      </c>
      <c r="F141" s="83">
        <f t="shared" si="6"/>
        <v>105</v>
      </c>
      <c r="G141" s="83">
        <f>VLOOKUP(A141,'[2]Pop commune'!$A$4:$G$3833,4,FALSE)</f>
        <v>105</v>
      </c>
      <c r="H141" s="64">
        <v>25</v>
      </c>
      <c r="I141" s="122">
        <v>250007754</v>
      </c>
      <c r="J141" s="91" t="s">
        <v>811</v>
      </c>
      <c r="K141" s="91"/>
      <c r="L141" s="92" t="s">
        <v>673</v>
      </c>
      <c r="M141" s="65" t="s">
        <v>785</v>
      </c>
      <c r="N141" s="65" t="s">
        <v>662</v>
      </c>
      <c r="O141" s="64">
        <v>250001112</v>
      </c>
      <c r="P141" s="94" t="s">
        <v>293</v>
      </c>
      <c r="Q141" s="90">
        <v>1</v>
      </c>
      <c r="X141" s="98" t="s">
        <v>733</v>
      </c>
      <c r="Y141" s="65">
        <f>SUMPRODUCT(('[2]Prog 89'!$C$5:$C$10000=A141)*'[2]Prog 89'!$E$5:$F$10000)</f>
        <v>0</v>
      </c>
      <c r="Z141" s="65">
        <f>SUMPRODUCT(('[2]Prog 89'!$C$5:$C$10000=A141)*'[2]Prog 89'!$G$5:$H$10000)</f>
        <v>0</v>
      </c>
    </row>
    <row r="142" spans="1:26" ht="12.75" customHeight="1" x14ac:dyDescent="0.25">
      <c r="A142" s="64">
        <v>70010</v>
      </c>
      <c r="B142" s="81">
        <f>VLOOKUP(A142,'[2]Pop commune'!$A$4:$G$3833,7,FALSE)</f>
        <v>30.545454545454561</v>
      </c>
      <c r="C142" s="82">
        <f>VLOOKUP(A142,'[2]Pop commune'!$A$4:$H$3833,5,FALSE)</f>
        <v>22.909090909090921</v>
      </c>
      <c r="D142" s="83">
        <f t="shared" si="5"/>
        <v>7.6363636363636402</v>
      </c>
      <c r="E142" s="83">
        <f>VLOOKUP(A142,'[2]Pop commune'!$A$4:$G$3833,6,FALSE)</f>
        <v>7.6363636363636402</v>
      </c>
      <c r="F142" s="83">
        <f t="shared" si="6"/>
        <v>105</v>
      </c>
      <c r="G142" s="83">
        <f>VLOOKUP(A142,'[2]Pop commune'!$A$4:$G$3833,4,FALSE)</f>
        <v>105</v>
      </c>
      <c r="H142" s="64">
        <v>70</v>
      </c>
      <c r="I142" s="122">
        <v>700784192</v>
      </c>
      <c r="J142" s="91" t="s">
        <v>812</v>
      </c>
      <c r="K142" s="121" t="s">
        <v>4783</v>
      </c>
      <c r="L142" s="92" t="s">
        <v>813</v>
      </c>
      <c r="M142" s="65" t="s">
        <v>814</v>
      </c>
      <c r="N142" s="65" t="s">
        <v>662</v>
      </c>
      <c r="O142" s="64">
        <v>700785306</v>
      </c>
      <c r="P142" s="94" t="s">
        <v>815</v>
      </c>
      <c r="Q142" s="90">
        <v>1</v>
      </c>
      <c r="R142" s="65">
        <v>272</v>
      </c>
      <c r="S142" s="65">
        <v>51</v>
      </c>
      <c r="T142" s="100">
        <v>27</v>
      </c>
      <c r="U142" s="65">
        <v>5</v>
      </c>
      <c r="V142" s="65">
        <v>12</v>
      </c>
      <c r="W142" s="65">
        <v>12</v>
      </c>
      <c r="X142" s="65" t="s">
        <v>671</v>
      </c>
      <c r="Y142" s="65">
        <f>SUMPRODUCT(('[2]Prog 89'!$C$5:$C$10000=A142)*'[2]Prog 89'!$E$5:$F$10000)</f>
        <v>0</v>
      </c>
      <c r="Z142" s="65">
        <f>SUMPRODUCT(('[2]Prog 89'!$C$5:$C$10000=A142)*'[2]Prog 89'!$G$5:$H$10000)</f>
        <v>0</v>
      </c>
    </row>
    <row r="143" spans="1:26" ht="12.75" customHeight="1" x14ac:dyDescent="0.25">
      <c r="A143" s="64">
        <v>70012</v>
      </c>
      <c r="B143" s="81">
        <f>VLOOKUP(A143,'[2]Pop commune'!$A$4:$G$3833,7,FALSE)</f>
        <v>164.46393210749599</v>
      </c>
      <c r="C143" s="82">
        <f>VLOOKUP(A143,'[2]Pop commune'!$A$4:$H$3833,5,FALSE)</f>
        <v>97.274398868457993</v>
      </c>
      <c r="D143" s="83">
        <f t="shared" si="5"/>
        <v>67.189533239037999</v>
      </c>
      <c r="E143" s="83">
        <f>VLOOKUP(A143,'[2]Pop commune'!$A$4:$G$3833,6,FALSE)</f>
        <v>67.189533239037999</v>
      </c>
      <c r="F143" s="83">
        <f t="shared" si="6"/>
        <v>708.99999999999795</v>
      </c>
      <c r="G143" s="83">
        <f>VLOOKUP(A143,'[2]Pop commune'!$A$4:$G$3833,4,FALSE)</f>
        <v>708.99999999999795</v>
      </c>
      <c r="H143" s="64">
        <v>70</v>
      </c>
      <c r="I143" s="122">
        <v>700784192</v>
      </c>
      <c r="J143" s="91" t="s">
        <v>816</v>
      </c>
      <c r="K143" s="91"/>
      <c r="L143" s="92" t="s">
        <v>817</v>
      </c>
      <c r="M143" s="65" t="s">
        <v>814</v>
      </c>
      <c r="N143" s="65" t="s">
        <v>662</v>
      </c>
      <c r="O143" s="64">
        <v>700785306</v>
      </c>
      <c r="P143" s="94" t="s">
        <v>815</v>
      </c>
      <c r="Q143" s="90">
        <v>1</v>
      </c>
      <c r="X143" s="65" t="s">
        <v>671</v>
      </c>
      <c r="Y143" s="65">
        <f>SUMPRODUCT(('[2]Prog 89'!$C$5:$C$10000=A143)*'[2]Prog 89'!$E$5:$F$10000)</f>
        <v>0</v>
      </c>
      <c r="Z143" s="65">
        <f>SUMPRODUCT(('[2]Prog 89'!$C$5:$C$10000=A143)*'[2]Prog 89'!$G$5:$H$10000)</f>
        <v>0</v>
      </c>
    </row>
    <row r="144" spans="1:26" ht="12.75" customHeight="1" x14ac:dyDescent="0.25">
      <c r="A144" s="64">
        <v>70013</v>
      </c>
      <c r="B144" s="81">
        <f>VLOOKUP(A144,'[2]Pop commune'!$A$4:$G$3833,7,FALSE)</f>
        <v>39</v>
      </c>
      <c r="C144" s="82">
        <f>VLOOKUP(A144,'[2]Pop commune'!$A$4:$H$3833,5,FALSE)</f>
        <v>25</v>
      </c>
      <c r="D144" s="83">
        <f t="shared" si="5"/>
        <v>14</v>
      </c>
      <c r="E144" s="83">
        <f>VLOOKUP(A144,'[2]Pop commune'!$A$4:$G$3833,6,FALSE)</f>
        <v>14</v>
      </c>
      <c r="F144" s="83">
        <f t="shared" si="6"/>
        <v>82</v>
      </c>
      <c r="G144" s="83">
        <f>VLOOKUP(A144,'[2]Pop commune'!$A$4:$G$3833,4,FALSE)</f>
        <v>82</v>
      </c>
      <c r="H144" s="64">
        <v>70</v>
      </c>
      <c r="I144" s="122">
        <v>700784192</v>
      </c>
      <c r="J144" s="91" t="s">
        <v>818</v>
      </c>
      <c r="K144" s="91"/>
      <c r="L144" s="92" t="s">
        <v>813</v>
      </c>
      <c r="M144" s="65" t="s">
        <v>814</v>
      </c>
      <c r="N144" s="65" t="s">
        <v>662</v>
      </c>
      <c r="O144" s="64">
        <v>700785306</v>
      </c>
      <c r="P144" s="94" t="s">
        <v>815</v>
      </c>
      <c r="Q144" s="90">
        <v>1</v>
      </c>
      <c r="X144" s="65" t="s">
        <v>671</v>
      </c>
      <c r="Y144" s="65">
        <f>SUMPRODUCT(('[2]Prog 89'!$C$5:$C$10000=A144)*'[2]Prog 89'!$E$5:$F$10000)</f>
        <v>0</v>
      </c>
      <c r="Z144" s="65">
        <f>SUMPRODUCT(('[2]Prog 89'!$C$5:$C$10000=A144)*'[2]Prog 89'!$G$5:$H$10000)</f>
        <v>0</v>
      </c>
    </row>
    <row r="145" spans="1:26" ht="12.75" customHeight="1" x14ac:dyDescent="0.25">
      <c r="A145" s="64">
        <v>70017</v>
      </c>
      <c r="B145" s="81">
        <f>VLOOKUP(A145,'[2]Pop commune'!$A$4:$G$3833,7,FALSE)</f>
        <v>68.405172413793125</v>
      </c>
      <c r="C145" s="82">
        <f>VLOOKUP(A145,'[2]Pop commune'!$A$4:$H$3833,5,FALSE)</f>
        <v>51.551724137931053</v>
      </c>
      <c r="D145" s="83">
        <f t="shared" si="5"/>
        <v>16.853448275862075</v>
      </c>
      <c r="E145" s="83">
        <f>VLOOKUP(A145,'[2]Pop commune'!$A$4:$G$3833,6,FALSE)</f>
        <v>16.853448275862075</v>
      </c>
      <c r="F145" s="83">
        <f t="shared" si="6"/>
        <v>230</v>
      </c>
      <c r="G145" s="83">
        <f>VLOOKUP(A145,'[2]Pop commune'!$A$4:$G$3833,4,FALSE)</f>
        <v>230</v>
      </c>
      <c r="H145" s="64">
        <v>70</v>
      </c>
      <c r="I145" s="122">
        <v>700784192</v>
      </c>
      <c r="J145" s="91" t="s">
        <v>819</v>
      </c>
      <c r="K145" s="91"/>
      <c r="L145" s="92" t="s">
        <v>817</v>
      </c>
      <c r="M145" s="65" t="s">
        <v>814</v>
      </c>
      <c r="N145" s="65" t="s">
        <v>662</v>
      </c>
      <c r="O145" s="64">
        <v>700785306</v>
      </c>
      <c r="P145" s="94" t="s">
        <v>815</v>
      </c>
      <c r="Q145" s="90">
        <v>1</v>
      </c>
      <c r="X145" s="65" t="s">
        <v>671</v>
      </c>
      <c r="Y145" s="65">
        <f>SUMPRODUCT(('[2]Prog 89'!$C$5:$C$10000=A145)*'[2]Prog 89'!$E$5:$F$10000)</f>
        <v>0</v>
      </c>
      <c r="Z145" s="65">
        <f>SUMPRODUCT(('[2]Prog 89'!$C$5:$C$10000=A145)*'[2]Prog 89'!$G$5:$H$10000)</f>
        <v>0</v>
      </c>
    </row>
    <row r="146" spans="1:26" ht="12.75" customHeight="1" x14ac:dyDescent="0.25">
      <c r="A146" s="64">
        <v>70023</v>
      </c>
      <c r="B146" s="81">
        <f>VLOOKUP(A146,'[2]Pop commune'!$A$4:$G$3833,7,FALSE)</f>
        <v>40</v>
      </c>
      <c r="C146" s="82">
        <f>VLOOKUP(A146,'[2]Pop commune'!$A$4:$H$3833,5,FALSE)</f>
        <v>20</v>
      </c>
      <c r="D146" s="83">
        <f t="shared" si="5"/>
        <v>20</v>
      </c>
      <c r="E146" s="83">
        <f>VLOOKUP(A146,'[2]Pop commune'!$A$4:$G$3833,6,FALSE)</f>
        <v>20</v>
      </c>
      <c r="F146" s="83">
        <f t="shared" si="6"/>
        <v>143</v>
      </c>
      <c r="G146" s="83">
        <f>VLOOKUP(A146,'[2]Pop commune'!$A$4:$G$3833,4,FALSE)</f>
        <v>143</v>
      </c>
      <c r="H146" s="64">
        <v>70</v>
      </c>
      <c r="I146" s="122">
        <v>700784192</v>
      </c>
      <c r="J146" s="91" t="s">
        <v>820</v>
      </c>
      <c r="K146" s="91"/>
      <c r="L146" s="92" t="s">
        <v>817</v>
      </c>
      <c r="M146" s="65" t="s">
        <v>814</v>
      </c>
      <c r="N146" s="65" t="s">
        <v>662</v>
      </c>
      <c r="O146" s="64">
        <v>700785306</v>
      </c>
      <c r="P146" s="94" t="s">
        <v>815</v>
      </c>
      <c r="Q146" s="90">
        <v>1</v>
      </c>
      <c r="X146" s="65" t="s">
        <v>671</v>
      </c>
      <c r="Y146" s="65">
        <f>SUMPRODUCT(('[2]Prog 89'!$C$5:$C$10000=A146)*'[2]Prog 89'!$E$5:$F$10000)</f>
        <v>0</v>
      </c>
      <c r="Z146" s="65">
        <f>SUMPRODUCT(('[2]Prog 89'!$C$5:$C$10000=A146)*'[2]Prog 89'!$G$5:$H$10000)</f>
        <v>0</v>
      </c>
    </row>
    <row r="147" spans="1:26" ht="12.75" customHeight="1" x14ac:dyDescent="0.25">
      <c r="A147" s="64">
        <v>70051</v>
      </c>
      <c r="B147" s="81">
        <f>VLOOKUP(A147,'[2]Pop commune'!$A$4:$G$3833,7,FALSE)</f>
        <v>17</v>
      </c>
      <c r="C147" s="82">
        <f>VLOOKUP(A147,'[2]Pop commune'!$A$4:$H$3833,5,FALSE)</f>
        <v>13</v>
      </c>
      <c r="D147" s="83">
        <f t="shared" si="5"/>
        <v>4</v>
      </c>
      <c r="E147" s="83">
        <f>VLOOKUP(A147,'[2]Pop commune'!$A$4:$G$3833,6,FALSE)</f>
        <v>4</v>
      </c>
      <c r="F147" s="83">
        <f t="shared" si="6"/>
        <v>45</v>
      </c>
      <c r="G147" s="83">
        <f>VLOOKUP(A147,'[2]Pop commune'!$A$4:$G$3833,4,FALSE)</f>
        <v>45</v>
      </c>
      <c r="H147" s="64">
        <v>70</v>
      </c>
      <c r="I147" s="122">
        <v>700784192</v>
      </c>
      <c r="J147" s="91" t="s">
        <v>821</v>
      </c>
      <c r="K147" s="91"/>
      <c r="L147" s="92" t="s">
        <v>813</v>
      </c>
      <c r="M147" s="65" t="s">
        <v>814</v>
      </c>
      <c r="N147" s="65" t="s">
        <v>662</v>
      </c>
      <c r="O147" s="64">
        <v>700785306</v>
      </c>
      <c r="P147" s="94" t="s">
        <v>815</v>
      </c>
      <c r="Q147" s="90">
        <v>1</v>
      </c>
      <c r="X147" s="65" t="s">
        <v>671</v>
      </c>
      <c r="Y147" s="65">
        <f>SUMPRODUCT(('[2]Prog 89'!$C$5:$C$10000=A147)*'[2]Prog 89'!$E$5:$F$10000)</f>
        <v>0</v>
      </c>
      <c r="Z147" s="65">
        <f>SUMPRODUCT(('[2]Prog 89'!$C$5:$C$10000=A147)*'[2]Prog 89'!$G$5:$H$10000)</f>
        <v>0</v>
      </c>
    </row>
    <row r="148" spans="1:26" ht="12.75" customHeight="1" x14ac:dyDescent="0.25">
      <c r="A148" s="64">
        <v>70052</v>
      </c>
      <c r="B148" s="81">
        <f>VLOOKUP(A148,'[2]Pop commune'!$A$4:$G$3833,7,FALSE)</f>
        <v>37</v>
      </c>
      <c r="C148" s="82">
        <f>VLOOKUP(A148,'[2]Pop commune'!$A$4:$H$3833,5,FALSE)</f>
        <v>25</v>
      </c>
      <c r="D148" s="83">
        <f t="shared" si="5"/>
        <v>12</v>
      </c>
      <c r="E148" s="83">
        <f>VLOOKUP(A148,'[2]Pop commune'!$A$4:$G$3833,6,FALSE)</f>
        <v>12</v>
      </c>
      <c r="F148" s="83">
        <f t="shared" si="6"/>
        <v>134</v>
      </c>
      <c r="G148" s="83">
        <f>VLOOKUP(A148,'[2]Pop commune'!$A$4:$G$3833,4,FALSE)</f>
        <v>134</v>
      </c>
      <c r="H148" s="64">
        <v>70</v>
      </c>
      <c r="I148" s="122">
        <v>700784192</v>
      </c>
      <c r="J148" s="91" t="s">
        <v>822</v>
      </c>
      <c r="K148" s="91"/>
      <c r="L148" s="92" t="s">
        <v>817</v>
      </c>
      <c r="M148" s="65" t="s">
        <v>814</v>
      </c>
      <c r="N148" s="65" t="s">
        <v>662</v>
      </c>
      <c r="O148" s="64">
        <v>700785306</v>
      </c>
      <c r="P148" s="94" t="s">
        <v>815</v>
      </c>
      <c r="Q148" s="90">
        <v>1</v>
      </c>
      <c r="X148" s="65" t="s">
        <v>671</v>
      </c>
      <c r="Y148" s="65">
        <f>SUMPRODUCT(('[2]Prog 89'!$C$5:$C$10000=A148)*'[2]Prog 89'!$E$5:$F$10000)</f>
        <v>0</v>
      </c>
      <c r="Z148" s="65">
        <f>SUMPRODUCT(('[2]Prog 89'!$C$5:$C$10000=A148)*'[2]Prog 89'!$G$5:$H$10000)</f>
        <v>0</v>
      </c>
    </row>
    <row r="149" spans="1:26" ht="12.75" customHeight="1" x14ac:dyDescent="0.25">
      <c r="A149" s="64">
        <v>70056</v>
      </c>
      <c r="B149" s="81">
        <f>VLOOKUP(A149,'[2]Pop commune'!$A$4:$G$3833,7,FALSE)</f>
        <v>98.072607260726443</v>
      </c>
      <c r="C149" s="82">
        <f>VLOOKUP(A149,'[2]Pop commune'!$A$4:$H$3833,5,FALSE)</f>
        <v>62.894389438944131</v>
      </c>
      <c r="D149" s="83">
        <f t="shared" si="5"/>
        <v>35.178217821782312</v>
      </c>
      <c r="E149" s="83">
        <f>VLOOKUP(A149,'[2]Pop commune'!$A$4:$G$3833,6,FALSE)</f>
        <v>35.178217821782312</v>
      </c>
      <c r="F149" s="83">
        <f t="shared" si="6"/>
        <v>323.00000000000119</v>
      </c>
      <c r="G149" s="83">
        <f>VLOOKUP(A149,'[2]Pop commune'!$A$4:$G$3833,4,FALSE)</f>
        <v>323.00000000000119</v>
      </c>
      <c r="H149" s="64">
        <v>70</v>
      </c>
      <c r="I149" s="122">
        <v>700784192</v>
      </c>
      <c r="J149" s="91" t="s">
        <v>823</v>
      </c>
      <c r="K149" s="91"/>
      <c r="L149" s="92" t="s">
        <v>817</v>
      </c>
      <c r="M149" s="65" t="s">
        <v>814</v>
      </c>
      <c r="N149" s="65" t="s">
        <v>662</v>
      </c>
      <c r="O149" s="64">
        <v>700785306</v>
      </c>
      <c r="P149" s="94" t="s">
        <v>815</v>
      </c>
      <c r="Q149" s="90">
        <v>1</v>
      </c>
      <c r="X149" s="65" t="s">
        <v>671</v>
      </c>
      <c r="Y149" s="65">
        <f>SUMPRODUCT(('[2]Prog 89'!$C$5:$C$10000=A149)*'[2]Prog 89'!$E$5:$F$10000)</f>
        <v>0</v>
      </c>
      <c r="Z149" s="65">
        <f>SUMPRODUCT(('[2]Prog 89'!$C$5:$C$10000=A149)*'[2]Prog 89'!$G$5:$H$10000)</f>
        <v>0</v>
      </c>
    </row>
    <row r="150" spans="1:26" ht="12.75" customHeight="1" x14ac:dyDescent="0.25">
      <c r="A150" s="64">
        <v>70069</v>
      </c>
      <c r="B150" s="81">
        <f>VLOOKUP(A150,'[2]Pop commune'!$A$4:$G$3833,7,FALSE)</f>
        <v>14.56</v>
      </c>
      <c r="C150" s="82">
        <f>VLOOKUP(A150,'[2]Pop commune'!$A$4:$H$3833,5,FALSE)</f>
        <v>6.24</v>
      </c>
      <c r="D150" s="83">
        <f t="shared" si="5"/>
        <v>8.32</v>
      </c>
      <c r="E150" s="83">
        <f>VLOOKUP(A150,'[2]Pop commune'!$A$4:$G$3833,6,FALSE)</f>
        <v>8.32</v>
      </c>
      <c r="F150" s="83">
        <f t="shared" si="6"/>
        <v>52</v>
      </c>
      <c r="G150" s="83">
        <f>VLOOKUP(A150,'[2]Pop commune'!$A$4:$G$3833,4,FALSE)</f>
        <v>52</v>
      </c>
      <c r="H150" s="64">
        <v>70</v>
      </c>
      <c r="I150" s="122">
        <v>700784192</v>
      </c>
      <c r="J150" s="91" t="s">
        <v>824</v>
      </c>
      <c r="K150" s="91"/>
      <c r="L150" s="92" t="s">
        <v>817</v>
      </c>
      <c r="M150" s="65" t="s">
        <v>814</v>
      </c>
      <c r="N150" s="65" t="s">
        <v>662</v>
      </c>
      <c r="O150" s="64">
        <v>700785306</v>
      </c>
      <c r="P150" s="94" t="s">
        <v>815</v>
      </c>
      <c r="Q150" s="90">
        <v>1</v>
      </c>
      <c r="X150" s="65" t="s">
        <v>671</v>
      </c>
      <c r="Y150" s="65">
        <f>SUMPRODUCT(('[2]Prog 89'!$C$5:$C$10000=A150)*'[2]Prog 89'!$E$5:$F$10000)</f>
        <v>0</v>
      </c>
      <c r="Z150" s="65">
        <f>SUMPRODUCT(('[2]Prog 89'!$C$5:$C$10000=A150)*'[2]Prog 89'!$G$5:$H$10000)</f>
        <v>0</v>
      </c>
    </row>
    <row r="151" spans="1:26" ht="12.75" customHeight="1" x14ac:dyDescent="0.25">
      <c r="A151" s="64">
        <v>70083</v>
      </c>
      <c r="B151" s="81">
        <f>VLOOKUP(A151,'[2]Pop commune'!$A$4:$G$3833,7,FALSE)</f>
        <v>117.72494172494177</v>
      </c>
      <c r="C151" s="82">
        <f>VLOOKUP(A151,'[2]Pop commune'!$A$4:$H$3833,5,FALSE)</f>
        <v>75.822843822843851</v>
      </c>
      <c r="D151" s="83">
        <f t="shared" si="5"/>
        <v>41.902097902097921</v>
      </c>
      <c r="E151" s="83">
        <f>VLOOKUP(A151,'[2]Pop commune'!$A$4:$G$3833,6,FALSE)</f>
        <v>41.902097902097921</v>
      </c>
      <c r="F151" s="83">
        <f t="shared" si="6"/>
        <v>428</v>
      </c>
      <c r="G151" s="83">
        <f>VLOOKUP(A151,'[2]Pop commune'!$A$4:$G$3833,4,FALSE)</f>
        <v>428</v>
      </c>
      <c r="H151" s="64">
        <v>70</v>
      </c>
      <c r="I151" s="122">
        <v>700784192</v>
      </c>
      <c r="J151" s="91" t="s">
        <v>825</v>
      </c>
      <c r="K151" s="91"/>
      <c r="L151" s="92" t="s">
        <v>817</v>
      </c>
      <c r="M151" s="65" t="s">
        <v>814</v>
      </c>
      <c r="N151" s="65" t="s">
        <v>662</v>
      </c>
      <c r="O151" s="64">
        <v>700785306</v>
      </c>
      <c r="P151" s="94" t="s">
        <v>815</v>
      </c>
      <c r="Q151" s="90">
        <v>1</v>
      </c>
      <c r="X151" s="65" t="s">
        <v>671</v>
      </c>
      <c r="Y151" s="65">
        <f>SUMPRODUCT(('[2]Prog 89'!$C$5:$C$10000=A151)*'[2]Prog 89'!$E$5:$F$10000)</f>
        <v>0</v>
      </c>
      <c r="Z151" s="65">
        <f>SUMPRODUCT(('[2]Prog 89'!$C$5:$C$10000=A151)*'[2]Prog 89'!$G$5:$H$10000)</f>
        <v>0</v>
      </c>
    </row>
    <row r="152" spans="1:26" ht="12.75" customHeight="1" x14ac:dyDescent="0.25">
      <c r="A152" s="64">
        <v>70087</v>
      </c>
      <c r="B152" s="81">
        <f>VLOOKUP(A152,'[2]Pop commune'!$A$4:$G$3833,7,FALSE)</f>
        <v>28.20895522388048</v>
      </c>
      <c r="C152" s="82">
        <f>VLOOKUP(A152,'[2]Pop commune'!$A$4:$H$3833,5,FALSE)</f>
        <v>12.08955223880592</v>
      </c>
      <c r="D152" s="83">
        <f t="shared" si="5"/>
        <v>16.119402985074561</v>
      </c>
      <c r="E152" s="83">
        <f>VLOOKUP(A152,'[2]Pop commune'!$A$4:$G$3833,6,FALSE)</f>
        <v>16.119402985074561</v>
      </c>
      <c r="F152" s="83">
        <f t="shared" si="6"/>
        <v>134.99999999999943</v>
      </c>
      <c r="G152" s="83">
        <f>VLOOKUP(A152,'[2]Pop commune'!$A$4:$G$3833,4,FALSE)</f>
        <v>134.99999999999943</v>
      </c>
      <c r="H152" s="64">
        <v>70</v>
      </c>
      <c r="I152" s="122">
        <v>700784192</v>
      </c>
      <c r="J152" s="91" t="s">
        <v>826</v>
      </c>
      <c r="K152" s="91"/>
      <c r="L152" s="92" t="s">
        <v>817</v>
      </c>
      <c r="M152" s="65" t="s">
        <v>814</v>
      </c>
      <c r="N152" s="65" t="s">
        <v>662</v>
      </c>
      <c r="O152" s="64">
        <v>700785306</v>
      </c>
      <c r="P152" s="94" t="s">
        <v>815</v>
      </c>
      <c r="Q152" s="90">
        <v>1</v>
      </c>
      <c r="X152" s="65" t="s">
        <v>671</v>
      </c>
      <c r="Y152" s="65">
        <f>SUMPRODUCT(('[2]Prog 89'!$C$5:$C$10000=A152)*'[2]Prog 89'!$E$5:$F$10000)</f>
        <v>0</v>
      </c>
      <c r="Z152" s="65">
        <f>SUMPRODUCT(('[2]Prog 89'!$C$5:$C$10000=A152)*'[2]Prog 89'!$G$5:$H$10000)</f>
        <v>0</v>
      </c>
    </row>
    <row r="153" spans="1:26" ht="12.75" customHeight="1" x14ac:dyDescent="0.25">
      <c r="A153" s="64">
        <v>70095</v>
      </c>
      <c r="B153" s="81">
        <f>VLOOKUP(A153,'[2]Pop commune'!$A$4:$G$3833,7,FALSE)</f>
        <v>101.036269430052</v>
      </c>
      <c r="C153" s="82">
        <f>VLOOKUP(A153,'[2]Pop commune'!$A$4:$H$3833,5,FALSE)</f>
        <v>71.735751295336925</v>
      </c>
      <c r="D153" s="83">
        <f t="shared" si="5"/>
        <v>29.30051813471508</v>
      </c>
      <c r="E153" s="83">
        <f>VLOOKUP(A153,'[2]Pop commune'!$A$4:$G$3833,6,FALSE)</f>
        <v>29.30051813471508</v>
      </c>
      <c r="F153" s="83">
        <f t="shared" si="6"/>
        <v>585.00000000000102</v>
      </c>
      <c r="G153" s="83">
        <f>VLOOKUP(A153,'[2]Pop commune'!$A$4:$G$3833,4,FALSE)</f>
        <v>585.00000000000102</v>
      </c>
      <c r="H153" s="64">
        <v>70</v>
      </c>
      <c r="I153" s="122">
        <v>700784192</v>
      </c>
      <c r="J153" s="91" t="s">
        <v>827</v>
      </c>
      <c r="K153" s="91"/>
      <c r="L153" s="92" t="s">
        <v>817</v>
      </c>
      <c r="M153" s="65" t="s">
        <v>814</v>
      </c>
      <c r="N153" s="65" t="s">
        <v>662</v>
      </c>
      <c r="O153" s="64">
        <v>700785306</v>
      </c>
      <c r="P153" s="94" t="s">
        <v>815</v>
      </c>
      <c r="Q153" s="90">
        <v>1</v>
      </c>
      <c r="X153" s="65" t="s">
        <v>671</v>
      </c>
      <c r="Y153" s="65">
        <f>SUMPRODUCT(('[2]Prog 89'!$C$5:$C$10000=A153)*'[2]Prog 89'!$E$5:$F$10000)</f>
        <v>0</v>
      </c>
      <c r="Z153" s="65">
        <f>SUMPRODUCT(('[2]Prog 89'!$C$5:$C$10000=A153)*'[2]Prog 89'!$G$5:$H$10000)</f>
        <v>0</v>
      </c>
    </row>
    <row r="154" spans="1:26" ht="12.75" customHeight="1" x14ac:dyDescent="0.25">
      <c r="A154" s="64">
        <v>70097</v>
      </c>
      <c r="B154" s="81">
        <f>VLOOKUP(A154,'[2]Pop commune'!$A$4:$G$3833,7,FALSE)</f>
        <v>87.048780487804919</v>
      </c>
      <c r="C154" s="82">
        <f>VLOOKUP(A154,'[2]Pop commune'!$A$4:$H$3833,5,FALSE)</f>
        <v>55.670731707317103</v>
      </c>
      <c r="D154" s="83">
        <f t="shared" si="5"/>
        <v>31.37804878048782</v>
      </c>
      <c r="E154" s="83">
        <f>VLOOKUP(A154,'[2]Pop commune'!$A$4:$G$3833,6,FALSE)</f>
        <v>31.37804878048782</v>
      </c>
      <c r="F154" s="83">
        <f t="shared" si="6"/>
        <v>249</v>
      </c>
      <c r="G154" s="83">
        <f>VLOOKUP(A154,'[2]Pop commune'!$A$4:$G$3833,4,FALSE)</f>
        <v>249</v>
      </c>
      <c r="H154" s="64">
        <v>70</v>
      </c>
      <c r="I154" s="122">
        <v>700784192</v>
      </c>
      <c r="J154" s="91" t="s">
        <v>828</v>
      </c>
      <c r="K154" s="91"/>
      <c r="L154" s="92" t="s">
        <v>829</v>
      </c>
      <c r="M154" s="65" t="s">
        <v>814</v>
      </c>
      <c r="N154" s="65" t="s">
        <v>662</v>
      </c>
      <c r="O154" s="64">
        <v>700785306</v>
      </c>
      <c r="P154" s="94" t="s">
        <v>815</v>
      </c>
      <c r="Q154" s="90">
        <v>1</v>
      </c>
      <c r="X154" s="65" t="s">
        <v>671</v>
      </c>
      <c r="Y154" s="65">
        <f>SUMPRODUCT(('[2]Prog 89'!$C$5:$C$10000=A154)*'[2]Prog 89'!$E$5:$F$10000)</f>
        <v>0</v>
      </c>
      <c r="Z154" s="65">
        <f>SUMPRODUCT(('[2]Prog 89'!$C$5:$C$10000=A154)*'[2]Prog 89'!$G$5:$H$10000)</f>
        <v>0</v>
      </c>
    </row>
    <row r="155" spans="1:26" ht="12.75" customHeight="1" x14ac:dyDescent="0.25">
      <c r="A155" s="64">
        <v>70106</v>
      </c>
      <c r="B155" s="81">
        <f>VLOOKUP(A155,'[2]Pop commune'!$A$4:$G$3833,7,FALSE)</f>
        <v>21</v>
      </c>
      <c r="C155" s="82">
        <f>VLOOKUP(A155,'[2]Pop commune'!$A$4:$H$3833,5,FALSE)</f>
        <v>11</v>
      </c>
      <c r="D155" s="83">
        <f t="shared" si="5"/>
        <v>10</v>
      </c>
      <c r="E155" s="83">
        <f>VLOOKUP(A155,'[2]Pop commune'!$A$4:$G$3833,6,FALSE)</f>
        <v>10</v>
      </c>
      <c r="F155" s="83">
        <f t="shared" si="6"/>
        <v>124</v>
      </c>
      <c r="G155" s="83">
        <f>VLOOKUP(A155,'[2]Pop commune'!$A$4:$G$3833,4,FALSE)</f>
        <v>124</v>
      </c>
      <c r="H155" s="64">
        <v>70</v>
      </c>
      <c r="I155" s="122">
        <v>700784192</v>
      </c>
      <c r="J155" s="91" t="s">
        <v>830</v>
      </c>
      <c r="K155" s="91"/>
      <c r="L155" s="92" t="s">
        <v>817</v>
      </c>
      <c r="M155" s="65" t="s">
        <v>814</v>
      </c>
      <c r="N155" s="65" t="s">
        <v>662</v>
      </c>
      <c r="O155" s="64">
        <v>700785306</v>
      </c>
      <c r="P155" s="94" t="s">
        <v>815</v>
      </c>
      <c r="Q155" s="90">
        <v>1</v>
      </c>
      <c r="X155" s="65" t="s">
        <v>671</v>
      </c>
      <c r="Y155" s="65">
        <f>SUMPRODUCT(('[2]Prog 89'!$C$5:$C$10000=A155)*'[2]Prog 89'!$E$5:$F$10000)</f>
        <v>0</v>
      </c>
      <c r="Z155" s="65">
        <f>SUMPRODUCT(('[2]Prog 89'!$C$5:$C$10000=A155)*'[2]Prog 89'!$G$5:$H$10000)</f>
        <v>0</v>
      </c>
    </row>
    <row r="156" spans="1:26" ht="12.75" customHeight="1" x14ac:dyDescent="0.25">
      <c r="A156" s="64">
        <v>70168</v>
      </c>
      <c r="B156" s="81">
        <f>VLOOKUP(A156,'[2]Pop commune'!$A$4:$G$3833,7,FALSE)</f>
        <v>171.58705701078577</v>
      </c>
      <c r="C156" s="82">
        <f>VLOOKUP(A156,'[2]Pop commune'!$A$4:$H$3833,5,FALSE)</f>
        <v>93.682588597842795</v>
      </c>
      <c r="D156" s="83">
        <f t="shared" si="5"/>
        <v>77.904468412942961</v>
      </c>
      <c r="E156" s="83">
        <f>VLOOKUP(A156,'[2]Pop commune'!$A$4:$G$3833,6,FALSE)</f>
        <v>77.904468412942961</v>
      </c>
      <c r="F156" s="83">
        <f t="shared" si="6"/>
        <v>640</v>
      </c>
      <c r="G156" s="83">
        <f>VLOOKUP(A156,'[2]Pop commune'!$A$4:$G$3833,4,FALSE)</f>
        <v>640</v>
      </c>
      <c r="H156" s="64">
        <v>70</v>
      </c>
      <c r="I156" s="122">
        <v>700784192</v>
      </c>
      <c r="J156" s="91" t="s">
        <v>831</v>
      </c>
      <c r="K156" s="91"/>
      <c r="L156" s="92" t="s">
        <v>829</v>
      </c>
      <c r="M156" s="65" t="s">
        <v>814</v>
      </c>
      <c r="N156" s="65" t="s">
        <v>662</v>
      </c>
      <c r="O156" s="64">
        <v>700785306</v>
      </c>
      <c r="P156" s="94" t="s">
        <v>815</v>
      </c>
      <c r="Q156" s="90">
        <v>1</v>
      </c>
      <c r="X156" s="65" t="s">
        <v>671</v>
      </c>
      <c r="Y156" s="65">
        <f>SUMPRODUCT(('[2]Prog 89'!$C$5:$C$10000=A156)*'[2]Prog 89'!$E$5:$F$10000)</f>
        <v>0</v>
      </c>
      <c r="Z156" s="65">
        <f>SUMPRODUCT(('[2]Prog 89'!$C$5:$C$10000=A156)*'[2]Prog 89'!$G$5:$H$10000)</f>
        <v>0</v>
      </c>
    </row>
    <row r="157" spans="1:26" ht="12.75" customHeight="1" x14ac:dyDescent="0.25">
      <c r="A157" s="64">
        <v>70170</v>
      </c>
      <c r="B157" s="81">
        <f>VLOOKUP(A157,'[2]Pop commune'!$A$4:$G$3833,7,FALSE)</f>
        <v>32.549999999999997</v>
      </c>
      <c r="C157" s="82">
        <f>VLOOKUP(A157,'[2]Pop commune'!$A$4:$H$3833,5,FALSE)</f>
        <v>24.15</v>
      </c>
      <c r="D157" s="83">
        <f t="shared" si="5"/>
        <v>8.4</v>
      </c>
      <c r="E157" s="83">
        <f>VLOOKUP(A157,'[2]Pop commune'!$A$4:$G$3833,6,FALSE)</f>
        <v>8.4</v>
      </c>
      <c r="F157" s="83">
        <f t="shared" si="6"/>
        <v>126</v>
      </c>
      <c r="G157" s="83">
        <f>VLOOKUP(A157,'[2]Pop commune'!$A$4:$G$3833,4,FALSE)</f>
        <v>126</v>
      </c>
      <c r="H157" s="64">
        <v>70</v>
      </c>
      <c r="I157" s="122">
        <v>700784192</v>
      </c>
      <c r="J157" s="91" t="s">
        <v>832</v>
      </c>
      <c r="K157" s="91"/>
      <c r="L157" s="92" t="s">
        <v>817</v>
      </c>
      <c r="M157" s="65" t="s">
        <v>814</v>
      </c>
      <c r="N157" s="65" t="s">
        <v>662</v>
      </c>
      <c r="O157" s="64">
        <v>700785306</v>
      </c>
      <c r="P157" s="94" t="s">
        <v>815</v>
      </c>
      <c r="Q157" s="90">
        <v>1</v>
      </c>
      <c r="X157" s="65" t="s">
        <v>671</v>
      </c>
      <c r="Y157" s="65">
        <f>SUMPRODUCT(('[2]Prog 89'!$C$5:$C$10000=A157)*'[2]Prog 89'!$E$5:$F$10000)</f>
        <v>0</v>
      </c>
      <c r="Z157" s="65">
        <f>SUMPRODUCT(('[2]Prog 89'!$C$5:$C$10000=A157)*'[2]Prog 89'!$G$5:$H$10000)</f>
        <v>0</v>
      </c>
    </row>
    <row r="158" spans="1:26" ht="12.75" customHeight="1" x14ac:dyDescent="0.25">
      <c r="A158" s="64">
        <v>70190</v>
      </c>
      <c r="B158" s="81">
        <f>VLOOKUP(A158,'[2]Pop commune'!$A$4:$G$3833,7,FALSE)</f>
        <v>27.610778443113787</v>
      </c>
      <c r="C158" s="82">
        <f>VLOOKUP(A158,'[2]Pop commune'!$A$4:$H$3833,5,FALSE)</f>
        <v>19.041916167664681</v>
      </c>
      <c r="D158" s="83">
        <f t="shared" si="5"/>
        <v>8.5688622754491064</v>
      </c>
      <c r="E158" s="83">
        <f>VLOOKUP(A158,'[2]Pop commune'!$A$4:$G$3833,6,FALSE)</f>
        <v>8.5688622754491064</v>
      </c>
      <c r="F158" s="83">
        <f t="shared" si="6"/>
        <v>159</v>
      </c>
      <c r="G158" s="83">
        <f>VLOOKUP(A158,'[2]Pop commune'!$A$4:$G$3833,4,FALSE)</f>
        <v>159</v>
      </c>
      <c r="H158" s="64">
        <v>70</v>
      </c>
      <c r="I158" s="122">
        <v>700784192</v>
      </c>
      <c r="J158" s="91" t="s">
        <v>833</v>
      </c>
      <c r="K158" s="91"/>
      <c r="L158" s="92" t="s">
        <v>817</v>
      </c>
      <c r="M158" s="65" t="s">
        <v>814</v>
      </c>
      <c r="N158" s="65" t="s">
        <v>662</v>
      </c>
      <c r="O158" s="64">
        <v>700785306</v>
      </c>
      <c r="P158" s="94" t="s">
        <v>815</v>
      </c>
      <c r="Q158" s="90">
        <v>1</v>
      </c>
      <c r="X158" s="65" t="s">
        <v>671</v>
      </c>
      <c r="Y158" s="65">
        <f>SUMPRODUCT(('[2]Prog 89'!$C$5:$C$10000=A158)*'[2]Prog 89'!$E$5:$F$10000)</f>
        <v>0</v>
      </c>
      <c r="Z158" s="65">
        <f>SUMPRODUCT(('[2]Prog 89'!$C$5:$C$10000=A158)*'[2]Prog 89'!$G$5:$H$10000)</f>
        <v>0</v>
      </c>
    </row>
    <row r="159" spans="1:26" ht="12.75" customHeight="1" x14ac:dyDescent="0.25">
      <c r="A159" s="64">
        <v>70194</v>
      </c>
      <c r="B159" s="81">
        <f>VLOOKUP(A159,'[2]Pop commune'!$A$4:$G$3833,7,FALSE)</f>
        <v>29.17469879518066</v>
      </c>
      <c r="C159" s="82">
        <f>VLOOKUP(A159,'[2]Pop commune'!$A$4:$H$3833,5,FALSE)</f>
        <v>17.102409638554182</v>
      </c>
      <c r="D159" s="83">
        <f t="shared" si="5"/>
        <v>12.07228915662648</v>
      </c>
      <c r="E159" s="83">
        <f>VLOOKUP(A159,'[2]Pop commune'!$A$4:$G$3833,6,FALSE)</f>
        <v>12.07228915662648</v>
      </c>
      <c r="F159" s="83">
        <f t="shared" si="6"/>
        <v>167</v>
      </c>
      <c r="G159" s="83">
        <f>VLOOKUP(A159,'[2]Pop commune'!$A$4:$G$3833,4,FALSE)</f>
        <v>167</v>
      </c>
      <c r="H159" s="64">
        <v>70</v>
      </c>
      <c r="I159" s="122">
        <v>700784192</v>
      </c>
      <c r="J159" s="91" t="s">
        <v>834</v>
      </c>
      <c r="K159" s="91"/>
      <c r="L159" s="92" t="s">
        <v>817</v>
      </c>
      <c r="M159" s="65" t="s">
        <v>814</v>
      </c>
      <c r="N159" s="65" t="s">
        <v>662</v>
      </c>
      <c r="O159" s="64">
        <v>700785306</v>
      </c>
      <c r="P159" s="94" t="s">
        <v>815</v>
      </c>
      <c r="Q159" s="90">
        <v>1</v>
      </c>
      <c r="X159" s="65" t="s">
        <v>671</v>
      </c>
      <c r="Y159" s="65">
        <f>SUMPRODUCT(('[2]Prog 89'!$C$5:$C$10000=A159)*'[2]Prog 89'!$E$5:$F$10000)</f>
        <v>0</v>
      </c>
      <c r="Z159" s="65">
        <f>SUMPRODUCT(('[2]Prog 89'!$C$5:$C$10000=A159)*'[2]Prog 89'!$G$5:$H$10000)</f>
        <v>0</v>
      </c>
    </row>
    <row r="160" spans="1:26" ht="12.75" customHeight="1" x14ac:dyDescent="0.25">
      <c r="A160" s="64">
        <v>70196</v>
      </c>
      <c r="B160" s="81">
        <f>VLOOKUP(A160,'[2]Pop commune'!$A$4:$G$3833,7,FALSE)</f>
        <v>54.582089552238983</v>
      </c>
      <c r="C160" s="82">
        <f>VLOOKUP(A160,'[2]Pop commune'!$A$4:$H$3833,5,FALSE)</f>
        <v>39.134328358209082</v>
      </c>
      <c r="D160" s="83">
        <f t="shared" si="5"/>
        <v>15.4477611940299</v>
      </c>
      <c r="E160" s="83">
        <f>VLOOKUP(A160,'[2]Pop commune'!$A$4:$G$3833,6,FALSE)</f>
        <v>15.4477611940299</v>
      </c>
      <c r="F160" s="83">
        <f t="shared" si="6"/>
        <v>276.00000000000085</v>
      </c>
      <c r="G160" s="83">
        <f>VLOOKUP(A160,'[2]Pop commune'!$A$4:$G$3833,4,FALSE)</f>
        <v>276.00000000000085</v>
      </c>
      <c r="H160" s="64">
        <v>70</v>
      </c>
      <c r="I160" s="122">
        <v>700784192</v>
      </c>
      <c r="J160" s="91" t="s">
        <v>835</v>
      </c>
      <c r="K160" s="91"/>
      <c r="L160" s="92" t="s">
        <v>817</v>
      </c>
      <c r="M160" s="65" t="s">
        <v>814</v>
      </c>
      <c r="N160" s="65" t="s">
        <v>662</v>
      </c>
      <c r="O160" s="64">
        <v>700785306</v>
      </c>
      <c r="P160" s="94" t="s">
        <v>815</v>
      </c>
      <c r="Q160" s="90">
        <v>1</v>
      </c>
      <c r="X160" s="65" t="s">
        <v>671</v>
      </c>
      <c r="Y160" s="65">
        <f>SUMPRODUCT(('[2]Prog 89'!$C$5:$C$10000=A160)*'[2]Prog 89'!$E$5:$F$10000)</f>
        <v>0</v>
      </c>
      <c r="Z160" s="65">
        <f>SUMPRODUCT(('[2]Prog 89'!$C$5:$C$10000=A160)*'[2]Prog 89'!$G$5:$H$10000)</f>
        <v>0</v>
      </c>
    </row>
    <row r="161" spans="1:26" ht="12.75" customHeight="1" x14ac:dyDescent="0.25">
      <c r="A161" s="64">
        <v>70200</v>
      </c>
      <c r="B161" s="81">
        <f>VLOOKUP(A161,'[2]Pop commune'!$A$4:$G$3833,7,FALSE)</f>
        <v>15.333333333333361</v>
      </c>
      <c r="C161" s="82">
        <f>VLOOKUP(A161,'[2]Pop commune'!$A$4:$H$3833,5,FALSE)</f>
        <v>7.6666666666666803</v>
      </c>
      <c r="D161" s="83">
        <f t="shared" si="5"/>
        <v>7.6666666666666803</v>
      </c>
      <c r="E161" s="83">
        <f>VLOOKUP(A161,'[2]Pop commune'!$A$4:$G$3833,6,FALSE)</f>
        <v>7.6666666666666803</v>
      </c>
      <c r="F161" s="83">
        <f t="shared" si="6"/>
        <v>46.000000000000078</v>
      </c>
      <c r="G161" s="83">
        <f>VLOOKUP(A161,'[2]Pop commune'!$A$4:$G$3833,4,FALSE)</f>
        <v>46.000000000000078</v>
      </c>
      <c r="H161" s="64">
        <v>70</v>
      </c>
      <c r="I161" s="122">
        <v>700784192</v>
      </c>
      <c r="J161" s="91" t="s">
        <v>836</v>
      </c>
      <c r="K161" s="91"/>
      <c r="L161" s="92" t="s">
        <v>817</v>
      </c>
      <c r="M161" s="65" t="s">
        <v>814</v>
      </c>
      <c r="N161" s="65" t="s">
        <v>662</v>
      </c>
      <c r="O161" s="64">
        <v>700785306</v>
      </c>
      <c r="P161" s="94" t="s">
        <v>815</v>
      </c>
      <c r="Q161" s="90">
        <v>1</v>
      </c>
      <c r="X161" s="65" t="s">
        <v>671</v>
      </c>
      <c r="Y161" s="65">
        <f>SUMPRODUCT(('[2]Prog 89'!$C$5:$C$10000=A161)*'[2]Prog 89'!$E$5:$F$10000)</f>
        <v>0</v>
      </c>
      <c r="Z161" s="65">
        <f>SUMPRODUCT(('[2]Prog 89'!$C$5:$C$10000=A161)*'[2]Prog 89'!$G$5:$H$10000)</f>
        <v>0</v>
      </c>
    </row>
    <row r="162" spans="1:26" ht="12.75" customHeight="1" x14ac:dyDescent="0.25">
      <c r="A162" s="64">
        <v>70202</v>
      </c>
      <c r="B162" s="81">
        <f>VLOOKUP(A162,'[2]Pop commune'!$A$4:$G$3833,7,FALSE)</f>
        <v>107.3207547169811</v>
      </c>
      <c r="C162" s="82">
        <f>VLOOKUP(A162,'[2]Pop commune'!$A$4:$H$3833,5,FALSE)</f>
        <v>61.610062893081739</v>
      </c>
      <c r="D162" s="83">
        <f t="shared" si="5"/>
        <v>45.71069182389936</v>
      </c>
      <c r="E162" s="83">
        <f>VLOOKUP(A162,'[2]Pop commune'!$A$4:$G$3833,6,FALSE)</f>
        <v>45.71069182389936</v>
      </c>
      <c r="F162" s="83">
        <f t="shared" si="6"/>
        <v>316</v>
      </c>
      <c r="G162" s="83">
        <f>VLOOKUP(A162,'[2]Pop commune'!$A$4:$G$3833,4,FALSE)</f>
        <v>316</v>
      </c>
      <c r="H162" s="64">
        <v>70</v>
      </c>
      <c r="I162" s="122">
        <v>700784192</v>
      </c>
      <c r="J162" s="91" t="s">
        <v>837</v>
      </c>
      <c r="K162" s="91"/>
      <c r="L162" s="92" t="s">
        <v>813</v>
      </c>
      <c r="M162" s="65" t="s">
        <v>814</v>
      </c>
      <c r="N162" s="65" t="s">
        <v>662</v>
      </c>
      <c r="O162" s="64">
        <v>700785306</v>
      </c>
      <c r="P162" s="94" t="s">
        <v>815</v>
      </c>
      <c r="Q162" s="90">
        <v>1</v>
      </c>
      <c r="X162" s="65" t="s">
        <v>671</v>
      </c>
      <c r="Y162" s="65">
        <f>SUMPRODUCT(('[2]Prog 89'!$C$5:$C$10000=A162)*'[2]Prog 89'!$E$5:$F$10000)</f>
        <v>0</v>
      </c>
      <c r="Z162" s="65">
        <f>SUMPRODUCT(('[2]Prog 89'!$C$5:$C$10000=A162)*'[2]Prog 89'!$G$5:$H$10000)</f>
        <v>0</v>
      </c>
    </row>
    <row r="163" spans="1:26" ht="12.75" customHeight="1" x14ac:dyDescent="0.25">
      <c r="A163" s="64">
        <v>70214</v>
      </c>
      <c r="B163" s="81">
        <f>VLOOKUP(A163,'[2]Pop commune'!$A$4:$G$3833,7,FALSE)</f>
        <v>41.679389312977079</v>
      </c>
      <c r="C163" s="82">
        <f>VLOOKUP(A163,'[2]Pop commune'!$A$4:$H$3833,5,FALSE)</f>
        <v>15.87786259541984</v>
      </c>
      <c r="D163" s="83">
        <f t="shared" si="5"/>
        <v>25.801526717557241</v>
      </c>
      <c r="E163" s="83">
        <f>VLOOKUP(A163,'[2]Pop commune'!$A$4:$G$3833,6,FALSE)</f>
        <v>25.801526717557241</v>
      </c>
      <c r="F163" s="83">
        <f t="shared" si="6"/>
        <v>130</v>
      </c>
      <c r="G163" s="83">
        <f>VLOOKUP(A163,'[2]Pop commune'!$A$4:$G$3833,4,FALSE)</f>
        <v>130</v>
      </c>
      <c r="H163" s="64">
        <v>70</v>
      </c>
      <c r="I163" s="122">
        <v>700784192</v>
      </c>
      <c r="J163" s="91" t="s">
        <v>838</v>
      </c>
      <c r="K163" s="91"/>
      <c r="L163" s="92" t="s">
        <v>817</v>
      </c>
      <c r="M163" s="65" t="s">
        <v>814</v>
      </c>
      <c r="N163" s="65" t="s">
        <v>662</v>
      </c>
      <c r="O163" s="64">
        <v>700785306</v>
      </c>
      <c r="P163" s="94" t="s">
        <v>815</v>
      </c>
      <c r="Q163" s="90">
        <v>1</v>
      </c>
      <c r="X163" s="65" t="s">
        <v>671</v>
      </c>
      <c r="Y163" s="65">
        <f>SUMPRODUCT(('[2]Prog 89'!$C$5:$C$10000=A163)*'[2]Prog 89'!$E$5:$F$10000)</f>
        <v>0</v>
      </c>
      <c r="Z163" s="65">
        <f>SUMPRODUCT(('[2]Prog 89'!$C$5:$C$10000=A163)*'[2]Prog 89'!$G$5:$H$10000)</f>
        <v>0</v>
      </c>
    </row>
    <row r="164" spans="1:26" ht="12.75" customHeight="1" x14ac:dyDescent="0.25">
      <c r="A164" s="64">
        <v>70228</v>
      </c>
      <c r="B164" s="81">
        <f>VLOOKUP(A164,'[2]Pop commune'!$A$4:$G$3833,7,FALSE)</f>
        <v>239.90590599079849</v>
      </c>
      <c r="C164" s="82">
        <f>VLOOKUP(A164,'[2]Pop commune'!$A$4:$H$3833,5,FALSE)</f>
        <v>142.18290467345312</v>
      </c>
      <c r="D164" s="83">
        <f t="shared" si="5"/>
        <v>97.723001317345378</v>
      </c>
      <c r="E164" s="83">
        <f>VLOOKUP(A164,'[2]Pop commune'!$A$4:$G$3833,6,FALSE)</f>
        <v>97.723001317345378</v>
      </c>
      <c r="F164" s="83">
        <f t="shared" si="6"/>
        <v>918</v>
      </c>
      <c r="G164" s="83">
        <f>VLOOKUP(A164,'[2]Pop commune'!$A$4:$G$3833,4,FALSE)</f>
        <v>918</v>
      </c>
      <c r="H164" s="64">
        <v>70</v>
      </c>
      <c r="I164" s="122">
        <v>700784192</v>
      </c>
      <c r="J164" s="91" t="s">
        <v>839</v>
      </c>
      <c r="K164" s="91"/>
      <c r="L164" s="92" t="s">
        <v>817</v>
      </c>
      <c r="M164" s="65" t="s">
        <v>814</v>
      </c>
      <c r="N164" s="65" t="s">
        <v>662</v>
      </c>
      <c r="O164" s="64">
        <v>700785306</v>
      </c>
      <c r="P164" s="94" t="s">
        <v>815</v>
      </c>
      <c r="Q164" s="90">
        <v>1</v>
      </c>
      <c r="X164" s="65" t="s">
        <v>671</v>
      </c>
      <c r="Y164" s="65">
        <f>SUMPRODUCT(('[2]Prog 89'!$C$5:$C$10000=A164)*'[2]Prog 89'!$E$5:$F$10000)</f>
        <v>0</v>
      </c>
      <c r="Z164" s="65">
        <f>SUMPRODUCT(('[2]Prog 89'!$C$5:$C$10000=A164)*'[2]Prog 89'!$G$5:$H$10000)</f>
        <v>0</v>
      </c>
    </row>
    <row r="165" spans="1:26" ht="12.75" customHeight="1" x14ac:dyDescent="0.25">
      <c r="A165" s="64">
        <v>70242</v>
      </c>
      <c r="B165" s="81">
        <f>VLOOKUP(A165,'[2]Pop commune'!$A$4:$G$3833,7,FALSE)</f>
        <v>38</v>
      </c>
      <c r="C165" s="82">
        <f>VLOOKUP(A165,'[2]Pop commune'!$A$4:$H$3833,5,FALSE)</f>
        <v>23</v>
      </c>
      <c r="D165" s="83">
        <f t="shared" si="5"/>
        <v>15</v>
      </c>
      <c r="E165" s="83">
        <f>VLOOKUP(A165,'[2]Pop commune'!$A$4:$G$3833,6,FALSE)</f>
        <v>15</v>
      </c>
      <c r="F165" s="83">
        <f t="shared" si="6"/>
        <v>136</v>
      </c>
      <c r="G165" s="83">
        <f>VLOOKUP(A165,'[2]Pop commune'!$A$4:$G$3833,4,FALSE)</f>
        <v>136</v>
      </c>
      <c r="H165" s="64">
        <v>70</v>
      </c>
      <c r="I165" s="122">
        <v>700784192</v>
      </c>
      <c r="J165" s="91" t="s">
        <v>840</v>
      </c>
      <c r="K165" s="91"/>
      <c r="L165" s="92" t="s">
        <v>817</v>
      </c>
      <c r="M165" s="65" t="s">
        <v>814</v>
      </c>
      <c r="N165" s="65" t="s">
        <v>662</v>
      </c>
      <c r="O165" s="64">
        <v>700785306</v>
      </c>
      <c r="P165" s="94" t="s">
        <v>815</v>
      </c>
      <c r="Q165" s="90">
        <v>1</v>
      </c>
      <c r="X165" s="65" t="s">
        <v>671</v>
      </c>
      <c r="Y165" s="65">
        <f>SUMPRODUCT(('[2]Prog 89'!$C$5:$C$10000=A165)*'[2]Prog 89'!$E$5:$F$10000)</f>
        <v>0</v>
      </c>
      <c r="Z165" s="65">
        <f>SUMPRODUCT(('[2]Prog 89'!$C$5:$C$10000=A165)*'[2]Prog 89'!$G$5:$H$10000)</f>
        <v>0</v>
      </c>
    </row>
    <row r="166" spans="1:26" ht="12.75" customHeight="1" x14ac:dyDescent="0.25">
      <c r="A166" s="64">
        <v>70269</v>
      </c>
      <c r="B166" s="81">
        <f>VLOOKUP(A166,'[2]Pop commune'!$A$4:$G$3833,7,FALSE)</f>
        <v>12.41025641025643</v>
      </c>
      <c r="C166" s="82">
        <f>VLOOKUP(A166,'[2]Pop commune'!$A$4:$H$3833,5,FALSE)</f>
        <v>2.2564102564102599</v>
      </c>
      <c r="D166" s="83">
        <f t="shared" si="5"/>
        <v>10.153846153846171</v>
      </c>
      <c r="E166" s="83">
        <f>VLOOKUP(A166,'[2]Pop commune'!$A$4:$G$3833,6,FALSE)</f>
        <v>10.153846153846171</v>
      </c>
      <c r="F166" s="83">
        <f t="shared" si="6"/>
        <v>44.000000000000071</v>
      </c>
      <c r="G166" s="83">
        <f>VLOOKUP(A166,'[2]Pop commune'!$A$4:$G$3833,4,FALSE)</f>
        <v>44.000000000000071</v>
      </c>
      <c r="H166" s="64">
        <v>70</v>
      </c>
      <c r="I166" s="122">
        <v>700784192</v>
      </c>
      <c r="J166" s="91" t="s">
        <v>841</v>
      </c>
      <c r="K166" s="91"/>
      <c r="L166" s="92" t="s">
        <v>817</v>
      </c>
      <c r="M166" s="65" t="s">
        <v>814</v>
      </c>
      <c r="N166" s="65" t="s">
        <v>662</v>
      </c>
      <c r="O166" s="64">
        <v>700785306</v>
      </c>
      <c r="P166" s="94" t="s">
        <v>815</v>
      </c>
      <c r="Q166" s="90">
        <v>1</v>
      </c>
      <c r="X166" s="65" t="s">
        <v>671</v>
      </c>
      <c r="Y166" s="65">
        <f>SUMPRODUCT(('[2]Prog 89'!$C$5:$C$10000=A166)*'[2]Prog 89'!$E$5:$F$10000)</f>
        <v>0</v>
      </c>
      <c r="Z166" s="65">
        <f>SUMPRODUCT(('[2]Prog 89'!$C$5:$C$10000=A166)*'[2]Prog 89'!$G$5:$H$10000)</f>
        <v>0</v>
      </c>
    </row>
    <row r="167" spans="1:26" ht="12.75" customHeight="1" x14ac:dyDescent="0.25">
      <c r="A167" s="64">
        <v>70287</v>
      </c>
      <c r="B167" s="81">
        <f>VLOOKUP(A167,'[2]Pop commune'!$A$4:$G$3833,7,FALSE)</f>
        <v>19.42857142857136</v>
      </c>
      <c r="C167" s="82">
        <f>VLOOKUP(A167,'[2]Pop commune'!$A$4:$H$3833,5,FALSE)</f>
        <v>13.35714285714281</v>
      </c>
      <c r="D167" s="83">
        <f t="shared" si="5"/>
        <v>6.0714285714285499</v>
      </c>
      <c r="E167" s="83">
        <f>VLOOKUP(A167,'[2]Pop commune'!$A$4:$G$3833,6,FALSE)</f>
        <v>6.0714285714285499</v>
      </c>
      <c r="F167" s="83">
        <f t="shared" si="6"/>
        <v>50.999999999999822</v>
      </c>
      <c r="G167" s="83">
        <f>VLOOKUP(A167,'[2]Pop commune'!$A$4:$G$3833,4,FALSE)</f>
        <v>50.999999999999822</v>
      </c>
      <c r="H167" s="64">
        <v>70</v>
      </c>
      <c r="I167" s="122">
        <v>700784192</v>
      </c>
      <c r="J167" s="91" t="s">
        <v>842</v>
      </c>
      <c r="K167" s="91"/>
      <c r="L167" s="92" t="s">
        <v>813</v>
      </c>
      <c r="M167" s="65" t="s">
        <v>814</v>
      </c>
      <c r="N167" s="65" t="s">
        <v>662</v>
      </c>
      <c r="O167" s="64">
        <v>700785306</v>
      </c>
      <c r="P167" s="94" t="s">
        <v>815</v>
      </c>
      <c r="Q167" s="90">
        <v>1</v>
      </c>
      <c r="X167" s="65" t="s">
        <v>671</v>
      </c>
      <c r="Y167" s="65">
        <f>SUMPRODUCT(('[2]Prog 89'!$C$5:$C$10000=A167)*'[2]Prog 89'!$E$5:$F$10000)</f>
        <v>0</v>
      </c>
      <c r="Z167" s="65">
        <f>SUMPRODUCT(('[2]Prog 89'!$C$5:$C$10000=A167)*'[2]Prog 89'!$G$5:$H$10000)</f>
        <v>0</v>
      </c>
    </row>
    <row r="168" spans="1:26" ht="12.75" customHeight="1" x14ac:dyDescent="0.25">
      <c r="A168" s="64">
        <v>70290</v>
      </c>
      <c r="B168" s="81">
        <f>VLOOKUP(A168,'[2]Pop commune'!$A$4:$G$3833,7,FALSE)</f>
        <v>66.811475409835865</v>
      </c>
      <c r="C168" s="82">
        <f>VLOOKUP(A168,'[2]Pop commune'!$A$4:$H$3833,5,FALSE)</f>
        <v>42.516393442622821</v>
      </c>
      <c r="D168" s="83">
        <f t="shared" si="5"/>
        <v>24.29508196721304</v>
      </c>
      <c r="E168" s="83">
        <f>VLOOKUP(A168,'[2]Pop commune'!$A$4:$G$3833,6,FALSE)</f>
        <v>24.29508196721304</v>
      </c>
      <c r="F168" s="83">
        <f t="shared" si="6"/>
        <v>246.99999999999923</v>
      </c>
      <c r="G168" s="83">
        <f>VLOOKUP(A168,'[2]Pop commune'!$A$4:$G$3833,4,FALSE)</f>
        <v>246.99999999999923</v>
      </c>
      <c r="H168" s="64">
        <v>70</v>
      </c>
      <c r="I168" s="122">
        <v>700784192</v>
      </c>
      <c r="J168" s="91" t="s">
        <v>843</v>
      </c>
      <c r="K168" s="91"/>
      <c r="L168" s="92" t="s">
        <v>817</v>
      </c>
      <c r="M168" s="65" t="s">
        <v>814</v>
      </c>
      <c r="N168" s="65" t="s">
        <v>662</v>
      </c>
      <c r="O168" s="64">
        <v>700785306</v>
      </c>
      <c r="P168" s="94" t="s">
        <v>815</v>
      </c>
      <c r="Q168" s="90">
        <v>1</v>
      </c>
      <c r="X168" s="65" t="s">
        <v>671</v>
      </c>
      <c r="Y168" s="65">
        <f>SUMPRODUCT(('[2]Prog 89'!$C$5:$C$10000=A168)*'[2]Prog 89'!$E$5:$F$10000)</f>
        <v>0</v>
      </c>
      <c r="Z168" s="65">
        <f>SUMPRODUCT(('[2]Prog 89'!$C$5:$C$10000=A168)*'[2]Prog 89'!$G$5:$H$10000)</f>
        <v>0</v>
      </c>
    </row>
    <row r="169" spans="1:26" ht="12.75" customHeight="1" x14ac:dyDescent="0.25">
      <c r="A169" s="64">
        <v>70323</v>
      </c>
      <c r="B169" s="81">
        <f>VLOOKUP(A169,'[2]Pop commune'!$A$4:$G$3833,7,FALSE)</f>
        <v>52</v>
      </c>
      <c r="C169" s="82">
        <f>VLOOKUP(A169,'[2]Pop commune'!$A$4:$H$3833,5,FALSE)</f>
        <v>32</v>
      </c>
      <c r="D169" s="83">
        <f t="shared" si="5"/>
        <v>20</v>
      </c>
      <c r="E169" s="83">
        <f>VLOOKUP(A169,'[2]Pop commune'!$A$4:$G$3833,6,FALSE)</f>
        <v>20</v>
      </c>
      <c r="F169" s="83">
        <f t="shared" si="6"/>
        <v>195</v>
      </c>
      <c r="G169" s="83">
        <f>VLOOKUP(A169,'[2]Pop commune'!$A$4:$G$3833,4,FALSE)</f>
        <v>195</v>
      </c>
      <c r="H169" s="64">
        <v>70</v>
      </c>
      <c r="I169" s="122">
        <v>700784192</v>
      </c>
      <c r="J169" s="91" t="s">
        <v>844</v>
      </c>
      <c r="K169" s="91"/>
      <c r="L169" s="92" t="s">
        <v>817</v>
      </c>
      <c r="M169" s="65" t="s">
        <v>814</v>
      </c>
      <c r="N169" s="65" t="s">
        <v>662</v>
      </c>
      <c r="O169" s="64">
        <v>700785306</v>
      </c>
      <c r="P169" s="94" t="s">
        <v>815</v>
      </c>
      <c r="Q169" s="90">
        <v>1</v>
      </c>
      <c r="X169" s="65" t="s">
        <v>671</v>
      </c>
      <c r="Y169" s="65">
        <f>SUMPRODUCT(('[2]Prog 89'!$C$5:$C$10000=A169)*'[2]Prog 89'!$E$5:$F$10000)</f>
        <v>0</v>
      </c>
      <c r="Z169" s="65">
        <f>SUMPRODUCT(('[2]Prog 89'!$C$5:$C$10000=A169)*'[2]Prog 89'!$G$5:$H$10000)</f>
        <v>0</v>
      </c>
    </row>
    <row r="170" spans="1:26" ht="12.75" customHeight="1" x14ac:dyDescent="0.25">
      <c r="A170" s="64">
        <v>70338</v>
      </c>
      <c r="B170" s="81">
        <f>VLOOKUP(A170,'[2]Pop commune'!$A$4:$G$3833,7,FALSE)</f>
        <v>74.932773109243939</v>
      </c>
      <c r="C170" s="82">
        <f>VLOOKUP(A170,'[2]Pop commune'!$A$4:$H$3833,5,FALSE)</f>
        <v>40.504201680672402</v>
      </c>
      <c r="D170" s="83">
        <f t="shared" si="5"/>
        <v>34.428571428571537</v>
      </c>
      <c r="E170" s="83">
        <f>VLOOKUP(A170,'[2]Pop commune'!$A$4:$G$3833,6,FALSE)</f>
        <v>34.428571428571537</v>
      </c>
      <c r="F170" s="83">
        <f t="shared" si="6"/>
        <v>241.0000000000008</v>
      </c>
      <c r="G170" s="83">
        <f>VLOOKUP(A170,'[2]Pop commune'!$A$4:$G$3833,4,FALSE)</f>
        <v>241.0000000000008</v>
      </c>
      <c r="H170" s="64">
        <v>70</v>
      </c>
      <c r="I170" s="122">
        <v>700784192</v>
      </c>
      <c r="J170" s="91" t="s">
        <v>845</v>
      </c>
      <c r="K170" s="91"/>
      <c r="L170" s="92" t="s">
        <v>817</v>
      </c>
      <c r="M170" s="65" t="s">
        <v>814</v>
      </c>
      <c r="N170" s="65" t="s">
        <v>662</v>
      </c>
      <c r="O170" s="64">
        <v>700785306</v>
      </c>
      <c r="P170" s="94" t="s">
        <v>815</v>
      </c>
      <c r="Q170" s="90">
        <v>1</v>
      </c>
      <c r="X170" s="65" t="s">
        <v>671</v>
      </c>
      <c r="Y170" s="65">
        <f>SUMPRODUCT(('[2]Prog 89'!$C$5:$C$10000=A170)*'[2]Prog 89'!$E$5:$F$10000)</f>
        <v>0</v>
      </c>
      <c r="Z170" s="65">
        <f>SUMPRODUCT(('[2]Prog 89'!$C$5:$C$10000=A170)*'[2]Prog 89'!$G$5:$H$10000)</f>
        <v>0</v>
      </c>
    </row>
    <row r="171" spans="1:26" ht="12.75" customHeight="1" x14ac:dyDescent="0.25">
      <c r="A171" s="64">
        <v>70341</v>
      </c>
      <c r="B171" s="81">
        <f>VLOOKUP(A171,'[2]Pop commune'!$A$4:$G$3833,7,FALSE)</f>
        <v>69.662337662337706</v>
      </c>
      <c r="C171" s="82">
        <f>VLOOKUP(A171,'[2]Pop commune'!$A$4:$H$3833,5,FALSE)</f>
        <v>39.66883116883119</v>
      </c>
      <c r="D171" s="83">
        <f t="shared" si="5"/>
        <v>29.993506493506509</v>
      </c>
      <c r="E171" s="83">
        <f>VLOOKUP(A171,'[2]Pop commune'!$A$4:$G$3833,6,FALSE)</f>
        <v>29.993506493506509</v>
      </c>
      <c r="F171" s="83">
        <f t="shared" si="6"/>
        <v>298</v>
      </c>
      <c r="G171" s="83">
        <f>VLOOKUP(A171,'[2]Pop commune'!$A$4:$G$3833,4,FALSE)</f>
        <v>298</v>
      </c>
      <c r="H171" s="64">
        <v>70</v>
      </c>
      <c r="I171" s="122">
        <v>700784192</v>
      </c>
      <c r="J171" s="91" t="s">
        <v>846</v>
      </c>
      <c r="K171" s="91"/>
      <c r="L171" s="92" t="s">
        <v>817</v>
      </c>
      <c r="M171" s="65" t="s">
        <v>814</v>
      </c>
      <c r="N171" s="65" t="s">
        <v>662</v>
      </c>
      <c r="O171" s="64">
        <v>700785306</v>
      </c>
      <c r="P171" s="94" t="s">
        <v>815</v>
      </c>
      <c r="Q171" s="90">
        <v>1</v>
      </c>
      <c r="X171" s="65" t="s">
        <v>671</v>
      </c>
      <c r="Y171" s="65">
        <f>SUMPRODUCT(('[2]Prog 89'!$C$5:$C$10000=A171)*'[2]Prog 89'!$E$5:$F$10000)</f>
        <v>0</v>
      </c>
      <c r="Z171" s="65">
        <f>SUMPRODUCT(('[2]Prog 89'!$C$5:$C$10000=A171)*'[2]Prog 89'!$G$5:$H$10000)</f>
        <v>0</v>
      </c>
    </row>
    <row r="172" spans="1:26" ht="12.75" customHeight="1" x14ac:dyDescent="0.25">
      <c r="A172" s="64">
        <v>70343</v>
      </c>
      <c r="B172" s="81">
        <f>VLOOKUP(A172,'[2]Pop commune'!$A$4:$G$3833,7,FALSE)</f>
        <v>77.144295302013433</v>
      </c>
      <c r="C172" s="82">
        <f>VLOOKUP(A172,'[2]Pop commune'!$A$4:$H$3833,5,FALSE)</f>
        <v>50.778523489932887</v>
      </c>
      <c r="D172" s="83">
        <f t="shared" si="5"/>
        <v>26.365771812080538</v>
      </c>
      <c r="E172" s="83">
        <f>VLOOKUP(A172,'[2]Pop commune'!$A$4:$G$3833,6,FALSE)</f>
        <v>26.365771812080538</v>
      </c>
      <c r="F172" s="83">
        <f t="shared" si="6"/>
        <v>291</v>
      </c>
      <c r="G172" s="83">
        <f>VLOOKUP(A172,'[2]Pop commune'!$A$4:$G$3833,4,FALSE)</f>
        <v>291</v>
      </c>
      <c r="H172" s="64">
        <v>70</v>
      </c>
      <c r="I172" s="122">
        <v>700784192</v>
      </c>
      <c r="J172" s="91" t="s">
        <v>847</v>
      </c>
      <c r="K172" s="91"/>
      <c r="L172" s="92" t="s">
        <v>817</v>
      </c>
      <c r="M172" s="65" t="s">
        <v>814</v>
      </c>
      <c r="N172" s="65" t="s">
        <v>662</v>
      </c>
      <c r="O172" s="64">
        <v>700785306</v>
      </c>
      <c r="P172" s="94" t="s">
        <v>815</v>
      </c>
      <c r="Q172" s="90">
        <v>1</v>
      </c>
      <c r="X172" s="65" t="s">
        <v>671</v>
      </c>
      <c r="Y172" s="65">
        <f>SUMPRODUCT(('[2]Prog 89'!$C$5:$C$10000=A172)*'[2]Prog 89'!$E$5:$F$10000)</f>
        <v>0</v>
      </c>
      <c r="Z172" s="65">
        <f>SUMPRODUCT(('[2]Prog 89'!$C$5:$C$10000=A172)*'[2]Prog 89'!$G$5:$H$10000)</f>
        <v>0</v>
      </c>
    </row>
    <row r="173" spans="1:26" ht="12.75" customHeight="1" x14ac:dyDescent="0.25">
      <c r="A173" s="64">
        <v>70360</v>
      </c>
      <c r="B173" s="81">
        <f>VLOOKUP(A173,'[2]Pop commune'!$A$4:$G$3833,7,FALSE)</f>
        <v>30.03125</v>
      </c>
      <c r="C173" s="82">
        <f>VLOOKUP(A173,'[2]Pop commune'!$A$4:$H$3833,5,FALSE)</f>
        <v>16.46875</v>
      </c>
      <c r="D173" s="83">
        <f t="shared" si="5"/>
        <v>13.5625</v>
      </c>
      <c r="E173" s="83">
        <f>VLOOKUP(A173,'[2]Pop commune'!$A$4:$G$3833,6,FALSE)</f>
        <v>13.5625</v>
      </c>
      <c r="F173" s="83">
        <f t="shared" si="6"/>
        <v>62</v>
      </c>
      <c r="G173" s="83">
        <f>VLOOKUP(A173,'[2]Pop commune'!$A$4:$G$3833,4,FALSE)</f>
        <v>62</v>
      </c>
      <c r="H173" s="64">
        <v>70</v>
      </c>
      <c r="I173" s="122">
        <v>700784192</v>
      </c>
      <c r="J173" s="91" t="s">
        <v>848</v>
      </c>
      <c r="K173" s="91"/>
      <c r="L173" s="92" t="s">
        <v>813</v>
      </c>
      <c r="M173" s="65" t="s">
        <v>814</v>
      </c>
      <c r="N173" s="65" t="s">
        <v>662</v>
      </c>
      <c r="O173" s="64">
        <v>700785306</v>
      </c>
      <c r="P173" s="94" t="s">
        <v>815</v>
      </c>
      <c r="Q173" s="90">
        <v>1</v>
      </c>
      <c r="X173" s="65" t="s">
        <v>671</v>
      </c>
      <c r="Y173" s="65">
        <f>SUMPRODUCT(('[2]Prog 89'!$C$5:$C$10000=A173)*'[2]Prog 89'!$E$5:$F$10000)</f>
        <v>0</v>
      </c>
      <c r="Z173" s="65">
        <f>SUMPRODUCT(('[2]Prog 89'!$C$5:$C$10000=A173)*'[2]Prog 89'!$G$5:$H$10000)</f>
        <v>0</v>
      </c>
    </row>
    <row r="174" spans="1:26" ht="12.75" customHeight="1" x14ac:dyDescent="0.25">
      <c r="A174" s="64">
        <v>70372</v>
      </c>
      <c r="B174" s="81">
        <f>VLOOKUP(A174,'[2]Pop commune'!$A$4:$G$3833,7,FALSE)</f>
        <v>51.695639297543423</v>
      </c>
      <c r="C174" s="82">
        <f>VLOOKUP(A174,'[2]Pop commune'!$A$4:$H$3833,5,FALSE)</f>
        <v>37.08073062576392</v>
      </c>
      <c r="D174" s="83">
        <f t="shared" si="5"/>
        <v>14.614908671779499</v>
      </c>
      <c r="E174" s="83">
        <f>VLOOKUP(A174,'[2]Pop commune'!$A$4:$G$3833,6,FALSE)</f>
        <v>14.614908671779499</v>
      </c>
      <c r="F174" s="83">
        <f t="shared" si="6"/>
        <v>154</v>
      </c>
      <c r="G174" s="83">
        <f>VLOOKUP(A174,'[2]Pop commune'!$A$4:$G$3833,4,FALSE)</f>
        <v>154</v>
      </c>
      <c r="H174" s="64">
        <v>70</v>
      </c>
      <c r="I174" s="122">
        <v>700784192</v>
      </c>
      <c r="J174" s="91" t="s">
        <v>849</v>
      </c>
      <c r="K174" s="91"/>
      <c r="L174" s="92" t="s">
        <v>817</v>
      </c>
      <c r="M174" s="65" t="s">
        <v>814</v>
      </c>
      <c r="N174" s="65" t="s">
        <v>662</v>
      </c>
      <c r="O174" s="64">
        <v>700785306</v>
      </c>
      <c r="P174" s="94" t="s">
        <v>815</v>
      </c>
      <c r="Q174" s="90">
        <v>1</v>
      </c>
      <c r="X174" s="65" t="s">
        <v>671</v>
      </c>
      <c r="Y174" s="65">
        <f>SUMPRODUCT(('[2]Prog 89'!$C$5:$C$10000=A174)*'[2]Prog 89'!$E$5:$F$10000)</f>
        <v>0</v>
      </c>
      <c r="Z174" s="65">
        <f>SUMPRODUCT(('[2]Prog 89'!$C$5:$C$10000=A174)*'[2]Prog 89'!$G$5:$H$10000)</f>
        <v>0</v>
      </c>
    </row>
    <row r="175" spans="1:26" ht="12.75" customHeight="1" x14ac:dyDescent="0.25">
      <c r="A175" s="64">
        <v>70404</v>
      </c>
      <c r="B175" s="81">
        <f>VLOOKUP(A175,'[2]Pop commune'!$A$4:$G$3833,7,FALSE)</f>
        <v>209.9837662337672</v>
      </c>
      <c r="C175" s="82">
        <f>VLOOKUP(A175,'[2]Pop commune'!$A$4:$H$3833,5,FALSE)</f>
        <v>118.18181818181873</v>
      </c>
      <c r="D175" s="83">
        <f t="shared" si="5"/>
        <v>91.801948051948472</v>
      </c>
      <c r="E175" s="83">
        <f>VLOOKUP(A175,'[2]Pop commune'!$A$4:$G$3833,6,FALSE)</f>
        <v>91.801948051948472</v>
      </c>
      <c r="F175" s="83">
        <f t="shared" si="6"/>
        <v>650.00000000000296</v>
      </c>
      <c r="G175" s="83">
        <f>VLOOKUP(A175,'[2]Pop commune'!$A$4:$G$3833,4,FALSE)</f>
        <v>650.00000000000296</v>
      </c>
      <c r="H175" s="64">
        <v>70</v>
      </c>
      <c r="I175" s="122">
        <v>700784192</v>
      </c>
      <c r="J175" s="91" t="s">
        <v>850</v>
      </c>
      <c r="K175" s="91"/>
      <c r="L175" s="92" t="s">
        <v>813</v>
      </c>
      <c r="M175" s="65" t="s">
        <v>814</v>
      </c>
      <c r="N175" s="65" t="s">
        <v>662</v>
      </c>
      <c r="O175" s="64">
        <v>700785306</v>
      </c>
      <c r="P175" s="94" t="s">
        <v>815</v>
      </c>
      <c r="Q175" s="90">
        <v>1</v>
      </c>
      <c r="X175" s="65" t="s">
        <v>671</v>
      </c>
      <c r="Y175" s="65">
        <f>SUMPRODUCT(('[2]Prog 89'!$C$5:$C$10000=A175)*'[2]Prog 89'!$E$5:$F$10000)</f>
        <v>0</v>
      </c>
      <c r="Z175" s="65">
        <f>SUMPRODUCT(('[2]Prog 89'!$C$5:$C$10000=A175)*'[2]Prog 89'!$G$5:$H$10000)</f>
        <v>0</v>
      </c>
    </row>
    <row r="176" spans="1:26" ht="12.75" customHeight="1" x14ac:dyDescent="0.25">
      <c r="A176" s="64">
        <v>70411</v>
      </c>
      <c r="B176" s="81">
        <f>VLOOKUP(A176,'[2]Pop commune'!$A$4:$G$3833,7,FALSE)</f>
        <v>7.7777777777777697</v>
      </c>
      <c r="C176" s="82">
        <f>VLOOKUP(A176,'[2]Pop commune'!$A$4:$H$3833,5,FALSE)</f>
        <v>2.2222222222222201</v>
      </c>
      <c r="D176" s="83">
        <f t="shared" si="5"/>
        <v>5.55555555555555</v>
      </c>
      <c r="E176" s="83">
        <f>VLOOKUP(A176,'[2]Pop commune'!$A$4:$G$3833,6,FALSE)</f>
        <v>5.55555555555555</v>
      </c>
      <c r="F176" s="83">
        <f t="shared" si="6"/>
        <v>40</v>
      </c>
      <c r="G176" s="83">
        <f>VLOOKUP(A176,'[2]Pop commune'!$A$4:$G$3833,4,FALSE)</f>
        <v>40</v>
      </c>
      <c r="H176" s="64">
        <v>70</v>
      </c>
      <c r="I176" s="122">
        <v>700784192</v>
      </c>
      <c r="J176" s="91" t="s">
        <v>851</v>
      </c>
      <c r="K176" s="91"/>
      <c r="L176" s="92" t="s">
        <v>817</v>
      </c>
      <c r="M176" s="65" t="s">
        <v>814</v>
      </c>
      <c r="N176" s="65" t="s">
        <v>662</v>
      </c>
      <c r="O176" s="64">
        <v>700785306</v>
      </c>
      <c r="P176" s="94" t="s">
        <v>815</v>
      </c>
      <c r="Q176" s="90">
        <v>1</v>
      </c>
      <c r="X176" s="65" t="s">
        <v>671</v>
      </c>
      <c r="Y176" s="65">
        <f>SUMPRODUCT(('[2]Prog 89'!$C$5:$C$10000=A176)*'[2]Prog 89'!$E$5:$F$10000)</f>
        <v>0</v>
      </c>
      <c r="Z176" s="65">
        <f>SUMPRODUCT(('[2]Prog 89'!$C$5:$C$10000=A176)*'[2]Prog 89'!$G$5:$H$10000)</f>
        <v>0</v>
      </c>
    </row>
    <row r="177" spans="1:26" ht="12.75" customHeight="1" x14ac:dyDescent="0.25">
      <c r="A177" s="64">
        <v>70412</v>
      </c>
      <c r="B177" s="81">
        <f>VLOOKUP(A177,'[2]Pop commune'!$A$4:$G$3833,7,FALSE)</f>
        <v>11.492537313432891</v>
      </c>
      <c r="C177" s="82">
        <f>VLOOKUP(A177,'[2]Pop commune'!$A$4:$H$3833,5,FALSE)</f>
        <v>9.4029850746269101</v>
      </c>
      <c r="D177" s="83">
        <f t="shared" si="5"/>
        <v>2.0895522388059802</v>
      </c>
      <c r="E177" s="83">
        <f>VLOOKUP(A177,'[2]Pop commune'!$A$4:$G$3833,6,FALSE)</f>
        <v>2.0895522388059802</v>
      </c>
      <c r="F177" s="83">
        <f t="shared" si="6"/>
        <v>70.000000000000327</v>
      </c>
      <c r="G177" s="83">
        <f>VLOOKUP(A177,'[2]Pop commune'!$A$4:$G$3833,4,FALSE)</f>
        <v>70.000000000000327</v>
      </c>
      <c r="H177" s="64">
        <v>70</v>
      </c>
      <c r="I177" s="122">
        <v>700784192</v>
      </c>
      <c r="J177" s="91" t="s">
        <v>852</v>
      </c>
      <c r="K177" s="91"/>
      <c r="L177" s="92" t="s">
        <v>817</v>
      </c>
      <c r="M177" s="65" t="s">
        <v>814</v>
      </c>
      <c r="N177" s="65" t="s">
        <v>662</v>
      </c>
      <c r="O177" s="64">
        <v>700785306</v>
      </c>
      <c r="P177" s="94" t="s">
        <v>815</v>
      </c>
      <c r="Q177" s="90">
        <v>1</v>
      </c>
      <c r="X177" s="65" t="s">
        <v>671</v>
      </c>
      <c r="Y177" s="65">
        <f>SUMPRODUCT(('[2]Prog 89'!$C$5:$C$10000=A177)*'[2]Prog 89'!$E$5:$F$10000)</f>
        <v>0</v>
      </c>
      <c r="Z177" s="65">
        <f>SUMPRODUCT(('[2]Prog 89'!$C$5:$C$10000=A177)*'[2]Prog 89'!$G$5:$H$10000)</f>
        <v>0</v>
      </c>
    </row>
    <row r="178" spans="1:26" ht="12.75" customHeight="1" x14ac:dyDescent="0.25">
      <c r="A178" s="64">
        <v>70415</v>
      </c>
      <c r="B178" s="81">
        <f>VLOOKUP(A178,'[2]Pop commune'!$A$4:$G$3833,7,FALSE)</f>
        <v>264.67512296358126</v>
      </c>
      <c r="C178" s="82">
        <f>VLOOKUP(A178,'[2]Pop commune'!$A$4:$H$3833,5,FALSE)</f>
        <v>171.39763057708021</v>
      </c>
      <c r="D178" s="83">
        <f t="shared" si="5"/>
        <v>93.277492386501066</v>
      </c>
      <c r="E178" s="83">
        <f>VLOOKUP(A178,'[2]Pop commune'!$A$4:$G$3833,6,FALSE)</f>
        <v>93.277492386501066</v>
      </c>
      <c r="F178" s="83">
        <f t="shared" si="6"/>
        <v>781.9999999999992</v>
      </c>
      <c r="G178" s="83">
        <f>VLOOKUP(A178,'[2]Pop commune'!$A$4:$G$3833,4,FALSE)</f>
        <v>781.9999999999992</v>
      </c>
      <c r="H178" s="64">
        <v>70</v>
      </c>
      <c r="I178" s="122">
        <v>700784192</v>
      </c>
      <c r="J178" s="91" t="s">
        <v>853</v>
      </c>
      <c r="K178" s="91"/>
      <c r="L178" s="92" t="s">
        <v>817</v>
      </c>
      <c r="M178" s="65" t="s">
        <v>814</v>
      </c>
      <c r="N178" s="65" t="s">
        <v>662</v>
      </c>
      <c r="O178" s="64">
        <v>700785306</v>
      </c>
      <c r="P178" s="94" t="s">
        <v>815</v>
      </c>
      <c r="Q178" s="90">
        <v>1</v>
      </c>
      <c r="X178" s="65" t="s">
        <v>671</v>
      </c>
      <c r="Y178" s="65">
        <f>SUMPRODUCT(('[2]Prog 89'!$C$5:$C$10000=A178)*'[2]Prog 89'!$E$5:$F$10000)</f>
        <v>0</v>
      </c>
      <c r="Z178" s="65">
        <f>SUMPRODUCT(('[2]Prog 89'!$C$5:$C$10000=A178)*'[2]Prog 89'!$G$5:$H$10000)</f>
        <v>0</v>
      </c>
    </row>
    <row r="179" spans="1:26" ht="12.75" customHeight="1" x14ac:dyDescent="0.25">
      <c r="A179" s="64">
        <v>70419</v>
      </c>
      <c r="B179" s="81">
        <f>VLOOKUP(A179,'[2]Pop commune'!$A$4:$G$3833,7,FALSE)</f>
        <v>34.380530973451322</v>
      </c>
      <c r="C179" s="82">
        <f>VLOOKUP(A179,'[2]Pop commune'!$A$4:$H$3833,5,FALSE)</f>
        <v>22.592920353982297</v>
      </c>
      <c r="D179" s="83">
        <f t="shared" si="5"/>
        <v>11.787610619469024</v>
      </c>
      <c r="E179" s="83">
        <f>VLOOKUP(A179,'[2]Pop commune'!$A$4:$G$3833,6,FALSE)</f>
        <v>11.787610619469024</v>
      </c>
      <c r="F179" s="83">
        <f t="shared" si="6"/>
        <v>111</v>
      </c>
      <c r="G179" s="83">
        <f>VLOOKUP(A179,'[2]Pop commune'!$A$4:$G$3833,4,FALSE)</f>
        <v>111</v>
      </c>
      <c r="H179" s="64">
        <v>70</v>
      </c>
      <c r="I179" s="122">
        <v>700784192</v>
      </c>
      <c r="J179" s="91" t="s">
        <v>854</v>
      </c>
      <c r="K179" s="91"/>
      <c r="L179" s="92" t="s">
        <v>813</v>
      </c>
      <c r="M179" s="65" t="s">
        <v>814</v>
      </c>
      <c r="N179" s="65" t="s">
        <v>662</v>
      </c>
      <c r="O179" s="64">
        <v>700785306</v>
      </c>
      <c r="P179" s="94" t="s">
        <v>815</v>
      </c>
      <c r="Q179" s="90">
        <v>1</v>
      </c>
      <c r="X179" s="65" t="s">
        <v>671</v>
      </c>
      <c r="Y179" s="65">
        <f>SUMPRODUCT(('[2]Prog 89'!$C$5:$C$10000=A179)*'[2]Prog 89'!$E$5:$F$10000)</f>
        <v>0</v>
      </c>
      <c r="Z179" s="65">
        <f>SUMPRODUCT(('[2]Prog 89'!$C$5:$C$10000=A179)*'[2]Prog 89'!$G$5:$H$10000)</f>
        <v>0</v>
      </c>
    </row>
    <row r="180" spans="1:26" ht="12.75" customHeight="1" x14ac:dyDescent="0.25">
      <c r="A180" s="64">
        <v>70472</v>
      </c>
      <c r="B180" s="81">
        <f>VLOOKUP(A180,'[2]Pop commune'!$A$4:$G$3833,7,FALSE)</f>
        <v>271.7724123169171</v>
      </c>
      <c r="C180" s="82">
        <f>VLOOKUP(A180,'[2]Pop commune'!$A$4:$H$3833,5,FALSE)</f>
        <v>162.7868805916635</v>
      </c>
      <c r="D180" s="83">
        <f t="shared" si="5"/>
        <v>108.98553172525359</v>
      </c>
      <c r="E180" s="83">
        <f>VLOOKUP(A180,'[2]Pop commune'!$A$4:$G$3833,6,FALSE)</f>
        <v>108.98553172525359</v>
      </c>
      <c r="F180" s="83">
        <f t="shared" si="6"/>
        <v>601</v>
      </c>
      <c r="G180" s="83">
        <f>VLOOKUP(A180,'[2]Pop commune'!$A$4:$G$3833,4,FALSE)</f>
        <v>601</v>
      </c>
      <c r="H180" s="64">
        <v>70</v>
      </c>
      <c r="I180" s="122">
        <v>700784192</v>
      </c>
      <c r="J180" s="91" t="s">
        <v>855</v>
      </c>
      <c r="K180" s="91"/>
      <c r="L180" s="92" t="s">
        <v>817</v>
      </c>
      <c r="M180" s="65" t="s">
        <v>814</v>
      </c>
      <c r="N180" s="65" t="s">
        <v>662</v>
      </c>
      <c r="O180" s="64">
        <v>700785306</v>
      </c>
      <c r="P180" s="94" t="s">
        <v>815</v>
      </c>
      <c r="Q180" s="90">
        <v>1</v>
      </c>
      <c r="X180" s="65" t="s">
        <v>671</v>
      </c>
      <c r="Y180" s="65">
        <f>SUMPRODUCT(('[2]Prog 89'!$C$5:$C$10000=A180)*'[2]Prog 89'!$E$5:$F$10000)</f>
        <v>0</v>
      </c>
      <c r="Z180" s="65">
        <f>SUMPRODUCT(('[2]Prog 89'!$C$5:$C$10000=A180)*'[2]Prog 89'!$G$5:$H$10000)</f>
        <v>0</v>
      </c>
    </row>
    <row r="181" spans="1:26" ht="12.75" customHeight="1" x14ac:dyDescent="0.25">
      <c r="A181" s="64">
        <v>70476</v>
      </c>
      <c r="B181" s="81">
        <f>VLOOKUP(A181,'[2]Pop commune'!$A$4:$G$3833,7,FALSE)</f>
        <v>20.666666666666664</v>
      </c>
      <c r="C181" s="82">
        <f>VLOOKUP(A181,'[2]Pop commune'!$A$4:$H$3833,5,FALSE)</f>
        <v>12.793650793650793</v>
      </c>
      <c r="D181" s="83">
        <f t="shared" si="5"/>
        <v>7.8730158730158717</v>
      </c>
      <c r="E181" s="83">
        <f>VLOOKUP(A181,'[2]Pop commune'!$A$4:$G$3833,6,FALSE)</f>
        <v>7.8730158730158717</v>
      </c>
      <c r="F181" s="83">
        <f t="shared" si="6"/>
        <v>62</v>
      </c>
      <c r="G181" s="83">
        <f>VLOOKUP(A181,'[2]Pop commune'!$A$4:$G$3833,4,FALSE)</f>
        <v>62</v>
      </c>
      <c r="H181" s="64">
        <v>70</v>
      </c>
      <c r="I181" s="122">
        <v>700784192</v>
      </c>
      <c r="J181" s="91" t="s">
        <v>856</v>
      </c>
      <c r="K181" s="91"/>
      <c r="L181" s="92" t="s">
        <v>817</v>
      </c>
      <c r="M181" s="65" t="s">
        <v>814</v>
      </c>
      <c r="N181" s="65" t="s">
        <v>662</v>
      </c>
      <c r="O181" s="64">
        <v>700785306</v>
      </c>
      <c r="P181" s="94" t="s">
        <v>815</v>
      </c>
      <c r="Q181" s="90">
        <v>1</v>
      </c>
      <c r="X181" s="65" t="s">
        <v>671</v>
      </c>
      <c r="Y181" s="65">
        <f>SUMPRODUCT(('[2]Prog 89'!$C$5:$C$10000=A181)*'[2]Prog 89'!$E$5:$F$10000)</f>
        <v>0</v>
      </c>
      <c r="Z181" s="65">
        <f>SUMPRODUCT(('[2]Prog 89'!$C$5:$C$10000=A181)*'[2]Prog 89'!$G$5:$H$10000)</f>
        <v>0</v>
      </c>
    </row>
    <row r="182" spans="1:26" ht="12.75" customHeight="1" x14ac:dyDescent="0.25">
      <c r="A182" s="64">
        <v>70485</v>
      </c>
      <c r="B182" s="81">
        <f>VLOOKUP(A182,'[2]Pop commune'!$A$4:$G$3833,7,FALSE)</f>
        <v>87.241379310344854</v>
      </c>
      <c r="C182" s="82">
        <f>VLOOKUP(A182,'[2]Pop commune'!$A$4:$H$3833,5,FALSE)</f>
        <v>47.586206896551744</v>
      </c>
      <c r="D182" s="83">
        <f t="shared" si="5"/>
        <v>39.655172413793117</v>
      </c>
      <c r="E182" s="83">
        <f>VLOOKUP(A182,'[2]Pop commune'!$A$4:$G$3833,6,FALSE)</f>
        <v>39.655172413793117</v>
      </c>
      <c r="F182" s="83">
        <f t="shared" si="6"/>
        <v>230</v>
      </c>
      <c r="G182" s="83">
        <f>VLOOKUP(A182,'[2]Pop commune'!$A$4:$G$3833,4,FALSE)</f>
        <v>230</v>
      </c>
      <c r="H182" s="64">
        <v>70</v>
      </c>
      <c r="I182" s="122">
        <v>700784192</v>
      </c>
      <c r="J182" s="91" t="s">
        <v>857</v>
      </c>
      <c r="K182" s="91"/>
      <c r="L182" s="92" t="s">
        <v>813</v>
      </c>
      <c r="M182" s="65" t="s">
        <v>814</v>
      </c>
      <c r="N182" s="65" t="s">
        <v>662</v>
      </c>
      <c r="O182" s="64">
        <v>700785306</v>
      </c>
      <c r="P182" s="94" t="s">
        <v>815</v>
      </c>
      <c r="Q182" s="90">
        <v>1</v>
      </c>
      <c r="X182" s="65" t="s">
        <v>671</v>
      </c>
      <c r="Y182" s="65">
        <f>SUMPRODUCT(('[2]Prog 89'!$C$5:$C$10000=A182)*'[2]Prog 89'!$E$5:$F$10000)</f>
        <v>0</v>
      </c>
      <c r="Z182" s="65">
        <f>SUMPRODUCT(('[2]Prog 89'!$C$5:$C$10000=A182)*'[2]Prog 89'!$G$5:$H$10000)</f>
        <v>0</v>
      </c>
    </row>
    <row r="183" spans="1:26" ht="12.75" customHeight="1" x14ac:dyDescent="0.25">
      <c r="A183" s="64">
        <v>70488</v>
      </c>
      <c r="B183" s="81">
        <f>VLOOKUP(A183,'[2]Pop commune'!$A$4:$G$3833,7,FALSE)</f>
        <v>58.783783783783576</v>
      </c>
      <c r="C183" s="82">
        <f>VLOOKUP(A183,'[2]Pop commune'!$A$4:$H$3833,5,FALSE)</f>
        <v>37.499999999999872</v>
      </c>
      <c r="D183" s="83">
        <f t="shared" si="5"/>
        <v>21.283783783783708</v>
      </c>
      <c r="E183" s="83">
        <f>VLOOKUP(A183,'[2]Pop commune'!$A$4:$G$3833,6,FALSE)</f>
        <v>21.283783783783708</v>
      </c>
      <c r="F183" s="83">
        <f t="shared" si="6"/>
        <v>224.99999999999923</v>
      </c>
      <c r="G183" s="83">
        <f>VLOOKUP(A183,'[2]Pop commune'!$A$4:$G$3833,4,FALSE)</f>
        <v>224.99999999999923</v>
      </c>
      <c r="H183" s="64">
        <v>70</v>
      </c>
      <c r="I183" s="122">
        <v>700784192</v>
      </c>
      <c r="J183" s="91" t="s">
        <v>858</v>
      </c>
      <c r="K183" s="91"/>
      <c r="L183" s="92" t="s">
        <v>817</v>
      </c>
      <c r="M183" s="65" t="s">
        <v>814</v>
      </c>
      <c r="N183" s="65" t="s">
        <v>662</v>
      </c>
      <c r="O183" s="64">
        <v>700785306</v>
      </c>
      <c r="P183" s="94" t="s">
        <v>815</v>
      </c>
      <c r="Q183" s="90">
        <v>1</v>
      </c>
      <c r="X183" s="65" t="s">
        <v>671</v>
      </c>
      <c r="Y183" s="65">
        <f>SUMPRODUCT(('[2]Prog 89'!$C$5:$C$10000=A183)*'[2]Prog 89'!$E$5:$F$10000)</f>
        <v>0</v>
      </c>
      <c r="Z183" s="65">
        <f>SUMPRODUCT(('[2]Prog 89'!$C$5:$C$10000=A183)*'[2]Prog 89'!$G$5:$H$10000)</f>
        <v>0</v>
      </c>
    </row>
    <row r="184" spans="1:26" ht="12.75" customHeight="1" x14ac:dyDescent="0.25">
      <c r="A184" s="64">
        <v>70518</v>
      </c>
      <c r="B184" s="81">
        <f>VLOOKUP(A184,'[2]Pop commune'!$A$4:$G$3833,7,FALSE)</f>
        <v>34.971428571428561</v>
      </c>
      <c r="C184" s="82">
        <f>VLOOKUP(A184,'[2]Pop commune'!$A$4:$H$3833,5,FALSE)</f>
        <v>29.142857142857132</v>
      </c>
      <c r="D184" s="83">
        <f t="shared" si="5"/>
        <v>5.8285714285714256</v>
      </c>
      <c r="E184" s="83">
        <f>VLOOKUP(A184,'[2]Pop commune'!$A$4:$G$3833,6,FALSE)</f>
        <v>5.8285714285714256</v>
      </c>
      <c r="F184" s="83">
        <f t="shared" si="6"/>
        <v>102</v>
      </c>
      <c r="G184" s="83">
        <f>VLOOKUP(A184,'[2]Pop commune'!$A$4:$G$3833,4,FALSE)</f>
        <v>102</v>
      </c>
      <c r="H184" s="64">
        <v>70</v>
      </c>
      <c r="I184" s="122">
        <v>700784192</v>
      </c>
      <c r="J184" s="91" t="s">
        <v>859</v>
      </c>
      <c r="K184" s="91"/>
      <c r="L184" s="92" t="s">
        <v>817</v>
      </c>
      <c r="M184" s="65" t="s">
        <v>814</v>
      </c>
      <c r="N184" s="65" t="s">
        <v>662</v>
      </c>
      <c r="O184" s="64">
        <v>700785306</v>
      </c>
      <c r="P184" s="94" t="s">
        <v>815</v>
      </c>
      <c r="Q184" s="90">
        <v>1</v>
      </c>
      <c r="X184" s="65" t="s">
        <v>671</v>
      </c>
      <c r="Y184" s="65">
        <f>SUMPRODUCT(('[2]Prog 89'!$C$5:$C$10000=A184)*'[2]Prog 89'!$E$5:$F$10000)</f>
        <v>0</v>
      </c>
      <c r="Z184" s="65">
        <f>SUMPRODUCT(('[2]Prog 89'!$C$5:$C$10000=A184)*'[2]Prog 89'!$G$5:$H$10000)</f>
        <v>0</v>
      </c>
    </row>
    <row r="185" spans="1:26" ht="12.75" customHeight="1" x14ac:dyDescent="0.25">
      <c r="A185" s="64">
        <v>70526</v>
      </c>
      <c r="B185" s="81">
        <f>VLOOKUP(A185,'[2]Pop commune'!$A$4:$G$3833,7,FALSE)</f>
        <v>177.47023809523819</v>
      </c>
      <c r="C185" s="82">
        <f>VLOOKUP(A185,'[2]Pop commune'!$A$4:$H$3833,5,FALSE)</f>
        <v>110.6696428571429</v>
      </c>
      <c r="D185" s="83">
        <f t="shared" si="5"/>
        <v>66.800595238095269</v>
      </c>
      <c r="E185" s="83">
        <f>VLOOKUP(A185,'[2]Pop commune'!$A$4:$G$3833,6,FALSE)</f>
        <v>66.800595238095269</v>
      </c>
      <c r="F185" s="83">
        <f t="shared" si="6"/>
        <v>670</v>
      </c>
      <c r="G185" s="83">
        <f>VLOOKUP(A185,'[2]Pop commune'!$A$4:$G$3833,4,FALSE)</f>
        <v>670</v>
      </c>
      <c r="H185" s="64">
        <v>70</v>
      </c>
      <c r="I185" s="122">
        <v>700784192</v>
      </c>
      <c r="J185" s="91" t="s">
        <v>860</v>
      </c>
      <c r="K185" s="91"/>
      <c r="L185" s="92" t="s">
        <v>813</v>
      </c>
      <c r="M185" s="65" t="s">
        <v>814</v>
      </c>
      <c r="N185" s="65" t="s">
        <v>662</v>
      </c>
      <c r="O185" s="64">
        <v>700785306</v>
      </c>
      <c r="P185" s="94" t="s">
        <v>815</v>
      </c>
      <c r="Q185" s="90">
        <v>1</v>
      </c>
      <c r="X185" s="65" t="s">
        <v>671</v>
      </c>
      <c r="Y185" s="65">
        <f>SUMPRODUCT(('[2]Prog 89'!$C$5:$C$10000=A185)*'[2]Prog 89'!$E$5:$F$10000)</f>
        <v>0</v>
      </c>
      <c r="Z185" s="65">
        <f>SUMPRODUCT(('[2]Prog 89'!$C$5:$C$10000=A185)*'[2]Prog 89'!$G$5:$H$10000)</f>
        <v>0</v>
      </c>
    </row>
    <row r="186" spans="1:26" ht="12.75" customHeight="1" x14ac:dyDescent="0.25">
      <c r="A186" s="64">
        <v>70545</v>
      </c>
      <c r="B186" s="81">
        <f>VLOOKUP(A186,'[2]Pop commune'!$A$4:$G$3833,7,FALSE)</f>
        <v>35.156862745097939</v>
      </c>
      <c r="C186" s="82">
        <f>VLOOKUP(A186,'[2]Pop commune'!$A$4:$H$3833,5,FALSE)</f>
        <v>23.437908496731961</v>
      </c>
      <c r="D186" s="83">
        <f t="shared" si="5"/>
        <v>11.71895424836598</v>
      </c>
      <c r="E186" s="83">
        <f>VLOOKUP(A186,'[2]Pop commune'!$A$4:$G$3833,6,FALSE)</f>
        <v>11.71895424836598</v>
      </c>
      <c r="F186" s="83">
        <f t="shared" si="6"/>
        <v>163</v>
      </c>
      <c r="G186" s="83">
        <f>VLOOKUP(A186,'[2]Pop commune'!$A$4:$G$3833,4,FALSE)</f>
        <v>163</v>
      </c>
      <c r="H186" s="64">
        <v>70</v>
      </c>
      <c r="I186" s="122">
        <v>700784192</v>
      </c>
      <c r="J186" s="91" t="s">
        <v>861</v>
      </c>
      <c r="K186" s="91"/>
      <c r="L186" s="92" t="s">
        <v>817</v>
      </c>
      <c r="M186" s="65" t="s">
        <v>814</v>
      </c>
      <c r="N186" s="65" t="s">
        <v>662</v>
      </c>
      <c r="O186" s="64">
        <v>700785306</v>
      </c>
      <c r="P186" s="94" t="s">
        <v>815</v>
      </c>
      <c r="Q186" s="90">
        <v>1</v>
      </c>
      <c r="X186" s="65" t="s">
        <v>671</v>
      </c>
      <c r="Y186" s="65">
        <f>SUMPRODUCT(('[2]Prog 89'!$C$5:$C$10000=A186)*'[2]Prog 89'!$E$5:$F$10000)</f>
        <v>0</v>
      </c>
      <c r="Z186" s="65">
        <f>SUMPRODUCT(('[2]Prog 89'!$C$5:$C$10000=A186)*'[2]Prog 89'!$G$5:$H$10000)</f>
        <v>0</v>
      </c>
    </row>
    <row r="187" spans="1:26" ht="12.75" customHeight="1" x14ac:dyDescent="0.25">
      <c r="A187" s="64">
        <v>70555</v>
      </c>
      <c r="B187" s="81">
        <f>VLOOKUP(A187,'[2]Pop commune'!$A$4:$G$3833,7,FALSE)</f>
        <v>43.909090909091105</v>
      </c>
      <c r="C187" s="82">
        <f>VLOOKUP(A187,'[2]Pop commune'!$A$4:$H$3833,5,FALSE)</f>
        <v>29.272727272727401</v>
      </c>
      <c r="D187" s="83">
        <f t="shared" si="5"/>
        <v>14.636363636363701</v>
      </c>
      <c r="E187" s="83">
        <f>VLOOKUP(A187,'[2]Pop commune'!$A$4:$G$3833,6,FALSE)</f>
        <v>14.636363636363701</v>
      </c>
      <c r="F187" s="83">
        <f t="shared" si="6"/>
        <v>184.0000000000008</v>
      </c>
      <c r="G187" s="83">
        <f>VLOOKUP(A187,'[2]Pop commune'!$A$4:$G$3833,4,FALSE)</f>
        <v>184.0000000000008</v>
      </c>
      <c r="H187" s="64">
        <v>70</v>
      </c>
      <c r="I187" s="122">
        <v>700784192</v>
      </c>
      <c r="J187" s="91" t="s">
        <v>862</v>
      </c>
      <c r="K187" s="91"/>
      <c r="L187" s="92" t="s">
        <v>829</v>
      </c>
      <c r="M187" s="65" t="s">
        <v>814</v>
      </c>
      <c r="N187" s="65" t="s">
        <v>662</v>
      </c>
      <c r="O187" s="64">
        <v>700785306</v>
      </c>
      <c r="P187" s="94" t="s">
        <v>815</v>
      </c>
      <c r="Q187" s="90">
        <v>1</v>
      </c>
      <c r="X187" s="65" t="s">
        <v>671</v>
      </c>
      <c r="Y187" s="65">
        <f>SUMPRODUCT(('[2]Prog 89'!$C$5:$C$10000=A187)*'[2]Prog 89'!$E$5:$F$10000)</f>
        <v>0</v>
      </c>
      <c r="Z187" s="65">
        <f>SUMPRODUCT(('[2]Prog 89'!$C$5:$C$10000=A187)*'[2]Prog 89'!$G$5:$H$10000)</f>
        <v>0</v>
      </c>
    </row>
    <row r="188" spans="1:26" ht="12.75" customHeight="1" x14ac:dyDescent="0.25">
      <c r="A188" s="64">
        <v>70120</v>
      </c>
      <c r="B188" s="81">
        <f>VLOOKUP(A188,'[2]Pop commune'!$A$4:$G$3833,7,FALSE)</f>
        <v>969.51018791236561</v>
      </c>
      <c r="C188" s="82">
        <f>VLOOKUP(A188,'[2]Pop commune'!$A$4:$H$3833,5,FALSE)</f>
        <v>646.33997887061378</v>
      </c>
      <c r="D188" s="83">
        <f t="shared" si="5"/>
        <v>323.17020904175183</v>
      </c>
      <c r="E188" s="83">
        <f>VLOOKUP(A188,'[2]Pop commune'!$A$4:$G$3833,6,FALSE)</f>
        <v>323.17020904175183</v>
      </c>
      <c r="F188" s="83">
        <f t="shared" si="6"/>
        <v>3799.0000000000159</v>
      </c>
      <c r="G188" s="83">
        <f>VLOOKUP(A188,'[2]Pop commune'!$A$4:$G$3833,4,FALSE)</f>
        <v>3799.0000000000159</v>
      </c>
      <c r="H188" s="64">
        <v>70</v>
      </c>
      <c r="I188" s="122">
        <v>700784705</v>
      </c>
      <c r="J188" s="91" t="s">
        <v>863</v>
      </c>
      <c r="K188" s="121" t="s">
        <v>4784</v>
      </c>
      <c r="L188" s="92" t="s">
        <v>864</v>
      </c>
      <c r="M188" s="101" t="s">
        <v>865</v>
      </c>
      <c r="N188" s="65" t="s">
        <v>662</v>
      </c>
      <c r="O188" s="64">
        <v>700785306</v>
      </c>
      <c r="P188" s="94" t="s">
        <v>815</v>
      </c>
      <c r="Q188" s="90">
        <v>1</v>
      </c>
      <c r="S188" s="65">
        <v>27</v>
      </c>
      <c r="U188" s="65">
        <v>5</v>
      </c>
      <c r="X188" s="65" t="s">
        <v>733</v>
      </c>
      <c r="Y188" s="65">
        <f>SUMPRODUCT(('[2]Prog 89'!$C$5:$C$10000=A188)*'[2]Prog 89'!$E$5:$F$10000)</f>
        <v>0</v>
      </c>
      <c r="Z188" s="65">
        <f>SUMPRODUCT(('[2]Prog 89'!$C$5:$C$10000=A188)*'[2]Prog 89'!$G$5:$H$10000)</f>
        <v>0</v>
      </c>
    </row>
    <row r="189" spans="1:26" ht="12.75" customHeight="1" x14ac:dyDescent="0.25">
      <c r="A189" s="64">
        <v>70157</v>
      </c>
      <c r="B189" s="81">
        <f>VLOOKUP(A189,'[2]Pop commune'!$A$4:$G$3833,7,FALSE)</f>
        <v>99.010362694300881</v>
      </c>
      <c r="C189" s="82">
        <f>VLOOKUP(A189,'[2]Pop commune'!$A$4:$H$3833,5,FALSE)</f>
        <v>68.388601036269677</v>
      </c>
      <c r="D189" s="83">
        <f t="shared" si="5"/>
        <v>30.6217616580312</v>
      </c>
      <c r="E189" s="83">
        <f>VLOOKUP(A189,'[2]Pop commune'!$A$4:$G$3833,6,FALSE)</f>
        <v>30.6217616580312</v>
      </c>
      <c r="F189" s="83">
        <f t="shared" si="6"/>
        <v>394.00000000000142</v>
      </c>
      <c r="G189" s="83">
        <f>VLOOKUP(A189,'[2]Pop commune'!$A$4:$G$3833,4,FALSE)</f>
        <v>394.00000000000142</v>
      </c>
      <c r="H189" s="64">
        <v>70</v>
      </c>
      <c r="I189" s="122">
        <v>700784705</v>
      </c>
      <c r="J189" s="91" t="s">
        <v>866</v>
      </c>
      <c r="K189" s="91"/>
      <c r="L189" s="92" t="s">
        <v>864</v>
      </c>
      <c r="M189" s="101" t="s">
        <v>865</v>
      </c>
      <c r="N189" s="65" t="s">
        <v>662</v>
      </c>
      <c r="O189" s="64">
        <v>700785306</v>
      </c>
      <c r="P189" s="94" t="s">
        <v>815</v>
      </c>
      <c r="Q189" s="90">
        <v>1</v>
      </c>
      <c r="X189" s="65" t="s">
        <v>733</v>
      </c>
      <c r="Y189" s="65">
        <f>SUMPRODUCT(('[2]Prog 89'!$C$5:$C$10000=A189)*'[2]Prog 89'!$E$5:$F$10000)</f>
        <v>0</v>
      </c>
      <c r="Z189" s="65">
        <f>SUMPRODUCT(('[2]Prog 89'!$C$5:$C$10000=A189)*'[2]Prog 89'!$G$5:$H$10000)</f>
        <v>0</v>
      </c>
    </row>
    <row r="190" spans="1:26" ht="12.75" customHeight="1" x14ac:dyDescent="0.25">
      <c r="A190" s="64">
        <v>70205</v>
      </c>
      <c r="B190" s="81">
        <f>VLOOKUP(A190,'[2]Pop commune'!$A$4:$G$3833,7,FALSE)</f>
        <v>54.044334975369622</v>
      </c>
      <c r="C190" s="82">
        <f>VLOOKUP(A190,'[2]Pop commune'!$A$4:$H$3833,5,FALSE)</f>
        <v>34.669950738916363</v>
      </c>
      <c r="D190" s="83">
        <f t="shared" si="5"/>
        <v>19.37438423645326</v>
      </c>
      <c r="E190" s="83">
        <f>VLOOKUP(A190,'[2]Pop commune'!$A$4:$G$3833,6,FALSE)</f>
        <v>19.37438423645326</v>
      </c>
      <c r="F190" s="83">
        <f t="shared" si="6"/>
        <v>207.00000000000065</v>
      </c>
      <c r="G190" s="83">
        <f>VLOOKUP(A190,'[2]Pop commune'!$A$4:$G$3833,4,FALSE)</f>
        <v>207.00000000000065</v>
      </c>
      <c r="H190" s="64">
        <v>70</v>
      </c>
      <c r="I190" s="122">
        <v>700784705</v>
      </c>
      <c r="J190" s="91" t="s">
        <v>867</v>
      </c>
      <c r="K190" s="91"/>
      <c r="L190" s="92" t="s">
        <v>864</v>
      </c>
      <c r="M190" s="101" t="s">
        <v>865</v>
      </c>
      <c r="N190" s="65" t="s">
        <v>662</v>
      </c>
      <c r="O190" s="64">
        <v>700785306</v>
      </c>
      <c r="P190" s="94" t="s">
        <v>815</v>
      </c>
      <c r="Q190" s="90">
        <v>1</v>
      </c>
      <c r="X190" s="65" t="s">
        <v>733</v>
      </c>
      <c r="Y190" s="65">
        <f>SUMPRODUCT(('[2]Prog 89'!$C$5:$C$10000=A190)*'[2]Prog 89'!$E$5:$F$10000)</f>
        <v>0</v>
      </c>
      <c r="Z190" s="65">
        <f>SUMPRODUCT(('[2]Prog 89'!$C$5:$C$10000=A190)*'[2]Prog 89'!$G$5:$H$10000)</f>
        <v>0</v>
      </c>
    </row>
    <row r="191" spans="1:26" ht="12.75" customHeight="1" x14ac:dyDescent="0.25">
      <c r="A191" s="64">
        <v>70215</v>
      </c>
      <c r="B191" s="81">
        <f>VLOOKUP(A191,'[2]Pop commune'!$A$4:$G$3833,7,FALSE)</f>
        <v>70</v>
      </c>
      <c r="C191" s="82">
        <f>VLOOKUP(A191,'[2]Pop commune'!$A$4:$H$3833,5,FALSE)</f>
        <v>60</v>
      </c>
      <c r="D191" s="83">
        <f t="shared" si="5"/>
        <v>10</v>
      </c>
      <c r="E191" s="83">
        <f>VLOOKUP(A191,'[2]Pop commune'!$A$4:$G$3833,6,FALSE)</f>
        <v>10</v>
      </c>
      <c r="F191" s="83">
        <f t="shared" si="6"/>
        <v>254</v>
      </c>
      <c r="G191" s="83">
        <f>VLOOKUP(A191,'[2]Pop commune'!$A$4:$G$3833,4,FALSE)</f>
        <v>254</v>
      </c>
      <c r="H191" s="64">
        <v>70</v>
      </c>
      <c r="I191" s="122">
        <v>700784705</v>
      </c>
      <c r="J191" s="91" t="s">
        <v>868</v>
      </c>
      <c r="K191" s="91"/>
      <c r="L191" s="92" t="s">
        <v>864</v>
      </c>
      <c r="M191" s="101" t="s">
        <v>865</v>
      </c>
      <c r="N191" s="65" t="s">
        <v>662</v>
      </c>
      <c r="O191" s="64">
        <v>700785306</v>
      </c>
      <c r="P191" s="94" t="s">
        <v>815</v>
      </c>
      <c r="Q191" s="90">
        <v>1</v>
      </c>
      <c r="X191" s="65" t="s">
        <v>733</v>
      </c>
      <c r="Y191" s="65">
        <f>SUMPRODUCT(('[2]Prog 89'!$C$5:$C$10000=A191)*'[2]Prog 89'!$E$5:$F$10000)</f>
        <v>0</v>
      </c>
      <c r="Z191" s="65">
        <f>SUMPRODUCT(('[2]Prog 89'!$C$5:$C$10000=A191)*'[2]Prog 89'!$G$5:$H$10000)</f>
        <v>0</v>
      </c>
    </row>
    <row r="192" spans="1:26" ht="12.75" customHeight="1" x14ac:dyDescent="0.25">
      <c r="A192" s="64">
        <v>70248</v>
      </c>
      <c r="B192" s="81">
        <f>VLOOKUP(A192,'[2]Pop commune'!$A$4:$G$3833,7,FALSE)</f>
        <v>327.60000000000002</v>
      </c>
      <c r="C192" s="82">
        <f>VLOOKUP(A192,'[2]Pop commune'!$A$4:$H$3833,5,FALSE)</f>
        <v>227.17500000000001</v>
      </c>
      <c r="D192" s="83">
        <f t="shared" si="5"/>
        <v>100.425</v>
      </c>
      <c r="E192" s="83">
        <f>VLOOKUP(A192,'[2]Pop commune'!$A$4:$G$3833,6,FALSE)</f>
        <v>100.425</v>
      </c>
      <c r="F192" s="83">
        <f t="shared" si="6"/>
        <v>1326</v>
      </c>
      <c r="G192" s="83">
        <f>VLOOKUP(A192,'[2]Pop commune'!$A$4:$G$3833,4,FALSE)</f>
        <v>1326</v>
      </c>
      <c r="H192" s="64">
        <v>70</v>
      </c>
      <c r="I192" s="122">
        <v>700784705</v>
      </c>
      <c r="J192" s="91" t="s">
        <v>869</v>
      </c>
      <c r="K192" s="91"/>
      <c r="L192" s="92" t="s">
        <v>864</v>
      </c>
      <c r="M192" s="101" t="s">
        <v>865</v>
      </c>
      <c r="N192" s="65" t="s">
        <v>662</v>
      </c>
      <c r="O192" s="64">
        <v>700785306</v>
      </c>
      <c r="P192" s="94" t="s">
        <v>815</v>
      </c>
      <c r="Q192" s="90">
        <v>1</v>
      </c>
      <c r="X192" s="65" t="s">
        <v>733</v>
      </c>
      <c r="Y192" s="65">
        <f>SUMPRODUCT(('[2]Prog 89'!$C$5:$C$10000=A192)*'[2]Prog 89'!$E$5:$F$10000)</f>
        <v>0</v>
      </c>
      <c r="Z192" s="65">
        <f>SUMPRODUCT(('[2]Prog 89'!$C$5:$C$10000=A192)*'[2]Prog 89'!$G$5:$H$10000)</f>
        <v>0</v>
      </c>
    </row>
    <row r="193" spans="1:26" ht="12.75" customHeight="1" x14ac:dyDescent="0.25">
      <c r="A193" s="64">
        <v>70254</v>
      </c>
      <c r="B193" s="81">
        <f>VLOOKUP(A193,'[2]Pop commune'!$A$4:$G$3833,7,FALSE)</f>
        <v>51.015151515151516</v>
      </c>
      <c r="C193" s="82">
        <f>VLOOKUP(A193,'[2]Pop commune'!$A$4:$H$3833,5,FALSE)</f>
        <v>29.43181818181818</v>
      </c>
      <c r="D193" s="83">
        <f t="shared" si="5"/>
        <v>21.583333333333332</v>
      </c>
      <c r="E193" s="83">
        <f>VLOOKUP(A193,'[2]Pop commune'!$A$4:$G$3833,6,FALSE)</f>
        <v>21.583333333333332</v>
      </c>
      <c r="F193" s="83">
        <f t="shared" si="6"/>
        <v>259</v>
      </c>
      <c r="G193" s="83">
        <f>VLOOKUP(A193,'[2]Pop commune'!$A$4:$G$3833,4,FALSE)</f>
        <v>259</v>
      </c>
      <c r="H193" s="64">
        <v>70</v>
      </c>
      <c r="I193" s="122">
        <v>700784705</v>
      </c>
      <c r="J193" s="91" t="s">
        <v>870</v>
      </c>
      <c r="K193" s="91"/>
      <c r="L193" s="92" t="s">
        <v>864</v>
      </c>
      <c r="M193" s="101" t="s">
        <v>865</v>
      </c>
      <c r="N193" s="65" t="s">
        <v>662</v>
      </c>
      <c r="O193" s="64">
        <v>700785306</v>
      </c>
      <c r="P193" s="94" t="s">
        <v>815</v>
      </c>
      <c r="Q193" s="90">
        <v>1</v>
      </c>
      <c r="X193" s="65" t="s">
        <v>733</v>
      </c>
      <c r="Y193" s="65">
        <f>SUMPRODUCT(('[2]Prog 89'!$C$5:$C$10000=A193)*'[2]Prog 89'!$E$5:$F$10000)</f>
        <v>0</v>
      </c>
      <c r="Z193" s="65">
        <f>SUMPRODUCT(('[2]Prog 89'!$C$5:$C$10000=A193)*'[2]Prog 89'!$G$5:$H$10000)</f>
        <v>0</v>
      </c>
    </row>
    <row r="194" spans="1:26" ht="12.75" customHeight="1" x14ac:dyDescent="0.25">
      <c r="A194" s="64">
        <v>70413</v>
      </c>
      <c r="B194" s="81">
        <f>VLOOKUP(A194,'[2]Pop commune'!$A$4:$G$3833,7,FALSE)</f>
        <v>460.40295466123109</v>
      </c>
      <c r="C194" s="82">
        <f>VLOOKUP(A194,'[2]Pop commune'!$A$4:$H$3833,5,FALSE)</f>
        <v>329.00254712175121</v>
      </c>
      <c r="D194" s="83">
        <f t="shared" si="5"/>
        <v>131.40040753947991</v>
      </c>
      <c r="E194" s="83">
        <f>VLOOKUP(A194,'[2]Pop commune'!$A$4:$G$3833,6,FALSE)</f>
        <v>131.40040753947991</v>
      </c>
      <c r="F194" s="83">
        <f t="shared" si="6"/>
        <v>1968.9999999999927</v>
      </c>
      <c r="G194" s="83">
        <f>VLOOKUP(A194,'[2]Pop commune'!$A$4:$G$3833,4,FALSE)</f>
        <v>1968.9999999999927</v>
      </c>
      <c r="H194" s="64">
        <v>70</v>
      </c>
      <c r="I194" s="122">
        <v>700784705</v>
      </c>
      <c r="J194" s="91" t="s">
        <v>871</v>
      </c>
      <c r="K194" s="91"/>
      <c r="L194" s="92" t="s">
        <v>864</v>
      </c>
      <c r="M194" s="101" t="s">
        <v>865</v>
      </c>
      <c r="N194" s="65" t="s">
        <v>662</v>
      </c>
      <c r="O194" s="64">
        <v>700785306</v>
      </c>
      <c r="P194" s="94" t="s">
        <v>815</v>
      </c>
      <c r="Q194" s="90">
        <v>1</v>
      </c>
      <c r="X194" s="65" t="s">
        <v>733</v>
      </c>
      <c r="Y194" s="65">
        <f>SUMPRODUCT(('[2]Prog 89'!$C$5:$C$10000=A194)*'[2]Prog 89'!$E$5:$F$10000)</f>
        <v>0</v>
      </c>
      <c r="Z194" s="65">
        <f>SUMPRODUCT(('[2]Prog 89'!$C$5:$C$10000=A194)*'[2]Prog 89'!$G$5:$H$10000)</f>
        <v>0</v>
      </c>
    </row>
    <row r="195" spans="1:26" ht="12.75" customHeight="1" x14ac:dyDescent="0.25">
      <c r="A195" s="64">
        <v>70414</v>
      </c>
      <c r="B195" s="81">
        <f>VLOOKUP(A195,'[2]Pop commune'!$A$4:$G$3833,7,FALSE)</f>
        <v>268</v>
      </c>
      <c r="C195" s="82">
        <f>VLOOKUP(A195,'[2]Pop commune'!$A$4:$H$3833,5,FALSE)</f>
        <v>156</v>
      </c>
      <c r="D195" s="83">
        <f t="shared" si="5"/>
        <v>112</v>
      </c>
      <c r="E195" s="83">
        <f>VLOOKUP(A195,'[2]Pop commune'!$A$4:$G$3833,6,FALSE)</f>
        <v>112</v>
      </c>
      <c r="F195" s="83">
        <f t="shared" si="6"/>
        <v>1013</v>
      </c>
      <c r="G195" s="83">
        <f>VLOOKUP(A195,'[2]Pop commune'!$A$4:$G$3833,4,FALSE)</f>
        <v>1013</v>
      </c>
      <c r="H195" s="64">
        <v>70</v>
      </c>
      <c r="I195" s="122">
        <v>700784705</v>
      </c>
      <c r="J195" s="91" t="s">
        <v>872</v>
      </c>
      <c r="K195" s="91"/>
      <c r="L195" s="92" t="s">
        <v>864</v>
      </c>
      <c r="M195" s="101" t="s">
        <v>865</v>
      </c>
      <c r="N195" s="65" t="s">
        <v>662</v>
      </c>
      <c r="O195" s="64">
        <v>700785306</v>
      </c>
      <c r="P195" s="94" t="s">
        <v>815</v>
      </c>
      <c r="Q195" s="90">
        <v>1</v>
      </c>
      <c r="X195" s="65" t="s">
        <v>733</v>
      </c>
      <c r="Y195" s="65">
        <f>SUMPRODUCT(('[2]Prog 89'!$C$5:$C$10000=A195)*'[2]Prog 89'!$E$5:$F$10000)</f>
        <v>0</v>
      </c>
      <c r="Z195" s="65">
        <f>SUMPRODUCT(('[2]Prog 89'!$C$5:$C$10000=A195)*'[2]Prog 89'!$G$5:$H$10000)</f>
        <v>0</v>
      </c>
    </row>
    <row r="196" spans="1:26" ht="12.75" customHeight="1" x14ac:dyDescent="0.25">
      <c r="A196" s="64">
        <v>70451</v>
      </c>
      <c r="B196" s="81">
        <f>VLOOKUP(A196,'[2]Pop commune'!$A$4:$G$3833,7,FALSE)</f>
        <v>787.43464280227886</v>
      </c>
      <c r="C196" s="82">
        <f>VLOOKUP(A196,'[2]Pop commune'!$A$4:$H$3833,5,FALSE)</f>
        <v>501.19426739378827</v>
      </c>
      <c r="D196" s="83">
        <f t="shared" si="5"/>
        <v>286.24037540849065</v>
      </c>
      <c r="E196" s="83">
        <f>VLOOKUP(A196,'[2]Pop commune'!$A$4:$G$3833,6,FALSE)</f>
        <v>286.24037540849065</v>
      </c>
      <c r="F196" s="83">
        <f t="shared" si="6"/>
        <v>2885</v>
      </c>
      <c r="G196" s="83">
        <f>VLOOKUP(A196,'[2]Pop commune'!$A$4:$G$3833,4,FALSE)</f>
        <v>2885</v>
      </c>
      <c r="H196" s="64">
        <v>70</v>
      </c>
      <c r="I196" s="122">
        <v>700784705</v>
      </c>
      <c r="J196" s="91" t="s">
        <v>873</v>
      </c>
      <c r="K196" s="91"/>
      <c r="L196" s="92" t="s">
        <v>874</v>
      </c>
      <c r="M196" s="101" t="s">
        <v>865</v>
      </c>
      <c r="N196" s="65" t="s">
        <v>662</v>
      </c>
      <c r="O196" s="64">
        <v>700785306</v>
      </c>
      <c r="P196" s="94" t="s">
        <v>815</v>
      </c>
      <c r="Q196" s="90">
        <v>1</v>
      </c>
      <c r="X196" s="65" t="s">
        <v>733</v>
      </c>
      <c r="Y196" s="65">
        <f>SUMPRODUCT(('[2]Prog 89'!$C$5:$C$10000=A196)*'[2]Prog 89'!$E$5:$F$10000)</f>
        <v>0</v>
      </c>
      <c r="Z196" s="65">
        <f>SUMPRODUCT(('[2]Prog 89'!$C$5:$C$10000=A196)*'[2]Prog 89'!$G$5:$H$10000)</f>
        <v>0</v>
      </c>
    </row>
    <row r="197" spans="1:26" ht="12.75" customHeight="1" x14ac:dyDescent="0.25">
      <c r="A197" s="64">
        <v>70022</v>
      </c>
      <c r="B197" s="81">
        <f>VLOOKUP(A197,'[2]Pop commune'!$A$4:$G$3833,7,FALSE)</f>
        <v>29.777777777777793</v>
      </c>
      <c r="C197" s="82">
        <f>VLOOKUP(A197,'[2]Pop commune'!$A$4:$H$3833,5,FALSE)</f>
        <v>17.866666666666674</v>
      </c>
      <c r="D197" s="83">
        <f t="shared" ref="D197:D260" si="7">E197/Q197</f>
        <v>11.911111111111119</v>
      </c>
      <c r="E197" s="83">
        <f>VLOOKUP(A197,'[2]Pop commune'!$A$4:$G$3833,6,FALSE)</f>
        <v>11.911111111111119</v>
      </c>
      <c r="F197" s="83">
        <f t="shared" ref="F197:F260" si="8">G197/Q197</f>
        <v>134</v>
      </c>
      <c r="G197" s="83">
        <f>VLOOKUP(A197,'[2]Pop commune'!$A$4:$G$3833,4,FALSE)</f>
        <v>134</v>
      </c>
      <c r="H197" s="64">
        <v>70</v>
      </c>
      <c r="I197" s="122">
        <v>700784697</v>
      </c>
      <c r="J197" s="91" t="s">
        <v>875</v>
      </c>
      <c r="K197" s="121" t="s">
        <v>4785</v>
      </c>
      <c r="L197" s="92" t="s">
        <v>876</v>
      </c>
      <c r="M197" s="101" t="s">
        <v>877</v>
      </c>
      <c r="N197" s="65" t="s">
        <v>662</v>
      </c>
      <c r="O197" s="64">
        <v>700785306</v>
      </c>
      <c r="P197" s="94" t="s">
        <v>815</v>
      </c>
      <c r="Q197" s="90">
        <v>1</v>
      </c>
      <c r="S197" s="65">
        <v>35</v>
      </c>
      <c r="U197" s="65">
        <v>4</v>
      </c>
      <c r="X197" s="65" t="s">
        <v>733</v>
      </c>
      <c r="Y197" s="65">
        <f>SUMPRODUCT(('[2]Prog 89'!$C$5:$C$10000=A197)*'[2]Prog 89'!$E$5:$F$10000)</f>
        <v>0</v>
      </c>
      <c r="Z197" s="65">
        <f>SUMPRODUCT(('[2]Prog 89'!$C$5:$C$10000=A197)*'[2]Prog 89'!$G$5:$H$10000)</f>
        <v>0</v>
      </c>
    </row>
    <row r="198" spans="1:26" ht="12.75" customHeight="1" x14ac:dyDescent="0.25">
      <c r="A198" s="64">
        <v>70024</v>
      </c>
      <c r="B198" s="81">
        <f>VLOOKUP(A198,'[2]Pop commune'!$A$4:$G$3833,7,FALSE)</f>
        <v>97.525531914893577</v>
      </c>
      <c r="C198" s="82">
        <f>VLOOKUP(A198,'[2]Pop commune'!$A$4:$H$3833,5,FALSE)</f>
        <v>54.180851063829763</v>
      </c>
      <c r="D198" s="83">
        <f t="shared" si="7"/>
        <v>43.344680851063814</v>
      </c>
      <c r="E198" s="83">
        <f>VLOOKUP(A198,'[2]Pop commune'!$A$4:$G$3833,6,FALSE)</f>
        <v>43.344680851063814</v>
      </c>
      <c r="F198" s="83">
        <f t="shared" si="8"/>
        <v>463</v>
      </c>
      <c r="G198" s="83">
        <f>VLOOKUP(A198,'[2]Pop commune'!$A$4:$G$3833,4,FALSE)</f>
        <v>463</v>
      </c>
      <c r="H198" s="64">
        <v>70</v>
      </c>
      <c r="I198" s="122">
        <v>700784697</v>
      </c>
      <c r="J198" s="91" t="s">
        <v>878</v>
      </c>
      <c r="K198" s="91"/>
      <c r="L198" s="92" t="s">
        <v>876</v>
      </c>
      <c r="M198" s="101" t="s">
        <v>877</v>
      </c>
      <c r="N198" s="65" t="s">
        <v>662</v>
      </c>
      <c r="O198" s="64">
        <v>700785306</v>
      </c>
      <c r="P198" s="94" t="s">
        <v>815</v>
      </c>
      <c r="Q198" s="90">
        <v>1</v>
      </c>
      <c r="X198" s="65" t="s">
        <v>733</v>
      </c>
      <c r="Y198" s="65">
        <f>SUMPRODUCT(('[2]Prog 89'!$C$5:$C$10000=A198)*'[2]Prog 89'!$E$5:$F$10000)</f>
        <v>0</v>
      </c>
      <c r="Z198" s="65">
        <f>SUMPRODUCT(('[2]Prog 89'!$C$5:$C$10000=A198)*'[2]Prog 89'!$G$5:$H$10000)</f>
        <v>0</v>
      </c>
    </row>
    <row r="199" spans="1:26" ht="12.75" customHeight="1" x14ac:dyDescent="0.25">
      <c r="A199" s="64">
        <v>70030</v>
      </c>
      <c r="B199" s="81">
        <f>VLOOKUP(A199,'[2]Pop commune'!$A$4:$G$3833,7,FALSE)</f>
        <v>14.893617021276562</v>
      </c>
      <c r="C199" s="82">
        <f>VLOOKUP(A199,'[2]Pop commune'!$A$4:$H$3833,5,FALSE)</f>
        <v>9.5744680851063606</v>
      </c>
      <c r="D199" s="83">
        <f t="shared" si="7"/>
        <v>5.3191489361702002</v>
      </c>
      <c r="E199" s="83">
        <f>VLOOKUP(A199,'[2]Pop commune'!$A$4:$G$3833,6,FALSE)</f>
        <v>5.3191489361702002</v>
      </c>
      <c r="F199" s="83">
        <f t="shared" si="8"/>
        <v>49.999999999999879</v>
      </c>
      <c r="G199" s="83">
        <f>VLOOKUP(A199,'[2]Pop commune'!$A$4:$G$3833,4,FALSE)</f>
        <v>49.999999999999879</v>
      </c>
      <c r="H199" s="64">
        <v>70</v>
      </c>
      <c r="I199" s="122">
        <v>700784697</v>
      </c>
      <c r="J199" s="91" t="s">
        <v>879</v>
      </c>
      <c r="K199" s="91"/>
      <c r="L199" s="92" t="s">
        <v>880</v>
      </c>
      <c r="M199" s="101" t="s">
        <v>877</v>
      </c>
      <c r="N199" s="65" t="s">
        <v>662</v>
      </c>
      <c r="O199" s="64">
        <v>700785306</v>
      </c>
      <c r="P199" s="94" t="s">
        <v>815</v>
      </c>
      <c r="Q199" s="90">
        <v>1</v>
      </c>
      <c r="X199" s="65" t="s">
        <v>733</v>
      </c>
      <c r="Y199" s="65">
        <f>SUMPRODUCT(('[2]Prog 89'!$C$5:$C$10000=A199)*'[2]Prog 89'!$E$5:$F$10000)</f>
        <v>0</v>
      </c>
      <c r="Z199" s="65">
        <f>SUMPRODUCT(('[2]Prog 89'!$C$5:$C$10000=A199)*'[2]Prog 89'!$G$5:$H$10000)</f>
        <v>0</v>
      </c>
    </row>
    <row r="200" spans="1:26" ht="12.75" customHeight="1" x14ac:dyDescent="0.25">
      <c r="A200" s="64">
        <v>70039</v>
      </c>
      <c r="B200" s="81">
        <f>VLOOKUP(A200,'[2]Pop commune'!$A$4:$G$3833,7,FALSE)</f>
        <v>52.337704918032721</v>
      </c>
      <c r="C200" s="82">
        <f>VLOOKUP(A200,'[2]Pop commune'!$A$4:$H$3833,5,FALSE)</f>
        <v>35.918032786885199</v>
      </c>
      <c r="D200" s="83">
        <f t="shared" si="7"/>
        <v>16.419672131147522</v>
      </c>
      <c r="E200" s="83">
        <f>VLOOKUP(A200,'[2]Pop commune'!$A$4:$G$3833,6,FALSE)</f>
        <v>16.419672131147522</v>
      </c>
      <c r="F200" s="83">
        <f t="shared" si="8"/>
        <v>313</v>
      </c>
      <c r="G200" s="83">
        <f>VLOOKUP(A200,'[2]Pop commune'!$A$4:$G$3833,4,FALSE)</f>
        <v>313</v>
      </c>
      <c r="H200" s="64">
        <v>70</v>
      </c>
      <c r="I200" s="122">
        <v>700784697</v>
      </c>
      <c r="J200" s="91" t="s">
        <v>881</v>
      </c>
      <c r="K200" s="91"/>
      <c r="L200" s="92" t="s">
        <v>880</v>
      </c>
      <c r="M200" s="101" t="s">
        <v>877</v>
      </c>
      <c r="N200" s="65" t="s">
        <v>662</v>
      </c>
      <c r="O200" s="64">
        <v>700785306</v>
      </c>
      <c r="P200" s="94" t="s">
        <v>815</v>
      </c>
      <c r="Q200" s="90">
        <v>1</v>
      </c>
      <c r="X200" s="65" t="s">
        <v>733</v>
      </c>
      <c r="Y200" s="65">
        <f>SUMPRODUCT(('[2]Prog 89'!$C$5:$C$10000=A200)*'[2]Prog 89'!$E$5:$F$10000)</f>
        <v>0</v>
      </c>
      <c r="Z200" s="65">
        <f>SUMPRODUCT(('[2]Prog 89'!$C$5:$C$10000=A200)*'[2]Prog 89'!$G$5:$H$10000)</f>
        <v>0</v>
      </c>
    </row>
    <row r="201" spans="1:26" ht="12.75" customHeight="1" x14ac:dyDescent="0.25">
      <c r="A201" s="64">
        <v>70045</v>
      </c>
      <c r="B201" s="81">
        <f>VLOOKUP(A201,'[2]Pop commune'!$A$4:$G$3833,7,FALSE)</f>
        <v>92</v>
      </c>
      <c r="C201" s="82">
        <f>VLOOKUP(A201,'[2]Pop commune'!$A$4:$H$3833,5,FALSE)</f>
        <v>63</v>
      </c>
      <c r="D201" s="83">
        <f t="shared" si="7"/>
        <v>29</v>
      </c>
      <c r="E201" s="83">
        <f>VLOOKUP(A201,'[2]Pop commune'!$A$4:$G$3833,6,FALSE)</f>
        <v>29</v>
      </c>
      <c r="F201" s="83">
        <f t="shared" si="8"/>
        <v>424</v>
      </c>
      <c r="G201" s="83">
        <f>VLOOKUP(A201,'[2]Pop commune'!$A$4:$G$3833,4,FALSE)</f>
        <v>424</v>
      </c>
      <c r="H201" s="64">
        <v>70</v>
      </c>
      <c r="I201" s="122">
        <v>700784697</v>
      </c>
      <c r="J201" s="91" t="s">
        <v>882</v>
      </c>
      <c r="K201" s="91"/>
      <c r="L201" s="92" t="s">
        <v>880</v>
      </c>
      <c r="M201" s="101" t="s">
        <v>877</v>
      </c>
      <c r="N201" s="65" t="s">
        <v>662</v>
      </c>
      <c r="O201" s="64">
        <v>700785306</v>
      </c>
      <c r="P201" s="94" t="s">
        <v>815</v>
      </c>
      <c r="Q201" s="90">
        <v>1</v>
      </c>
      <c r="X201" s="65" t="s">
        <v>733</v>
      </c>
      <c r="Y201" s="65">
        <f>SUMPRODUCT(('[2]Prog 89'!$C$5:$C$10000=A201)*'[2]Prog 89'!$E$5:$F$10000)</f>
        <v>0</v>
      </c>
      <c r="Z201" s="65">
        <f>SUMPRODUCT(('[2]Prog 89'!$C$5:$C$10000=A201)*'[2]Prog 89'!$G$5:$H$10000)</f>
        <v>0</v>
      </c>
    </row>
    <row r="202" spans="1:26" ht="12.75" customHeight="1" x14ac:dyDescent="0.25">
      <c r="A202" s="64">
        <v>70048</v>
      </c>
      <c r="B202" s="81">
        <f>VLOOKUP(A202,'[2]Pop commune'!$A$4:$G$3833,7,FALSE)</f>
        <v>37.583333333333343</v>
      </c>
      <c r="C202" s="82">
        <f>VLOOKUP(A202,'[2]Pop commune'!$A$4:$H$3833,5,FALSE)</f>
        <v>24.75</v>
      </c>
      <c r="D202" s="83">
        <f t="shared" si="7"/>
        <v>12.833333333333339</v>
      </c>
      <c r="E202" s="83">
        <f>VLOOKUP(A202,'[2]Pop commune'!$A$4:$G$3833,6,FALSE)</f>
        <v>12.833333333333339</v>
      </c>
      <c r="F202" s="83">
        <f t="shared" si="8"/>
        <v>132</v>
      </c>
      <c r="G202" s="83">
        <f>VLOOKUP(A202,'[2]Pop commune'!$A$4:$G$3833,4,FALSE)</f>
        <v>132</v>
      </c>
      <c r="H202" s="64">
        <v>70</v>
      </c>
      <c r="I202" s="122">
        <v>700784697</v>
      </c>
      <c r="J202" s="91" t="s">
        <v>883</v>
      </c>
      <c r="K202" s="91"/>
      <c r="L202" s="92" t="s">
        <v>880</v>
      </c>
      <c r="M202" s="101" t="s">
        <v>877</v>
      </c>
      <c r="N202" s="65" t="s">
        <v>662</v>
      </c>
      <c r="O202" s="64">
        <v>700785306</v>
      </c>
      <c r="P202" s="94" t="s">
        <v>815</v>
      </c>
      <c r="Q202" s="90">
        <v>1</v>
      </c>
      <c r="X202" s="65" t="s">
        <v>733</v>
      </c>
      <c r="Y202" s="65">
        <f>SUMPRODUCT(('[2]Prog 89'!$C$5:$C$10000=A202)*'[2]Prog 89'!$E$5:$F$10000)</f>
        <v>0</v>
      </c>
      <c r="Z202" s="65">
        <f>SUMPRODUCT(('[2]Prog 89'!$C$5:$C$10000=A202)*'[2]Prog 89'!$G$5:$H$10000)</f>
        <v>0</v>
      </c>
    </row>
    <row r="203" spans="1:26" ht="12.75" customHeight="1" x14ac:dyDescent="0.25">
      <c r="A203" s="64">
        <v>70054</v>
      </c>
      <c r="B203" s="81">
        <f>VLOOKUP(A203,'[2]Pop commune'!$A$4:$G$3833,7,FALSE)</f>
        <v>42.048672566371671</v>
      </c>
      <c r="C203" s="82">
        <f>VLOOKUP(A203,'[2]Pop commune'!$A$4:$H$3833,5,FALSE)</f>
        <v>30.314159292035392</v>
      </c>
      <c r="D203" s="83">
        <f t="shared" si="7"/>
        <v>11.73451327433628</v>
      </c>
      <c r="E203" s="83">
        <f>VLOOKUP(A203,'[2]Pop commune'!$A$4:$G$3833,6,FALSE)</f>
        <v>11.73451327433628</v>
      </c>
      <c r="F203" s="83">
        <f t="shared" si="8"/>
        <v>221</v>
      </c>
      <c r="G203" s="83">
        <f>VLOOKUP(A203,'[2]Pop commune'!$A$4:$G$3833,4,FALSE)</f>
        <v>221</v>
      </c>
      <c r="H203" s="64">
        <v>70</v>
      </c>
      <c r="I203" s="122">
        <v>700784697</v>
      </c>
      <c r="J203" s="91" t="s">
        <v>884</v>
      </c>
      <c r="K203" s="91"/>
      <c r="L203" s="92" t="s">
        <v>876</v>
      </c>
      <c r="M203" s="101" t="s">
        <v>877</v>
      </c>
      <c r="N203" s="65" t="s">
        <v>662</v>
      </c>
      <c r="O203" s="64">
        <v>700785306</v>
      </c>
      <c r="P203" s="94" t="s">
        <v>815</v>
      </c>
      <c r="Q203" s="90">
        <v>1</v>
      </c>
      <c r="X203" s="65" t="s">
        <v>733</v>
      </c>
      <c r="Y203" s="65">
        <f>SUMPRODUCT(('[2]Prog 89'!$C$5:$C$10000=A203)*'[2]Prog 89'!$E$5:$F$10000)</f>
        <v>0</v>
      </c>
      <c r="Z203" s="65">
        <f>SUMPRODUCT(('[2]Prog 89'!$C$5:$C$10000=A203)*'[2]Prog 89'!$G$5:$H$10000)</f>
        <v>0</v>
      </c>
    </row>
    <row r="204" spans="1:26" ht="12.75" customHeight="1" x14ac:dyDescent="0.25">
      <c r="A204" s="64">
        <v>70057</v>
      </c>
      <c r="B204" s="81">
        <f>VLOOKUP(A204,'[2]Pop commune'!$A$4:$G$3833,7,FALSE)</f>
        <v>16.233082706766922</v>
      </c>
      <c r="C204" s="82">
        <f>VLOOKUP(A204,'[2]Pop commune'!$A$4:$H$3833,5,FALSE)</f>
        <v>10.503759398496245</v>
      </c>
      <c r="D204" s="83">
        <f t="shared" si="7"/>
        <v>5.7293233082706783</v>
      </c>
      <c r="E204" s="83">
        <f>VLOOKUP(A204,'[2]Pop commune'!$A$4:$G$3833,6,FALSE)</f>
        <v>5.7293233082706783</v>
      </c>
      <c r="F204" s="83">
        <f t="shared" si="8"/>
        <v>127</v>
      </c>
      <c r="G204" s="83">
        <f>VLOOKUP(A204,'[2]Pop commune'!$A$4:$G$3833,4,FALSE)</f>
        <v>127</v>
      </c>
      <c r="H204" s="64">
        <v>70</v>
      </c>
      <c r="I204" s="122">
        <v>700784697</v>
      </c>
      <c r="J204" s="91" t="s">
        <v>885</v>
      </c>
      <c r="K204" s="91"/>
      <c r="L204" s="92" t="s">
        <v>880</v>
      </c>
      <c r="M204" s="101" t="s">
        <v>877</v>
      </c>
      <c r="N204" s="65" t="s">
        <v>662</v>
      </c>
      <c r="O204" s="64">
        <v>700785306</v>
      </c>
      <c r="P204" s="94" t="s">
        <v>815</v>
      </c>
      <c r="Q204" s="90">
        <v>1</v>
      </c>
      <c r="X204" s="65" t="s">
        <v>733</v>
      </c>
      <c r="Y204" s="65">
        <f>SUMPRODUCT(('[2]Prog 89'!$C$5:$C$10000=A204)*'[2]Prog 89'!$E$5:$F$10000)</f>
        <v>0</v>
      </c>
      <c r="Z204" s="65">
        <f>SUMPRODUCT(('[2]Prog 89'!$C$5:$C$10000=A204)*'[2]Prog 89'!$G$5:$H$10000)</f>
        <v>0</v>
      </c>
    </row>
    <row r="205" spans="1:26" ht="12.75" customHeight="1" x14ac:dyDescent="0.25">
      <c r="A205" s="64">
        <v>70060</v>
      </c>
      <c r="B205" s="81">
        <f>VLOOKUP(A205,'[2]Pop commune'!$A$4:$G$3833,7,FALSE)</f>
        <v>86.043189368770783</v>
      </c>
      <c r="C205" s="82">
        <f>VLOOKUP(A205,'[2]Pop commune'!$A$4:$H$3833,5,FALSE)</f>
        <v>69.607973421926928</v>
      </c>
      <c r="D205" s="83">
        <f t="shared" si="7"/>
        <v>16.435215946843858</v>
      </c>
      <c r="E205" s="83">
        <f>VLOOKUP(A205,'[2]Pop commune'!$A$4:$G$3833,6,FALSE)</f>
        <v>16.435215946843858</v>
      </c>
      <c r="F205" s="83">
        <f t="shared" si="8"/>
        <v>291</v>
      </c>
      <c r="G205" s="83">
        <f>VLOOKUP(A205,'[2]Pop commune'!$A$4:$G$3833,4,FALSE)</f>
        <v>291</v>
      </c>
      <c r="H205" s="64">
        <v>70</v>
      </c>
      <c r="I205" s="122">
        <v>700784697</v>
      </c>
      <c r="J205" s="91" t="s">
        <v>886</v>
      </c>
      <c r="K205" s="91"/>
      <c r="L205" s="92" t="s">
        <v>880</v>
      </c>
      <c r="M205" s="101" t="s">
        <v>877</v>
      </c>
      <c r="N205" s="65" t="s">
        <v>662</v>
      </c>
      <c r="O205" s="64">
        <v>700785306</v>
      </c>
      <c r="P205" s="94" t="s">
        <v>815</v>
      </c>
      <c r="Q205" s="90">
        <v>1</v>
      </c>
      <c r="X205" s="65" t="s">
        <v>733</v>
      </c>
      <c r="Y205" s="65">
        <f>SUMPRODUCT(('[2]Prog 89'!$C$5:$C$10000=A205)*'[2]Prog 89'!$E$5:$F$10000)</f>
        <v>0</v>
      </c>
      <c r="Z205" s="65">
        <f>SUMPRODUCT(('[2]Prog 89'!$C$5:$C$10000=A205)*'[2]Prog 89'!$G$5:$H$10000)</f>
        <v>0</v>
      </c>
    </row>
    <row r="206" spans="1:26" ht="12.75" customHeight="1" x14ac:dyDescent="0.25">
      <c r="A206" s="64">
        <v>70075</v>
      </c>
      <c r="B206" s="81">
        <f>VLOOKUP(A206,'[2]Pop commune'!$A$4:$G$3833,7,FALSE)</f>
        <v>24.121827411167519</v>
      </c>
      <c r="C206" s="82">
        <f>VLOOKUP(A206,'[2]Pop commune'!$A$4:$H$3833,5,FALSE)</f>
        <v>20.1015228426396</v>
      </c>
      <c r="D206" s="83">
        <f t="shared" si="7"/>
        <v>4.0203045685279202</v>
      </c>
      <c r="E206" s="83">
        <f>VLOOKUP(A206,'[2]Pop commune'!$A$4:$G$3833,6,FALSE)</f>
        <v>4.0203045685279202</v>
      </c>
      <c r="F206" s="83">
        <f t="shared" si="8"/>
        <v>198</v>
      </c>
      <c r="G206" s="83">
        <f>VLOOKUP(A206,'[2]Pop commune'!$A$4:$G$3833,4,FALSE)</f>
        <v>198</v>
      </c>
      <c r="H206" s="64">
        <v>70</v>
      </c>
      <c r="I206" s="122">
        <v>700784697</v>
      </c>
      <c r="J206" s="91" t="s">
        <v>887</v>
      </c>
      <c r="K206" s="91"/>
      <c r="L206" s="92" t="s">
        <v>880</v>
      </c>
      <c r="M206" s="101" t="s">
        <v>877</v>
      </c>
      <c r="N206" s="65" t="s">
        <v>662</v>
      </c>
      <c r="O206" s="64">
        <v>700785306</v>
      </c>
      <c r="P206" s="94" t="s">
        <v>815</v>
      </c>
      <c r="Q206" s="90">
        <v>1</v>
      </c>
      <c r="X206" s="65" t="s">
        <v>733</v>
      </c>
      <c r="Y206" s="65">
        <f>SUMPRODUCT(('[2]Prog 89'!$C$5:$C$10000=A206)*'[2]Prog 89'!$E$5:$F$10000)</f>
        <v>0</v>
      </c>
      <c r="Z206" s="65">
        <f>SUMPRODUCT(('[2]Prog 89'!$C$5:$C$10000=A206)*'[2]Prog 89'!$G$5:$H$10000)</f>
        <v>0</v>
      </c>
    </row>
    <row r="207" spans="1:26" ht="12.75" customHeight="1" x14ac:dyDescent="0.25">
      <c r="A207" s="64">
        <v>70076</v>
      </c>
      <c r="B207" s="81">
        <f>VLOOKUP(A207,'[2]Pop commune'!$A$4:$G$3833,7,FALSE)</f>
        <v>74.217008797654103</v>
      </c>
      <c r="C207" s="82">
        <f>VLOOKUP(A207,'[2]Pop commune'!$A$4:$H$3833,5,FALSE)</f>
        <v>49.143695014662853</v>
      </c>
      <c r="D207" s="83">
        <f t="shared" si="7"/>
        <v>25.073313782991249</v>
      </c>
      <c r="E207" s="83">
        <f>VLOOKUP(A207,'[2]Pop commune'!$A$4:$G$3833,6,FALSE)</f>
        <v>25.073313782991249</v>
      </c>
      <c r="F207" s="83">
        <f t="shared" si="8"/>
        <v>342.00000000000063</v>
      </c>
      <c r="G207" s="83">
        <f>VLOOKUP(A207,'[2]Pop commune'!$A$4:$G$3833,4,FALSE)</f>
        <v>342.00000000000063</v>
      </c>
      <c r="H207" s="64">
        <v>70</v>
      </c>
      <c r="I207" s="122">
        <v>700784697</v>
      </c>
      <c r="J207" s="91" t="s">
        <v>888</v>
      </c>
      <c r="K207" s="91"/>
      <c r="L207" s="92" t="s">
        <v>880</v>
      </c>
      <c r="M207" s="101" t="s">
        <v>877</v>
      </c>
      <c r="N207" s="65" t="s">
        <v>662</v>
      </c>
      <c r="O207" s="64">
        <v>700785306</v>
      </c>
      <c r="P207" s="94" t="s">
        <v>815</v>
      </c>
      <c r="Q207" s="90">
        <v>1</v>
      </c>
      <c r="X207" s="65" t="s">
        <v>733</v>
      </c>
      <c r="Y207" s="65">
        <f>SUMPRODUCT(('[2]Prog 89'!$C$5:$C$10000=A207)*'[2]Prog 89'!$E$5:$F$10000)</f>
        <v>0</v>
      </c>
      <c r="Z207" s="65">
        <f>SUMPRODUCT(('[2]Prog 89'!$C$5:$C$10000=A207)*'[2]Prog 89'!$G$5:$H$10000)</f>
        <v>0</v>
      </c>
    </row>
    <row r="208" spans="1:26" ht="12.75" customHeight="1" x14ac:dyDescent="0.25">
      <c r="A208" s="64">
        <v>70092</v>
      </c>
      <c r="B208" s="81">
        <f>VLOOKUP(A208,'[2]Pop commune'!$A$4:$G$3833,7,FALSE)</f>
        <v>52.186692182989745</v>
      </c>
      <c r="C208" s="82">
        <f>VLOOKUP(A208,'[2]Pop commune'!$A$4:$H$3833,5,FALSE)</f>
        <v>32.509841445573144</v>
      </c>
      <c r="D208" s="83">
        <f t="shared" si="7"/>
        <v>19.676850737416601</v>
      </c>
      <c r="E208" s="83">
        <f>VLOOKUP(A208,'[2]Pop commune'!$A$4:$G$3833,6,FALSE)</f>
        <v>19.676850737416601</v>
      </c>
      <c r="F208" s="83">
        <f t="shared" si="8"/>
        <v>188</v>
      </c>
      <c r="G208" s="83">
        <f>VLOOKUP(A208,'[2]Pop commune'!$A$4:$G$3833,4,FALSE)</f>
        <v>188</v>
      </c>
      <c r="H208" s="64">
        <v>70</v>
      </c>
      <c r="I208" s="122">
        <v>700784697</v>
      </c>
      <c r="J208" s="91" t="s">
        <v>889</v>
      </c>
      <c r="K208" s="91"/>
      <c r="L208" s="92" t="s">
        <v>880</v>
      </c>
      <c r="M208" s="101" t="s">
        <v>877</v>
      </c>
      <c r="N208" s="65" t="s">
        <v>662</v>
      </c>
      <c r="O208" s="64">
        <v>700785306</v>
      </c>
      <c r="P208" s="94" t="s">
        <v>815</v>
      </c>
      <c r="Q208" s="90">
        <v>1</v>
      </c>
      <c r="X208" s="65" t="s">
        <v>733</v>
      </c>
      <c r="Y208" s="65">
        <f>SUMPRODUCT(('[2]Prog 89'!$C$5:$C$10000=A208)*'[2]Prog 89'!$E$5:$F$10000)</f>
        <v>0</v>
      </c>
      <c r="Z208" s="65">
        <f>SUMPRODUCT(('[2]Prog 89'!$C$5:$C$10000=A208)*'[2]Prog 89'!$G$5:$H$10000)</f>
        <v>0</v>
      </c>
    </row>
    <row r="209" spans="1:26" ht="12.75" customHeight="1" x14ac:dyDescent="0.25">
      <c r="A209" s="64">
        <v>70101</v>
      </c>
      <c r="B209" s="81">
        <f>VLOOKUP(A209,'[2]Pop commune'!$A$4:$G$3833,7,FALSE)</f>
        <v>152.8951122164745</v>
      </c>
      <c r="C209" s="82">
        <f>VLOOKUP(A209,'[2]Pop commune'!$A$4:$H$3833,5,FALSE)</f>
        <v>97.385421793932807</v>
      </c>
      <c r="D209" s="83">
        <f t="shared" si="7"/>
        <v>55.509690422541695</v>
      </c>
      <c r="E209" s="83">
        <f>VLOOKUP(A209,'[2]Pop commune'!$A$4:$G$3833,6,FALSE)</f>
        <v>55.509690422541695</v>
      </c>
      <c r="F209" s="83">
        <f t="shared" si="8"/>
        <v>448</v>
      </c>
      <c r="G209" s="83">
        <f>VLOOKUP(A209,'[2]Pop commune'!$A$4:$G$3833,4,FALSE)</f>
        <v>448</v>
      </c>
      <c r="H209" s="64">
        <v>70</v>
      </c>
      <c r="I209" s="122">
        <v>700784697</v>
      </c>
      <c r="J209" s="91" t="s">
        <v>890</v>
      </c>
      <c r="K209" s="91"/>
      <c r="L209" s="92" t="s">
        <v>880</v>
      </c>
      <c r="M209" s="101" t="s">
        <v>877</v>
      </c>
      <c r="N209" s="65" t="s">
        <v>662</v>
      </c>
      <c r="O209" s="64">
        <v>700785306</v>
      </c>
      <c r="P209" s="94" t="s">
        <v>815</v>
      </c>
      <c r="Q209" s="90">
        <v>1</v>
      </c>
      <c r="X209" s="65" t="s">
        <v>733</v>
      </c>
      <c r="Y209" s="65">
        <f>SUMPRODUCT(('[2]Prog 89'!$C$5:$C$10000=A209)*'[2]Prog 89'!$E$5:$F$10000)</f>
        <v>0</v>
      </c>
      <c r="Z209" s="65">
        <f>SUMPRODUCT(('[2]Prog 89'!$C$5:$C$10000=A209)*'[2]Prog 89'!$G$5:$H$10000)</f>
        <v>0</v>
      </c>
    </row>
    <row r="210" spans="1:26" ht="12.75" customHeight="1" x14ac:dyDescent="0.25">
      <c r="A210" s="64">
        <v>70102</v>
      </c>
      <c r="B210" s="81">
        <f>VLOOKUP(A210,'[2]Pop commune'!$A$4:$G$3833,7,FALSE)</f>
        <v>65.236363636363393</v>
      </c>
      <c r="C210" s="82">
        <f>VLOOKUP(A210,'[2]Pop commune'!$A$4:$H$3833,5,FALSE)</f>
        <v>36.130909090908958</v>
      </c>
      <c r="D210" s="83">
        <f t="shared" si="7"/>
        <v>29.105454545454442</v>
      </c>
      <c r="E210" s="83">
        <f>VLOOKUP(A210,'[2]Pop commune'!$A$4:$G$3833,6,FALSE)</f>
        <v>29.105454545454442</v>
      </c>
      <c r="F210" s="83">
        <f t="shared" si="8"/>
        <v>275.99999999999898</v>
      </c>
      <c r="G210" s="83">
        <f>VLOOKUP(A210,'[2]Pop commune'!$A$4:$G$3833,4,FALSE)</f>
        <v>275.99999999999898</v>
      </c>
      <c r="H210" s="64">
        <v>70</v>
      </c>
      <c r="I210" s="122">
        <v>700784697</v>
      </c>
      <c r="J210" s="91" t="s">
        <v>891</v>
      </c>
      <c r="K210" s="91"/>
      <c r="L210" s="92" t="s">
        <v>880</v>
      </c>
      <c r="M210" s="101" t="s">
        <v>877</v>
      </c>
      <c r="N210" s="65" t="s">
        <v>662</v>
      </c>
      <c r="O210" s="64">
        <v>700785306</v>
      </c>
      <c r="P210" s="94" t="s">
        <v>815</v>
      </c>
      <c r="Q210" s="90">
        <v>1</v>
      </c>
      <c r="X210" s="65" t="s">
        <v>733</v>
      </c>
      <c r="Y210" s="65">
        <f>SUMPRODUCT(('[2]Prog 89'!$C$5:$C$10000=A210)*'[2]Prog 89'!$E$5:$F$10000)</f>
        <v>0</v>
      </c>
      <c r="Z210" s="65">
        <f>SUMPRODUCT(('[2]Prog 89'!$C$5:$C$10000=A210)*'[2]Prog 89'!$G$5:$H$10000)</f>
        <v>0</v>
      </c>
    </row>
    <row r="211" spans="1:26" ht="12.75" customHeight="1" x14ac:dyDescent="0.25">
      <c r="A211" s="64">
        <v>70104</v>
      </c>
      <c r="B211" s="81">
        <f>VLOOKUP(A211,'[2]Pop commune'!$A$4:$G$3833,7,FALSE)</f>
        <v>156.25538602419417</v>
      </c>
      <c r="C211" s="82">
        <f>VLOOKUP(A211,'[2]Pop commune'!$A$4:$H$3833,5,FALSE)</f>
        <v>104.82956277572519</v>
      </c>
      <c r="D211" s="83">
        <f t="shared" si="7"/>
        <v>51.425823248468973</v>
      </c>
      <c r="E211" s="83">
        <f>VLOOKUP(A211,'[2]Pop commune'!$A$4:$G$3833,6,FALSE)</f>
        <v>51.425823248468973</v>
      </c>
      <c r="F211" s="83">
        <f t="shared" si="8"/>
        <v>628</v>
      </c>
      <c r="G211" s="83">
        <f>VLOOKUP(A211,'[2]Pop commune'!$A$4:$G$3833,4,FALSE)</f>
        <v>628</v>
      </c>
      <c r="H211" s="64">
        <v>70</v>
      </c>
      <c r="I211" s="122">
        <v>700784697</v>
      </c>
      <c r="J211" s="91" t="s">
        <v>892</v>
      </c>
      <c r="K211" s="91"/>
      <c r="L211" s="92" t="s">
        <v>880</v>
      </c>
      <c r="M211" s="101" t="s">
        <v>877</v>
      </c>
      <c r="N211" s="65" t="s">
        <v>662</v>
      </c>
      <c r="O211" s="64">
        <v>700785306</v>
      </c>
      <c r="P211" s="94" t="s">
        <v>815</v>
      </c>
      <c r="Q211" s="90">
        <v>1</v>
      </c>
      <c r="X211" s="65" t="s">
        <v>733</v>
      </c>
      <c r="Y211" s="65">
        <f>SUMPRODUCT(('[2]Prog 89'!$C$5:$C$10000=A211)*'[2]Prog 89'!$E$5:$F$10000)</f>
        <v>0</v>
      </c>
      <c r="Z211" s="65">
        <f>SUMPRODUCT(('[2]Prog 89'!$C$5:$C$10000=A211)*'[2]Prog 89'!$G$5:$H$10000)</f>
        <v>0</v>
      </c>
    </row>
    <row r="212" spans="1:26" ht="12.75" customHeight="1" x14ac:dyDescent="0.25">
      <c r="A212" s="64">
        <v>70119</v>
      </c>
      <c r="B212" s="81">
        <f>VLOOKUP(A212,'[2]Pop commune'!$A$4:$G$3833,7,FALSE)</f>
        <v>85.488235990487752</v>
      </c>
      <c r="C212" s="82">
        <f>VLOOKUP(A212,'[2]Pop commune'!$A$4:$H$3833,5,FALSE)</f>
        <v>67.595349387827525</v>
      </c>
      <c r="D212" s="83">
        <f t="shared" si="7"/>
        <v>17.892886602660226</v>
      </c>
      <c r="E212" s="83">
        <f>VLOOKUP(A212,'[2]Pop commune'!$A$4:$G$3833,6,FALSE)</f>
        <v>17.892886602660226</v>
      </c>
      <c r="F212" s="83">
        <f t="shared" si="8"/>
        <v>335</v>
      </c>
      <c r="G212" s="83">
        <f>VLOOKUP(A212,'[2]Pop commune'!$A$4:$G$3833,4,FALSE)</f>
        <v>335</v>
      </c>
      <c r="H212" s="64">
        <v>70</v>
      </c>
      <c r="I212" s="122">
        <v>700784697</v>
      </c>
      <c r="J212" s="91" t="s">
        <v>893</v>
      </c>
      <c r="K212" s="91"/>
      <c r="L212" s="92" t="s">
        <v>880</v>
      </c>
      <c r="M212" s="101" t="s">
        <v>877</v>
      </c>
      <c r="N212" s="65" t="s">
        <v>662</v>
      </c>
      <c r="O212" s="64">
        <v>700785306</v>
      </c>
      <c r="P212" s="94" t="s">
        <v>815</v>
      </c>
      <c r="Q212" s="90">
        <v>1</v>
      </c>
      <c r="X212" s="65" t="s">
        <v>733</v>
      </c>
      <c r="Y212" s="65">
        <f>SUMPRODUCT(('[2]Prog 89'!$C$5:$C$10000=A212)*'[2]Prog 89'!$E$5:$F$10000)</f>
        <v>0</v>
      </c>
      <c r="Z212" s="65">
        <f>SUMPRODUCT(('[2]Prog 89'!$C$5:$C$10000=A212)*'[2]Prog 89'!$G$5:$H$10000)</f>
        <v>0</v>
      </c>
    </row>
    <row r="213" spans="1:26" ht="12.75" customHeight="1" x14ac:dyDescent="0.25">
      <c r="A213" s="64">
        <v>70124</v>
      </c>
      <c r="B213" s="81">
        <f>VLOOKUP(A213,'[2]Pop commune'!$A$4:$G$3833,7,FALSE)</f>
        <v>11.52577319587629</v>
      </c>
      <c r="C213" s="82">
        <f>VLOOKUP(A213,'[2]Pop commune'!$A$4:$H$3833,5,FALSE)</f>
        <v>7.0927835051546397</v>
      </c>
      <c r="D213" s="83">
        <f t="shared" si="7"/>
        <v>4.4329896907216497</v>
      </c>
      <c r="E213" s="83">
        <f>VLOOKUP(A213,'[2]Pop commune'!$A$4:$G$3833,6,FALSE)</f>
        <v>4.4329896907216497</v>
      </c>
      <c r="F213" s="83">
        <f t="shared" si="8"/>
        <v>86</v>
      </c>
      <c r="G213" s="83">
        <f>VLOOKUP(A213,'[2]Pop commune'!$A$4:$G$3833,4,FALSE)</f>
        <v>86</v>
      </c>
      <c r="H213" s="64">
        <v>70</v>
      </c>
      <c r="I213" s="122">
        <v>700784697</v>
      </c>
      <c r="J213" s="91" t="s">
        <v>894</v>
      </c>
      <c r="K213" s="91"/>
      <c r="L213" s="92" t="s">
        <v>876</v>
      </c>
      <c r="M213" s="101" t="s">
        <v>877</v>
      </c>
      <c r="N213" s="65" t="s">
        <v>662</v>
      </c>
      <c r="O213" s="64">
        <v>700785306</v>
      </c>
      <c r="P213" s="94" t="s">
        <v>815</v>
      </c>
      <c r="Q213" s="90">
        <v>1</v>
      </c>
      <c r="X213" s="65" t="s">
        <v>733</v>
      </c>
      <c r="Y213" s="65">
        <f>SUMPRODUCT(('[2]Prog 89'!$C$5:$C$10000=A213)*'[2]Prog 89'!$E$5:$F$10000)</f>
        <v>0</v>
      </c>
      <c r="Z213" s="65">
        <f>SUMPRODUCT(('[2]Prog 89'!$C$5:$C$10000=A213)*'[2]Prog 89'!$G$5:$H$10000)</f>
        <v>0</v>
      </c>
    </row>
    <row r="214" spans="1:26" ht="12.75" customHeight="1" x14ac:dyDescent="0.25">
      <c r="A214" s="64">
        <v>70125</v>
      </c>
      <c r="B214" s="81">
        <f>VLOOKUP(A214,'[2]Pop commune'!$A$4:$G$3833,7,FALSE)</f>
        <v>66.734883720930213</v>
      </c>
      <c r="C214" s="82">
        <f>VLOOKUP(A214,'[2]Pop commune'!$A$4:$H$3833,5,FALSE)</f>
        <v>41.218604651162778</v>
      </c>
      <c r="D214" s="83">
        <f t="shared" si="7"/>
        <v>25.516279069767435</v>
      </c>
      <c r="E214" s="83">
        <f>VLOOKUP(A214,'[2]Pop commune'!$A$4:$G$3833,6,FALSE)</f>
        <v>25.516279069767435</v>
      </c>
      <c r="F214" s="83">
        <f t="shared" si="8"/>
        <v>211</v>
      </c>
      <c r="G214" s="83">
        <f>VLOOKUP(A214,'[2]Pop commune'!$A$4:$G$3833,4,FALSE)</f>
        <v>211</v>
      </c>
      <c r="H214" s="64">
        <v>70</v>
      </c>
      <c r="I214" s="122">
        <v>700784697</v>
      </c>
      <c r="J214" s="91" t="s">
        <v>895</v>
      </c>
      <c r="K214" s="91"/>
      <c r="L214" s="92" t="s">
        <v>876</v>
      </c>
      <c r="M214" s="101" t="s">
        <v>877</v>
      </c>
      <c r="N214" s="65" t="s">
        <v>662</v>
      </c>
      <c r="O214" s="64">
        <v>700785306</v>
      </c>
      <c r="P214" s="94" t="s">
        <v>815</v>
      </c>
      <c r="Q214" s="90">
        <v>1</v>
      </c>
      <c r="X214" s="65" t="s">
        <v>733</v>
      </c>
      <c r="Y214" s="65">
        <f>SUMPRODUCT(('[2]Prog 89'!$C$5:$C$10000=A214)*'[2]Prog 89'!$E$5:$F$10000)</f>
        <v>0</v>
      </c>
      <c r="Z214" s="65">
        <f>SUMPRODUCT(('[2]Prog 89'!$C$5:$C$10000=A214)*'[2]Prog 89'!$G$5:$H$10000)</f>
        <v>0</v>
      </c>
    </row>
    <row r="215" spans="1:26" ht="12.75" customHeight="1" x14ac:dyDescent="0.25">
      <c r="A215" s="64">
        <v>70126</v>
      </c>
      <c r="B215" s="81">
        <f>VLOOKUP(A215,'[2]Pop commune'!$A$4:$G$3833,7,FALSE)</f>
        <v>28.60103626943004</v>
      </c>
      <c r="C215" s="82">
        <f>VLOOKUP(A215,'[2]Pop commune'!$A$4:$H$3833,5,FALSE)</f>
        <v>13.347150259067352</v>
      </c>
      <c r="D215" s="83">
        <f t="shared" si="7"/>
        <v>15.253886010362688</v>
      </c>
      <c r="E215" s="83">
        <f>VLOOKUP(A215,'[2]Pop commune'!$A$4:$G$3833,6,FALSE)</f>
        <v>15.253886010362688</v>
      </c>
      <c r="F215" s="83">
        <f t="shared" si="8"/>
        <v>184</v>
      </c>
      <c r="G215" s="83">
        <f>VLOOKUP(A215,'[2]Pop commune'!$A$4:$G$3833,4,FALSE)</f>
        <v>184</v>
      </c>
      <c r="H215" s="64">
        <v>70</v>
      </c>
      <c r="I215" s="122">
        <v>700784697</v>
      </c>
      <c r="J215" s="91" t="s">
        <v>896</v>
      </c>
      <c r="K215" s="91"/>
      <c r="L215" s="92" t="s">
        <v>880</v>
      </c>
      <c r="M215" s="101" t="s">
        <v>877</v>
      </c>
      <c r="N215" s="65" t="s">
        <v>662</v>
      </c>
      <c r="O215" s="64">
        <v>700785306</v>
      </c>
      <c r="P215" s="94" t="s">
        <v>815</v>
      </c>
      <c r="Q215" s="90">
        <v>1</v>
      </c>
      <c r="X215" s="65" t="s">
        <v>733</v>
      </c>
      <c r="Y215" s="65">
        <f>SUMPRODUCT(('[2]Prog 89'!$C$5:$C$10000=A215)*'[2]Prog 89'!$E$5:$F$10000)</f>
        <v>0</v>
      </c>
      <c r="Z215" s="65">
        <f>SUMPRODUCT(('[2]Prog 89'!$C$5:$C$10000=A215)*'[2]Prog 89'!$G$5:$H$10000)</f>
        <v>0</v>
      </c>
    </row>
    <row r="216" spans="1:26" ht="12.75" customHeight="1" x14ac:dyDescent="0.25">
      <c r="A216" s="64">
        <v>70129</v>
      </c>
      <c r="B216" s="81">
        <f>VLOOKUP(A216,'[2]Pop commune'!$A$4:$G$3833,7,FALSE)</f>
        <v>28.786764705882348</v>
      </c>
      <c r="C216" s="82">
        <f>VLOOKUP(A216,'[2]Pop commune'!$A$4:$H$3833,5,FALSE)</f>
        <v>16.875</v>
      </c>
      <c r="D216" s="83">
        <f t="shared" si="7"/>
        <v>11.91176470588235</v>
      </c>
      <c r="E216" s="83">
        <f>VLOOKUP(A216,'[2]Pop commune'!$A$4:$G$3833,6,FALSE)</f>
        <v>11.91176470588235</v>
      </c>
      <c r="F216" s="83">
        <f t="shared" si="8"/>
        <v>135</v>
      </c>
      <c r="G216" s="83">
        <f>VLOOKUP(A216,'[2]Pop commune'!$A$4:$G$3833,4,FALSE)</f>
        <v>135</v>
      </c>
      <c r="H216" s="64">
        <v>70</v>
      </c>
      <c r="I216" s="122">
        <v>700784697</v>
      </c>
      <c r="J216" s="91" t="s">
        <v>897</v>
      </c>
      <c r="K216" s="91"/>
      <c r="L216" s="92" t="s">
        <v>898</v>
      </c>
      <c r="M216" s="101" t="s">
        <v>877</v>
      </c>
      <c r="N216" s="65" t="s">
        <v>662</v>
      </c>
      <c r="O216" s="64">
        <v>700785306</v>
      </c>
      <c r="P216" s="94" t="s">
        <v>815</v>
      </c>
      <c r="Q216" s="90">
        <v>1</v>
      </c>
      <c r="X216" s="65" t="s">
        <v>733</v>
      </c>
      <c r="Y216" s="65">
        <f>SUMPRODUCT(('[2]Prog 89'!$C$5:$C$10000=A216)*'[2]Prog 89'!$E$5:$F$10000)</f>
        <v>0</v>
      </c>
      <c r="Z216" s="65">
        <f>SUMPRODUCT(('[2]Prog 89'!$C$5:$C$10000=A216)*'[2]Prog 89'!$G$5:$H$10000)</f>
        <v>0</v>
      </c>
    </row>
    <row r="217" spans="1:26" ht="12.75" customHeight="1" x14ac:dyDescent="0.25">
      <c r="A217" s="64">
        <v>70130</v>
      </c>
      <c r="B217" s="81">
        <f>VLOOKUP(A217,'[2]Pop commune'!$A$4:$G$3833,7,FALSE)</f>
        <v>70.645161290322591</v>
      </c>
      <c r="C217" s="82">
        <f>VLOOKUP(A217,'[2]Pop commune'!$A$4:$H$3833,5,FALSE)</f>
        <v>41.612903225806456</v>
      </c>
      <c r="D217" s="83">
        <f t="shared" si="7"/>
        <v>29.032258064516132</v>
      </c>
      <c r="E217" s="83">
        <f>VLOOKUP(A217,'[2]Pop commune'!$A$4:$G$3833,6,FALSE)</f>
        <v>29.032258064516132</v>
      </c>
      <c r="F217" s="83">
        <f t="shared" si="8"/>
        <v>330</v>
      </c>
      <c r="G217" s="83">
        <f>VLOOKUP(A217,'[2]Pop commune'!$A$4:$G$3833,4,FALSE)</f>
        <v>330</v>
      </c>
      <c r="H217" s="64">
        <v>70</v>
      </c>
      <c r="I217" s="122">
        <v>700784697</v>
      </c>
      <c r="J217" s="91" t="s">
        <v>899</v>
      </c>
      <c r="K217" s="91"/>
      <c r="L217" s="92" t="s">
        <v>880</v>
      </c>
      <c r="M217" s="101" t="s">
        <v>877</v>
      </c>
      <c r="N217" s="65" t="s">
        <v>662</v>
      </c>
      <c r="O217" s="64">
        <v>700785306</v>
      </c>
      <c r="P217" s="94" t="s">
        <v>815</v>
      </c>
      <c r="Q217" s="90">
        <v>1</v>
      </c>
      <c r="X217" s="65" t="s">
        <v>733</v>
      </c>
      <c r="Y217" s="65">
        <f>SUMPRODUCT(('[2]Prog 89'!$C$5:$C$10000=A217)*'[2]Prog 89'!$E$5:$F$10000)</f>
        <v>0</v>
      </c>
      <c r="Z217" s="65">
        <f>SUMPRODUCT(('[2]Prog 89'!$C$5:$C$10000=A217)*'[2]Prog 89'!$G$5:$H$10000)</f>
        <v>0</v>
      </c>
    </row>
    <row r="218" spans="1:26" ht="12.75" customHeight="1" x14ac:dyDescent="0.25">
      <c r="A218" s="64">
        <v>70142</v>
      </c>
      <c r="B218" s="81">
        <f>VLOOKUP(A218,'[2]Pop commune'!$A$4:$G$3833,7,FALSE)</f>
        <v>51.75862068965516</v>
      </c>
      <c r="C218" s="82">
        <f>VLOOKUP(A218,'[2]Pop commune'!$A$4:$H$3833,5,FALSE)</f>
        <v>28.149425287356319</v>
      </c>
      <c r="D218" s="83">
        <f t="shared" si="7"/>
        <v>23.609195402298845</v>
      </c>
      <c r="E218" s="83">
        <f>VLOOKUP(A218,'[2]Pop commune'!$A$4:$G$3833,6,FALSE)</f>
        <v>23.609195402298845</v>
      </c>
      <c r="F218" s="83">
        <f t="shared" si="8"/>
        <v>158</v>
      </c>
      <c r="G218" s="83">
        <f>VLOOKUP(A218,'[2]Pop commune'!$A$4:$G$3833,4,FALSE)</f>
        <v>158</v>
      </c>
      <c r="H218" s="64">
        <v>70</v>
      </c>
      <c r="I218" s="122">
        <v>700784697</v>
      </c>
      <c r="J218" s="91" t="s">
        <v>900</v>
      </c>
      <c r="K218" s="91"/>
      <c r="L218" s="92" t="s">
        <v>880</v>
      </c>
      <c r="M218" s="101" t="s">
        <v>877</v>
      </c>
      <c r="N218" s="65" t="s">
        <v>662</v>
      </c>
      <c r="O218" s="64">
        <v>700785306</v>
      </c>
      <c r="P218" s="94" t="s">
        <v>815</v>
      </c>
      <c r="Q218" s="90">
        <v>1</v>
      </c>
      <c r="X218" s="65" t="s">
        <v>733</v>
      </c>
      <c r="Y218" s="65">
        <f>SUMPRODUCT(('[2]Prog 89'!$C$5:$C$10000=A218)*'[2]Prog 89'!$E$5:$F$10000)</f>
        <v>0</v>
      </c>
      <c r="Z218" s="65">
        <f>SUMPRODUCT(('[2]Prog 89'!$C$5:$C$10000=A218)*'[2]Prog 89'!$G$5:$H$10000)</f>
        <v>0</v>
      </c>
    </row>
    <row r="219" spans="1:26" ht="12.75" customHeight="1" x14ac:dyDescent="0.25">
      <c r="A219" s="64">
        <v>70150</v>
      </c>
      <c r="B219" s="81">
        <f>VLOOKUP(A219,'[2]Pop commune'!$A$4:$G$3833,7,FALSE)</f>
        <v>56</v>
      </c>
      <c r="C219" s="82">
        <f>VLOOKUP(A219,'[2]Pop commune'!$A$4:$H$3833,5,FALSE)</f>
        <v>40</v>
      </c>
      <c r="D219" s="83">
        <f t="shared" si="7"/>
        <v>16</v>
      </c>
      <c r="E219" s="83">
        <f>VLOOKUP(A219,'[2]Pop commune'!$A$4:$G$3833,6,FALSE)</f>
        <v>16</v>
      </c>
      <c r="F219" s="83">
        <f t="shared" si="8"/>
        <v>294</v>
      </c>
      <c r="G219" s="83">
        <f>VLOOKUP(A219,'[2]Pop commune'!$A$4:$G$3833,4,FALSE)</f>
        <v>294</v>
      </c>
      <c r="H219" s="64">
        <v>70</v>
      </c>
      <c r="I219" s="122">
        <v>700784697</v>
      </c>
      <c r="J219" s="91" t="s">
        <v>901</v>
      </c>
      <c r="K219" s="91"/>
      <c r="L219" s="92" t="s">
        <v>880</v>
      </c>
      <c r="M219" s="101" t="s">
        <v>877</v>
      </c>
      <c r="N219" s="65" t="s">
        <v>662</v>
      </c>
      <c r="O219" s="64">
        <v>700785306</v>
      </c>
      <c r="P219" s="94" t="s">
        <v>815</v>
      </c>
      <c r="Q219" s="90">
        <v>1</v>
      </c>
      <c r="X219" s="65" t="s">
        <v>733</v>
      </c>
      <c r="Y219" s="65">
        <f>SUMPRODUCT(('[2]Prog 89'!$C$5:$C$10000=A219)*'[2]Prog 89'!$E$5:$F$10000)</f>
        <v>0</v>
      </c>
      <c r="Z219" s="65">
        <f>SUMPRODUCT(('[2]Prog 89'!$C$5:$C$10000=A219)*'[2]Prog 89'!$G$5:$H$10000)</f>
        <v>0</v>
      </c>
    </row>
    <row r="220" spans="1:26" ht="12.75" customHeight="1" x14ac:dyDescent="0.25">
      <c r="A220" s="64">
        <v>70151</v>
      </c>
      <c r="B220" s="81">
        <f>VLOOKUP(A220,'[2]Pop commune'!$A$4:$G$3833,7,FALSE)</f>
        <v>18.486486486486488</v>
      </c>
      <c r="C220" s="82">
        <f>VLOOKUP(A220,'[2]Pop commune'!$A$4:$H$3833,5,FALSE)</f>
        <v>10.702702702702704</v>
      </c>
      <c r="D220" s="83">
        <f t="shared" si="7"/>
        <v>7.7837837837837842</v>
      </c>
      <c r="E220" s="83">
        <f>VLOOKUP(A220,'[2]Pop commune'!$A$4:$G$3833,6,FALSE)</f>
        <v>7.7837837837837842</v>
      </c>
      <c r="F220" s="83">
        <f t="shared" si="8"/>
        <v>36</v>
      </c>
      <c r="G220" s="83">
        <f>VLOOKUP(A220,'[2]Pop commune'!$A$4:$G$3833,4,FALSE)</f>
        <v>36</v>
      </c>
      <c r="H220" s="64">
        <v>70</v>
      </c>
      <c r="I220" s="122">
        <v>700784697</v>
      </c>
      <c r="J220" s="91" t="s">
        <v>902</v>
      </c>
      <c r="K220" s="91"/>
      <c r="L220" s="92" t="s">
        <v>880</v>
      </c>
      <c r="M220" s="101" t="s">
        <v>877</v>
      </c>
      <c r="N220" s="65" t="s">
        <v>662</v>
      </c>
      <c r="O220" s="64">
        <v>700785306</v>
      </c>
      <c r="P220" s="94" t="s">
        <v>815</v>
      </c>
      <c r="Q220" s="90">
        <v>1</v>
      </c>
      <c r="X220" s="65" t="s">
        <v>733</v>
      </c>
      <c r="Y220" s="65">
        <f>SUMPRODUCT(('[2]Prog 89'!$C$5:$C$10000=A220)*'[2]Prog 89'!$E$5:$F$10000)</f>
        <v>0</v>
      </c>
      <c r="Z220" s="65">
        <f>SUMPRODUCT(('[2]Prog 89'!$C$5:$C$10000=A220)*'[2]Prog 89'!$G$5:$H$10000)</f>
        <v>0</v>
      </c>
    </row>
    <row r="221" spans="1:26" ht="12.75" customHeight="1" x14ac:dyDescent="0.25">
      <c r="A221" s="64">
        <v>70152</v>
      </c>
      <c r="B221" s="81">
        <f>VLOOKUP(A221,'[2]Pop commune'!$A$4:$G$3833,7,FALSE)</f>
        <v>106.45945945945904</v>
      </c>
      <c r="C221" s="82">
        <f>VLOOKUP(A221,'[2]Pop commune'!$A$4:$H$3833,5,FALSE)</f>
        <v>70.621621621621344</v>
      </c>
      <c r="D221" s="83">
        <f t="shared" si="7"/>
        <v>35.837837837837696</v>
      </c>
      <c r="E221" s="83">
        <f>VLOOKUP(A221,'[2]Pop commune'!$A$4:$G$3833,6,FALSE)</f>
        <v>35.837837837837696</v>
      </c>
      <c r="F221" s="83">
        <f t="shared" si="8"/>
        <v>428.99999999999841</v>
      </c>
      <c r="G221" s="83">
        <f>VLOOKUP(A221,'[2]Pop commune'!$A$4:$G$3833,4,FALSE)</f>
        <v>428.99999999999841</v>
      </c>
      <c r="H221" s="64">
        <v>70</v>
      </c>
      <c r="I221" s="122">
        <v>700784697</v>
      </c>
      <c r="J221" s="91" t="s">
        <v>903</v>
      </c>
      <c r="K221" s="91"/>
      <c r="L221" s="92" t="s">
        <v>880</v>
      </c>
      <c r="M221" s="101" t="s">
        <v>877</v>
      </c>
      <c r="N221" s="65" t="s">
        <v>662</v>
      </c>
      <c r="O221" s="64">
        <v>700785306</v>
      </c>
      <c r="P221" s="94" t="s">
        <v>815</v>
      </c>
      <c r="Q221" s="90">
        <v>1</v>
      </c>
      <c r="X221" s="65" t="s">
        <v>733</v>
      </c>
      <c r="Y221" s="65">
        <f>SUMPRODUCT(('[2]Prog 89'!$C$5:$C$10000=A221)*'[2]Prog 89'!$E$5:$F$10000)</f>
        <v>0</v>
      </c>
      <c r="Z221" s="65">
        <f>SUMPRODUCT(('[2]Prog 89'!$C$5:$C$10000=A221)*'[2]Prog 89'!$G$5:$H$10000)</f>
        <v>0</v>
      </c>
    </row>
    <row r="222" spans="1:26" ht="12.75" customHeight="1" x14ac:dyDescent="0.25">
      <c r="A222" s="64">
        <v>70156</v>
      </c>
      <c r="B222" s="81">
        <f>VLOOKUP(A222,'[2]Pop commune'!$A$4:$G$3833,7,FALSE)</f>
        <v>22</v>
      </c>
      <c r="C222" s="82">
        <f>VLOOKUP(A222,'[2]Pop commune'!$A$4:$H$3833,5,FALSE)</f>
        <v>14</v>
      </c>
      <c r="D222" s="83">
        <f t="shared" si="7"/>
        <v>8</v>
      </c>
      <c r="E222" s="83">
        <f>VLOOKUP(A222,'[2]Pop commune'!$A$4:$G$3833,6,FALSE)</f>
        <v>8</v>
      </c>
      <c r="F222" s="83">
        <f t="shared" si="8"/>
        <v>99</v>
      </c>
      <c r="G222" s="83">
        <f>VLOOKUP(A222,'[2]Pop commune'!$A$4:$G$3833,4,FALSE)</f>
        <v>99</v>
      </c>
      <c r="H222" s="64">
        <v>70</v>
      </c>
      <c r="I222" s="122">
        <v>700784697</v>
      </c>
      <c r="J222" s="91" t="s">
        <v>904</v>
      </c>
      <c r="K222" s="91"/>
      <c r="L222" s="92" t="s">
        <v>880</v>
      </c>
      <c r="M222" s="101" t="s">
        <v>877</v>
      </c>
      <c r="N222" s="65" t="s">
        <v>662</v>
      </c>
      <c r="O222" s="64">
        <v>700785306</v>
      </c>
      <c r="P222" s="94" t="s">
        <v>815</v>
      </c>
      <c r="Q222" s="90">
        <v>1</v>
      </c>
      <c r="X222" s="65" t="s">
        <v>733</v>
      </c>
      <c r="Y222" s="65">
        <f>SUMPRODUCT(('[2]Prog 89'!$C$5:$C$10000=A222)*'[2]Prog 89'!$E$5:$F$10000)</f>
        <v>0</v>
      </c>
      <c r="Z222" s="65">
        <f>SUMPRODUCT(('[2]Prog 89'!$C$5:$C$10000=A222)*'[2]Prog 89'!$G$5:$H$10000)</f>
        <v>0</v>
      </c>
    </row>
    <row r="223" spans="1:26" ht="12.75" customHeight="1" x14ac:dyDescent="0.25">
      <c r="A223" s="64">
        <v>70181</v>
      </c>
      <c r="B223" s="81">
        <f>VLOOKUP(A223,'[2]Pop commune'!$A$4:$G$3833,7,FALSE)</f>
        <v>26.191176470588228</v>
      </c>
      <c r="C223" s="82">
        <f>VLOOKUP(A223,'[2]Pop commune'!$A$4:$H$3833,5,FALSE)</f>
        <v>17.125</v>
      </c>
      <c r="D223" s="83">
        <f t="shared" si="7"/>
        <v>9.0661764705882284</v>
      </c>
      <c r="E223" s="83">
        <f>VLOOKUP(A223,'[2]Pop commune'!$A$4:$G$3833,6,FALSE)</f>
        <v>9.0661764705882284</v>
      </c>
      <c r="F223" s="83">
        <f t="shared" si="8"/>
        <v>137</v>
      </c>
      <c r="G223" s="83">
        <f>VLOOKUP(A223,'[2]Pop commune'!$A$4:$G$3833,4,FALSE)</f>
        <v>137</v>
      </c>
      <c r="H223" s="64">
        <v>70</v>
      </c>
      <c r="I223" s="122">
        <v>700784697</v>
      </c>
      <c r="J223" s="91" t="s">
        <v>905</v>
      </c>
      <c r="K223" s="91"/>
      <c r="L223" s="92" t="s">
        <v>880</v>
      </c>
      <c r="M223" s="101" t="s">
        <v>877</v>
      </c>
      <c r="N223" s="65" t="s">
        <v>662</v>
      </c>
      <c r="O223" s="64">
        <v>700785306</v>
      </c>
      <c r="P223" s="94" t="s">
        <v>815</v>
      </c>
      <c r="Q223" s="90">
        <v>1</v>
      </c>
      <c r="X223" s="65" t="s">
        <v>733</v>
      </c>
      <c r="Y223" s="65">
        <f>SUMPRODUCT(('[2]Prog 89'!$C$5:$C$10000=A223)*'[2]Prog 89'!$E$5:$F$10000)</f>
        <v>0</v>
      </c>
      <c r="Z223" s="65">
        <f>SUMPRODUCT(('[2]Prog 89'!$C$5:$C$10000=A223)*'[2]Prog 89'!$G$5:$H$10000)</f>
        <v>0</v>
      </c>
    </row>
    <row r="224" spans="1:26" ht="12.75" customHeight="1" x14ac:dyDescent="0.25">
      <c r="A224" s="64">
        <v>70185</v>
      </c>
      <c r="B224" s="81">
        <f>VLOOKUP(A224,'[2]Pop commune'!$A$4:$G$3833,7,FALSE)</f>
        <v>48.999999999999844</v>
      </c>
      <c r="C224" s="82">
        <f>VLOOKUP(A224,'[2]Pop commune'!$A$4:$H$3833,5,FALSE)</f>
        <v>25.52083333333325</v>
      </c>
      <c r="D224" s="83">
        <f t="shared" si="7"/>
        <v>23.47916666666659</v>
      </c>
      <c r="E224" s="83">
        <f>VLOOKUP(A224,'[2]Pop commune'!$A$4:$G$3833,6,FALSE)</f>
        <v>23.47916666666659</v>
      </c>
      <c r="F224" s="83">
        <f t="shared" si="8"/>
        <v>195.99999999999932</v>
      </c>
      <c r="G224" s="83">
        <f>VLOOKUP(A224,'[2]Pop commune'!$A$4:$G$3833,4,FALSE)</f>
        <v>195.99999999999932</v>
      </c>
      <c r="H224" s="64">
        <v>70</v>
      </c>
      <c r="I224" s="122">
        <v>700784697</v>
      </c>
      <c r="J224" s="91" t="s">
        <v>906</v>
      </c>
      <c r="K224" s="91"/>
      <c r="L224" s="92" t="s">
        <v>876</v>
      </c>
      <c r="M224" s="101" t="s">
        <v>877</v>
      </c>
      <c r="N224" s="65" t="s">
        <v>662</v>
      </c>
      <c r="O224" s="64">
        <v>700785306</v>
      </c>
      <c r="P224" s="94" t="s">
        <v>815</v>
      </c>
      <c r="Q224" s="90">
        <v>1</v>
      </c>
      <c r="X224" s="65" t="s">
        <v>733</v>
      </c>
      <c r="Y224" s="65">
        <f>SUMPRODUCT(('[2]Prog 89'!$C$5:$C$10000=A224)*'[2]Prog 89'!$E$5:$F$10000)</f>
        <v>0</v>
      </c>
      <c r="Z224" s="65">
        <f>SUMPRODUCT(('[2]Prog 89'!$C$5:$C$10000=A224)*'[2]Prog 89'!$G$5:$H$10000)</f>
        <v>0</v>
      </c>
    </row>
    <row r="225" spans="1:26" ht="12.75" customHeight="1" x14ac:dyDescent="0.25">
      <c r="A225" s="64">
        <v>70192</v>
      </c>
      <c r="B225" s="81">
        <f>VLOOKUP(A225,'[2]Pop commune'!$A$4:$G$3833,7,FALSE)</f>
        <v>36.192513368984038</v>
      </c>
      <c r="C225" s="82">
        <f>VLOOKUP(A225,'[2]Pop commune'!$A$4:$H$3833,5,FALSE)</f>
        <v>22.117647058823579</v>
      </c>
      <c r="D225" s="83">
        <f t="shared" si="7"/>
        <v>14.074866310160459</v>
      </c>
      <c r="E225" s="83">
        <f>VLOOKUP(A225,'[2]Pop commune'!$A$4:$G$3833,6,FALSE)</f>
        <v>14.074866310160459</v>
      </c>
      <c r="F225" s="83">
        <f t="shared" si="8"/>
        <v>188</v>
      </c>
      <c r="G225" s="83">
        <f>VLOOKUP(A225,'[2]Pop commune'!$A$4:$G$3833,4,FALSE)</f>
        <v>188</v>
      </c>
      <c r="H225" s="64">
        <v>70</v>
      </c>
      <c r="I225" s="122">
        <v>700784697</v>
      </c>
      <c r="J225" s="91" t="s">
        <v>907</v>
      </c>
      <c r="K225" s="91"/>
      <c r="L225" s="92" t="s">
        <v>880</v>
      </c>
      <c r="M225" s="101" t="s">
        <v>877</v>
      </c>
      <c r="N225" s="65" t="s">
        <v>662</v>
      </c>
      <c r="O225" s="64">
        <v>700785306</v>
      </c>
      <c r="P225" s="94" t="s">
        <v>815</v>
      </c>
      <c r="Q225" s="90">
        <v>1</v>
      </c>
      <c r="X225" s="65" t="s">
        <v>733</v>
      </c>
      <c r="Y225" s="65">
        <f>SUMPRODUCT(('[2]Prog 89'!$C$5:$C$10000=A225)*'[2]Prog 89'!$E$5:$F$10000)</f>
        <v>0</v>
      </c>
      <c r="Z225" s="65">
        <f>SUMPRODUCT(('[2]Prog 89'!$C$5:$C$10000=A225)*'[2]Prog 89'!$G$5:$H$10000)</f>
        <v>0</v>
      </c>
    </row>
    <row r="226" spans="1:26" ht="12.75" customHeight="1" x14ac:dyDescent="0.25">
      <c r="A226" s="64">
        <v>70193</v>
      </c>
      <c r="B226" s="81">
        <f>VLOOKUP(A226,'[2]Pop commune'!$A$4:$G$3833,7,FALSE)</f>
        <v>41.076233183856402</v>
      </c>
      <c r="C226" s="82">
        <f>VLOOKUP(A226,'[2]Pop commune'!$A$4:$H$3833,5,FALSE)</f>
        <v>27.726457399103069</v>
      </c>
      <c r="D226" s="83">
        <f t="shared" si="7"/>
        <v>13.34977578475333</v>
      </c>
      <c r="E226" s="83">
        <f>VLOOKUP(A226,'[2]Pop commune'!$A$4:$G$3833,6,FALSE)</f>
        <v>13.34977578475333</v>
      </c>
      <c r="F226" s="83">
        <f t="shared" si="8"/>
        <v>228.99999999999943</v>
      </c>
      <c r="G226" s="83">
        <f>VLOOKUP(A226,'[2]Pop commune'!$A$4:$G$3833,4,FALSE)</f>
        <v>228.99999999999943</v>
      </c>
      <c r="H226" s="64">
        <v>70</v>
      </c>
      <c r="I226" s="122">
        <v>700784697</v>
      </c>
      <c r="J226" s="91" t="s">
        <v>908</v>
      </c>
      <c r="K226" s="91"/>
      <c r="L226" s="92" t="s">
        <v>880</v>
      </c>
      <c r="M226" s="101" t="s">
        <v>877</v>
      </c>
      <c r="N226" s="65" t="s">
        <v>662</v>
      </c>
      <c r="O226" s="64">
        <v>700785306</v>
      </c>
      <c r="P226" s="94" t="s">
        <v>815</v>
      </c>
      <c r="Q226" s="90">
        <v>1</v>
      </c>
      <c r="X226" s="65" t="s">
        <v>733</v>
      </c>
      <c r="Y226" s="65">
        <f>SUMPRODUCT(('[2]Prog 89'!$C$5:$C$10000=A226)*'[2]Prog 89'!$E$5:$F$10000)</f>
        <v>0</v>
      </c>
      <c r="Z226" s="65">
        <f>SUMPRODUCT(('[2]Prog 89'!$C$5:$C$10000=A226)*'[2]Prog 89'!$G$5:$H$10000)</f>
        <v>0</v>
      </c>
    </row>
    <row r="227" spans="1:26" ht="12.75" customHeight="1" x14ac:dyDescent="0.25">
      <c r="A227" s="64">
        <v>70218</v>
      </c>
      <c r="B227" s="81">
        <f>VLOOKUP(A227,'[2]Pop commune'!$A$4:$G$3833,7,FALSE)</f>
        <v>41.897435897435876</v>
      </c>
      <c r="C227" s="82">
        <f>VLOOKUP(A227,'[2]Pop commune'!$A$4:$H$3833,5,FALSE)</f>
        <v>38.974358974358957</v>
      </c>
      <c r="D227" s="83">
        <f t="shared" si="7"/>
        <v>2.923076923076922</v>
      </c>
      <c r="E227" s="83">
        <f>VLOOKUP(A227,'[2]Pop commune'!$A$4:$G$3833,6,FALSE)</f>
        <v>2.923076923076922</v>
      </c>
      <c r="F227" s="83">
        <f t="shared" si="8"/>
        <v>152</v>
      </c>
      <c r="G227" s="83">
        <f>VLOOKUP(A227,'[2]Pop commune'!$A$4:$G$3833,4,FALSE)</f>
        <v>152</v>
      </c>
      <c r="H227" s="64">
        <v>70</v>
      </c>
      <c r="I227" s="122">
        <v>700784697</v>
      </c>
      <c r="J227" s="91" t="s">
        <v>909</v>
      </c>
      <c r="K227" s="91"/>
      <c r="L227" s="92" t="s">
        <v>876</v>
      </c>
      <c r="M227" s="101" t="s">
        <v>877</v>
      </c>
      <c r="N227" s="65" t="s">
        <v>662</v>
      </c>
      <c r="O227" s="64">
        <v>700785306</v>
      </c>
      <c r="P227" s="94" t="s">
        <v>815</v>
      </c>
      <c r="Q227" s="90">
        <v>1</v>
      </c>
      <c r="X227" s="65" t="s">
        <v>733</v>
      </c>
      <c r="Y227" s="65">
        <f>SUMPRODUCT(('[2]Prog 89'!$C$5:$C$10000=A227)*'[2]Prog 89'!$E$5:$F$10000)</f>
        <v>0</v>
      </c>
      <c r="Z227" s="65">
        <f>SUMPRODUCT(('[2]Prog 89'!$C$5:$C$10000=A227)*'[2]Prog 89'!$G$5:$H$10000)</f>
        <v>0</v>
      </c>
    </row>
    <row r="228" spans="1:26" ht="12.75" customHeight="1" x14ac:dyDescent="0.25">
      <c r="A228" s="64">
        <v>70220</v>
      </c>
      <c r="B228" s="81">
        <f>VLOOKUP(A228,'[2]Pop commune'!$A$4:$G$3833,7,FALSE)</f>
        <v>100</v>
      </c>
      <c r="C228" s="82">
        <f>VLOOKUP(A228,'[2]Pop commune'!$A$4:$H$3833,5,FALSE)</f>
        <v>65</v>
      </c>
      <c r="D228" s="83">
        <f t="shared" si="7"/>
        <v>35</v>
      </c>
      <c r="E228" s="83">
        <f>VLOOKUP(A228,'[2]Pop commune'!$A$4:$G$3833,6,FALSE)</f>
        <v>35</v>
      </c>
      <c r="F228" s="83">
        <f t="shared" si="8"/>
        <v>411</v>
      </c>
      <c r="G228" s="83">
        <f>VLOOKUP(A228,'[2]Pop commune'!$A$4:$G$3833,4,FALSE)</f>
        <v>411</v>
      </c>
      <c r="H228" s="64">
        <v>70</v>
      </c>
      <c r="I228" s="122">
        <v>700784697</v>
      </c>
      <c r="J228" s="91" t="s">
        <v>910</v>
      </c>
      <c r="K228" s="91"/>
      <c r="L228" s="92" t="s">
        <v>876</v>
      </c>
      <c r="M228" s="101" t="s">
        <v>877</v>
      </c>
      <c r="N228" s="65" t="s">
        <v>662</v>
      </c>
      <c r="O228" s="64">
        <v>700785306</v>
      </c>
      <c r="P228" s="94" t="s">
        <v>815</v>
      </c>
      <c r="Q228" s="90">
        <v>1</v>
      </c>
      <c r="X228" s="65" t="s">
        <v>733</v>
      </c>
      <c r="Y228" s="65">
        <f>SUMPRODUCT(('[2]Prog 89'!$C$5:$C$10000=A228)*'[2]Prog 89'!$E$5:$F$10000)</f>
        <v>0</v>
      </c>
      <c r="Z228" s="65">
        <f>SUMPRODUCT(('[2]Prog 89'!$C$5:$C$10000=A228)*'[2]Prog 89'!$G$5:$H$10000)</f>
        <v>0</v>
      </c>
    </row>
    <row r="229" spans="1:26" ht="12.75" customHeight="1" x14ac:dyDescent="0.25">
      <c r="A229" s="64">
        <v>70222</v>
      </c>
      <c r="B229" s="81">
        <f>VLOOKUP(A229,'[2]Pop commune'!$A$4:$G$3833,7,FALSE)</f>
        <v>29.659090909090921</v>
      </c>
      <c r="C229" s="82">
        <f>VLOOKUP(A229,'[2]Pop commune'!$A$4:$H$3833,5,FALSE)</f>
        <v>16.806818181818187</v>
      </c>
      <c r="D229" s="83">
        <f t="shared" si="7"/>
        <v>12.852272727272732</v>
      </c>
      <c r="E229" s="83">
        <f>VLOOKUP(A229,'[2]Pop commune'!$A$4:$G$3833,6,FALSE)</f>
        <v>12.852272727272732</v>
      </c>
      <c r="F229" s="83">
        <f t="shared" si="8"/>
        <v>87</v>
      </c>
      <c r="G229" s="83">
        <f>VLOOKUP(A229,'[2]Pop commune'!$A$4:$G$3833,4,FALSE)</f>
        <v>87</v>
      </c>
      <c r="H229" s="64">
        <v>70</v>
      </c>
      <c r="I229" s="122">
        <v>700784697</v>
      </c>
      <c r="J229" s="91" t="s">
        <v>911</v>
      </c>
      <c r="K229" s="91"/>
      <c r="L229" s="92" t="s">
        <v>898</v>
      </c>
      <c r="M229" s="101" t="s">
        <v>877</v>
      </c>
      <c r="N229" s="65" t="s">
        <v>662</v>
      </c>
      <c r="O229" s="64">
        <v>700785306</v>
      </c>
      <c r="P229" s="94" t="s">
        <v>815</v>
      </c>
      <c r="Q229" s="90">
        <v>1</v>
      </c>
      <c r="X229" s="65" t="s">
        <v>733</v>
      </c>
      <c r="Y229" s="65">
        <f>SUMPRODUCT(('[2]Prog 89'!$C$5:$C$10000=A229)*'[2]Prog 89'!$E$5:$F$10000)</f>
        <v>0</v>
      </c>
      <c r="Z229" s="65">
        <f>SUMPRODUCT(('[2]Prog 89'!$C$5:$C$10000=A229)*'[2]Prog 89'!$G$5:$H$10000)</f>
        <v>0</v>
      </c>
    </row>
    <row r="230" spans="1:26" ht="12.75" customHeight="1" x14ac:dyDescent="0.25">
      <c r="A230" s="64">
        <v>70224</v>
      </c>
      <c r="B230" s="81">
        <f>VLOOKUP(A230,'[2]Pop commune'!$A$4:$G$3833,7,FALSE)</f>
        <v>143</v>
      </c>
      <c r="C230" s="82">
        <f>VLOOKUP(A230,'[2]Pop commune'!$A$4:$H$3833,5,FALSE)</f>
        <v>108</v>
      </c>
      <c r="D230" s="83">
        <f t="shared" si="7"/>
        <v>35</v>
      </c>
      <c r="E230" s="83">
        <f>VLOOKUP(A230,'[2]Pop commune'!$A$4:$G$3833,6,FALSE)</f>
        <v>35</v>
      </c>
      <c r="F230" s="83">
        <f t="shared" si="8"/>
        <v>668</v>
      </c>
      <c r="G230" s="83">
        <f>VLOOKUP(A230,'[2]Pop commune'!$A$4:$G$3833,4,FALSE)</f>
        <v>668</v>
      </c>
      <c r="H230" s="64">
        <v>70</v>
      </c>
      <c r="I230" s="122">
        <v>700784697</v>
      </c>
      <c r="J230" s="91" t="s">
        <v>912</v>
      </c>
      <c r="K230" s="91"/>
      <c r="L230" s="92" t="s">
        <v>880</v>
      </c>
      <c r="M230" s="101" t="s">
        <v>877</v>
      </c>
      <c r="N230" s="65" t="s">
        <v>662</v>
      </c>
      <c r="O230" s="64">
        <v>700785306</v>
      </c>
      <c r="P230" s="94" t="s">
        <v>815</v>
      </c>
      <c r="Q230" s="90">
        <v>1</v>
      </c>
      <c r="X230" s="65" t="s">
        <v>733</v>
      </c>
      <c r="Y230" s="65">
        <f>SUMPRODUCT(('[2]Prog 89'!$C$5:$C$10000=A230)*'[2]Prog 89'!$E$5:$F$10000)</f>
        <v>0</v>
      </c>
      <c r="Z230" s="65">
        <f>SUMPRODUCT(('[2]Prog 89'!$C$5:$C$10000=A230)*'[2]Prog 89'!$G$5:$H$10000)</f>
        <v>0</v>
      </c>
    </row>
    <row r="231" spans="1:26" ht="12.75" customHeight="1" x14ac:dyDescent="0.25">
      <c r="A231" s="64">
        <v>70253</v>
      </c>
      <c r="B231" s="81">
        <f>VLOOKUP(A231,'[2]Pop commune'!$A$4:$G$3833,7,FALSE)</f>
        <v>56.185860566503777</v>
      </c>
      <c r="C231" s="82">
        <f>VLOOKUP(A231,'[2]Pop commune'!$A$4:$H$3833,5,FALSE)</f>
        <v>31.627023587422411</v>
      </c>
      <c r="D231" s="83">
        <f t="shared" si="7"/>
        <v>24.55883697908137</v>
      </c>
      <c r="E231" s="83">
        <f>VLOOKUP(A231,'[2]Pop commune'!$A$4:$G$3833,6,FALSE)</f>
        <v>24.55883697908137</v>
      </c>
      <c r="F231" s="83">
        <f t="shared" si="8"/>
        <v>286</v>
      </c>
      <c r="G231" s="83">
        <f>VLOOKUP(A231,'[2]Pop commune'!$A$4:$G$3833,4,FALSE)</f>
        <v>286</v>
      </c>
      <c r="H231" s="64">
        <v>70</v>
      </c>
      <c r="I231" s="122">
        <v>700784697</v>
      </c>
      <c r="J231" s="91" t="s">
        <v>913</v>
      </c>
      <c r="K231" s="91"/>
      <c r="L231" s="92" t="s">
        <v>898</v>
      </c>
      <c r="M231" s="101" t="s">
        <v>877</v>
      </c>
      <c r="N231" s="65" t="s">
        <v>662</v>
      </c>
      <c r="O231" s="64">
        <v>700785306</v>
      </c>
      <c r="P231" s="94" t="s">
        <v>815</v>
      </c>
      <c r="Q231" s="90">
        <v>1</v>
      </c>
      <c r="X231" s="65" t="s">
        <v>733</v>
      </c>
      <c r="Y231" s="65">
        <f>SUMPRODUCT(('[2]Prog 89'!$C$5:$C$10000=A231)*'[2]Prog 89'!$E$5:$F$10000)</f>
        <v>0</v>
      </c>
      <c r="Z231" s="65">
        <f>SUMPRODUCT(('[2]Prog 89'!$C$5:$C$10000=A231)*'[2]Prog 89'!$G$5:$H$10000)</f>
        <v>0</v>
      </c>
    </row>
    <row r="232" spans="1:26" ht="12.75" customHeight="1" x14ac:dyDescent="0.25">
      <c r="A232" s="64">
        <v>70265</v>
      </c>
      <c r="B232" s="81">
        <f>VLOOKUP(A232,'[2]Pop commune'!$A$4:$G$3833,7,FALSE)</f>
        <v>47.834319526627183</v>
      </c>
      <c r="C232" s="82">
        <f>VLOOKUP(A232,'[2]Pop commune'!$A$4:$H$3833,5,FALSE)</f>
        <v>28.497041420118322</v>
      </c>
      <c r="D232" s="83">
        <f t="shared" si="7"/>
        <v>19.337278106508862</v>
      </c>
      <c r="E232" s="83">
        <f>VLOOKUP(A232,'[2]Pop commune'!$A$4:$G$3833,6,FALSE)</f>
        <v>19.337278106508862</v>
      </c>
      <c r="F232" s="83">
        <f t="shared" si="8"/>
        <v>172</v>
      </c>
      <c r="G232" s="83">
        <f>VLOOKUP(A232,'[2]Pop commune'!$A$4:$G$3833,4,FALSE)</f>
        <v>172</v>
      </c>
      <c r="H232" s="64">
        <v>70</v>
      </c>
      <c r="I232" s="122">
        <v>700784697</v>
      </c>
      <c r="J232" s="91" t="s">
        <v>914</v>
      </c>
      <c r="K232" s="91"/>
      <c r="L232" s="92" t="s">
        <v>876</v>
      </c>
      <c r="M232" s="101" t="s">
        <v>877</v>
      </c>
      <c r="N232" s="65" t="s">
        <v>662</v>
      </c>
      <c r="O232" s="64">
        <v>700785306</v>
      </c>
      <c r="P232" s="94" t="s">
        <v>815</v>
      </c>
      <c r="Q232" s="90">
        <v>1</v>
      </c>
      <c r="X232" s="65" t="s">
        <v>733</v>
      </c>
      <c r="Y232" s="65">
        <f>SUMPRODUCT(('[2]Prog 89'!$C$5:$C$10000=A232)*'[2]Prog 89'!$E$5:$F$10000)</f>
        <v>0</v>
      </c>
      <c r="Z232" s="65">
        <f>SUMPRODUCT(('[2]Prog 89'!$C$5:$C$10000=A232)*'[2]Prog 89'!$G$5:$H$10000)</f>
        <v>0</v>
      </c>
    </row>
    <row r="233" spans="1:26" ht="12.75" customHeight="1" x14ac:dyDescent="0.25">
      <c r="A233" s="64">
        <v>70268</v>
      </c>
      <c r="B233" s="81">
        <f>VLOOKUP(A233,'[2]Pop commune'!$A$4:$G$3833,7,FALSE)</f>
        <v>43.482587064676615</v>
      </c>
      <c r="C233" s="82">
        <f>VLOOKUP(A233,'[2]Pop commune'!$A$4:$H$3833,5,FALSE)</f>
        <v>35.920398009950247</v>
      </c>
      <c r="D233" s="83">
        <f t="shared" si="7"/>
        <v>7.5621890547263684</v>
      </c>
      <c r="E233" s="83">
        <f>VLOOKUP(A233,'[2]Pop commune'!$A$4:$G$3833,6,FALSE)</f>
        <v>7.5621890547263684</v>
      </c>
      <c r="F233" s="83">
        <f t="shared" si="8"/>
        <v>190</v>
      </c>
      <c r="G233" s="83">
        <f>VLOOKUP(A233,'[2]Pop commune'!$A$4:$G$3833,4,FALSE)</f>
        <v>190</v>
      </c>
      <c r="H233" s="64">
        <v>70</v>
      </c>
      <c r="I233" s="122">
        <v>700784697</v>
      </c>
      <c r="J233" s="91" t="s">
        <v>915</v>
      </c>
      <c r="K233" s="91"/>
      <c r="L233" s="92" t="s">
        <v>880</v>
      </c>
      <c r="M233" s="101" t="s">
        <v>877</v>
      </c>
      <c r="N233" s="65" t="s">
        <v>662</v>
      </c>
      <c r="O233" s="64">
        <v>700785306</v>
      </c>
      <c r="P233" s="94" t="s">
        <v>815</v>
      </c>
      <c r="Q233" s="90">
        <v>1</v>
      </c>
      <c r="X233" s="65" t="s">
        <v>733</v>
      </c>
      <c r="Y233" s="65">
        <f>SUMPRODUCT(('[2]Prog 89'!$C$5:$C$10000=A233)*'[2]Prog 89'!$E$5:$F$10000)</f>
        <v>0</v>
      </c>
      <c r="Z233" s="65">
        <f>SUMPRODUCT(('[2]Prog 89'!$C$5:$C$10000=A233)*'[2]Prog 89'!$G$5:$H$10000)</f>
        <v>0</v>
      </c>
    </row>
    <row r="234" spans="1:26" ht="12.75" customHeight="1" x14ac:dyDescent="0.25">
      <c r="A234" s="64">
        <v>70282</v>
      </c>
      <c r="B234" s="81">
        <f>VLOOKUP(A234,'[2]Pop commune'!$A$4:$G$3833,7,FALSE)</f>
        <v>322</v>
      </c>
      <c r="C234" s="82">
        <f>VLOOKUP(A234,'[2]Pop commune'!$A$4:$H$3833,5,FALSE)</f>
        <v>193</v>
      </c>
      <c r="D234" s="83">
        <f t="shared" si="7"/>
        <v>129</v>
      </c>
      <c r="E234" s="83">
        <f>VLOOKUP(A234,'[2]Pop commune'!$A$4:$G$3833,6,FALSE)</f>
        <v>129</v>
      </c>
      <c r="F234" s="83">
        <f t="shared" si="8"/>
        <v>1088</v>
      </c>
      <c r="G234" s="83">
        <f>VLOOKUP(A234,'[2]Pop commune'!$A$4:$G$3833,4,FALSE)</f>
        <v>1088</v>
      </c>
      <c r="H234" s="64">
        <v>70</v>
      </c>
      <c r="I234" s="122">
        <v>700784697</v>
      </c>
      <c r="J234" s="91" t="s">
        <v>916</v>
      </c>
      <c r="K234" s="91"/>
      <c r="L234" s="92" t="s">
        <v>880</v>
      </c>
      <c r="M234" s="101" t="s">
        <v>877</v>
      </c>
      <c r="N234" s="65" t="s">
        <v>662</v>
      </c>
      <c r="O234" s="64">
        <v>700785306</v>
      </c>
      <c r="P234" s="94" t="s">
        <v>815</v>
      </c>
      <c r="Q234" s="90">
        <v>1</v>
      </c>
      <c r="X234" s="65" t="s">
        <v>733</v>
      </c>
      <c r="Y234" s="65">
        <f>SUMPRODUCT(('[2]Prog 89'!$C$5:$C$10000=A234)*'[2]Prog 89'!$E$5:$F$10000)</f>
        <v>0</v>
      </c>
      <c r="Z234" s="65">
        <f>SUMPRODUCT(('[2]Prog 89'!$C$5:$C$10000=A234)*'[2]Prog 89'!$G$5:$H$10000)</f>
        <v>0</v>
      </c>
    </row>
    <row r="235" spans="1:26" ht="12.75" customHeight="1" x14ac:dyDescent="0.25">
      <c r="A235" s="64">
        <v>70286</v>
      </c>
      <c r="B235" s="81">
        <f>VLOOKUP(A235,'[2]Pop commune'!$A$4:$G$3833,7,FALSE)</f>
        <v>23.248226950354557</v>
      </c>
      <c r="C235" s="82">
        <f>VLOOKUP(A235,'[2]Pop commune'!$A$4:$H$3833,5,FALSE)</f>
        <v>16.907801418439679</v>
      </c>
      <c r="D235" s="83">
        <f t="shared" si="7"/>
        <v>6.3404255319148799</v>
      </c>
      <c r="E235" s="83">
        <f>VLOOKUP(A235,'[2]Pop commune'!$A$4:$G$3833,6,FALSE)</f>
        <v>6.3404255319148799</v>
      </c>
      <c r="F235" s="83">
        <f t="shared" si="8"/>
        <v>149</v>
      </c>
      <c r="G235" s="83">
        <f>VLOOKUP(A235,'[2]Pop commune'!$A$4:$G$3833,4,FALSE)</f>
        <v>149</v>
      </c>
      <c r="H235" s="64">
        <v>70</v>
      </c>
      <c r="I235" s="122">
        <v>700784697</v>
      </c>
      <c r="J235" s="91" t="s">
        <v>917</v>
      </c>
      <c r="K235" s="91"/>
      <c r="L235" s="92" t="s">
        <v>880</v>
      </c>
      <c r="M235" s="101" t="s">
        <v>877</v>
      </c>
      <c r="N235" s="65" t="s">
        <v>662</v>
      </c>
      <c r="O235" s="64">
        <v>700785306</v>
      </c>
      <c r="P235" s="94" t="s">
        <v>815</v>
      </c>
      <c r="Q235" s="90">
        <v>1</v>
      </c>
      <c r="X235" s="65" t="s">
        <v>733</v>
      </c>
      <c r="Y235" s="65">
        <f>SUMPRODUCT(('[2]Prog 89'!$C$5:$C$10000=A235)*'[2]Prog 89'!$E$5:$F$10000)</f>
        <v>0</v>
      </c>
      <c r="Z235" s="65">
        <f>SUMPRODUCT(('[2]Prog 89'!$C$5:$C$10000=A235)*'[2]Prog 89'!$G$5:$H$10000)</f>
        <v>0</v>
      </c>
    </row>
    <row r="236" spans="1:26" ht="12.75" customHeight="1" x14ac:dyDescent="0.25">
      <c r="A236" s="64">
        <v>70289</v>
      </c>
      <c r="B236" s="81">
        <f>VLOOKUP(A236,'[2]Pop commune'!$A$4:$G$3833,7,FALSE)</f>
        <v>49</v>
      </c>
      <c r="C236" s="82">
        <f>VLOOKUP(A236,'[2]Pop commune'!$A$4:$H$3833,5,FALSE)</f>
        <v>35</v>
      </c>
      <c r="D236" s="83">
        <f t="shared" si="7"/>
        <v>14</v>
      </c>
      <c r="E236" s="83">
        <f>VLOOKUP(A236,'[2]Pop commune'!$A$4:$G$3833,6,FALSE)</f>
        <v>14</v>
      </c>
      <c r="F236" s="83">
        <f t="shared" si="8"/>
        <v>184</v>
      </c>
      <c r="G236" s="83">
        <f>VLOOKUP(A236,'[2]Pop commune'!$A$4:$G$3833,4,FALSE)</f>
        <v>184</v>
      </c>
      <c r="H236" s="64">
        <v>70</v>
      </c>
      <c r="I236" s="122">
        <v>700784697</v>
      </c>
      <c r="J236" s="91" t="s">
        <v>918</v>
      </c>
      <c r="K236" s="91"/>
      <c r="L236" s="92" t="s">
        <v>876</v>
      </c>
      <c r="M236" s="101" t="s">
        <v>877</v>
      </c>
      <c r="N236" s="65" t="s">
        <v>662</v>
      </c>
      <c r="O236" s="64">
        <v>700785306</v>
      </c>
      <c r="P236" s="94" t="s">
        <v>815</v>
      </c>
      <c r="Q236" s="90">
        <v>1</v>
      </c>
      <c r="X236" s="65" t="s">
        <v>733</v>
      </c>
      <c r="Y236" s="65">
        <f>SUMPRODUCT(('[2]Prog 89'!$C$5:$C$10000=A236)*'[2]Prog 89'!$E$5:$F$10000)</f>
        <v>0</v>
      </c>
      <c r="Z236" s="65">
        <f>SUMPRODUCT(('[2]Prog 89'!$C$5:$C$10000=A236)*'[2]Prog 89'!$G$5:$H$10000)</f>
        <v>0</v>
      </c>
    </row>
    <row r="237" spans="1:26" ht="12.75" customHeight="1" x14ac:dyDescent="0.25">
      <c r="A237" s="64">
        <v>70302</v>
      </c>
      <c r="B237" s="81">
        <f>VLOOKUP(A237,'[2]Pop commune'!$A$4:$G$3833,7,FALSE)</f>
        <v>13.342105263157841</v>
      </c>
      <c r="C237" s="82">
        <f>VLOOKUP(A237,'[2]Pop commune'!$A$4:$H$3833,5,FALSE)</f>
        <v>8.2105263157894406</v>
      </c>
      <c r="D237" s="83">
        <f t="shared" si="7"/>
        <v>5.1315789473683999</v>
      </c>
      <c r="E237" s="83">
        <f>VLOOKUP(A237,'[2]Pop commune'!$A$4:$G$3833,6,FALSE)</f>
        <v>5.1315789473683999</v>
      </c>
      <c r="F237" s="83">
        <f t="shared" si="8"/>
        <v>77.999999999999673</v>
      </c>
      <c r="G237" s="83">
        <f>VLOOKUP(A237,'[2]Pop commune'!$A$4:$G$3833,4,FALSE)</f>
        <v>77.999999999999673</v>
      </c>
      <c r="H237" s="64">
        <v>70</v>
      </c>
      <c r="I237" s="122">
        <v>700784697</v>
      </c>
      <c r="J237" s="91" t="s">
        <v>919</v>
      </c>
      <c r="K237" s="91"/>
      <c r="L237" s="92" t="s">
        <v>880</v>
      </c>
      <c r="M237" s="101" t="s">
        <v>877</v>
      </c>
      <c r="N237" s="65" t="s">
        <v>662</v>
      </c>
      <c r="O237" s="64">
        <v>700785306</v>
      </c>
      <c r="P237" s="94" t="s">
        <v>815</v>
      </c>
      <c r="Q237" s="90">
        <v>1</v>
      </c>
      <c r="X237" s="65" t="s">
        <v>733</v>
      </c>
      <c r="Y237" s="65">
        <f>SUMPRODUCT(('[2]Prog 89'!$C$5:$C$10000=A237)*'[2]Prog 89'!$E$5:$F$10000)</f>
        <v>0</v>
      </c>
      <c r="Z237" s="65">
        <f>SUMPRODUCT(('[2]Prog 89'!$C$5:$C$10000=A237)*'[2]Prog 89'!$G$5:$H$10000)</f>
        <v>0</v>
      </c>
    </row>
    <row r="238" spans="1:26" ht="12.75" customHeight="1" x14ac:dyDescent="0.25">
      <c r="A238" s="64">
        <v>70327</v>
      </c>
      <c r="B238" s="81">
        <f>VLOOKUP(A238,'[2]Pop commune'!$A$4:$G$3833,7,FALSE)</f>
        <v>55</v>
      </c>
      <c r="C238" s="82">
        <f>VLOOKUP(A238,'[2]Pop commune'!$A$4:$H$3833,5,FALSE)</f>
        <v>36</v>
      </c>
      <c r="D238" s="83">
        <f t="shared" si="7"/>
        <v>19</v>
      </c>
      <c r="E238" s="83">
        <f>VLOOKUP(A238,'[2]Pop commune'!$A$4:$G$3833,6,FALSE)</f>
        <v>19</v>
      </c>
      <c r="F238" s="83">
        <f t="shared" si="8"/>
        <v>132</v>
      </c>
      <c r="G238" s="83">
        <f>VLOOKUP(A238,'[2]Pop commune'!$A$4:$G$3833,4,FALSE)</f>
        <v>132</v>
      </c>
      <c r="H238" s="64">
        <v>70</v>
      </c>
      <c r="I238" s="122">
        <v>700784697</v>
      </c>
      <c r="J238" s="91" t="s">
        <v>920</v>
      </c>
      <c r="K238" s="91"/>
      <c r="L238" s="92" t="s">
        <v>880</v>
      </c>
      <c r="M238" s="101" t="s">
        <v>877</v>
      </c>
      <c r="N238" s="65" t="s">
        <v>662</v>
      </c>
      <c r="O238" s="64">
        <v>700785306</v>
      </c>
      <c r="P238" s="94" t="s">
        <v>815</v>
      </c>
      <c r="Q238" s="90">
        <v>1</v>
      </c>
      <c r="X238" s="65" t="s">
        <v>733</v>
      </c>
      <c r="Y238" s="65">
        <f>SUMPRODUCT(('[2]Prog 89'!$C$5:$C$10000=A238)*'[2]Prog 89'!$E$5:$F$10000)</f>
        <v>0</v>
      </c>
      <c r="Z238" s="65">
        <f>SUMPRODUCT(('[2]Prog 89'!$C$5:$C$10000=A238)*'[2]Prog 89'!$G$5:$H$10000)</f>
        <v>0</v>
      </c>
    </row>
    <row r="239" spans="1:26" ht="12.75" customHeight="1" x14ac:dyDescent="0.25">
      <c r="A239" s="64">
        <v>70331</v>
      </c>
      <c r="B239" s="81">
        <f>VLOOKUP(A239,'[2]Pop commune'!$A$4:$G$3833,7,FALSE)</f>
        <v>150.71729957805906</v>
      </c>
      <c r="C239" s="82">
        <f>VLOOKUP(A239,'[2]Pop commune'!$A$4:$H$3833,5,FALSE)</f>
        <v>82.29957805907172</v>
      </c>
      <c r="D239" s="83">
        <f t="shared" si="7"/>
        <v>68.417721518987335</v>
      </c>
      <c r="E239" s="83">
        <f>VLOOKUP(A239,'[2]Pop commune'!$A$4:$G$3833,6,FALSE)</f>
        <v>68.417721518987335</v>
      </c>
      <c r="F239" s="83">
        <f t="shared" si="8"/>
        <v>470</v>
      </c>
      <c r="G239" s="83">
        <f>VLOOKUP(A239,'[2]Pop commune'!$A$4:$G$3833,4,FALSE)</f>
        <v>470</v>
      </c>
      <c r="H239" s="64">
        <v>70</v>
      </c>
      <c r="I239" s="122">
        <v>700784697</v>
      </c>
      <c r="J239" s="91" t="s">
        <v>921</v>
      </c>
      <c r="K239" s="91"/>
      <c r="L239" s="92" t="s">
        <v>876</v>
      </c>
      <c r="M239" s="101" t="s">
        <v>877</v>
      </c>
      <c r="N239" s="65" t="s">
        <v>662</v>
      </c>
      <c r="O239" s="64">
        <v>700785306</v>
      </c>
      <c r="P239" s="94" t="s">
        <v>815</v>
      </c>
      <c r="Q239" s="90">
        <v>1</v>
      </c>
      <c r="X239" s="65" t="s">
        <v>733</v>
      </c>
      <c r="Y239" s="65">
        <f>SUMPRODUCT(('[2]Prog 89'!$C$5:$C$10000=A239)*'[2]Prog 89'!$E$5:$F$10000)</f>
        <v>0</v>
      </c>
      <c r="Z239" s="65">
        <f>SUMPRODUCT(('[2]Prog 89'!$C$5:$C$10000=A239)*'[2]Prog 89'!$G$5:$H$10000)</f>
        <v>0</v>
      </c>
    </row>
    <row r="240" spans="1:26" ht="12.75" customHeight="1" x14ac:dyDescent="0.25">
      <c r="A240" s="64">
        <v>70334</v>
      </c>
      <c r="B240" s="81">
        <f>VLOOKUP(A240,'[2]Pop commune'!$A$4:$G$3833,7,FALSE)</f>
        <v>382.60122630536841</v>
      </c>
      <c r="C240" s="82">
        <f>VLOOKUP(A240,'[2]Pop commune'!$A$4:$H$3833,5,FALSE)</f>
        <v>235.12724907096947</v>
      </c>
      <c r="D240" s="83">
        <f t="shared" si="7"/>
        <v>147.47397723439897</v>
      </c>
      <c r="E240" s="83">
        <f>VLOOKUP(A240,'[2]Pop commune'!$A$4:$G$3833,6,FALSE)</f>
        <v>147.47397723439897</v>
      </c>
      <c r="F240" s="83">
        <f t="shared" si="8"/>
        <v>1416</v>
      </c>
      <c r="G240" s="83">
        <f>VLOOKUP(A240,'[2]Pop commune'!$A$4:$G$3833,4,FALSE)</f>
        <v>1416</v>
      </c>
      <c r="H240" s="64">
        <v>70</v>
      </c>
      <c r="I240" s="122">
        <v>700784697</v>
      </c>
      <c r="J240" s="91" t="s">
        <v>880</v>
      </c>
      <c r="K240" s="91"/>
      <c r="L240" s="92" t="s">
        <v>880</v>
      </c>
      <c r="M240" s="101" t="s">
        <v>877</v>
      </c>
      <c r="N240" s="65" t="s">
        <v>662</v>
      </c>
      <c r="O240" s="64">
        <v>700785306</v>
      </c>
      <c r="P240" s="94" t="s">
        <v>815</v>
      </c>
      <c r="Q240" s="90">
        <v>1</v>
      </c>
      <c r="X240" s="65" t="s">
        <v>733</v>
      </c>
      <c r="Y240" s="65">
        <f>SUMPRODUCT(('[2]Prog 89'!$C$5:$C$10000=A240)*'[2]Prog 89'!$E$5:$F$10000)</f>
        <v>0</v>
      </c>
      <c r="Z240" s="65">
        <f>SUMPRODUCT(('[2]Prog 89'!$C$5:$C$10000=A240)*'[2]Prog 89'!$G$5:$H$10000)</f>
        <v>0</v>
      </c>
    </row>
    <row r="241" spans="1:26" ht="12.75" customHeight="1" x14ac:dyDescent="0.25">
      <c r="A241" s="64">
        <v>70353</v>
      </c>
      <c r="B241" s="81">
        <f>VLOOKUP(A241,'[2]Pop commune'!$A$4:$G$3833,7,FALSE)</f>
        <v>169.24095557894032</v>
      </c>
      <c r="C241" s="82">
        <f>VLOOKUP(A241,'[2]Pop commune'!$A$4:$H$3833,5,FALSE)</f>
        <v>65.492837977816066</v>
      </c>
      <c r="D241" s="83">
        <f t="shared" si="7"/>
        <v>103.74811760112424</v>
      </c>
      <c r="E241" s="83">
        <f>VLOOKUP(A241,'[2]Pop commune'!$A$4:$G$3833,6,FALSE)</f>
        <v>103.74811760112424</v>
      </c>
      <c r="F241" s="83">
        <f t="shared" si="8"/>
        <v>514</v>
      </c>
      <c r="G241" s="83">
        <f>VLOOKUP(A241,'[2]Pop commune'!$A$4:$G$3833,4,FALSE)</f>
        <v>514</v>
      </c>
      <c r="H241" s="64">
        <v>70</v>
      </c>
      <c r="I241" s="122">
        <v>700784697</v>
      </c>
      <c r="J241" s="91" t="s">
        <v>922</v>
      </c>
      <c r="K241" s="91"/>
      <c r="L241" s="92" t="s">
        <v>880</v>
      </c>
      <c r="M241" s="101" t="s">
        <v>877</v>
      </c>
      <c r="N241" s="65" t="s">
        <v>662</v>
      </c>
      <c r="O241" s="64">
        <v>700785306</v>
      </c>
      <c r="P241" s="94" t="s">
        <v>815</v>
      </c>
      <c r="Q241" s="90">
        <v>1</v>
      </c>
      <c r="X241" s="65" t="s">
        <v>733</v>
      </c>
      <c r="Y241" s="65">
        <f>SUMPRODUCT(('[2]Prog 89'!$C$5:$C$10000=A241)*'[2]Prog 89'!$E$5:$F$10000)</f>
        <v>0</v>
      </c>
      <c r="Z241" s="65">
        <f>SUMPRODUCT(('[2]Prog 89'!$C$5:$C$10000=A241)*'[2]Prog 89'!$G$5:$H$10000)</f>
        <v>0</v>
      </c>
    </row>
    <row r="242" spans="1:26" ht="12.75" customHeight="1" x14ac:dyDescent="0.25">
      <c r="A242" s="64">
        <v>70356</v>
      </c>
      <c r="B242" s="81">
        <f>VLOOKUP(A242,'[2]Pop commune'!$A$4:$G$3833,7,FALSE)</f>
        <v>50</v>
      </c>
      <c r="C242" s="82">
        <f>VLOOKUP(A242,'[2]Pop commune'!$A$4:$H$3833,5,FALSE)</f>
        <v>33</v>
      </c>
      <c r="D242" s="83">
        <f t="shared" si="7"/>
        <v>17</v>
      </c>
      <c r="E242" s="83">
        <f>VLOOKUP(A242,'[2]Pop commune'!$A$4:$G$3833,6,FALSE)</f>
        <v>17</v>
      </c>
      <c r="F242" s="83">
        <f t="shared" si="8"/>
        <v>250</v>
      </c>
      <c r="G242" s="83">
        <f>VLOOKUP(A242,'[2]Pop commune'!$A$4:$G$3833,4,FALSE)</f>
        <v>250</v>
      </c>
      <c r="H242" s="64">
        <v>70</v>
      </c>
      <c r="I242" s="122">
        <v>700784697</v>
      </c>
      <c r="J242" s="91" t="s">
        <v>923</v>
      </c>
      <c r="K242" s="91"/>
      <c r="L242" s="92" t="s">
        <v>880</v>
      </c>
      <c r="M242" s="101" t="s">
        <v>877</v>
      </c>
      <c r="N242" s="65" t="s">
        <v>662</v>
      </c>
      <c r="O242" s="64">
        <v>700785306</v>
      </c>
      <c r="P242" s="94" t="s">
        <v>815</v>
      </c>
      <c r="Q242" s="90">
        <v>1</v>
      </c>
      <c r="X242" s="65" t="s">
        <v>733</v>
      </c>
      <c r="Y242" s="65">
        <f>SUMPRODUCT(('[2]Prog 89'!$C$5:$C$10000=A242)*'[2]Prog 89'!$E$5:$F$10000)</f>
        <v>0</v>
      </c>
      <c r="Z242" s="65">
        <f>SUMPRODUCT(('[2]Prog 89'!$C$5:$C$10000=A242)*'[2]Prog 89'!$G$5:$H$10000)</f>
        <v>0</v>
      </c>
    </row>
    <row r="243" spans="1:26" ht="12.75" customHeight="1" x14ac:dyDescent="0.25">
      <c r="A243" s="64">
        <v>70366</v>
      </c>
      <c r="B243" s="81">
        <f>VLOOKUP(A243,'[2]Pop commune'!$A$4:$G$3833,7,FALSE)</f>
        <v>32.220472440944903</v>
      </c>
      <c r="C243" s="82">
        <f>VLOOKUP(A243,'[2]Pop commune'!$A$4:$H$3833,5,FALSE)</f>
        <v>21.480314960629933</v>
      </c>
      <c r="D243" s="83">
        <f t="shared" si="7"/>
        <v>10.740157480314966</v>
      </c>
      <c r="E243" s="83">
        <f>VLOOKUP(A243,'[2]Pop commune'!$A$4:$G$3833,6,FALSE)</f>
        <v>10.740157480314966</v>
      </c>
      <c r="F243" s="83">
        <f t="shared" si="8"/>
        <v>124</v>
      </c>
      <c r="G243" s="83">
        <f>VLOOKUP(A243,'[2]Pop commune'!$A$4:$G$3833,4,FALSE)</f>
        <v>124</v>
      </c>
      <c r="H243" s="64">
        <v>70</v>
      </c>
      <c r="I243" s="122">
        <v>700784697</v>
      </c>
      <c r="J243" s="91" t="s">
        <v>924</v>
      </c>
      <c r="K243" s="91"/>
      <c r="L243" s="92" t="s">
        <v>880</v>
      </c>
      <c r="M243" s="101" t="s">
        <v>877</v>
      </c>
      <c r="N243" s="65" t="s">
        <v>662</v>
      </c>
      <c r="O243" s="64">
        <v>700785306</v>
      </c>
      <c r="P243" s="94" t="s">
        <v>815</v>
      </c>
      <c r="Q243" s="90">
        <v>1</v>
      </c>
      <c r="X243" s="65" t="s">
        <v>733</v>
      </c>
      <c r="Y243" s="65">
        <f>SUMPRODUCT(('[2]Prog 89'!$C$5:$C$10000=A243)*'[2]Prog 89'!$E$5:$F$10000)</f>
        <v>0</v>
      </c>
      <c r="Z243" s="65">
        <f>SUMPRODUCT(('[2]Prog 89'!$C$5:$C$10000=A243)*'[2]Prog 89'!$G$5:$H$10000)</f>
        <v>0</v>
      </c>
    </row>
    <row r="244" spans="1:26" ht="12.75" customHeight="1" x14ac:dyDescent="0.25">
      <c r="A244" s="64">
        <v>70374</v>
      </c>
      <c r="B244" s="81">
        <f>VLOOKUP(A244,'[2]Pop commune'!$A$4:$G$3833,7,FALSE)</f>
        <v>24</v>
      </c>
      <c r="C244" s="82">
        <f>VLOOKUP(A244,'[2]Pop commune'!$A$4:$H$3833,5,FALSE)</f>
        <v>12</v>
      </c>
      <c r="D244" s="83">
        <f t="shared" si="7"/>
        <v>12</v>
      </c>
      <c r="E244" s="83">
        <f>VLOOKUP(A244,'[2]Pop commune'!$A$4:$G$3833,6,FALSE)</f>
        <v>12</v>
      </c>
      <c r="F244" s="83">
        <f t="shared" si="8"/>
        <v>112</v>
      </c>
      <c r="G244" s="83">
        <f>VLOOKUP(A244,'[2]Pop commune'!$A$4:$G$3833,4,FALSE)</f>
        <v>112</v>
      </c>
      <c r="H244" s="64">
        <v>70</v>
      </c>
      <c r="I244" s="122">
        <v>700784697</v>
      </c>
      <c r="J244" s="91" t="s">
        <v>925</v>
      </c>
      <c r="K244" s="91"/>
      <c r="L244" s="92" t="s">
        <v>880</v>
      </c>
      <c r="M244" s="101" t="s">
        <v>877</v>
      </c>
      <c r="N244" s="65" t="s">
        <v>662</v>
      </c>
      <c r="O244" s="64">
        <v>700785306</v>
      </c>
      <c r="P244" s="94" t="s">
        <v>815</v>
      </c>
      <c r="Q244" s="90">
        <v>1</v>
      </c>
      <c r="X244" s="65" t="s">
        <v>733</v>
      </c>
      <c r="Y244" s="65">
        <f>SUMPRODUCT(('[2]Prog 89'!$C$5:$C$10000=A244)*'[2]Prog 89'!$E$5:$F$10000)</f>
        <v>0</v>
      </c>
      <c r="Z244" s="65">
        <f>SUMPRODUCT(('[2]Prog 89'!$C$5:$C$10000=A244)*'[2]Prog 89'!$G$5:$H$10000)</f>
        <v>0</v>
      </c>
    </row>
    <row r="245" spans="1:26" ht="12.75" customHeight="1" x14ac:dyDescent="0.25">
      <c r="A245" s="64">
        <v>70389</v>
      </c>
      <c r="B245" s="81">
        <f>VLOOKUP(A245,'[2]Pop commune'!$A$4:$G$3833,7,FALSE)</f>
        <v>12.793103448275865</v>
      </c>
      <c r="C245" s="82">
        <f>VLOOKUP(A245,'[2]Pop commune'!$A$4:$H$3833,5,FALSE)</f>
        <v>5.4827586206896557</v>
      </c>
      <c r="D245" s="83">
        <f t="shared" si="7"/>
        <v>7.3103448275862082</v>
      </c>
      <c r="E245" s="83">
        <f>VLOOKUP(A245,'[2]Pop commune'!$A$4:$G$3833,6,FALSE)</f>
        <v>7.3103448275862082</v>
      </c>
      <c r="F245" s="83">
        <f t="shared" si="8"/>
        <v>53</v>
      </c>
      <c r="G245" s="83">
        <f>VLOOKUP(A245,'[2]Pop commune'!$A$4:$G$3833,4,FALSE)</f>
        <v>53</v>
      </c>
      <c r="H245" s="64">
        <v>70</v>
      </c>
      <c r="I245" s="122">
        <v>700784697</v>
      </c>
      <c r="J245" s="91" t="s">
        <v>926</v>
      </c>
      <c r="K245" s="91"/>
      <c r="L245" s="92" t="s">
        <v>876</v>
      </c>
      <c r="M245" s="101" t="s">
        <v>877</v>
      </c>
      <c r="N245" s="65" t="s">
        <v>662</v>
      </c>
      <c r="O245" s="64">
        <v>700785306</v>
      </c>
      <c r="P245" s="94" t="s">
        <v>815</v>
      </c>
      <c r="Q245" s="90">
        <v>1</v>
      </c>
      <c r="X245" s="65" t="s">
        <v>733</v>
      </c>
      <c r="Y245" s="65">
        <f>SUMPRODUCT(('[2]Prog 89'!$C$5:$C$10000=A245)*'[2]Prog 89'!$E$5:$F$10000)</f>
        <v>0</v>
      </c>
      <c r="Z245" s="65">
        <f>SUMPRODUCT(('[2]Prog 89'!$C$5:$C$10000=A245)*'[2]Prog 89'!$G$5:$H$10000)</f>
        <v>0</v>
      </c>
    </row>
    <row r="246" spans="1:26" ht="12.75" customHeight="1" x14ac:dyDescent="0.25">
      <c r="A246" s="64">
        <v>70393</v>
      </c>
      <c r="B246" s="81">
        <f>VLOOKUP(A246,'[2]Pop commune'!$A$4:$G$3833,7,FALSE)</f>
        <v>89.912060301507694</v>
      </c>
      <c r="C246" s="82">
        <f>VLOOKUP(A246,'[2]Pop commune'!$A$4:$H$3833,5,FALSE)</f>
        <v>55.005025125628237</v>
      </c>
      <c r="D246" s="83">
        <f t="shared" si="7"/>
        <v>34.907035175879457</v>
      </c>
      <c r="E246" s="83">
        <f>VLOOKUP(A246,'[2]Pop commune'!$A$4:$G$3833,6,FALSE)</f>
        <v>34.907035175879457</v>
      </c>
      <c r="F246" s="83">
        <f t="shared" si="8"/>
        <v>421.0000000000008</v>
      </c>
      <c r="G246" s="83">
        <f>VLOOKUP(A246,'[2]Pop commune'!$A$4:$G$3833,4,FALSE)</f>
        <v>421.0000000000008</v>
      </c>
      <c r="H246" s="64">
        <v>70</v>
      </c>
      <c r="I246" s="122">
        <v>700784697</v>
      </c>
      <c r="J246" s="91" t="s">
        <v>927</v>
      </c>
      <c r="K246" s="91"/>
      <c r="L246" s="92" t="s">
        <v>898</v>
      </c>
      <c r="M246" s="101" t="s">
        <v>877</v>
      </c>
      <c r="N246" s="65" t="s">
        <v>662</v>
      </c>
      <c r="O246" s="64">
        <v>700785306</v>
      </c>
      <c r="P246" s="94" t="s">
        <v>815</v>
      </c>
      <c r="Q246" s="90">
        <v>1</v>
      </c>
      <c r="X246" s="65" t="s">
        <v>733</v>
      </c>
      <c r="Y246" s="65">
        <f>SUMPRODUCT(('[2]Prog 89'!$C$5:$C$10000=A246)*'[2]Prog 89'!$E$5:$F$10000)</f>
        <v>0</v>
      </c>
      <c r="Z246" s="65">
        <f>SUMPRODUCT(('[2]Prog 89'!$C$5:$C$10000=A246)*'[2]Prog 89'!$G$5:$H$10000)</f>
        <v>0</v>
      </c>
    </row>
    <row r="247" spans="1:26" ht="12.75" customHeight="1" x14ac:dyDescent="0.25">
      <c r="A247" s="64">
        <v>70394</v>
      </c>
      <c r="B247" s="81">
        <f>VLOOKUP(A247,'[2]Pop commune'!$A$4:$G$3833,7,FALSE)</f>
        <v>22.680555555555554</v>
      </c>
      <c r="C247" s="82">
        <f>VLOOKUP(A247,'[2]Pop commune'!$A$4:$H$3833,5,FALSE)</f>
        <v>15.777777777777777</v>
      </c>
      <c r="D247" s="83">
        <f t="shared" si="7"/>
        <v>6.9027777777777768</v>
      </c>
      <c r="E247" s="83">
        <f>VLOOKUP(A247,'[2]Pop commune'!$A$4:$G$3833,6,FALSE)</f>
        <v>6.9027777777777768</v>
      </c>
      <c r="F247" s="83">
        <f t="shared" si="8"/>
        <v>71</v>
      </c>
      <c r="G247" s="83">
        <f>VLOOKUP(A247,'[2]Pop commune'!$A$4:$G$3833,4,FALSE)</f>
        <v>71</v>
      </c>
      <c r="H247" s="64">
        <v>70</v>
      </c>
      <c r="I247" s="122">
        <v>700784697</v>
      </c>
      <c r="J247" s="91" t="s">
        <v>928</v>
      </c>
      <c r="K247" s="91"/>
      <c r="L247" s="92" t="s">
        <v>876</v>
      </c>
      <c r="M247" s="101" t="s">
        <v>877</v>
      </c>
      <c r="N247" s="65" t="s">
        <v>662</v>
      </c>
      <c r="O247" s="64">
        <v>700785306</v>
      </c>
      <c r="P247" s="94" t="s">
        <v>815</v>
      </c>
      <c r="Q247" s="90">
        <v>1</v>
      </c>
      <c r="X247" s="65" t="s">
        <v>733</v>
      </c>
      <c r="Y247" s="65">
        <f>SUMPRODUCT(('[2]Prog 89'!$C$5:$C$10000=A247)*'[2]Prog 89'!$E$5:$F$10000)</f>
        <v>0</v>
      </c>
      <c r="Z247" s="65">
        <f>SUMPRODUCT(('[2]Prog 89'!$C$5:$C$10000=A247)*'[2]Prog 89'!$G$5:$H$10000)</f>
        <v>0</v>
      </c>
    </row>
    <row r="248" spans="1:26" ht="12.75" customHeight="1" x14ac:dyDescent="0.25">
      <c r="A248" s="64">
        <v>70408</v>
      </c>
      <c r="B248" s="81">
        <f>VLOOKUP(A248,'[2]Pop commune'!$A$4:$G$3833,7,FALSE)</f>
        <v>377.82172187060246</v>
      </c>
      <c r="C248" s="82">
        <f>VLOOKUP(A248,'[2]Pop commune'!$A$4:$H$3833,5,FALSE)</f>
        <v>219.97069244353531</v>
      </c>
      <c r="D248" s="83">
        <f t="shared" si="7"/>
        <v>157.85102942706717</v>
      </c>
      <c r="E248" s="83">
        <f>VLOOKUP(A248,'[2]Pop commune'!$A$4:$G$3833,6,FALSE)</f>
        <v>157.85102942706717</v>
      </c>
      <c r="F248" s="83">
        <f t="shared" si="8"/>
        <v>1104</v>
      </c>
      <c r="G248" s="83">
        <f>VLOOKUP(A248,'[2]Pop commune'!$A$4:$G$3833,4,FALSE)</f>
        <v>1104</v>
      </c>
      <c r="H248" s="64">
        <v>70</v>
      </c>
      <c r="I248" s="122">
        <v>700784697</v>
      </c>
      <c r="J248" s="91" t="s">
        <v>929</v>
      </c>
      <c r="K248" s="91"/>
      <c r="L248" s="92" t="s">
        <v>880</v>
      </c>
      <c r="M248" s="101" t="s">
        <v>877</v>
      </c>
      <c r="N248" s="65" t="s">
        <v>662</v>
      </c>
      <c r="O248" s="64">
        <v>700785306</v>
      </c>
      <c r="P248" s="94" t="s">
        <v>815</v>
      </c>
      <c r="Q248" s="90">
        <v>1</v>
      </c>
      <c r="X248" s="65" t="s">
        <v>733</v>
      </c>
      <c r="Y248" s="65">
        <f>SUMPRODUCT(('[2]Prog 89'!$C$5:$C$10000=A248)*'[2]Prog 89'!$E$5:$F$10000)</f>
        <v>0</v>
      </c>
      <c r="Z248" s="65">
        <f>SUMPRODUCT(('[2]Prog 89'!$C$5:$C$10000=A248)*'[2]Prog 89'!$G$5:$H$10000)</f>
        <v>0</v>
      </c>
    </row>
    <row r="249" spans="1:26" ht="12.75" customHeight="1" x14ac:dyDescent="0.25">
      <c r="A249" s="64">
        <v>70410</v>
      </c>
      <c r="B249" s="81">
        <f>VLOOKUP(A249,'[2]Pop commune'!$A$4:$G$3833,7,FALSE)</f>
        <v>130.84716157205247</v>
      </c>
      <c r="C249" s="82">
        <f>VLOOKUP(A249,'[2]Pop commune'!$A$4:$H$3833,5,FALSE)</f>
        <v>92.187772925764236</v>
      </c>
      <c r="D249" s="83">
        <f t="shared" si="7"/>
        <v>38.659388646288228</v>
      </c>
      <c r="E249" s="83">
        <f>VLOOKUP(A249,'[2]Pop commune'!$A$4:$G$3833,6,FALSE)</f>
        <v>38.659388646288228</v>
      </c>
      <c r="F249" s="83">
        <f t="shared" si="8"/>
        <v>681</v>
      </c>
      <c r="G249" s="83">
        <f>VLOOKUP(A249,'[2]Pop commune'!$A$4:$G$3833,4,FALSE)</f>
        <v>681</v>
      </c>
      <c r="H249" s="64">
        <v>70</v>
      </c>
      <c r="I249" s="122">
        <v>700784697</v>
      </c>
      <c r="J249" s="91" t="s">
        <v>930</v>
      </c>
      <c r="K249" s="91"/>
      <c r="L249" s="92" t="s">
        <v>880</v>
      </c>
      <c r="M249" s="101" t="s">
        <v>877</v>
      </c>
      <c r="N249" s="65" t="s">
        <v>662</v>
      </c>
      <c r="O249" s="64">
        <v>700785306</v>
      </c>
      <c r="P249" s="94" t="s">
        <v>815</v>
      </c>
      <c r="Q249" s="90">
        <v>1</v>
      </c>
      <c r="X249" s="65" t="s">
        <v>733</v>
      </c>
      <c r="Y249" s="65">
        <f>SUMPRODUCT(('[2]Prog 89'!$C$5:$C$10000=A249)*'[2]Prog 89'!$E$5:$F$10000)</f>
        <v>0</v>
      </c>
      <c r="Z249" s="65">
        <f>SUMPRODUCT(('[2]Prog 89'!$C$5:$C$10000=A249)*'[2]Prog 89'!$G$5:$H$10000)</f>
        <v>0</v>
      </c>
    </row>
    <row r="250" spans="1:26" ht="12.75" customHeight="1" x14ac:dyDescent="0.25">
      <c r="A250" s="64">
        <v>70443</v>
      </c>
      <c r="B250" s="81">
        <f>VLOOKUP(A250,'[2]Pop commune'!$A$4:$G$3833,7,FALSE)</f>
        <v>27</v>
      </c>
      <c r="C250" s="82">
        <f>VLOOKUP(A250,'[2]Pop commune'!$A$4:$H$3833,5,FALSE)</f>
        <v>13</v>
      </c>
      <c r="D250" s="83">
        <f t="shared" si="7"/>
        <v>14</v>
      </c>
      <c r="E250" s="83">
        <f>VLOOKUP(A250,'[2]Pop commune'!$A$4:$G$3833,6,FALSE)</f>
        <v>14</v>
      </c>
      <c r="F250" s="83">
        <f t="shared" si="8"/>
        <v>82</v>
      </c>
      <c r="G250" s="83">
        <f>VLOOKUP(A250,'[2]Pop commune'!$A$4:$G$3833,4,FALSE)</f>
        <v>82</v>
      </c>
      <c r="H250" s="64">
        <v>70</v>
      </c>
      <c r="I250" s="122">
        <v>700784697</v>
      </c>
      <c r="J250" s="91" t="s">
        <v>931</v>
      </c>
      <c r="K250" s="91"/>
      <c r="L250" s="92" t="s">
        <v>880</v>
      </c>
      <c r="M250" s="101" t="s">
        <v>877</v>
      </c>
      <c r="N250" s="65" t="s">
        <v>662</v>
      </c>
      <c r="O250" s="64">
        <v>700785306</v>
      </c>
      <c r="P250" s="94" t="s">
        <v>815</v>
      </c>
      <c r="Q250" s="90">
        <v>1</v>
      </c>
      <c r="X250" s="65" t="s">
        <v>733</v>
      </c>
      <c r="Y250" s="65">
        <f>SUMPRODUCT(('[2]Prog 89'!$C$5:$C$10000=A250)*'[2]Prog 89'!$E$5:$F$10000)</f>
        <v>0</v>
      </c>
      <c r="Z250" s="65">
        <f>SUMPRODUCT(('[2]Prog 89'!$C$5:$C$10000=A250)*'[2]Prog 89'!$G$5:$H$10000)</f>
        <v>0</v>
      </c>
    </row>
    <row r="251" spans="1:26" ht="12.75" customHeight="1" x14ac:dyDescent="0.25">
      <c r="A251" s="64">
        <v>70444</v>
      </c>
      <c r="B251" s="81">
        <f>VLOOKUP(A251,'[2]Pop commune'!$A$4:$G$3833,7,FALSE)</f>
        <v>41.052631578947199</v>
      </c>
      <c r="C251" s="82">
        <f>VLOOKUP(A251,'[2]Pop commune'!$A$4:$H$3833,5,FALSE)</f>
        <v>20.5263157894736</v>
      </c>
      <c r="D251" s="83">
        <f t="shared" si="7"/>
        <v>20.5263157894736</v>
      </c>
      <c r="E251" s="83">
        <f>VLOOKUP(A251,'[2]Pop commune'!$A$4:$G$3833,6,FALSE)</f>
        <v>20.5263157894736</v>
      </c>
      <c r="F251" s="83">
        <f t="shared" si="8"/>
        <v>155.99999999999935</v>
      </c>
      <c r="G251" s="83">
        <f>VLOOKUP(A251,'[2]Pop commune'!$A$4:$G$3833,4,FALSE)</f>
        <v>155.99999999999935</v>
      </c>
      <c r="H251" s="64">
        <v>70</v>
      </c>
      <c r="I251" s="122">
        <v>700784697</v>
      </c>
      <c r="J251" s="91" t="s">
        <v>932</v>
      </c>
      <c r="K251" s="91"/>
      <c r="L251" s="92" t="s">
        <v>880</v>
      </c>
      <c r="M251" s="101" t="s">
        <v>877</v>
      </c>
      <c r="N251" s="65" t="s">
        <v>662</v>
      </c>
      <c r="O251" s="64">
        <v>700785306</v>
      </c>
      <c r="P251" s="94" t="s">
        <v>815</v>
      </c>
      <c r="Q251" s="90">
        <v>1</v>
      </c>
      <c r="X251" s="65" t="s">
        <v>733</v>
      </c>
      <c r="Y251" s="65">
        <f>SUMPRODUCT(('[2]Prog 89'!$C$5:$C$10000=A251)*'[2]Prog 89'!$E$5:$F$10000)</f>
        <v>0</v>
      </c>
      <c r="Z251" s="65">
        <f>SUMPRODUCT(('[2]Prog 89'!$C$5:$C$10000=A251)*'[2]Prog 89'!$G$5:$H$10000)</f>
        <v>0</v>
      </c>
    </row>
    <row r="252" spans="1:26" ht="12.75" customHeight="1" x14ac:dyDescent="0.25">
      <c r="A252" s="64">
        <v>70461</v>
      </c>
      <c r="B252" s="81">
        <f>VLOOKUP(A252,'[2]Pop commune'!$A$4:$G$3833,7,FALSE)</f>
        <v>41</v>
      </c>
      <c r="C252" s="82">
        <f>VLOOKUP(A252,'[2]Pop commune'!$A$4:$H$3833,5,FALSE)</f>
        <v>31</v>
      </c>
      <c r="D252" s="83">
        <f t="shared" si="7"/>
        <v>10</v>
      </c>
      <c r="E252" s="83">
        <f>VLOOKUP(A252,'[2]Pop commune'!$A$4:$G$3833,6,FALSE)</f>
        <v>10</v>
      </c>
      <c r="F252" s="83">
        <f t="shared" si="8"/>
        <v>115</v>
      </c>
      <c r="G252" s="83">
        <f>VLOOKUP(A252,'[2]Pop commune'!$A$4:$G$3833,4,FALSE)</f>
        <v>115</v>
      </c>
      <c r="H252" s="64">
        <v>70</v>
      </c>
      <c r="I252" s="122">
        <v>700784697</v>
      </c>
      <c r="J252" s="91" t="s">
        <v>933</v>
      </c>
      <c r="K252" s="91"/>
      <c r="L252" s="92" t="s">
        <v>876</v>
      </c>
      <c r="M252" s="101" t="s">
        <v>877</v>
      </c>
      <c r="N252" s="65" t="s">
        <v>662</v>
      </c>
      <c r="O252" s="64">
        <v>700785306</v>
      </c>
      <c r="P252" s="94" t="s">
        <v>815</v>
      </c>
      <c r="Q252" s="90">
        <v>1</v>
      </c>
      <c r="X252" s="65" t="s">
        <v>733</v>
      </c>
      <c r="Y252" s="65">
        <f>SUMPRODUCT(('[2]Prog 89'!$C$5:$C$10000=A252)*'[2]Prog 89'!$E$5:$F$10000)</f>
        <v>0</v>
      </c>
      <c r="Z252" s="65">
        <f>SUMPRODUCT(('[2]Prog 89'!$C$5:$C$10000=A252)*'[2]Prog 89'!$G$5:$H$10000)</f>
        <v>0</v>
      </c>
    </row>
    <row r="253" spans="1:26" ht="12.75" customHeight="1" x14ac:dyDescent="0.25">
      <c r="A253" s="64">
        <v>70466</v>
      </c>
      <c r="B253" s="81">
        <f>VLOOKUP(A253,'[2]Pop commune'!$A$4:$G$3833,7,FALSE)</f>
        <v>32.728971962616839</v>
      </c>
      <c r="C253" s="82">
        <f>VLOOKUP(A253,'[2]Pop commune'!$A$4:$H$3833,5,FALSE)</f>
        <v>24.065420560747675</v>
      </c>
      <c r="D253" s="83">
        <f t="shared" si="7"/>
        <v>8.6635514018691637</v>
      </c>
      <c r="E253" s="83">
        <f>VLOOKUP(A253,'[2]Pop commune'!$A$4:$G$3833,6,FALSE)</f>
        <v>8.6635514018691637</v>
      </c>
      <c r="F253" s="83">
        <f t="shared" si="8"/>
        <v>103</v>
      </c>
      <c r="G253" s="83">
        <f>VLOOKUP(A253,'[2]Pop commune'!$A$4:$G$3833,4,FALSE)</f>
        <v>103</v>
      </c>
      <c r="H253" s="64">
        <v>70</v>
      </c>
      <c r="I253" s="122">
        <v>700784697</v>
      </c>
      <c r="J253" s="91" t="s">
        <v>934</v>
      </c>
      <c r="K253" s="91"/>
      <c r="L253" s="92" t="s">
        <v>876</v>
      </c>
      <c r="M253" s="101" t="s">
        <v>877</v>
      </c>
      <c r="N253" s="65" t="s">
        <v>662</v>
      </c>
      <c r="O253" s="64">
        <v>700785306</v>
      </c>
      <c r="P253" s="94" t="s">
        <v>815</v>
      </c>
      <c r="Q253" s="90">
        <v>1</v>
      </c>
      <c r="X253" s="65" t="s">
        <v>733</v>
      </c>
      <c r="Y253" s="65">
        <f>SUMPRODUCT(('[2]Prog 89'!$C$5:$C$10000=A253)*'[2]Prog 89'!$E$5:$F$10000)</f>
        <v>0</v>
      </c>
      <c r="Z253" s="65">
        <f>SUMPRODUCT(('[2]Prog 89'!$C$5:$C$10000=A253)*'[2]Prog 89'!$G$5:$H$10000)</f>
        <v>0</v>
      </c>
    </row>
    <row r="254" spans="1:26" ht="12.75" customHeight="1" x14ac:dyDescent="0.25">
      <c r="A254" s="64">
        <v>70479</v>
      </c>
      <c r="B254" s="81">
        <f>VLOOKUP(A254,'[2]Pop commune'!$A$4:$G$3833,7,FALSE)</f>
        <v>32</v>
      </c>
      <c r="C254" s="82">
        <f>VLOOKUP(A254,'[2]Pop commune'!$A$4:$H$3833,5,FALSE)</f>
        <v>23</v>
      </c>
      <c r="D254" s="83">
        <f t="shared" si="7"/>
        <v>9</v>
      </c>
      <c r="E254" s="83">
        <f>VLOOKUP(A254,'[2]Pop commune'!$A$4:$G$3833,6,FALSE)</f>
        <v>9</v>
      </c>
      <c r="F254" s="83">
        <f t="shared" si="8"/>
        <v>107</v>
      </c>
      <c r="G254" s="83">
        <f>VLOOKUP(A254,'[2]Pop commune'!$A$4:$G$3833,4,FALSE)</f>
        <v>107</v>
      </c>
      <c r="H254" s="64">
        <v>70</v>
      </c>
      <c r="I254" s="122">
        <v>700784697</v>
      </c>
      <c r="J254" s="91" t="s">
        <v>935</v>
      </c>
      <c r="K254" s="91"/>
      <c r="L254" s="92" t="s">
        <v>876</v>
      </c>
      <c r="M254" s="101" t="s">
        <v>877</v>
      </c>
      <c r="N254" s="65" t="s">
        <v>662</v>
      </c>
      <c r="O254" s="64">
        <v>700785306</v>
      </c>
      <c r="P254" s="94" t="s">
        <v>815</v>
      </c>
      <c r="Q254" s="90">
        <v>1</v>
      </c>
      <c r="X254" s="65" t="s">
        <v>733</v>
      </c>
      <c r="Y254" s="65">
        <f>SUMPRODUCT(('[2]Prog 89'!$C$5:$C$10000=A254)*'[2]Prog 89'!$E$5:$F$10000)</f>
        <v>0</v>
      </c>
      <c r="Z254" s="65">
        <f>SUMPRODUCT(('[2]Prog 89'!$C$5:$C$10000=A254)*'[2]Prog 89'!$G$5:$H$10000)</f>
        <v>0</v>
      </c>
    </row>
    <row r="255" spans="1:26" ht="12.75" customHeight="1" x14ac:dyDescent="0.25">
      <c r="A255" s="64">
        <v>70480</v>
      </c>
      <c r="B255" s="81">
        <f>VLOOKUP(A255,'[2]Pop commune'!$A$4:$G$3833,7,FALSE)</f>
        <v>38.837209302325597</v>
      </c>
      <c r="C255" s="82">
        <f>VLOOKUP(A255,'[2]Pop commune'!$A$4:$H$3833,5,FALSE)</f>
        <v>19.418604651162799</v>
      </c>
      <c r="D255" s="83">
        <f t="shared" si="7"/>
        <v>19.418604651162799</v>
      </c>
      <c r="E255" s="83">
        <f>VLOOKUP(A255,'[2]Pop commune'!$A$4:$G$3833,6,FALSE)</f>
        <v>19.418604651162799</v>
      </c>
      <c r="F255" s="83">
        <f t="shared" si="8"/>
        <v>167</v>
      </c>
      <c r="G255" s="83">
        <f>VLOOKUP(A255,'[2]Pop commune'!$A$4:$G$3833,4,FALSE)</f>
        <v>167</v>
      </c>
      <c r="H255" s="64">
        <v>70</v>
      </c>
      <c r="I255" s="122">
        <v>700784697</v>
      </c>
      <c r="J255" s="91" t="s">
        <v>936</v>
      </c>
      <c r="K255" s="91"/>
      <c r="L255" s="92" t="s">
        <v>880</v>
      </c>
      <c r="M255" s="101" t="s">
        <v>877</v>
      </c>
      <c r="N255" s="65" t="s">
        <v>662</v>
      </c>
      <c r="O255" s="64">
        <v>700785306</v>
      </c>
      <c r="P255" s="94" t="s">
        <v>815</v>
      </c>
      <c r="Q255" s="90">
        <v>1</v>
      </c>
      <c r="X255" s="65" t="s">
        <v>733</v>
      </c>
      <c r="Y255" s="65">
        <f>SUMPRODUCT(('[2]Prog 89'!$C$5:$C$10000=A255)*'[2]Prog 89'!$E$5:$F$10000)</f>
        <v>0</v>
      </c>
      <c r="Z255" s="65">
        <f>SUMPRODUCT(('[2]Prog 89'!$C$5:$C$10000=A255)*'[2]Prog 89'!$G$5:$H$10000)</f>
        <v>0</v>
      </c>
    </row>
    <row r="256" spans="1:26" ht="12.75" customHeight="1" x14ac:dyDescent="0.25">
      <c r="A256" s="64">
        <v>70494</v>
      </c>
      <c r="B256" s="81">
        <f>VLOOKUP(A256,'[2]Pop commune'!$A$4:$G$3833,7,FALSE)</f>
        <v>68.885993485341885</v>
      </c>
      <c r="C256" s="82">
        <f>VLOOKUP(A256,'[2]Pop commune'!$A$4:$H$3833,5,FALSE)</f>
        <v>38.495114006514576</v>
      </c>
      <c r="D256" s="83">
        <f t="shared" si="7"/>
        <v>30.390879478827301</v>
      </c>
      <c r="E256" s="83">
        <f>VLOOKUP(A256,'[2]Pop commune'!$A$4:$G$3833,6,FALSE)</f>
        <v>30.390879478827301</v>
      </c>
      <c r="F256" s="83">
        <f t="shared" si="8"/>
        <v>310.99999999999937</v>
      </c>
      <c r="G256" s="83">
        <f>VLOOKUP(A256,'[2]Pop commune'!$A$4:$G$3833,4,FALSE)</f>
        <v>310.99999999999937</v>
      </c>
      <c r="H256" s="64">
        <v>70</v>
      </c>
      <c r="I256" s="122">
        <v>700784697</v>
      </c>
      <c r="J256" s="91" t="s">
        <v>937</v>
      </c>
      <c r="K256" s="91"/>
      <c r="L256" s="92" t="s">
        <v>880</v>
      </c>
      <c r="M256" s="101" t="s">
        <v>877</v>
      </c>
      <c r="N256" s="65" t="s">
        <v>662</v>
      </c>
      <c r="O256" s="64">
        <v>700785306</v>
      </c>
      <c r="P256" s="94" t="s">
        <v>815</v>
      </c>
      <c r="Q256" s="90">
        <v>1</v>
      </c>
      <c r="X256" s="65" t="s">
        <v>733</v>
      </c>
      <c r="Y256" s="65">
        <f>SUMPRODUCT(('[2]Prog 89'!$C$5:$C$10000=A256)*'[2]Prog 89'!$E$5:$F$10000)</f>
        <v>0</v>
      </c>
      <c r="Z256" s="65">
        <f>SUMPRODUCT(('[2]Prog 89'!$C$5:$C$10000=A256)*'[2]Prog 89'!$G$5:$H$10000)</f>
        <v>0</v>
      </c>
    </row>
    <row r="257" spans="1:26" ht="12.75" customHeight="1" x14ac:dyDescent="0.25">
      <c r="A257" s="64">
        <v>70505</v>
      </c>
      <c r="B257" s="81">
        <f>VLOOKUP(A257,'[2]Pop commune'!$A$4:$G$3833,7,FALSE)</f>
        <v>37.397849462365485</v>
      </c>
      <c r="C257" s="82">
        <f>VLOOKUP(A257,'[2]Pop commune'!$A$4:$H$3833,5,FALSE)</f>
        <v>24.258064516128961</v>
      </c>
      <c r="D257" s="83">
        <f t="shared" si="7"/>
        <v>13.139784946236521</v>
      </c>
      <c r="E257" s="83">
        <f>VLOOKUP(A257,'[2]Pop commune'!$A$4:$G$3833,6,FALSE)</f>
        <v>13.139784946236521</v>
      </c>
      <c r="F257" s="83">
        <f t="shared" si="8"/>
        <v>187.99999999999943</v>
      </c>
      <c r="G257" s="83">
        <f>VLOOKUP(A257,'[2]Pop commune'!$A$4:$G$3833,4,FALSE)</f>
        <v>187.99999999999943</v>
      </c>
      <c r="H257" s="64">
        <v>70</v>
      </c>
      <c r="I257" s="122">
        <v>700784697</v>
      </c>
      <c r="J257" s="91" t="s">
        <v>938</v>
      </c>
      <c r="K257" s="91"/>
      <c r="L257" s="92" t="s">
        <v>876</v>
      </c>
      <c r="M257" s="101" t="s">
        <v>877</v>
      </c>
      <c r="N257" s="65" t="s">
        <v>662</v>
      </c>
      <c r="O257" s="64">
        <v>700785306</v>
      </c>
      <c r="P257" s="94" t="s">
        <v>815</v>
      </c>
      <c r="Q257" s="90">
        <v>1</v>
      </c>
      <c r="X257" s="65" t="s">
        <v>733</v>
      </c>
      <c r="Y257" s="65">
        <f>SUMPRODUCT(('[2]Prog 89'!$C$5:$C$10000=A257)*'[2]Prog 89'!$E$5:$F$10000)</f>
        <v>0</v>
      </c>
      <c r="Z257" s="65">
        <f>SUMPRODUCT(('[2]Prog 89'!$C$5:$C$10000=A257)*'[2]Prog 89'!$G$5:$H$10000)</f>
        <v>0</v>
      </c>
    </row>
    <row r="258" spans="1:26" ht="12.75" customHeight="1" x14ac:dyDescent="0.25">
      <c r="A258" s="64">
        <v>70509</v>
      </c>
      <c r="B258" s="81">
        <f>VLOOKUP(A258,'[2]Pop commune'!$A$4:$G$3833,7,FALSE)</f>
        <v>22.916666666666742</v>
      </c>
      <c r="C258" s="82">
        <f>VLOOKUP(A258,'[2]Pop commune'!$A$4:$H$3833,5,FALSE)</f>
        <v>13.54166666666671</v>
      </c>
      <c r="D258" s="83">
        <f t="shared" si="7"/>
        <v>9.3750000000000302</v>
      </c>
      <c r="E258" s="83">
        <f>VLOOKUP(A258,'[2]Pop commune'!$A$4:$G$3833,6,FALSE)</f>
        <v>9.3750000000000302</v>
      </c>
      <c r="F258" s="83">
        <f t="shared" si="8"/>
        <v>100</v>
      </c>
      <c r="G258" s="83">
        <f>VLOOKUP(A258,'[2]Pop commune'!$A$4:$G$3833,4,FALSE)</f>
        <v>100</v>
      </c>
      <c r="H258" s="64">
        <v>70</v>
      </c>
      <c r="I258" s="122">
        <v>700784697</v>
      </c>
      <c r="J258" s="91" t="s">
        <v>939</v>
      </c>
      <c r="K258" s="91"/>
      <c r="L258" s="92" t="s">
        <v>880</v>
      </c>
      <c r="M258" s="101" t="s">
        <v>877</v>
      </c>
      <c r="N258" s="65" t="s">
        <v>662</v>
      </c>
      <c r="O258" s="64">
        <v>700785306</v>
      </c>
      <c r="P258" s="94" t="s">
        <v>815</v>
      </c>
      <c r="Q258" s="90">
        <v>1</v>
      </c>
      <c r="X258" s="65" t="s">
        <v>733</v>
      </c>
      <c r="Y258" s="65">
        <f>SUMPRODUCT(('[2]Prog 89'!$C$5:$C$10000=A258)*'[2]Prog 89'!$E$5:$F$10000)</f>
        <v>0</v>
      </c>
      <c r="Z258" s="65">
        <f>SUMPRODUCT(('[2]Prog 89'!$C$5:$C$10000=A258)*'[2]Prog 89'!$G$5:$H$10000)</f>
        <v>0</v>
      </c>
    </row>
    <row r="259" spans="1:26" ht="12.75" customHeight="1" x14ac:dyDescent="0.25">
      <c r="A259" s="64">
        <v>70510</v>
      </c>
      <c r="B259" s="81">
        <f>VLOOKUP(A259,'[2]Pop commune'!$A$4:$G$3833,7,FALSE)</f>
        <v>35.742857142857147</v>
      </c>
      <c r="C259" s="82">
        <f>VLOOKUP(A259,'[2]Pop commune'!$A$4:$H$3833,5,FALSE)</f>
        <v>18.864285714285721</v>
      </c>
      <c r="D259" s="83">
        <f t="shared" si="7"/>
        <v>16.87857142857143</v>
      </c>
      <c r="E259" s="83">
        <f>VLOOKUP(A259,'[2]Pop commune'!$A$4:$G$3833,6,FALSE)</f>
        <v>16.87857142857143</v>
      </c>
      <c r="F259" s="83">
        <f t="shared" si="8"/>
        <v>139</v>
      </c>
      <c r="G259" s="83">
        <f>VLOOKUP(A259,'[2]Pop commune'!$A$4:$G$3833,4,FALSE)</f>
        <v>139</v>
      </c>
      <c r="H259" s="64">
        <v>70</v>
      </c>
      <c r="I259" s="122">
        <v>700784697</v>
      </c>
      <c r="J259" s="91" t="s">
        <v>940</v>
      </c>
      <c r="K259" s="91"/>
      <c r="L259" s="92" t="s">
        <v>880</v>
      </c>
      <c r="M259" s="101" t="s">
        <v>877</v>
      </c>
      <c r="N259" s="65" t="s">
        <v>662</v>
      </c>
      <c r="O259" s="64">
        <v>700785306</v>
      </c>
      <c r="P259" s="94" t="s">
        <v>815</v>
      </c>
      <c r="Q259" s="90">
        <v>1</v>
      </c>
      <c r="X259" s="65" t="s">
        <v>733</v>
      </c>
      <c r="Y259" s="65">
        <f>SUMPRODUCT(('[2]Prog 89'!$C$5:$C$10000=A259)*'[2]Prog 89'!$E$5:$F$10000)</f>
        <v>0</v>
      </c>
      <c r="Z259" s="65">
        <f>SUMPRODUCT(('[2]Prog 89'!$C$5:$C$10000=A259)*'[2]Prog 89'!$G$5:$H$10000)</f>
        <v>0</v>
      </c>
    </row>
    <row r="260" spans="1:26" ht="12.75" customHeight="1" x14ac:dyDescent="0.25">
      <c r="A260" s="64">
        <v>70514</v>
      </c>
      <c r="B260" s="81">
        <f>VLOOKUP(A260,'[2]Pop commune'!$A$4:$G$3833,7,FALSE)</f>
        <v>121.25403078965941</v>
      </c>
      <c r="C260" s="82">
        <f>VLOOKUP(A260,'[2]Pop commune'!$A$4:$H$3833,5,FALSE)</f>
        <v>84.977779674767532</v>
      </c>
      <c r="D260" s="83">
        <f t="shared" si="7"/>
        <v>36.276251114891878</v>
      </c>
      <c r="E260" s="83">
        <f>VLOOKUP(A260,'[2]Pop commune'!$A$4:$G$3833,6,FALSE)</f>
        <v>36.276251114891878</v>
      </c>
      <c r="F260" s="83">
        <f t="shared" si="8"/>
        <v>684</v>
      </c>
      <c r="G260" s="83">
        <f>VLOOKUP(A260,'[2]Pop commune'!$A$4:$G$3833,4,FALSE)</f>
        <v>684</v>
      </c>
      <c r="H260" s="64">
        <v>70</v>
      </c>
      <c r="I260" s="122">
        <v>700784697</v>
      </c>
      <c r="J260" s="91" t="s">
        <v>941</v>
      </c>
      <c r="K260" s="91"/>
      <c r="L260" s="92" t="s">
        <v>880</v>
      </c>
      <c r="M260" s="65" t="s">
        <v>877</v>
      </c>
      <c r="N260" s="65" t="s">
        <v>662</v>
      </c>
      <c r="O260" s="64">
        <v>700785306</v>
      </c>
      <c r="P260" s="94" t="s">
        <v>815</v>
      </c>
      <c r="Q260" s="90">
        <v>1</v>
      </c>
      <c r="X260" s="65" t="s">
        <v>733</v>
      </c>
      <c r="Y260" s="65">
        <f>SUMPRODUCT(('[2]Prog 89'!$C$5:$C$10000=A260)*'[2]Prog 89'!$E$5:$F$10000)</f>
        <v>0</v>
      </c>
      <c r="Z260" s="65">
        <f>SUMPRODUCT(('[2]Prog 89'!$C$5:$C$10000=A260)*'[2]Prog 89'!$G$5:$H$10000)</f>
        <v>0</v>
      </c>
    </row>
    <row r="261" spans="1:26" ht="12.75" customHeight="1" x14ac:dyDescent="0.25">
      <c r="A261" s="64">
        <v>70521</v>
      </c>
      <c r="B261" s="81">
        <f>VLOOKUP(A261,'[2]Pop commune'!$A$4:$G$3833,7,FALSE)</f>
        <v>37.6923076923078</v>
      </c>
      <c r="C261" s="82">
        <f>VLOOKUP(A261,'[2]Pop commune'!$A$4:$H$3833,5,FALSE)</f>
        <v>24.769230769230841</v>
      </c>
      <c r="D261" s="83">
        <f t="shared" ref="D261:D324" si="9">E261/Q261</f>
        <v>12.923076923076961</v>
      </c>
      <c r="E261" s="83">
        <f>VLOOKUP(A261,'[2]Pop commune'!$A$4:$G$3833,6,FALSE)</f>
        <v>12.923076923076961</v>
      </c>
      <c r="F261" s="83">
        <f t="shared" ref="F261:F324" si="10">G261/Q261</f>
        <v>168</v>
      </c>
      <c r="G261" s="83">
        <f>VLOOKUP(A261,'[2]Pop commune'!$A$4:$G$3833,4,FALSE)</f>
        <v>168</v>
      </c>
      <c r="H261" s="64">
        <v>70</v>
      </c>
      <c r="I261" s="122">
        <v>700784697</v>
      </c>
      <c r="J261" s="91" t="s">
        <v>942</v>
      </c>
      <c r="K261" s="91"/>
      <c r="L261" s="92" t="s">
        <v>880</v>
      </c>
      <c r="M261" s="101" t="s">
        <v>877</v>
      </c>
      <c r="N261" s="65" t="s">
        <v>662</v>
      </c>
      <c r="O261" s="64">
        <v>700785306</v>
      </c>
      <c r="P261" s="94" t="s">
        <v>815</v>
      </c>
      <c r="Q261" s="90">
        <v>1</v>
      </c>
      <c r="X261" s="65" t="s">
        <v>733</v>
      </c>
      <c r="Y261" s="65">
        <f>SUMPRODUCT(('[2]Prog 89'!$C$5:$C$10000=A261)*'[2]Prog 89'!$E$5:$F$10000)</f>
        <v>0</v>
      </c>
      <c r="Z261" s="65">
        <f>SUMPRODUCT(('[2]Prog 89'!$C$5:$C$10000=A261)*'[2]Prog 89'!$G$5:$H$10000)</f>
        <v>0</v>
      </c>
    </row>
    <row r="262" spans="1:26" ht="12.75" customHeight="1" x14ac:dyDescent="0.25">
      <c r="A262" s="64">
        <v>70527</v>
      </c>
      <c r="B262" s="81">
        <f>VLOOKUP(A262,'[2]Pop commune'!$A$4:$G$3833,7,FALSE)</f>
        <v>17.689189189189179</v>
      </c>
      <c r="C262" s="82">
        <f>VLOOKUP(A262,'[2]Pop commune'!$A$4:$H$3833,5,FALSE)</f>
        <v>13.527027027027019</v>
      </c>
      <c r="D262" s="83">
        <f t="shared" si="9"/>
        <v>4.1621621621621596</v>
      </c>
      <c r="E262" s="83">
        <f>VLOOKUP(A262,'[2]Pop commune'!$A$4:$G$3833,6,FALSE)</f>
        <v>4.1621621621621596</v>
      </c>
      <c r="F262" s="83">
        <f t="shared" si="10"/>
        <v>77</v>
      </c>
      <c r="G262" s="83">
        <f>VLOOKUP(A262,'[2]Pop commune'!$A$4:$G$3833,4,FALSE)</f>
        <v>77</v>
      </c>
      <c r="H262" s="64">
        <v>70</v>
      </c>
      <c r="I262" s="122">
        <v>700784697</v>
      </c>
      <c r="J262" s="91" t="s">
        <v>943</v>
      </c>
      <c r="K262" s="91"/>
      <c r="L262" s="92" t="s">
        <v>898</v>
      </c>
      <c r="M262" s="101" t="s">
        <v>877</v>
      </c>
      <c r="N262" s="65" t="s">
        <v>662</v>
      </c>
      <c r="O262" s="64">
        <v>700785306</v>
      </c>
      <c r="P262" s="94" t="s">
        <v>815</v>
      </c>
      <c r="Q262" s="90">
        <v>1</v>
      </c>
      <c r="X262" s="65" t="s">
        <v>733</v>
      </c>
      <c r="Y262" s="65">
        <f>SUMPRODUCT(('[2]Prog 89'!$C$5:$C$10000=A262)*'[2]Prog 89'!$E$5:$F$10000)</f>
        <v>0</v>
      </c>
      <c r="Z262" s="65">
        <f>SUMPRODUCT(('[2]Prog 89'!$C$5:$C$10000=A262)*'[2]Prog 89'!$G$5:$H$10000)</f>
        <v>0</v>
      </c>
    </row>
    <row r="263" spans="1:26" ht="12.75" customHeight="1" x14ac:dyDescent="0.25">
      <c r="A263" s="64">
        <v>70528</v>
      </c>
      <c r="B263" s="81">
        <f>VLOOKUP(A263,'[2]Pop commune'!$A$4:$G$3833,7,FALSE)</f>
        <v>118.62823061630267</v>
      </c>
      <c r="C263" s="82">
        <f>VLOOKUP(A263,'[2]Pop commune'!$A$4:$H$3833,5,FALSE)</f>
        <v>73.001988071570878</v>
      </c>
      <c r="D263" s="83">
        <f t="shared" si="9"/>
        <v>45.626242544731795</v>
      </c>
      <c r="E263" s="83">
        <f>VLOOKUP(A263,'[2]Pop commune'!$A$4:$G$3833,6,FALSE)</f>
        <v>45.626242544731795</v>
      </c>
      <c r="F263" s="83">
        <f t="shared" si="10"/>
        <v>510.0000000000021</v>
      </c>
      <c r="G263" s="83">
        <f>VLOOKUP(A263,'[2]Pop commune'!$A$4:$G$3833,4,FALSE)</f>
        <v>510.0000000000021</v>
      </c>
      <c r="H263" s="64">
        <v>70</v>
      </c>
      <c r="I263" s="122">
        <v>700784697</v>
      </c>
      <c r="J263" s="91" t="s">
        <v>944</v>
      </c>
      <c r="K263" s="91"/>
      <c r="L263" s="92" t="s">
        <v>876</v>
      </c>
      <c r="M263" s="101" t="s">
        <v>877</v>
      </c>
      <c r="N263" s="65" t="s">
        <v>662</v>
      </c>
      <c r="O263" s="64">
        <v>700785306</v>
      </c>
      <c r="P263" s="94" t="s">
        <v>815</v>
      </c>
      <c r="Q263" s="90">
        <v>1</v>
      </c>
      <c r="X263" s="65" t="s">
        <v>733</v>
      </c>
      <c r="Y263" s="65">
        <f>SUMPRODUCT(('[2]Prog 89'!$C$5:$C$10000=A263)*'[2]Prog 89'!$E$5:$F$10000)</f>
        <v>0</v>
      </c>
      <c r="Z263" s="65">
        <f>SUMPRODUCT(('[2]Prog 89'!$C$5:$C$10000=A263)*'[2]Prog 89'!$G$5:$H$10000)</f>
        <v>0</v>
      </c>
    </row>
    <row r="264" spans="1:26" ht="12.75" customHeight="1" x14ac:dyDescent="0.25">
      <c r="A264" s="64">
        <v>70529</v>
      </c>
      <c r="B264" s="81">
        <f>VLOOKUP(A264,'[2]Pop commune'!$A$4:$G$3833,7,FALSE)</f>
        <v>120.4545454545455</v>
      </c>
      <c r="C264" s="82">
        <f>VLOOKUP(A264,'[2]Pop commune'!$A$4:$H$3833,5,FALSE)</f>
        <v>68.41818181818185</v>
      </c>
      <c r="D264" s="83">
        <f t="shared" si="9"/>
        <v>52.036363636363653</v>
      </c>
      <c r="E264" s="83">
        <f>VLOOKUP(A264,'[2]Pop commune'!$A$4:$G$3833,6,FALSE)</f>
        <v>52.036363636363653</v>
      </c>
      <c r="F264" s="83">
        <f t="shared" si="10"/>
        <v>371</v>
      </c>
      <c r="G264" s="83">
        <f>VLOOKUP(A264,'[2]Pop commune'!$A$4:$G$3833,4,FALSE)</f>
        <v>371</v>
      </c>
      <c r="H264" s="64">
        <v>70</v>
      </c>
      <c r="I264" s="122">
        <v>700784697</v>
      </c>
      <c r="J264" s="91" t="s">
        <v>945</v>
      </c>
      <c r="K264" s="91"/>
      <c r="L264" s="92" t="s">
        <v>876</v>
      </c>
      <c r="M264" s="101" t="s">
        <v>877</v>
      </c>
      <c r="N264" s="65" t="s">
        <v>662</v>
      </c>
      <c r="O264" s="64">
        <v>700785306</v>
      </c>
      <c r="P264" s="94" t="s">
        <v>815</v>
      </c>
      <c r="Q264" s="90">
        <v>1</v>
      </c>
      <c r="X264" s="65" t="s">
        <v>733</v>
      </c>
      <c r="Y264" s="65">
        <f>SUMPRODUCT(('[2]Prog 89'!$C$5:$C$10000=A264)*'[2]Prog 89'!$E$5:$F$10000)</f>
        <v>0</v>
      </c>
      <c r="Z264" s="65">
        <f>SUMPRODUCT(('[2]Prog 89'!$C$5:$C$10000=A264)*'[2]Prog 89'!$G$5:$H$10000)</f>
        <v>0</v>
      </c>
    </row>
    <row r="265" spans="1:26" s="102" customFormat="1" ht="12.75" customHeight="1" x14ac:dyDescent="0.25">
      <c r="A265" s="64">
        <v>70531</v>
      </c>
      <c r="B265" s="81">
        <f>VLOOKUP(A265,'[2]Pop commune'!$A$4:$G$3833,7,FALSE)</f>
        <v>19.527777777777821</v>
      </c>
      <c r="C265" s="82">
        <f>VLOOKUP(A265,'[2]Pop commune'!$A$4:$H$3833,5,FALSE)</f>
        <v>8.2222222222222392</v>
      </c>
      <c r="D265" s="83">
        <f t="shared" si="9"/>
        <v>11.30555555555558</v>
      </c>
      <c r="E265" s="83">
        <f>VLOOKUP(A265,'[2]Pop commune'!$A$4:$G$3833,6,FALSE)</f>
        <v>11.30555555555558</v>
      </c>
      <c r="F265" s="83">
        <f t="shared" si="10"/>
        <v>111</v>
      </c>
      <c r="G265" s="83">
        <f>VLOOKUP(A265,'[2]Pop commune'!$A$4:$G$3833,4,FALSE)</f>
        <v>111</v>
      </c>
      <c r="H265" s="64">
        <v>70</v>
      </c>
      <c r="I265" s="122">
        <v>700784697</v>
      </c>
      <c r="J265" s="91" t="s">
        <v>946</v>
      </c>
      <c r="K265" s="91"/>
      <c r="L265" s="92" t="s">
        <v>880</v>
      </c>
      <c r="M265" s="101" t="s">
        <v>877</v>
      </c>
      <c r="N265" s="65" t="s">
        <v>662</v>
      </c>
      <c r="O265" s="64">
        <v>700785306</v>
      </c>
      <c r="P265" s="94" t="s">
        <v>815</v>
      </c>
      <c r="Q265" s="90">
        <v>1</v>
      </c>
      <c r="R265" s="65"/>
      <c r="S265" s="65"/>
      <c r="T265" s="65"/>
      <c r="U265" s="65"/>
      <c r="V265" s="65"/>
      <c r="W265" s="65"/>
      <c r="X265" s="65" t="s">
        <v>733</v>
      </c>
      <c r="Y265" s="65">
        <f>SUMPRODUCT(('[2]Prog 89'!$C$5:$C$10000=A265)*'[2]Prog 89'!$E$5:$F$10000)</f>
        <v>0</v>
      </c>
      <c r="Z265" s="65">
        <f>SUMPRODUCT(('[2]Prog 89'!$C$5:$C$10000=A265)*'[2]Prog 89'!$G$5:$H$10000)</f>
        <v>0</v>
      </c>
    </row>
    <row r="266" spans="1:26" ht="12.75" customHeight="1" x14ac:dyDescent="0.25">
      <c r="A266" s="64">
        <v>70533</v>
      </c>
      <c r="B266" s="81">
        <f>VLOOKUP(A266,'[2]Pop commune'!$A$4:$G$3833,7,FALSE)</f>
        <v>20.344827586206801</v>
      </c>
      <c r="C266" s="82">
        <f>VLOOKUP(A266,'[2]Pop commune'!$A$4:$H$3833,5,FALSE)</f>
        <v>7.12068965517238</v>
      </c>
      <c r="D266" s="83">
        <f t="shared" si="9"/>
        <v>13.22413793103442</v>
      </c>
      <c r="E266" s="83">
        <f>VLOOKUP(A266,'[2]Pop commune'!$A$4:$G$3833,6,FALSE)</f>
        <v>13.22413793103442</v>
      </c>
      <c r="F266" s="83">
        <f t="shared" si="10"/>
        <v>117.99999999999945</v>
      </c>
      <c r="G266" s="83">
        <f>VLOOKUP(A266,'[2]Pop commune'!$A$4:$G$3833,4,FALSE)</f>
        <v>117.99999999999945</v>
      </c>
      <c r="H266" s="64">
        <v>70</v>
      </c>
      <c r="I266" s="122">
        <v>700784697</v>
      </c>
      <c r="J266" s="91" t="s">
        <v>947</v>
      </c>
      <c r="K266" s="91"/>
      <c r="L266" s="92" t="s">
        <v>880</v>
      </c>
      <c r="M266" s="101" t="s">
        <v>877</v>
      </c>
      <c r="N266" s="65" t="s">
        <v>662</v>
      </c>
      <c r="O266" s="64">
        <v>700785306</v>
      </c>
      <c r="P266" s="94" t="s">
        <v>815</v>
      </c>
      <c r="Q266" s="90">
        <v>1</v>
      </c>
      <c r="X266" s="65" t="s">
        <v>733</v>
      </c>
      <c r="Y266" s="65">
        <f>SUMPRODUCT(('[2]Prog 89'!$C$5:$C$10000=A266)*'[2]Prog 89'!$E$5:$F$10000)</f>
        <v>0</v>
      </c>
      <c r="Z266" s="65">
        <f>SUMPRODUCT(('[2]Prog 89'!$C$5:$C$10000=A266)*'[2]Prog 89'!$G$5:$H$10000)</f>
        <v>0</v>
      </c>
    </row>
    <row r="267" spans="1:26" ht="12.75" customHeight="1" x14ac:dyDescent="0.25">
      <c r="A267" s="64">
        <v>70538</v>
      </c>
      <c r="B267" s="81">
        <f>VLOOKUP(A267,'[2]Pop commune'!$A$4:$G$3833,7,FALSE)</f>
        <v>24.382716049382722</v>
      </c>
      <c r="C267" s="82">
        <f>VLOOKUP(A267,'[2]Pop commune'!$A$4:$H$3833,5,FALSE)</f>
        <v>12.679012345679016</v>
      </c>
      <c r="D267" s="83">
        <f t="shared" si="9"/>
        <v>11.703703703703708</v>
      </c>
      <c r="E267" s="83">
        <f>VLOOKUP(A267,'[2]Pop commune'!$A$4:$G$3833,6,FALSE)</f>
        <v>11.703703703703708</v>
      </c>
      <c r="F267" s="83">
        <f t="shared" si="10"/>
        <v>79</v>
      </c>
      <c r="G267" s="83">
        <f>VLOOKUP(A267,'[2]Pop commune'!$A$4:$G$3833,4,FALSE)</f>
        <v>79</v>
      </c>
      <c r="H267" s="64">
        <v>70</v>
      </c>
      <c r="I267" s="122">
        <v>700784697</v>
      </c>
      <c r="J267" s="91" t="s">
        <v>948</v>
      </c>
      <c r="K267" s="91"/>
      <c r="L267" s="92" t="s">
        <v>898</v>
      </c>
      <c r="M267" s="101" t="s">
        <v>877</v>
      </c>
      <c r="N267" s="65" t="s">
        <v>662</v>
      </c>
      <c r="O267" s="64">
        <v>700785306</v>
      </c>
      <c r="P267" s="94" t="s">
        <v>815</v>
      </c>
      <c r="Q267" s="90">
        <v>1</v>
      </c>
      <c r="X267" s="65" t="s">
        <v>733</v>
      </c>
      <c r="Y267" s="65">
        <f>SUMPRODUCT(('[2]Prog 89'!$C$5:$C$10000=A267)*'[2]Prog 89'!$E$5:$F$10000)</f>
        <v>0</v>
      </c>
      <c r="Z267" s="65">
        <f>SUMPRODUCT(('[2]Prog 89'!$C$5:$C$10000=A267)*'[2]Prog 89'!$G$5:$H$10000)</f>
        <v>0</v>
      </c>
    </row>
    <row r="268" spans="1:26" ht="12.75" customHeight="1" x14ac:dyDescent="0.25">
      <c r="A268" s="64">
        <v>70540</v>
      </c>
      <c r="B268" s="81">
        <f>VLOOKUP(A268,'[2]Pop commune'!$A$4:$G$3833,7,FALSE)</f>
        <v>12.467532467532479</v>
      </c>
      <c r="C268" s="82">
        <f>VLOOKUP(A268,'[2]Pop commune'!$A$4:$H$3833,5,FALSE)</f>
        <v>7.2727272727272796</v>
      </c>
      <c r="D268" s="83">
        <f t="shared" si="9"/>
        <v>5.1948051948052001</v>
      </c>
      <c r="E268" s="83">
        <f>VLOOKUP(A268,'[2]Pop commune'!$A$4:$G$3833,6,FALSE)</f>
        <v>5.1948051948052001</v>
      </c>
      <c r="F268" s="83">
        <f t="shared" si="10"/>
        <v>80.000000000000085</v>
      </c>
      <c r="G268" s="83">
        <f>VLOOKUP(A268,'[2]Pop commune'!$A$4:$G$3833,4,FALSE)</f>
        <v>80.000000000000085</v>
      </c>
      <c r="H268" s="64">
        <v>70</v>
      </c>
      <c r="I268" s="122">
        <v>700784697</v>
      </c>
      <c r="J268" s="91" t="s">
        <v>949</v>
      </c>
      <c r="K268" s="91"/>
      <c r="L268" s="92" t="s">
        <v>880</v>
      </c>
      <c r="M268" s="101" t="s">
        <v>877</v>
      </c>
      <c r="N268" s="65" t="s">
        <v>662</v>
      </c>
      <c r="O268" s="64">
        <v>700785306</v>
      </c>
      <c r="P268" s="94" t="s">
        <v>815</v>
      </c>
      <c r="Q268" s="90">
        <v>1</v>
      </c>
      <c r="X268" s="65" t="s">
        <v>733</v>
      </c>
      <c r="Y268" s="65">
        <f>SUMPRODUCT(('[2]Prog 89'!$C$5:$C$10000=A268)*'[2]Prog 89'!$E$5:$F$10000)</f>
        <v>0</v>
      </c>
      <c r="Z268" s="65">
        <f>SUMPRODUCT(('[2]Prog 89'!$C$5:$C$10000=A268)*'[2]Prog 89'!$G$5:$H$10000)</f>
        <v>0</v>
      </c>
    </row>
    <row r="269" spans="1:26" ht="12.75" customHeight="1" x14ac:dyDescent="0.25">
      <c r="A269" s="64">
        <v>70542</v>
      </c>
      <c r="B269" s="81">
        <f>VLOOKUP(A269,'[2]Pop commune'!$A$4:$G$3833,7,FALSE)</f>
        <v>36.324200913242024</v>
      </c>
      <c r="C269" s="82">
        <f>VLOOKUP(A269,'[2]Pop commune'!$A$4:$H$3833,5,FALSE)</f>
        <v>24.543378995433802</v>
      </c>
      <c r="D269" s="83">
        <f t="shared" si="9"/>
        <v>11.780821917808225</v>
      </c>
      <c r="E269" s="83">
        <f>VLOOKUP(A269,'[2]Pop commune'!$A$4:$G$3833,6,FALSE)</f>
        <v>11.780821917808225</v>
      </c>
      <c r="F269" s="83">
        <f t="shared" si="10"/>
        <v>215</v>
      </c>
      <c r="G269" s="83">
        <f>VLOOKUP(A269,'[2]Pop commune'!$A$4:$G$3833,4,FALSE)</f>
        <v>215</v>
      </c>
      <c r="H269" s="64">
        <v>70</v>
      </c>
      <c r="I269" s="122">
        <v>700784697</v>
      </c>
      <c r="J269" s="91" t="s">
        <v>950</v>
      </c>
      <c r="K269" s="91"/>
      <c r="L269" s="92" t="s">
        <v>880</v>
      </c>
      <c r="M269" s="101" t="s">
        <v>877</v>
      </c>
      <c r="N269" s="65" t="s">
        <v>662</v>
      </c>
      <c r="O269" s="64">
        <v>700785306</v>
      </c>
      <c r="P269" s="94" t="s">
        <v>815</v>
      </c>
      <c r="Q269" s="90">
        <v>1</v>
      </c>
      <c r="X269" s="65" t="s">
        <v>733</v>
      </c>
      <c r="Y269" s="65">
        <f>SUMPRODUCT(('[2]Prog 89'!$C$5:$C$10000=A269)*'[2]Prog 89'!$E$5:$F$10000)</f>
        <v>0</v>
      </c>
      <c r="Z269" s="65">
        <f>SUMPRODUCT(('[2]Prog 89'!$C$5:$C$10000=A269)*'[2]Prog 89'!$G$5:$H$10000)</f>
        <v>0</v>
      </c>
    </row>
    <row r="270" spans="1:26" ht="12.75" customHeight="1" x14ac:dyDescent="0.25">
      <c r="A270" s="64">
        <v>70557</v>
      </c>
      <c r="B270" s="81">
        <f>VLOOKUP(A270,'[2]Pop commune'!$A$4:$G$3833,7,FALSE)</f>
        <v>22.666666666666675</v>
      </c>
      <c r="C270" s="82">
        <f>VLOOKUP(A270,'[2]Pop commune'!$A$4:$H$3833,5,FALSE)</f>
        <v>14.782608695652179</v>
      </c>
      <c r="D270" s="83">
        <f t="shared" si="9"/>
        <v>7.8840579710144958</v>
      </c>
      <c r="E270" s="83">
        <f>VLOOKUP(A270,'[2]Pop commune'!$A$4:$G$3833,6,FALSE)</f>
        <v>7.8840579710144958</v>
      </c>
      <c r="F270" s="83">
        <f t="shared" si="10"/>
        <v>136</v>
      </c>
      <c r="G270" s="83">
        <f>VLOOKUP(A270,'[2]Pop commune'!$A$4:$G$3833,4,FALSE)</f>
        <v>136</v>
      </c>
      <c r="H270" s="64">
        <v>70</v>
      </c>
      <c r="I270" s="122">
        <v>700784697</v>
      </c>
      <c r="J270" s="91" t="s">
        <v>951</v>
      </c>
      <c r="K270" s="91"/>
      <c r="L270" s="92" t="s">
        <v>880</v>
      </c>
      <c r="M270" s="101" t="s">
        <v>877</v>
      </c>
      <c r="N270" s="65" t="s">
        <v>662</v>
      </c>
      <c r="O270" s="64">
        <v>700785306</v>
      </c>
      <c r="P270" s="94" t="s">
        <v>815</v>
      </c>
      <c r="Q270" s="90">
        <v>1</v>
      </c>
      <c r="X270" s="65" t="s">
        <v>733</v>
      </c>
      <c r="Y270" s="65">
        <f>SUMPRODUCT(('[2]Prog 89'!$C$5:$C$10000=A270)*'[2]Prog 89'!$E$5:$F$10000)</f>
        <v>0</v>
      </c>
      <c r="Z270" s="65">
        <f>SUMPRODUCT(('[2]Prog 89'!$C$5:$C$10000=A270)*'[2]Prog 89'!$G$5:$H$10000)</f>
        <v>0</v>
      </c>
    </row>
    <row r="271" spans="1:26" ht="12.75" customHeight="1" x14ac:dyDescent="0.25">
      <c r="A271" s="64">
        <v>70578</v>
      </c>
      <c r="B271" s="81">
        <f>VLOOKUP(A271,'[2]Pop commune'!$A$4:$G$3833,7,FALSE)</f>
        <v>41.275862068965509</v>
      </c>
      <c r="C271" s="82">
        <f>VLOOKUP(A271,'[2]Pop commune'!$A$4:$H$3833,5,FALSE)</f>
        <v>25.551724137931028</v>
      </c>
      <c r="D271" s="83">
        <f t="shared" si="9"/>
        <v>15.72413793103448</v>
      </c>
      <c r="E271" s="83">
        <f>VLOOKUP(A271,'[2]Pop commune'!$A$4:$G$3833,6,FALSE)</f>
        <v>15.72413793103448</v>
      </c>
      <c r="F271" s="83">
        <f t="shared" si="10"/>
        <v>171</v>
      </c>
      <c r="G271" s="83">
        <f>VLOOKUP(A271,'[2]Pop commune'!$A$4:$G$3833,4,FALSE)</f>
        <v>171</v>
      </c>
      <c r="H271" s="64">
        <v>70</v>
      </c>
      <c r="I271" s="122">
        <v>700784697</v>
      </c>
      <c r="J271" s="91" t="s">
        <v>952</v>
      </c>
      <c r="K271" s="91"/>
      <c r="L271" s="92" t="s">
        <v>880</v>
      </c>
      <c r="M271" s="101" t="s">
        <v>877</v>
      </c>
      <c r="N271" s="65" t="s">
        <v>662</v>
      </c>
      <c r="O271" s="64">
        <v>700785306</v>
      </c>
      <c r="P271" s="94" t="s">
        <v>815</v>
      </c>
      <c r="Q271" s="90">
        <v>1</v>
      </c>
      <c r="X271" s="65" t="s">
        <v>733</v>
      </c>
      <c r="Y271" s="65">
        <f>SUMPRODUCT(('[2]Prog 89'!$C$5:$C$10000=A271)*'[2]Prog 89'!$E$5:$F$10000)</f>
        <v>0</v>
      </c>
      <c r="Z271" s="65">
        <f>SUMPRODUCT(('[2]Prog 89'!$C$5:$C$10000=A271)*'[2]Prog 89'!$G$5:$H$10000)</f>
        <v>0</v>
      </c>
    </row>
    <row r="272" spans="1:26" ht="12.75" customHeight="1" x14ac:dyDescent="0.25">
      <c r="A272" s="64">
        <v>70002</v>
      </c>
      <c r="B272" s="81">
        <f>VLOOKUP(A272,'[2]Pop commune'!$A$4:$G$3833,7,FALSE)</f>
        <v>59.343891402714952</v>
      </c>
      <c r="C272" s="82">
        <f>VLOOKUP(A272,'[2]Pop commune'!$A$4:$H$3833,5,FALSE)</f>
        <v>33.076923076923087</v>
      </c>
      <c r="D272" s="83">
        <f t="shared" si="9"/>
        <v>26.266968325791865</v>
      </c>
      <c r="E272" s="83">
        <f>VLOOKUP(A272,'[2]Pop commune'!$A$4:$G$3833,6,FALSE)</f>
        <v>26.266968325791865</v>
      </c>
      <c r="F272" s="83">
        <f t="shared" si="10"/>
        <v>215</v>
      </c>
      <c r="G272" s="83">
        <f>VLOOKUP(A272,'[2]Pop commune'!$A$4:$G$3833,4,FALSE)</f>
        <v>215</v>
      </c>
      <c r="H272" s="64">
        <v>70</v>
      </c>
      <c r="I272" s="122">
        <v>700785017</v>
      </c>
      <c r="J272" s="91" t="s">
        <v>953</v>
      </c>
      <c r="K272" s="121" t="s">
        <v>4786</v>
      </c>
      <c r="L272" s="92" t="s">
        <v>813</v>
      </c>
      <c r="M272" s="101" t="s">
        <v>954</v>
      </c>
      <c r="N272" s="65" t="s">
        <v>662</v>
      </c>
      <c r="O272" s="64">
        <v>700785306</v>
      </c>
      <c r="P272" s="94" t="s">
        <v>815</v>
      </c>
      <c r="Q272" s="90">
        <v>1</v>
      </c>
      <c r="S272" s="65">
        <v>41</v>
      </c>
      <c r="U272" s="65">
        <v>2</v>
      </c>
      <c r="X272" s="65" t="s">
        <v>733</v>
      </c>
      <c r="Y272" s="65">
        <f>SUMPRODUCT(('[2]Prog 89'!$C$5:$C$10000=A272)*'[2]Prog 89'!$E$5:$F$10000)</f>
        <v>0</v>
      </c>
      <c r="Z272" s="65">
        <f>SUMPRODUCT(('[2]Prog 89'!$C$5:$C$10000=A272)*'[2]Prog 89'!$G$5:$H$10000)</f>
        <v>0</v>
      </c>
    </row>
    <row r="273" spans="1:26" ht="12.75" customHeight="1" x14ac:dyDescent="0.25">
      <c r="A273" s="64">
        <v>70009</v>
      </c>
      <c r="B273" s="81">
        <f>VLOOKUP(A273,'[2]Pop commune'!$A$4:$G$3833,7,FALSE)</f>
        <v>32.04807692307692</v>
      </c>
      <c r="C273" s="82">
        <f>VLOOKUP(A273,'[2]Pop commune'!$A$4:$H$3833,5,FALSE)</f>
        <v>19.42307692307692</v>
      </c>
      <c r="D273" s="83">
        <f t="shared" si="9"/>
        <v>12.625</v>
      </c>
      <c r="E273" s="83">
        <f>VLOOKUP(A273,'[2]Pop commune'!$A$4:$G$3833,6,FALSE)</f>
        <v>12.625</v>
      </c>
      <c r="F273" s="83">
        <f t="shared" si="10"/>
        <v>101</v>
      </c>
      <c r="G273" s="83">
        <f>VLOOKUP(A273,'[2]Pop commune'!$A$4:$G$3833,4,FALSE)</f>
        <v>101</v>
      </c>
      <c r="H273" s="64">
        <v>70</v>
      </c>
      <c r="I273" s="122">
        <v>700785017</v>
      </c>
      <c r="J273" s="91" t="s">
        <v>955</v>
      </c>
      <c r="K273" s="91"/>
      <c r="L273" s="92" t="s">
        <v>813</v>
      </c>
      <c r="M273" s="101" t="s">
        <v>954</v>
      </c>
      <c r="N273" s="65" t="s">
        <v>662</v>
      </c>
      <c r="O273" s="64">
        <v>700785306</v>
      </c>
      <c r="P273" s="94" t="s">
        <v>815</v>
      </c>
      <c r="Q273" s="90">
        <v>1</v>
      </c>
      <c r="X273" s="65" t="s">
        <v>733</v>
      </c>
      <c r="Y273" s="65">
        <f>SUMPRODUCT(('[2]Prog 89'!$C$5:$C$10000=A273)*'[2]Prog 89'!$E$5:$F$10000)</f>
        <v>0</v>
      </c>
      <c r="Z273" s="65">
        <f>SUMPRODUCT(('[2]Prog 89'!$C$5:$C$10000=A273)*'[2]Prog 89'!$G$5:$H$10000)</f>
        <v>0</v>
      </c>
    </row>
    <row r="274" spans="1:26" s="97" customFormat="1" ht="12.75" customHeight="1" x14ac:dyDescent="0.25">
      <c r="A274" s="64">
        <v>70025</v>
      </c>
      <c r="B274" s="81">
        <f>VLOOKUP(A274,'[2]Pop commune'!$A$4:$G$3833,7,FALSE)</f>
        <v>63.740310077519403</v>
      </c>
      <c r="C274" s="82">
        <f>VLOOKUP(A274,'[2]Pop commune'!$A$4:$H$3833,5,FALSE)</f>
        <v>43.147286821705443</v>
      </c>
      <c r="D274" s="83">
        <f t="shared" si="9"/>
        <v>20.593023255813961</v>
      </c>
      <c r="E274" s="83">
        <f>VLOOKUP(A274,'[2]Pop commune'!$A$4:$G$3833,6,FALSE)</f>
        <v>20.593023255813961</v>
      </c>
      <c r="F274" s="83">
        <f t="shared" si="10"/>
        <v>253</v>
      </c>
      <c r="G274" s="83">
        <f>VLOOKUP(A274,'[2]Pop commune'!$A$4:$G$3833,4,FALSE)</f>
        <v>253</v>
      </c>
      <c r="H274" s="64">
        <v>70</v>
      </c>
      <c r="I274" s="122">
        <v>700785017</v>
      </c>
      <c r="J274" s="91" t="s">
        <v>956</v>
      </c>
      <c r="K274" s="91"/>
      <c r="L274" s="92" t="s">
        <v>813</v>
      </c>
      <c r="M274" s="101" t="s">
        <v>954</v>
      </c>
      <c r="N274" s="65" t="s">
        <v>662</v>
      </c>
      <c r="O274" s="64">
        <v>700785306</v>
      </c>
      <c r="P274" s="94" t="s">
        <v>815</v>
      </c>
      <c r="Q274" s="90">
        <v>1</v>
      </c>
      <c r="R274" s="65"/>
      <c r="S274" s="65"/>
      <c r="T274" s="65"/>
      <c r="U274" s="65"/>
      <c r="V274" s="65"/>
      <c r="W274" s="65"/>
      <c r="X274" s="65" t="s">
        <v>733</v>
      </c>
      <c r="Y274" s="65">
        <f>SUMPRODUCT(('[2]Prog 89'!$C$5:$C$10000=A274)*'[2]Prog 89'!$E$5:$F$10000)</f>
        <v>0</v>
      </c>
      <c r="Z274" s="65">
        <f>SUMPRODUCT(('[2]Prog 89'!$C$5:$C$10000=A274)*'[2]Prog 89'!$G$5:$H$10000)</f>
        <v>0</v>
      </c>
    </row>
    <row r="275" spans="1:26" s="97" customFormat="1" ht="12.75" customHeight="1" x14ac:dyDescent="0.25">
      <c r="A275" s="64">
        <v>70035</v>
      </c>
      <c r="B275" s="81">
        <f>VLOOKUP(A275,'[2]Pop commune'!$A$4:$G$3833,7,FALSE)</f>
        <v>39.481481481481481</v>
      </c>
      <c r="C275" s="82">
        <f>VLOOKUP(A275,'[2]Pop commune'!$A$4:$H$3833,5,FALSE)</f>
        <v>22.148148148148149</v>
      </c>
      <c r="D275" s="83">
        <f t="shared" si="9"/>
        <v>17.333333333333336</v>
      </c>
      <c r="E275" s="83">
        <f>VLOOKUP(A275,'[2]Pop commune'!$A$4:$G$3833,6,FALSE)</f>
        <v>17.333333333333336</v>
      </c>
      <c r="F275" s="83">
        <f t="shared" si="10"/>
        <v>156</v>
      </c>
      <c r="G275" s="83">
        <f>VLOOKUP(A275,'[2]Pop commune'!$A$4:$G$3833,4,FALSE)</f>
        <v>156</v>
      </c>
      <c r="H275" s="64">
        <v>70</v>
      </c>
      <c r="I275" s="122">
        <v>700785017</v>
      </c>
      <c r="J275" s="91" t="s">
        <v>957</v>
      </c>
      <c r="K275" s="91"/>
      <c r="L275" s="92" t="s">
        <v>813</v>
      </c>
      <c r="M275" s="101" t="s">
        <v>954</v>
      </c>
      <c r="N275" s="65" t="s">
        <v>662</v>
      </c>
      <c r="O275" s="64">
        <v>700785306</v>
      </c>
      <c r="P275" s="94" t="s">
        <v>815</v>
      </c>
      <c r="Q275" s="90">
        <v>1</v>
      </c>
      <c r="R275" s="65"/>
      <c r="S275" s="65"/>
      <c r="T275" s="65"/>
      <c r="U275" s="65"/>
      <c r="V275" s="65"/>
      <c r="W275" s="65"/>
      <c r="X275" s="65" t="s">
        <v>733</v>
      </c>
      <c r="Y275" s="65">
        <f>SUMPRODUCT(('[2]Prog 89'!$C$5:$C$10000=A275)*'[2]Prog 89'!$E$5:$F$10000)</f>
        <v>0</v>
      </c>
      <c r="Z275" s="65">
        <f>SUMPRODUCT(('[2]Prog 89'!$C$5:$C$10000=A275)*'[2]Prog 89'!$G$5:$H$10000)</f>
        <v>0</v>
      </c>
    </row>
    <row r="276" spans="1:26" s="97" customFormat="1" ht="12.75" customHeight="1" x14ac:dyDescent="0.25">
      <c r="A276" s="64">
        <v>70049</v>
      </c>
      <c r="B276" s="81">
        <f>VLOOKUP(A276,'[2]Pop commune'!$A$4:$G$3833,7,FALSE)</f>
        <v>21.977777777777789</v>
      </c>
      <c r="C276" s="82">
        <f>VLOOKUP(A276,'[2]Pop commune'!$A$4:$H$3833,5,FALSE)</f>
        <v>10.511111111111116</v>
      </c>
      <c r="D276" s="83">
        <f t="shared" si="9"/>
        <v>11.466666666666672</v>
      </c>
      <c r="E276" s="83">
        <f>VLOOKUP(A276,'[2]Pop commune'!$A$4:$G$3833,6,FALSE)</f>
        <v>11.466666666666672</v>
      </c>
      <c r="F276" s="83">
        <f t="shared" si="10"/>
        <v>86</v>
      </c>
      <c r="G276" s="83">
        <f>VLOOKUP(A276,'[2]Pop commune'!$A$4:$G$3833,4,FALSE)</f>
        <v>86</v>
      </c>
      <c r="H276" s="64">
        <v>70</v>
      </c>
      <c r="I276" s="122">
        <v>700785017</v>
      </c>
      <c r="J276" s="91" t="s">
        <v>958</v>
      </c>
      <c r="K276" s="91"/>
      <c r="L276" s="92" t="s">
        <v>813</v>
      </c>
      <c r="M276" s="101" t="s">
        <v>954</v>
      </c>
      <c r="N276" s="65" t="s">
        <v>662</v>
      </c>
      <c r="O276" s="64">
        <v>700785306</v>
      </c>
      <c r="P276" s="94" t="s">
        <v>815</v>
      </c>
      <c r="Q276" s="90">
        <v>1</v>
      </c>
      <c r="R276" s="65"/>
      <c r="S276" s="65"/>
      <c r="T276" s="65"/>
      <c r="U276" s="65"/>
      <c r="V276" s="65"/>
      <c r="W276" s="65"/>
      <c r="X276" s="65" t="s">
        <v>733</v>
      </c>
      <c r="Y276" s="65">
        <f>SUMPRODUCT(('[2]Prog 89'!$C$5:$C$10000=A276)*'[2]Prog 89'!$E$5:$F$10000)</f>
        <v>0</v>
      </c>
      <c r="Z276" s="65">
        <f>SUMPRODUCT(('[2]Prog 89'!$C$5:$C$10000=A276)*'[2]Prog 89'!$G$5:$H$10000)</f>
        <v>0</v>
      </c>
    </row>
    <row r="277" spans="1:26" ht="12.75" customHeight="1" x14ac:dyDescent="0.25">
      <c r="A277" s="64">
        <v>70066</v>
      </c>
      <c r="B277" s="81">
        <f>VLOOKUP(A277,'[2]Pop commune'!$A$4:$G$3833,7,FALSE)</f>
        <v>64.919466773267715</v>
      </c>
      <c r="C277" s="82">
        <f>VLOOKUP(A277,'[2]Pop commune'!$A$4:$H$3833,5,FALSE)</f>
        <v>32.027759770398177</v>
      </c>
      <c r="D277" s="83">
        <f t="shared" si="9"/>
        <v>32.891707002869531</v>
      </c>
      <c r="E277" s="83">
        <f>VLOOKUP(A277,'[2]Pop commune'!$A$4:$G$3833,6,FALSE)</f>
        <v>32.891707002869531</v>
      </c>
      <c r="F277" s="83">
        <f t="shared" si="10"/>
        <v>156</v>
      </c>
      <c r="G277" s="83">
        <f>VLOOKUP(A277,'[2]Pop commune'!$A$4:$G$3833,4,FALSE)</f>
        <v>156</v>
      </c>
      <c r="H277" s="64">
        <v>70</v>
      </c>
      <c r="I277" s="122">
        <v>700785017</v>
      </c>
      <c r="J277" s="91" t="s">
        <v>959</v>
      </c>
      <c r="K277" s="91"/>
      <c r="L277" s="92" t="s">
        <v>813</v>
      </c>
      <c r="M277" s="101" t="s">
        <v>954</v>
      </c>
      <c r="N277" s="65" t="s">
        <v>662</v>
      </c>
      <c r="O277" s="64">
        <v>700785306</v>
      </c>
      <c r="P277" s="94" t="s">
        <v>815</v>
      </c>
      <c r="Q277" s="90">
        <v>1</v>
      </c>
      <c r="X277" s="65" t="s">
        <v>733</v>
      </c>
      <c r="Y277" s="65">
        <f>SUMPRODUCT(('[2]Prog 89'!$C$5:$C$10000=A277)*'[2]Prog 89'!$E$5:$F$10000)</f>
        <v>0</v>
      </c>
      <c r="Z277" s="65">
        <f>SUMPRODUCT(('[2]Prog 89'!$C$5:$C$10000=A277)*'[2]Prog 89'!$G$5:$H$10000)</f>
        <v>0</v>
      </c>
    </row>
    <row r="278" spans="1:26" ht="12.75" customHeight="1" x14ac:dyDescent="0.25">
      <c r="A278" s="64">
        <v>70070</v>
      </c>
      <c r="B278" s="81">
        <f>VLOOKUP(A278,'[2]Pop commune'!$A$4:$G$3833,7,FALSE)</f>
        <v>23.414634146341463</v>
      </c>
      <c r="C278" s="82">
        <f>VLOOKUP(A278,'[2]Pop commune'!$A$4:$H$3833,5,FALSE)</f>
        <v>14.634146341463415</v>
      </c>
      <c r="D278" s="83">
        <f t="shared" si="9"/>
        <v>8.7804878048780495</v>
      </c>
      <c r="E278" s="83">
        <f>VLOOKUP(A278,'[2]Pop commune'!$A$4:$G$3833,6,FALSE)</f>
        <v>8.7804878048780495</v>
      </c>
      <c r="F278" s="83">
        <f t="shared" si="10"/>
        <v>40</v>
      </c>
      <c r="G278" s="83">
        <f>VLOOKUP(A278,'[2]Pop commune'!$A$4:$G$3833,4,FALSE)</f>
        <v>40</v>
      </c>
      <c r="H278" s="64">
        <v>70</v>
      </c>
      <c r="I278" s="122">
        <v>700785017</v>
      </c>
      <c r="J278" s="91" t="s">
        <v>960</v>
      </c>
      <c r="K278" s="91"/>
      <c r="L278" s="92" t="s">
        <v>813</v>
      </c>
      <c r="M278" s="101" t="s">
        <v>954</v>
      </c>
      <c r="N278" s="65" t="s">
        <v>662</v>
      </c>
      <c r="O278" s="64">
        <v>700785306</v>
      </c>
      <c r="P278" s="94" t="s">
        <v>815</v>
      </c>
      <c r="Q278" s="90">
        <v>1</v>
      </c>
      <c r="X278" s="65" t="s">
        <v>733</v>
      </c>
      <c r="Y278" s="65">
        <f>SUMPRODUCT(('[2]Prog 89'!$C$5:$C$10000=A278)*'[2]Prog 89'!$E$5:$F$10000)</f>
        <v>0</v>
      </c>
      <c r="Z278" s="65">
        <f>SUMPRODUCT(('[2]Prog 89'!$C$5:$C$10000=A278)*'[2]Prog 89'!$G$5:$H$10000)</f>
        <v>0</v>
      </c>
    </row>
    <row r="279" spans="1:26" ht="12.75" customHeight="1" x14ac:dyDescent="0.25">
      <c r="A279" s="64">
        <v>70074</v>
      </c>
      <c r="B279" s="81">
        <f>VLOOKUP(A279,'[2]Pop commune'!$A$4:$G$3833,7,FALSE)</f>
        <v>85.458483754512613</v>
      </c>
      <c r="C279" s="82">
        <f>VLOOKUP(A279,'[2]Pop commune'!$A$4:$H$3833,5,FALSE)</f>
        <v>55.353790613718402</v>
      </c>
      <c r="D279" s="83">
        <f t="shared" si="9"/>
        <v>30.104693140794215</v>
      </c>
      <c r="E279" s="83">
        <f>VLOOKUP(A279,'[2]Pop commune'!$A$4:$G$3833,6,FALSE)</f>
        <v>30.104693140794215</v>
      </c>
      <c r="F279" s="83">
        <f t="shared" si="10"/>
        <v>269</v>
      </c>
      <c r="G279" s="83">
        <f>VLOOKUP(A279,'[2]Pop commune'!$A$4:$G$3833,4,FALSE)</f>
        <v>269</v>
      </c>
      <c r="H279" s="64">
        <v>70</v>
      </c>
      <c r="I279" s="122">
        <v>700785017</v>
      </c>
      <c r="J279" s="91" t="s">
        <v>961</v>
      </c>
      <c r="K279" s="91"/>
      <c r="L279" s="92" t="s">
        <v>813</v>
      </c>
      <c r="M279" s="101" t="s">
        <v>954</v>
      </c>
      <c r="N279" s="65" t="s">
        <v>662</v>
      </c>
      <c r="O279" s="64">
        <v>700785306</v>
      </c>
      <c r="P279" s="94" t="s">
        <v>815</v>
      </c>
      <c r="Q279" s="90">
        <v>1</v>
      </c>
      <c r="X279" s="65" t="s">
        <v>733</v>
      </c>
      <c r="Y279" s="65">
        <f>SUMPRODUCT(('[2]Prog 89'!$C$5:$C$10000=A279)*'[2]Prog 89'!$E$5:$F$10000)</f>
        <v>0</v>
      </c>
      <c r="Z279" s="65">
        <f>SUMPRODUCT(('[2]Prog 89'!$C$5:$C$10000=A279)*'[2]Prog 89'!$G$5:$H$10000)</f>
        <v>0</v>
      </c>
    </row>
    <row r="280" spans="1:26" ht="12.75" customHeight="1" x14ac:dyDescent="0.25">
      <c r="A280" s="64">
        <v>70078</v>
      </c>
      <c r="B280" s="81">
        <f>VLOOKUP(A280,'[2]Pop commune'!$A$4:$G$3833,7,FALSE)</f>
        <v>23</v>
      </c>
      <c r="C280" s="82">
        <f>VLOOKUP(A280,'[2]Pop commune'!$A$4:$H$3833,5,FALSE)</f>
        <v>11</v>
      </c>
      <c r="D280" s="83">
        <f t="shared" si="9"/>
        <v>12</v>
      </c>
      <c r="E280" s="83">
        <f>VLOOKUP(A280,'[2]Pop commune'!$A$4:$G$3833,6,FALSE)</f>
        <v>12</v>
      </c>
      <c r="F280" s="83">
        <f t="shared" si="10"/>
        <v>95</v>
      </c>
      <c r="G280" s="83">
        <f>VLOOKUP(A280,'[2]Pop commune'!$A$4:$G$3833,4,FALSE)</f>
        <v>95</v>
      </c>
      <c r="H280" s="64">
        <v>70</v>
      </c>
      <c r="I280" s="122">
        <v>700785017</v>
      </c>
      <c r="J280" s="91" t="s">
        <v>962</v>
      </c>
      <c r="K280" s="91"/>
      <c r="L280" s="92" t="s">
        <v>813</v>
      </c>
      <c r="M280" s="101" t="s">
        <v>954</v>
      </c>
      <c r="N280" s="65" t="s">
        <v>662</v>
      </c>
      <c r="O280" s="64">
        <v>700785306</v>
      </c>
      <c r="P280" s="94" t="s">
        <v>815</v>
      </c>
      <c r="Q280" s="90">
        <v>1</v>
      </c>
      <c r="X280" s="65" t="s">
        <v>733</v>
      </c>
      <c r="Y280" s="65">
        <f>SUMPRODUCT(('[2]Prog 89'!$C$5:$C$10000=A280)*'[2]Prog 89'!$E$5:$F$10000)</f>
        <v>0</v>
      </c>
      <c r="Z280" s="65">
        <f>SUMPRODUCT(('[2]Prog 89'!$C$5:$C$10000=A280)*'[2]Prog 89'!$G$5:$H$10000)</f>
        <v>0</v>
      </c>
    </row>
    <row r="281" spans="1:26" ht="12.75" customHeight="1" x14ac:dyDescent="0.25">
      <c r="A281" s="64">
        <v>70086</v>
      </c>
      <c r="B281" s="81">
        <f>VLOOKUP(A281,'[2]Pop commune'!$A$4:$G$3833,7,FALSE)</f>
        <v>26</v>
      </c>
      <c r="C281" s="82">
        <f>VLOOKUP(A281,'[2]Pop commune'!$A$4:$H$3833,5,FALSE)</f>
        <v>16</v>
      </c>
      <c r="D281" s="83">
        <f t="shared" si="9"/>
        <v>10</v>
      </c>
      <c r="E281" s="83">
        <f>VLOOKUP(A281,'[2]Pop commune'!$A$4:$G$3833,6,FALSE)</f>
        <v>10</v>
      </c>
      <c r="F281" s="83">
        <f t="shared" si="10"/>
        <v>85</v>
      </c>
      <c r="G281" s="83">
        <f>VLOOKUP(A281,'[2]Pop commune'!$A$4:$G$3833,4,FALSE)</f>
        <v>85</v>
      </c>
      <c r="H281" s="64">
        <v>70</v>
      </c>
      <c r="I281" s="122">
        <v>700785017</v>
      </c>
      <c r="J281" s="91" t="s">
        <v>963</v>
      </c>
      <c r="K281" s="91"/>
      <c r="L281" s="92" t="s">
        <v>813</v>
      </c>
      <c r="M281" s="101" t="s">
        <v>954</v>
      </c>
      <c r="N281" s="65" t="s">
        <v>662</v>
      </c>
      <c r="O281" s="64">
        <v>700785306</v>
      </c>
      <c r="P281" s="94" t="s">
        <v>815</v>
      </c>
      <c r="Q281" s="90">
        <v>1</v>
      </c>
      <c r="X281" s="65" t="s">
        <v>733</v>
      </c>
      <c r="Y281" s="65">
        <f>SUMPRODUCT(('[2]Prog 89'!$C$5:$C$10000=A281)*'[2]Prog 89'!$E$5:$F$10000)</f>
        <v>0</v>
      </c>
      <c r="Z281" s="65">
        <f>SUMPRODUCT(('[2]Prog 89'!$C$5:$C$10000=A281)*'[2]Prog 89'!$G$5:$H$10000)</f>
        <v>0</v>
      </c>
    </row>
    <row r="282" spans="1:26" ht="12.75" customHeight="1" x14ac:dyDescent="0.25">
      <c r="A282" s="64">
        <v>70089</v>
      </c>
      <c r="B282" s="81">
        <f>VLOOKUP(A282,'[2]Pop commune'!$A$4:$G$3833,7,FALSE)</f>
        <v>27.625</v>
      </c>
      <c r="C282" s="82">
        <f>VLOOKUP(A282,'[2]Pop commune'!$A$4:$H$3833,5,FALSE)</f>
        <v>10.625</v>
      </c>
      <c r="D282" s="83">
        <f t="shared" si="9"/>
        <v>17</v>
      </c>
      <c r="E282" s="83">
        <f>VLOOKUP(A282,'[2]Pop commune'!$A$4:$G$3833,6,FALSE)</f>
        <v>17</v>
      </c>
      <c r="F282" s="83">
        <f t="shared" si="10"/>
        <v>51</v>
      </c>
      <c r="G282" s="83">
        <f>VLOOKUP(A282,'[2]Pop commune'!$A$4:$G$3833,4,FALSE)</f>
        <v>51</v>
      </c>
      <c r="H282" s="64">
        <v>70</v>
      </c>
      <c r="I282" s="122">
        <v>700785017</v>
      </c>
      <c r="J282" s="91" t="s">
        <v>964</v>
      </c>
      <c r="K282" s="91"/>
      <c r="L282" s="92" t="s">
        <v>813</v>
      </c>
      <c r="M282" s="101" t="s">
        <v>954</v>
      </c>
      <c r="N282" s="65" t="s">
        <v>662</v>
      </c>
      <c r="O282" s="64">
        <v>700785306</v>
      </c>
      <c r="P282" s="94" t="s">
        <v>815</v>
      </c>
      <c r="Q282" s="90">
        <v>1</v>
      </c>
      <c r="X282" s="65" t="s">
        <v>733</v>
      </c>
      <c r="Y282" s="65">
        <f>SUMPRODUCT(('[2]Prog 89'!$C$5:$C$10000=A282)*'[2]Prog 89'!$E$5:$F$10000)</f>
        <v>0</v>
      </c>
      <c r="Z282" s="65">
        <f>SUMPRODUCT(('[2]Prog 89'!$C$5:$C$10000=A282)*'[2]Prog 89'!$G$5:$H$10000)</f>
        <v>0</v>
      </c>
    </row>
    <row r="283" spans="1:26" ht="12.75" customHeight="1" x14ac:dyDescent="0.25">
      <c r="A283" s="64">
        <v>70091</v>
      </c>
      <c r="B283" s="81">
        <f>VLOOKUP(A283,'[2]Pop commune'!$A$4:$G$3833,7,FALSE)</f>
        <v>27.04</v>
      </c>
      <c r="C283" s="82">
        <f>VLOOKUP(A283,'[2]Pop commune'!$A$4:$H$3833,5,FALSE)</f>
        <v>15.6</v>
      </c>
      <c r="D283" s="83">
        <f t="shared" si="9"/>
        <v>11.440000000000001</v>
      </c>
      <c r="E283" s="83">
        <f>VLOOKUP(A283,'[2]Pop commune'!$A$4:$G$3833,6,FALSE)</f>
        <v>11.440000000000001</v>
      </c>
      <c r="F283" s="83">
        <f t="shared" si="10"/>
        <v>52</v>
      </c>
      <c r="G283" s="83">
        <f>VLOOKUP(A283,'[2]Pop commune'!$A$4:$G$3833,4,FALSE)</f>
        <v>52</v>
      </c>
      <c r="H283" s="64">
        <v>70</v>
      </c>
      <c r="I283" s="122">
        <v>700785017</v>
      </c>
      <c r="J283" s="91" t="s">
        <v>965</v>
      </c>
      <c r="K283" s="91"/>
      <c r="L283" s="92" t="s">
        <v>813</v>
      </c>
      <c r="M283" s="101" t="s">
        <v>954</v>
      </c>
      <c r="N283" s="65" t="s">
        <v>662</v>
      </c>
      <c r="O283" s="64">
        <v>700785306</v>
      </c>
      <c r="P283" s="94" t="s">
        <v>815</v>
      </c>
      <c r="Q283" s="90">
        <v>1</v>
      </c>
      <c r="X283" s="65" t="s">
        <v>733</v>
      </c>
      <c r="Y283" s="65">
        <f>SUMPRODUCT(('[2]Prog 89'!$C$5:$C$10000=A283)*'[2]Prog 89'!$E$5:$F$10000)</f>
        <v>0</v>
      </c>
      <c r="Z283" s="65">
        <f>SUMPRODUCT(('[2]Prog 89'!$C$5:$C$10000=A283)*'[2]Prog 89'!$G$5:$H$10000)</f>
        <v>0</v>
      </c>
    </row>
    <row r="284" spans="1:26" ht="12" customHeight="1" x14ac:dyDescent="0.25">
      <c r="A284" s="64">
        <v>70112</v>
      </c>
      <c r="B284" s="81">
        <f>VLOOKUP(A284,'[2]Pop commune'!$A$4:$G$3833,7,FALSE)</f>
        <v>63.749272020612615</v>
      </c>
      <c r="C284" s="82">
        <f>VLOOKUP(A284,'[2]Pop commune'!$A$4:$H$3833,5,FALSE)</f>
        <v>41.191837305626613</v>
      </c>
      <c r="D284" s="83">
        <f t="shared" si="9"/>
        <v>22.557434714986002</v>
      </c>
      <c r="E284" s="83">
        <f>VLOOKUP(A284,'[2]Pop commune'!$A$4:$G$3833,6,FALSE)</f>
        <v>22.557434714986002</v>
      </c>
      <c r="F284" s="83">
        <f t="shared" si="10"/>
        <v>205</v>
      </c>
      <c r="G284" s="83">
        <f>VLOOKUP(A284,'[2]Pop commune'!$A$4:$G$3833,4,FALSE)</f>
        <v>205</v>
      </c>
      <c r="H284" s="64">
        <v>70</v>
      </c>
      <c r="I284" s="122">
        <v>700785017</v>
      </c>
      <c r="J284" s="91" t="s">
        <v>966</v>
      </c>
      <c r="K284" s="91"/>
      <c r="L284" s="92" t="s">
        <v>813</v>
      </c>
      <c r="M284" s="101" t="s">
        <v>954</v>
      </c>
      <c r="N284" s="65" t="s">
        <v>662</v>
      </c>
      <c r="O284" s="64">
        <v>700785306</v>
      </c>
      <c r="P284" s="94" t="s">
        <v>815</v>
      </c>
      <c r="Q284" s="90">
        <v>1</v>
      </c>
      <c r="X284" s="65" t="s">
        <v>733</v>
      </c>
      <c r="Y284" s="65">
        <f>SUMPRODUCT(('[2]Prog 89'!$C$5:$C$10000=A284)*'[2]Prog 89'!$E$5:$F$10000)</f>
        <v>0</v>
      </c>
      <c r="Z284" s="65">
        <f>SUMPRODUCT(('[2]Prog 89'!$C$5:$C$10000=A284)*'[2]Prog 89'!$G$5:$H$10000)</f>
        <v>0</v>
      </c>
    </row>
    <row r="285" spans="1:26" ht="12.75" customHeight="1" x14ac:dyDescent="0.25">
      <c r="A285" s="64">
        <v>70114</v>
      </c>
      <c r="B285" s="81">
        <f>VLOOKUP(A285,'[2]Pop commune'!$A$4:$G$3833,7,FALSE)</f>
        <v>83.364485981308803</v>
      </c>
      <c r="C285" s="82">
        <f>VLOOKUP(A285,'[2]Pop commune'!$A$4:$H$3833,5,FALSE)</f>
        <v>56.271028037383438</v>
      </c>
      <c r="D285" s="83">
        <f t="shared" si="9"/>
        <v>27.093457943925362</v>
      </c>
      <c r="E285" s="83">
        <f>VLOOKUP(A285,'[2]Pop commune'!$A$4:$G$3833,6,FALSE)</f>
        <v>27.093457943925362</v>
      </c>
      <c r="F285" s="83">
        <f t="shared" si="10"/>
        <v>223.00000000000105</v>
      </c>
      <c r="G285" s="83">
        <f>VLOOKUP(A285,'[2]Pop commune'!$A$4:$G$3833,4,FALSE)</f>
        <v>223.00000000000105</v>
      </c>
      <c r="H285" s="64">
        <v>70</v>
      </c>
      <c r="I285" s="122">
        <v>700785017</v>
      </c>
      <c r="J285" s="91" t="s">
        <v>967</v>
      </c>
      <c r="K285" s="91"/>
      <c r="L285" s="92" t="s">
        <v>813</v>
      </c>
      <c r="M285" s="101" t="s">
        <v>954</v>
      </c>
      <c r="N285" s="65" t="s">
        <v>662</v>
      </c>
      <c r="O285" s="64">
        <v>700785306</v>
      </c>
      <c r="P285" s="94" t="s">
        <v>815</v>
      </c>
      <c r="Q285" s="90">
        <v>1</v>
      </c>
      <c r="X285" s="65" t="s">
        <v>733</v>
      </c>
      <c r="Y285" s="65">
        <f>SUMPRODUCT(('[2]Prog 89'!$C$5:$C$10000=A285)*'[2]Prog 89'!$E$5:$F$10000)</f>
        <v>0</v>
      </c>
      <c r="Z285" s="65">
        <f>SUMPRODUCT(('[2]Prog 89'!$C$5:$C$10000=A285)*'[2]Prog 89'!$G$5:$H$10000)</f>
        <v>0</v>
      </c>
    </row>
    <row r="286" spans="1:26" ht="12.75" customHeight="1" x14ac:dyDescent="0.25">
      <c r="A286" s="64">
        <v>70133</v>
      </c>
      <c r="B286" s="81">
        <f>VLOOKUP(A286,'[2]Pop commune'!$A$4:$G$3833,7,FALSE)</f>
        <v>52.778242677824267</v>
      </c>
      <c r="C286" s="82">
        <f>VLOOKUP(A286,'[2]Pop commune'!$A$4:$H$3833,5,FALSE)</f>
        <v>31.86610878661088</v>
      </c>
      <c r="D286" s="83">
        <f t="shared" si="9"/>
        <v>20.91213389121339</v>
      </c>
      <c r="E286" s="83">
        <f>VLOOKUP(A286,'[2]Pop commune'!$A$4:$G$3833,6,FALSE)</f>
        <v>20.91213389121339</v>
      </c>
      <c r="F286" s="83">
        <f t="shared" si="10"/>
        <v>238</v>
      </c>
      <c r="G286" s="83">
        <f>VLOOKUP(A286,'[2]Pop commune'!$A$4:$G$3833,4,FALSE)</f>
        <v>238</v>
      </c>
      <c r="H286" s="64">
        <v>70</v>
      </c>
      <c r="I286" s="122">
        <v>700785017</v>
      </c>
      <c r="J286" s="91" t="s">
        <v>968</v>
      </c>
      <c r="K286" s="91"/>
      <c r="L286" s="92" t="s">
        <v>813</v>
      </c>
      <c r="M286" s="101" t="s">
        <v>954</v>
      </c>
      <c r="N286" s="65" t="s">
        <v>662</v>
      </c>
      <c r="O286" s="64">
        <v>700785306</v>
      </c>
      <c r="P286" s="94" t="s">
        <v>815</v>
      </c>
      <c r="Q286" s="90">
        <v>1</v>
      </c>
      <c r="X286" s="65" t="s">
        <v>733</v>
      </c>
      <c r="Y286" s="65">
        <f>SUMPRODUCT(('[2]Prog 89'!$C$5:$C$10000=A286)*'[2]Prog 89'!$E$5:$F$10000)</f>
        <v>0</v>
      </c>
      <c r="Z286" s="65">
        <f>SUMPRODUCT(('[2]Prog 89'!$C$5:$C$10000=A286)*'[2]Prog 89'!$G$5:$H$10000)</f>
        <v>0</v>
      </c>
    </row>
    <row r="287" spans="1:26" ht="12.75" customHeight="1" x14ac:dyDescent="0.25">
      <c r="A287" s="64">
        <v>70135</v>
      </c>
      <c r="B287" s="81">
        <f>VLOOKUP(A287,'[2]Pop commune'!$A$4:$G$3833,7,FALSE)</f>
        <v>21.857142857142811</v>
      </c>
      <c r="C287" s="82">
        <f>VLOOKUP(A287,'[2]Pop commune'!$A$4:$H$3833,5,FALSE)</f>
        <v>14.571428571428539</v>
      </c>
      <c r="D287" s="83">
        <f t="shared" si="9"/>
        <v>7.2857142857142705</v>
      </c>
      <c r="E287" s="83">
        <f>VLOOKUP(A287,'[2]Pop commune'!$A$4:$G$3833,6,FALSE)</f>
        <v>7.2857142857142705</v>
      </c>
      <c r="F287" s="83">
        <f t="shared" si="10"/>
        <v>50.999999999999893</v>
      </c>
      <c r="G287" s="83">
        <f>VLOOKUP(A287,'[2]Pop commune'!$A$4:$G$3833,4,FALSE)</f>
        <v>50.999999999999893</v>
      </c>
      <c r="H287" s="64">
        <v>70</v>
      </c>
      <c r="I287" s="122">
        <v>700785017</v>
      </c>
      <c r="J287" s="91" t="s">
        <v>969</v>
      </c>
      <c r="K287" s="91"/>
      <c r="L287" s="92" t="s">
        <v>813</v>
      </c>
      <c r="M287" s="101" t="s">
        <v>954</v>
      </c>
      <c r="N287" s="65" t="s">
        <v>662</v>
      </c>
      <c r="O287" s="64">
        <v>700785306</v>
      </c>
      <c r="P287" s="94" t="s">
        <v>815</v>
      </c>
      <c r="Q287" s="90">
        <v>1</v>
      </c>
      <c r="X287" s="65" t="s">
        <v>733</v>
      </c>
      <c r="Y287" s="65">
        <f>SUMPRODUCT(('[2]Prog 89'!$C$5:$C$10000=A287)*'[2]Prog 89'!$E$5:$F$10000)</f>
        <v>0</v>
      </c>
      <c r="Z287" s="65">
        <f>SUMPRODUCT(('[2]Prog 89'!$C$5:$C$10000=A287)*'[2]Prog 89'!$G$5:$H$10000)</f>
        <v>0</v>
      </c>
    </row>
    <row r="288" spans="1:26" ht="12.75" customHeight="1" x14ac:dyDescent="0.25">
      <c r="A288" s="64">
        <v>70143</v>
      </c>
      <c r="B288" s="81">
        <f>VLOOKUP(A288,'[2]Pop commune'!$A$4:$G$3833,7,FALSE)</f>
        <v>41.644067796610187</v>
      </c>
      <c r="C288" s="82">
        <f>VLOOKUP(A288,'[2]Pop commune'!$A$4:$H$3833,5,FALSE)</f>
        <v>21.813559322033907</v>
      </c>
      <c r="D288" s="83">
        <f t="shared" si="9"/>
        <v>19.830508474576281</v>
      </c>
      <c r="E288" s="83">
        <f>VLOOKUP(A288,'[2]Pop commune'!$A$4:$G$3833,6,FALSE)</f>
        <v>19.830508474576281</v>
      </c>
      <c r="F288" s="83">
        <f t="shared" si="10"/>
        <v>117</v>
      </c>
      <c r="G288" s="83">
        <f>VLOOKUP(A288,'[2]Pop commune'!$A$4:$G$3833,4,FALSE)</f>
        <v>117</v>
      </c>
      <c r="H288" s="64">
        <v>70</v>
      </c>
      <c r="I288" s="122">
        <v>700785017</v>
      </c>
      <c r="J288" s="91" t="s">
        <v>970</v>
      </c>
      <c r="K288" s="91"/>
      <c r="L288" s="92" t="s">
        <v>813</v>
      </c>
      <c r="M288" s="101" t="s">
        <v>954</v>
      </c>
      <c r="N288" s="65" t="s">
        <v>662</v>
      </c>
      <c r="O288" s="64">
        <v>700785306</v>
      </c>
      <c r="P288" s="94" t="s">
        <v>815</v>
      </c>
      <c r="Q288" s="90">
        <v>1</v>
      </c>
      <c r="X288" s="65" t="s">
        <v>733</v>
      </c>
      <c r="Y288" s="65">
        <f>SUMPRODUCT(('[2]Prog 89'!$C$5:$C$10000=A288)*'[2]Prog 89'!$E$5:$F$10000)</f>
        <v>0</v>
      </c>
      <c r="Z288" s="65">
        <f>SUMPRODUCT(('[2]Prog 89'!$C$5:$C$10000=A288)*'[2]Prog 89'!$G$5:$H$10000)</f>
        <v>0</v>
      </c>
    </row>
    <row r="289" spans="1:26" ht="12.75" customHeight="1" x14ac:dyDescent="0.25">
      <c r="A289" s="64">
        <v>70144</v>
      </c>
      <c r="B289" s="81">
        <f>VLOOKUP(A289,'[2]Pop commune'!$A$4:$G$3833,7,FALSE)</f>
        <v>12</v>
      </c>
      <c r="C289" s="82">
        <f>VLOOKUP(A289,'[2]Pop commune'!$A$4:$H$3833,5,FALSE)</f>
        <v>6</v>
      </c>
      <c r="D289" s="83">
        <f t="shared" si="9"/>
        <v>6</v>
      </c>
      <c r="E289" s="83">
        <f>VLOOKUP(A289,'[2]Pop commune'!$A$4:$G$3833,6,FALSE)</f>
        <v>6</v>
      </c>
      <c r="F289" s="83">
        <f t="shared" si="10"/>
        <v>33</v>
      </c>
      <c r="G289" s="83">
        <f>VLOOKUP(A289,'[2]Pop commune'!$A$4:$G$3833,4,FALSE)</f>
        <v>33</v>
      </c>
      <c r="H289" s="64">
        <v>70</v>
      </c>
      <c r="I289" s="122">
        <v>700785017</v>
      </c>
      <c r="J289" s="91" t="s">
        <v>971</v>
      </c>
      <c r="K289" s="91"/>
      <c r="L289" s="92" t="s">
        <v>813</v>
      </c>
      <c r="M289" s="101" t="s">
        <v>954</v>
      </c>
      <c r="N289" s="65" t="s">
        <v>662</v>
      </c>
      <c r="O289" s="64">
        <v>700785306</v>
      </c>
      <c r="P289" s="94" t="s">
        <v>815</v>
      </c>
      <c r="Q289" s="90">
        <v>1</v>
      </c>
      <c r="X289" s="65" t="s">
        <v>733</v>
      </c>
      <c r="Y289" s="65">
        <f>SUMPRODUCT(('[2]Prog 89'!$C$5:$C$10000=A289)*'[2]Prog 89'!$E$5:$F$10000)</f>
        <v>0</v>
      </c>
      <c r="Z289" s="65">
        <f>SUMPRODUCT(('[2]Prog 89'!$C$5:$C$10000=A289)*'[2]Prog 89'!$G$5:$H$10000)</f>
        <v>0</v>
      </c>
    </row>
    <row r="290" spans="1:26" ht="12.75" customHeight="1" x14ac:dyDescent="0.25">
      <c r="A290" s="64">
        <v>70153</v>
      </c>
      <c r="B290" s="81">
        <f>VLOOKUP(A290,'[2]Pop commune'!$A$4:$G$3833,7,FALSE)</f>
        <v>57.216494845360998</v>
      </c>
      <c r="C290" s="82">
        <f>VLOOKUP(A290,'[2]Pop commune'!$A$4:$H$3833,5,FALSE)</f>
        <v>43.484536082474357</v>
      </c>
      <c r="D290" s="83">
        <f t="shared" si="9"/>
        <v>13.731958762886642</v>
      </c>
      <c r="E290" s="83">
        <f>VLOOKUP(A290,'[2]Pop commune'!$A$4:$G$3833,6,FALSE)</f>
        <v>13.731958762886642</v>
      </c>
      <c r="F290" s="83">
        <f t="shared" si="10"/>
        <v>111</v>
      </c>
      <c r="G290" s="83">
        <f>VLOOKUP(A290,'[2]Pop commune'!$A$4:$G$3833,4,FALSE)</f>
        <v>111</v>
      </c>
      <c r="H290" s="64">
        <v>70</v>
      </c>
      <c r="I290" s="122">
        <v>700785017</v>
      </c>
      <c r="J290" s="91" t="s">
        <v>972</v>
      </c>
      <c r="K290" s="91"/>
      <c r="L290" s="92" t="s">
        <v>813</v>
      </c>
      <c r="M290" s="101" t="s">
        <v>954</v>
      </c>
      <c r="N290" s="65" t="s">
        <v>662</v>
      </c>
      <c r="O290" s="64">
        <v>700785306</v>
      </c>
      <c r="P290" s="94" t="s">
        <v>815</v>
      </c>
      <c r="Q290" s="90">
        <v>1</v>
      </c>
      <c r="X290" s="65" t="s">
        <v>733</v>
      </c>
      <c r="Y290" s="65">
        <f>SUMPRODUCT(('[2]Prog 89'!$C$5:$C$10000=A290)*'[2]Prog 89'!$E$5:$F$10000)</f>
        <v>0</v>
      </c>
      <c r="Z290" s="65">
        <f>SUMPRODUCT(('[2]Prog 89'!$C$5:$C$10000=A290)*'[2]Prog 89'!$G$5:$H$10000)</f>
        <v>0</v>
      </c>
    </row>
    <row r="291" spans="1:26" ht="12.75" customHeight="1" x14ac:dyDescent="0.25">
      <c r="A291" s="64">
        <v>70165</v>
      </c>
      <c r="B291" s="81">
        <f>VLOOKUP(A291,'[2]Pop commune'!$A$4:$G$3833,7,FALSE)</f>
        <v>122</v>
      </c>
      <c r="C291" s="82">
        <f>VLOOKUP(A291,'[2]Pop commune'!$A$4:$H$3833,5,FALSE)</f>
        <v>83</v>
      </c>
      <c r="D291" s="83">
        <f t="shared" si="9"/>
        <v>39</v>
      </c>
      <c r="E291" s="83">
        <f>VLOOKUP(A291,'[2]Pop commune'!$A$4:$G$3833,6,FALSE)</f>
        <v>39</v>
      </c>
      <c r="F291" s="83">
        <f t="shared" si="10"/>
        <v>546</v>
      </c>
      <c r="G291" s="83">
        <f>VLOOKUP(A291,'[2]Pop commune'!$A$4:$G$3833,4,FALSE)</f>
        <v>546</v>
      </c>
      <c r="H291" s="64">
        <v>70</v>
      </c>
      <c r="I291" s="122">
        <v>700785017</v>
      </c>
      <c r="J291" s="91" t="s">
        <v>973</v>
      </c>
      <c r="K291" s="91"/>
      <c r="L291" s="92" t="s">
        <v>813</v>
      </c>
      <c r="M291" s="101" t="s">
        <v>954</v>
      </c>
      <c r="N291" s="65" t="s">
        <v>662</v>
      </c>
      <c r="O291" s="64">
        <v>700785306</v>
      </c>
      <c r="P291" s="94" t="s">
        <v>815</v>
      </c>
      <c r="Q291" s="90">
        <v>1</v>
      </c>
      <c r="X291" s="65" t="s">
        <v>733</v>
      </c>
      <c r="Y291" s="65">
        <f>SUMPRODUCT(('[2]Prog 89'!$C$5:$C$10000=A291)*'[2]Prog 89'!$E$5:$F$10000)</f>
        <v>0</v>
      </c>
      <c r="Z291" s="65">
        <f>SUMPRODUCT(('[2]Prog 89'!$C$5:$C$10000=A291)*'[2]Prog 89'!$G$5:$H$10000)</f>
        <v>0</v>
      </c>
    </row>
    <row r="292" spans="1:26" ht="12.75" customHeight="1" x14ac:dyDescent="0.25">
      <c r="A292" s="64">
        <v>70175</v>
      </c>
      <c r="B292" s="81">
        <f>VLOOKUP(A292,'[2]Pop commune'!$A$4:$G$3833,7,FALSE)</f>
        <v>46.323943661971981</v>
      </c>
      <c r="C292" s="82">
        <f>VLOOKUP(A292,'[2]Pop commune'!$A$4:$H$3833,5,FALSE)</f>
        <v>16.112676056338081</v>
      </c>
      <c r="D292" s="83">
        <f t="shared" si="9"/>
        <v>30.2112676056339</v>
      </c>
      <c r="E292" s="83">
        <f>VLOOKUP(A292,'[2]Pop commune'!$A$4:$G$3833,6,FALSE)</f>
        <v>30.2112676056339</v>
      </c>
      <c r="F292" s="83">
        <f t="shared" si="10"/>
        <v>143</v>
      </c>
      <c r="G292" s="83">
        <f>VLOOKUP(A292,'[2]Pop commune'!$A$4:$G$3833,4,FALSE)</f>
        <v>143</v>
      </c>
      <c r="H292" s="64">
        <v>70</v>
      </c>
      <c r="I292" s="122">
        <v>700785017</v>
      </c>
      <c r="J292" s="91" t="s">
        <v>974</v>
      </c>
      <c r="K292" s="91"/>
      <c r="L292" s="92" t="s">
        <v>813</v>
      </c>
      <c r="M292" s="101" t="s">
        <v>954</v>
      </c>
      <c r="N292" s="65" t="s">
        <v>662</v>
      </c>
      <c r="O292" s="64">
        <v>700785306</v>
      </c>
      <c r="P292" s="94" t="s">
        <v>815</v>
      </c>
      <c r="Q292" s="90">
        <v>1</v>
      </c>
      <c r="X292" s="65" t="s">
        <v>733</v>
      </c>
      <c r="Y292" s="65">
        <f>SUMPRODUCT(('[2]Prog 89'!$C$5:$C$10000=A292)*'[2]Prog 89'!$E$5:$F$10000)</f>
        <v>0</v>
      </c>
      <c r="Z292" s="65">
        <f>SUMPRODUCT(('[2]Prog 89'!$C$5:$C$10000=A292)*'[2]Prog 89'!$G$5:$H$10000)</f>
        <v>0</v>
      </c>
    </row>
    <row r="293" spans="1:26" ht="12.75" customHeight="1" x14ac:dyDescent="0.25">
      <c r="A293" s="64">
        <v>70177</v>
      </c>
      <c r="B293" s="81">
        <f>VLOOKUP(A293,'[2]Pop commune'!$A$4:$G$3833,7,FALSE)</f>
        <v>196</v>
      </c>
      <c r="C293" s="82">
        <f>VLOOKUP(A293,'[2]Pop commune'!$A$4:$H$3833,5,FALSE)</f>
        <v>128</v>
      </c>
      <c r="D293" s="83">
        <f t="shared" si="9"/>
        <v>68</v>
      </c>
      <c r="E293" s="83">
        <f>VLOOKUP(A293,'[2]Pop commune'!$A$4:$G$3833,6,FALSE)</f>
        <v>68</v>
      </c>
      <c r="F293" s="83">
        <f t="shared" si="10"/>
        <v>575</v>
      </c>
      <c r="G293" s="83">
        <f>VLOOKUP(A293,'[2]Pop commune'!$A$4:$G$3833,4,FALSE)</f>
        <v>575</v>
      </c>
      <c r="H293" s="64">
        <v>70</v>
      </c>
      <c r="I293" s="122">
        <v>700785017</v>
      </c>
      <c r="J293" s="91" t="s">
        <v>975</v>
      </c>
      <c r="K293" s="91"/>
      <c r="L293" s="92" t="s">
        <v>813</v>
      </c>
      <c r="M293" s="101" t="s">
        <v>954</v>
      </c>
      <c r="N293" s="65" t="s">
        <v>662</v>
      </c>
      <c r="O293" s="64">
        <v>700785306</v>
      </c>
      <c r="P293" s="94" t="s">
        <v>815</v>
      </c>
      <c r="Q293" s="90">
        <v>1</v>
      </c>
      <c r="X293" s="65" t="s">
        <v>733</v>
      </c>
      <c r="Y293" s="65">
        <f>SUMPRODUCT(('[2]Prog 89'!$C$5:$C$10000=A293)*'[2]Prog 89'!$E$5:$F$10000)</f>
        <v>0</v>
      </c>
      <c r="Z293" s="65">
        <f>SUMPRODUCT(('[2]Prog 89'!$C$5:$C$10000=A293)*'[2]Prog 89'!$G$5:$H$10000)</f>
        <v>0</v>
      </c>
    </row>
    <row r="294" spans="1:26" ht="12.75" customHeight="1" x14ac:dyDescent="0.25">
      <c r="A294" s="64">
        <v>70244</v>
      </c>
      <c r="B294" s="81">
        <f>VLOOKUP(A294,'[2]Pop commune'!$A$4:$G$3833,7,FALSE)</f>
        <v>28.50427350427351</v>
      </c>
      <c r="C294" s="82">
        <f>VLOOKUP(A294,'[2]Pop commune'!$A$4:$H$3833,5,FALSE)</f>
        <v>9.8290598290598297</v>
      </c>
      <c r="D294" s="83">
        <f t="shared" si="9"/>
        <v>18.67521367521368</v>
      </c>
      <c r="E294" s="83">
        <f>VLOOKUP(A294,'[2]Pop commune'!$A$4:$G$3833,6,FALSE)</f>
        <v>18.67521367521368</v>
      </c>
      <c r="F294" s="83">
        <f t="shared" si="10"/>
        <v>115</v>
      </c>
      <c r="G294" s="83">
        <f>VLOOKUP(A294,'[2]Pop commune'!$A$4:$G$3833,4,FALSE)</f>
        <v>115</v>
      </c>
      <c r="H294" s="64">
        <v>70</v>
      </c>
      <c r="I294" s="122">
        <v>700785017</v>
      </c>
      <c r="J294" s="91" t="s">
        <v>976</v>
      </c>
      <c r="K294" s="91"/>
      <c r="L294" s="92" t="s">
        <v>813</v>
      </c>
      <c r="M294" s="101" t="s">
        <v>954</v>
      </c>
      <c r="N294" s="65" t="s">
        <v>662</v>
      </c>
      <c r="O294" s="64">
        <v>700785306</v>
      </c>
      <c r="P294" s="94" t="s">
        <v>815</v>
      </c>
      <c r="Q294" s="90">
        <v>1</v>
      </c>
      <c r="X294" s="65" t="s">
        <v>733</v>
      </c>
      <c r="Y294" s="65">
        <f>SUMPRODUCT(('[2]Prog 89'!$C$5:$C$10000=A294)*'[2]Prog 89'!$E$5:$F$10000)</f>
        <v>0</v>
      </c>
      <c r="Z294" s="65">
        <f>SUMPRODUCT(('[2]Prog 89'!$C$5:$C$10000=A294)*'[2]Prog 89'!$G$5:$H$10000)</f>
        <v>0</v>
      </c>
    </row>
    <row r="295" spans="1:26" ht="12.75" customHeight="1" x14ac:dyDescent="0.25">
      <c r="A295" s="64">
        <v>70267</v>
      </c>
      <c r="B295" s="81">
        <f>VLOOKUP(A295,'[2]Pop commune'!$A$4:$G$3833,7,FALSE)</f>
        <v>138.23130136504983</v>
      </c>
      <c r="C295" s="82">
        <f>VLOOKUP(A295,'[2]Pop commune'!$A$4:$H$3833,5,FALSE)</f>
        <v>92.493003119261274</v>
      </c>
      <c r="D295" s="83">
        <f t="shared" si="9"/>
        <v>45.738298245788549</v>
      </c>
      <c r="E295" s="83">
        <f>VLOOKUP(A295,'[2]Pop commune'!$A$4:$G$3833,6,FALSE)</f>
        <v>45.738298245788549</v>
      </c>
      <c r="F295" s="83">
        <f t="shared" si="10"/>
        <v>462.99999999999841</v>
      </c>
      <c r="G295" s="83">
        <f>VLOOKUP(A295,'[2]Pop commune'!$A$4:$G$3833,4,FALSE)</f>
        <v>462.99999999999841</v>
      </c>
      <c r="H295" s="64">
        <v>70</v>
      </c>
      <c r="I295" s="122">
        <v>700785017</v>
      </c>
      <c r="J295" s="91" t="s">
        <v>977</v>
      </c>
      <c r="K295" s="91"/>
      <c r="L295" s="92" t="s">
        <v>813</v>
      </c>
      <c r="M295" s="101" t="s">
        <v>954</v>
      </c>
      <c r="N295" s="65" t="s">
        <v>662</v>
      </c>
      <c r="O295" s="64">
        <v>700785306</v>
      </c>
      <c r="P295" s="94" t="s">
        <v>815</v>
      </c>
      <c r="Q295" s="90">
        <v>1</v>
      </c>
      <c r="X295" s="65" t="s">
        <v>733</v>
      </c>
      <c r="Y295" s="65">
        <f>SUMPRODUCT(('[2]Prog 89'!$C$5:$C$10000=A295)*'[2]Prog 89'!$E$5:$F$10000)</f>
        <v>0</v>
      </c>
      <c r="Z295" s="65">
        <f>SUMPRODUCT(('[2]Prog 89'!$C$5:$C$10000=A295)*'[2]Prog 89'!$G$5:$H$10000)</f>
        <v>0</v>
      </c>
    </row>
    <row r="296" spans="1:26" ht="12.75" customHeight="1" x14ac:dyDescent="0.25">
      <c r="A296" s="64">
        <v>70272</v>
      </c>
      <c r="B296" s="81">
        <f>VLOOKUP(A296,'[2]Pop commune'!$A$4:$G$3833,7,FALSE)</f>
        <v>57</v>
      </c>
      <c r="C296" s="82">
        <f>VLOOKUP(A296,'[2]Pop commune'!$A$4:$H$3833,5,FALSE)</f>
        <v>25</v>
      </c>
      <c r="D296" s="83">
        <f t="shared" si="9"/>
        <v>32</v>
      </c>
      <c r="E296" s="83">
        <f>VLOOKUP(A296,'[2]Pop commune'!$A$4:$G$3833,6,FALSE)</f>
        <v>32</v>
      </c>
      <c r="F296" s="83">
        <f t="shared" si="10"/>
        <v>230</v>
      </c>
      <c r="G296" s="83">
        <f>VLOOKUP(A296,'[2]Pop commune'!$A$4:$G$3833,4,FALSE)</f>
        <v>230</v>
      </c>
      <c r="H296" s="64">
        <v>70</v>
      </c>
      <c r="I296" s="122">
        <v>700785017</v>
      </c>
      <c r="J296" s="91" t="s">
        <v>978</v>
      </c>
      <c r="K296" s="91"/>
      <c r="L296" s="92" t="s">
        <v>813</v>
      </c>
      <c r="M296" s="101" t="s">
        <v>954</v>
      </c>
      <c r="N296" s="65" t="s">
        <v>662</v>
      </c>
      <c r="O296" s="64">
        <v>700785306</v>
      </c>
      <c r="P296" s="94" t="s">
        <v>815</v>
      </c>
      <c r="Q296" s="90">
        <v>1</v>
      </c>
      <c r="X296" s="65" t="s">
        <v>733</v>
      </c>
      <c r="Y296" s="65">
        <f>SUMPRODUCT(('[2]Prog 89'!$C$5:$C$10000=A296)*'[2]Prog 89'!$E$5:$F$10000)</f>
        <v>0</v>
      </c>
      <c r="Z296" s="65">
        <f>SUMPRODUCT(('[2]Prog 89'!$C$5:$C$10000=A296)*'[2]Prog 89'!$G$5:$H$10000)</f>
        <v>0</v>
      </c>
    </row>
    <row r="297" spans="1:26" ht="12.75" customHeight="1" x14ac:dyDescent="0.25">
      <c r="A297" s="64">
        <v>70291</v>
      </c>
      <c r="B297" s="81">
        <f>VLOOKUP(A297,'[2]Pop commune'!$A$4:$G$3833,7,FALSE)</f>
        <v>62.628571428571441</v>
      </c>
      <c r="C297" s="82">
        <f>VLOOKUP(A297,'[2]Pop commune'!$A$4:$H$3833,5,FALSE)</f>
        <v>41.1</v>
      </c>
      <c r="D297" s="83">
        <f t="shared" si="9"/>
        <v>21.528571428571439</v>
      </c>
      <c r="E297" s="83">
        <f>VLOOKUP(A297,'[2]Pop commune'!$A$4:$G$3833,6,FALSE)</f>
        <v>21.528571428571439</v>
      </c>
      <c r="F297" s="83">
        <f t="shared" si="10"/>
        <v>137</v>
      </c>
      <c r="G297" s="83">
        <f>VLOOKUP(A297,'[2]Pop commune'!$A$4:$G$3833,4,FALSE)</f>
        <v>137</v>
      </c>
      <c r="H297" s="64">
        <v>70</v>
      </c>
      <c r="I297" s="122">
        <v>700785017</v>
      </c>
      <c r="J297" s="91" t="s">
        <v>979</v>
      </c>
      <c r="K297" s="91"/>
      <c r="L297" s="92" t="s">
        <v>813</v>
      </c>
      <c r="M297" s="101" t="s">
        <v>954</v>
      </c>
      <c r="N297" s="65" t="s">
        <v>662</v>
      </c>
      <c r="O297" s="64">
        <v>700785306</v>
      </c>
      <c r="P297" s="94" t="s">
        <v>815</v>
      </c>
      <c r="Q297" s="90">
        <v>1</v>
      </c>
      <c r="X297" s="65" t="s">
        <v>733</v>
      </c>
      <c r="Y297" s="65">
        <f>SUMPRODUCT(('[2]Prog 89'!$C$5:$C$10000=A297)*'[2]Prog 89'!$E$5:$F$10000)</f>
        <v>0</v>
      </c>
      <c r="Z297" s="65">
        <f>SUMPRODUCT(('[2]Prog 89'!$C$5:$C$10000=A297)*'[2]Prog 89'!$G$5:$H$10000)</f>
        <v>0</v>
      </c>
    </row>
    <row r="298" spans="1:26" ht="12.75" customHeight="1" x14ac:dyDescent="0.25">
      <c r="A298" s="64">
        <v>70292</v>
      </c>
      <c r="B298" s="81">
        <f>VLOOKUP(A298,'[2]Pop commune'!$A$4:$G$3833,7,FALSE)</f>
        <v>639.38343279158403</v>
      </c>
      <c r="C298" s="82">
        <f>VLOOKUP(A298,'[2]Pop commune'!$A$4:$H$3833,5,FALSE)</f>
        <v>357.19912442545052</v>
      </c>
      <c r="D298" s="83">
        <f t="shared" si="9"/>
        <v>282.18430836613345</v>
      </c>
      <c r="E298" s="83">
        <f>VLOOKUP(A298,'[2]Pop commune'!$A$4:$G$3833,6,FALSE)</f>
        <v>282.18430836613345</v>
      </c>
      <c r="F298" s="83">
        <f t="shared" si="10"/>
        <v>1683.0000000000068</v>
      </c>
      <c r="G298" s="83">
        <f>VLOOKUP(A298,'[2]Pop commune'!$A$4:$G$3833,4,FALSE)</f>
        <v>1683.0000000000068</v>
      </c>
      <c r="H298" s="64">
        <v>70</v>
      </c>
      <c r="I298" s="122">
        <v>700785017</v>
      </c>
      <c r="J298" s="91" t="s">
        <v>813</v>
      </c>
      <c r="K298" s="91"/>
      <c r="L298" s="92" t="s">
        <v>813</v>
      </c>
      <c r="M298" s="101" t="s">
        <v>954</v>
      </c>
      <c r="N298" s="65" t="s">
        <v>662</v>
      </c>
      <c r="O298" s="64">
        <v>700785306</v>
      </c>
      <c r="P298" s="94" t="s">
        <v>815</v>
      </c>
      <c r="Q298" s="90">
        <v>1</v>
      </c>
      <c r="X298" s="65" t="s">
        <v>733</v>
      </c>
      <c r="Y298" s="65">
        <f>SUMPRODUCT(('[2]Prog 89'!$C$5:$C$10000=A298)*'[2]Prog 89'!$E$5:$F$10000)</f>
        <v>0</v>
      </c>
      <c r="Z298" s="65">
        <f>SUMPRODUCT(('[2]Prog 89'!$C$5:$C$10000=A298)*'[2]Prog 89'!$G$5:$H$10000)</f>
        <v>0</v>
      </c>
    </row>
    <row r="299" spans="1:26" ht="12.75" customHeight="1" x14ac:dyDescent="0.25">
      <c r="A299" s="64">
        <v>70293</v>
      </c>
      <c r="B299" s="81">
        <f>VLOOKUP(A299,'[2]Pop commune'!$A$4:$G$3833,7,FALSE)</f>
        <v>23</v>
      </c>
      <c r="C299" s="82">
        <f>VLOOKUP(A299,'[2]Pop commune'!$A$4:$H$3833,5,FALSE)</f>
        <v>11</v>
      </c>
      <c r="D299" s="83">
        <f t="shared" si="9"/>
        <v>12</v>
      </c>
      <c r="E299" s="83">
        <f>VLOOKUP(A299,'[2]Pop commune'!$A$4:$G$3833,6,FALSE)</f>
        <v>12</v>
      </c>
      <c r="F299" s="83">
        <f t="shared" si="10"/>
        <v>88</v>
      </c>
      <c r="G299" s="83">
        <f>VLOOKUP(A299,'[2]Pop commune'!$A$4:$G$3833,4,FALSE)</f>
        <v>88</v>
      </c>
      <c r="H299" s="64">
        <v>70</v>
      </c>
      <c r="I299" s="122">
        <v>700785017</v>
      </c>
      <c r="J299" s="91" t="s">
        <v>980</v>
      </c>
      <c r="K299" s="91"/>
      <c r="L299" s="92" t="s">
        <v>813</v>
      </c>
      <c r="M299" s="101" t="s">
        <v>954</v>
      </c>
      <c r="N299" s="65" t="s">
        <v>662</v>
      </c>
      <c r="O299" s="64">
        <v>700785306</v>
      </c>
      <c r="P299" s="94" t="s">
        <v>815</v>
      </c>
      <c r="Q299" s="90">
        <v>1</v>
      </c>
      <c r="X299" s="65" t="s">
        <v>733</v>
      </c>
      <c r="Y299" s="65">
        <f>SUMPRODUCT(('[2]Prog 89'!$C$5:$C$10000=A299)*'[2]Prog 89'!$E$5:$F$10000)</f>
        <v>0</v>
      </c>
      <c r="Z299" s="65">
        <f>SUMPRODUCT(('[2]Prog 89'!$C$5:$C$10000=A299)*'[2]Prog 89'!$G$5:$H$10000)</f>
        <v>0</v>
      </c>
    </row>
    <row r="300" spans="1:26" ht="12.75" customHeight="1" x14ac:dyDescent="0.25">
      <c r="A300" s="64">
        <v>70298</v>
      </c>
      <c r="B300" s="81">
        <f>VLOOKUP(A300,'[2]Pop commune'!$A$4:$G$3833,7,FALSE)</f>
        <v>37.698412698412696</v>
      </c>
      <c r="C300" s="82">
        <f>VLOOKUP(A300,'[2]Pop commune'!$A$4:$H$3833,5,FALSE)</f>
        <v>12.896825396825395</v>
      </c>
      <c r="D300" s="83">
        <f t="shared" si="9"/>
        <v>24.801587301587297</v>
      </c>
      <c r="E300" s="83">
        <f>VLOOKUP(A300,'[2]Pop commune'!$A$4:$G$3833,6,FALSE)</f>
        <v>24.801587301587297</v>
      </c>
      <c r="F300" s="83">
        <f t="shared" si="10"/>
        <v>125</v>
      </c>
      <c r="G300" s="83">
        <f>VLOOKUP(A300,'[2]Pop commune'!$A$4:$G$3833,4,FALSE)</f>
        <v>125</v>
      </c>
      <c r="H300" s="64">
        <v>70</v>
      </c>
      <c r="I300" s="122">
        <v>700785017</v>
      </c>
      <c r="J300" s="91" t="s">
        <v>981</v>
      </c>
      <c r="K300" s="91"/>
      <c r="L300" s="92" t="s">
        <v>813</v>
      </c>
      <c r="M300" s="101" t="s">
        <v>954</v>
      </c>
      <c r="N300" s="65" t="s">
        <v>662</v>
      </c>
      <c r="O300" s="64">
        <v>700785306</v>
      </c>
      <c r="P300" s="94" t="s">
        <v>815</v>
      </c>
      <c r="Q300" s="90">
        <v>1</v>
      </c>
      <c r="X300" s="65" t="s">
        <v>733</v>
      </c>
      <c r="Y300" s="65">
        <f>SUMPRODUCT(('[2]Prog 89'!$C$5:$C$10000=A300)*'[2]Prog 89'!$E$5:$F$10000)</f>
        <v>0</v>
      </c>
      <c r="Z300" s="65">
        <f>SUMPRODUCT(('[2]Prog 89'!$C$5:$C$10000=A300)*'[2]Prog 89'!$G$5:$H$10000)</f>
        <v>0</v>
      </c>
    </row>
    <row r="301" spans="1:26" ht="12.75" customHeight="1" x14ac:dyDescent="0.25">
      <c r="A301" s="64">
        <v>70320</v>
      </c>
      <c r="B301" s="81">
        <f>VLOOKUP(A301,'[2]Pop commune'!$A$4:$G$3833,7,FALSE)</f>
        <v>41.619047619047805</v>
      </c>
      <c r="C301" s="82">
        <f>VLOOKUP(A301,'[2]Pop commune'!$A$4:$H$3833,5,FALSE)</f>
        <v>21.904761904762001</v>
      </c>
      <c r="D301" s="83">
        <f t="shared" si="9"/>
        <v>19.714285714285801</v>
      </c>
      <c r="E301" s="83">
        <f>VLOOKUP(A301,'[2]Pop commune'!$A$4:$G$3833,6,FALSE)</f>
        <v>19.714285714285801</v>
      </c>
      <c r="F301" s="83">
        <f t="shared" si="10"/>
        <v>115</v>
      </c>
      <c r="G301" s="83">
        <f>VLOOKUP(A301,'[2]Pop commune'!$A$4:$G$3833,4,FALSE)</f>
        <v>115</v>
      </c>
      <c r="H301" s="64">
        <v>70</v>
      </c>
      <c r="I301" s="122">
        <v>700785017</v>
      </c>
      <c r="J301" s="91" t="s">
        <v>982</v>
      </c>
      <c r="K301" s="91"/>
      <c r="L301" s="92" t="s">
        <v>813</v>
      </c>
      <c r="M301" s="101" t="s">
        <v>954</v>
      </c>
      <c r="N301" s="65" t="s">
        <v>662</v>
      </c>
      <c r="O301" s="64">
        <v>700785306</v>
      </c>
      <c r="P301" s="94" t="s">
        <v>815</v>
      </c>
      <c r="Q301" s="90">
        <v>1</v>
      </c>
      <c r="X301" s="65" t="s">
        <v>733</v>
      </c>
      <c r="Y301" s="65">
        <f>SUMPRODUCT(('[2]Prog 89'!$C$5:$C$10000=A301)*'[2]Prog 89'!$E$5:$F$10000)</f>
        <v>0</v>
      </c>
      <c r="Z301" s="65">
        <f>SUMPRODUCT(('[2]Prog 89'!$C$5:$C$10000=A301)*'[2]Prog 89'!$G$5:$H$10000)</f>
        <v>0</v>
      </c>
    </row>
    <row r="302" spans="1:26" ht="12.75" customHeight="1" x14ac:dyDescent="0.25">
      <c r="A302" s="64">
        <v>70329</v>
      </c>
      <c r="B302" s="81">
        <f>VLOOKUP(A302,'[2]Pop commune'!$A$4:$G$3833,7,FALSE)</f>
        <v>26.423239252507244</v>
      </c>
      <c r="C302" s="82">
        <f>VLOOKUP(A302,'[2]Pop commune'!$A$4:$H$3833,5,FALSE)</f>
        <v>14.155306742414597</v>
      </c>
      <c r="D302" s="83">
        <f t="shared" si="9"/>
        <v>12.267932510092649</v>
      </c>
      <c r="E302" s="83">
        <f>VLOOKUP(A302,'[2]Pop commune'!$A$4:$G$3833,6,FALSE)</f>
        <v>12.267932510092649</v>
      </c>
      <c r="F302" s="83">
        <f t="shared" si="10"/>
        <v>68</v>
      </c>
      <c r="G302" s="83">
        <f>VLOOKUP(A302,'[2]Pop commune'!$A$4:$G$3833,4,FALSE)</f>
        <v>68</v>
      </c>
      <c r="H302" s="64">
        <v>70</v>
      </c>
      <c r="I302" s="122">
        <v>700785017</v>
      </c>
      <c r="J302" s="91" t="s">
        <v>983</v>
      </c>
      <c r="K302" s="91"/>
      <c r="L302" s="92" t="s">
        <v>813</v>
      </c>
      <c r="M302" s="101" t="s">
        <v>954</v>
      </c>
      <c r="N302" s="65" t="s">
        <v>662</v>
      </c>
      <c r="O302" s="64">
        <v>700785306</v>
      </c>
      <c r="P302" s="94" t="s">
        <v>815</v>
      </c>
      <c r="Q302" s="90">
        <v>1</v>
      </c>
      <c r="X302" s="65" t="s">
        <v>733</v>
      </c>
      <c r="Y302" s="65">
        <f>SUMPRODUCT(('[2]Prog 89'!$C$5:$C$10000=A302)*'[2]Prog 89'!$E$5:$F$10000)</f>
        <v>0</v>
      </c>
      <c r="Z302" s="65">
        <f>SUMPRODUCT(('[2]Prog 89'!$C$5:$C$10000=A302)*'[2]Prog 89'!$G$5:$H$10000)</f>
        <v>0</v>
      </c>
    </row>
    <row r="303" spans="1:26" ht="12.75" customHeight="1" x14ac:dyDescent="0.25">
      <c r="A303" s="64">
        <v>70337</v>
      </c>
      <c r="B303" s="81">
        <f>VLOOKUP(A303,'[2]Pop commune'!$A$4:$G$3833,7,FALSE)</f>
        <v>20</v>
      </c>
      <c r="C303" s="82">
        <f>VLOOKUP(A303,'[2]Pop commune'!$A$4:$H$3833,5,FALSE)</f>
        <v>13</v>
      </c>
      <c r="D303" s="83">
        <f t="shared" si="9"/>
        <v>7</v>
      </c>
      <c r="E303" s="83">
        <f>VLOOKUP(A303,'[2]Pop commune'!$A$4:$G$3833,6,FALSE)</f>
        <v>7</v>
      </c>
      <c r="F303" s="83">
        <f t="shared" si="10"/>
        <v>58</v>
      </c>
      <c r="G303" s="83">
        <f>VLOOKUP(A303,'[2]Pop commune'!$A$4:$G$3833,4,FALSE)</f>
        <v>58</v>
      </c>
      <c r="H303" s="64">
        <v>70</v>
      </c>
      <c r="I303" s="122">
        <v>700785017</v>
      </c>
      <c r="J303" s="91" t="s">
        <v>984</v>
      </c>
      <c r="K303" s="91"/>
      <c r="L303" s="92" t="s">
        <v>813</v>
      </c>
      <c r="M303" s="101" t="s">
        <v>954</v>
      </c>
      <c r="N303" s="65" t="s">
        <v>662</v>
      </c>
      <c r="O303" s="64">
        <v>700785306</v>
      </c>
      <c r="P303" s="94" t="s">
        <v>815</v>
      </c>
      <c r="Q303" s="90">
        <v>1</v>
      </c>
      <c r="X303" s="65" t="s">
        <v>733</v>
      </c>
      <c r="Y303" s="65">
        <f>SUMPRODUCT(('[2]Prog 89'!$C$5:$C$10000=A303)*'[2]Prog 89'!$E$5:$F$10000)</f>
        <v>0</v>
      </c>
      <c r="Z303" s="65">
        <f>SUMPRODUCT(('[2]Prog 89'!$C$5:$C$10000=A303)*'[2]Prog 89'!$G$5:$H$10000)</f>
        <v>0</v>
      </c>
    </row>
    <row r="304" spans="1:26" ht="12.75" customHeight="1" x14ac:dyDescent="0.25">
      <c r="A304" s="64">
        <v>70350</v>
      </c>
      <c r="B304" s="81">
        <f>VLOOKUP(A304,'[2]Pop commune'!$A$4:$G$3833,7,FALSE)</f>
        <v>23.686567164179181</v>
      </c>
      <c r="C304" s="82">
        <f>VLOOKUP(A304,'[2]Pop commune'!$A$4:$H$3833,5,FALSE)</f>
        <v>17.507462686567219</v>
      </c>
      <c r="D304" s="83">
        <f t="shared" si="9"/>
        <v>6.1791044776119595</v>
      </c>
      <c r="E304" s="83">
        <f>VLOOKUP(A304,'[2]Pop commune'!$A$4:$G$3833,6,FALSE)</f>
        <v>6.1791044776119595</v>
      </c>
      <c r="F304" s="83">
        <f t="shared" si="10"/>
        <v>69.000000000000213</v>
      </c>
      <c r="G304" s="83">
        <f>VLOOKUP(A304,'[2]Pop commune'!$A$4:$G$3833,4,FALSE)</f>
        <v>69.000000000000213</v>
      </c>
      <c r="H304" s="64">
        <v>70</v>
      </c>
      <c r="I304" s="122">
        <v>700785017</v>
      </c>
      <c r="J304" s="91" t="s">
        <v>985</v>
      </c>
      <c r="K304" s="91"/>
      <c r="L304" s="92" t="s">
        <v>813</v>
      </c>
      <c r="M304" s="101" t="s">
        <v>954</v>
      </c>
      <c r="N304" s="65" t="s">
        <v>662</v>
      </c>
      <c r="O304" s="64">
        <v>700785306</v>
      </c>
      <c r="P304" s="94" t="s">
        <v>815</v>
      </c>
      <c r="Q304" s="90">
        <v>1</v>
      </c>
      <c r="X304" s="65" t="s">
        <v>733</v>
      </c>
      <c r="Y304" s="65">
        <f>SUMPRODUCT(('[2]Prog 89'!$C$5:$C$10000=A304)*'[2]Prog 89'!$E$5:$F$10000)</f>
        <v>0</v>
      </c>
      <c r="Z304" s="65">
        <f>SUMPRODUCT(('[2]Prog 89'!$C$5:$C$10000=A304)*'[2]Prog 89'!$G$5:$H$10000)</f>
        <v>0</v>
      </c>
    </row>
    <row r="305" spans="1:26" ht="12.75" customHeight="1" x14ac:dyDescent="0.25">
      <c r="A305" s="64">
        <v>70359</v>
      </c>
      <c r="B305" s="81">
        <f>VLOOKUP(A305,'[2]Pop commune'!$A$4:$G$3833,7,FALSE)</f>
        <v>19.296875</v>
      </c>
      <c r="C305" s="82">
        <f>VLOOKUP(A305,'[2]Pop commune'!$A$4:$H$3833,5,FALSE)</f>
        <v>11.171875</v>
      </c>
      <c r="D305" s="83">
        <f t="shared" si="9"/>
        <v>8.125</v>
      </c>
      <c r="E305" s="83">
        <f>VLOOKUP(A305,'[2]Pop commune'!$A$4:$G$3833,6,FALSE)</f>
        <v>8.125</v>
      </c>
      <c r="F305" s="83">
        <f t="shared" si="10"/>
        <v>65</v>
      </c>
      <c r="G305" s="83">
        <f>VLOOKUP(A305,'[2]Pop commune'!$A$4:$G$3833,4,FALSE)</f>
        <v>65</v>
      </c>
      <c r="H305" s="64">
        <v>70</v>
      </c>
      <c r="I305" s="122">
        <v>700785017</v>
      </c>
      <c r="J305" s="91" t="s">
        <v>986</v>
      </c>
      <c r="K305" s="91"/>
      <c r="L305" s="92" t="s">
        <v>813</v>
      </c>
      <c r="M305" s="101" t="s">
        <v>954</v>
      </c>
      <c r="N305" s="65" t="s">
        <v>662</v>
      </c>
      <c r="O305" s="64">
        <v>700785306</v>
      </c>
      <c r="P305" s="94" t="s">
        <v>815</v>
      </c>
      <c r="Q305" s="90">
        <v>1</v>
      </c>
      <c r="X305" s="65" t="s">
        <v>733</v>
      </c>
      <c r="Y305" s="65">
        <f>SUMPRODUCT(('[2]Prog 89'!$C$5:$C$10000=A305)*'[2]Prog 89'!$E$5:$F$10000)</f>
        <v>0</v>
      </c>
      <c r="Z305" s="65">
        <f>SUMPRODUCT(('[2]Prog 89'!$C$5:$C$10000=A305)*'[2]Prog 89'!$G$5:$H$10000)</f>
        <v>0</v>
      </c>
    </row>
    <row r="306" spans="1:26" ht="12.75" customHeight="1" x14ac:dyDescent="0.25">
      <c r="A306" s="64">
        <v>70362</v>
      </c>
      <c r="B306" s="81">
        <f>VLOOKUP(A306,'[2]Pop commune'!$A$4:$G$3833,7,FALSE)</f>
        <v>74.9363057324843</v>
      </c>
      <c r="C306" s="82">
        <f>VLOOKUP(A306,'[2]Pop commune'!$A$4:$H$3833,5,FALSE)</f>
        <v>53.03184713375812</v>
      </c>
      <c r="D306" s="83">
        <f t="shared" si="9"/>
        <v>21.90445859872618</v>
      </c>
      <c r="E306" s="83">
        <f>VLOOKUP(A306,'[2]Pop commune'!$A$4:$G$3833,6,FALSE)</f>
        <v>21.90445859872618</v>
      </c>
      <c r="F306" s="83">
        <f t="shared" si="10"/>
        <v>181.00000000000051</v>
      </c>
      <c r="G306" s="83">
        <f>VLOOKUP(A306,'[2]Pop commune'!$A$4:$G$3833,4,FALSE)</f>
        <v>181.00000000000051</v>
      </c>
      <c r="H306" s="64">
        <v>70</v>
      </c>
      <c r="I306" s="122">
        <v>700785017</v>
      </c>
      <c r="J306" s="91" t="s">
        <v>987</v>
      </c>
      <c r="K306" s="91"/>
      <c r="L306" s="92" t="s">
        <v>813</v>
      </c>
      <c r="M306" s="101" t="s">
        <v>954</v>
      </c>
      <c r="N306" s="65" t="s">
        <v>662</v>
      </c>
      <c r="O306" s="64">
        <v>700785306</v>
      </c>
      <c r="P306" s="94" t="s">
        <v>815</v>
      </c>
      <c r="Q306" s="90">
        <v>1</v>
      </c>
      <c r="X306" s="65" t="s">
        <v>733</v>
      </c>
      <c r="Y306" s="65">
        <f>SUMPRODUCT(('[2]Prog 89'!$C$5:$C$10000=A306)*'[2]Prog 89'!$E$5:$F$10000)</f>
        <v>0</v>
      </c>
      <c r="Z306" s="65">
        <f>SUMPRODUCT(('[2]Prog 89'!$C$5:$C$10000=A306)*'[2]Prog 89'!$G$5:$H$10000)</f>
        <v>0</v>
      </c>
    </row>
    <row r="307" spans="1:26" ht="12.75" customHeight="1" x14ac:dyDescent="0.25">
      <c r="A307" s="64">
        <v>70373</v>
      </c>
      <c r="B307" s="81">
        <f>VLOOKUP(A307,'[2]Pop commune'!$A$4:$G$3833,7,FALSE)</f>
        <v>110.09191176470588</v>
      </c>
      <c r="C307" s="82">
        <f>VLOOKUP(A307,'[2]Pop commune'!$A$4:$H$3833,5,FALSE)</f>
        <v>58.455882352941181</v>
      </c>
      <c r="D307" s="83">
        <f t="shared" si="9"/>
        <v>51.63602941176471</v>
      </c>
      <c r="E307" s="83">
        <f>VLOOKUP(A307,'[2]Pop commune'!$A$4:$G$3833,6,FALSE)</f>
        <v>51.63602941176471</v>
      </c>
      <c r="F307" s="83">
        <f t="shared" si="10"/>
        <v>265</v>
      </c>
      <c r="G307" s="83">
        <f>VLOOKUP(A307,'[2]Pop commune'!$A$4:$G$3833,4,FALSE)</f>
        <v>265</v>
      </c>
      <c r="H307" s="64">
        <v>70</v>
      </c>
      <c r="I307" s="122">
        <v>700785017</v>
      </c>
      <c r="J307" s="91" t="s">
        <v>988</v>
      </c>
      <c r="K307" s="91"/>
      <c r="L307" s="92" t="s">
        <v>813</v>
      </c>
      <c r="M307" s="101" t="s">
        <v>954</v>
      </c>
      <c r="N307" s="65" t="s">
        <v>662</v>
      </c>
      <c r="O307" s="64">
        <v>700785306</v>
      </c>
      <c r="P307" s="94" t="s">
        <v>815</v>
      </c>
      <c r="Q307" s="90">
        <v>1</v>
      </c>
      <c r="X307" s="65" t="s">
        <v>733</v>
      </c>
      <c r="Y307" s="65">
        <f>SUMPRODUCT(('[2]Prog 89'!$C$5:$C$10000=A307)*'[2]Prog 89'!$E$5:$F$10000)</f>
        <v>0</v>
      </c>
      <c r="Z307" s="65">
        <f>SUMPRODUCT(('[2]Prog 89'!$C$5:$C$10000=A307)*'[2]Prog 89'!$G$5:$H$10000)</f>
        <v>0</v>
      </c>
    </row>
    <row r="308" spans="1:26" ht="12.75" customHeight="1" x14ac:dyDescent="0.25">
      <c r="A308" s="64">
        <v>70392</v>
      </c>
      <c r="B308" s="81">
        <f>VLOOKUP(A308,'[2]Pop commune'!$A$4:$G$3833,7,FALSE)</f>
        <v>21</v>
      </c>
      <c r="C308" s="82">
        <f>VLOOKUP(A308,'[2]Pop commune'!$A$4:$H$3833,5,FALSE)</f>
        <v>11</v>
      </c>
      <c r="D308" s="83">
        <f t="shared" si="9"/>
        <v>10</v>
      </c>
      <c r="E308" s="83">
        <f>VLOOKUP(A308,'[2]Pop commune'!$A$4:$G$3833,6,FALSE)</f>
        <v>10</v>
      </c>
      <c r="F308" s="83">
        <f t="shared" si="10"/>
        <v>52</v>
      </c>
      <c r="G308" s="83">
        <f>VLOOKUP(A308,'[2]Pop commune'!$A$4:$G$3833,4,FALSE)</f>
        <v>52</v>
      </c>
      <c r="H308" s="64">
        <v>70</v>
      </c>
      <c r="I308" s="122">
        <v>700785017</v>
      </c>
      <c r="J308" s="91" t="s">
        <v>989</v>
      </c>
      <c r="K308" s="91"/>
      <c r="L308" s="92" t="s">
        <v>813</v>
      </c>
      <c r="M308" s="101" t="s">
        <v>954</v>
      </c>
      <c r="N308" s="65" t="s">
        <v>662</v>
      </c>
      <c r="O308" s="64">
        <v>700785306</v>
      </c>
      <c r="P308" s="94" t="s">
        <v>815</v>
      </c>
      <c r="Q308" s="90">
        <v>1</v>
      </c>
      <c r="X308" s="65" t="s">
        <v>733</v>
      </c>
      <c r="Y308" s="65">
        <f>SUMPRODUCT(('[2]Prog 89'!$C$5:$C$10000=A308)*'[2]Prog 89'!$E$5:$F$10000)</f>
        <v>0</v>
      </c>
      <c r="Z308" s="65">
        <f>SUMPRODUCT(('[2]Prog 89'!$C$5:$C$10000=A308)*'[2]Prog 89'!$G$5:$H$10000)</f>
        <v>0</v>
      </c>
    </row>
    <row r="309" spans="1:26" ht="12.75" customHeight="1" x14ac:dyDescent="0.25">
      <c r="A309" s="64">
        <v>70399</v>
      </c>
      <c r="B309" s="81">
        <f>VLOOKUP(A309,'[2]Pop commune'!$A$4:$G$3833,7,FALSE)</f>
        <v>80</v>
      </c>
      <c r="C309" s="82">
        <f>VLOOKUP(A309,'[2]Pop commune'!$A$4:$H$3833,5,FALSE)</f>
        <v>48</v>
      </c>
      <c r="D309" s="83">
        <f t="shared" si="9"/>
        <v>32</v>
      </c>
      <c r="E309" s="83">
        <f>VLOOKUP(A309,'[2]Pop commune'!$A$4:$G$3833,6,FALSE)</f>
        <v>32</v>
      </c>
      <c r="F309" s="83">
        <f t="shared" si="10"/>
        <v>224</v>
      </c>
      <c r="G309" s="83">
        <f>VLOOKUP(A309,'[2]Pop commune'!$A$4:$G$3833,4,FALSE)</f>
        <v>224</v>
      </c>
      <c r="H309" s="64">
        <v>70</v>
      </c>
      <c r="I309" s="122">
        <v>700785017</v>
      </c>
      <c r="J309" s="91" t="s">
        <v>990</v>
      </c>
      <c r="K309" s="91"/>
      <c r="L309" s="92" t="s">
        <v>813</v>
      </c>
      <c r="M309" s="101" t="s">
        <v>954</v>
      </c>
      <c r="N309" s="65" t="s">
        <v>662</v>
      </c>
      <c r="O309" s="64">
        <v>700785306</v>
      </c>
      <c r="P309" s="94" t="s">
        <v>815</v>
      </c>
      <c r="Q309" s="90">
        <v>1</v>
      </c>
      <c r="X309" s="65" t="s">
        <v>733</v>
      </c>
      <c r="Y309" s="65">
        <f>SUMPRODUCT(('[2]Prog 89'!$C$5:$C$10000=A309)*'[2]Prog 89'!$E$5:$F$10000)</f>
        <v>0</v>
      </c>
      <c r="Z309" s="65">
        <f>SUMPRODUCT(('[2]Prog 89'!$C$5:$C$10000=A309)*'[2]Prog 89'!$G$5:$H$10000)</f>
        <v>0</v>
      </c>
    </row>
    <row r="310" spans="1:26" ht="12.75" customHeight="1" x14ac:dyDescent="0.25">
      <c r="A310" s="64">
        <v>70400</v>
      </c>
      <c r="B310" s="81">
        <f>VLOOKUP(A310,'[2]Pop commune'!$A$4:$G$3833,7,FALSE)</f>
        <v>48.934579439252317</v>
      </c>
      <c r="C310" s="82">
        <f>VLOOKUP(A310,'[2]Pop commune'!$A$4:$H$3833,5,FALSE)</f>
        <v>22.242990654205599</v>
      </c>
      <c r="D310" s="83">
        <f t="shared" si="9"/>
        <v>26.691588785046719</v>
      </c>
      <c r="E310" s="83">
        <f>VLOOKUP(A310,'[2]Pop commune'!$A$4:$G$3833,6,FALSE)</f>
        <v>26.691588785046719</v>
      </c>
      <c r="F310" s="83">
        <f t="shared" si="10"/>
        <v>119</v>
      </c>
      <c r="G310" s="83">
        <f>VLOOKUP(A310,'[2]Pop commune'!$A$4:$G$3833,4,FALSE)</f>
        <v>119</v>
      </c>
      <c r="H310" s="64">
        <v>70</v>
      </c>
      <c r="I310" s="122">
        <v>700785017</v>
      </c>
      <c r="J310" s="91" t="s">
        <v>991</v>
      </c>
      <c r="K310" s="91"/>
      <c r="L310" s="92" t="s">
        <v>813</v>
      </c>
      <c r="M310" s="101" t="s">
        <v>954</v>
      </c>
      <c r="N310" s="65" t="s">
        <v>662</v>
      </c>
      <c r="O310" s="64">
        <v>700785306</v>
      </c>
      <c r="P310" s="94" t="s">
        <v>815</v>
      </c>
      <c r="Q310" s="90">
        <v>1</v>
      </c>
      <c r="X310" s="65" t="s">
        <v>733</v>
      </c>
      <c r="Y310" s="65">
        <f>SUMPRODUCT(('[2]Prog 89'!$C$5:$C$10000=A310)*'[2]Prog 89'!$E$5:$F$10000)</f>
        <v>0</v>
      </c>
      <c r="Z310" s="65">
        <f>SUMPRODUCT(('[2]Prog 89'!$C$5:$C$10000=A310)*'[2]Prog 89'!$G$5:$H$10000)</f>
        <v>0</v>
      </c>
    </row>
    <row r="311" spans="1:26" ht="12.75" customHeight="1" x14ac:dyDescent="0.25">
      <c r="A311" s="64">
        <v>70423</v>
      </c>
      <c r="B311" s="81">
        <f>VLOOKUP(A311,'[2]Pop commune'!$A$4:$G$3833,7,FALSE)</f>
        <v>49.761467889908161</v>
      </c>
      <c r="C311" s="82">
        <f>VLOOKUP(A311,'[2]Pop commune'!$A$4:$H$3833,5,FALSE)</f>
        <v>30.064220183486182</v>
      </c>
      <c r="D311" s="83">
        <f t="shared" si="9"/>
        <v>19.69724770642198</v>
      </c>
      <c r="E311" s="83">
        <f>VLOOKUP(A311,'[2]Pop commune'!$A$4:$G$3833,6,FALSE)</f>
        <v>19.69724770642198</v>
      </c>
      <c r="F311" s="83">
        <f t="shared" si="10"/>
        <v>113</v>
      </c>
      <c r="G311" s="83">
        <f>VLOOKUP(A311,'[2]Pop commune'!$A$4:$G$3833,4,FALSE)</f>
        <v>113</v>
      </c>
      <c r="H311" s="64">
        <v>70</v>
      </c>
      <c r="I311" s="122">
        <v>700785017</v>
      </c>
      <c r="J311" s="91" t="s">
        <v>992</v>
      </c>
      <c r="K311" s="91"/>
      <c r="L311" s="92" t="s">
        <v>813</v>
      </c>
      <c r="M311" s="101" t="s">
        <v>954</v>
      </c>
      <c r="N311" s="65" t="s">
        <v>662</v>
      </c>
      <c r="O311" s="64">
        <v>700785306</v>
      </c>
      <c r="P311" s="94" t="s">
        <v>815</v>
      </c>
      <c r="Q311" s="90">
        <v>1</v>
      </c>
      <c r="X311" s="65" t="s">
        <v>733</v>
      </c>
      <c r="Y311" s="65">
        <f>SUMPRODUCT(('[2]Prog 89'!$C$5:$C$10000=A311)*'[2]Prog 89'!$E$5:$F$10000)</f>
        <v>0</v>
      </c>
      <c r="Z311" s="65">
        <f>SUMPRODUCT(('[2]Prog 89'!$C$5:$C$10000=A311)*'[2]Prog 89'!$G$5:$H$10000)</f>
        <v>0</v>
      </c>
    </row>
    <row r="312" spans="1:26" ht="12.75" customHeight="1" x14ac:dyDescent="0.25">
      <c r="A312" s="64">
        <v>70427</v>
      </c>
      <c r="B312" s="81">
        <f>VLOOKUP(A312,'[2]Pop commune'!$A$4:$G$3833,7,FALSE)</f>
        <v>116.2564841498554</v>
      </c>
      <c r="C312" s="82">
        <f>VLOOKUP(A312,'[2]Pop commune'!$A$4:$H$3833,5,FALSE)</f>
        <v>69.959654178674043</v>
      </c>
      <c r="D312" s="83">
        <f t="shared" si="9"/>
        <v>46.296829971181353</v>
      </c>
      <c r="E312" s="83">
        <f>VLOOKUP(A312,'[2]Pop commune'!$A$4:$G$3833,6,FALSE)</f>
        <v>46.296829971181353</v>
      </c>
      <c r="F312" s="83">
        <f t="shared" si="10"/>
        <v>356.99999999999841</v>
      </c>
      <c r="G312" s="83">
        <f>VLOOKUP(A312,'[2]Pop commune'!$A$4:$G$3833,4,FALSE)</f>
        <v>356.99999999999841</v>
      </c>
      <c r="H312" s="64">
        <v>70</v>
      </c>
      <c r="I312" s="122">
        <v>700785017</v>
      </c>
      <c r="J312" s="91" t="s">
        <v>993</v>
      </c>
      <c r="K312" s="91"/>
      <c r="L312" s="92" t="s">
        <v>813</v>
      </c>
      <c r="M312" s="101" t="s">
        <v>954</v>
      </c>
      <c r="N312" s="65" t="s">
        <v>662</v>
      </c>
      <c r="O312" s="64">
        <v>700785306</v>
      </c>
      <c r="P312" s="94" t="s">
        <v>815</v>
      </c>
      <c r="Q312" s="90">
        <v>1</v>
      </c>
      <c r="X312" s="65" t="s">
        <v>733</v>
      </c>
      <c r="Y312" s="65">
        <f>SUMPRODUCT(('[2]Prog 89'!$C$5:$C$10000=A312)*'[2]Prog 89'!$E$5:$F$10000)</f>
        <v>0</v>
      </c>
      <c r="Z312" s="65">
        <f>SUMPRODUCT(('[2]Prog 89'!$C$5:$C$10000=A312)*'[2]Prog 89'!$G$5:$H$10000)</f>
        <v>0</v>
      </c>
    </row>
    <row r="313" spans="1:26" ht="12.75" customHeight="1" x14ac:dyDescent="0.25">
      <c r="A313" s="64">
        <v>70430</v>
      </c>
      <c r="B313" s="81">
        <f>VLOOKUP(A313,'[2]Pop commune'!$A$4:$G$3833,7,FALSE)</f>
        <v>18.415384615384617</v>
      </c>
      <c r="C313" s="82">
        <f>VLOOKUP(A313,'[2]Pop commune'!$A$4:$H$3833,5,FALSE)</f>
        <v>9.6461538461538474</v>
      </c>
      <c r="D313" s="83">
        <f t="shared" si="9"/>
        <v>8.7692307692307701</v>
      </c>
      <c r="E313" s="83">
        <f>VLOOKUP(A313,'[2]Pop commune'!$A$4:$G$3833,6,FALSE)</f>
        <v>8.7692307692307701</v>
      </c>
      <c r="F313" s="83">
        <f t="shared" si="10"/>
        <v>57</v>
      </c>
      <c r="G313" s="83">
        <f>VLOOKUP(A313,'[2]Pop commune'!$A$4:$G$3833,4,FALSE)</f>
        <v>57</v>
      </c>
      <c r="H313" s="64">
        <v>70</v>
      </c>
      <c r="I313" s="122">
        <v>700785017</v>
      </c>
      <c r="J313" s="91" t="s">
        <v>994</v>
      </c>
      <c r="K313" s="91"/>
      <c r="L313" s="92" t="s">
        <v>813</v>
      </c>
      <c r="M313" s="101" t="s">
        <v>954</v>
      </c>
      <c r="N313" s="65" t="s">
        <v>662</v>
      </c>
      <c r="O313" s="64">
        <v>700785306</v>
      </c>
      <c r="P313" s="94" t="s">
        <v>815</v>
      </c>
      <c r="Q313" s="90">
        <v>1</v>
      </c>
      <c r="X313" s="65" t="s">
        <v>733</v>
      </c>
      <c r="Y313" s="65">
        <f>SUMPRODUCT(('[2]Prog 89'!$C$5:$C$10000=A313)*'[2]Prog 89'!$E$5:$F$10000)</f>
        <v>0</v>
      </c>
      <c r="Z313" s="65">
        <f>SUMPRODUCT(('[2]Prog 89'!$C$5:$C$10000=A313)*'[2]Prog 89'!$G$5:$H$10000)</f>
        <v>0</v>
      </c>
    </row>
    <row r="314" spans="1:26" ht="12.75" customHeight="1" x14ac:dyDescent="0.25">
      <c r="A314" s="64">
        <v>70436</v>
      </c>
      <c r="B314" s="81">
        <f>VLOOKUP(A314,'[2]Pop commune'!$A$4:$G$3833,7,FALSE)</f>
        <v>32.520325203252163</v>
      </c>
      <c r="C314" s="82">
        <f>VLOOKUP(A314,'[2]Pop commune'!$A$4:$H$3833,5,FALSE)</f>
        <v>16.260162601626082</v>
      </c>
      <c r="D314" s="83">
        <f t="shared" si="9"/>
        <v>16.260162601626082</v>
      </c>
      <c r="E314" s="83">
        <f>VLOOKUP(A314,'[2]Pop commune'!$A$4:$G$3833,6,FALSE)</f>
        <v>16.260162601626082</v>
      </c>
      <c r="F314" s="83">
        <f t="shared" si="10"/>
        <v>125</v>
      </c>
      <c r="G314" s="83">
        <f>VLOOKUP(A314,'[2]Pop commune'!$A$4:$G$3833,4,FALSE)</f>
        <v>125</v>
      </c>
      <c r="H314" s="64">
        <v>70</v>
      </c>
      <c r="I314" s="122">
        <v>700785017</v>
      </c>
      <c r="J314" s="91" t="s">
        <v>995</v>
      </c>
      <c r="K314" s="91"/>
      <c r="L314" s="92" t="s">
        <v>813</v>
      </c>
      <c r="M314" s="101" t="s">
        <v>954</v>
      </c>
      <c r="N314" s="65" t="s">
        <v>662</v>
      </c>
      <c r="O314" s="64">
        <v>700785306</v>
      </c>
      <c r="P314" s="94" t="s">
        <v>815</v>
      </c>
      <c r="Q314" s="90">
        <v>1</v>
      </c>
      <c r="X314" s="65" t="s">
        <v>733</v>
      </c>
      <c r="Y314" s="65">
        <f>SUMPRODUCT(('[2]Prog 89'!$C$5:$C$10000=A314)*'[2]Prog 89'!$E$5:$F$10000)</f>
        <v>0</v>
      </c>
      <c r="Z314" s="65">
        <f>SUMPRODUCT(('[2]Prog 89'!$C$5:$C$10000=A314)*'[2]Prog 89'!$G$5:$H$10000)</f>
        <v>0</v>
      </c>
    </row>
    <row r="315" spans="1:26" ht="12.75" customHeight="1" x14ac:dyDescent="0.25">
      <c r="A315" s="64">
        <v>70437</v>
      </c>
      <c r="B315" s="81">
        <f>VLOOKUP(A315,'[2]Pop commune'!$A$4:$G$3833,7,FALSE)</f>
        <v>9.3333333333333091</v>
      </c>
      <c r="C315" s="82">
        <f>VLOOKUP(A315,'[2]Pop commune'!$A$4:$H$3833,5,FALSE)</f>
        <v>7.9999999999999796</v>
      </c>
      <c r="D315" s="83">
        <f t="shared" si="9"/>
        <v>1.3333333333333299</v>
      </c>
      <c r="E315" s="83">
        <f>VLOOKUP(A315,'[2]Pop commune'!$A$4:$G$3833,6,FALSE)</f>
        <v>1.3333333333333299</v>
      </c>
      <c r="F315" s="83">
        <f t="shared" si="10"/>
        <v>23.99999999999994</v>
      </c>
      <c r="G315" s="83">
        <f>VLOOKUP(A315,'[2]Pop commune'!$A$4:$G$3833,4,FALSE)</f>
        <v>23.99999999999994</v>
      </c>
      <c r="H315" s="64">
        <v>70</v>
      </c>
      <c r="I315" s="122">
        <v>700785017</v>
      </c>
      <c r="J315" s="91" t="s">
        <v>996</v>
      </c>
      <c r="K315" s="91"/>
      <c r="L315" s="92" t="s">
        <v>813</v>
      </c>
      <c r="M315" s="101" t="s">
        <v>954</v>
      </c>
      <c r="N315" s="65" t="s">
        <v>662</v>
      </c>
      <c r="O315" s="64">
        <v>700785306</v>
      </c>
      <c r="P315" s="94" t="s">
        <v>815</v>
      </c>
      <c r="Q315" s="90">
        <v>1</v>
      </c>
      <c r="X315" s="65" t="s">
        <v>733</v>
      </c>
      <c r="Y315" s="65">
        <f>SUMPRODUCT(('[2]Prog 89'!$C$5:$C$10000=A315)*'[2]Prog 89'!$E$5:$F$10000)</f>
        <v>0</v>
      </c>
      <c r="Z315" s="65">
        <f>SUMPRODUCT(('[2]Prog 89'!$C$5:$C$10000=A315)*'[2]Prog 89'!$G$5:$H$10000)</f>
        <v>0</v>
      </c>
    </row>
    <row r="316" spans="1:26" ht="12.75" customHeight="1" x14ac:dyDescent="0.25">
      <c r="A316" s="64">
        <v>70450</v>
      </c>
      <c r="B316" s="81">
        <f>VLOOKUP(A316,'[2]Pop commune'!$A$4:$G$3833,7,FALSE)</f>
        <v>17.642857142857153</v>
      </c>
      <c r="C316" s="82">
        <f>VLOOKUP(A316,'[2]Pop commune'!$A$4:$H$3833,5,FALSE)</f>
        <v>7.4285714285714324</v>
      </c>
      <c r="D316" s="83">
        <f t="shared" si="9"/>
        <v>10.214285714285719</v>
      </c>
      <c r="E316" s="83">
        <f>VLOOKUP(A316,'[2]Pop commune'!$A$4:$G$3833,6,FALSE)</f>
        <v>10.214285714285719</v>
      </c>
      <c r="F316" s="83">
        <f t="shared" si="10"/>
        <v>39</v>
      </c>
      <c r="G316" s="83">
        <f>VLOOKUP(A316,'[2]Pop commune'!$A$4:$G$3833,4,FALSE)</f>
        <v>39</v>
      </c>
      <c r="H316" s="64">
        <v>70</v>
      </c>
      <c r="I316" s="122">
        <v>700785017</v>
      </c>
      <c r="J316" s="91" t="s">
        <v>997</v>
      </c>
      <c r="K316" s="91"/>
      <c r="L316" s="92" t="s">
        <v>813</v>
      </c>
      <c r="M316" s="101" t="s">
        <v>954</v>
      </c>
      <c r="N316" s="65" t="s">
        <v>662</v>
      </c>
      <c r="O316" s="64">
        <v>700785306</v>
      </c>
      <c r="P316" s="94" t="s">
        <v>815</v>
      </c>
      <c r="Q316" s="90">
        <v>1</v>
      </c>
      <c r="X316" s="65" t="s">
        <v>733</v>
      </c>
      <c r="Y316" s="65">
        <f>SUMPRODUCT(('[2]Prog 89'!$C$5:$C$10000=A316)*'[2]Prog 89'!$E$5:$F$10000)</f>
        <v>0</v>
      </c>
      <c r="Z316" s="65">
        <f>SUMPRODUCT(('[2]Prog 89'!$C$5:$C$10000=A316)*'[2]Prog 89'!$G$5:$H$10000)</f>
        <v>0</v>
      </c>
    </row>
    <row r="317" spans="1:26" ht="12.75" customHeight="1" x14ac:dyDescent="0.25">
      <c r="A317" s="64">
        <v>70454</v>
      </c>
      <c r="B317" s="81">
        <f>VLOOKUP(A317,'[2]Pop commune'!$A$4:$G$3833,7,FALSE)</f>
        <v>32.256756756756737</v>
      </c>
      <c r="C317" s="82">
        <f>VLOOKUP(A317,'[2]Pop commune'!$A$4:$H$3833,5,FALSE)</f>
        <v>13.527027027027019</v>
      </c>
      <c r="D317" s="83">
        <f t="shared" si="9"/>
        <v>18.729729729729719</v>
      </c>
      <c r="E317" s="83">
        <f>VLOOKUP(A317,'[2]Pop commune'!$A$4:$G$3833,6,FALSE)</f>
        <v>18.729729729729719</v>
      </c>
      <c r="F317" s="83">
        <f t="shared" si="10"/>
        <v>77</v>
      </c>
      <c r="G317" s="83">
        <f>VLOOKUP(A317,'[2]Pop commune'!$A$4:$G$3833,4,FALSE)</f>
        <v>77</v>
      </c>
      <c r="H317" s="64">
        <v>70</v>
      </c>
      <c r="I317" s="122">
        <v>700785017</v>
      </c>
      <c r="J317" s="91" t="s">
        <v>998</v>
      </c>
      <c r="K317" s="91"/>
      <c r="L317" s="92" t="s">
        <v>813</v>
      </c>
      <c r="M317" s="101" t="s">
        <v>954</v>
      </c>
      <c r="N317" s="65" t="s">
        <v>662</v>
      </c>
      <c r="O317" s="64">
        <v>700785306</v>
      </c>
      <c r="P317" s="94" t="s">
        <v>815</v>
      </c>
      <c r="Q317" s="90">
        <v>1</v>
      </c>
      <c r="X317" s="65" t="s">
        <v>733</v>
      </c>
      <c r="Y317" s="65">
        <f>SUMPRODUCT(('[2]Prog 89'!$C$5:$C$10000=A317)*'[2]Prog 89'!$E$5:$F$10000)</f>
        <v>0</v>
      </c>
      <c r="Z317" s="65">
        <f>SUMPRODUCT(('[2]Prog 89'!$C$5:$C$10000=A317)*'[2]Prog 89'!$G$5:$H$10000)</f>
        <v>0</v>
      </c>
    </row>
    <row r="318" spans="1:26" ht="12.75" customHeight="1" x14ac:dyDescent="0.25">
      <c r="A318" s="64">
        <v>70468</v>
      </c>
      <c r="B318" s="81">
        <f>VLOOKUP(A318,'[2]Pop commune'!$A$4:$G$3833,7,FALSE)</f>
        <v>34</v>
      </c>
      <c r="C318" s="82">
        <f>VLOOKUP(A318,'[2]Pop commune'!$A$4:$H$3833,5,FALSE)</f>
        <v>22</v>
      </c>
      <c r="D318" s="83">
        <f t="shared" si="9"/>
        <v>12</v>
      </c>
      <c r="E318" s="83">
        <f>VLOOKUP(A318,'[2]Pop commune'!$A$4:$G$3833,6,FALSE)</f>
        <v>12</v>
      </c>
      <c r="F318" s="83">
        <f t="shared" si="10"/>
        <v>101</v>
      </c>
      <c r="G318" s="83">
        <f>VLOOKUP(A318,'[2]Pop commune'!$A$4:$G$3833,4,FALSE)</f>
        <v>101</v>
      </c>
      <c r="H318" s="64">
        <v>70</v>
      </c>
      <c r="I318" s="122">
        <v>700785017</v>
      </c>
      <c r="J318" s="91" t="s">
        <v>999</v>
      </c>
      <c r="K318" s="91"/>
      <c r="L318" s="92" t="s">
        <v>813</v>
      </c>
      <c r="M318" s="101" t="s">
        <v>954</v>
      </c>
      <c r="N318" s="65" t="s">
        <v>662</v>
      </c>
      <c r="O318" s="64">
        <v>700785306</v>
      </c>
      <c r="P318" s="94" t="s">
        <v>815</v>
      </c>
      <c r="Q318" s="90">
        <v>1</v>
      </c>
      <c r="X318" s="65" t="s">
        <v>733</v>
      </c>
      <c r="Y318" s="65">
        <f>SUMPRODUCT(('[2]Prog 89'!$C$5:$C$10000=A318)*'[2]Prog 89'!$E$5:$F$10000)</f>
        <v>0</v>
      </c>
      <c r="Z318" s="65">
        <f>SUMPRODUCT(('[2]Prog 89'!$C$5:$C$10000=A318)*'[2]Prog 89'!$G$5:$H$10000)</f>
        <v>0</v>
      </c>
    </row>
    <row r="319" spans="1:26" ht="12.75" customHeight="1" x14ac:dyDescent="0.25">
      <c r="A319" s="64">
        <v>70486</v>
      </c>
      <c r="B319" s="81">
        <f>VLOOKUP(A319,'[2]Pop commune'!$A$4:$G$3833,7,FALSE)</f>
        <v>38</v>
      </c>
      <c r="C319" s="82">
        <f>VLOOKUP(A319,'[2]Pop commune'!$A$4:$H$3833,5,FALSE)</f>
        <v>23</v>
      </c>
      <c r="D319" s="83">
        <f t="shared" si="9"/>
        <v>15</v>
      </c>
      <c r="E319" s="83">
        <f>VLOOKUP(A319,'[2]Pop commune'!$A$4:$G$3833,6,FALSE)</f>
        <v>15</v>
      </c>
      <c r="F319" s="83">
        <f t="shared" si="10"/>
        <v>124</v>
      </c>
      <c r="G319" s="83">
        <f>VLOOKUP(A319,'[2]Pop commune'!$A$4:$G$3833,4,FALSE)</f>
        <v>124</v>
      </c>
      <c r="H319" s="64">
        <v>70</v>
      </c>
      <c r="I319" s="122">
        <v>700785017</v>
      </c>
      <c r="J319" s="91" t="s">
        <v>1000</v>
      </c>
      <c r="K319" s="91"/>
      <c r="L319" s="92" t="s">
        <v>813</v>
      </c>
      <c r="M319" s="101" t="s">
        <v>954</v>
      </c>
      <c r="N319" s="65" t="s">
        <v>662</v>
      </c>
      <c r="O319" s="64">
        <v>700785306</v>
      </c>
      <c r="P319" s="94" t="s">
        <v>815</v>
      </c>
      <c r="Q319" s="90">
        <v>1</v>
      </c>
      <c r="X319" s="65" t="s">
        <v>733</v>
      </c>
      <c r="Y319" s="65">
        <f>SUMPRODUCT(('[2]Prog 89'!$C$5:$C$10000=A319)*'[2]Prog 89'!$E$5:$F$10000)</f>
        <v>0</v>
      </c>
      <c r="Z319" s="65">
        <f>SUMPRODUCT(('[2]Prog 89'!$C$5:$C$10000=A319)*'[2]Prog 89'!$G$5:$H$10000)</f>
        <v>0</v>
      </c>
    </row>
    <row r="320" spans="1:26" ht="12.75" customHeight="1" x14ac:dyDescent="0.25">
      <c r="A320" s="64">
        <v>70496</v>
      </c>
      <c r="B320" s="81">
        <f>VLOOKUP(A320,'[2]Pop commune'!$A$4:$G$3833,7,FALSE)</f>
        <v>9.7058823529411811</v>
      </c>
      <c r="C320" s="82">
        <f>VLOOKUP(A320,'[2]Pop commune'!$A$4:$H$3833,5,FALSE)</f>
        <v>6.794117647058826</v>
      </c>
      <c r="D320" s="83">
        <f t="shared" si="9"/>
        <v>2.9117647058823541</v>
      </c>
      <c r="E320" s="83">
        <f>VLOOKUP(A320,'[2]Pop commune'!$A$4:$G$3833,6,FALSE)</f>
        <v>2.9117647058823541</v>
      </c>
      <c r="F320" s="83">
        <f t="shared" si="10"/>
        <v>33</v>
      </c>
      <c r="G320" s="83">
        <f>VLOOKUP(A320,'[2]Pop commune'!$A$4:$G$3833,4,FALSE)</f>
        <v>33</v>
      </c>
      <c r="H320" s="64">
        <v>70</v>
      </c>
      <c r="I320" s="122">
        <v>700785017</v>
      </c>
      <c r="J320" s="91" t="s">
        <v>1001</v>
      </c>
      <c r="K320" s="91"/>
      <c r="L320" s="92" t="s">
        <v>813</v>
      </c>
      <c r="M320" s="101" t="s">
        <v>954</v>
      </c>
      <c r="N320" s="65" t="s">
        <v>662</v>
      </c>
      <c r="O320" s="64">
        <v>700785306</v>
      </c>
      <c r="P320" s="94" t="s">
        <v>815</v>
      </c>
      <c r="Q320" s="90">
        <v>1</v>
      </c>
      <c r="X320" s="65" t="s">
        <v>733</v>
      </c>
      <c r="Y320" s="65">
        <f>SUMPRODUCT(('[2]Prog 89'!$C$5:$C$10000=A320)*'[2]Prog 89'!$E$5:$F$10000)</f>
        <v>0</v>
      </c>
      <c r="Z320" s="65">
        <f>SUMPRODUCT(('[2]Prog 89'!$C$5:$C$10000=A320)*'[2]Prog 89'!$G$5:$H$10000)</f>
        <v>0</v>
      </c>
    </row>
    <row r="321" spans="1:26" ht="12.75" customHeight="1" x14ac:dyDescent="0.25">
      <c r="A321" s="64">
        <v>70548</v>
      </c>
      <c r="B321" s="81">
        <f>VLOOKUP(A321,'[2]Pop commune'!$A$4:$G$3833,7,FALSE)</f>
        <v>68.657718120805441</v>
      </c>
      <c r="C321" s="82">
        <f>VLOOKUP(A321,'[2]Pop commune'!$A$4:$H$3833,5,FALSE)</f>
        <v>44.73154362416112</v>
      </c>
      <c r="D321" s="83">
        <f t="shared" si="9"/>
        <v>23.926174496644322</v>
      </c>
      <c r="E321" s="83">
        <f>VLOOKUP(A321,'[2]Pop commune'!$A$4:$G$3833,6,FALSE)</f>
        <v>23.926174496644322</v>
      </c>
      <c r="F321" s="83">
        <f t="shared" si="10"/>
        <v>155</v>
      </c>
      <c r="G321" s="83">
        <f>VLOOKUP(A321,'[2]Pop commune'!$A$4:$G$3833,4,FALSE)</f>
        <v>155</v>
      </c>
      <c r="H321" s="64">
        <v>70</v>
      </c>
      <c r="I321" s="122">
        <v>700785017</v>
      </c>
      <c r="J321" s="91" t="s">
        <v>1002</v>
      </c>
      <c r="K321" s="91"/>
      <c r="L321" s="92" t="s">
        <v>813</v>
      </c>
      <c r="M321" s="101" t="s">
        <v>954</v>
      </c>
      <c r="N321" s="65" t="s">
        <v>662</v>
      </c>
      <c r="O321" s="64">
        <v>700785306</v>
      </c>
      <c r="P321" s="94" t="s">
        <v>815</v>
      </c>
      <c r="Q321" s="90">
        <v>1</v>
      </c>
      <c r="X321" s="65" t="s">
        <v>733</v>
      </c>
      <c r="Y321" s="65">
        <f>SUMPRODUCT(('[2]Prog 89'!$C$5:$C$10000=A321)*'[2]Prog 89'!$E$5:$F$10000)</f>
        <v>0</v>
      </c>
      <c r="Z321" s="65">
        <f>SUMPRODUCT(('[2]Prog 89'!$C$5:$C$10000=A321)*'[2]Prog 89'!$G$5:$H$10000)</f>
        <v>0</v>
      </c>
    </row>
    <row r="322" spans="1:26" ht="12.75" customHeight="1" x14ac:dyDescent="0.25">
      <c r="A322" s="64">
        <v>70554</v>
      </c>
      <c r="B322" s="81">
        <f>VLOOKUP(A322,'[2]Pop commune'!$A$4:$G$3833,7,FALSE)</f>
        <v>65.702702702702652</v>
      </c>
      <c r="C322" s="82">
        <f>VLOOKUP(A322,'[2]Pop commune'!$A$4:$H$3833,5,FALSE)</f>
        <v>36.38918918918916</v>
      </c>
      <c r="D322" s="83">
        <f t="shared" si="9"/>
        <v>29.313513513513492</v>
      </c>
      <c r="E322" s="83">
        <f>VLOOKUP(A322,'[2]Pop commune'!$A$4:$G$3833,6,FALSE)</f>
        <v>29.313513513513492</v>
      </c>
      <c r="F322" s="83">
        <f t="shared" si="10"/>
        <v>187</v>
      </c>
      <c r="G322" s="83">
        <f>VLOOKUP(A322,'[2]Pop commune'!$A$4:$G$3833,4,FALSE)</f>
        <v>187</v>
      </c>
      <c r="H322" s="64">
        <v>70</v>
      </c>
      <c r="I322" s="122">
        <v>700785017</v>
      </c>
      <c r="J322" s="91" t="s">
        <v>1003</v>
      </c>
      <c r="K322" s="91"/>
      <c r="L322" s="92" t="s">
        <v>813</v>
      </c>
      <c r="M322" s="101" t="s">
        <v>954</v>
      </c>
      <c r="N322" s="65" t="s">
        <v>662</v>
      </c>
      <c r="O322" s="64">
        <v>700785306</v>
      </c>
      <c r="P322" s="94" t="s">
        <v>815</v>
      </c>
      <c r="Q322" s="90">
        <v>1</v>
      </c>
      <c r="X322" s="65" t="s">
        <v>733</v>
      </c>
      <c r="Y322" s="65">
        <f>SUMPRODUCT(('[2]Prog 89'!$C$5:$C$10000=A322)*'[2]Prog 89'!$E$5:$F$10000)</f>
        <v>0</v>
      </c>
      <c r="Z322" s="65">
        <f>SUMPRODUCT(('[2]Prog 89'!$C$5:$C$10000=A322)*'[2]Prog 89'!$G$5:$H$10000)</f>
        <v>0</v>
      </c>
    </row>
    <row r="323" spans="1:26" ht="12.75" customHeight="1" x14ac:dyDescent="0.25">
      <c r="A323" s="64">
        <v>70572</v>
      </c>
      <c r="B323" s="81">
        <f>VLOOKUP(A323,'[2]Pop commune'!$A$4:$G$3833,7,FALSE)</f>
        <v>127.2977941176475</v>
      </c>
      <c r="C323" s="82">
        <f>VLOOKUP(A323,'[2]Pop commune'!$A$4:$H$3833,5,FALSE)</f>
        <v>78.415441176470864</v>
      </c>
      <c r="D323" s="83">
        <f t="shared" si="9"/>
        <v>48.882352941176634</v>
      </c>
      <c r="E323" s="83">
        <f>VLOOKUP(A323,'[2]Pop commune'!$A$4:$G$3833,6,FALSE)</f>
        <v>48.882352941176634</v>
      </c>
      <c r="F323" s="83">
        <f t="shared" si="10"/>
        <v>277.00000000000097</v>
      </c>
      <c r="G323" s="83">
        <f>VLOOKUP(A323,'[2]Pop commune'!$A$4:$G$3833,4,FALSE)</f>
        <v>277.00000000000097</v>
      </c>
      <c r="H323" s="64">
        <v>70</v>
      </c>
      <c r="I323" s="122">
        <v>700785017</v>
      </c>
      <c r="J323" s="91" t="s">
        <v>1004</v>
      </c>
      <c r="K323" s="91"/>
      <c r="L323" s="92" t="s">
        <v>813</v>
      </c>
      <c r="M323" s="101" t="s">
        <v>954</v>
      </c>
      <c r="N323" s="65" t="s">
        <v>662</v>
      </c>
      <c r="O323" s="64">
        <v>700785306</v>
      </c>
      <c r="P323" s="94" t="s">
        <v>815</v>
      </c>
      <c r="Q323" s="90">
        <v>1</v>
      </c>
      <c r="X323" s="65" t="s">
        <v>733</v>
      </c>
      <c r="Y323" s="65">
        <f>SUMPRODUCT(('[2]Prog 89'!$C$5:$C$10000=A323)*'[2]Prog 89'!$E$5:$F$10000)</f>
        <v>0</v>
      </c>
      <c r="Z323" s="65">
        <f>SUMPRODUCT(('[2]Prog 89'!$C$5:$C$10000=A323)*'[2]Prog 89'!$G$5:$H$10000)</f>
        <v>0</v>
      </c>
    </row>
    <row r="324" spans="1:26" ht="12.75" customHeight="1" x14ac:dyDescent="0.25">
      <c r="A324" s="64">
        <v>70576</v>
      </c>
      <c r="B324" s="81">
        <f>VLOOKUP(A324,'[2]Pop commune'!$A$4:$G$3833,7,FALSE)</f>
        <v>50</v>
      </c>
      <c r="C324" s="82">
        <f>VLOOKUP(A324,'[2]Pop commune'!$A$4:$H$3833,5,FALSE)</f>
        <v>40</v>
      </c>
      <c r="D324" s="83">
        <f t="shared" si="9"/>
        <v>10</v>
      </c>
      <c r="E324" s="83">
        <f>VLOOKUP(A324,'[2]Pop commune'!$A$4:$G$3833,6,FALSE)</f>
        <v>10</v>
      </c>
      <c r="F324" s="83">
        <f t="shared" si="10"/>
        <v>152</v>
      </c>
      <c r="G324" s="83">
        <f>VLOOKUP(A324,'[2]Pop commune'!$A$4:$G$3833,4,FALSE)</f>
        <v>152</v>
      </c>
      <c r="H324" s="64">
        <v>70</v>
      </c>
      <c r="I324" s="122">
        <v>700785017</v>
      </c>
      <c r="J324" s="91" t="s">
        <v>1005</v>
      </c>
      <c r="K324" s="91"/>
      <c r="L324" s="92" t="s">
        <v>813</v>
      </c>
      <c r="M324" s="101" t="s">
        <v>954</v>
      </c>
      <c r="N324" s="65" t="s">
        <v>662</v>
      </c>
      <c r="O324" s="64">
        <v>700785306</v>
      </c>
      <c r="P324" s="94" t="s">
        <v>815</v>
      </c>
      <c r="Q324" s="90">
        <v>1</v>
      </c>
      <c r="X324" s="65" t="s">
        <v>733</v>
      </c>
      <c r="Y324" s="65">
        <f>SUMPRODUCT(('[2]Prog 89'!$C$5:$C$10000=A324)*'[2]Prog 89'!$E$5:$F$10000)</f>
        <v>0</v>
      </c>
      <c r="Z324" s="65">
        <f>SUMPRODUCT(('[2]Prog 89'!$C$5:$C$10000=A324)*'[2]Prog 89'!$G$5:$H$10000)</f>
        <v>0</v>
      </c>
    </row>
    <row r="325" spans="1:26" ht="12.75" customHeight="1" x14ac:dyDescent="0.25">
      <c r="A325" s="64">
        <v>70005</v>
      </c>
      <c r="B325" s="81">
        <f>VLOOKUP(A325,'[2]Pop commune'!$A$4:$G$3833,7,FALSE)</f>
        <v>39.194630872483238</v>
      </c>
      <c r="C325" s="82">
        <f>VLOOKUP(A325,'[2]Pop commune'!$A$4:$H$3833,5,FALSE)</f>
        <v>25.476510067114106</v>
      </c>
      <c r="D325" s="83">
        <f t="shared" ref="D325:D388" si="11">E325/Q325</f>
        <v>13.718120805369134</v>
      </c>
      <c r="E325" s="83">
        <f>VLOOKUP(A325,'[2]Pop commune'!$A$4:$G$3833,6,FALSE)</f>
        <v>13.718120805369134</v>
      </c>
      <c r="F325" s="83">
        <f t="shared" ref="F325:F388" si="12">G325/Q325</f>
        <v>146</v>
      </c>
      <c r="G325" s="83">
        <f>VLOOKUP(A325,'[2]Pop commune'!$A$4:$G$3833,4,FALSE)</f>
        <v>146</v>
      </c>
      <c r="H325" s="64">
        <v>70</v>
      </c>
      <c r="I325" s="122">
        <v>700784895</v>
      </c>
      <c r="J325" s="91" t="s">
        <v>1006</v>
      </c>
      <c r="K325" s="121" t="s">
        <v>4787</v>
      </c>
      <c r="L325" s="92" t="s">
        <v>1007</v>
      </c>
      <c r="M325" s="65" t="s">
        <v>1008</v>
      </c>
      <c r="N325" s="65" t="s">
        <v>662</v>
      </c>
      <c r="O325" s="64">
        <v>700785306</v>
      </c>
      <c r="P325" s="94" t="s">
        <v>815</v>
      </c>
      <c r="Q325" s="90">
        <v>1</v>
      </c>
      <c r="S325" s="65">
        <v>47</v>
      </c>
      <c r="U325" s="65">
        <v>4</v>
      </c>
      <c r="X325" s="65" t="s">
        <v>733</v>
      </c>
      <c r="Y325" s="65">
        <f>SUMPRODUCT(('[2]Prog 89'!$C$5:$C$10000=A325)*'[2]Prog 89'!$E$5:$F$10000)</f>
        <v>0</v>
      </c>
      <c r="Z325" s="65">
        <f>SUMPRODUCT(('[2]Prog 89'!$C$5:$C$10000=A325)*'[2]Prog 89'!$G$5:$H$10000)</f>
        <v>0</v>
      </c>
    </row>
    <row r="326" spans="1:26" ht="12.75" customHeight="1" x14ac:dyDescent="0.25">
      <c r="A326" s="64">
        <v>70029</v>
      </c>
      <c r="B326" s="81">
        <f>VLOOKUP(A326,'[2]Pop commune'!$A$4:$G$3833,7,FALSE)</f>
        <v>58.8</v>
      </c>
      <c r="C326" s="82">
        <f>VLOOKUP(A326,'[2]Pop commune'!$A$4:$H$3833,5,FALSE)</f>
        <v>45.08</v>
      </c>
      <c r="D326" s="83">
        <f t="shared" si="11"/>
        <v>13.72</v>
      </c>
      <c r="E326" s="83">
        <f>VLOOKUP(A326,'[2]Pop commune'!$A$4:$G$3833,6,FALSE)</f>
        <v>13.72</v>
      </c>
      <c r="F326" s="83">
        <f t="shared" si="12"/>
        <v>245</v>
      </c>
      <c r="G326" s="83">
        <f>VLOOKUP(A326,'[2]Pop commune'!$A$4:$G$3833,4,FALSE)</f>
        <v>245</v>
      </c>
      <c r="H326" s="64">
        <v>70</v>
      </c>
      <c r="I326" s="122">
        <v>700784895</v>
      </c>
      <c r="J326" s="91" t="s">
        <v>1009</v>
      </c>
      <c r="K326" s="91"/>
      <c r="L326" s="92" t="s">
        <v>1010</v>
      </c>
      <c r="M326" s="65" t="s">
        <v>1008</v>
      </c>
      <c r="N326" s="65" t="s">
        <v>662</v>
      </c>
      <c r="O326" s="64">
        <v>700785306</v>
      </c>
      <c r="P326" s="94" t="s">
        <v>815</v>
      </c>
      <c r="Q326" s="90">
        <v>1</v>
      </c>
      <c r="X326" s="65" t="s">
        <v>733</v>
      </c>
      <c r="Y326" s="65">
        <f>SUMPRODUCT(('[2]Prog 89'!$C$5:$C$10000=A326)*'[2]Prog 89'!$E$5:$F$10000)</f>
        <v>0</v>
      </c>
      <c r="Z326" s="65">
        <f>SUMPRODUCT(('[2]Prog 89'!$C$5:$C$10000=A326)*'[2]Prog 89'!$G$5:$H$10000)</f>
        <v>0</v>
      </c>
    </row>
    <row r="327" spans="1:26" ht="12.75" customHeight="1" x14ac:dyDescent="0.25">
      <c r="A327" s="64">
        <v>70031</v>
      </c>
      <c r="B327" s="81">
        <f>VLOOKUP(A327,'[2]Pop commune'!$A$4:$G$3833,7,FALSE)</f>
        <v>180.47583081571003</v>
      </c>
      <c r="C327" s="82">
        <f>VLOOKUP(A327,'[2]Pop commune'!$A$4:$H$3833,5,FALSE)</f>
        <v>114.1993957703928</v>
      </c>
      <c r="D327" s="83">
        <f t="shared" si="11"/>
        <v>66.276435045317243</v>
      </c>
      <c r="E327" s="83">
        <f>VLOOKUP(A327,'[2]Pop commune'!$A$4:$G$3833,6,FALSE)</f>
        <v>66.276435045317243</v>
      </c>
      <c r="F327" s="83">
        <f t="shared" si="12"/>
        <v>675</v>
      </c>
      <c r="G327" s="83">
        <f>VLOOKUP(A327,'[2]Pop commune'!$A$4:$G$3833,4,FALSE)</f>
        <v>675</v>
      </c>
      <c r="H327" s="64">
        <v>70</v>
      </c>
      <c r="I327" s="122">
        <v>700784895</v>
      </c>
      <c r="J327" s="91" t="s">
        <v>1011</v>
      </c>
      <c r="K327" s="91"/>
      <c r="L327" s="92" t="s">
        <v>1007</v>
      </c>
      <c r="M327" s="65" t="s">
        <v>1008</v>
      </c>
      <c r="N327" s="65" t="s">
        <v>662</v>
      </c>
      <c r="O327" s="64">
        <v>700785306</v>
      </c>
      <c r="P327" s="94" t="s">
        <v>815</v>
      </c>
      <c r="Q327" s="90">
        <v>1</v>
      </c>
      <c r="X327" s="65" t="s">
        <v>733</v>
      </c>
      <c r="Y327" s="65">
        <f>SUMPRODUCT(('[2]Prog 89'!$C$5:$C$10000=A327)*'[2]Prog 89'!$E$5:$F$10000)</f>
        <v>0</v>
      </c>
      <c r="Z327" s="65">
        <f>SUMPRODUCT(('[2]Prog 89'!$C$5:$C$10000=A327)*'[2]Prog 89'!$G$5:$H$10000)</f>
        <v>0</v>
      </c>
    </row>
    <row r="328" spans="1:26" ht="12.75" customHeight="1" x14ac:dyDescent="0.25">
      <c r="A328" s="64">
        <v>70040</v>
      </c>
      <c r="B328" s="81">
        <f>VLOOKUP(A328,'[2]Pop commune'!$A$4:$G$3833,7,FALSE)</f>
        <v>56.017241379310335</v>
      </c>
      <c r="C328" s="82">
        <f>VLOOKUP(A328,'[2]Pop commune'!$A$4:$H$3833,5,FALSE)</f>
        <v>44.224137931034477</v>
      </c>
      <c r="D328" s="83">
        <f t="shared" si="11"/>
        <v>11.793103448275859</v>
      </c>
      <c r="E328" s="83">
        <f>VLOOKUP(A328,'[2]Pop commune'!$A$4:$G$3833,6,FALSE)</f>
        <v>11.793103448275859</v>
      </c>
      <c r="F328" s="83">
        <f t="shared" si="12"/>
        <v>228</v>
      </c>
      <c r="G328" s="83">
        <f>VLOOKUP(A328,'[2]Pop commune'!$A$4:$G$3833,4,FALSE)</f>
        <v>228</v>
      </c>
      <c r="H328" s="64">
        <v>70</v>
      </c>
      <c r="I328" s="122">
        <v>700784895</v>
      </c>
      <c r="J328" s="91" t="s">
        <v>1012</v>
      </c>
      <c r="K328" s="91"/>
      <c r="L328" s="92" t="s">
        <v>1007</v>
      </c>
      <c r="M328" s="65" t="s">
        <v>1008</v>
      </c>
      <c r="N328" s="65" t="s">
        <v>662</v>
      </c>
      <c r="O328" s="64">
        <v>700785306</v>
      </c>
      <c r="P328" s="94" t="s">
        <v>815</v>
      </c>
      <c r="Q328" s="90">
        <v>1</v>
      </c>
      <c r="X328" s="65" t="s">
        <v>733</v>
      </c>
      <c r="Y328" s="65">
        <f>SUMPRODUCT(('[2]Prog 89'!$C$5:$C$10000=A328)*'[2]Prog 89'!$E$5:$F$10000)</f>
        <v>0</v>
      </c>
      <c r="Z328" s="65">
        <f>SUMPRODUCT(('[2]Prog 89'!$C$5:$C$10000=A328)*'[2]Prog 89'!$G$5:$H$10000)</f>
        <v>0</v>
      </c>
    </row>
    <row r="329" spans="1:26" ht="12.75" customHeight="1" x14ac:dyDescent="0.25">
      <c r="A329" s="64">
        <v>70042</v>
      </c>
      <c r="B329" s="81">
        <f>VLOOKUP(A329,'[2]Pop commune'!$A$4:$G$3833,7,FALSE)</f>
        <v>20.519480519480602</v>
      </c>
      <c r="C329" s="82">
        <f>VLOOKUP(A329,'[2]Pop commune'!$A$4:$H$3833,5,FALSE)</f>
        <v>14.36363636363642</v>
      </c>
      <c r="D329" s="83">
        <f t="shared" si="11"/>
        <v>6.1558441558441803</v>
      </c>
      <c r="E329" s="83">
        <f>VLOOKUP(A329,'[2]Pop commune'!$A$4:$G$3833,6,FALSE)</f>
        <v>6.1558441558441803</v>
      </c>
      <c r="F329" s="83">
        <f t="shared" si="12"/>
        <v>79.000000000000313</v>
      </c>
      <c r="G329" s="83">
        <f>VLOOKUP(A329,'[2]Pop commune'!$A$4:$G$3833,4,FALSE)</f>
        <v>79.000000000000313</v>
      </c>
      <c r="H329" s="64">
        <v>70</v>
      </c>
      <c r="I329" s="122">
        <v>700784895</v>
      </c>
      <c r="J329" s="91" t="s">
        <v>1013</v>
      </c>
      <c r="K329" s="91"/>
      <c r="L329" s="92" t="s">
        <v>1007</v>
      </c>
      <c r="M329" s="65" t="s">
        <v>1008</v>
      </c>
      <c r="N329" s="65" t="s">
        <v>662</v>
      </c>
      <c r="O329" s="64">
        <v>700785306</v>
      </c>
      <c r="P329" s="94" t="s">
        <v>815</v>
      </c>
      <c r="Q329" s="90">
        <v>1</v>
      </c>
      <c r="X329" s="65" t="s">
        <v>733</v>
      </c>
      <c r="Y329" s="65">
        <f>SUMPRODUCT(('[2]Prog 89'!$C$5:$C$10000=A329)*'[2]Prog 89'!$E$5:$F$10000)</f>
        <v>0</v>
      </c>
      <c r="Z329" s="65">
        <f>SUMPRODUCT(('[2]Prog 89'!$C$5:$C$10000=A329)*'[2]Prog 89'!$G$5:$H$10000)</f>
        <v>0</v>
      </c>
    </row>
    <row r="330" spans="1:26" ht="12.75" customHeight="1" x14ac:dyDescent="0.25">
      <c r="A330" s="64">
        <v>70046</v>
      </c>
      <c r="B330" s="81">
        <f>VLOOKUP(A330,'[2]Pop commune'!$A$4:$G$3833,7,FALSE)</f>
        <v>87.758720930232727</v>
      </c>
      <c r="C330" s="82">
        <f>VLOOKUP(A330,'[2]Pop commune'!$A$4:$H$3833,5,FALSE)</f>
        <v>54.470930232558239</v>
      </c>
      <c r="D330" s="83">
        <f t="shared" si="11"/>
        <v>33.287790697674481</v>
      </c>
      <c r="E330" s="83">
        <f>VLOOKUP(A330,'[2]Pop commune'!$A$4:$G$3833,6,FALSE)</f>
        <v>33.287790697674481</v>
      </c>
      <c r="F330" s="83">
        <f t="shared" si="12"/>
        <v>347.00000000000063</v>
      </c>
      <c r="G330" s="83">
        <f>VLOOKUP(A330,'[2]Pop commune'!$A$4:$G$3833,4,FALSE)</f>
        <v>347.00000000000063</v>
      </c>
      <c r="H330" s="64">
        <v>70</v>
      </c>
      <c r="I330" s="122">
        <v>700784895</v>
      </c>
      <c r="J330" s="91" t="s">
        <v>1014</v>
      </c>
      <c r="K330" s="91"/>
      <c r="L330" s="92" t="s">
        <v>1010</v>
      </c>
      <c r="M330" s="65" t="s">
        <v>1008</v>
      </c>
      <c r="N330" s="65" t="s">
        <v>662</v>
      </c>
      <c r="O330" s="64">
        <v>700785306</v>
      </c>
      <c r="P330" s="94" t="s">
        <v>815</v>
      </c>
      <c r="Q330" s="90">
        <v>1</v>
      </c>
      <c r="X330" s="65" t="s">
        <v>733</v>
      </c>
      <c r="Y330" s="65">
        <f>SUMPRODUCT(('[2]Prog 89'!$C$5:$C$10000=A330)*'[2]Prog 89'!$E$5:$F$10000)</f>
        <v>0</v>
      </c>
      <c r="Z330" s="65">
        <f>SUMPRODUCT(('[2]Prog 89'!$C$5:$C$10000=A330)*'[2]Prog 89'!$G$5:$H$10000)</f>
        <v>0</v>
      </c>
    </row>
    <row r="331" spans="1:26" ht="12.75" customHeight="1" x14ac:dyDescent="0.25">
      <c r="A331" s="64">
        <v>70072</v>
      </c>
      <c r="B331" s="81">
        <f>VLOOKUP(A331,'[2]Pop commune'!$A$4:$G$3833,7,FALSE)</f>
        <v>28.55421686746989</v>
      </c>
      <c r="C331" s="82">
        <f>VLOOKUP(A331,'[2]Pop commune'!$A$4:$H$3833,5,FALSE)</f>
        <v>19.987951807228924</v>
      </c>
      <c r="D331" s="83">
        <f t="shared" si="11"/>
        <v>8.5662650602409673</v>
      </c>
      <c r="E331" s="83">
        <f>VLOOKUP(A331,'[2]Pop commune'!$A$4:$G$3833,6,FALSE)</f>
        <v>8.5662650602409673</v>
      </c>
      <c r="F331" s="83">
        <f t="shared" si="12"/>
        <v>79</v>
      </c>
      <c r="G331" s="83">
        <f>VLOOKUP(A331,'[2]Pop commune'!$A$4:$G$3833,4,FALSE)</f>
        <v>79</v>
      </c>
      <c r="H331" s="64">
        <v>70</v>
      </c>
      <c r="I331" s="122">
        <v>700784895</v>
      </c>
      <c r="J331" s="91" t="s">
        <v>1015</v>
      </c>
      <c r="K331" s="91"/>
      <c r="L331" s="92" t="s">
        <v>1007</v>
      </c>
      <c r="M331" s="65" t="s">
        <v>1008</v>
      </c>
      <c r="N331" s="65" t="s">
        <v>662</v>
      </c>
      <c r="O331" s="64">
        <v>700785306</v>
      </c>
      <c r="P331" s="94" t="s">
        <v>815</v>
      </c>
      <c r="Q331" s="90">
        <v>1</v>
      </c>
      <c r="X331" s="65" t="s">
        <v>733</v>
      </c>
      <c r="Y331" s="65">
        <f>SUMPRODUCT(('[2]Prog 89'!$C$5:$C$10000=A331)*'[2]Prog 89'!$E$5:$F$10000)</f>
        <v>0</v>
      </c>
      <c r="Z331" s="65">
        <f>SUMPRODUCT(('[2]Prog 89'!$C$5:$C$10000=A331)*'[2]Prog 89'!$G$5:$H$10000)</f>
        <v>0</v>
      </c>
    </row>
    <row r="332" spans="1:26" ht="12.75" customHeight="1" x14ac:dyDescent="0.25">
      <c r="A332" s="64">
        <v>70077</v>
      </c>
      <c r="B332" s="81">
        <f>VLOOKUP(A332,'[2]Pop commune'!$A$4:$G$3833,7,FALSE)</f>
        <v>78.336134453781497</v>
      </c>
      <c r="C332" s="82">
        <f>VLOOKUP(A332,'[2]Pop commune'!$A$4:$H$3833,5,FALSE)</f>
        <v>44.621848739495789</v>
      </c>
      <c r="D332" s="83">
        <f t="shared" si="11"/>
        <v>33.714285714285708</v>
      </c>
      <c r="E332" s="83">
        <f>VLOOKUP(A332,'[2]Pop commune'!$A$4:$G$3833,6,FALSE)</f>
        <v>33.714285714285708</v>
      </c>
      <c r="F332" s="83">
        <f t="shared" si="12"/>
        <v>236</v>
      </c>
      <c r="G332" s="83">
        <f>VLOOKUP(A332,'[2]Pop commune'!$A$4:$G$3833,4,FALSE)</f>
        <v>236</v>
      </c>
      <c r="H332" s="64">
        <v>70</v>
      </c>
      <c r="I332" s="122">
        <v>700784895</v>
      </c>
      <c r="J332" s="91" t="s">
        <v>1016</v>
      </c>
      <c r="K332" s="91"/>
      <c r="L332" s="92" t="s">
        <v>1007</v>
      </c>
      <c r="M332" s="65" t="s">
        <v>1008</v>
      </c>
      <c r="N332" s="65" t="s">
        <v>662</v>
      </c>
      <c r="O332" s="64">
        <v>700785306</v>
      </c>
      <c r="P332" s="94" t="s">
        <v>815</v>
      </c>
      <c r="Q332" s="90">
        <v>1</v>
      </c>
      <c r="X332" s="65" t="s">
        <v>733</v>
      </c>
      <c r="Y332" s="65">
        <f>SUMPRODUCT(('[2]Prog 89'!$C$5:$C$10000=A332)*'[2]Prog 89'!$E$5:$F$10000)</f>
        <v>0</v>
      </c>
      <c r="Z332" s="65">
        <f>SUMPRODUCT(('[2]Prog 89'!$C$5:$C$10000=A332)*'[2]Prog 89'!$G$5:$H$10000)</f>
        <v>0</v>
      </c>
    </row>
    <row r="333" spans="1:26" ht="12.75" customHeight="1" x14ac:dyDescent="0.25">
      <c r="A333" s="64">
        <v>70111</v>
      </c>
      <c r="B333" s="81">
        <f>VLOOKUP(A333,'[2]Pop commune'!$A$4:$G$3833,7,FALSE)</f>
        <v>55.220883534136647</v>
      </c>
      <c r="C333" s="82">
        <f>VLOOKUP(A333,'[2]Pop commune'!$A$4:$H$3833,5,FALSE)</f>
        <v>37.148594377510108</v>
      </c>
      <c r="D333" s="83">
        <f t="shared" si="11"/>
        <v>18.072289156626539</v>
      </c>
      <c r="E333" s="83">
        <f>VLOOKUP(A333,'[2]Pop commune'!$A$4:$G$3833,6,FALSE)</f>
        <v>18.072289156626539</v>
      </c>
      <c r="F333" s="83">
        <f t="shared" si="12"/>
        <v>250</v>
      </c>
      <c r="G333" s="83">
        <f>VLOOKUP(A333,'[2]Pop commune'!$A$4:$G$3833,4,FALSE)</f>
        <v>250</v>
      </c>
      <c r="H333" s="64">
        <v>70</v>
      </c>
      <c r="I333" s="122">
        <v>700784895</v>
      </c>
      <c r="J333" s="91" t="s">
        <v>1017</v>
      </c>
      <c r="K333" s="91"/>
      <c r="L333" s="92" t="s">
        <v>1007</v>
      </c>
      <c r="M333" s="65" t="s">
        <v>1008</v>
      </c>
      <c r="N333" s="65" t="s">
        <v>662</v>
      </c>
      <c r="O333" s="64">
        <v>700785306</v>
      </c>
      <c r="P333" s="94" t="s">
        <v>815</v>
      </c>
      <c r="Q333" s="90">
        <v>1</v>
      </c>
      <c r="X333" s="65" t="s">
        <v>733</v>
      </c>
      <c r="Y333" s="65">
        <f>SUMPRODUCT(('[2]Prog 89'!$C$5:$C$10000=A333)*'[2]Prog 89'!$E$5:$F$10000)</f>
        <v>0</v>
      </c>
      <c r="Z333" s="65">
        <f>SUMPRODUCT(('[2]Prog 89'!$C$5:$C$10000=A333)*'[2]Prog 89'!$G$5:$H$10000)</f>
        <v>0</v>
      </c>
    </row>
    <row r="334" spans="1:26" ht="12.75" customHeight="1" x14ac:dyDescent="0.25">
      <c r="A334" s="64">
        <v>70115</v>
      </c>
      <c r="B334" s="81">
        <f>VLOOKUP(A334,'[2]Pop commune'!$A$4:$G$3833,7,FALSE)</f>
        <v>39.709090909090982</v>
      </c>
      <c r="C334" s="82">
        <f>VLOOKUP(A334,'[2]Pop commune'!$A$4:$H$3833,5,FALSE)</f>
        <v>31.563636363636419</v>
      </c>
      <c r="D334" s="83">
        <f t="shared" si="11"/>
        <v>8.1454545454545606</v>
      </c>
      <c r="E334" s="83">
        <f>VLOOKUP(A334,'[2]Pop commune'!$A$4:$G$3833,6,FALSE)</f>
        <v>8.1454545454545606</v>
      </c>
      <c r="F334" s="83">
        <f t="shared" si="12"/>
        <v>224</v>
      </c>
      <c r="G334" s="83">
        <f>VLOOKUP(A334,'[2]Pop commune'!$A$4:$G$3833,4,FALSE)</f>
        <v>224</v>
      </c>
      <c r="H334" s="64">
        <v>70</v>
      </c>
      <c r="I334" s="122">
        <v>700784895</v>
      </c>
      <c r="J334" s="91" t="s">
        <v>1018</v>
      </c>
      <c r="K334" s="91"/>
      <c r="L334" s="92" t="s">
        <v>1007</v>
      </c>
      <c r="M334" s="65" t="s">
        <v>1008</v>
      </c>
      <c r="N334" s="65" t="s">
        <v>662</v>
      </c>
      <c r="O334" s="64">
        <v>700785306</v>
      </c>
      <c r="P334" s="94" t="s">
        <v>815</v>
      </c>
      <c r="Q334" s="90">
        <v>1</v>
      </c>
      <c r="X334" s="65" t="s">
        <v>733</v>
      </c>
      <c r="Y334" s="65">
        <f>SUMPRODUCT(('[2]Prog 89'!$C$5:$C$10000=A334)*'[2]Prog 89'!$E$5:$F$10000)</f>
        <v>0</v>
      </c>
      <c r="Z334" s="65">
        <f>SUMPRODUCT(('[2]Prog 89'!$C$5:$C$10000=A334)*'[2]Prog 89'!$G$5:$H$10000)</f>
        <v>0</v>
      </c>
    </row>
    <row r="335" spans="1:26" ht="12.75" customHeight="1" x14ac:dyDescent="0.25">
      <c r="A335" s="64">
        <v>70162</v>
      </c>
      <c r="B335" s="81">
        <f>VLOOKUP(A335,'[2]Pop commune'!$A$4:$G$3833,7,FALSE)</f>
        <v>110.82045929018784</v>
      </c>
      <c r="C335" s="82">
        <f>VLOOKUP(A335,'[2]Pop commune'!$A$4:$H$3833,5,FALSE)</f>
        <v>79.302713987473865</v>
      </c>
      <c r="D335" s="83">
        <f t="shared" si="11"/>
        <v>31.517745302713969</v>
      </c>
      <c r="E335" s="83">
        <f>VLOOKUP(A335,'[2]Pop commune'!$A$4:$G$3833,6,FALSE)</f>
        <v>31.517745302713969</v>
      </c>
      <c r="F335" s="83">
        <f t="shared" si="12"/>
        <v>487</v>
      </c>
      <c r="G335" s="83">
        <f>VLOOKUP(A335,'[2]Pop commune'!$A$4:$G$3833,4,FALSE)</f>
        <v>487</v>
      </c>
      <c r="H335" s="64">
        <v>70</v>
      </c>
      <c r="I335" s="122">
        <v>700784895</v>
      </c>
      <c r="J335" s="91" t="s">
        <v>1019</v>
      </c>
      <c r="K335" s="91"/>
      <c r="L335" s="92" t="s">
        <v>1007</v>
      </c>
      <c r="M335" s="65" t="s">
        <v>1008</v>
      </c>
      <c r="N335" s="65" t="s">
        <v>662</v>
      </c>
      <c r="O335" s="64">
        <v>700785306</v>
      </c>
      <c r="P335" s="94" t="s">
        <v>815</v>
      </c>
      <c r="Q335" s="90">
        <v>1</v>
      </c>
      <c r="X335" s="65" t="s">
        <v>733</v>
      </c>
      <c r="Y335" s="65">
        <f>SUMPRODUCT(('[2]Prog 89'!$C$5:$C$10000=A335)*'[2]Prog 89'!$E$5:$F$10000)</f>
        <v>0</v>
      </c>
      <c r="Z335" s="65">
        <f>SUMPRODUCT(('[2]Prog 89'!$C$5:$C$10000=A335)*'[2]Prog 89'!$G$5:$H$10000)</f>
        <v>0</v>
      </c>
    </row>
    <row r="336" spans="1:26" ht="12.75" customHeight="1" x14ac:dyDescent="0.25">
      <c r="A336" s="64">
        <v>70180</v>
      </c>
      <c r="B336" s="81">
        <f>VLOOKUP(A336,'[2]Pop commune'!$A$4:$G$3833,7,FALSE)</f>
        <v>129.8583877995643</v>
      </c>
      <c r="C336" s="82">
        <f>VLOOKUP(A336,'[2]Pop commune'!$A$4:$H$3833,5,FALSE)</f>
        <v>84.259259259259267</v>
      </c>
      <c r="D336" s="83">
        <f t="shared" si="11"/>
        <v>45.599128540305017</v>
      </c>
      <c r="E336" s="83">
        <f>VLOOKUP(A336,'[2]Pop commune'!$A$4:$G$3833,6,FALSE)</f>
        <v>45.599128540305017</v>
      </c>
      <c r="F336" s="83">
        <f t="shared" si="12"/>
        <v>455</v>
      </c>
      <c r="G336" s="83">
        <f>VLOOKUP(A336,'[2]Pop commune'!$A$4:$G$3833,4,FALSE)</f>
        <v>455</v>
      </c>
      <c r="H336" s="64">
        <v>70</v>
      </c>
      <c r="I336" s="122">
        <v>700784895</v>
      </c>
      <c r="J336" s="91" t="s">
        <v>1020</v>
      </c>
      <c r="K336" s="91"/>
      <c r="L336" s="92" t="s">
        <v>1007</v>
      </c>
      <c r="M336" s="65" t="s">
        <v>1008</v>
      </c>
      <c r="N336" s="65" t="s">
        <v>662</v>
      </c>
      <c r="O336" s="64">
        <v>700785306</v>
      </c>
      <c r="P336" s="94" t="s">
        <v>815</v>
      </c>
      <c r="Q336" s="90">
        <v>1</v>
      </c>
      <c r="X336" s="65" t="s">
        <v>733</v>
      </c>
      <c r="Y336" s="65">
        <f>SUMPRODUCT(('[2]Prog 89'!$C$5:$C$10000=A336)*'[2]Prog 89'!$E$5:$F$10000)</f>
        <v>0</v>
      </c>
      <c r="Z336" s="65">
        <f>SUMPRODUCT(('[2]Prog 89'!$C$5:$C$10000=A336)*'[2]Prog 89'!$G$5:$H$10000)</f>
        <v>0</v>
      </c>
    </row>
    <row r="337" spans="1:26" ht="12.75" customHeight="1" x14ac:dyDescent="0.25">
      <c r="A337" s="64">
        <v>70186</v>
      </c>
      <c r="B337" s="81">
        <f>VLOOKUP(A337,'[2]Pop commune'!$A$4:$G$3833,7,FALSE)</f>
        <v>13</v>
      </c>
      <c r="C337" s="82">
        <f>VLOOKUP(A337,'[2]Pop commune'!$A$4:$H$3833,5,FALSE)</f>
        <v>11</v>
      </c>
      <c r="D337" s="83">
        <f t="shared" si="11"/>
        <v>2</v>
      </c>
      <c r="E337" s="83">
        <f>VLOOKUP(A337,'[2]Pop commune'!$A$4:$G$3833,6,FALSE)</f>
        <v>2</v>
      </c>
      <c r="F337" s="83">
        <f t="shared" si="12"/>
        <v>78</v>
      </c>
      <c r="G337" s="83">
        <f>VLOOKUP(A337,'[2]Pop commune'!$A$4:$G$3833,4,FALSE)</f>
        <v>78</v>
      </c>
      <c r="H337" s="64">
        <v>70</v>
      </c>
      <c r="I337" s="122">
        <v>700784895</v>
      </c>
      <c r="J337" s="91" t="s">
        <v>1021</v>
      </c>
      <c r="K337" s="91"/>
      <c r="L337" s="92" t="s">
        <v>874</v>
      </c>
      <c r="M337" s="65" t="s">
        <v>1008</v>
      </c>
      <c r="N337" s="65" t="s">
        <v>662</v>
      </c>
      <c r="O337" s="64">
        <v>700785306</v>
      </c>
      <c r="P337" s="94" t="s">
        <v>815</v>
      </c>
      <c r="Q337" s="90">
        <v>1</v>
      </c>
      <c r="X337" s="65" t="s">
        <v>733</v>
      </c>
      <c r="Y337" s="65">
        <f>SUMPRODUCT(('[2]Prog 89'!$C$5:$C$10000=A337)*'[2]Prog 89'!$E$5:$F$10000)</f>
        <v>0</v>
      </c>
      <c r="Z337" s="65">
        <f>SUMPRODUCT(('[2]Prog 89'!$C$5:$C$10000=A337)*'[2]Prog 89'!$G$5:$H$10000)</f>
        <v>0</v>
      </c>
    </row>
    <row r="338" spans="1:26" ht="12.75" customHeight="1" x14ac:dyDescent="0.25">
      <c r="A338" s="64">
        <v>70187</v>
      </c>
      <c r="B338" s="81">
        <f>VLOOKUP(A338,'[2]Pop commune'!$A$4:$G$3833,7,FALSE)</f>
        <v>59.489419963649993</v>
      </c>
      <c r="C338" s="82">
        <f>VLOOKUP(A338,'[2]Pop commune'!$A$4:$H$3833,5,FALSE)</f>
        <v>44.137311585933865</v>
      </c>
      <c r="D338" s="83">
        <f t="shared" si="11"/>
        <v>15.352108377716128</v>
      </c>
      <c r="E338" s="83">
        <f>VLOOKUP(A338,'[2]Pop commune'!$A$4:$G$3833,6,FALSE)</f>
        <v>15.352108377716128</v>
      </c>
      <c r="F338" s="83">
        <f t="shared" si="12"/>
        <v>238</v>
      </c>
      <c r="G338" s="83">
        <f>VLOOKUP(A338,'[2]Pop commune'!$A$4:$G$3833,4,FALSE)</f>
        <v>238</v>
      </c>
      <c r="H338" s="64">
        <v>70</v>
      </c>
      <c r="I338" s="122">
        <v>700784895</v>
      </c>
      <c r="J338" s="91" t="s">
        <v>1022</v>
      </c>
      <c r="K338" s="91"/>
      <c r="L338" s="92" t="s">
        <v>1007</v>
      </c>
      <c r="M338" s="65" t="s">
        <v>1008</v>
      </c>
      <c r="N338" s="65" t="s">
        <v>662</v>
      </c>
      <c r="O338" s="64">
        <v>700785306</v>
      </c>
      <c r="P338" s="94" t="s">
        <v>815</v>
      </c>
      <c r="Q338" s="90">
        <v>1</v>
      </c>
      <c r="X338" s="65" t="s">
        <v>733</v>
      </c>
      <c r="Y338" s="65">
        <f>SUMPRODUCT(('[2]Prog 89'!$C$5:$C$10000=A338)*'[2]Prog 89'!$E$5:$F$10000)</f>
        <v>0</v>
      </c>
      <c r="Z338" s="65">
        <f>SUMPRODUCT(('[2]Prog 89'!$C$5:$C$10000=A338)*'[2]Prog 89'!$G$5:$H$10000)</f>
        <v>0</v>
      </c>
    </row>
    <row r="339" spans="1:26" ht="12.75" customHeight="1" x14ac:dyDescent="0.25">
      <c r="A339" s="64">
        <v>70199</v>
      </c>
      <c r="B339" s="81">
        <f>VLOOKUP(A339,'[2]Pop commune'!$A$4:$G$3833,7,FALSE)</f>
        <v>24</v>
      </c>
      <c r="C339" s="82">
        <f>VLOOKUP(A339,'[2]Pop commune'!$A$4:$H$3833,5,FALSE)</f>
        <v>17</v>
      </c>
      <c r="D339" s="83">
        <f t="shared" si="11"/>
        <v>7</v>
      </c>
      <c r="E339" s="83">
        <f>VLOOKUP(A339,'[2]Pop commune'!$A$4:$G$3833,6,FALSE)</f>
        <v>7</v>
      </c>
      <c r="F339" s="83">
        <f t="shared" si="12"/>
        <v>102</v>
      </c>
      <c r="G339" s="83">
        <f>VLOOKUP(A339,'[2]Pop commune'!$A$4:$G$3833,4,FALSE)</f>
        <v>102</v>
      </c>
      <c r="H339" s="64">
        <v>70</v>
      </c>
      <c r="I339" s="122">
        <v>700784895</v>
      </c>
      <c r="J339" s="91" t="s">
        <v>1023</v>
      </c>
      <c r="K339" s="91"/>
      <c r="L339" s="92" t="s">
        <v>1007</v>
      </c>
      <c r="M339" s="65" t="s">
        <v>1008</v>
      </c>
      <c r="N339" s="65" t="s">
        <v>662</v>
      </c>
      <c r="O339" s="64">
        <v>700785306</v>
      </c>
      <c r="P339" s="94" t="s">
        <v>815</v>
      </c>
      <c r="Q339" s="90">
        <v>1</v>
      </c>
      <c r="X339" s="65" t="s">
        <v>733</v>
      </c>
      <c r="Y339" s="65">
        <f>SUMPRODUCT(('[2]Prog 89'!$C$5:$C$10000=A339)*'[2]Prog 89'!$E$5:$F$10000)</f>
        <v>0</v>
      </c>
      <c r="Z339" s="65">
        <f>SUMPRODUCT(('[2]Prog 89'!$C$5:$C$10000=A339)*'[2]Prog 89'!$G$5:$H$10000)</f>
        <v>0</v>
      </c>
    </row>
    <row r="340" spans="1:26" ht="12.75" customHeight="1" x14ac:dyDescent="0.25">
      <c r="A340" s="64">
        <v>70219</v>
      </c>
      <c r="B340" s="81">
        <f>VLOOKUP(A340,'[2]Pop commune'!$A$4:$G$3833,7,FALSE)</f>
        <v>166.00013276049532</v>
      </c>
      <c r="C340" s="82">
        <f>VLOOKUP(A340,'[2]Pop commune'!$A$4:$H$3833,5,FALSE)</f>
        <v>102.00008157572604</v>
      </c>
      <c r="D340" s="83">
        <f t="shared" si="11"/>
        <v>64.000051184769276</v>
      </c>
      <c r="E340" s="83">
        <f>VLOOKUP(A340,'[2]Pop commune'!$A$4:$G$3833,6,FALSE)</f>
        <v>64.000051184769276</v>
      </c>
      <c r="F340" s="83">
        <f t="shared" si="12"/>
        <v>712.0000000000008</v>
      </c>
      <c r="G340" s="83">
        <f>VLOOKUP(A340,'[2]Pop commune'!$A$4:$G$3833,4,FALSE)</f>
        <v>712.0000000000008</v>
      </c>
      <c r="H340" s="64">
        <v>70</v>
      </c>
      <c r="I340" s="122">
        <v>700784895</v>
      </c>
      <c r="J340" s="91" t="s">
        <v>1024</v>
      </c>
      <c r="K340" s="91"/>
      <c r="L340" s="92" t="s">
        <v>1007</v>
      </c>
      <c r="M340" s="65" t="s">
        <v>1008</v>
      </c>
      <c r="N340" s="65" t="s">
        <v>662</v>
      </c>
      <c r="O340" s="64">
        <v>700785306</v>
      </c>
      <c r="P340" s="94" t="s">
        <v>815</v>
      </c>
      <c r="Q340" s="90">
        <v>1</v>
      </c>
      <c r="X340" s="65" t="s">
        <v>733</v>
      </c>
      <c r="Y340" s="65">
        <f>SUMPRODUCT(('[2]Prog 89'!$C$5:$C$10000=A340)*'[2]Prog 89'!$E$5:$F$10000)</f>
        <v>0</v>
      </c>
      <c r="Z340" s="65">
        <f>SUMPRODUCT(('[2]Prog 89'!$C$5:$C$10000=A340)*'[2]Prog 89'!$G$5:$H$10000)</f>
        <v>0</v>
      </c>
    </row>
    <row r="341" spans="1:26" ht="12.75" customHeight="1" x14ac:dyDescent="0.25">
      <c r="A341" s="64">
        <v>70226</v>
      </c>
      <c r="B341" s="81">
        <f>VLOOKUP(A341,'[2]Pop commune'!$A$4:$G$3833,7,FALSE)</f>
        <v>87.326732673267301</v>
      </c>
      <c r="C341" s="82">
        <f>VLOOKUP(A341,'[2]Pop commune'!$A$4:$H$3833,5,FALSE)</f>
        <v>67.920792079207899</v>
      </c>
      <c r="D341" s="83">
        <f t="shared" si="11"/>
        <v>19.405940594059398</v>
      </c>
      <c r="E341" s="83">
        <f>VLOOKUP(A341,'[2]Pop commune'!$A$4:$G$3833,6,FALSE)</f>
        <v>19.405940594059398</v>
      </c>
      <c r="F341" s="83">
        <f t="shared" si="12"/>
        <v>294</v>
      </c>
      <c r="G341" s="83">
        <f>VLOOKUP(A341,'[2]Pop commune'!$A$4:$G$3833,4,FALSE)</f>
        <v>294</v>
      </c>
      <c r="H341" s="64">
        <v>70</v>
      </c>
      <c r="I341" s="122">
        <v>700784895</v>
      </c>
      <c r="J341" s="91" t="s">
        <v>1025</v>
      </c>
      <c r="K341" s="91"/>
      <c r="L341" s="92" t="s">
        <v>1007</v>
      </c>
      <c r="M341" s="65" t="s">
        <v>1008</v>
      </c>
      <c r="N341" s="65" t="s">
        <v>662</v>
      </c>
      <c r="O341" s="64">
        <v>700785306</v>
      </c>
      <c r="P341" s="94" t="s">
        <v>815</v>
      </c>
      <c r="Q341" s="90">
        <v>1</v>
      </c>
      <c r="X341" s="65" t="s">
        <v>733</v>
      </c>
      <c r="Y341" s="65">
        <f>SUMPRODUCT(('[2]Prog 89'!$C$5:$C$10000=A341)*'[2]Prog 89'!$E$5:$F$10000)</f>
        <v>0</v>
      </c>
      <c r="Z341" s="65">
        <f>SUMPRODUCT(('[2]Prog 89'!$C$5:$C$10000=A341)*'[2]Prog 89'!$G$5:$H$10000)</f>
        <v>0</v>
      </c>
    </row>
    <row r="342" spans="1:26" ht="12.75" customHeight="1" x14ac:dyDescent="0.25">
      <c r="A342" s="64">
        <v>70229</v>
      </c>
      <c r="B342" s="81">
        <f>VLOOKUP(A342,'[2]Pop commune'!$A$4:$G$3833,7,FALSE)</f>
        <v>80.137931034482733</v>
      </c>
      <c r="C342" s="82">
        <f>VLOOKUP(A342,'[2]Pop commune'!$A$4:$H$3833,5,FALSE)</f>
        <v>52.13793103448274</v>
      </c>
      <c r="D342" s="83">
        <f t="shared" si="11"/>
        <v>27.999999999999989</v>
      </c>
      <c r="E342" s="83">
        <f>VLOOKUP(A342,'[2]Pop commune'!$A$4:$G$3833,6,FALSE)</f>
        <v>27.999999999999989</v>
      </c>
      <c r="F342" s="83">
        <f t="shared" si="12"/>
        <v>252</v>
      </c>
      <c r="G342" s="83">
        <f>VLOOKUP(A342,'[2]Pop commune'!$A$4:$G$3833,4,FALSE)</f>
        <v>252</v>
      </c>
      <c r="H342" s="64">
        <v>70</v>
      </c>
      <c r="I342" s="122">
        <v>700784895</v>
      </c>
      <c r="J342" s="91" t="s">
        <v>1026</v>
      </c>
      <c r="K342" s="91"/>
      <c r="L342" s="92" t="s">
        <v>1010</v>
      </c>
      <c r="M342" s="65" t="s">
        <v>1008</v>
      </c>
      <c r="N342" s="65" t="s">
        <v>662</v>
      </c>
      <c r="O342" s="64">
        <v>700785306</v>
      </c>
      <c r="P342" s="94" t="s">
        <v>815</v>
      </c>
      <c r="Q342" s="90">
        <v>1</v>
      </c>
      <c r="X342" s="65" t="s">
        <v>733</v>
      </c>
      <c r="Y342" s="65">
        <f>SUMPRODUCT(('[2]Prog 89'!$C$5:$C$10000=A342)*'[2]Prog 89'!$E$5:$F$10000)</f>
        <v>0</v>
      </c>
      <c r="Z342" s="65">
        <f>SUMPRODUCT(('[2]Prog 89'!$C$5:$C$10000=A342)*'[2]Prog 89'!$G$5:$H$10000)</f>
        <v>0</v>
      </c>
    </row>
    <row r="343" spans="1:26" ht="12.75" customHeight="1" x14ac:dyDescent="0.25">
      <c r="A343" s="64">
        <v>70262</v>
      </c>
      <c r="B343" s="81">
        <f>VLOOKUP(A343,'[2]Pop commune'!$A$4:$G$3833,7,FALSE)</f>
        <v>40.541899441340775</v>
      </c>
      <c r="C343" s="82">
        <f>VLOOKUP(A343,'[2]Pop commune'!$A$4:$H$3833,5,FALSE)</f>
        <v>27.687150837988824</v>
      </c>
      <c r="D343" s="83">
        <f t="shared" si="11"/>
        <v>12.854748603351954</v>
      </c>
      <c r="E343" s="83">
        <f>VLOOKUP(A343,'[2]Pop commune'!$A$4:$G$3833,6,FALSE)</f>
        <v>12.854748603351954</v>
      </c>
      <c r="F343" s="83">
        <f t="shared" si="12"/>
        <v>177</v>
      </c>
      <c r="G343" s="83">
        <f>VLOOKUP(A343,'[2]Pop commune'!$A$4:$G$3833,4,FALSE)</f>
        <v>177</v>
      </c>
      <c r="H343" s="64">
        <v>70</v>
      </c>
      <c r="I343" s="122">
        <v>700784895</v>
      </c>
      <c r="J343" s="91" t="s">
        <v>1027</v>
      </c>
      <c r="K343" s="91"/>
      <c r="L343" s="92" t="s">
        <v>1010</v>
      </c>
      <c r="M343" s="65" t="s">
        <v>1008</v>
      </c>
      <c r="N343" s="65" t="s">
        <v>662</v>
      </c>
      <c r="O343" s="64">
        <v>700785306</v>
      </c>
      <c r="P343" s="94" t="s">
        <v>815</v>
      </c>
      <c r="Q343" s="90">
        <v>1</v>
      </c>
      <c r="X343" s="65" t="s">
        <v>733</v>
      </c>
      <c r="Y343" s="65">
        <f>SUMPRODUCT(('[2]Prog 89'!$C$5:$C$10000=A343)*'[2]Prog 89'!$E$5:$F$10000)</f>
        <v>0</v>
      </c>
      <c r="Z343" s="65">
        <f>SUMPRODUCT(('[2]Prog 89'!$C$5:$C$10000=A343)*'[2]Prog 89'!$G$5:$H$10000)</f>
        <v>0</v>
      </c>
    </row>
    <row r="344" spans="1:26" ht="12.75" customHeight="1" x14ac:dyDescent="0.25">
      <c r="A344" s="64">
        <v>70264</v>
      </c>
      <c r="B344" s="81">
        <f>VLOOKUP(A344,'[2]Pop commune'!$A$4:$G$3833,7,FALSE)</f>
        <v>25</v>
      </c>
      <c r="C344" s="82">
        <f>VLOOKUP(A344,'[2]Pop commune'!$A$4:$H$3833,5,FALSE)</f>
        <v>20</v>
      </c>
      <c r="D344" s="83">
        <f t="shared" si="11"/>
        <v>5</v>
      </c>
      <c r="E344" s="83">
        <f>VLOOKUP(A344,'[2]Pop commune'!$A$4:$G$3833,6,FALSE)</f>
        <v>5</v>
      </c>
      <c r="F344" s="83">
        <f t="shared" si="12"/>
        <v>60</v>
      </c>
      <c r="G344" s="83">
        <f>VLOOKUP(A344,'[2]Pop commune'!$A$4:$G$3833,4,FALSE)</f>
        <v>60</v>
      </c>
      <c r="H344" s="64">
        <v>70</v>
      </c>
      <c r="I344" s="122">
        <v>700784895</v>
      </c>
      <c r="J344" s="91" t="s">
        <v>1028</v>
      </c>
      <c r="K344" s="91"/>
      <c r="L344" s="92" t="s">
        <v>1007</v>
      </c>
      <c r="M344" s="65" t="s">
        <v>1008</v>
      </c>
      <c r="N344" s="65" t="s">
        <v>662</v>
      </c>
      <c r="O344" s="64">
        <v>700785306</v>
      </c>
      <c r="P344" s="94" t="s">
        <v>815</v>
      </c>
      <c r="Q344" s="90">
        <v>1</v>
      </c>
      <c r="X344" s="65" t="s">
        <v>733</v>
      </c>
      <c r="Y344" s="65">
        <f>SUMPRODUCT(('[2]Prog 89'!$C$5:$C$10000=A344)*'[2]Prog 89'!$E$5:$F$10000)</f>
        <v>0</v>
      </c>
      <c r="Z344" s="65">
        <f>SUMPRODUCT(('[2]Prog 89'!$C$5:$C$10000=A344)*'[2]Prog 89'!$G$5:$H$10000)</f>
        <v>0</v>
      </c>
    </row>
    <row r="345" spans="1:26" ht="12.75" customHeight="1" x14ac:dyDescent="0.25">
      <c r="A345" s="64">
        <v>70271</v>
      </c>
      <c r="B345" s="81">
        <f>VLOOKUP(A345,'[2]Pop commune'!$A$4:$G$3833,7,FALSE)</f>
        <v>128.069651741293</v>
      </c>
      <c r="C345" s="82">
        <f>VLOOKUP(A345,'[2]Pop commune'!$A$4:$H$3833,5,FALSE)</f>
        <v>87.129353233830471</v>
      </c>
      <c r="D345" s="83">
        <f t="shared" si="11"/>
        <v>40.940298507462515</v>
      </c>
      <c r="E345" s="83">
        <f>VLOOKUP(A345,'[2]Pop commune'!$A$4:$G$3833,6,FALSE)</f>
        <v>40.940298507462515</v>
      </c>
      <c r="F345" s="83">
        <f t="shared" si="12"/>
        <v>421.99999999999818</v>
      </c>
      <c r="G345" s="83">
        <f>VLOOKUP(A345,'[2]Pop commune'!$A$4:$G$3833,4,FALSE)</f>
        <v>421.99999999999818</v>
      </c>
      <c r="H345" s="64">
        <v>70</v>
      </c>
      <c r="I345" s="122">
        <v>700784895</v>
      </c>
      <c r="J345" s="91" t="s">
        <v>1029</v>
      </c>
      <c r="K345" s="91"/>
      <c r="L345" s="92" t="s">
        <v>1007</v>
      </c>
      <c r="M345" s="65" t="s">
        <v>1008</v>
      </c>
      <c r="N345" s="65" t="s">
        <v>662</v>
      </c>
      <c r="O345" s="64">
        <v>700785306</v>
      </c>
      <c r="P345" s="94" t="s">
        <v>815</v>
      </c>
      <c r="Q345" s="90">
        <v>1</v>
      </c>
      <c r="X345" s="65" t="s">
        <v>733</v>
      </c>
      <c r="Y345" s="65">
        <f>SUMPRODUCT(('[2]Prog 89'!$C$5:$C$10000=A345)*'[2]Prog 89'!$E$5:$F$10000)</f>
        <v>0</v>
      </c>
      <c r="Z345" s="65">
        <f>SUMPRODUCT(('[2]Prog 89'!$C$5:$C$10000=A345)*'[2]Prog 89'!$G$5:$H$10000)</f>
        <v>0</v>
      </c>
    </row>
    <row r="346" spans="1:26" ht="12.75" customHeight="1" x14ac:dyDescent="0.25">
      <c r="A346" s="64">
        <v>70273</v>
      </c>
      <c r="B346" s="81">
        <f>VLOOKUP(A346,'[2]Pop commune'!$A$4:$G$3833,7,FALSE)</f>
        <v>22.892307692307696</v>
      </c>
      <c r="C346" s="82">
        <f>VLOOKUP(A346,'[2]Pop commune'!$A$4:$H$3833,5,FALSE)</f>
        <v>14.30769230769231</v>
      </c>
      <c r="D346" s="83">
        <f t="shared" si="11"/>
        <v>8.5846153846153861</v>
      </c>
      <c r="E346" s="83">
        <f>VLOOKUP(A346,'[2]Pop commune'!$A$4:$G$3833,6,FALSE)</f>
        <v>8.5846153846153861</v>
      </c>
      <c r="F346" s="83">
        <f t="shared" si="12"/>
        <v>62</v>
      </c>
      <c r="G346" s="83">
        <f>VLOOKUP(A346,'[2]Pop commune'!$A$4:$G$3833,4,FALSE)</f>
        <v>62</v>
      </c>
      <c r="H346" s="64">
        <v>70</v>
      </c>
      <c r="I346" s="122">
        <v>700784895</v>
      </c>
      <c r="J346" s="91" t="s">
        <v>1030</v>
      </c>
      <c r="K346" s="91"/>
      <c r="L346" s="92" t="s">
        <v>1007</v>
      </c>
      <c r="M346" s="65" t="s">
        <v>1008</v>
      </c>
      <c r="N346" s="65" t="s">
        <v>662</v>
      </c>
      <c r="O346" s="64">
        <v>700785306</v>
      </c>
      <c r="P346" s="94" t="s">
        <v>815</v>
      </c>
      <c r="Q346" s="90">
        <v>1</v>
      </c>
      <c r="X346" s="65" t="s">
        <v>733</v>
      </c>
      <c r="Y346" s="65">
        <f>SUMPRODUCT(('[2]Prog 89'!$C$5:$C$10000=A346)*'[2]Prog 89'!$E$5:$F$10000)</f>
        <v>0</v>
      </c>
      <c r="Z346" s="65">
        <f>SUMPRODUCT(('[2]Prog 89'!$C$5:$C$10000=A346)*'[2]Prog 89'!$G$5:$H$10000)</f>
        <v>0</v>
      </c>
    </row>
    <row r="347" spans="1:26" ht="12.75" customHeight="1" x14ac:dyDescent="0.25">
      <c r="A347" s="64">
        <v>70276</v>
      </c>
      <c r="B347" s="81">
        <f>VLOOKUP(A347,'[2]Pop commune'!$A$4:$G$3833,7,FALSE)</f>
        <v>50.74876847290642</v>
      </c>
      <c r="C347" s="82">
        <f>VLOOKUP(A347,'[2]Pop commune'!$A$4:$H$3833,5,FALSE)</f>
        <v>38.807881773399032</v>
      </c>
      <c r="D347" s="83">
        <f t="shared" si="11"/>
        <v>11.940886699507391</v>
      </c>
      <c r="E347" s="83">
        <f>VLOOKUP(A347,'[2]Pop commune'!$A$4:$G$3833,6,FALSE)</f>
        <v>11.940886699507391</v>
      </c>
      <c r="F347" s="83">
        <f t="shared" si="12"/>
        <v>202</v>
      </c>
      <c r="G347" s="83">
        <f>VLOOKUP(A347,'[2]Pop commune'!$A$4:$G$3833,4,FALSE)</f>
        <v>202</v>
      </c>
      <c r="H347" s="64">
        <v>70</v>
      </c>
      <c r="I347" s="122">
        <v>700784895</v>
      </c>
      <c r="J347" s="91" t="s">
        <v>1031</v>
      </c>
      <c r="K347" s="91"/>
      <c r="L347" s="92" t="s">
        <v>1007</v>
      </c>
      <c r="M347" s="65" t="s">
        <v>1008</v>
      </c>
      <c r="N347" s="65" t="s">
        <v>662</v>
      </c>
      <c r="O347" s="64">
        <v>700785306</v>
      </c>
      <c r="P347" s="94" t="s">
        <v>815</v>
      </c>
      <c r="Q347" s="90">
        <v>1</v>
      </c>
      <c r="X347" s="65" t="s">
        <v>733</v>
      </c>
      <c r="Y347" s="65">
        <f>SUMPRODUCT(('[2]Prog 89'!$C$5:$C$10000=A347)*'[2]Prog 89'!$E$5:$F$10000)</f>
        <v>0</v>
      </c>
      <c r="Z347" s="65">
        <f>SUMPRODUCT(('[2]Prog 89'!$C$5:$C$10000=A347)*'[2]Prog 89'!$G$5:$H$10000)</f>
        <v>0</v>
      </c>
    </row>
    <row r="348" spans="1:26" ht="12.75" customHeight="1" x14ac:dyDescent="0.25">
      <c r="A348" s="64">
        <v>70277</v>
      </c>
      <c r="B348" s="81">
        <f>VLOOKUP(A348,'[2]Pop commune'!$A$4:$G$3833,7,FALSE)</f>
        <v>93.103448275862107</v>
      </c>
      <c r="C348" s="82">
        <f>VLOOKUP(A348,'[2]Pop commune'!$A$4:$H$3833,5,FALSE)</f>
        <v>71.379310344827616</v>
      </c>
      <c r="D348" s="83">
        <f t="shared" si="11"/>
        <v>21.724137931034491</v>
      </c>
      <c r="E348" s="83">
        <f>VLOOKUP(A348,'[2]Pop commune'!$A$4:$G$3833,6,FALSE)</f>
        <v>21.724137931034491</v>
      </c>
      <c r="F348" s="83">
        <f t="shared" si="12"/>
        <v>390</v>
      </c>
      <c r="G348" s="83">
        <f>VLOOKUP(A348,'[2]Pop commune'!$A$4:$G$3833,4,FALSE)</f>
        <v>390</v>
      </c>
      <c r="H348" s="64">
        <v>70</v>
      </c>
      <c r="I348" s="122">
        <v>700784895</v>
      </c>
      <c r="J348" s="91" t="s">
        <v>1032</v>
      </c>
      <c r="K348" s="91"/>
      <c r="L348" s="92" t="s">
        <v>1007</v>
      </c>
      <c r="M348" s="65" t="s">
        <v>1008</v>
      </c>
      <c r="N348" s="65" t="s">
        <v>662</v>
      </c>
      <c r="O348" s="64">
        <v>700785306</v>
      </c>
      <c r="P348" s="94" t="s">
        <v>815</v>
      </c>
      <c r="Q348" s="90">
        <v>1</v>
      </c>
      <c r="X348" s="65" t="s">
        <v>733</v>
      </c>
      <c r="Y348" s="65">
        <f>SUMPRODUCT(('[2]Prog 89'!$C$5:$C$10000=A348)*'[2]Prog 89'!$E$5:$F$10000)</f>
        <v>0</v>
      </c>
      <c r="Z348" s="65">
        <f>SUMPRODUCT(('[2]Prog 89'!$C$5:$C$10000=A348)*'[2]Prog 89'!$G$5:$H$10000)</f>
        <v>0</v>
      </c>
    </row>
    <row r="349" spans="1:26" ht="12.75" customHeight="1" x14ac:dyDescent="0.25">
      <c r="A349" s="64">
        <v>70303</v>
      </c>
      <c r="B349" s="81">
        <f>VLOOKUP(A349,'[2]Pop commune'!$A$4:$G$3833,7,FALSE)</f>
        <v>19</v>
      </c>
      <c r="C349" s="82">
        <f>VLOOKUP(A349,'[2]Pop commune'!$A$4:$H$3833,5,FALSE)</f>
        <v>11</v>
      </c>
      <c r="D349" s="83">
        <f t="shared" si="11"/>
        <v>8</v>
      </c>
      <c r="E349" s="83">
        <f>VLOOKUP(A349,'[2]Pop commune'!$A$4:$G$3833,6,FALSE)</f>
        <v>8</v>
      </c>
      <c r="F349" s="83">
        <f t="shared" si="12"/>
        <v>145</v>
      </c>
      <c r="G349" s="83">
        <f>VLOOKUP(A349,'[2]Pop commune'!$A$4:$G$3833,4,FALSE)</f>
        <v>145</v>
      </c>
      <c r="H349" s="64">
        <v>70</v>
      </c>
      <c r="I349" s="122">
        <v>700784895</v>
      </c>
      <c r="J349" s="91" t="s">
        <v>1033</v>
      </c>
      <c r="K349" s="91"/>
      <c r="L349" s="92" t="s">
        <v>1007</v>
      </c>
      <c r="M349" s="65" t="s">
        <v>1008</v>
      </c>
      <c r="N349" s="65" t="s">
        <v>662</v>
      </c>
      <c r="O349" s="64">
        <v>700785306</v>
      </c>
      <c r="P349" s="94" t="s">
        <v>815</v>
      </c>
      <c r="Q349" s="90">
        <v>1</v>
      </c>
      <c r="X349" s="65" t="s">
        <v>733</v>
      </c>
      <c r="Y349" s="65">
        <f>SUMPRODUCT(('[2]Prog 89'!$C$5:$C$10000=A349)*'[2]Prog 89'!$E$5:$F$10000)</f>
        <v>0</v>
      </c>
      <c r="Z349" s="65">
        <f>SUMPRODUCT(('[2]Prog 89'!$C$5:$C$10000=A349)*'[2]Prog 89'!$G$5:$H$10000)</f>
        <v>0</v>
      </c>
    </row>
    <row r="350" spans="1:26" ht="12.75" customHeight="1" x14ac:dyDescent="0.25">
      <c r="A350" s="64">
        <v>70307</v>
      </c>
      <c r="B350" s="81">
        <f>VLOOKUP(A350,'[2]Pop commune'!$A$4:$G$3833,7,FALSE)</f>
        <v>34</v>
      </c>
      <c r="C350" s="82">
        <f>VLOOKUP(A350,'[2]Pop commune'!$A$4:$H$3833,5,FALSE)</f>
        <v>20</v>
      </c>
      <c r="D350" s="83">
        <f t="shared" si="11"/>
        <v>14</v>
      </c>
      <c r="E350" s="83">
        <f>VLOOKUP(A350,'[2]Pop commune'!$A$4:$G$3833,6,FALSE)</f>
        <v>14</v>
      </c>
      <c r="F350" s="83">
        <f t="shared" si="12"/>
        <v>127</v>
      </c>
      <c r="G350" s="83">
        <f>VLOOKUP(A350,'[2]Pop commune'!$A$4:$G$3833,4,FALSE)</f>
        <v>127</v>
      </c>
      <c r="H350" s="64">
        <v>70</v>
      </c>
      <c r="I350" s="122">
        <v>700784895</v>
      </c>
      <c r="J350" s="91" t="s">
        <v>1034</v>
      </c>
      <c r="K350" s="91"/>
      <c r="L350" s="92" t="s">
        <v>1007</v>
      </c>
      <c r="M350" s="65" t="s">
        <v>1008</v>
      </c>
      <c r="N350" s="65" t="s">
        <v>662</v>
      </c>
      <c r="O350" s="64">
        <v>700785306</v>
      </c>
      <c r="P350" s="94" t="s">
        <v>815</v>
      </c>
      <c r="Q350" s="90">
        <v>1</v>
      </c>
      <c r="X350" s="65" t="s">
        <v>733</v>
      </c>
      <c r="Y350" s="65">
        <f>SUMPRODUCT(('[2]Prog 89'!$C$5:$C$10000=A350)*'[2]Prog 89'!$E$5:$F$10000)</f>
        <v>0</v>
      </c>
      <c r="Z350" s="65">
        <f>SUMPRODUCT(('[2]Prog 89'!$C$5:$C$10000=A350)*'[2]Prog 89'!$G$5:$H$10000)</f>
        <v>0</v>
      </c>
    </row>
    <row r="351" spans="1:26" ht="12.75" customHeight="1" x14ac:dyDescent="0.25">
      <c r="A351" s="64">
        <v>70317</v>
      </c>
      <c r="B351" s="81">
        <f>VLOOKUP(A351,'[2]Pop commune'!$A$4:$G$3833,7,FALSE)</f>
        <v>44.035714285714299</v>
      </c>
      <c r="C351" s="82">
        <f>VLOOKUP(A351,'[2]Pop commune'!$A$4:$H$3833,5,FALSE)</f>
        <v>30.3357142857143</v>
      </c>
      <c r="D351" s="83">
        <f t="shared" si="11"/>
        <v>13.7</v>
      </c>
      <c r="E351" s="83">
        <f>VLOOKUP(A351,'[2]Pop commune'!$A$4:$G$3833,6,FALSE)</f>
        <v>13.7</v>
      </c>
      <c r="F351" s="83">
        <f t="shared" si="12"/>
        <v>137</v>
      </c>
      <c r="G351" s="83">
        <f>VLOOKUP(A351,'[2]Pop commune'!$A$4:$G$3833,4,FALSE)</f>
        <v>137</v>
      </c>
      <c r="H351" s="64">
        <v>70</v>
      </c>
      <c r="I351" s="122">
        <v>700784895</v>
      </c>
      <c r="J351" s="91" t="s">
        <v>1035</v>
      </c>
      <c r="K351" s="91"/>
      <c r="L351" s="92" t="s">
        <v>1007</v>
      </c>
      <c r="M351" s="65" t="s">
        <v>1008</v>
      </c>
      <c r="N351" s="65" t="s">
        <v>662</v>
      </c>
      <c r="O351" s="64">
        <v>700785306</v>
      </c>
      <c r="P351" s="94" t="s">
        <v>815</v>
      </c>
      <c r="Q351" s="90">
        <v>1</v>
      </c>
      <c r="X351" s="65" t="s">
        <v>733</v>
      </c>
      <c r="Y351" s="65">
        <f>SUMPRODUCT(('[2]Prog 89'!$C$5:$C$10000=A351)*'[2]Prog 89'!$E$5:$F$10000)</f>
        <v>0</v>
      </c>
      <c r="Z351" s="65">
        <f>SUMPRODUCT(('[2]Prog 89'!$C$5:$C$10000=A351)*'[2]Prog 89'!$G$5:$H$10000)</f>
        <v>0</v>
      </c>
    </row>
    <row r="352" spans="1:26" ht="12.75" customHeight="1" x14ac:dyDescent="0.25">
      <c r="A352" s="64">
        <v>70332</v>
      </c>
      <c r="B352" s="81">
        <f>VLOOKUP(A352,'[2]Pop commune'!$A$4:$G$3833,7,FALSE)</f>
        <v>11.25581395348839</v>
      </c>
      <c r="C352" s="82">
        <f>VLOOKUP(A352,'[2]Pop commune'!$A$4:$H$3833,5,FALSE)</f>
        <v>6.1395348837209403</v>
      </c>
      <c r="D352" s="83">
        <f t="shared" si="11"/>
        <v>5.1162790697674501</v>
      </c>
      <c r="E352" s="83">
        <f>VLOOKUP(A352,'[2]Pop commune'!$A$4:$G$3833,6,FALSE)</f>
        <v>5.1162790697674501</v>
      </c>
      <c r="F352" s="83">
        <f t="shared" si="12"/>
        <v>44.000000000000071</v>
      </c>
      <c r="G352" s="83">
        <f>VLOOKUP(A352,'[2]Pop commune'!$A$4:$G$3833,4,FALSE)</f>
        <v>44.000000000000071</v>
      </c>
      <c r="H352" s="64">
        <v>70</v>
      </c>
      <c r="I352" s="122">
        <v>700784895</v>
      </c>
      <c r="J352" s="91" t="s">
        <v>1036</v>
      </c>
      <c r="K352" s="91"/>
      <c r="L352" s="92" t="s">
        <v>1007</v>
      </c>
      <c r="M352" s="65" t="s">
        <v>1008</v>
      </c>
      <c r="N352" s="65" t="s">
        <v>662</v>
      </c>
      <c r="O352" s="64">
        <v>700785306</v>
      </c>
      <c r="P352" s="94" t="s">
        <v>815</v>
      </c>
      <c r="Q352" s="90">
        <v>1</v>
      </c>
      <c r="X352" s="65" t="s">
        <v>733</v>
      </c>
      <c r="Y352" s="65">
        <f>SUMPRODUCT(('[2]Prog 89'!$C$5:$C$10000=A352)*'[2]Prog 89'!$E$5:$F$10000)</f>
        <v>0</v>
      </c>
      <c r="Z352" s="65">
        <f>SUMPRODUCT(('[2]Prog 89'!$C$5:$C$10000=A352)*'[2]Prog 89'!$G$5:$H$10000)</f>
        <v>0</v>
      </c>
    </row>
    <row r="353" spans="1:26" ht="12.75" customHeight="1" x14ac:dyDescent="0.25">
      <c r="A353" s="64">
        <v>70336</v>
      </c>
      <c r="B353" s="81">
        <f>VLOOKUP(A353,'[2]Pop commune'!$A$4:$G$3833,7,FALSE)</f>
        <v>47</v>
      </c>
      <c r="C353" s="82">
        <f>VLOOKUP(A353,'[2]Pop commune'!$A$4:$H$3833,5,FALSE)</f>
        <v>35</v>
      </c>
      <c r="D353" s="83">
        <f t="shared" si="11"/>
        <v>12</v>
      </c>
      <c r="E353" s="83">
        <f>VLOOKUP(A353,'[2]Pop commune'!$A$4:$G$3833,6,FALSE)</f>
        <v>12</v>
      </c>
      <c r="F353" s="83">
        <f t="shared" si="12"/>
        <v>154</v>
      </c>
      <c r="G353" s="83">
        <f>VLOOKUP(A353,'[2]Pop commune'!$A$4:$G$3833,4,FALSE)</f>
        <v>154</v>
      </c>
      <c r="H353" s="64">
        <v>70</v>
      </c>
      <c r="I353" s="122">
        <v>700784895</v>
      </c>
      <c r="J353" s="91" t="s">
        <v>1037</v>
      </c>
      <c r="K353" s="91"/>
      <c r="L353" s="92" t="s">
        <v>1007</v>
      </c>
      <c r="M353" s="65" t="s">
        <v>1008</v>
      </c>
      <c r="N353" s="65" t="s">
        <v>662</v>
      </c>
      <c r="O353" s="64">
        <v>700785306</v>
      </c>
      <c r="P353" s="94" t="s">
        <v>815</v>
      </c>
      <c r="Q353" s="90">
        <v>1</v>
      </c>
      <c r="X353" s="65" t="s">
        <v>733</v>
      </c>
      <c r="Y353" s="65">
        <f>SUMPRODUCT(('[2]Prog 89'!$C$5:$C$10000=A353)*'[2]Prog 89'!$E$5:$F$10000)</f>
        <v>0</v>
      </c>
      <c r="Z353" s="65">
        <f>SUMPRODUCT(('[2]Prog 89'!$C$5:$C$10000=A353)*'[2]Prog 89'!$G$5:$H$10000)</f>
        <v>0</v>
      </c>
    </row>
    <row r="354" spans="1:26" ht="12.75" customHeight="1" x14ac:dyDescent="0.25">
      <c r="A354" s="64">
        <v>70347</v>
      </c>
      <c r="B354" s="81">
        <f>VLOOKUP(A354,'[2]Pop commune'!$A$4:$G$3833,7,FALSE)</f>
        <v>87.353115727002773</v>
      </c>
      <c r="C354" s="82">
        <f>VLOOKUP(A354,'[2]Pop commune'!$A$4:$H$3833,5,FALSE)</f>
        <v>55.394658753709081</v>
      </c>
      <c r="D354" s="83">
        <f t="shared" si="11"/>
        <v>31.9584569732937</v>
      </c>
      <c r="E354" s="83">
        <f>VLOOKUP(A354,'[2]Pop commune'!$A$4:$G$3833,6,FALSE)</f>
        <v>31.9584569732937</v>
      </c>
      <c r="F354" s="83">
        <f t="shared" si="12"/>
        <v>358.9999999999992</v>
      </c>
      <c r="G354" s="83">
        <f>VLOOKUP(A354,'[2]Pop commune'!$A$4:$G$3833,4,FALSE)</f>
        <v>358.9999999999992</v>
      </c>
      <c r="H354" s="64">
        <v>70</v>
      </c>
      <c r="I354" s="122">
        <v>700784895</v>
      </c>
      <c r="J354" s="91" t="s">
        <v>1038</v>
      </c>
      <c r="K354" s="91"/>
      <c r="L354" s="92" t="s">
        <v>1007</v>
      </c>
      <c r="M354" s="65" t="s">
        <v>1008</v>
      </c>
      <c r="N354" s="65" t="s">
        <v>662</v>
      </c>
      <c r="O354" s="64">
        <v>700785306</v>
      </c>
      <c r="P354" s="94" t="s">
        <v>815</v>
      </c>
      <c r="Q354" s="90">
        <v>1</v>
      </c>
      <c r="X354" s="65" t="s">
        <v>733</v>
      </c>
      <c r="Y354" s="65">
        <f>SUMPRODUCT(('[2]Prog 89'!$C$5:$C$10000=A354)*'[2]Prog 89'!$E$5:$F$10000)</f>
        <v>0</v>
      </c>
      <c r="Z354" s="65">
        <f>SUMPRODUCT(('[2]Prog 89'!$C$5:$C$10000=A354)*'[2]Prog 89'!$G$5:$H$10000)</f>
        <v>0</v>
      </c>
    </row>
    <row r="355" spans="1:26" ht="12.75" customHeight="1" x14ac:dyDescent="0.25">
      <c r="A355" s="64">
        <v>70349</v>
      </c>
      <c r="B355" s="81">
        <f>VLOOKUP(A355,'[2]Pop commune'!$A$4:$G$3833,7,FALSE)</f>
        <v>47.467828177751059</v>
      </c>
      <c r="C355" s="82">
        <f>VLOOKUP(A355,'[2]Pop commune'!$A$4:$H$3833,5,FALSE)</f>
        <v>32.318521312511358</v>
      </c>
      <c r="D355" s="83">
        <f t="shared" si="11"/>
        <v>15.1493068652397</v>
      </c>
      <c r="E355" s="83">
        <f>VLOOKUP(A355,'[2]Pop commune'!$A$4:$G$3833,6,FALSE)</f>
        <v>15.1493068652397</v>
      </c>
      <c r="F355" s="83">
        <f t="shared" si="12"/>
        <v>225</v>
      </c>
      <c r="G355" s="83">
        <f>VLOOKUP(A355,'[2]Pop commune'!$A$4:$G$3833,4,FALSE)</f>
        <v>225</v>
      </c>
      <c r="H355" s="64">
        <v>70</v>
      </c>
      <c r="I355" s="122">
        <v>700784895</v>
      </c>
      <c r="J355" s="91" t="s">
        <v>1039</v>
      </c>
      <c r="K355" s="91"/>
      <c r="L355" s="92" t="s">
        <v>1007</v>
      </c>
      <c r="M355" s="65" t="s">
        <v>1008</v>
      </c>
      <c r="N355" s="65" t="s">
        <v>662</v>
      </c>
      <c r="O355" s="64">
        <v>700785306</v>
      </c>
      <c r="P355" s="94" t="s">
        <v>815</v>
      </c>
      <c r="Q355" s="90">
        <v>1</v>
      </c>
      <c r="X355" s="65" t="s">
        <v>733</v>
      </c>
      <c r="Y355" s="65">
        <f>SUMPRODUCT(('[2]Prog 89'!$C$5:$C$10000=A355)*'[2]Prog 89'!$E$5:$F$10000)</f>
        <v>0</v>
      </c>
      <c r="Z355" s="65">
        <f>SUMPRODUCT(('[2]Prog 89'!$C$5:$C$10000=A355)*'[2]Prog 89'!$G$5:$H$10000)</f>
        <v>0</v>
      </c>
    </row>
    <row r="356" spans="1:26" ht="12.75" customHeight="1" x14ac:dyDescent="0.25">
      <c r="A356" s="64">
        <v>70351</v>
      </c>
      <c r="B356" s="81">
        <f>VLOOKUP(A356,'[2]Pop commune'!$A$4:$G$3833,7,FALSE)</f>
        <v>60</v>
      </c>
      <c r="C356" s="82">
        <f>VLOOKUP(A356,'[2]Pop commune'!$A$4:$H$3833,5,FALSE)</f>
        <v>36</v>
      </c>
      <c r="D356" s="83">
        <f t="shared" si="11"/>
        <v>24</v>
      </c>
      <c r="E356" s="83">
        <f>VLOOKUP(A356,'[2]Pop commune'!$A$4:$G$3833,6,FALSE)</f>
        <v>24</v>
      </c>
      <c r="F356" s="83">
        <f t="shared" si="12"/>
        <v>249</v>
      </c>
      <c r="G356" s="83">
        <f>VLOOKUP(A356,'[2]Pop commune'!$A$4:$G$3833,4,FALSE)</f>
        <v>249</v>
      </c>
      <c r="H356" s="64">
        <v>70</v>
      </c>
      <c r="I356" s="122">
        <v>700784895</v>
      </c>
      <c r="J356" s="91" t="s">
        <v>1040</v>
      </c>
      <c r="K356" s="91"/>
      <c r="L356" s="92" t="s">
        <v>1010</v>
      </c>
      <c r="M356" s="65" t="s">
        <v>1008</v>
      </c>
      <c r="N356" s="65" t="s">
        <v>662</v>
      </c>
      <c r="O356" s="64">
        <v>700785306</v>
      </c>
      <c r="P356" s="94" t="s">
        <v>815</v>
      </c>
      <c r="Q356" s="90">
        <v>1</v>
      </c>
      <c r="X356" s="65" t="s">
        <v>733</v>
      </c>
      <c r="Y356" s="65">
        <f>SUMPRODUCT(('[2]Prog 89'!$C$5:$C$10000=A356)*'[2]Prog 89'!$E$5:$F$10000)</f>
        <v>0</v>
      </c>
      <c r="Z356" s="65">
        <f>SUMPRODUCT(('[2]Prog 89'!$C$5:$C$10000=A356)*'[2]Prog 89'!$G$5:$H$10000)</f>
        <v>0</v>
      </c>
    </row>
    <row r="357" spans="1:26" ht="12.75" customHeight="1" x14ac:dyDescent="0.25">
      <c r="A357" s="64">
        <v>70364</v>
      </c>
      <c r="B357" s="81">
        <f>VLOOKUP(A357,'[2]Pop commune'!$A$4:$G$3833,7,FALSE)</f>
        <v>37</v>
      </c>
      <c r="C357" s="82">
        <f>VLOOKUP(A357,'[2]Pop commune'!$A$4:$H$3833,5,FALSE)</f>
        <v>17</v>
      </c>
      <c r="D357" s="83">
        <f t="shared" si="11"/>
        <v>20</v>
      </c>
      <c r="E357" s="83">
        <f>VLOOKUP(A357,'[2]Pop commune'!$A$4:$G$3833,6,FALSE)</f>
        <v>20</v>
      </c>
      <c r="F357" s="83">
        <f t="shared" si="12"/>
        <v>128</v>
      </c>
      <c r="G357" s="83">
        <f>VLOOKUP(A357,'[2]Pop commune'!$A$4:$G$3833,4,FALSE)</f>
        <v>128</v>
      </c>
      <c r="H357" s="64">
        <v>70</v>
      </c>
      <c r="I357" s="122">
        <v>700784895</v>
      </c>
      <c r="J357" s="91" t="s">
        <v>1041</v>
      </c>
      <c r="K357" s="91"/>
      <c r="L357" s="92" t="s">
        <v>1007</v>
      </c>
      <c r="M357" s="65" t="s">
        <v>1008</v>
      </c>
      <c r="N357" s="65" t="s">
        <v>662</v>
      </c>
      <c r="O357" s="64">
        <v>700785306</v>
      </c>
      <c r="P357" s="94" t="s">
        <v>815</v>
      </c>
      <c r="Q357" s="90">
        <v>1</v>
      </c>
      <c r="X357" s="65" t="s">
        <v>733</v>
      </c>
      <c r="Y357" s="65">
        <f>SUMPRODUCT(('[2]Prog 89'!$C$5:$C$10000=A357)*'[2]Prog 89'!$E$5:$F$10000)</f>
        <v>0</v>
      </c>
      <c r="Z357" s="65">
        <f>SUMPRODUCT(('[2]Prog 89'!$C$5:$C$10000=A357)*'[2]Prog 89'!$G$5:$H$10000)</f>
        <v>0</v>
      </c>
    </row>
    <row r="358" spans="1:26" ht="12.75" customHeight="1" x14ac:dyDescent="0.25">
      <c r="A358" s="64">
        <v>70390</v>
      </c>
      <c r="B358" s="81">
        <f>VLOOKUP(A358,'[2]Pop commune'!$A$4:$G$3833,7,FALSE)</f>
        <v>125</v>
      </c>
      <c r="C358" s="82">
        <f>VLOOKUP(A358,'[2]Pop commune'!$A$4:$H$3833,5,FALSE)</f>
        <v>82</v>
      </c>
      <c r="D358" s="83">
        <f t="shared" si="11"/>
        <v>43</v>
      </c>
      <c r="E358" s="83">
        <f>VLOOKUP(A358,'[2]Pop commune'!$A$4:$G$3833,6,FALSE)</f>
        <v>43</v>
      </c>
      <c r="F358" s="83">
        <f t="shared" si="12"/>
        <v>481</v>
      </c>
      <c r="G358" s="83">
        <f>VLOOKUP(A358,'[2]Pop commune'!$A$4:$G$3833,4,FALSE)</f>
        <v>481</v>
      </c>
      <c r="H358" s="64">
        <v>70</v>
      </c>
      <c r="I358" s="122">
        <v>700784895</v>
      </c>
      <c r="J358" s="91" t="s">
        <v>1042</v>
      </c>
      <c r="K358" s="91"/>
      <c r="L358" s="92" t="s">
        <v>1007</v>
      </c>
      <c r="M358" s="65" t="s">
        <v>1008</v>
      </c>
      <c r="N358" s="65" t="s">
        <v>662</v>
      </c>
      <c r="O358" s="64">
        <v>700785306</v>
      </c>
      <c r="P358" s="94" t="s">
        <v>815</v>
      </c>
      <c r="Q358" s="90">
        <v>1</v>
      </c>
      <c r="X358" s="65" t="s">
        <v>733</v>
      </c>
      <c r="Y358" s="65">
        <f>SUMPRODUCT(('[2]Prog 89'!$C$5:$C$10000=A358)*'[2]Prog 89'!$E$5:$F$10000)</f>
        <v>0</v>
      </c>
      <c r="Z358" s="65">
        <f>SUMPRODUCT(('[2]Prog 89'!$C$5:$C$10000=A358)*'[2]Prog 89'!$G$5:$H$10000)</f>
        <v>0</v>
      </c>
    </row>
    <row r="359" spans="1:26" ht="12.75" customHeight="1" x14ac:dyDescent="0.25">
      <c r="A359" s="64">
        <v>70395</v>
      </c>
      <c r="B359" s="81">
        <f>VLOOKUP(A359,'[2]Pop commune'!$A$4:$G$3833,7,FALSE)</f>
        <v>18</v>
      </c>
      <c r="C359" s="82">
        <f>VLOOKUP(A359,'[2]Pop commune'!$A$4:$H$3833,5,FALSE)</f>
        <v>13</v>
      </c>
      <c r="D359" s="83">
        <f t="shared" si="11"/>
        <v>5</v>
      </c>
      <c r="E359" s="83">
        <f>VLOOKUP(A359,'[2]Pop commune'!$A$4:$G$3833,6,FALSE)</f>
        <v>5</v>
      </c>
      <c r="F359" s="83">
        <f t="shared" si="12"/>
        <v>62</v>
      </c>
      <c r="G359" s="83">
        <f>VLOOKUP(A359,'[2]Pop commune'!$A$4:$G$3833,4,FALSE)</f>
        <v>62</v>
      </c>
      <c r="H359" s="64">
        <v>70</v>
      </c>
      <c r="I359" s="122">
        <v>700784895</v>
      </c>
      <c r="J359" s="91" t="s">
        <v>1043</v>
      </c>
      <c r="K359" s="91"/>
      <c r="L359" s="92" t="s">
        <v>1007</v>
      </c>
      <c r="M359" s="65" t="s">
        <v>1008</v>
      </c>
      <c r="N359" s="65" t="s">
        <v>662</v>
      </c>
      <c r="O359" s="64">
        <v>700785306</v>
      </c>
      <c r="P359" s="94" t="s">
        <v>815</v>
      </c>
      <c r="Q359" s="90">
        <v>1</v>
      </c>
      <c r="X359" s="65" t="s">
        <v>733</v>
      </c>
      <c r="Y359" s="65">
        <f>SUMPRODUCT(('[2]Prog 89'!$C$5:$C$10000=A359)*'[2]Prog 89'!$E$5:$F$10000)</f>
        <v>0</v>
      </c>
      <c r="Z359" s="65">
        <f>SUMPRODUCT(('[2]Prog 89'!$C$5:$C$10000=A359)*'[2]Prog 89'!$G$5:$H$10000)</f>
        <v>0</v>
      </c>
    </row>
    <row r="360" spans="1:26" ht="12.75" customHeight="1" x14ac:dyDescent="0.25">
      <c r="A360" s="64">
        <v>70396</v>
      </c>
      <c r="B360" s="81">
        <f>VLOOKUP(A360,'[2]Pop commune'!$A$4:$G$3833,7,FALSE)</f>
        <v>16</v>
      </c>
      <c r="C360" s="82">
        <f>VLOOKUP(A360,'[2]Pop commune'!$A$4:$H$3833,5,FALSE)</f>
        <v>11</v>
      </c>
      <c r="D360" s="83">
        <f t="shared" si="11"/>
        <v>5</v>
      </c>
      <c r="E360" s="83">
        <f>VLOOKUP(A360,'[2]Pop commune'!$A$4:$G$3833,6,FALSE)</f>
        <v>5</v>
      </c>
      <c r="F360" s="83">
        <f t="shared" si="12"/>
        <v>38</v>
      </c>
      <c r="G360" s="83">
        <f>VLOOKUP(A360,'[2]Pop commune'!$A$4:$G$3833,4,FALSE)</f>
        <v>38</v>
      </c>
      <c r="H360" s="64">
        <v>70</v>
      </c>
      <c r="I360" s="122">
        <v>700784895</v>
      </c>
      <c r="J360" s="91" t="s">
        <v>1044</v>
      </c>
      <c r="K360" s="91"/>
      <c r="L360" s="92" t="s">
        <v>1007</v>
      </c>
      <c r="M360" s="65" t="s">
        <v>1008</v>
      </c>
      <c r="N360" s="65" t="s">
        <v>662</v>
      </c>
      <c r="O360" s="64">
        <v>700785306</v>
      </c>
      <c r="P360" s="94" t="s">
        <v>815</v>
      </c>
      <c r="Q360" s="90">
        <v>1</v>
      </c>
      <c r="X360" s="65" t="s">
        <v>733</v>
      </c>
      <c r="Y360" s="65">
        <f>SUMPRODUCT(('[2]Prog 89'!$C$5:$C$10000=A360)*'[2]Prog 89'!$E$5:$F$10000)</f>
        <v>0</v>
      </c>
      <c r="Z360" s="65">
        <f>SUMPRODUCT(('[2]Prog 89'!$C$5:$C$10000=A360)*'[2]Prog 89'!$G$5:$H$10000)</f>
        <v>0</v>
      </c>
    </row>
    <row r="361" spans="1:26" ht="12.75" customHeight="1" x14ac:dyDescent="0.25">
      <c r="A361" s="64">
        <v>70416</v>
      </c>
      <c r="B361" s="81">
        <f>VLOOKUP(A361,'[2]Pop commune'!$A$4:$G$3833,7,FALSE)</f>
        <v>47.857142857142854</v>
      </c>
      <c r="C361" s="82">
        <f>VLOOKUP(A361,'[2]Pop commune'!$A$4:$H$3833,5,FALSE)</f>
        <v>35.414285714285711</v>
      </c>
      <c r="D361" s="83">
        <f t="shared" si="11"/>
        <v>12.442857142857141</v>
      </c>
      <c r="E361" s="83">
        <f>VLOOKUP(A361,'[2]Pop commune'!$A$4:$G$3833,6,FALSE)</f>
        <v>12.442857142857141</v>
      </c>
      <c r="F361" s="83">
        <f t="shared" si="12"/>
        <v>201</v>
      </c>
      <c r="G361" s="83">
        <f>VLOOKUP(A361,'[2]Pop commune'!$A$4:$G$3833,4,FALSE)</f>
        <v>201</v>
      </c>
      <c r="H361" s="64">
        <v>70</v>
      </c>
      <c r="I361" s="122">
        <v>700784895</v>
      </c>
      <c r="J361" s="91" t="s">
        <v>1045</v>
      </c>
      <c r="K361" s="91"/>
      <c r="L361" s="92" t="s">
        <v>1010</v>
      </c>
      <c r="M361" s="65" t="s">
        <v>1008</v>
      </c>
      <c r="N361" s="65" t="s">
        <v>662</v>
      </c>
      <c r="O361" s="64">
        <v>700785306</v>
      </c>
      <c r="P361" s="94" t="s">
        <v>815</v>
      </c>
      <c r="Q361" s="90">
        <v>1</v>
      </c>
      <c r="X361" s="65" t="s">
        <v>733</v>
      </c>
      <c r="Y361" s="65">
        <f>SUMPRODUCT(('[2]Prog 89'!$C$5:$C$10000=A361)*'[2]Prog 89'!$E$5:$F$10000)</f>
        <v>0</v>
      </c>
      <c r="Z361" s="65">
        <f>SUMPRODUCT(('[2]Prog 89'!$C$5:$C$10000=A361)*'[2]Prog 89'!$G$5:$H$10000)</f>
        <v>0</v>
      </c>
    </row>
    <row r="362" spans="1:26" ht="12.75" customHeight="1" x14ac:dyDescent="0.25">
      <c r="A362" s="64">
        <v>70420</v>
      </c>
      <c r="B362" s="81">
        <f>VLOOKUP(A362,'[2]Pop commune'!$A$4:$G$3833,7,FALSE)</f>
        <v>15.483870967741936</v>
      </c>
      <c r="C362" s="82">
        <f>VLOOKUP(A362,'[2]Pop commune'!$A$4:$H$3833,5,FALSE)</f>
        <v>9.67741935483871</v>
      </c>
      <c r="D362" s="83">
        <f t="shared" si="11"/>
        <v>5.806451612903226</v>
      </c>
      <c r="E362" s="83">
        <f>VLOOKUP(A362,'[2]Pop commune'!$A$4:$G$3833,6,FALSE)</f>
        <v>5.806451612903226</v>
      </c>
      <c r="F362" s="83">
        <f t="shared" si="12"/>
        <v>60</v>
      </c>
      <c r="G362" s="83">
        <f>VLOOKUP(A362,'[2]Pop commune'!$A$4:$G$3833,4,FALSE)</f>
        <v>60</v>
      </c>
      <c r="H362" s="64">
        <v>70</v>
      </c>
      <c r="I362" s="122">
        <v>700784895</v>
      </c>
      <c r="J362" s="91" t="s">
        <v>1046</v>
      </c>
      <c r="K362" s="91"/>
      <c r="L362" s="92" t="s">
        <v>1007</v>
      </c>
      <c r="M362" s="65" t="s">
        <v>1008</v>
      </c>
      <c r="N362" s="65" t="s">
        <v>662</v>
      </c>
      <c r="O362" s="64">
        <v>700785306</v>
      </c>
      <c r="P362" s="94" t="s">
        <v>815</v>
      </c>
      <c r="Q362" s="90">
        <v>1</v>
      </c>
      <c r="X362" s="65" t="s">
        <v>733</v>
      </c>
      <c r="Y362" s="65">
        <f>SUMPRODUCT(('[2]Prog 89'!$C$5:$C$10000=A362)*'[2]Prog 89'!$E$5:$F$10000)</f>
        <v>0</v>
      </c>
      <c r="Z362" s="65">
        <f>SUMPRODUCT(('[2]Prog 89'!$C$5:$C$10000=A362)*'[2]Prog 89'!$G$5:$H$10000)</f>
        <v>0</v>
      </c>
    </row>
    <row r="363" spans="1:26" ht="12.75" customHeight="1" x14ac:dyDescent="0.25">
      <c r="A363" s="64">
        <v>70462</v>
      </c>
      <c r="B363" s="81">
        <f>VLOOKUP(A363,'[2]Pop commune'!$A$4:$G$3833,7,FALSE)</f>
        <v>21.272727272727209</v>
      </c>
      <c r="C363" s="82">
        <f>VLOOKUP(A363,'[2]Pop commune'!$A$4:$H$3833,5,FALSE)</f>
        <v>15.19480519480515</v>
      </c>
      <c r="D363" s="83">
        <f t="shared" si="11"/>
        <v>6.07792207792206</v>
      </c>
      <c r="E363" s="83">
        <f>VLOOKUP(A363,'[2]Pop commune'!$A$4:$G$3833,6,FALSE)</f>
        <v>6.07792207792206</v>
      </c>
      <c r="F363" s="83">
        <f t="shared" si="12"/>
        <v>77.999999999999773</v>
      </c>
      <c r="G363" s="83">
        <f>VLOOKUP(A363,'[2]Pop commune'!$A$4:$G$3833,4,FALSE)</f>
        <v>77.999999999999773</v>
      </c>
      <c r="H363" s="64">
        <v>70</v>
      </c>
      <c r="I363" s="122">
        <v>700784895</v>
      </c>
      <c r="J363" s="91" t="s">
        <v>1047</v>
      </c>
      <c r="K363" s="91"/>
      <c r="L363" s="92" t="s">
        <v>1007</v>
      </c>
      <c r="M363" s="65" t="s">
        <v>1008</v>
      </c>
      <c r="N363" s="65" t="s">
        <v>662</v>
      </c>
      <c r="O363" s="64">
        <v>700785306</v>
      </c>
      <c r="P363" s="94" t="s">
        <v>815</v>
      </c>
      <c r="Q363" s="90">
        <v>1</v>
      </c>
      <c r="X363" s="65" t="s">
        <v>733</v>
      </c>
      <c r="Y363" s="65">
        <f>SUMPRODUCT(('[2]Prog 89'!$C$5:$C$10000=A363)*'[2]Prog 89'!$E$5:$F$10000)</f>
        <v>0</v>
      </c>
      <c r="Z363" s="65">
        <f>SUMPRODUCT(('[2]Prog 89'!$C$5:$C$10000=A363)*'[2]Prog 89'!$G$5:$H$10000)</f>
        <v>0</v>
      </c>
    </row>
    <row r="364" spans="1:26" ht="12.75" customHeight="1" x14ac:dyDescent="0.25">
      <c r="A364" s="64">
        <v>70474</v>
      </c>
      <c r="B364" s="81">
        <f>VLOOKUP(A364,'[2]Pop commune'!$A$4:$G$3833,7,FALSE)</f>
        <v>43.955555555555463</v>
      </c>
      <c r="C364" s="82">
        <f>VLOOKUP(A364,'[2]Pop commune'!$A$4:$H$3833,5,FALSE)</f>
        <v>30.6666666666666</v>
      </c>
      <c r="D364" s="83">
        <f t="shared" si="11"/>
        <v>13.288888888888861</v>
      </c>
      <c r="E364" s="83">
        <f>VLOOKUP(A364,'[2]Pop commune'!$A$4:$G$3833,6,FALSE)</f>
        <v>13.288888888888861</v>
      </c>
      <c r="F364" s="83">
        <f t="shared" si="12"/>
        <v>138</v>
      </c>
      <c r="G364" s="83">
        <f>VLOOKUP(A364,'[2]Pop commune'!$A$4:$G$3833,4,FALSE)</f>
        <v>138</v>
      </c>
      <c r="H364" s="64">
        <v>70</v>
      </c>
      <c r="I364" s="122">
        <v>700784895</v>
      </c>
      <c r="J364" s="91" t="s">
        <v>1048</v>
      </c>
      <c r="K364" s="91"/>
      <c r="L364" s="92" t="s">
        <v>1007</v>
      </c>
      <c r="M364" s="65" t="s">
        <v>1008</v>
      </c>
      <c r="N364" s="65" t="s">
        <v>662</v>
      </c>
      <c r="O364" s="64">
        <v>700785306</v>
      </c>
      <c r="P364" s="94" t="s">
        <v>815</v>
      </c>
      <c r="Q364" s="90">
        <v>1</v>
      </c>
      <c r="X364" s="65" t="s">
        <v>733</v>
      </c>
      <c r="Y364" s="65">
        <f>SUMPRODUCT(('[2]Prog 89'!$C$5:$C$10000=A364)*'[2]Prog 89'!$E$5:$F$10000)</f>
        <v>0</v>
      </c>
      <c r="Z364" s="65">
        <f>SUMPRODUCT(('[2]Prog 89'!$C$5:$C$10000=A364)*'[2]Prog 89'!$G$5:$H$10000)</f>
        <v>0</v>
      </c>
    </row>
    <row r="365" spans="1:26" ht="12.75" customHeight="1" x14ac:dyDescent="0.25">
      <c r="A365" s="64">
        <v>70484</v>
      </c>
      <c r="B365" s="81">
        <f>VLOOKUP(A365,'[2]Pop commune'!$A$4:$G$3833,7,FALSE)</f>
        <v>44.685714285714269</v>
      </c>
      <c r="C365" s="82">
        <f>VLOOKUP(A365,'[2]Pop commune'!$A$4:$H$3833,5,FALSE)</f>
        <v>31.085714285714271</v>
      </c>
      <c r="D365" s="83">
        <f t="shared" si="11"/>
        <v>13.6</v>
      </c>
      <c r="E365" s="83">
        <f>VLOOKUP(A365,'[2]Pop commune'!$A$4:$G$3833,6,FALSE)</f>
        <v>13.6</v>
      </c>
      <c r="F365" s="83">
        <f t="shared" si="12"/>
        <v>170</v>
      </c>
      <c r="G365" s="83">
        <f>VLOOKUP(A365,'[2]Pop commune'!$A$4:$G$3833,4,FALSE)</f>
        <v>170</v>
      </c>
      <c r="H365" s="64">
        <v>70</v>
      </c>
      <c r="I365" s="122">
        <v>700784895</v>
      </c>
      <c r="J365" s="91" t="s">
        <v>1049</v>
      </c>
      <c r="K365" s="91"/>
      <c r="L365" s="92" t="s">
        <v>1007</v>
      </c>
      <c r="M365" s="65" t="s">
        <v>1008</v>
      </c>
      <c r="N365" s="65" t="s">
        <v>662</v>
      </c>
      <c r="O365" s="64">
        <v>700785306</v>
      </c>
      <c r="P365" s="94" t="s">
        <v>815</v>
      </c>
      <c r="Q365" s="90">
        <v>1</v>
      </c>
      <c r="X365" s="65" t="s">
        <v>733</v>
      </c>
      <c r="Y365" s="65">
        <f>SUMPRODUCT(('[2]Prog 89'!$C$5:$C$10000=A365)*'[2]Prog 89'!$E$5:$F$10000)</f>
        <v>0</v>
      </c>
      <c r="Z365" s="65">
        <f>SUMPRODUCT(('[2]Prog 89'!$C$5:$C$10000=A365)*'[2]Prog 89'!$G$5:$H$10000)</f>
        <v>0</v>
      </c>
    </row>
    <row r="366" spans="1:26" ht="12.75" customHeight="1" x14ac:dyDescent="0.25">
      <c r="A366" s="64">
        <v>70487</v>
      </c>
      <c r="B366" s="81">
        <f>VLOOKUP(A366,'[2]Pop commune'!$A$4:$G$3833,7,FALSE)</f>
        <v>86.909395973154361</v>
      </c>
      <c r="C366" s="82">
        <f>VLOOKUP(A366,'[2]Pop commune'!$A$4:$H$3833,5,FALSE)</f>
        <v>63.473154362416111</v>
      </c>
      <c r="D366" s="83">
        <f t="shared" si="11"/>
        <v>23.436241610738254</v>
      </c>
      <c r="E366" s="83">
        <f>VLOOKUP(A366,'[2]Pop commune'!$A$4:$G$3833,6,FALSE)</f>
        <v>23.436241610738254</v>
      </c>
      <c r="F366" s="83">
        <f t="shared" si="12"/>
        <v>291</v>
      </c>
      <c r="G366" s="83">
        <f>VLOOKUP(A366,'[2]Pop commune'!$A$4:$G$3833,4,FALSE)</f>
        <v>291</v>
      </c>
      <c r="H366" s="64">
        <v>70</v>
      </c>
      <c r="I366" s="122">
        <v>700784895</v>
      </c>
      <c r="J366" s="91" t="s">
        <v>1050</v>
      </c>
      <c r="K366" s="91"/>
      <c r="L366" s="92" t="s">
        <v>1007</v>
      </c>
      <c r="M366" s="65" t="s">
        <v>1008</v>
      </c>
      <c r="N366" s="65" t="s">
        <v>662</v>
      </c>
      <c r="O366" s="64">
        <v>700785306</v>
      </c>
      <c r="P366" s="94" t="s">
        <v>815</v>
      </c>
      <c r="Q366" s="90">
        <v>1</v>
      </c>
      <c r="X366" s="65" t="s">
        <v>733</v>
      </c>
      <c r="Y366" s="65">
        <f>SUMPRODUCT(('[2]Prog 89'!$C$5:$C$10000=A366)*'[2]Prog 89'!$E$5:$F$10000)</f>
        <v>0</v>
      </c>
      <c r="Z366" s="65">
        <f>SUMPRODUCT(('[2]Prog 89'!$C$5:$C$10000=A366)*'[2]Prog 89'!$G$5:$H$10000)</f>
        <v>0</v>
      </c>
    </row>
    <row r="367" spans="1:26" ht="12.75" customHeight="1" x14ac:dyDescent="0.25">
      <c r="A367" s="64">
        <v>70516</v>
      </c>
      <c r="B367" s="81">
        <f>VLOOKUP(A367,'[2]Pop commune'!$A$4:$G$3833,7,FALSE)</f>
        <v>74.136186770427997</v>
      </c>
      <c r="C367" s="82">
        <f>VLOOKUP(A367,'[2]Pop commune'!$A$4:$H$3833,5,FALSE)</f>
        <v>46.715953307392979</v>
      </c>
      <c r="D367" s="83">
        <f t="shared" si="11"/>
        <v>27.420233463035011</v>
      </c>
      <c r="E367" s="83">
        <f>VLOOKUP(A367,'[2]Pop commune'!$A$4:$G$3833,6,FALSE)</f>
        <v>27.420233463035011</v>
      </c>
      <c r="F367" s="83">
        <f t="shared" si="12"/>
        <v>261</v>
      </c>
      <c r="G367" s="83">
        <f>VLOOKUP(A367,'[2]Pop commune'!$A$4:$G$3833,4,FALSE)</f>
        <v>261</v>
      </c>
      <c r="H367" s="64">
        <v>70</v>
      </c>
      <c r="I367" s="122">
        <v>700784895</v>
      </c>
      <c r="J367" s="91" t="s">
        <v>1051</v>
      </c>
      <c r="K367" s="91"/>
      <c r="L367" s="92" t="s">
        <v>1007</v>
      </c>
      <c r="M367" s="65" t="s">
        <v>1008</v>
      </c>
      <c r="N367" s="65" t="s">
        <v>662</v>
      </c>
      <c r="O367" s="64">
        <v>700785306</v>
      </c>
      <c r="P367" s="94" t="s">
        <v>815</v>
      </c>
      <c r="Q367" s="90">
        <v>1</v>
      </c>
      <c r="X367" s="65" t="s">
        <v>733</v>
      </c>
      <c r="Y367" s="65">
        <f>SUMPRODUCT(('[2]Prog 89'!$C$5:$C$10000=A367)*'[2]Prog 89'!$E$5:$F$10000)</f>
        <v>0</v>
      </c>
      <c r="Z367" s="65">
        <f>SUMPRODUCT(('[2]Prog 89'!$C$5:$C$10000=A367)*'[2]Prog 89'!$G$5:$H$10000)</f>
        <v>0</v>
      </c>
    </row>
    <row r="368" spans="1:26" ht="12.75" customHeight="1" x14ac:dyDescent="0.25">
      <c r="A368" s="64">
        <v>70530</v>
      </c>
      <c r="B368" s="81">
        <f>VLOOKUP(A368,'[2]Pop commune'!$A$4:$G$3833,7,FALSE)</f>
        <v>43.105192947748456</v>
      </c>
      <c r="C368" s="82">
        <f>VLOOKUP(A368,'[2]Pop commune'!$A$4:$H$3833,5,FALSE)</f>
        <v>31.3399507215764</v>
      </c>
      <c r="D368" s="83">
        <f t="shared" si="11"/>
        <v>11.765242226172056</v>
      </c>
      <c r="E368" s="83">
        <f>VLOOKUP(A368,'[2]Pop commune'!$A$4:$G$3833,6,FALSE)</f>
        <v>11.765242226172056</v>
      </c>
      <c r="F368" s="83">
        <f t="shared" si="12"/>
        <v>140</v>
      </c>
      <c r="G368" s="83">
        <f>VLOOKUP(A368,'[2]Pop commune'!$A$4:$G$3833,4,FALSE)</f>
        <v>140</v>
      </c>
      <c r="H368" s="64">
        <v>70</v>
      </c>
      <c r="I368" s="122">
        <v>700784895</v>
      </c>
      <c r="J368" s="91" t="s">
        <v>1052</v>
      </c>
      <c r="K368" s="91"/>
      <c r="L368" s="92" t="s">
        <v>1007</v>
      </c>
      <c r="M368" s="65" t="s">
        <v>1008</v>
      </c>
      <c r="N368" s="65" t="s">
        <v>662</v>
      </c>
      <c r="O368" s="64">
        <v>700785306</v>
      </c>
      <c r="P368" s="94" t="s">
        <v>815</v>
      </c>
      <c r="Q368" s="90">
        <v>1</v>
      </c>
      <c r="X368" s="65" t="s">
        <v>733</v>
      </c>
      <c r="Y368" s="65">
        <f>SUMPRODUCT(('[2]Prog 89'!$C$5:$C$10000=A368)*'[2]Prog 89'!$E$5:$F$10000)</f>
        <v>0</v>
      </c>
      <c r="Z368" s="65">
        <f>SUMPRODUCT(('[2]Prog 89'!$C$5:$C$10000=A368)*'[2]Prog 89'!$G$5:$H$10000)</f>
        <v>0</v>
      </c>
    </row>
    <row r="369" spans="1:26" ht="12.75" customHeight="1" x14ac:dyDescent="0.25">
      <c r="A369" s="64">
        <v>70537</v>
      </c>
      <c r="B369" s="81">
        <f>VLOOKUP(A369,'[2]Pop commune'!$A$4:$G$3833,7,FALSE)</f>
        <v>55.740740740740549</v>
      </c>
      <c r="C369" s="82">
        <f>VLOOKUP(A369,'[2]Pop commune'!$A$4:$H$3833,5,FALSE)</f>
        <v>36.484848484848357</v>
      </c>
      <c r="D369" s="83">
        <f t="shared" si="11"/>
        <v>19.255892255892189</v>
      </c>
      <c r="E369" s="83">
        <f>VLOOKUP(A369,'[2]Pop commune'!$A$4:$G$3833,6,FALSE)</f>
        <v>19.255892255892189</v>
      </c>
      <c r="F369" s="83">
        <f t="shared" si="12"/>
        <v>300.99999999999898</v>
      </c>
      <c r="G369" s="83">
        <f>VLOOKUP(A369,'[2]Pop commune'!$A$4:$G$3833,4,FALSE)</f>
        <v>300.99999999999898</v>
      </c>
      <c r="H369" s="64">
        <v>70</v>
      </c>
      <c r="I369" s="122">
        <v>700784895</v>
      </c>
      <c r="J369" s="91" t="s">
        <v>1053</v>
      </c>
      <c r="K369" s="91"/>
      <c r="L369" s="92" t="s">
        <v>874</v>
      </c>
      <c r="M369" s="65" t="s">
        <v>1008</v>
      </c>
      <c r="N369" s="65" t="s">
        <v>662</v>
      </c>
      <c r="O369" s="64">
        <v>700785306</v>
      </c>
      <c r="P369" s="94" t="s">
        <v>815</v>
      </c>
      <c r="Q369" s="90">
        <v>1</v>
      </c>
      <c r="X369" s="65" t="s">
        <v>733</v>
      </c>
      <c r="Y369" s="65">
        <f>SUMPRODUCT(('[2]Prog 89'!$C$5:$C$10000=A369)*'[2]Prog 89'!$E$5:$F$10000)</f>
        <v>0</v>
      </c>
      <c r="Z369" s="65">
        <f>SUMPRODUCT(('[2]Prog 89'!$C$5:$C$10000=A369)*'[2]Prog 89'!$G$5:$H$10000)</f>
        <v>0</v>
      </c>
    </row>
    <row r="370" spans="1:26" ht="12.75" customHeight="1" x14ac:dyDescent="0.25">
      <c r="A370" s="64">
        <v>70544</v>
      </c>
      <c r="B370" s="81">
        <f>VLOOKUP(A370,'[2]Pop commune'!$A$4:$G$3833,7,FALSE)</f>
        <v>25.190082644627999</v>
      </c>
      <c r="C370" s="82">
        <f>VLOOKUP(A370,'[2]Pop commune'!$A$4:$H$3833,5,FALSE)</f>
        <v>17.842975206611499</v>
      </c>
      <c r="D370" s="83">
        <f t="shared" si="11"/>
        <v>7.3471074380164998</v>
      </c>
      <c r="E370" s="83">
        <f>VLOOKUP(A370,'[2]Pop commune'!$A$4:$G$3833,6,FALSE)</f>
        <v>7.3471074380164998</v>
      </c>
      <c r="F370" s="83">
        <f t="shared" si="12"/>
        <v>127</v>
      </c>
      <c r="G370" s="83">
        <f>VLOOKUP(A370,'[2]Pop commune'!$A$4:$G$3833,4,FALSE)</f>
        <v>127</v>
      </c>
      <c r="H370" s="64">
        <v>70</v>
      </c>
      <c r="I370" s="122">
        <v>700784895</v>
      </c>
      <c r="J370" s="91" t="s">
        <v>1054</v>
      </c>
      <c r="K370" s="91"/>
      <c r="L370" s="92" t="s">
        <v>1007</v>
      </c>
      <c r="M370" s="65" t="s">
        <v>1008</v>
      </c>
      <c r="N370" s="65" t="s">
        <v>662</v>
      </c>
      <c r="O370" s="64">
        <v>700785306</v>
      </c>
      <c r="P370" s="94" t="s">
        <v>815</v>
      </c>
      <c r="Q370" s="90">
        <v>1</v>
      </c>
      <c r="X370" s="65" t="s">
        <v>733</v>
      </c>
      <c r="Y370" s="65">
        <f>SUMPRODUCT(('[2]Prog 89'!$C$5:$C$10000=A370)*'[2]Prog 89'!$E$5:$F$10000)</f>
        <v>0</v>
      </c>
      <c r="Z370" s="65">
        <f>SUMPRODUCT(('[2]Prog 89'!$C$5:$C$10000=A370)*'[2]Prog 89'!$G$5:$H$10000)</f>
        <v>0</v>
      </c>
    </row>
    <row r="371" spans="1:26" ht="12.75" customHeight="1" x14ac:dyDescent="0.25">
      <c r="A371" s="64">
        <v>70552</v>
      </c>
      <c r="B371" s="81">
        <f>VLOOKUP(A371,'[2]Pop commune'!$A$4:$G$3833,7,FALSE)</f>
        <v>55.717948717948644</v>
      </c>
      <c r="C371" s="82">
        <f>VLOOKUP(A371,'[2]Pop commune'!$A$4:$H$3833,5,FALSE)</f>
        <v>38.897435897435848</v>
      </c>
      <c r="D371" s="83">
        <f t="shared" si="11"/>
        <v>16.8205128205128</v>
      </c>
      <c r="E371" s="83">
        <f>VLOOKUP(A371,'[2]Pop commune'!$A$4:$G$3833,6,FALSE)</f>
        <v>16.8205128205128</v>
      </c>
      <c r="F371" s="83">
        <f t="shared" si="12"/>
        <v>205</v>
      </c>
      <c r="G371" s="83">
        <f>VLOOKUP(A371,'[2]Pop commune'!$A$4:$G$3833,4,FALSE)</f>
        <v>205</v>
      </c>
      <c r="H371" s="64">
        <v>70</v>
      </c>
      <c r="I371" s="122">
        <v>700784895</v>
      </c>
      <c r="J371" s="91" t="s">
        <v>1055</v>
      </c>
      <c r="K371" s="91"/>
      <c r="L371" s="92" t="s">
        <v>1007</v>
      </c>
      <c r="M371" s="65" t="s">
        <v>1008</v>
      </c>
      <c r="N371" s="65" t="s">
        <v>662</v>
      </c>
      <c r="O371" s="64">
        <v>700785306</v>
      </c>
      <c r="P371" s="94" t="s">
        <v>815</v>
      </c>
      <c r="Q371" s="90">
        <v>1</v>
      </c>
      <c r="X371" s="65" t="s">
        <v>733</v>
      </c>
      <c r="Y371" s="65">
        <f>SUMPRODUCT(('[2]Prog 89'!$C$5:$C$10000=A371)*'[2]Prog 89'!$E$5:$F$10000)</f>
        <v>0</v>
      </c>
      <c r="Z371" s="65">
        <f>SUMPRODUCT(('[2]Prog 89'!$C$5:$C$10000=A371)*'[2]Prog 89'!$G$5:$H$10000)</f>
        <v>0</v>
      </c>
    </row>
    <row r="372" spans="1:26" ht="12.75" customHeight="1" x14ac:dyDescent="0.25">
      <c r="A372" s="64">
        <v>70553</v>
      </c>
      <c r="B372" s="81">
        <f>VLOOKUP(A372,'[2]Pop commune'!$A$4:$G$3833,7,FALSE)</f>
        <v>26</v>
      </c>
      <c r="C372" s="82">
        <f>VLOOKUP(A372,'[2]Pop commune'!$A$4:$H$3833,5,FALSE)</f>
        <v>20</v>
      </c>
      <c r="D372" s="83">
        <f t="shared" si="11"/>
        <v>6</v>
      </c>
      <c r="E372" s="83">
        <f>VLOOKUP(A372,'[2]Pop commune'!$A$4:$G$3833,6,FALSE)</f>
        <v>6</v>
      </c>
      <c r="F372" s="83">
        <f t="shared" si="12"/>
        <v>123</v>
      </c>
      <c r="G372" s="83">
        <f>VLOOKUP(A372,'[2]Pop commune'!$A$4:$G$3833,4,FALSE)</f>
        <v>123</v>
      </c>
      <c r="H372" s="64">
        <v>70</v>
      </c>
      <c r="I372" s="122">
        <v>700784895</v>
      </c>
      <c r="J372" s="91" t="s">
        <v>1056</v>
      </c>
      <c r="K372" s="91"/>
      <c r="L372" s="92" t="s">
        <v>1007</v>
      </c>
      <c r="M372" s="65" t="s">
        <v>1008</v>
      </c>
      <c r="N372" s="65" t="s">
        <v>662</v>
      </c>
      <c r="O372" s="64">
        <v>700785306</v>
      </c>
      <c r="P372" s="94" t="s">
        <v>815</v>
      </c>
      <c r="Q372" s="90">
        <v>1</v>
      </c>
      <c r="X372" s="65" t="s">
        <v>733</v>
      </c>
      <c r="Y372" s="65">
        <f>SUMPRODUCT(('[2]Prog 89'!$C$5:$C$10000=A372)*'[2]Prog 89'!$E$5:$F$10000)</f>
        <v>0</v>
      </c>
      <c r="Z372" s="65">
        <f>SUMPRODUCT(('[2]Prog 89'!$C$5:$C$10000=A372)*'[2]Prog 89'!$G$5:$H$10000)</f>
        <v>0</v>
      </c>
    </row>
    <row r="373" spans="1:26" ht="12.75" customHeight="1" x14ac:dyDescent="0.25">
      <c r="A373" s="64">
        <v>70561</v>
      </c>
      <c r="B373" s="81">
        <f>VLOOKUP(A373,'[2]Pop commune'!$A$4:$G$3833,7,FALSE)</f>
        <v>511.74904585902641</v>
      </c>
      <c r="C373" s="82">
        <f>VLOOKUP(A373,'[2]Pop commune'!$A$4:$H$3833,5,FALSE)</f>
        <v>237.82208809990257</v>
      </c>
      <c r="D373" s="83">
        <f t="shared" si="11"/>
        <v>273.92695775912381</v>
      </c>
      <c r="E373" s="83">
        <f>VLOOKUP(A373,'[2]Pop commune'!$A$4:$G$3833,6,FALSE)</f>
        <v>273.92695775912381</v>
      </c>
      <c r="F373" s="83">
        <f t="shared" si="12"/>
        <v>1455</v>
      </c>
      <c r="G373" s="83">
        <f>VLOOKUP(A373,'[2]Pop commune'!$A$4:$G$3833,4,FALSE)</f>
        <v>1455</v>
      </c>
      <c r="H373" s="64">
        <v>70</v>
      </c>
      <c r="I373" s="122">
        <v>700784895</v>
      </c>
      <c r="J373" s="91" t="s">
        <v>1007</v>
      </c>
      <c r="K373" s="91"/>
      <c r="L373" s="92" t="s">
        <v>1007</v>
      </c>
      <c r="M373" s="65" t="s">
        <v>1008</v>
      </c>
      <c r="N373" s="65" t="s">
        <v>662</v>
      </c>
      <c r="O373" s="64">
        <v>700785306</v>
      </c>
      <c r="P373" s="94" t="s">
        <v>815</v>
      </c>
      <c r="Q373" s="90">
        <v>1</v>
      </c>
      <c r="X373" s="65" t="s">
        <v>733</v>
      </c>
      <c r="Y373" s="65">
        <f>SUMPRODUCT(('[2]Prog 89'!$C$5:$C$10000=A373)*'[2]Prog 89'!$E$5:$F$10000)</f>
        <v>0</v>
      </c>
      <c r="Z373" s="65">
        <f>SUMPRODUCT(('[2]Prog 89'!$C$5:$C$10000=A373)*'[2]Prog 89'!$G$5:$H$10000)</f>
        <v>0</v>
      </c>
    </row>
    <row r="374" spans="1:26" ht="12.75" customHeight="1" x14ac:dyDescent="0.25">
      <c r="A374" s="64">
        <v>70562</v>
      </c>
      <c r="B374" s="81">
        <f>VLOOKUP(A374,'[2]Pop commune'!$A$4:$G$3833,7,FALSE)</f>
        <v>35.664335664335702</v>
      </c>
      <c r="C374" s="82">
        <f>VLOOKUP(A374,'[2]Pop commune'!$A$4:$H$3833,5,FALSE)</f>
        <v>25.174825174825202</v>
      </c>
      <c r="D374" s="83">
        <f t="shared" si="11"/>
        <v>10.489510489510501</v>
      </c>
      <c r="E374" s="83">
        <f>VLOOKUP(A374,'[2]Pop commune'!$A$4:$G$3833,6,FALSE)</f>
        <v>10.489510489510501</v>
      </c>
      <c r="F374" s="83">
        <f t="shared" si="12"/>
        <v>150</v>
      </c>
      <c r="G374" s="83">
        <f>VLOOKUP(A374,'[2]Pop commune'!$A$4:$G$3833,4,FALSE)</f>
        <v>150</v>
      </c>
      <c r="H374" s="64">
        <v>70</v>
      </c>
      <c r="I374" s="122">
        <v>700784895</v>
      </c>
      <c r="J374" s="91" t="s">
        <v>1057</v>
      </c>
      <c r="K374" s="91"/>
      <c r="L374" s="92" t="s">
        <v>1007</v>
      </c>
      <c r="M374" s="65" t="s">
        <v>1008</v>
      </c>
      <c r="N374" s="65" t="s">
        <v>662</v>
      </c>
      <c r="O374" s="64">
        <v>700785306</v>
      </c>
      <c r="P374" s="94" t="s">
        <v>815</v>
      </c>
      <c r="Q374" s="90">
        <v>1</v>
      </c>
      <c r="X374" s="65" t="s">
        <v>733</v>
      </c>
      <c r="Y374" s="65">
        <f>SUMPRODUCT(('[2]Prog 89'!$C$5:$C$10000=A374)*'[2]Prog 89'!$E$5:$F$10000)</f>
        <v>0</v>
      </c>
      <c r="Z374" s="65">
        <f>SUMPRODUCT(('[2]Prog 89'!$C$5:$C$10000=A374)*'[2]Prog 89'!$G$5:$H$10000)</f>
        <v>0</v>
      </c>
    </row>
    <row r="375" spans="1:26" ht="12.75" customHeight="1" x14ac:dyDescent="0.25">
      <c r="A375" s="64">
        <v>70563</v>
      </c>
      <c r="B375" s="81">
        <f>VLOOKUP(A375,'[2]Pop commune'!$A$4:$G$3833,7,FALSE)</f>
        <v>118.64661654135335</v>
      </c>
      <c r="C375" s="82">
        <f>VLOOKUP(A375,'[2]Pop commune'!$A$4:$H$3833,5,FALSE)</f>
        <v>88.984962406015015</v>
      </c>
      <c r="D375" s="83">
        <f t="shared" si="11"/>
        <v>29.661654135338338</v>
      </c>
      <c r="E375" s="83">
        <f>VLOOKUP(A375,'[2]Pop commune'!$A$4:$G$3833,6,FALSE)</f>
        <v>29.661654135338338</v>
      </c>
      <c r="F375" s="83">
        <f t="shared" si="12"/>
        <v>526</v>
      </c>
      <c r="G375" s="83">
        <f>VLOOKUP(A375,'[2]Pop commune'!$A$4:$G$3833,4,FALSE)</f>
        <v>526</v>
      </c>
      <c r="H375" s="64">
        <v>70</v>
      </c>
      <c r="I375" s="122">
        <v>700784895</v>
      </c>
      <c r="J375" s="91" t="s">
        <v>1058</v>
      </c>
      <c r="K375" s="91"/>
      <c r="L375" s="92" t="s">
        <v>1007</v>
      </c>
      <c r="M375" s="65" t="s">
        <v>1008</v>
      </c>
      <c r="N375" s="65" t="s">
        <v>662</v>
      </c>
      <c r="O375" s="64">
        <v>700785306</v>
      </c>
      <c r="P375" s="94" t="s">
        <v>815</v>
      </c>
      <c r="Q375" s="90">
        <v>1</v>
      </c>
      <c r="X375" s="65" t="s">
        <v>733</v>
      </c>
      <c r="Y375" s="65">
        <f>SUMPRODUCT(('[2]Prog 89'!$C$5:$C$10000=A375)*'[2]Prog 89'!$E$5:$F$10000)</f>
        <v>0</v>
      </c>
      <c r="Z375" s="65">
        <f>SUMPRODUCT(('[2]Prog 89'!$C$5:$C$10000=A375)*'[2]Prog 89'!$G$5:$H$10000)</f>
        <v>0</v>
      </c>
    </row>
    <row r="376" spans="1:26" ht="12.75" customHeight="1" x14ac:dyDescent="0.25">
      <c r="A376" s="64">
        <v>70015</v>
      </c>
      <c r="B376" s="81">
        <f>VLOOKUP(A376,'[2]Pop commune'!$A$4:$G$3833,7,FALSE)</f>
        <v>75</v>
      </c>
      <c r="C376" s="82">
        <f>VLOOKUP(A376,'[2]Pop commune'!$A$4:$H$3833,5,FALSE)</f>
        <v>43</v>
      </c>
      <c r="D376" s="83">
        <f t="shared" si="11"/>
        <v>32</v>
      </c>
      <c r="E376" s="83">
        <f>VLOOKUP(A376,'[2]Pop commune'!$A$4:$G$3833,6,FALSE)</f>
        <v>32</v>
      </c>
      <c r="F376" s="83">
        <f t="shared" si="12"/>
        <v>310</v>
      </c>
      <c r="G376" s="83">
        <f>VLOOKUP(A376,'[2]Pop commune'!$A$4:$G$3833,4,FALSE)</f>
        <v>310</v>
      </c>
      <c r="H376" s="64">
        <v>70</v>
      </c>
      <c r="I376" s="122">
        <v>700784911</v>
      </c>
      <c r="J376" s="91" t="s">
        <v>1059</v>
      </c>
      <c r="K376" s="121" t="s">
        <v>4788</v>
      </c>
      <c r="L376" s="92" t="s">
        <v>817</v>
      </c>
      <c r="M376" s="65" t="s">
        <v>1060</v>
      </c>
      <c r="N376" s="65" t="s">
        <v>662</v>
      </c>
      <c r="O376" s="64">
        <v>700785306</v>
      </c>
      <c r="P376" s="94" t="s">
        <v>815</v>
      </c>
      <c r="Q376" s="90">
        <v>1</v>
      </c>
      <c r="S376" s="65">
        <v>35</v>
      </c>
      <c r="U376" s="65">
        <v>4</v>
      </c>
      <c r="X376" s="65" t="s">
        <v>733</v>
      </c>
      <c r="Y376" s="65">
        <f>SUMPRODUCT(('[2]Prog 89'!$C$5:$C$10000=A376)*'[2]Prog 89'!$E$5:$F$10000)</f>
        <v>0</v>
      </c>
      <c r="Z376" s="65">
        <f>SUMPRODUCT(('[2]Prog 89'!$C$5:$C$10000=A376)*'[2]Prog 89'!$G$5:$H$10000)</f>
        <v>0</v>
      </c>
    </row>
    <row r="377" spans="1:26" ht="12.75" customHeight="1" x14ac:dyDescent="0.25">
      <c r="A377" s="64">
        <v>70028</v>
      </c>
      <c r="B377" s="81">
        <f>VLOOKUP(A377,'[2]Pop commune'!$A$4:$G$3833,7,FALSE)</f>
        <v>46.709876543209866</v>
      </c>
      <c r="C377" s="82">
        <f>VLOOKUP(A377,'[2]Pop commune'!$A$4:$H$3833,5,FALSE)</f>
        <v>35.777777777777771</v>
      </c>
      <c r="D377" s="83">
        <f t="shared" si="11"/>
        <v>10.932098765432096</v>
      </c>
      <c r="E377" s="83">
        <f>VLOOKUP(A377,'[2]Pop commune'!$A$4:$G$3833,6,FALSE)</f>
        <v>10.932098765432096</v>
      </c>
      <c r="F377" s="83">
        <f t="shared" si="12"/>
        <v>161</v>
      </c>
      <c r="G377" s="83">
        <f>VLOOKUP(A377,'[2]Pop commune'!$A$4:$G$3833,4,FALSE)</f>
        <v>161</v>
      </c>
      <c r="H377" s="64">
        <v>70</v>
      </c>
      <c r="I377" s="122">
        <v>700784911</v>
      </c>
      <c r="J377" s="91" t="s">
        <v>1061</v>
      </c>
      <c r="K377" s="91"/>
      <c r="L377" s="92" t="s">
        <v>898</v>
      </c>
      <c r="M377" s="65" t="s">
        <v>1060</v>
      </c>
      <c r="N377" s="65" t="s">
        <v>662</v>
      </c>
      <c r="O377" s="64">
        <v>700785306</v>
      </c>
      <c r="P377" s="94" t="s">
        <v>815</v>
      </c>
      <c r="Q377" s="90">
        <v>1</v>
      </c>
      <c r="X377" s="65" t="s">
        <v>733</v>
      </c>
      <c r="Y377" s="65">
        <f>SUMPRODUCT(('[2]Prog 89'!$C$5:$C$10000=A377)*'[2]Prog 89'!$E$5:$F$10000)</f>
        <v>0</v>
      </c>
      <c r="Z377" s="65">
        <f>SUMPRODUCT(('[2]Prog 89'!$C$5:$C$10000=A377)*'[2]Prog 89'!$G$5:$H$10000)</f>
        <v>0</v>
      </c>
    </row>
    <row r="378" spans="1:26" ht="12.75" customHeight="1" x14ac:dyDescent="0.25">
      <c r="A378" s="64">
        <v>70044</v>
      </c>
      <c r="B378" s="81">
        <f>VLOOKUP(A378,'[2]Pop commune'!$A$4:$G$3833,7,FALSE)</f>
        <v>114.80281690140882</v>
      </c>
      <c r="C378" s="82">
        <f>VLOOKUP(A378,'[2]Pop commune'!$A$4:$H$3833,5,FALSE)</f>
        <v>77.542253521127009</v>
      </c>
      <c r="D378" s="83">
        <f t="shared" si="11"/>
        <v>37.260563380281809</v>
      </c>
      <c r="E378" s="83">
        <f>VLOOKUP(A378,'[2]Pop commune'!$A$4:$G$3833,6,FALSE)</f>
        <v>37.260563380281809</v>
      </c>
      <c r="F378" s="83">
        <f t="shared" si="12"/>
        <v>429.00000000000136</v>
      </c>
      <c r="G378" s="83">
        <f>VLOOKUP(A378,'[2]Pop commune'!$A$4:$G$3833,4,FALSE)</f>
        <v>429.00000000000136</v>
      </c>
      <c r="H378" s="64">
        <v>70</v>
      </c>
      <c r="I378" s="122">
        <v>700784911</v>
      </c>
      <c r="J378" s="91" t="s">
        <v>1062</v>
      </c>
      <c r="K378" s="91"/>
      <c r="L378" s="92" t="s">
        <v>817</v>
      </c>
      <c r="M378" s="65" t="s">
        <v>1060</v>
      </c>
      <c r="N378" s="65" t="s">
        <v>662</v>
      </c>
      <c r="O378" s="64">
        <v>700785306</v>
      </c>
      <c r="P378" s="94" t="s">
        <v>815</v>
      </c>
      <c r="Q378" s="90">
        <v>1</v>
      </c>
      <c r="X378" s="65" t="s">
        <v>733</v>
      </c>
      <c r="Y378" s="65">
        <f>SUMPRODUCT(('[2]Prog 89'!$C$5:$C$10000=A378)*'[2]Prog 89'!$E$5:$F$10000)</f>
        <v>0</v>
      </c>
      <c r="Z378" s="65">
        <f>SUMPRODUCT(('[2]Prog 89'!$C$5:$C$10000=A378)*'[2]Prog 89'!$G$5:$H$10000)</f>
        <v>0</v>
      </c>
    </row>
    <row r="379" spans="1:26" ht="12.75" customHeight="1" x14ac:dyDescent="0.25">
      <c r="A379" s="64">
        <v>70047</v>
      </c>
      <c r="B379" s="81">
        <f>VLOOKUP(A379,'[2]Pop commune'!$A$4:$G$3833,7,FALSE)</f>
        <v>15.15789473684211</v>
      </c>
      <c r="C379" s="82">
        <f>VLOOKUP(A379,'[2]Pop commune'!$A$4:$H$3833,5,FALSE)</f>
        <v>15.15789473684211</v>
      </c>
      <c r="D379" s="83">
        <f t="shared" si="11"/>
        <v>0</v>
      </c>
      <c r="E379" s="83">
        <f>VLOOKUP(A379,'[2]Pop commune'!$A$4:$G$3833,6,FALSE)</f>
        <v>0</v>
      </c>
      <c r="F379" s="83">
        <f t="shared" si="12"/>
        <v>80</v>
      </c>
      <c r="G379" s="83">
        <f>VLOOKUP(A379,'[2]Pop commune'!$A$4:$G$3833,4,FALSE)</f>
        <v>80</v>
      </c>
      <c r="H379" s="64">
        <v>70</v>
      </c>
      <c r="I379" s="122">
        <v>700784911</v>
      </c>
      <c r="J379" s="91" t="s">
        <v>1063</v>
      </c>
      <c r="K379" s="91"/>
      <c r="L379" s="92" t="s">
        <v>898</v>
      </c>
      <c r="M379" s="65" t="s">
        <v>1060</v>
      </c>
      <c r="N379" s="65" t="s">
        <v>662</v>
      </c>
      <c r="O379" s="64">
        <v>700785306</v>
      </c>
      <c r="P379" s="94" t="s">
        <v>815</v>
      </c>
      <c r="Q379" s="90">
        <v>1</v>
      </c>
      <c r="X379" s="65" t="s">
        <v>733</v>
      </c>
      <c r="Y379" s="65">
        <f>SUMPRODUCT(('[2]Prog 89'!$C$5:$C$10000=A379)*'[2]Prog 89'!$E$5:$F$10000)</f>
        <v>0</v>
      </c>
      <c r="Z379" s="65">
        <f>SUMPRODUCT(('[2]Prog 89'!$C$5:$C$10000=A379)*'[2]Prog 89'!$G$5:$H$10000)</f>
        <v>0</v>
      </c>
    </row>
    <row r="380" spans="1:26" ht="12.75" customHeight="1" x14ac:dyDescent="0.25">
      <c r="A380" s="64">
        <v>70079</v>
      </c>
      <c r="B380" s="81">
        <f>VLOOKUP(A380,'[2]Pop commune'!$A$4:$G$3833,7,FALSE)</f>
        <v>121.34195933456557</v>
      </c>
      <c r="C380" s="82">
        <f>VLOOKUP(A380,'[2]Pop commune'!$A$4:$H$3833,5,FALSE)</f>
        <v>90.524953789279081</v>
      </c>
      <c r="D380" s="83">
        <f t="shared" si="11"/>
        <v>30.817005545286495</v>
      </c>
      <c r="E380" s="83">
        <f>VLOOKUP(A380,'[2]Pop commune'!$A$4:$G$3833,6,FALSE)</f>
        <v>30.817005545286495</v>
      </c>
      <c r="F380" s="83">
        <f t="shared" si="12"/>
        <v>521</v>
      </c>
      <c r="G380" s="83">
        <f>VLOOKUP(A380,'[2]Pop commune'!$A$4:$G$3833,4,FALSE)</f>
        <v>521</v>
      </c>
      <c r="H380" s="64">
        <v>70</v>
      </c>
      <c r="I380" s="122">
        <v>700784911</v>
      </c>
      <c r="J380" s="91" t="s">
        <v>1064</v>
      </c>
      <c r="K380" s="91"/>
      <c r="L380" s="92" t="s">
        <v>817</v>
      </c>
      <c r="M380" s="65" t="s">
        <v>1060</v>
      </c>
      <c r="N380" s="65" t="s">
        <v>662</v>
      </c>
      <c r="O380" s="64">
        <v>700785306</v>
      </c>
      <c r="P380" s="94" t="s">
        <v>815</v>
      </c>
      <c r="Q380" s="90">
        <v>1</v>
      </c>
      <c r="X380" s="65" t="s">
        <v>733</v>
      </c>
      <c r="Y380" s="65">
        <f>SUMPRODUCT(('[2]Prog 89'!$C$5:$C$10000=A380)*'[2]Prog 89'!$E$5:$F$10000)</f>
        <v>0</v>
      </c>
      <c r="Z380" s="65">
        <f>SUMPRODUCT(('[2]Prog 89'!$C$5:$C$10000=A380)*'[2]Prog 89'!$G$5:$H$10000)</f>
        <v>0</v>
      </c>
    </row>
    <row r="381" spans="1:26" ht="12.75" customHeight="1" x14ac:dyDescent="0.25">
      <c r="A381" s="64">
        <v>70088</v>
      </c>
      <c r="B381" s="81">
        <f>VLOOKUP(A381,'[2]Pop commune'!$A$4:$G$3833,7,FALSE)</f>
        <v>34.265625</v>
      </c>
      <c r="C381" s="82">
        <f>VLOOKUP(A381,'[2]Pop commune'!$A$4:$H$3833,5,FALSE)</f>
        <v>22.171875</v>
      </c>
      <c r="D381" s="83">
        <f t="shared" si="11"/>
        <v>12.09375</v>
      </c>
      <c r="E381" s="83">
        <f>VLOOKUP(A381,'[2]Pop commune'!$A$4:$G$3833,6,FALSE)</f>
        <v>12.09375</v>
      </c>
      <c r="F381" s="83">
        <f t="shared" si="12"/>
        <v>129</v>
      </c>
      <c r="G381" s="83">
        <f>VLOOKUP(A381,'[2]Pop commune'!$A$4:$G$3833,4,FALSE)</f>
        <v>129</v>
      </c>
      <c r="H381" s="64">
        <v>70</v>
      </c>
      <c r="I381" s="122">
        <v>700784911</v>
      </c>
      <c r="J381" s="91" t="s">
        <v>1065</v>
      </c>
      <c r="K381" s="91"/>
      <c r="L381" s="92" t="s">
        <v>898</v>
      </c>
      <c r="M381" s="65" t="s">
        <v>1060</v>
      </c>
      <c r="N381" s="65" t="s">
        <v>662</v>
      </c>
      <c r="O381" s="64">
        <v>700785306</v>
      </c>
      <c r="P381" s="94" t="s">
        <v>815</v>
      </c>
      <c r="Q381" s="90">
        <v>1</v>
      </c>
      <c r="X381" s="65" t="s">
        <v>733</v>
      </c>
      <c r="Y381" s="65">
        <f>SUMPRODUCT(('[2]Prog 89'!$C$5:$C$10000=A381)*'[2]Prog 89'!$E$5:$F$10000)</f>
        <v>0</v>
      </c>
      <c r="Z381" s="65">
        <f>SUMPRODUCT(('[2]Prog 89'!$C$5:$C$10000=A381)*'[2]Prog 89'!$G$5:$H$10000)</f>
        <v>0</v>
      </c>
    </row>
    <row r="382" spans="1:26" ht="12.75" customHeight="1" x14ac:dyDescent="0.25">
      <c r="A382" s="64">
        <v>70090</v>
      </c>
      <c r="B382" s="81">
        <f>VLOOKUP(A382,'[2]Pop commune'!$A$4:$G$3833,7,FALSE)</f>
        <v>1.0689655172413799</v>
      </c>
      <c r="C382" s="82">
        <f>VLOOKUP(A382,'[2]Pop commune'!$A$4:$H$3833,5,FALSE)</f>
        <v>1.0689655172413799</v>
      </c>
      <c r="D382" s="83">
        <f t="shared" si="11"/>
        <v>0</v>
      </c>
      <c r="E382" s="83">
        <f>VLOOKUP(A382,'[2]Pop commune'!$A$4:$G$3833,6,FALSE)</f>
        <v>0</v>
      </c>
      <c r="F382" s="83">
        <f t="shared" si="12"/>
        <v>62</v>
      </c>
      <c r="G382" s="83">
        <f>VLOOKUP(A382,'[2]Pop commune'!$A$4:$G$3833,4,FALSE)</f>
        <v>62</v>
      </c>
      <c r="H382" s="64">
        <v>70</v>
      </c>
      <c r="I382" s="122">
        <v>700784911</v>
      </c>
      <c r="J382" s="91" t="s">
        <v>1066</v>
      </c>
      <c r="K382" s="91"/>
      <c r="L382" s="92" t="s">
        <v>898</v>
      </c>
      <c r="M382" s="65" t="s">
        <v>1060</v>
      </c>
      <c r="N382" s="65" t="s">
        <v>662</v>
      </c>
      <c r="O382" s="64">
        <v>700785306</v>
      </c>
      <c r="P382" s="94" t="s">
        <v>815</v>
      </c>
      <c r="Q382" s="90">
        <v>1</v>
      </c>
      <c r="X382" s="65" t="s">
        <v>733</v>
      </c>
      <c r="Y382" s="65">
        <f>SUMPRODUCT(('[2]Prog 89'!$C$5:$C$10000=A382)*'[2]Prog 89'!$E$5:$F$10000)</f>
        <v>0</v>
      </c>
      <c r="Z382" s="65">
        <f>SUMPRODUCT(('[2]Prog 89'!$C$5:$C$10000=A382)*'[2]Prog 89'!$G$5:$H$10000)</f>
        <v>0</v>
      </c>
    </row>
    <row r="383" spans="1:26" ht="12.75" customHeight="1" x14ac:dyDescent="0.25">
      <c r="A383" s="64">
        <v>70105</v>
      </c>
      <c r="B383" s="81">
        <f>VLOOKUP(A383,'[2]Pop commune'!$A$4:$G$3833,7,FALSE)</f>
        <v>31.871794871794876</v>
      </c>
      <c r="C383" s="82">
        <f>VLOOKUP(A383,'[2]Pop commune'!$A$4:$H$3833,5,FALSE)</f>
        <v>22.213675213675216</v>
      </c>
      <c r="D383" s="83">
        <f t="shared" si="11"/>
        <v>9.6581196581196593</v>
      </c>
      <c r="E383" s="83">
        <f>VLOOKUP(A383,'[2]Pop commune'!$A$4:$G$3833,6,FALSE)</f>
        <v>9.6581196581196593</v>
      </c>
      <c r="F383" s="83">
        <f t="shared" si="12"/>
        <v>113</v>
      </c>
      <c r="G383" s="83">
        <f>VLOOKUP(A383,'[2]Pop commune'!$A$4:$G$3833,4,FALSE)</f>
        <v>113</v>
      </c>
      <c r="H383" s="64">
        <v>70</v>
      </c>
      <c r="I383" s="122">
        <v>700784911</v>
      </c>
      <c r="J383" s="91" t="s">
        <v>1067</v>
      </c>
      <c r="K383" s="91"/>
      <c r="L383" s="92" t="s">
        <v>898</v>
      </c>
      <c r="M383" s="65" t="s">
        <v>1060</v>
      </c>
      <c r="N383" s="65" t="s">
        <v>662</v>
      </c>
      <c r="O383" s="64">
        <v>700785306</v>
      </c>
      <c r="P383" s="94" t="s">
        <v>815</v>
      </c>
      <c r="Q383" s="90">
        <v>1</v>
      </c>
      <c r="X383" s="65" t="s">
        <v>733</v>
      </c>
      <c r="Y383" s="65">
        <f>SUMPRODUCT(('[2]Prog 89'!$C$5:$C$10000=A383)*'[2]Prog 89'!$E$5:$F$10000)</f>
        <v>0</v>
      </c>
      <c r="Z383" s="65">
        <f>SUMPRODUCT(('[2]Prog 89'!$C$5:$C$10000=A383)*'[2]Prog 89'!$G$5:$H$10000)</f>
        <v>0</v>
      </c>
    </row>
    <row r="384" spans="1:26" ht="12.75" customHeight="1" x14ac:dyDescent="0.25">
      <c r="A384" s="64">
        <v>70127</v>
      </c>
      <c r="B384" s="81">
        <f>VLOOKUP(A384,'[2]Pop commune'!$A$4:$G$3833,7,FALSE)</f>
        <v>38.223140495867796</v>
      </c>
      <c r="C384" s="82">
        <f>VLOOKUP(A384,'[2]Pop commune'!$A$4:$H$3833,5,FALSE)</f>
        <v>17.561983471074392</v>
      </c>
      <c r="D384" s="83">
        <f t="shared" si="11"/>
        <v>20.6611570247934</v>
      </c>
      <c r="E384" s="83">
        <f>VLOOKUP(A384,'[2]Pop commune'!$A$4:$G$3833,6,FALSE)</f>
        <v>20.6611570247934</v>
      </c>
      <c r="F384" s="83">
        <f t="shared" si="12"/>
        <v>125</v>
      </c>
      <c r="G384" s="83">
        <f>VLOOKUP(A384,'[2]Pop commune'!$A$4:$G$3833,4,FALSE)</f>
        <v>125</v>
      </c>
      <c r="H384" s="64">
        <v>70</v>
      </c>
      <c r="I384" s="122">
        <v>700784911</v>
      </c>
      <c r="J384" s="91" t="s">
        <v>1068</v>
      </c>
      <c r="K384" s="91"/>
      <c r="L384" s="92" t="s">
        <v>898</v>
      </c>
      <c r="M384" s="65" t="s">
        <v>1060</v>
      </c>
      <c r="N384" s="65" t="s">
        <v>662</v>
      </c>
      <c r="O384" s="64">
        <v>700785306</v>
      </c>
      <c r="P384" s="94" t="s">
        <v>815</v>
      </c>
      <c r="Q384" s="90">
        <v>1</v>
      </c>
      <c r="X384" s="65" t="s">
        <v>733</v>
      </c>
      <c r="Y384" s="65">
        <f>SUMPRODUCT(('[2]Prog 89'!$C$5:$C$10000=A384)*'[2]Prog 89'!$E$5:$F$10000)</f>
        <v>0</v>
      </c>
      <c r="Z384" s="65">
        <f>SUMPRODUCT(('[2]Prog 89'!$C$5:$C$10000=A384)*'[2]Prog 89'!$G$5:$H$10000)</f>
        <v>0</v>
      </c>
    </row>
    <row r="385" spans="1:26" ht="12.75" customHeight="1" x14ac:dyDescent="0.25">
      <c r="A385" s="64">
        <v>70138</v>
      </c>
      <c r="B385" s="81">
        <f>VLOOKUP(A385,'[2]Pop commune'!$A$4:$G$3833,7,FALSE)</f>
        <v>24.976377952755918</v>
      </c>
      <c r="C385" s="82">
        <f>VLOOKUP(A385,'[2]Pop commune'!$A$4:$H$3833,5,FALSE)</f>
        <v>18.251968503937015</v>
      </c>
      <c r="D385" s="83">
        <f t="shared" si="11"/>
        <v>6.7244094488189017</v>
      </c>
      <c r="E385" s="83">
        <f>VLOOKUP(A385,'[2]Pop commune'!$A$4:$G$3833,6,FALSE)</f>
        <v>6.7244094488189017</v>
      </c>
      <c r="F385" s="83">
        <f t="shared" si="12"/>
        <v>122</v>
      </c>
      <c r="G385" s="83">
        <f>VLOOKUP(A385,'[2]Pop commune'!$A$4:$G$3833,4,FALSE)</f>
        <v>122</v>
      </c>
      <c r="H385" s="64">
        <v>70</v>
      </c>
      <c r="I385" s="122">
        <v>700784911</v>
      </c>
      <c r="J385" s="91" t="s">
        <v>1069</v>
      </c>
      <c r="K385" s="91"/>
      <c r="L385" s="92" t="s">
        <v>898</v>
      </c>
      <c r="M385" s="65" t="s">
        <v>1060</v>
      </c>
      <c r="N385" s="65" t="s">
        <v>662</v>
      </c>
      <c r="O385" s="64">
        <v>700785306</v>
      </c>
      <c r="P385" s="94" t="s">
        <v>815</v>
      </c>
      <c r="Q385" s="90">
        <v>1</v>
      </c>
      <c r="X385" s="65" t="s">
        <v>733</v>
      </c>
      <c r="Y385" s="65">
        <f>SUMPRODUCT(('[2]Prog 89'!$C$5:$C$10000=A385)*'[2]Prog 89'!$E$5:$F$10000)</f>
        <v>0</v>
      </c>
      <c r="Z385" s="65">
        <f>SUMPRODUCT(('[2]Prog 89'!$C$5:$C$10000=A385)*'[2]Prog 89'!$G$5:$H$10000)</f>
        <v>0</v>
      </c>
    </row>
    <row r="386" spans="1:26" ht="12.75" customHeight="1" x14ac:dyDescent="0.25">
      <c r="A386" s="64">
        <v>70146</v>
      </c>
      <c r="B386" s="81">
        <f>VLOOKUP(A386,'[2]Pop commune'!$A$4:$G$3833,7,FALSE)</f>
        <v>28.38297872340425</v>
      </c>
      <c r="C386" s="82">
        <f>VLOOKUP(A386,'[2]Pop commune'!$A$4:$H$3833,5,FALSE)</f>
        <v>16.638297872340424</v>
      </c>
      <c r="D386" s="83">
        <f t="shared" si="11"/>
        <v>11.744680851063828</v>
      </c>
      <c r="E386" s="83">
        <f>VLOOKUP(A386,'[2]Pop commune'!$A$4:$G$3833,6,FALSE)</f>
        <v>11.744680851063828</v>
      </c>
      <c r="F386" s="83">
        <f t="shared" si="12"/>
        <v>138</v>
      </c>
      <c r="G386" s="83">
        <f>VLOOKUP(A386,'[2]Pop commune'!$A$4:$G$3833,4,FALSE)</f>
        <v>138</v>
      </c>
      <c r="H386" s="64">
        <v>70</v>
      </c>
      <c r="I386" s="122">
        <v>700784911</v>
      </c>
      <c r="J386" s="91" t="s">
        <v>1070</v>
      </c>
      <c r="K386" s="91"/>
      <c r="L386" s="92" t="s">
        <v>817</v>
      </c>
      <c r="M386" s="65" t="s">
        <v>1060</v>
      </c>
      <c r="N386" s="65" t="s">
        <v>662</v>
      </c>
      <c r="O386" s="64">
        <v>700785306</v>
      </c>
      <c r="P386" s="94" t="s">
        <v>815</v>
      </c>
      <c r="Q386" s="90">
        <v>1</v>
      </c>
      <c r="X386" s="65" t="s">
        <v>733</v>
      </c>
      <c r="Y386" s="65">
        <f>SUMPRODUCT(('[2]Prog 89'!$C$5:$C$10000=A386)*'[2]Prog 89'!$E$5:$F$10000)</f>
        <v>0</v>
      </c>
      <c r="Z386" s="65">
        <f>SUMPRODUCT(('[2]Prog 89'!$C$5:$C$10000=A386)*'[2]Prog 89'!$G$5:$H$10000)</f>
        <v>0</v>
      </c>
    </row>
    <row r="387" spans="1:26" ht="12.75" customHeight="1" x14ac:dyDescent="0.25">
      <c r="A387" s="64">
        <v>70148</v>
      </c>
      <c r="B387" s="81">
        <f>VLOOKUP(A387,'[2]Pop commune'!$A$4:$G$3833,7,FALSE)</f>
        <v>25.711111111111116</v>
      </c>
      <c r="C387" s="82">
        <f>VLOOKUP(A387,'[2]Pop commune'!$A$4:$H$3833,5,FALSE)</f>
        <v>13.844444444444449</v>
      </c>
      <c r="D387" s="83">
        <f t="shared" si="11"/>
        <v>11.866666666666667</v>
      </c>
      <c r="E387" s="83">
        <f>VLOOKUP(A387,'[2]Pop commune'!$A$4:$G$3833,6,FALSE)</f>
        <v>11.866666666666667</v>
      </c>
      <c r="F387" s="83">
        <f t="shared" si="12"/>
        <v>89</v>
      </c>
      <c r="G387" s="83">
        <f>VLOOKUP(A387,'[2]Pop commune'!$A$4:$G$3833,4,FALSE)</f>
        <v>89</v>
      </c>
      <c r="H387" s="64">
        <v>70</v>
      </c>
      <c r="I387" s="122">
        <v>700784911</v>
      </c>
      <c r="J387" s="91" t="s">
        <v>1071</v>
      </c>
      <c r="K387" s="91"/>
      <c r="L387" s="92" t="s">
        <v>898</v>
      </c>
      <c r="M387" s="65" t="s">
        <v>1060</v>
      </c>
      <c r="N387" s="65" t="s">
        <v>662</v>
      </c>
      <c r="O387" s="64">
        <v>700785306</v>
      </c>
      <c r="P387" s="94" t="s">
        <v>815</v>
      </c>
      <c r="Q387" s="90">
        <v>1</v>
      </c>
      <c r="X387" s="65" t="s">
        <v>733</v>
      </c>
      <c r="Y387" s="65">
        <f>SUMPRODUCT(('[2]Prog 89'!$C$5:$C$10000=A387)*'[2]Prog 89'!$E$5:$F$10000)</f>
        <v>0</v>
      </c>
      <c r="Z387" s="65">
        <f>SUMPRODUCT(('[2]Prog 89'!$C$5:$C$10000=A387)*'[2]Prog 89'!$G$5:$H$10000)</f>
        <v>0</v>
      </c>
    </row>
    <row r="388" spans="1:26" ht="12.75" customHeight="1" x14ac:dyDescent="0.25">
      <c r="A388" s="64">
        <v>70158</v>
      </c>
      <c r="B388" s="81">
        <f>VLOOKUP(A388,'[2]Pop commune'!$A$4:$G$3833,7,FALSE)</f>
        <v>24</v>
      </c>
      <c r="C388" s="82">
        <f>VLOOKUP(A388,'[2]Pop commune'!$A$4:$H$3833,5,FALSE)</f>
        <v>14</v>
      </c>
      <c r="D388" s="83">
        <f t="shared" si="11"/>
        <v>10</v>
      </c>
      <c r="E388" s="83">
        <f>VLOOKUP(A388,'[2]Pop commune'!$A$4:$G$3833,6,FALSE)</f>
        <v>10</v>
      </c>
      <c r="F388" s="83">
        <f t="shared" si="12"/>
        <v>112</v>
      </c>
      <c r="G388" s="83">
        <f>VLOOKUP(A388,'[2]Pop commune'!$A$4:$G$3833,4,FALSE)</f>
        <v>112</v>
      </c>
      <c r="H388" s="64">
        <v>70</v>
      </c>
      <c r="I388" s="122">
        <v>700784911</v>
      </c>
      <c r="J388" s="91" t="s">
        <v>1072</v>
      </c>
      <c r="K388" s="91"/>
      <c r="L388" s="92" t="s">
        <v>898</v>
      </c>
      <c r="M388" s="65" t="s">
        <v>1060</v>
      </c>
      <c r="N388" s="65" t="s">
        <v>662</v>
      </c>
      <c r="O388" s="64">
        <v>700785306</v>
      </c>
      <c r="P388" s="94" t="s">
        <v>815</v>
      </c>
      <c r="Q388" s="90">
        <v>1</v>
      </c>
      <c r="X388" s="65" t="s">
        <v>733</v>
      </c>
      <c r="Y388" s="65">
        <f>SUMPRODUCT(('[2]Prog 89'!$C$5:$C$10000=A388)*'[2]Prog 89'!$E$5:$F$10000)</f>
        <v>0</v>
      </c>
      <c r="Z388" s="65">
        <f>SUMPRODUCT(('[2]Prog 89'!$C$5:$C$10000=A388)*'[2]Prog 89'!$G$5:$H$10000)</f>
        <v>0</v>
      </c>
    </row>
    <row r="389" spans="1:26" ht="12.75" customHeight="1" x14ac:dyDescent="0.25">
      <c r="A389" s="64">
        <v>70167</v>
      </c>
      <c r="B389" s="81">
        <f>VLOOKUP(A389,'[2]Pop commune'!$A$4:$G$3833,7,FALSE)</f>
        <v>99.417754569190549</v>
      </c>
      <c r="C389" s="82">
        <f>VLOOKUP(A389,'[2]Pop commune'!$A$4:$H$3833,5,FALSE)</f>
        <v>66.934725848563943</v>
      </c>
      <c r="D389" s="83">
        <f t="shared" ref="D389:D452" si="13">E389/Q389</f>
        <v>32.483028720626614</v>
      </c>
      <c r="E389" s="83">
        <f>VLOOKUP(A389,'[2]Pop commune'!$A$4:$G$3833,6,FALSE)</f>
        <v>32.483028720626614</v>
      </c>
      <c r="F389" s="83">
        <f t="shared" ref="F389:F452" si="14">G389/Q389</f>
        <v>377</v>
      </c>
      <c r="G389" s="83">
        <f>VLOOKUP(A389,'[2]Pop commune'!$A$4:$G$3833,4,FALSE)</f>
        <v>377</v>
      </c>
      <c r="H389" s="64">
        <v>70</v>
      </c>
      <c r="I389" s="122">
        <v>700784911</v>
      </c>
      <c r="J389" s="91" t="s">
        <v>1073</v>
      </c>
      <c r="K389" s="91"/>
      <c r="L389" s="92" t="s">
        <v>817</v>
      </c>
      <c r="M389" s="65" t="s">
        <v>1060</v>
      </c>
      <c r="N389" s="65" t="s">
        <v>662</v>
      </c>
      <c r="O389" s="64">
        <v>700785306</v>
      </c>
      <c r="P389" s="94" t="s">
        <v>815</v>
      </c>
      <c r="Q389" s="90">
        <v>1</v>
      </c>
      <c r="X389" s="65" t="s">
        <v>733</v>
      </c>
      <c r="Y389" s="65">
        <f>SUMPRODUCT(('[2]Prog 89'!$C$5:$C$10000=A389)*'[2]Prog 89'!$E$5:$F$10000)</f>
        <v>0</v>
      </c>
      <c r="Z389" s="65">
        <f>SUMPRODUCT(('[2]Prog 89'!$C$5:$C$10000=A389)*'[2]Prog 89'!$G$5:$H$10000)</f>
        <v>0</v>
      </c>
    </row>
    <row r="390" spans="1:26" ht="12.75" customHeight="1" x14ac:dyDescent="0.25">
      <c r="A390" s="64">
        <v>70232</v>
      </c>
      <c r="B390" s="81">
        <f>VLOOKUP(A390,'[2]Pop commune'!$A$4:$G$3833,7,FALSE)</f>
        <v>32.050359712230218</v>
      </c>
      <c r="C390" s="82">
        <f>VLOOKUP(A390,'[2]Pop commune'!$A$4:$H$3833,5,FALSE)</f>
        <v>20.39568345323741</v>
      </c>
      <c r="D390" s="83">
        <f t="shared" si="13"/>
        <v>11.654676258992808</v>
      </c>
      <c r="E390" s="83">
        <f>VLOOKUP(A390,'[2]Pop commune'!$A$4:$G$3833,6,FALSE)</f>
        <v>11.654676258992808</v>
      </c>
      <c r="F390" s="83">
        <f t="shared" si="14"/>
        <v>135</v>
      </c>
      <c r="G390" s="83">
        <f>VLOOKUP(A390,'[2]Pop commune'!$A$4:$G$3833,4,FALSE)</f>
        <v>135</v>
      </c>
      <c r="H390" s="64">
        <v>70</v>
      </c>
      <c r="I390" s="122">
        <v>700784911</v>
      </c>
      <c r="J390" s="91" t="s">
        <v>1074</v>
      </c>
      <c r="K390" s="91"/>
      <c r="L390" s="92" t="s">
        <v>898</v>
      </c>
      <c r="M390" s="65" t="s">
        <v>1060</v>
      </c>
      <c r="N390" s="65" t="s">
        <v>662</v>
      </c>
      <c r="O390" s="64">
        <v>700785306</v>
      </c>
      <c r="P390" s="94" t="s">
        <v>815</v>
      </c>
      <c r="Q390" s="90">
        <v>1</v>
      </c>
      <c r="X390" s="65" t="s">
        <v>733</v>
      </c>
      <c r="Y390" s="65">
        <f>SUMPRODUCT(('[2]Prog 89'!$C$5:$C$10000=A390)*'[2]Prog 89'!$E$5:$F$10000)</f>
        <v>0</v>
      </c>
      <c r="Z390" s="65">
        <f>SUMPRODUCT(('[2]Prog 89'!$C$5:$C$10000=A390)*'[2]Prog 89'!$G$5:$H$10000)</f>
        <v>0</v>
      </c>
    </row>
    <row r="391" spans="1:26" ht="12.75" customHeight="1" x14ac:dyDescent="0.25">
      <c r="A391" s="64">
        <v>70235</v>
      </c>
      <c r="B391" s="81">
        <f>VLOOKUP(A391,'[2]Pop commune'!$A$4:$G$3833,7,FALSE)</f>
        <v>48</v>
      </c>
      <c r="C391" s="82">
        <f>VLOOKUP(A391,'[2]Pop commune'!$A$4:$H$3833,5,FALSE)</f>
        <v>35</v>
      </c>
      <c r="D391" s="83">
        <f t="shared" si="13"/>
        <v>13</v>
      </c>
      <c r="E391" s="83">
        <f>VLOOKUP(A391,'[2]Pop commune'!$A$4:$G$3833,6,FALSE)</f>
        <v>13</v>
      </c>
      <c r="F391" s="83">
        <f t="shared" si="14"/>
        <v>154</v>
      </c>
      <c r="G391" s="83">
        <f>VLOOKUP(A391,'[2]Pop commune'!$A$4:$G$3833,4,FALSE)</f>
        <v>154</v>
      </c>
      <c r="H391" s="64">
        <v>70</v>
      </c>
      <c r="I391" s="122">
        <v>700784911</v>
      </c>
      <c r="J391" s="91" t="s">
        <v>1075</v>
      </c>
      <c r="K391" s="91"/>
      <c r="L391" s="92" t="s">
        <v>817</v>
      </c>
      <c r="M391" s="65" t="s">
        <v>1060</v>
      </c>
      <c r="N391" s="65" t="s">
        <v>662</v>
      </c>
      <c r="O391" s="64">
        <v>700785306</v>
      </c>
      <c r="P391" s="94" t="s">
        <v>815</v>
      </c>
      <c r="Q391" s="90">
        <v>1</v>
      </c>
      <c r="X391" s="65" t="s">
        <v>733</v>
      </c>
      <c r="Y391" s="65">
        <f>SUMPRODUCT(('[2]Prog 89'!$C$5:$C$10000=A391)*'[2]Prog 89'!$E$5:$F$10000)</f>
        <v>0</v>
      </c>
      <c r="Z391" s="65">
        <f>SUMPRODUCT(('[2]Prog 89'!$C$5:$C$10000=A391)*'[2]Prog 89'!$G$5:$H$10000)</f>
        <v>0</v>
      </c>
    </row>
    <row r="392" spans="1:26" ht="12.75" customHeight="1" x14ac:dyDescent="0.25">
      <c r="A392" s="64">
        <v>70236</v>
      </c>
      <c r="B392" s="81">
        <f>VLOOKUP(A392,'[2]Pop commune'!$A$4:$G$3833,7,FALSE)</f>
        <v>105.32687651331699</v>
      </c>
      <c r="C392" s="82">
        <f>VLOOKUP(A392,'[2]Pop commune'!$A$4:$H$3833,5,FALSE)</f>
        <v>70.569007263922387</v>
      </c>
      <c r="D392" s="83">
        <f t="shared" si="13"/>
        <v>34.757869249394609</v>
      </c>
      <c r="E392" s="83">
        <f>VLOOKUP(A392,'[2]Pop commune'!$A$4:$G$3833,6,FALSE)</f>
        <v>34.757869249394609</v>
      </c>
      <c r="F392" s="83">
        <f t="shared" si="14"/>
        <v>434.9999999999992</v>
      </c>
      <c r="G392" s="83">
        <f>VLOOKUP(A392,'[2]Pop commune'!$A$4:$G$3833,4,FALSE)</f>
        <v>434.9999999999992</v>
      </c>
      <c r="H392" s="64">
        <v>70</v>
      </c>
      <c r="I392" s="122">
        <v>700784911</v>
      </c>
      <c r="J392" s="91" t="s">
        <v>1076</v>
      </c>
      <c r="K392" s="91"/>
      <c r="L392" s="92" t="s">
        <v>817</v>
      </c>
      <c r="M392" s="65" t="s">
        <v>1060</v>
      </c>
      <c r="N392" s="65" t="s">
        <v>662</v>
      </c>
      <c r="O392" s="64">
        <v>700785306</v>
      </c>
      <c r="P392" s="94" t="s">
        <v>815</v>
      </c>
      <c r="Q392" s="90">
        <v>1</v>
      </c>
      <c r="X392" s="65" t="s">
        <v>733</v>
      </c>
      <c r="Y392" s="65">
        <f>SUMPRODUCT(('[2]Prog 89'!$C$5:$C$10000=A392)*'[2]Prog 89'!$E$5:$F$10000)</f>
        <v>0</v>
      </c>
      <c r="Z392" s="65">
        <f>SUMPRODUCT(('[2]Prog 89'!$C$5:$C$10000=A392)*'[2]Prog 89'!$G$5:$H$10000)</f>
        <v>0</v>
      </c>
    </row>
    <row r="393" spans="1:26" ht="12.75" customHeight="1" x14ac:dyDescent="0.25">
      <c r="A393" s="64">
        <v>70275</v>
      </c>
      <c r="B393" s="81">
        <f>VLOOKUP(A393,'[2]Pop commune'!$A$4:$G$3833,7,FALSE)</f>
        <v>60.642228739002938</v>
      </c>
      <c r="C393" s="82">
        <f>VLOOKUP(A393,'[2]Pop commune'!$A$4:$H$3833,5,FALSE)</f>
        <v>36.782991202346047</v>
      </c>
      <c r="D393" s="83">
        <f t="shared" si="13"/>
        <v>23.859237536656892</v>
      </c>
      <c r="E393" s="83">
        <f>VLOOKUP(A393,'[2]Pop commune'!$A$4:$G$3833,6,FALSE)</f>
        <v>23.859237536656892</v>
      </c>
      <c r="F393" s="83">
        <f t="shared" si="14"/>
        <v>339</v>
      </c>
      <c r="G393" s="83">
        <f>VLOOKUP(A393,'[2]Pop commune'!$A$4:$G$3833,4,FALSE)</f>
        <v>339</v>
      </c>
      <c r="H393" s="64">
        <v>70</v>
      </c>
      <c r="I393" s="122">
        <v>700784911</v>
      </c>
      <c r="J393" s="91" t="s">
        <v>1077</v>
      </c>
      <c r="K393" s="91"/>
      <c r="L393" s="92" t="s">
        <v>898</v>
      </c>
      <c r="M393" s="65" t="s">
        <v>1060</v>
      </c>
      <c r="N393" s="65" t="s">
        <v>662</v>
      </c>
      <c r="O393" s="64">
        <v>700785306</v>
      </c>
      <c r="P393" s="94" t="s">
        <v>815</v>
      </c>
      <c r="Q393" s="90">
        <v>1</v>
      </c>
      <c r="X393" s="65" t="s">
        <v>733</v>
      </c>
      <c r="Y393" s="65">
        <f>SUMPRODUCT(('[2]Prog 89'!$C$5:$C$10000=A393)*'[2]Prog 89'!$E$5:$F$10000)</f>
        <v>0</v>
      </c>
      <c r="Z393" s="65">
        <f>SUMPRODUCT(('[2]Prog 89'!$C$5:$C$10000=A393)*'[2]Prog 89'!$G$5:$H$10000)</f>
        <v>0</v>
      </c>
    </row>
    <row r="394" spans="1:26" ht="12.75" customHeight="1" x14ac:dyDescent="0.25">
      <c r="A394" s="64">
        <v>70278</v>
      </c>
      <c r="B394" s="81">
        <f>VLOOKUP(A394,'[2]Pop commune'!$A$4:$G$3833,7,FALSE)</f>
        <v>50</v>
      </c>
      <c r="C394" s="82">
        <f>VLOOKUP(A394,'[2]Pop commune'!$A$4:$H$3833,5,FALSE)</f>
        <v>37</v>
      </c>
      <c r="D394" s="83">
        <f t="shared" si="13"/>
        <v>13</v>
      </c>
      <c r="E394" s="83">
        <f>VLOOKUP(A394,'[2]Pop commune'!$A$4:$G$3833,6,FALSE)</f>
        <v>13</v>
      </c>
      <c r="F394" s="83">
        <f t="shared" si="14"/>
        <v>200</v>
      </c>
      <c r="G394" s="83">
        <f>VLOOKUP(A394,'[2]Pop commune'!$A$4:$G$3833,4,FALSE)</f>
        <v>200</v>
      </c>
      <c r="H394" s="64">
        <v>70</v>
      </c>
      <c r="I394" s="122">
        <v>700784911</v>
      </c>
      <c r="J394" s="91" t="s">
        <v>1078</v>
      </c>
      <c r="K394" s="91"/>
      <c r="L394" s="92" t="s">
        <v>817</v>
      </c>
      <c r="M394" s="65" t="s">
        <v>1060</v>
      </c>
      <c r="N394" s="65" t="s">
        <v>662</v>
      </c>
      <c r="O394" s="64">
        <v>700785306</v>
      </c>
      <c r="P394" s="94" t="s">
        <v>815</v>
      </c>
      <c r="Q394" s="90">
        <v>1</v>
      </c>
      <c r="X394" s="65" t="s">
        <v>733</v>
      </c>
      <c r="Y394" s="65">
        <f>SUMPRODUCT(('[2]Prog 89'!$C$5:$C$10000=A394)*'[2]Prog 89'!$E$5:$F$10000)</f>
        <v>0</v>
      </c>
      <c r="Z394" s="65">
        <f>SUMPRODUCT(('[2]Prog 89'!$C$5:$C$10000=A394)*'[2]Prog 89'!$G$5:$H$10000)</f>
        <v>0</v>
      </c>
    </row>
    <row r="395" spans="1:26" ht="12.75" customHeight="1" x14ac:dyDescent="0.25">
      <c r="A395" s="64">
        <v>70301</v>
      </c>
      <c r="B395" s="81">
        <f>VLOOKUP(A395,'[2]Pop commune'!$A$4:$G$3833,7,FALSE)</f>
        <v>11.549999999999999</v>
      </c>
      <c r="C395" s="82">
        <f>VLOOKUP(A395,'[2]Pop commune'!$A$4:$H$3833,5,FALSE)</f>
        <v>9.4499999999999993</v>
      </c>
      <c r="D395" s="83">
        <f t="shared" si="13"/>
        <v>2.1</v>
      </c>
      <c r="E395" s="83">
        <f>VLOOKUP(A395,'[2]Pop commune'!$A$4:$G$3833,6,FALSE)</f>
        <v>2.1</v>
      </c>
      <c r="F395" s="83">
        <f t="shared" si="14"/>
        <v>63</v>
      </c>
      <c r="G395" s="83">
        <f>VLOOKUP(A395,'[2]Pop commune'!$A$4:$G$3833,4,FALSE)</f>
        <v>63</v>
      </c>
      <c r="H395" s="64">
        <v>70</v>
      </c>
      <c r="I395" s="122">
        <v>700784911</v>
      </c>
      <c r="J395" s="91" t="s">
        <v>1079</v>
      </c>
      <c r="K395" s="91"/>
      <c r="L395" s="92" t="s">
        <v>898</v>
      </c>
      <c r="M395" s="65" t="s">
        <v>1060</v>
      </c>
      <c r="N395" s="65" t="s">
        <v>662</v>
      </c>
      <c r="O395" s="64">
        <v>700785306</v>
      </c>
      <c r="P395" s="94" t="s">
        <v>815</v>
      </c>
      <c r="Q395" s="90">
        <v>1</v>
      </c>
      <c r="X395" s="65" t="s">
        <v>733</v>
      </c>
      <c r="Y395" s="65">
        <f>SUMPRODUCT(('[2]Prog 89'!$C$5:$C$10000=A395)*'[2]Prog 89'!$E$5:$F$10000)</f>
        <v>0</v>
      </c>
      <c r="Z395" s="65">
        <f>SUMPRODUCT(('[2]Prog 89'!$C$5:$C$10000=A395)*'[2]Prog 89'!$G$5:$H$10000)</f>
        <v>0</v>
      </c>
    </row>
    <row r="396" spans="1:26" ht="12.75" customHeight="1" x14ac:dyDescent="0.25">
      <c r="A396" s="64">
        <v>70324</v>
      </c>
      <c r="B396" s="81">
        <f>VLOOKUP(A396,'[2]Pop commune'!$A$4:$G$3833,7,FALSE)</f>
        <v>142.59870550161807</v>
      </c>
      <c r="C396" s="82">
        <f>VLOOKUP(A396,'[2]Pop commune'!$A$4:$H$3833,5,FALSE)</f>
        <v>99.511326860841379</v>
      </c>
      <c r="D396" s="83">
        <f t="shared" si="13"/>
        <v>43.087378640776684</v>
      </c>
      <c r="E396" s="83">
        <f>VLOOKUP(A396,'[2]Pop commune'!$A$4:$G$3833,6,FALSE)</f>
        <v>43.087378640776684</v>
      </c>
      <c r="F396" s="83">
        <f t="shared" si="14"/>
        <v>634</v>
      </c>
      <c r="G396" s="83">
        <f>VLOOKUP(A396,'[2]Pop commune'!$A$4:$G$3833,4,FALSE)</f>
        <v>634</v>
      </c>
      <c r="H396" s="64">
        <v>70</v>
      </c>
      <c r="I396" s="122">
        <v>700784911</v>
      </c>
      <c r="J396" s="91" t="s">
        <v>1080</v>
      </c>
      <c r="K396" s="91"/>
      <c r="L396" s="92" t="s">
        <v>898</v>
      </c>
      <c r="M396" s="65" t="s">
        <v>1060</v>
      </c>
      <c r="N396" s="65" t="s">
        <v>662</v>
      </c>
      <c r="O396" s="64">
        <v>700785306</v>
      </c>
      <c r="P396" s="94" t="s">
        <v>815</v>
      </c>
      <c r="Q396" s="90">
        <v>1</v>
      </c>
      <c r="X396" s="65" t="s">
        <v>733</v>
      </c>
      <c r="Y396" s="65">
        <f>SUMPRODUCT(('[2]Prog 89'!$C$5:$C$10000=A396)*'[2]Prog 89'!$E$5:$F$10000)</f>
        <v>0</v>
      </c>
      <c r="Z396" s="65">
        <f>SUMPRODUCT(('[2]Prog 89'!$C$5:$C$10000=A396)*'[2]Prog 89'!$G$5:$H$10000)</f>
        <v>0</v>
      </c>
    </row>
    <row r="397" spans="1:26" ht="12.75" customHeight="1" x14ac:dyDescent="0.25">
      <c r="A397" s="64">
        <v>70367</v>
      </c>
      <c r="B397" s="81">
        <f>VLOOKUP(A397,'[2]Pop commune'!$A$4:$G$3833,7,FALSE)</f>
        <v>37.76829268292682</v>
      </c>
      <c r="C397" s="82">
        <f>VLOOKUP(A397,'[2]Pop commune'!$A$4:$H$3833,5,FALSE)</f>
        <v>27.829268292682919</v>
      </c>
      <c r="D397" s="83">
        <f t="shared" si="13"/>
        <v>9.9390243902438993</v>
      </c>
      <c r="E397" s="83">
        <f>VLOOKUP(A397,'[2]Pop commune'!$A$4:$G$3833,6,FALSE)</f>
        <v>9.9390243902438993</v>
      </c>
      <c r="F397" s="83">
        <f t="shared" si="14"/>
        <v>163</v>
      </c>
      <c r="G397" s="83">
        <f>VLOOKUP(A397,'[2]Pop commune'!$A$4:$G$3833,4,FALSE)</f>
        <v>163</v>
      </c>
      <c r="H397" s="64">
        <v>70</v>
      </c>
      <c r="I397" s="122">
        <v>700784911</v>
      </c>
      <c r="J397" s="91" t="s">
        <v>1081</v>
      </c>
      <c r="K397" s="91"/>
      <c r="L397" s="92" t="s">
        <v>1082</v>
      </c>
      <c r="M397" s="65" t="s">
        <v>1060</v>
      </c>
      <c r="N397" s="65" t="s">
        <v>662</v>
      </c>
      <c r="O397" s="64">
        <v>700785306</v>
      </c>
      <c r="P397" s="94" t="s">
        <v>815</v>
      </c>
      <c r="Q397" s="90">
        <v>1</v>
      </c>
      <c r="X397" s="65" t="s">
        <v>733</v>
      </c>
      <c r="Y397" s="65">
        <f>SUMPRODUCT(('[2]Prog 89'!$C$5:$C$10000=A397)*'[2]Prog 89'!$E$5:$F$10000)</f>
        <v>0</v>
      </c>
      <c r="Z397" s="65">
        <f>SUMPRODUCT(('[2]Prog 89'!$C$5:$C$10000=A397)*'[2]Prog 89'!$G$5:$H$10000)</f>
        <v>0</v>
      </c>
    </row>
    <row r="398" spans="1:26" ht="12.75" customHeight="1" x14ac:dyDescent="0.25">
      <c r="A398" s="64">
        <v>70384</v>
      </c>
      <c r="B398" s="81">
        <f>VLOOKUP(A398,'[2]Pop commune'!$A$4:$G$3833,7,FALSE)</f>
        <v>68.91274473609505</v>
      </c>
      <c r="C398" s="82">
        <f>VLOOKUP(A398,'[2]Pop commune'!$A$4:$H$3833,5,FALSE)</f>
        <v>45.941829824063362</v>
      </c>
      <c r="D398" s="83">
        <f t="shared" si="13"/>
        <v>22.970914912031681</v>
      </c>
      <c r="E398" s="83">
        <f>VLOOKUP(A398,'[2]Pop commune'!$A$4:$G$3833,6,FALSE)</f>
        <v>22.970914912031681</v>
      </c>
      <c r="F398" s="83">
        <f t="shared" si="14"/>
        <v>230.99999999999943</v>
      </c>
      <c r="G398" s="83">
        <f>VLOOKUP(A398,'[2]Pop commune'!$A$4:$G$3833,4,FALSE)</f>
        <v>230.99999999999943</v>
      </c>
      <c r="H398" s="64">
        <v>70</v>
      </c>
      <c r="I398" s="122">
        <v>700784911</v>
      </c>
      <c r="J398" s="91" t="s">
        <v>1083</v>
      </c>
      <c r="K398" s="91"/>
      <c r="L398" s="92" t="s">
        <v>898</v>
      </c>
      <c r="M398" s="65" t="s">
        <v>1060</v>
      </c>
      <c r="N398" s="65" t="s">
        <v>662</v>
      </c>
      <c r="O398" s="64">
        <v>700785306</v>
      </c>
      <c r="P398" s="94" t="s">
        <v>815</v>
      </c>
      <c r="Q398" s="90">
        <v>1</v>
      </c>
      <c r="X398" s="65" t="s">
        <v>733</v>
      </c>
      <c r="Y398" s="65">
        <f>SUMPRODUCT(('[2]Prog 89'!$C$5:$C$10000=A398)*'[2]Prog 89'!$E$5:$F$10000)</f>
        <v>0</v>
      </c>
      <c r="Z398" s="65">
        <f>SUMPRODUCT(('[2]Prog 89'!$C$5:$C$10000=A398)*'[2]Prog 89'!$G$5:$H$10000)</f>
        <v>0</v>
      </c>
    </row>
    <row r="399" spans="1:26" ht="12.75" customHeight="1" x14ac:dyDescent="0.25">
      <c r="A399" s="64">
        <v>70386</v>
      </c>
      <c r="B399" s="81">
        <f>VLOOKUP(A399,'[2]Pop commune'!$A$4:$G$3833,7,FALSE)</f>
        <v>38.138121546961329</v>
      </c>
      <c r="C399" s="82">
        <f>VLOOKUP(A399,'[2]Pop commune'!$A$4:$H$3833,5,FALSE)</f>
        <v>22.491712707182323</v>
      </c>
      <c r="D399" s="83">
        <f t="shared" si="13"/>
        <v>15.646408839779008</v>
      </c>
      <c r="E399" s="83">
        <f>VLOOKUP(A399,'[2]Pop commune'!$A$4:$G$3833,6,FALSE)</f>
        <v>15.646408839779008</v>
      </c>
      <c r="F399" s="83">
        <f t="shared" si="14"/>
        <v>177</v>
      </c>
      <c r="G399" s="83">
        <f>VLOOKUP(A399,'[2]Pop commune'!$A$4:$G$3833,4,FALSE)</f>
        <v>177</v>
      </c>
      <c r="H399" s="64">
        <v>70</v>
      </c>
      <c r="I399" s="122">
        <v>700784911</v>
      </c>
      <c r="J399" s="91" t="s">
        <v>1084</v>
      </c>
      <c r="K399" s="91"/>
      <c r="L399" s="92" t="s">
        <v>813</v>
      </c>
      <c r="M399" s="65" t="s">
        <v>1060</v>
      </c>
      <c r="N399" s="65" t="s">
        <v>662</v>
      </c>
      <c r="O399" s="64">
        <v>700785306</v>
      </c>
      <c r="P399" s="94" t="s">
        <v>815</v>
      </c>
      <c r="Q399" s="90">
        <v>1</v>
      </c>
      <c r="X399" s="65" t="s">
        <v>733</v>
      </c>
      <c r="Y399" s="65">
        <f>SUMPRODUCT(('[2]Prog 89'!$C$5:$C$10000=A399)*'[2]Prog 89'!$E$5:$F$10000)</f>
        <v>0</v>
      </c>
      <c r="Z399" s="65">
        <f>SUMPRODUCT(('[2]Prog 89'!$C$5:$C$10000=A399)*'[2]Prog 89'!$G$5:$H$10000)</f>
        <v>0</v>
      </c>
    </row>
    <row r="400" spans="1:26" ht="12.75" customHeight="1" x14ac:dyDescent="0.25">
      <c r="A400" s="64">
        <v>70387</v>
      </c>
      <c r="B400" s="81">
        <f>VLOOKUP(A400,'[2]Pop commune'!$A$4:$G$3833,7,FALSE)</f>
        <v>137.02522255192886</v>
      </c>
      <c r="C400" s="82">
        <f>VLOOKUP(A400,'[2]Pop commune'!$A$4:$H$3833,5,FALSE)</f>
        <v>90.378338278931807</v>
      </c>
      <c r="D400" s="83">
        <f t="shared" si="13"/>
        <v>46.646884272997056</v>
      </c>
      <c r="E400" s="83">
        <f>VLOOKUP(A400,'[2]Pop commune'!$A$4:$G$3833,6,FALSE)</f>
        <v>46.646884272997056</v>
      </c>
      <c r="F400" s="83">
        <f t="shared" si="14"/>
        <v>655</v>
      </c>
      <c r="G400" s="83">
        <f>VLOOKUP(A400,'[2]Pop commune'!$A$4:$G$3833,4,FALSE)</f>
        <v>655</v>
      </c>
      <c r="H400" s="64">
        <v>70</v>
      </c>
      <c r="I400" s="122">
        <v>700784911</v>
      </c>
      <c r="J400" s="91" t="s">
        <v>1085</v>
      </c>
      <c r="K400" s="91"/>
      <c r="L400" s="92" t="s">
        <v>898</v>
      </c>
      <c r="M400" s="65" t="s">
        <v>1060</v>
      </c>
      <c r="N400" s="65" t="s">
        <v>662</v>
      </c>
      <c r="O400" s="64">
        <v>700785306</v>
      </c>
      <c r="P400" s="94" t="s">
        <v>815</v>
      </c>
      <c r="Q400" s="90">
        <v>1</v>
      </c>
      <c r="X400" s="65" t="s">
        <v>733</v>
      </c>
      <c r="Y400" s="65">
        <f>SUMPRODUCT(('[2]Prog 89'!$C$5:$C$10000=A400)*'[2]Prog 89'!$E$5:$F$10000)</f>
        <v>0</v>
      </c>
      <c r="Z400" s="65">
        <f>SUMPRODUCT(('[2]Prog 89'!$C$5:$C$10000=A400)*'[2]Prog 89'!$G$5:$H$10000)</f>
        <v>0</v>
      </c>
    </row>
    <row r="401" spans="1:26" ht="12.75" customHeight="1" x14ac:dyDescent="0.25">
      <c r="A401" s="64">
        <v>70401</v>
      </c>
      <c r="B401" s="81">
        <f>VLOOKUP(A401,'[2]Pop commune'!$A$4:$G$3833,7,FALSE)</f>
        <v>39.206349206349138</v>
      </c>
      <c r="C401" s="82">
        <f>VLOOKUP(A401,'[2]Pop commune'!$A$4:$H$3833,5,FALSE)</f>
        <v>26.82539682539678</v>
      </c>
      <c r="D401" s="83">
        <f t="shared" si="13"/>
        <v>12.38095238095236</v>
      </c>
      <c r="E401" s="83">
        <f>VLOOKUP(A401,'[2]Pop commune'!$A$4:$G$3833,6,FALSE)</f>
        <v>12.38095238095236</v>
      </c>
      <c r="F401" s="83">
        <f t="shared" si="14"/>
        <v>130</v>
      </c>
      <c r="G401" s="83">
        <f>VLOOKUP(A401,'[2]Pop commune'!$A$4:$G$3833,4,FALSE)</f>
        <v>130</v>
      </c>
      <c r="H401" s="64">
        <v>70</v>
      </c>
      <c r="I401" s="122">
        <v>700784911</v>
      </c>
      <c r="J401" s="91" t="s">
        <v>1086</v>
      </c>
      <c r="K401" s="91"/>
      <c r="L401" s="92" t="s">
        <v>898</v>
      </c>
      <c r="M401" s="65" t="s">
        <v>1060</v>
      </c>
      <c r="N401" s="65" t="s">
        <v>662</v>
      </c>
      <c r="O401" s="64">
        <v>700785306</v>
      </c>
      <c r="P401" s="94" t="s">
        <v>815</v>
      </c>
      <c r="Q401" s="90">
        <v>1</v>
      </c>
      <c r="X401" s="65" t="s">
        <v>733</v>
      </c>
      <c r="Y401" s="65">
        <f>SUMPRODUCT(('[2]Prog 89'!$C$5:$C$10000=A401)*'[2]Prog 89'!$E$5:$F$10000)</f>
        <v>0</v>
      </c>
      <c r="Z401" s="65">
        <f>SUMPRODUCT(('[2]Prog 89'!$C$5:$C$10000=A401)*'[2]Prog 89'!$G$5:$H$10000)</f>
        <v>0</v>
      </c>
    </row>
    <row r="402" spans="1:26" ht="12.75" customHeight="1" x14ac:dyDescent="0.25">
      <c r="A402" s="64">
        <v>70417</v>
      </c>
      <c r="B402" s="81">
        <f>VLOOKUP(A402,'[2]Pop commune'!$A$4:$G$3833,7,FALSE)</f>
        <v>57.212121212121232</v>
      </c>
      <c r="C402" s="82">
        <f>VLOOKUP(A402,'[2]Pop commune'!$A$4:$H$3833,5,FALSE)</f>
        <v>40.727272727272741</v>
      </c>
      <c r="D402" s="83">
        <f t="shared" si="13"/>
        <v>16.484848484848488</v>
      </c>
      <c r="E402" s="83">
        <f>VLOOKUP(A402,'[2]Pop commune'!$A$4:$G$3833,6,FALSE)</f>
        <v>16.484848484848488</v>
      </c>
      <c r="F402" s="83">
        <f t="shared" si="14"/>
        <v>288</v>
      </c>
      <c r="G402" s="83">
        <f>VLOOKUP(A402,'[2]Pop commune'!$A$4:$G$3833,4,FALSE)</f>
        <v>288</v>
      </c>
      <c r="H402" s="64">
        <v>70</v>
      </c>
      <c r="I402" s="122">
        <v>700784911</v>
      </c>
      <c r="J402" s="91" t="s">
        <v>1087</v>
      </c>
      <c r="K402" s="91"/>
      <c r="L402" s="92" t="s">
        <v>898</v>
      </c>
      <c r="M402" s="65" t="s">
        <v>1060</v>
      </c>
      <c r="N402" s="65" t="s">
        <v>662</v>
      </c>
      <c r="O402" s="64">
        <v>700785306</v>
      </c>
      <c r="P402" s="94" t="s">
        <v>815</v>
      </c>
      <c r="Q402" s="90">
        <v>1</v>
      </c>
      <c r="X402" s="65" t="s">
        <v>733</v>
      </c>
      <c r="Y402" s="65">
        <f>SUMPRODUCT(('[2]Prog 89'!$C$5:$C$10000=A402)*'[2]Prog 89'!$E$5:$F$10000)</f>
        <v>0</v>
      </c>
      <c r="Z402" s="65">
        <f>SUMPRODUCT(('[2]Prog 89'!$C$5:$C$10000=A402)*'[2]Prog 89'!$G$5:$H$10000)</f>
        <v>0</v>
      </c>
    </row>
    <row r="403" spans="1:26" ht="12.75" customHeight="1" x14ac:dyDescent="0.25">
      <c r="A403" s="64">
        <v>70421</v>
      </c>
      <c r="B403" s="81">
        <f>VLOOKUP(A403,'[2]Pop commune'!$A$4:$G$3833,7,FALSE)</f>
        <v>687</v>
      </c>
      <c r="C403" s="82">
        <f>VLOOKUP(A403,'[2]Pop commune'!$A$4:$H$3833,5,FALSE)</f>
        <v>434</v>
      </c>
      <c r="D403" s="83">
        <f t="shared" si="13"/>
        <v>253</v>
      </c>
      <c r="E403" s="83">
        <f>VLOOKUP(A403,'[2]Pop commune'!$A$4:$G$3833,6,FALSE)</f>
        <v>253</v>
      </c>
      <c r="F403" s="83">
        <f t="shared" si="14"/>
        <v>3041</v>
      </c>
      <c r="G403" s="83">
        <f>VLOOKUP(A403,'[2]Pop commune'!$A$4:$G$3833,4,FALSE)</f>
        <v>3041</v>
      </c>
      <c r="H403" s="64">
        <v>70</v>
      </c>
      <c r="I403" s="122">
        <v>700784911</v>
      </c>
      <c r="J403" s="91" t="s">
        <v>1088</v>
      </c>
      <c r="K403" s="91"/>
      <c r="L403" s="92" t="s">
        <v>817</v>
      </c>
      <c r="M403" s="65" t="s">
        <v>1060</v>
      </c>
      <c r="N403" s="65" t="s">
        <v>662</v>
      </c>
      <c r="O403" s="64">
        <v>700785306</v>
      </c>
      <c r="P403" s="94" t="s">
        <v>815</v>
      </c>
      <c r="Q403" s="90">
        <v>1</v>
      </c>
      <c r="X403" s="65" t="s">
        <v>733</v>
      </c>
      <c r="Y403" s="65">
        <f>SUMPRODUCT(('[2]Prog 89'!$C$5:$C$10000=A403)*'[2]Prog 89'!$E$5:$F$10000)</f>
        <v>0</v>
      </c>
      <c r="Z403" s="65">
        <f>SUMPRODUCT(('[2]Prog 89'!$C$5:$C$10000=A403)*'[2]Prog 89'!$G$5:$H$10000)</f>
        <v>0</v>
      </c>
    </row>
    <row r="404" spans="1:26" ht="12.75" customHeight="1" x14ac:dyDescent="0.25">
      <c r="A404" s="64">
        <v>70426</v>
      </c>
      <c r="B404" s="81">
        <f>VLOOKUP(A404,'[2]Pop commune'!$A$4:$G$3833,7,FALSE)</f>
        <v>56</v>
      </c>
      <c r="C404" s="82">
        <f>VLOOKUP(A404,'[2]Pop commune'!$A$4:$H$3833,5,FALSE)</f>
        <v>40</v>
      </c>
      <c r="D404" s="83">
        <f t="shared" si="13"/>
        <v>16</v>
      </c>
      <c r="E404" s="83">
        <f>VLOOKUP(A404,'[2]Pop commune'!$A$4:$G$3833,6,FALSE)</f>
        <v>16</v>
      </c>
      <c r="F404" s="83">
        <f t="shared" si="14"/>
        <v>273</v>
      </c>
      <c r="G404" s="83">
        <f>VLOOKUP(A404,'[2]Pop commune'!$A$4:$G$3833,4,FALSE)</f>
        <v>273</v>
      </c>
      <c r="H404" s="64">
        <v>70</v>
      </c>
      <c r="I404" s="122">
        <v>700784911</v>
      </c>
      <c r="J404" s="91" t="s">
        <v>1089</v>
      </c>
      <c r="K404" s="91"/>
      <c r="L404" s="92" t="s">
        <v>817</v>
      </c>
      <c r="M404" s="65" t="s">
        <v>1060</v>
      </c>
      <c r="N404" s="65" t="s">
        <v>662</v>
      </c>
      <c r="O404" s="64">
        <v>700785306</v>
      </c>
      <c r="P404" s="94" t="s">
        <v>815</v>
      </c>
      <c r="Q404" s="90">
        <v>1</v>
      </c>
      <c r="X404" s="65" t="s">
        <v>733</v>
      </c>
      <c r="Y404" s="65">
        <f>SUMPRODUCT(('[2]Prog 89'!$C$5:$C$10000=A404)*'[2]Prog 89'!$E$5:$F$10000)</f>
        <v>0</v>
      </c>
      <c r="Z404" s="65">
        <f>SUMPRODUCT(('[2]Prog 89'!$C$5:$C$10000=A404)*'[2]Prog 89'!$G$5:$H$10000)</f>
        <v>0</v>
      </c>
    </row>
    <row r="405" spans="1:26" ht="12.75" customHeight="1" x14ac:dyDescent="0.25">
      <c r="A405" s="64">
        <v>70439</v>
      </c>
      <c r="B405" s="81">
        <f>VLOOKUP(A405,'[2]Pop commune'!$A$4:$G$3833,7,FALSE)</f>
        <v>76.223529411764844</v>
      </c>
      <c r="C405" s="82">
        <f>VLOOKUP(A405,'[2]Pop commune'!$A$4:$H$3833,5,FALSE)</f>
        <v>52.152941176470677</v>
      </c>
      <c r="D405" s="83">
        <f t="shared" si="13"/>
        <v>24.07058823529416</v>
      </c>
      <c r="E405" s="83">
        <f>VLOOKUP(A405,'[2]Pop commune'!$A$4:$G$3833,6,FALSE)</f>
        <v>24.07058823529416</v>
      </c>
      <c r="F405" s="83">
        <f t="shared" si="14"/>
        <v>341.00000000000063</v>
      </c>
      <c r="G405" s="83">
        <f>VLOOKUP(A405,'[2]Pop commune'!$A$4:$G$3833,4,FALSE)</f>
        <v>341.00000000000063</v>
      </c>
      <c r="H405" s="64">
        <v>70</v>
      </c>
      <c r="I405" s="122">
        <v>700784911</v>
      </c>
      <c r="J405" s="91" t="s">
        <v>1090</v>
      </c>
      <c r="K405" s="91"/>
      <c r="L405" s="92" t="s">
        <v>898</v>
      </c>
      <c r="M405" s="65" t="s">
        <v>1060</v>
      </c>
      <c r="N405" s="65" t="s">
        <v>662</v>
      </c>
      <c r="O405" s="64">
        <v>700785306</v>
      </c>
      <c r="P405" s="94" t="s">
        <v>815</v>
      </c>
      <c r="Q405" s="90">
        <v>1</v>
      </c>
      <c r="X405" s="65" t="s">
        <v>733</v>
      </c>
      <c r="Y405" s="65">
        <f>SUMPRODUCT(('[2]Prog 89'!$C$5:$C$10000=A405)*'[2]Prog 89'!$E$5:$F$10000)</f>
        <v>0</v>
      </c>
      <c r="Z405" s="65">
        <f>SUMPRODUCT(('[2]Prog 89'!$C$5:$C$10000=A405)*'[2]Prog 89'!$G$5:$H$10000)</f>
        <v>0</v>
      </c>
    </row>
    <row r="406" spans="1:26" ht="12.75" customHeight="1" x14ac:dyDescent="0.25">
      <c r="A406" s="64">
        <v>70452</v>
      </c>
      <c r="B406" s="81">
        <f>VLOOKUP(A406,'[2]Pop commune'!$A$4:$G$3833,7,FALSE)</f>
        <v>59.555555555555586</v>
      </c>
      <c r="C406" s="82">
        <f>VLOOKUP(A406,'[2]Pop commune'!$A$4:$H$3833,5,FALSE)</f>
        <v>42.681481481481498</v>
      </c>
      <c r="D406" s="83">
        <f t="shared" si="13"/>
        <v>16.874074074074084</v>
      </c>
      <c r="E406" s="83">
        <f>VLOOKUP(A406,'[2]Pop commune'!$A$4:$G$3833,6,FALSE)</f>
        <v>16.874074074074084</v>
      </c>
      <c r="F406" s="83">
        <f t="shared" si="14"/>
        <v>268</v>
      </c>
      <c r="G406" s="83">
        <f>VLOOKUP(A406,'[2]Pop commune'!$A$4:$G$3833,4,FALSE)</f>
        <v>268</v>
      </c>
      <c r="H406" s="64">
        <v>70</v>
      </c>
      <c r="I406" s="122">
        <v>700784911</v>
      </c>
      <c r="J406" s="91" t="s">
        <v>1091</v>
      </c>
      <c r="K406" s="91"/>
      <c r="L406" s="92" t="s">
        <v>898</v>
      </c>
      <c r="M406" s="65" t="s">
        <v>1060</v>
      </c>
      <c r="N406" s="65" t="s">
        <v>662</v>
      </c>
      <c r="O406" s="64">
        <v>700785306</v>
      </c>
      <c r="P406" s="94" t="s">
        <v>815</v>
      </c>
      <c r="Q406" s="90">
        <v>1</v>
      </c>
      <c r="X406" s="65" t="s">
        <v>733</v>
      </c>
      <c r="Y406" s="65">
        <f>SUMPRODUCT(('[2]Prog 89'!$C$5:$C$10000=A406)*'[2]Prog 89'!$E$5:$F$10000)</f>
        <v>0</v>
      </c>
      <c r="Z406" s="65">
        <f>SUMPRODUCT(('[2]Prog 89'!$C$5:$C$10000=A406)*'[2]Prog 89'!$G$5:$H$10000)</f>
        <v>0</v>
      </c>
    </row>
    <row r="407" spans="1:26" ht="12.75" customHeight="1" x14ac:dyDescent="0.25">
      <c r="A407" s="64">
        <v>70457</v>
      </c>
      <c r="B407" s="81">
        <f>VLOOKUP(A407,'[2]Pop commune'!$A$4:$G$3833,7,FALSE)</f>
        <v>48.413793103448157</v>
      </c>
      <c r="C407" s="82">
        <f>VLOOKUP(A407,'[2]Pop commune'!$A$4:$H$3833,5,FALSE)</f>
        <v>31.267241379310271</v>
      </c>
      <c r="D407" s="83">
        <f t="shared" si="13"/>
        <v>17.14655172413789</v>
      </c>
      <c r="E407" s="83">
        <f>VLOOKUP(A407,'[2]Pop commune'!$A$4:$G$3833,6,FALSE)</f>
        <v>17.14655172413789</v>
      </c>
      <c r="F407" s="83">
        <f t="shared" si="14"/>
        <v>117</v>
      </c>
      <c r="G407" s="83">
        <f>VLOOKUP(A407,'[2]Pop commune'!$A$4:$G$3833,4,FALSE)</f>
        <v>117</v>
      </c>
      <c r="H407" s="64">
        <v>70</v>
      </c>
      <c r="I407" s="122">
        <v>700784911</v>
      </c>
      <c r="J407" s="91" t="s">
        <v>1092</v>
      </c>
      <c r="K407" s="91"/>
      <c r="L407" s="92" t="s">
        <v>898</v>
      </c>
      <c r="M407" s="65" t="s">
        <v>1060</v>
      </c>
      <c r="N407" s="65" t="s">
        <v>662</v>
      </c>
      <c r="O407" s="64">
        <v>700785306</v>
      </c>
      <c r="P407" s="94" t="s">
        <v>815</v>
      </c>
      <c r="Q407" s="90">
        <v>1</v>
      </c>
      <c r="X407" s="65" t="s">
        <v>733</v>
      </c>
      <c r="Y407" s="65">
        <f>SUMPRODUCT(('[2]Prog 89'!$C$5:$C$10000=A407)*'[2]Prog 89'!$E$5:$F$10000)</f>
        <v>0</v>
      </c>
      <c r="Z407" s="65">
        <f>SUMPRODUCT(('[2]Prog 89'!$C$5:$C$10000=A407)*'[2]Prog 89'!$G$5:$H$10000)</f>
        <v>0</v>
      </c>
    </row>
    <row r="408" spans="1:26" ht="12.75" customHeight="1" x14ac:dyDescent="0.25">
      <c r="A408" s="64">
        <v>70482</v>
      </c>
      <c r="B408" s="81">
        <f>VLOOKUP(A408,'[2]Pop commune'!$A$4:$G$3833,7,FALSE)</f>
        <v>482</v>
      </c>
      <c r="C408" s="82">
        <f>VLOOKUP(A408,'[2]Pop commune'!$A$4:$H$3833,5,FALSE)</f>
        <v>262</v>
      </c>
      <c r="D408" s="83">
        <f t="shared" si="13"/>
        <v>220</v>
      </c>
      <c r="E408" s="83">
        <f>VLOOKUP(A408,'[2]Pop commune'!$A$4:$G$3833,6,FALSE)</f>
        <v>220</v>
      </c>
      <c r="F408" s="83">
        <f t="shared" si="14"/>
        <v>1569</v>
      </c>
      <c r="G408" s="83">
        <f>VLOOKUP(A408,'[2]Pop commune'!$A$4:$G$3833,4,FALSE)</f>
        <v>1569</v>
      </c>
      <c r="H408" s="64">
        <v>70</v>
      </c>
      <c r="I408" s="122">
        <v>700784911</v>
      </c>
      <c r="J408" s="91" t="s">
        <v>1093</v>
      </c>
      <c r="K408" s="91"/>
      <c r="L408" s="92" t="s">
        <v>898</v>
      </c>
      <c r="M408" s="65" t="s">
        <v>1060</v>
      </c>
      <c r="N408" s="65" t="s">
        <v>662</v>
      </c>
      <c r="O408" s="64">
        <v>700785306</v>
      </c>
      <c r="P408" s="94" t="s">
        <v>815</v>
      </c>
      <c r="Q408" s="90">
        <v>1</v>
      </c>
      <c r="X408" s="65" t="s">
        <v>733</v>
      </c>
      <c r="Y408" s="65">
        <f>SUMPRODUCT(('[2]Prog 89'!$C$5:$C$10000=A408)*'[2]Prog 89'!$E$5:$F$10000)</f>
        <v>0</v>
      </c>
      <c r="Z408" s="65">
        <f>SUMPRODUCT(('[2]Prog 89'!$C$5:$C$10000=A408)*'[2]Prog 89'!$G$5:$H$10000)</f>
        <v>0</v>
      </c>
    </row>
    <row r="409" spans="1:26" ht="12.75" customHeight="1" x14ac:dyDescent="0.25">
      <c r="A409" s="64">
        <v>70483</v>
      </c>
      <c r="B409" s="81">
        <f>VLOOKUP(A409,'[2]Pop commune'!$A$4:$G$3833,7,FALSE)</f>
        <v>31</v>
      </c>
      <c r="C409" s="82">
        <f>VLOOKUP(A409,'[2]Pop commune'!$A$4:$H$3833,5,FALSE)</f>
        <v>20</v>
      </c>
      <c r="D409" s="83">
        <f t="shared" si="13"/>
        <v>11</v>
      </c>
      <c r="E409" s="83">
        <f>VLOOKUP(A409,'[2]Pop commune'!$A$4:$G$3833,6,FALSE)</f>
        <v>11</v>
      </c>
      <c r="F409" s="83">
        <f t="shared" si="14"/>
        <v>128</v>
      </c>
      <c r="G409" s="83">
        <f>VLOOKUP(A409,'[2]Pop commune'!$A$4:$G$3833,4,FALSE)</f>
        <v>128</v>
      </c>
      <c r="H409" s="64">
        <v>70</v>
      </c>
      <c r="I409" s="122">
        <v>700784911</v>
      </c>
      <c r="J409" s="91" t="s">
        <v>1094</v>
      </c>
      <c r="K409" s="91"/>
      <c r="L409" s="92" t="s">
        <v>817</v>
      </c>
      <c r="M409" s="65" t="s">
        <v>1060</v>
      </c>
      <c r="N409" s="65" t="s">
        <v>662</v>
      </c>
      <c r="O409" s="64">
        <v>700785306</v>
      </c>
      <c r="P409" s="94" t="s">
        <v>815</v>
      </c>
      <c r="Q409" s="90">
        <v>1</v>
      </c>
      <c r="X409" s="65" t="s">
        <v>733</v>
      </c>
      <c r="Y409" s="65">
        <f>SUMPRODUCT(('[2]Prog 89'!$C$5:$C$10000=A409)*'[2]Prog 89'!$E$5:$F$10000)</f>
        <v>0</v>
      </c>
      <c r="Z409" s="65">
        <f>SUMPRODUCT(('[2]Prog 89'!$C$5:$C$10000=A409)*'[2]Prog 89'!$G$5:$H$10000)</f>
        <v>0</v>
      </c>
    </row>
    <row r="410" spans="1:26" ht="12.75" customHeight="1" x14ac:dyDescent="0.25">
      <c r="A410" s="64">
        <v>70504</v>
      </c>
      <c r="B410" s="81">
        <f>VLOOKUP(A410,'[2]Pop commune'!$A$4:$G$3833,7,FALSE)</f>
        <v>79.10863509749305</v>
      </c>
      <c r="C410" s="82">
        <f>VLOOKUP(A410,'[2]Pop commune'!$A$4:$H$3833,5,FALSE)</f>
        <v>50.431754874651816</v>
      </c>
      <c r="D410" s="83">
        <f t="shared" si="13"/>
        <v>28.676880222841227</v>
      </c>
      <c r="E410" s="83">
        <f>VLOOKUP(A410,'[2]Pop commune'!$A$4:$G$3833,6,FALSE)</f>
        <v>28.676880222841227</v>
      </c>
      <c r="F410" s="83">
        <f t="shared" si="14"/>
        <v>355</v>
      </c>
      <c r="G410" s="83">
        <f>VLOOKUP(A410,'[2]Pop commune'!$A$4:$G$3833,4,FALSE)</f>
        <v>355</v>
      </c>
      <c r="H410" s="64">
        <v>70</v>
      </c>
      <c r="I410" s="122">
        <v>700784911</v>
      </c>
      <c r="J410" s="91" t="s">
        <v>1095</v>
      </c>
      <c r="K410" s="91"/>
      <c r="L410" s="92" t="s">
        <v>898</v>
      </c>
      <c r="M410" s="65" t="s">
        <v>1060</v>
      </c>
      <c r="N410" s="65" t="s">
        <v>662</v>
      </c>
      <c r="O410" s="64">
        <v>700785306</v>
      </c>
      <c r="P410" s="94" t="s">
        <v>815</v>
      </c>
      <c r="Q410" s="90">
        <v>1</v>
      </c>
      <c r="X410" s="65" t="s">
        <v>733</v>
      </c>
      <c r="Y410" s="65">
        <f>SUMPRODUCT(('[2]Prog 89'!$C$5:$C$10000=A410)*'[2]Prog 89'!$E$5:$F$10000)</f>
        <v>0</v>
      </c>
      <c r="Z410" s="65">
        <f>SUMPRODUCT(('[2]Prog 89'!$C$5:$C$10000=A410)*'[2]Prog 89'!$G$5:$H$10000)</f>
        <v>0</v>
      </c>
    </row>
    <row r="411" spans="1:26" ht="12.75" customHeight="1" x14ac:dyDescent="0.25">
      <c r="A411" s="64">
        <v>70524</v>
      </c>
      <c r="B411" s="81">
        <f>VLOOKUP(A411,'[2]Pop commune'!$A$4:$G$3833,7,FALSE)</f>
        <v>34.722222222222221</v>
      </c>
      <c r="C411" s="82">
        <f>VLOOKUP(A411,'[2]Pop commune'!$A$4:$H$3833,5,FALSE)</f>
        <v>17.857142857142858</v>
      </c>
      <c r="D411" s="83">
        <f t="shared" si="13"/>
        <v>16.865079365079364</v>
      </c>
      <c r="E411" s="83">
        <f>VLOOKUP(A411,'[2]Pop commune'!$A$4:$G$3833,6,FALSE)</f>
        <v>16.865079365079364</v>
      </c>
      <c r="F411" s="83">
        <f t="shared" si="14"/>
        <v>125</v>
      </c>
      <c r="G411" s="83">
        <f>VLOOKUP(A411,'[2]Pop commune'!$A$4:$G$3833,4,FALSE)</f>
        <v>125</v>
      </c>
      <c r="H411" s="64">
        <v>70</v>
      </c>
      <c r="I411" s="122">
        <v>700784911</v>
      </c>
      <c r="J411" s="91" t="s">
        <v>1096</v>
      </c>
      <c r="K411" s="91"/>
      <c r="L411" s="92" t="s">
        <v>817</v>
      </c>
      <c r="M411" s="65" t="s">
        <v>1060</v>
      </c>
      <c r="N411" s="65" t="s">
        <v>662</v>
      </c>
      <c r="O411" s="64">
        <v>700785306</v>
      </c>
      <c r="P411" s="94" t="s">
        <v>815</v>
      </c>
      <c r="Q411" s="90">
        <v>1</v>
      </c>
      <c r="X411" s="65" t="s">
        <v>733</v>
      </c>
      <c r="Y411" s="65">
        <f>SUMPRODUCT(('[2]Prog 89'!$C$5:$C$10000=A411)*'[2]Prog 89'!$E$5:$F$10000)</f>
        <v>0</v>
      </c>
      <c r="Z411" s="65">
        <f>SUMPRODUCT(('[2]Prog 89'!$C$5:$C$10000=A411)*'[2]Prog 89'!$G$5:$H$10000)</f>
        <v>0</v>
      </c>
    </row>
    <row r="412" spans="1:26" ht="12.75" customHeight="1" x14ac:dyDescent="0.25">
      <c r="A412" s="64">
        <v>70535</v>
      </c>
      <c r="B412" s="81">
        <f>VLOOKUP(A412,'[2]Pop commune'!$A$4:$G$3833,7,FALSE)</f>
        <v>38</v>
      </c>
      <c r="C412" s="82">
        <f>VLOOKUP(A412,'[2]Pop commune'!$A$4:$H$3833,5,FALSE)</f>
        <v>29</v>
      </c>
      <c r="D412" s="83">
        <f t="shared" si="13"/>
        <v>9</v>
      </c>
      <c r="E412" s="83">
        <f>VLOOKUP(A412,'[2]Pop commune'!$A$4:$G$3833,6,FALSE)</f>
        <v>9</v>
      </c>
      <c r="F412" s="83">
        <f t="shared" si="14"/>
        <v>162</v>
      </c>
      <c r="G412" s="83">
        <f>VLOOKUP(A412,'[2]Pop commune'!$A$4:$G$3833,4,FALSE)</f>
        <v>162</v>
      </c>
      <c r="H412" s="64">
        <v>70</v>
      </c>
      <c r="I412" s="122">
        <v>700784911</v>
      </c>
      <c r="J412" s="91" t="s">
        <v>1097</v>
      </c>
      <c r="K412" s="91"/>
      <c r="L412" s="92" t="s">
        <v>898</v>
      </c>
      <c r="M412" s="65" t="s">
        <v>1060</v>
      </c>
      <c r="N412" s="65" t="s">
        <v>662</v>
      </c>
      <c r="O412" s="64">
        <v>700785306</v>
      </c>
      <c r="P412" s="94" t="s">
        <v>815</v>
      </c>
      <c r="Q412" s="90">
        <v>1</v>
      </c>
      <c r="X412" s="65" t="s">
        <v>733</v>
      </c>
      <c r="Y412" s="65">
        <f>SUMPRODUCT(('[2]Prog 89'!$C$5:$C$10000=A412)*'[2]Prog 89'!$E$5:$F$10000)</f>
        <v>0</v>
      </c>
      <c r="Z412" s="65">
        <f>SUMPRODUCT(('[2]Prog 89'!$C$5:$C$10000=A412)*'[2]Prog 89'!$G$5:$H$10000)</f>
        <v>0</v>
      </c>
    </row>
    <row r="413" spans="1:26" ht="12.75" customHeight="1" x14ac:dyDescent="0.25">
      <c r="A413" s="64">
        <v>70536</v>
      </c>
      <c r="B413" s="81">
        <f>VLOOKUP(A413,'[2]Pop commune'!$A$4:$G$3833,7,FALSE)</f>
        <v>37.000000000000078</v>
      </c>
      <c r="C413" s="82">
        <f>VLOOKUP(A413,'[2]Pop commune'!$A$4:$H$3833,5,FALSE)</f>
        <v>22.61111111111116</v>
      </c>
      <c r="D413" s="83">
        <f t="shared" si="13"/>
        <v>14.388888888888919</v>
      </c>
      <c r="E413" s="83">
        <f>VLOOKUP(A413,'[2]Pop commune'!$A$4:$G$3833,6,FALSE)</f>
        <v>14.388888888888919</v>
      </c>
      <c r="F413" s="83">
        <f t="shared" si="14"/>
        <v>148</v>
      </c>
      <c r="G413" s="83">
        <f>VLOOKUP(A413,'[2]Pop commune'!$A$4:$G$3833,4,FALSE)</f>
        <v>148</v>
      </c>
      <c r="H413" s="64">
        <v>70</v>
      </c>
      <c r="I413" s="122">
        <v>700784911</v>
      </c>
      <c r="J413" s="91" t="s">
        <v>1098</v>
      </c>
      <c r="K413" s="91"/>
      <c r="L413" s="92" t="s">
        <v>898</v>
      </c>
      <c r="M413" s="65" t="s">
        <v>1060</v>
      </c>
      <c r="N413" s="65" t="s">
        <v>662</v>
      </c>
      <c r="O413" s="64">
        <v>700785306</v>
      </c>
      <c r="P413" s="94" t="s">
        <v>815</v>
      </c>
      <c r="Q413" s="90">
        <v>1</v>
      </c>
      <c r="X413" s="65" t="s">
        <v>733</v>
      </c>
      <c r="Y413" s="65">
        <f>SUMPRODUCT(('[2]Prog 89'!$C$5:$C$10000=A413)*'[2]Prog 89'!$E$5:$F$10000)</f>
        <v>0</v>
      </c>
      <c r="Z413" s="65">
        <f>SUMPRODUCT(('[2]Prog 89'!$C$5:$C$10000=A413)*'[2]Prog 89'!$G$5:$H$10000)</f>
        <v>0</v>
      </c>
    </row>
    <row r="414" spans="1:26" ht="12.75" customHeight="1" x14ac:dyDescent="0.25">
      <c r="A414" s="64">
        <v>70566</v>
      </c>
      <c r="B414" s="81">
        <f>VLOOKUP(A414,'[2]Pop commune'!$A$4:$G$3833,7,FALSE)</f>
        <v>29</v>
      </c>
      <c r="C414" s="82">
        <f>VLOOKUP(A414,'[2]Pop commune'!$A$4:$H$3833,5,FALSE)</f>
        <v>17</v>
      </c>
      <c r="D414" s="83">
        <f t="shared" si="13"/>
        <v>12</v>
      </c>
      <c r="E414" s="83">
        <f>VLOOKUP(A414,'[2]Pop commune'!$A$4:$G$3833,6,FALSE)</f>
        <v>12</v>
      </c>
      <c r="F414" s="83">
        <f t="shared" si="14"/>
        <v>222</v>
      </c>
      <c r="G414" s="83">
        <f>VLOOKUP(A414,'[2]Pop commune'!$A$4:$G$3833,4,FALSE)</f>
        <v>222</v>
      </c>
      <c r="H414" s="64">
        <v>70</v>
      </c>
      <c r="I414" s="122">
        <v>700784911</v>
      </c>
      <c r="J414" s="91" t="s">
        <v>1099</v>
      </c>
      <c r="K414" s="91"/>
      <c r="L414" s="92" t="s">
        <v>817</v>
      </c>
      <c r="M414" s="65" t="s">
        <v>1060</v>
      </c>
      <c r="N414" s="65" t="s">
        <v>662</v>
      </c>
      <c r="O414" s="64">
        <v>700785306</v>
      </c>
      <c r="P414" s="94" t="s">
        <v>815</v>
      </c>
      <c r="Q414" s="90">
        <v>1</v>
      </c>
      <c r="X414" s="65" t="s">
        <v>733</v>
      </c>
      <c r="Y414" s="65">
        <f>SUMPRODUCT(('[2]Prog 89'!$C$5:$C$10000=A414)*'[2]Prog 89'!$E$5:$F$10000)</f>
        <v>0</v>
      </c>
      <c r="Z414" s="65">
        <f>SUMPRODUCT(('[2]Prog 89'!$C$5:$C$10000=A414)*'[2]Prog 89'!$G$5:$H$10000)</f>
        <v>0</v>
      </c>
    </row>
    <row r="415" spans="1:26" ht="12.75" customHeight="1" x14ac:dyDescent="0.25">
      <c r="A415" s="64">
        <v>70580</v>
      </c>
      <c r="B415" s="81">
        <f>VLOOKUP(A415,'[2]Pop commune'!$A$4:$G$3833,7,FALSE)</f>
        <v>37</v>
      </c>
      <c r="C415" s="82">
        <f>VLOOKUP(A415,'[2]Pop commune'!$A$4:$H$3833,5,FALSE)</f>
        <v>25</v>
      </c>
      <c r="D415" s="83">
        <f t="shared" si="13"/>
        <v>12</v>
      </c>
      <c r="E415" s="83">
        <f>VLOOKUP(A415,'[2]Pop commune'!$A$4:$G$3833,6,FALSE)</f>
        <v>12</v>
      </c>
      <c r="F415" s="83">
        <f t="shared" si="14"/>
        <v>157</v>
      </c>
      <c r="G415" s="83">
        <f>VLOOKUP(A415,'[2]Pop commune'!$A$4:$G$3833,4,FALSE)</f>
        <v>157</v>
      </c>
      <c r="H415" s="64">
        <v>70</v>
      </c>
      <c r="I415" s="122">
        <v>700784911</v>
      </c>
      <c r="J415" s="91" t="s">
        <v>1100</v>
      </c>
      <c r="K415" s="91"/>
      <c r="L415" s="92" t="s">
        <v>898</v>
      </c>
      <c r="M415" s="65" t="s">
        <v>1060</v>
      </c>
      <c r="N415" s="65" t="s">
        <v>662</v>
      </c>
      <c r="O415" s="64">
        <v>700785306</v>
      </c>
      <c r="P415" s="94" t="s">
        <v>815</v>
      </c>
      <c r="Q415" s="90">
        <v>1</v>
      </c>
      <c r="X415" s="65" t="s">
        <v>733</v>
      </c>
      <c r="Y415" s="65">
        <f>SUMPRODUCT(('[2]Prog 89'!$C$5:$C$10000=A415)*'[2]Prog 89'!$E$5:$F$10000)</f>
        <v>0</v>
      </c>
      <c r="Z415" s="65">
        <f>SUMPRODUCT(('[2]Prog 89'!$C$5:$C$10000=A415)*'[2]Prog 89'!$G$5:$H$10000)</f>
        <v>0</v>
      </c>
    </row>
    <row r="416" spans="1:26" ht="12.75" customHeight="1" x14ac:dyDescent="0.25">
      <c r="A416" s="64">
        <v>70582</v>
      </c>
      <c r="B416" s="81">
        <f>VLOOKUP(A416,'[2]Pop commune'!$A$4:$G$3833,7,FALSE)</f>
        <v>31</v>
      </c>
      <c r="C416" s="82">
        <f>VLOOKUP(A416,'[2]Pop commune'!$A$4:$H$3833,5,FALSE)</f>
        <v>23</v>
      </c>
      <c r="D416" s="83">
        <f t="shared" si="13"/>
        <v>8</v>
      </c>
      <c r="E416" s="83">
        <f>VLOOKUP(A416,'[2]Pop commune'!$A$4:$G$3833,6,FALSE)</f>
        <v>8</v>
      </c>
      <c r="F416" s="83">
        <f t="shared" si="14"/>
        <v>101</v>
      </c>
      <c r="G416" s="83">
        <f>VLOOKUP(A416,'[2]Pop commune'!$A$4:$G$3833,4,FALSE)</f>
        <v>101</v>
      </c>
      <c r="H416" s="64">
        <v>70</v>
      </c>
      <c r="I416" s="122">
        <v>700784911</v>
      </c>
      <c r="J416" s="91" t="s">
        <v>1101</v>
      </c>
      <c r="K416" s="91"/>
      <c r="L416" s="92" t="s">
        <v>898</v>
      </c>
      <c r="M416" s="65" t="s">
        <v>1060</v>
      </c>
      <c r="N416" s="65" t="s">
        <v>662</v>
      </c>
      <c r="O416" s="64">
        <v>700785306</v>
      </c>
      <c r="P416" s="94" t="s">
        <v>815</v>
      </c>
      <c r="Q416" s="90">
        <v>1</v>
      </c>
      <c r="X416" s="65" t="s">
        <v>733</v>
      </c>
      <c r="Y416" s="65">
        <f>SUMPRODUCT(('[2]Prog 89'!$C$5:$C$10000=A416)*'[2]Prog 89'!$E$5:$F$10000)</f>
        <v>0</v>
      </c>
      <c r="Z416" s="65">
        <f>SUMPRODUCT(('[2]Prog 89'!$C$5:$C$10000=A416)*'[2]Prog 89'!$G$5:$H$10000)</f>
        <v>0</v>
      </c>
    </row>
    <row r="417" spans="1:26" ht="12.75" customHeight="1" x14ac:dyDescent="0.25">
      <c r="A417" s="64">
        <v>70006</v>
      </c>
      <c r="B417" s="81">
        <f>VLOOKUP(A417,'[2]Pop commune'!$A$4:$G$3833,7,FALSE)</f>
        <v>449.83441178250405</v>
      </c>
      <c r="C417" s="82">
        <f>VLOOKUP(A417,'[2]Pop commune'!$A$4:$H$3833,5,FALSE)</f>
        <v>309.44318918987392</v>
      </c>
      <c r="D417" s="83">
        <f t="shared" si="13"/>
        <v>140.39122259263016</v>
      </c>
      <c r="E417" s="83">
        <f>VLOOKUP(A417,'[2]Pop commune'!$A$4:$G$3833,6,FALSE)</f>
        <v>140.39122259263016</v>
      </c>
      <c r="F417" s="83">
        <f t="shared" si="14"/>
        <v>1616.9999999999927</v>
      </c>
      <c r="G417" s="83">
        <f>VLOOKUP(A417,'[2]Pop commune'!$A$4:$G$3833,4,FALSE)</f>
        <v>1616.9999999999927</v>
      </c>
      <c r="H417" s="64">
        <v>70</v>
      </c>
      <c r="I417" s="122">
        <v>700000615</v>
      </c>
      <c r="J417" s="91" t="s">
        <v>1102</v>
      </c>
      <c r="K417" s="121" t="s">
        <v>4789</v>
      </c>
      <c r="L417" s="92" t="s">
        <v>829</v>
      </c>
      <c r="M417" s="65" t="s">
        <v>1103</v>
      </c>
      <c r="N417" s="65" t="s">
        <v>662</v>
      </c>
      <c r="O417" s="64">
        <v>700785306</v>
      </c>
      <c r="P417" s="94" t="s">
        <v>815</v>
      </c>
      <c r="Q417" s="90">
        <v>1</v>
      </c>
      <c r="S417" s="65">
        <v>36</v>
      </c>
      <c r="U417" s="65">
        <v>3</v>
      </c>
      <c r="X417" s="65" t="s">
        <v>733</v>
      </c>
      <c r="Y417" s="65">
        <f>SUMPRODUCT(('[2]Prog 89'!$C$5:$C$10000=A417)*'[2]Prog 89'!$E$5:$F$10000)</f>
        <v>0</v>
      </c>
      <c r="Z417" s="65">
        <f>SUMPRODUCT(('[2]Prog 89'!$C$5:$C$10000=A417)*'[2]Prog 89'!$G$5:$H$10000)</f>
        <v>0</v>
      </c>
    </row>
    <row r="418" spans="1:26" ht="12.75" customHeight="1" x14ac:dyDescent="0.25">
      <c r="A418" s="64">
        <v>70011</v>
      </c>
      <c r="B418" s="81">
        <f>VLOOKUP(A418,'[2]Pop commune'!$A$4:$G$3833,7,FALSE)</f>
        <v>87.214899713467034</v>
      </c>
      <c r="C418" s="82">
        <f>VLOOKUP(A418,'[2]Pop commune'!$A$4:$H$3833,5,FALSE)</f>
        <v>58.796561604584518</v>
      </c>
      <c r="D418" s="83">
        <f t="shared" si="13"/>
        <v>28.418338108882519</v>
      </c>
      <c r="E418" s="83">
        <f>VLOOKUP(A418,'[2]Pop commune'!$A$4:$G$3833,6,FALSE)</f>
        <v>28.418338108882519</v>
      </c>
      <c r="F418" s="83">
        <f t="shared" si="14"/>
        <v>342</v>
      </c>
      <c r="G418" s="83">
        <f>VLOOKUP(A418,'[2]Pop commune'!$A$4:$G$3833,4,FALSE)</f>
        <v>342</v>
      </c>
      <c r="H418" s="64">
        <v>70</v>
      </c>
      <c r="I418" s="122">
        <v>700000615</v>
      </c>
      <c r="J418" s="91" t="s">
        <v>1104</v>
      </c>
      <c r="K418" s="91"/>
      <c r="L418" s="92" t="s">
        <v>1105</v>
      </c>
      <c r="M418" s="65" t="s">
        <v>1103</v>
      </c>
      <c r="N418" s="65" t="s">
        <v>662</v>
      </c>
      <c r="O418" s="64">
        <v>700785306</v>
      </c>
      <c r="P418" s="94" t="s">
        <v>815</v>
      </c>
      <c r="Q418" s="90">
        <v>1</v>
      </c>
      <c r="X418" s="65" t="s">
        <v>733</v>
      </c>
      <c r="Y418" s="65">
        <f>SUMPRODUCT(('[2]Prog 89'!$C$5:$C$10000=A418)*'[2]Prog 89'!$E$5:$F$10000)</f>
        <v>0</v>
      </c>
      <c r="Z418" s="65">
        <f>SUMPRODUCT(('[2]Prog 89'!$C$5:$C$10000=A418)*'[2]Prog 89'!$G$5:$H$10000)</f>
        <v>0</v>
      </c>
    </row>
    <row r="419" spans="1:26" ht="12.75" customHeight="1" x14ac:dyDescent="0.25">
      <c r="A419" s="64">
        <v>70016</v>
      </c>
      <c r="B419" s="81">
        <f>VLOOKUP(A419,'[2]Pop commune'!$A$4:$G$3833,7,FALSE)</f>
        <v>75</v>
      </c>
      <c r="C419" s="82">
        <f>VLOOKUP(A419,'[2]Pop commune'!$A$4:$H$3833,5,FALSE)</f>
        <v>51</v>
      </c>
      <c r="D419" s="83">
        <f t="shared" si="13"/>
        <v>24</v>
      </c>
      <c r="E419" s="83">
        <f>VLOOKUP(A419,'[2]Pop commune'!$A$4:$G$3833,6,FALSE)</f>
        <v>24</v>
      </c>
      <c r="F419" s="83">
        <f t="shared" si="14"/>
        <v>167</v>
      </c>
      <c r="G419" s="83">
        <f>VLOOKUP(A419,'[2]Pop commune'!$A$4:$G$3833,4,FALSE)</f>
        <v>167</v>
      </c>
      <c r="H419" s="64">
        <v>70</v>
      </c>
      <c r="I419" s="122">
        <v>700000615</v>
      </c>
      <c r="J419" s="91" t="s">
        <v>1106</v>
      </c>
      <c r="K419" s="91"/>
      <c r="L419" s="92" t="s">
        <v>1105</v>
      </c>
      <c r="M419" s="65" t="s">
        <v>1103</v>
      </c>
      <c r="N419" s="65" t="s">
        <v>662</v>
      </c>
      <c r="O419" s="64">
        <v>700785306</v>
      </c>
      <c r="P419" s="94" t="s">
        <v>815</v>
      </c>
      <c r="Q419" s="90">
        <v>1</v>
      </c>
      <c r="X419" s="65" t="s">
        <v>733</v>
      </c>
      <c r="Y419" s="65">
        <f>SUMPRODUCT(('[2]Prog 89'!$C$5:$C$10000=A419)*'[2]Prog 89'!$E$5:$F$10000)</f>
        <v>0</v>
      </c>
      <c r="Z419" s="65">
        <f>SUMPRODUCT(('[2]Prog 89'!$C$5:$C$10000=A419)*'[2]Prog 89'!$G$5:$H$10000)</f>
        <v>0</v>
      </c>
    </row>
    <row r="420" spans="1:26" ht="12.75" customHeight="1" x14ac:dyDescent="0.25">
      <c r="A420" s="64">
        <v>70061</v>
      </c>
      <c r="B420" s="81">
        <f>VLOOKUP(A420,'[2]Pop commune'!$A$4:$G$3833,7,FALSE)</f>
        <v>31</v>
      </c>
      <c r="C420" s="82">
        <f>VLOOKUP(A420,'[2]Pop commune'!$A$4:$H$3833,5,FALSE)</f>
        <v>19</v>
      </c>
      <c r="D420" s="83">
        <f t="shared" si="13"/>
        <v>12</v>
      </c>
      <c r="E420" s="83">
        <f>VLOOKUP(A420,'[2]Pop commune'!$A$4:$G$3833,6,FALSE)</f>
        <v>12</v>
      </c>
      <c r="F420" s="83">
        <f t="shared" si="14"/>
        <v>79</v>
      </c>
      <c r="G420" s="83">
        <f>VLOOKUP(A420,'[2]Pop commune'!$A$4:$G$3833,4,FALSE)</f>
        <v>79</v>
      </c>
      <c r="H420" s="64">
        <v>70</v>
      </c>
      <c r="I420" s="122">
        <v>700000615</v>
      </c>
      <c r="J420" s="91" t="s">
        <v>1107</v>
      </c>
      <c r="K420" s="91"/>
      <c r="L420" s="92" t="s">
        <v>1105</v>
      </c>
      <c r="M420" s="65" t="s">
        <v>1103</v>
      </c>
      <c r="N420" s="65" t="s">
        <v>662</v>
      </c>
      <c r="O420" s="64">
        <v>700785306</v>
      </c>
      <c r="P420" s="94" t="s">
        <v>815</v>
      </c>
      <c r="Q420" s="90">
        <v>1</v>
      </c>
      <c r="X420" s="65" t="s">
        <v>733</v>
      </c>
      <c r="Y420" s="65">
        <f>SUMPRODUCT(('[2]Prog 89'!$C$5:$C$10000=A420)*'[2]Prog 89'!$E$5:$F$10000)</f>
        <v>0</v>
      </c>
      <c r="Z420" s="65">
        <f>SUMPRODUCT(('[2]Prog 89'!$C$5:$C$10000=A420)*'[2]Prog 89'!$G$5:$H$10000)</f>
        <v>0</v>
      </c>
    </row>
    <row r="421" spans="1:26" ht="12.75" customHeight="1" x14ac:dyDescent="0.25">
      <c r="A421" s="64">
        <v>70062</v>
      </c>
      <c r="B421" s="81">
        <f>VLOOKUP(A421,'[2]Pop commune'!$A$4:$G$3833,7,FALSE)</f>
        <v>37.220338983051001</v>
      </c>
      <c r="C421" s="82">
        <f>VLOOKUP(A421,'[2]Pop commune'!$A$4:$H$3833,5,FALSE)</f>
        <v>26.881355932203501</v>
      </c>
      <c r="D421" s="83">
        <f t="shared" si="13"/>
        <v>10.338983050847499</v>
      </c>
      <c r="E421" s="83">
        <f>VLOOKUP(A421,'[2]Pop commune'!$A$4:$G$3833,6,FALSE)</f>
        <v>10.338983050847499</v>
      </c>
      <c r="F421" s="83">
        <f t="shared" si="14"/>
        <v>122</v>
      </c>
      <c r="G421" s="83">
        <f>VLOOKUP(A421,'[2]Pop commune'!$A$4:$G$3833,4,FALSE)</f>
        <v>122</v>
      </c>
      <c r="H421" s="64">
        <v>70</v>
      </c>
      <c r="I421" s="122">
        <v>700000615</v>
      </c>
      <c r="J421" s="91" t="s">
        <v>1108</v>
      </c>
      <c r="K421" s="91"/>
      <c r="L421" s="92" t="s">
        <v>1105</v>
      </c>
      <c r="M421" s="65" t="s">
        <v>1103</v>
      </c>
      <c r="N421" s="65" t="s">
        <v>662</v>
      </c>
      <c r="O421" s="64">
        <v>700785306</v>
      </c>
      <c r="P421" s="94" t="s">
        <v>815</v>
      </c>
      <c r="Q421" s="90">
        <v>1</v>
      </c>
      <c r="X421" s="65" t="s">
        <v>733</v>
      </c>
      <c r="Y421" s="65">
        <f>SUMPRODUCT(('[2]Prog 89'!$C$5:$C$10000=A421)*'[2]Prog 89'!$E$5:$F$10000)</f>
        <v>0</v>
      </c>
      <c r="Z421" s="65">
        <f>SUMPRODUCT(('[2]Prog 89'!$C$5:$C$10000=A421)*'[2]Prog 89'!$G$5:$H$10000)</f>
        <v>0</v>
      </c>
    </row>
    <row r="422" spans="1:26" ht="12.75" customHeight="1" x14ac:dyDescent="0.25">
      <c r="A422" s="64">
        <v>70063</v>
      </c>
      <c r="B422" s="81">
        <f>VLOOKUP(A422,'[2]Pop commune'!$A$4:$G$3833,7,FALSE)</f>
        <v>72.972222222222371</v>
      </c>
      <c r="C422" s="82">
        <f>VLOOKUP(A422,'[2]Pop commune'!$A$4:$H$3833,5,FALSE)</f>
        <v>40.083333333333421</v>
      </c>
      <c r="D422" s="83">
        <f t="shared" si="13"/>
        <v>32.888888888888957</v>
      </c>
      <c r="E422" s="83">
        <f>VLOOKUP(A422,'[2]Pop commune'!$A$4:$G$3833,6,FALSE)</f>
        <v>32.888888888888957</v>
      </c>
      <c r="F422" s="83">
        <f t="shared" si="14"/>
        <v>222</v>
      </c>
      <c r="G422" s="83">
        <f>VLOOKUP(A422,'[2]Pop commune'!$A$4:$G$3833,4,FALSE)</f>
        <v>222</v>
      </c>
      <c r="H422" s="64">
        <v>70</v>
      </c>
      <c r="I422" s="122">
        <v>700000615</v>
      </c>
      <c r="J422" s="91" t="s">
        <v>1109</v>
      </c>
      <c r="K422" s="91"/>
      <c r="L422" s="92" t="s">
        <v>1105</v>
      </c>
      <c r="M422" s="65" t="s">
        <v>1103</v>
      </c>
      <c r="N422" s="65" t="s">
        <v>662</v>
      </c>
      <c r="O422" s="64">
        <v>700785306</v>
      </c>
      <c r="P422" s="94" t="s">
        <v>815</v>
      </c>
      <c r="Q422" s="90">
        <v>1</v>
      </c>
      <c r="X422" s="65" t="s">
        <v>733</v>
      </c>
      <c r="Y422" s="65">
        <f>SUMPRODUCT(('[2]Prog 89'!$C$5:$C$10000=A422)*'[2]Prog 89'!$E$5:$F$10000)</f>
        <v>0</v>
      </c>
      <c r="Z422" s="65">
        <f>SUMPRODUCT(('[2]Prog 89'!$C$5:$C$10000=A422)*'[2]Prog 89'!$G$5:$H$10000)</f>
        <v>0</v>
      </c>
    </row>
    <row r="423" spans="1:26" ht="12.75" customHeight="1" x14ac:dyDescent="0.25">
      <c r="A423" s="64">
        <v>70071</v>
      </c>
      <c r="B423" s="81">
        <f>VLOOKUP(A423,'[2]Pop commune'!$A$4:$G$3833,7,FALSE)</f>
        <v>34.465753424657663</v>
      </c>
      <c r="C423" s="82">
        <f>VLOOKUP(A423,'[2]Pop commune'!$A$4:$H$3833,5,FALSE)</f>
        <v>15.205479452054851</v>
      </c>
      <c r="D423" s="83">
        <f t="shared" si="13"/>
        <v>19.26027397260281</v>
      </c>
      <c r="E423" s="83">
        <f>VLOOKUP(A423,'[2]Pop commune'!$A$4:$G$3833,6,FALSE)</f>
        <v>19.26027397260281</v>
      </c>
      <c r="F423" s="83">
        <f t="shared" si="14"/>
        <v>74.00000000000027</v>
      </c>
      <c r="G423" s="83">
        <f>VLOOKUP(A423,'[2]Pop commune'!$A$4:$G$3833,4,FALSE)</f>
        <v>74.00000000000027</v>
      </c>
      <c r="H423" s="64">
        <v>70</v>
      </c>
      <c r="I423" s="122">
        <v>700000615</v>
      </c>
      <c r="J423" s="91" t="s">
        <v>1110</v>
      </c>
      <c r="K423" s="91"/>
      <c r="L423" s="92" t="s">
        <v>1105</v>
      </c>
      <c r="M423" s="65" t="s">
        <v>1103</v>
      </c>
      <c r="N423" s="65" t="s">
        <v>662</v>
      </c>
      <c r="O423" s="64">
        <v>700785306</v>
      </c>
      <c r="P423" s="94" t="s">
        <v>815</v>
      </c>
      <c r="Q423" s="90">
        <v>1</v>
      </c>
      <c r="X423" s="65" t="s">
        <v>733</v>
      </c>
      <c r="Y423" s="65">
        <f>SUMPRODUCT(('[2]Prog 89'!$C$5:$C$10000=A423)*'[2]Prog 89'!$E$5:$F$10000)</f>
        <v>0</v>
      </c>
      <c r="Z423" s="65">
        <f>SUMPRODUCT(('[2]Prog 89'!$C$5:$C$10000=A423)*'[2]Prog 89'!$G$5:$H$10000)</f>
        <v>0</v>
      </c>
    </row>
    <row r="424" spans="1:26" ht="12.75" customHeight="1" x14ac:dyDescent="0.25">
      <c r="A424" s="64">
        <v>70103</v>
      </c>
      <c r="B424" s="81">
        <f>VLOOKUP(A424,'[2]Pop commune'!$A$4:$G$3833,7,FALSE)</f>
        <v>53.475728155339787</v>
      </c>
      <c r="C424" s="82">
        <f>VLOOKUP(A424,'[2]Pop commune'!$A$4:$H$3833,5,FALSE)</f>
        <v>32.679611650485427</v>
      </c>
      <c r="D424" s="83">
        <f t="shared" si="13"/>
        <v>20.796116504854361</v>
      </c>
      <c r="E424" s="83">
        <f>VLOOKUP(A424,'[2]Pop commune'!$A$4:$G$3833,6,FALSE)</f>
        <v>20.796116504854361</v>
      </c>
      <c r="F424" s="83">
        <f t="shared" si="14"/>
        <v>204</v>
      </c>
      <c r="G424" s="83">
        <f>VLOOKUP(A424,'[2]Pop commune'!$A$4:$G$3833,4,FALSE)</f>
        <v>204</v>
      </c>
      <c r="H424" s="64">
        <v>70</v>
      </c>
      <c r="I424" s="122">
        <v>700000615</v>
      </c>
      <c r="J424" s="91" t="s">
        <v>1111</v>
      </c>
      <c r="K424" s="91"/>
      <c r="L424" s="92" t="s">
        <v>1105</v>
      </c>
      <c r="M424" s="65" t="s">
        <v>1103</v>
      </c>
      <c r="N424" s="65" t="s">
        <v>662</v>
      </c>
      <c r="O424" s="64">
        <v>700785306</v>
      </c>
      <c r="P424" s="94" t="s">
        <v>815</v>
      </c>
      <c r="Q424" s="90">
        <v>1</v>
      </c>
      <c r="X424" s="65" t="s">
        <v>733</v>
      </c>
      <c r="Y424" s="65">
        <f>SUMPRODUCT(('[2]Prog 89'!$C$5:$C$10000=A424)*'[2]Prog 89'!$E$5:$F$10000)</f>
        <v>0</v>
      </c>
      <c r="Z424" s="65">
        <f>SUMPRODUCT(('[2]Prog 89'!$C$5:$C$10000=A424)*'[2]Prog 89'!$G$5:$H$10000)</f>
        <v>0</v>
      </c>
    </row>
    <row r="425" spans="1:26" ht="12.75" customHeight="1" x14ac:dyDescent="0.25">
      <c r="A425" s="64">
        <v>70171</v>
      </c>
      <c r="B425" s="81">
        <f>VLOOKUP(A425,'[2]Pop commune'!$A$4:$G$3833,7,FALSE)</f>
        <v>324</v>
      </c>
      <c r="C425" s="82">
        <f>VLOOKUP(A425,'[2]Pop commune'!$A$4:$H$3833,5,FALSE)</f>
        <v>232</v>
      </c>
      <c r="D425" s="83">
        <f t="shared" si="13"/>
        <v>92</v>
      </c>
      <c r="E425" s="83">
        <f>VLOOKUP(A425,'[2]Pop commune'!$A$4:$G$3833,6,FALSE)</f>
        <v>92</v>
      </c>
      <c r="F425" s="83">
        <f t="shared" si="14"/>
        <v>1300</v>
      </c>
      <c r="G425" s="83">
        <f>VLOOKUP(A425,'[2]Pop commune'!$A$4:$G$3833,4,FALSE)</f>
        <v>1300</v>
      </c>
      <c r="H425" s="64">
        <v>70</v>
      </c>
      <c r="I425" s="122">
        <v>700000615</v>
      </c>
      <c r="J425" s="91" t="s">
        <v>1112</v>
      </c>
      <c r="K425" s="91"/>
      <c r="L425" s="92" t="s">
        <v>829</v>
      </c>
      <c r="M425" s="65" t="s">
        <v>1103</v>
      </c>
      <c r="N425" s="65" t="s">
        <v>662</v>
      </c>
      <c r="O425" s="64">
        <v>700785306</v>
      </c>
      <c r="P425" s="94" t="s">
        <v>815</v>
      </c>
      <c r="Q425" s="90">
        <v>1</v>
      </c>
      <c r="X425" s="65" t="s">
        <v>733</v>
      </c>
      <c r="Y425" s="65">
        <f>SUMPRODUCT(('[2]Prog 89'!$C$5:$C$10000=A425)*'[2]Prog 89'!$E$5:$F$10000)</f>
        <v>0</v>
      </c>
      <c r="Z425" s="65">
        <f>SUMPRODUCT(('[2]Prog 89'!$C$5:$C$10000=A425)*'[2]Prog 89'!$G$5:$H$10000)</f>
        <v>0</v>
      </c>
    </row>
    <row r="426" spans="1:26" ht="12.75" customHeight="1" x14ac:dyDescent="0.25">
      <c r="A426" s="64">
        <v>70172</v>
      </c>
      <c r="B426" s="81">
        <f>VLOOKUP(A426,'[2]Pop commune'!$A$4:$G$3833,7,FALSE)</f>
        <v>20.357142857142861</v>
      </c>
      <c r="C426" s="82">
        <f>VLOOKUP(A426,'[2]Pop commune'!$A$4:$H$3833,5,FALSE)</f>
        <v>10.663265306122453</v>
      </c>
      <c r="D426" s="83">
        <f t="shared" si="13"/>
        <v>9.6938775510204103</v>
      </c>
      <c r="E426" s="83">
        <f>VLOOKUP(A426,'[2]Pop commune'!$A$4:$G$3833,6,FALSE)</f>
        <v>9.6938775510204103</v>
      </c>
      <c r="F426" s="83">
        <f t="shared" si="14"/>
        <v>95</v>
      </c>
      <c r="G426" s="83">
        <f>VLOOKUP(A426,'[2]Pop commune'!$A$4:$G$3833,4,FALSE)</f>
        <v>95</v>
      </c>
      <c r="H426" s="64">
        <v>70</v>
      </c>
      <c r="I426" s="122">
        <v>700000615</v>
      </c>
      <c r="J426" s="91" t="s">
        <v>1113</v>
      </c>
      <c r="K426" s="91"/>
      <c r="L426" s="92" t="s">
        <v>1105</v>
      </c>
      <c r="M426" s="65" t="s">
        <v>1103</v>
      </c>
      <c r="N426" s="65" t="s">
        <v>662</v>
      </c>
      <c r="O426" s="64">
        <v>700785306</v>
      </c>
      <c r="P426" s="94" t="s">
        <v>815</v>
      </c>
      <c r="Q426" s="90">
        <v>1</v>
      </c>
      <c r="X426" s="65" t="s">
        <v>733</v>
      </c>
      <c r="Y426" s="65">
        <f>SUMPRODUCT(('[2]Prog 89'!$C$5:$C$10000=A426)*'[2]Prog 89'!$E$5:$F$10000)</f>
        <v>0</v>
      </c>
      <c r="Z426" s="65">
        <f>SUMPRODUCT(('[2]Prog 89'!$C$5:$C$10000=A426)*'[2]Prog 89'!$G$5:$H$10000)</f>
        <v>0</v>
      </c>
    </row>
    <row r="427" spans="1:26" ht="12.75" customHeight="1" x14ac:dyDescent="0.25">
      <c r="A427" s="64">
        <v>70176</v>
      </c>
      <c r="B427" s="81">
        <f>VLOOKUP(A427,'[2]Pop commune'!$A$4:$G$3833,7,FALSE)</f>
        <v>77.807881773399004</v>
      </c>
      <c r="C427" s="82">
        <f>VLOOKUP(A427,'[2]Pop commune'!$A$4:$H$3833,5,FALSE)</f>
        <v>40.34482758620689</v>
      </c>
      <c r="D427" s="83">
        <f t="shared" si="13"/>
        <v>37.463054187192121</v>
      </c>
      <c r="E427" s="83">
        <f>VLOOKUP(A427,'[2]Pop commune'!$A$4:$G$3833,6,FALSE)</f>
        <v>37.463054187192121</v>
      </c>
      <c r="F427" s="83">
        <f t="shared" si="14"/>
        <v>195</v>
      </c>
      <c r="G427" s="83">
        <f>VLOOKUP(A427,'[2]Pop commune'!$A$4:$G$3833,4,FALSE)</f>
        <v>195</v>
      </c>
      <c r="H427" s="64">
        <v>70</v>
      </c>
      <c r="I427" s="122">
        <v>700000615</v>
      </c>
      <c r="J427" s="91" t="s">
        <v>1114</v>
      </c>
      <c r="K427" s="91"/>
      <c r="L427" s="92" t="s">
        <v>1105</v>
      </c>
      <c r="M427" s="65" t="s">
        <v>1103</v>
      </c>
      <c r="N427" s="65" t="s">
        <v>662</v>
      </c>
      <c r="O427" s="64">
        <v>700785306</v>
      </c>
      <c r="P427" s="94" t="s">
        <v>815</v>
      </c>
      <c r="Q427" s="90">
        <v>1</v>
      </c>
      <c r="X427" s="65" t="s">
        <v>733</v>
      </c>
      <c r="Y427" s="65">
        <f>SUMPRODUCT(('[2]Prog 89'!$C$5:$C$10000=A427)*'[2]Prog 89'!$E$5:$F$10000)</f>
        <v>0</v>
      </c>
      <c r="Z427" s="65">
        <f>SUMPRODUCT(('[2]Prog 89'!$C$5:$C$10000=A427)*'[2]Prog 89'!$G$5:$H$10000)</f>
        <v>0</v>
      </c>
    </row>
    <row r="428" spans="1:26" ht="12.75" customHeight="1" x14ac:dyDescent="0.25">
      <c r="A428" s="64">
        <v>70210</v>
      </c>
      <c r="B428" s="81">
        <f>VLOOKUP(A428,'[2]Pop commune'!$A$4:$G$3833,7,FALSE)</f>
        <v>41.8</v>
      </c>
      <c r="C428" s="82">
        <f>VLOOKUP(A428,'[2]Pop commune'!$A$4:$H$3833,5,FALSE)</f>
        <v>26.6</v>
      </c>
      <c r="D428" s="83">
        <f t="shared" si="13"/>
        <v>15.2</v>
      </c>
      <c r="E428" s="83">
        <f>VLOOKUP(A428,'[2]Pop commune'!$A$4:$G$3833,6,FALSE)</f>
        <v>15.2</v>
      </c>
      <c r="F428" s="83">
        <f t="shared" si="14"/>
        <v>152</v>
      </c>
      <c r="G428" s="83">
        <f>VLOOKUP(A428,'[2]Pop commune'!$A$4:$G$3833,4,FALSE)</f>
        <v>152</v>
      </c>
      <c r="H428" s="64">
        <v>70</v>
      </c>
      <c r="I428" s="122">
        <v>700000615</v>
      </c>
      <c r="J428" s="91" t="s">
        <v>1115</v>
      </c>
      <c r="K428" s="91"/>
      <c r="L428" s="92" t="s">
        <v>1105</v>
      </c>
      <c r="M428" s="65" t="s">
        <v>1103</v>
      </c>
      <c r="N428" s="65" t="s">
        <v>662</v>
      </c>
      <c r="O428" s="64">
        <v>700785306</v>
      </c>
      <c r="P428" s="94" t="s">
        <v>815</v>
      </c>
      <c r="Q428" s="90">
        <v>1</v>
      </c>
      <c r="X428" s="65" t="s">
        <v>733</v>
      </c>
      <c r="Y428" s="65">
        <f>SUMPRODUCT(('[2]Prog 89'!$C$5:$C$10000=A428)*'[2]Prog 89'!$E$5:$F$10000)</f>
        <v>0</v>
      </c>
      <c r="Z428" s="65">
        <f>SUMPRODUCT(('[2]Prog 89'!$C$5:$C$10000=A428)*'[2]Prog 89'!$G$5:$H$10000)</f>
        <v>0</v>
      </c>
    </row>
    <row r="429" spans="1:26" ht="12.75" customHeight="1" x14ac:dyDescent="0.25">
      <c r="A429" s="64">
        <v>70217</v>
      </c>
      <c r="B429" s="81">
        <f>VLOOKUP(A429,'[2]Pop commune'!$A$4:$G$3833,7,FALSE)</f>
        <v>37</v>
      </c>
      <c r="C429" s="82">
        <f>VLOOKUP(A429,'[2]Pop commune'!$A$4:$H$3833,5,FALSE)</f>
        <v>30</v>
      </c>
      <c r="D429" s="83">
        <f t="shared" si="13"/>
        <v>7</v>
      </c>
      <c r="E429" s="83">
        <f>VLOOKUP(A429,'[2]Pop commune'!$A$4:$G$3833,6,FALSE)</f>
        <v>7</v>
      </c>
      <c r="F429" s="83">
        <f t="shared" si="14"/>
        <v>99</v>
      </c>
      <c r="G429" s="83">
        <f>VLOOKUP(A429,'[2]Pop commune'!$A$4:$G$3833,4,FALSE)</f>
        <v>99</v>
      </c>
      <c r="H429" s="64">
        <v>70</v>
      </c>
      <c r="I429" s="122">
        <v>700000615</v>
      </c>
      <c r="J429" s="91" t="s">
        <v>1116</v>
      </c>
      <c r="K429" s="91"/>
      <c r="L429" s="92" t="s">
        <v>1105</v>
      </c>
      <c r="M429" s="65" t="s">
        <v>1103</v>
      </c>
      <c r="N429" s="65" t="s">
        <v>662</v>
      </c>
      <c r="O429" s="64">
        <v>700785306</v>
      </c>
      <c r="P429" s="94" t="s">
        <v>815</v>
      </c>
      <c r="Q429" s="90">
        <v>1</v>
      </c>
      <c r="X429" s="65" t="s">
        <v>733</v>
      </c>
      <c r="Y429" s="65">
        <f>SUMPRODUCT(('[2]Prog 89'!$C$5:$C$10000=A429)*'[2]Prog 89'!$E$5:$F$10000)</f>
        <v>0</v>
      </c>
      <c r="Z429" s="65">
        <f>SUMPRODUCT(('[2]Prog 89'!$C$5:$C$10000=A429)*'[2]Prog 89'!$G$5:$H$10000)</f>
        <v>0</v>
      </c>
    </row>
    <row r="430" spans="1:26" ht="12.75" customHeight="1" x14ac:dyDescent="0.25">
      <c r="A430" s="64">
        <v>70227</v>
      </c>
      <c r="B430" s="81">
        <f>VLOOKUP(A430,'[2]Pop commune'!$A$4:$G$3833,7,FALSE)</f>
        <v>172.1212121212119</v>
      </c>
      <c r="C430" s="82">
        <f>VLOOKUP(A430,'[2]Pop commune'!$A$4:$H$3833,5,FALSE)</f>
        <v>107.32263814616742</v>
      </c>
      <c r="D430" s="83">
        <f t="shared" si="13"/>
        <v>64.798573975044476</v>
      </c>
      <c r="E430" s="83">
        <f>VLOOKUP(A430,'[2]Pop commune'!$A$4:$G$3833,6,FALSE)</f>
        <v>64.798573975044476</v>
      </c>
      <c r="F430" s="83">
        <f t="shared" si="14"/>
        <v>567.99999999999932</v>
      </c>
      <c r="G430" s="83">
        <f>VLOOKUP(A430,'[2]Pop commune'!$A$4:$G$3833,4,FALSE)</f>
        <v>567.99999999999932</v>
      </c>
      <c r="H430" s="64">
        <v>70</v>
      </c>
      <c r="I430" s="122">
        <v>700000615</v>
      </c>
      <c r="J430" s="91" t="s">
        <v>1117</v>
      </c>
      <c r="K430" s="91"/>
      <c r="L430" s="92" t="s">
        <v>1105</v>
      </c>
      <c r="M430" s="65" t="s">
        <v>1103</v>
      </c>
      <c r="N430" s="65" t="s">
        <v>662</v>
      </c>
      <c r="O430" s="64">
        <v>700785306</v>
      </c>
      <c r="P430" s="94" t="s">
        <v>815</v>
      </c>
      <c r="Q430" s="90">
        <v>1</v>
      </c>
      <c r="X430" s="65" t="s">
        <v>733</v>
      </c>
      <c r="Y430" s="65">
        <f>SUMPRODUCT(('[2]Prog 89'!$C$5:$C$10000=A430)*'[2]Prog 89'!$E$5:$F$10000)</f>
        <v>0</v>
      </c>
      <c r="Z430" s="65">
        <f>SUMPRODUCT(('[2]Prog 89'!$C$5:$C$10000=A430)*'[2]Prog 89'!$G$5:$H$10000)</f>
        <v>0</v>
      </c>
    </row>
    <row r="431" spans="1:26" ht="12.75" customHeight="1" x14ac:dyDescent="0.25">
      <c r="A431" s="64">
        <v>70233</v>
      </c>
      <c r="B431" s="81">
        <f>VLOOKUP(A431,'[2]Pop commune'!$A$4:$G$3833,7,FALSE)</f>
        <v>37</v>
      </c>
      <c r="C431" s="82">
        <f>VLOOKUP(A431,'[2]Pop commune'!$A$4:$H$3833,5,FALSE)</f>
        <v>26</v>
      </c>
      <c r="D431" s="83">
        <f t="shared" si="13"/>
        <v>11</v>
      </c>
      <c r="E431" s="83">
        <f>VLOOKUP(A431,'[2]Pop commune'!$A$4:$G$3833,6,FALSE)</f>
        <v>11</v>
      </c>
      <c r="F431" s="83">
        <f t="shared" si="14"/>
        <v>143</v>
      </c>
      <c r="G431" s="83">
        <f>VLOOKUP(A431,'[2]Pop commune'!$A$4:$G$3833,4,FALSE)</f>
        <v>143</v>
      </c>
      <c r="H431" s="64">
        <v>70</v>
      </c>
      <c r="I431" s="122">
        <v>700000615</v>
      </c>
      <c r="J431" s="91" t="s">
        <v>1118</v>
      </c>
      <c r="K431" s="91"/>
      <c r="L431" s="92" t="s">
        <v>1105</v>
      </c>
      <c r="M431" s="65" t="s">
        <v>1103</v>
      </c>
      <c r="N431" s="65" t="s">
        <v>662</v>
      </c>
      <c r="O431" s="64">
        <v>700785306</v>
      </c>
      <c r="P431" s="94" t="s">
        <v>815</v>
      </c>
      <c r="Q431" s="90">
        <v>1</v>
      </c>
      <c r="X431" s="65" t="s">
        <v>733</v>
      </c>
      <c r="Y431" s="65">
        <f>SUMPRODUCT(('[2]Prog 89'!$C$5:$C$10000=A431)*'[2]Prog 89'!$E$5:$F$10000)</f>
        <v>0</v>
      </c>
      <c r="Z431" s="65">
        <f>SUMPRODUCT(('[2]Prog 89'!$C$5:$C$10000=A431)*'[2]Prog 89'!$G$5:$H$10000)</f>
        <v>0</v>
      </c>
    </row>
    <row r="432" spans="1:26" ht="12.75" customHeight="1" x14ac:dyDescent="0.25">
      <c r="A432" s="64">
        <v>70238</v>
      </c>
      <c r="B432" s="81">
        <f>VLOOKUP(A432,'[2]Pop commune'!$A$4:$G$3833,7,FALSE)</f>
        <v>30.840579710144929</v>
      </c>
      <c r="C432" s="82">
        <f>VLOOKUP(A432,'[2]Pop commune'!$A$4:$H$3833,5,FALSE)</f>
        <v>21.20289855072464</v>
      </c>
      <c r="D432" s="83">
        <f t="shared" si="13"/>
        <v>9.6376811594202909</v>
      </c>
      <c r="E432" s="83">
        <f>VLOOKUP(A432,'[2]Pop commune'!$A$4:$G$3833,6,FALSE)</f>
        <v>9.6376811594202909</v>
      </c>
      <c r="F432" s="83">
        <f t="shared" si="14"/>
        <v>133</v>
      </c>
      <c r="G432" s="83">
        <f>VLOOKUP(A432,'[2]Pop commune'!$A$4:$G$3833,4,FALSE)</f>
        <v>133</v>
      </c>
      <c r="H432" s="64">
        <v>70</v>
      </c>
      <c r="I432" s="122">
        <v>700000615</v>
      </c>
      <c r="J432" s="91" t="s">
        <v>1119</v>
      </c>
      <c r="K432" s="91"/>
      <c r="L432" s="92" t="s">
        <v>829</v>
      </c>
      <c r="M432" s="65" t="s">
        <v>1103</v>
      </c>
      <c r="N432" s="65" t="s">
        <v>662</v>
      </c>
      <c r="O432" s="64">
        <v>700785306</v>
      </c>
      <c r="P432" s="94" t="s">
        <v>815</v>
      </c>
      <c r="Q432" s="90">
        <v>1</v>
      </c>
      <c r="X432" s="65" t="s">
        <v>733</v>
      </c>
      <c r="Y432" s="65">
        <f>SUMPRODUCT(('[2]Prog 89'!$C$5:$C$10000=A432)*'[2]Prog 89'!$E$5:$F$10000)</f>
        <v>0</v>
      </c>
      <c r="Z432" s="65">
        <f>SUMPRODUCT(('[2]Prog 89'!$C$5:$C$10000=A432)*'[2]Prog 89'!$G$5:$H$10000)</f>
        <v>0</v>
      </c>
    </row>
    <row r="433" spans="1:26" ht="12.75" customHeight="1" x14ac:dyDescent="0.25">
      <c r="A433" s="64">
        <v>70245</v>
      </c>
      <c r="B433" s="81">
        <f>VLOOKUP(A433,'[2]Pop commune'!$A$4:$G$3833,7,FALSE)</f>
        <v>1079.4819285289623</v>
      </c>
      <c r="C433" s="82">
        <f>VLOOKUP(A433,'[2]Pop commune'!$A$4:$H$3833,5,FALSE)</f>
        <v>638.28103594413255</v>
      </c>
      <c r="D433" s="83">
        <f t="shared" si="13"/>
        <v>441.20089258482972</v>
      </c>
      <c r="E433" s="83">
        <f>VLOOKUP(A433,'[2]Pop commune'!$A$4:$G$3833,6,FALSE)</f>
        <v>441.20089258482972</v>
      </c>
      <c r="F433" s="83">
        <f t="shared" si="14"/>
        <v>3742.0000000000073</v>
      </c>
      <c r="G433" s="83">
        <f>VLOOKUP(A433,'[2]Pop commune'!$A$4:$G$3833,4,FALSE)</f>
        <v>3742.0000000000073</v>
      </c>
      <c r="H433" s="64">
        <v>70</v>
      </c>
      <c r="I433" s="122">
        <v>700000615</v>
      </c>
      <c r="J433" s="91" t="s">
        <v>1120</v>
      </c>
      <c r="K433" s="91"/>
      <c r="L433" s="92" t="s">
        <v>829</v>
      </c>
      <c r="M433" s="65" t="s">
        <v>1103</v>
      </c>
      <c r="N433" s="65" t="s">
        <v>662</v>
      </c>
      <c r="O433" s="64">
        <v>700785306</v>
      </c>
      <c r="P433" s="94" t="s">
        <v>815</v>
      </c>
      <c r="Q433" s="90">
        <v>1</v>
      </c>
      <c r="X433" s="65" t="s">
        <v>733</v>
      </c>
      <c r="Y433" s="65">
        <f>SUMPRODUCT(('[2]Prog 89'!$C$5:$C$10000=A433)*'[2]Prog 89'!$E$5:$F$10000)</f>
        <v>0</v>
      </c>
      <c r="Z433" s="65">
        <f>SUMPRODUCT(('[2]Prog 89'!$C$5:$C$10000=A433)*'[2]Prog 89'!$G$5:$H$10000)</f>
        <v>0</v>
      </c>
    </row>
    <row r="434" spans="1:26" ht="12.75" customHeight="1" x14ac:dyDescent="0.25">
      <c r="A434" s="64">
        <v>70256</v>
      </c>
      <c r="B434" s="81">
        <f>VLOOKUP(A434,'[2]Pop commune'!$A$4:$G$3833,7,FALSE)</f>
        <v>213</v>
      </c>
      <c r="C434" s="82">
        <f>VLOOKUP(A434,'[2]Pop commune'!$A$4:$H$3833,5,FALSE)</f>
        <v>136</v>
      </c>
      <c r="D434" s="83">
        <f t="shared" si="13"/>
        <v>77</v>
      </c>
      <c r="E434" s="83">
        <f>VLOOKUP(A434,'[2]Pop commune'!$A$4:$G$3833,6,FALSE)</f>
        <v>77</v>
      </c>
      <c r="F434" s="83">
        <f t="shared" si="14"/>
        <v>744</v>
      </c>
      <c r="G434" s="83">
        <f>VLOOKUP(A434,'[2]Pop commune'!$A$4:$G$3833,4,FALSE)</f>
        <v>744</v>
      </c>
      <c r="H434" s="64">
        <v>70</v>
      </c>
      <c r="I434" s="122">
        <v>700000615</v>
      </c>
      <c r="J434" s="91" t="s">
        <v>1121</v>
      </c>
      <c r="K434" s="91"/>
      <c r="L434" s="92" t="s">
        <v>1105</v>
      </c>
      <c r="M434" s="65" t="s">
        <v>1103</v>
      </c>
      <c r="N434" s="65" t="s">
        <v>662</v>
      </c>
      <c r="O434" s="64">
        <v>700785306</v>
      </c>
      <c r="P434" s="94" t="s">
        <v>815</v>
      </c>
      <c r="Q434" s="90">
        <v>1</v>
      </c>
      <c r="X434" s="65" t="s">
        <v>733</v>
      </c>
      <c r="Y434" s="65">
        <f>SUMPRODUCT(('[2]Prog 89'!$C$5:$C$10000=A434)*'[2]Prog 89'!$E$5:$F$10000)</f>
        <v>0</v>
      </c>
      <c r="Z434" s="65">
        <f>SUMPRODUCT(('[2]Prog 89'!$C$5:$C$10000=A434)*'[2]Prog 89'!$G$5:$H$10000)</f>
        <v>0</v>
      </c>
    </row>
    <row r="435" spans="1:26" ht="12.75" customHeight="1" x14ac:dyDescent="0.25">
      <c r="A435" s="64">
        <v>70283</v>
      </c>
      <c r="B435" s="81">
        <f>VLOOKUP(A435,'[2]Pop commune'!$A$4:$G$3833,7,FALSE)</f>
        <v>165.24200913242012</v>
      </c>
      <c r="C435" s="82">
        <f>VLOOKUP(A435,'[2]Pop commune'!$A$4:$H$3833,5,FALSE)</f>
        <v>107.50684931506852</v>
      </c>
      <c r="D435" s="83">
        <f t="shared" si="13"/>
        <v>57.735159817351601</v>
      </c>
      <c r="E435" s="83">
        <f>VLOOKUP(A435,'[2]Pop commune'!$A$4:$G$3833,6,FALSE)</f>
        <v>57.735159817351601</v>
      </c>
      <c r="F435" s="83">
        <f t="shared" si="14"/>
        <v>436</v>
      </c>
      <c r="G435" s="83">
        <f>VLOOKUP(A435,'[2]Pop commune'!$A$4:$G$3833,4,FALSE)</f>
        <v>436</v>
      </c>
      <c r="H435" s="64">
        <v>70</v>
      </c>
      <c r="I435" s="122">
        <v>700000615</v>
      </c>
      <c r="J435" s="91" t="s">
        <v>1122</v>
      </c>
      <c r="K435" s="91"/>
      <c r="L435" s="92" t="s">
        <v>1105</v>
      </c>
      <c r="M435" s="65" t="s">
        <v>1103</v>
      </c>
      <c r="N435" s="65" t="s">
        <v>662</v>
      </c>
      <c r="O435" s="64">
        <v>700785306</v>
      </c>
      <c r="P435" s="94" t="s">
        <v>815</v>
      </c>
      <c r="Q435" s="90">
        <v>1</v>
      </c>
      <c r="X435" s="65" t="s">
        <v>733</v>
      </c>
      <c r="Y435" s="65">
        <f>SUMPRODUCT(('[2]Prog 89'!$C$5:$C$10000=A435)*'[2]Prog 89'!$E$5:$F$10000)</f>
        <v>0</v>
      </c>
      <c r="Z435" s="65">
        <f>SUMPRODUCT(('[2]Prog 89'!$C$5:$C$10000=A435)*'[2]Prog 89'!$G$5:$H$10000)</f>
        <v>0</v>
      </c>
    </row>
    <row r="436" spans="1:26" ht="12.75" customHeight="1" x14ac:dyDescent="0.25">
      <c r="A436" s="64">
        <v>70295</v>
      </c>
      <c r="B436" s="81">
        <f>VLOOKUP(A436,'[2]Pop commune'!$A$4:$G$3833,7,FALSE)</f>
        <v>54.56791144269306</v>
      </c>
      <c r="C436" s="82">
        <f>VLOOKUP(A436,'[2]Pop commune'!$A$4:$H$3833,5,FALSE)</f>
        <v>27.28395572134653</v>
      </c>
      <c r="D436" s="83">
        <f t="shared" si="13"/>
        <v>27.28395572134653</v>
      </c>
      <c r="E436" s="83">
        <f>VLOOKUP(A436,'[2]Pop commune'!$A$4:$G$3833,6,FALSE)</f>
        <v>27.28395572134653</v>
      </c>
      <c r="F436" s="83">
        <f t="shared" si="14"/>
        <v>195.99999999999903</v>
      </c>
      <c r="G436" s="83">
        <f>VLOOKUP(A436,'[2]Pop commune'!$A$4:$G$3833,4,FALSE)</f>
        <v>195.99999999999903</v>
      </c>
      <c r="H436" s="64">
        <v>70</v>
      </c>
      <c r="I436" s="122">
        <v>700000615</v>
      </c>
      <c r="J436" s="91" t="s">
        <v>1123</v>
      </c>
      <c r="K436" s="91"/>
      <c r="L436" s="92" t="s">
        <v>1105</v>
      </c>
      <c r="M436" s="65" t="s">
        <v>1103</v>
      </c>
      <c r="N436" s="65" t="s">
        <v>662</v>
      </c>
      <c r="O436" s="64">
        <v>700785306</v>
      </c>
      <c r="P436" s="94" t="s">
        <v>815</v>
      </c>
      <c r="Q436" s="90">
        <v>1</v>
      </c>
      <c r="X436" s="65" t="s">
        <v>733</v>
      </c>
      <c r="Y436" s="65">
        <f>SUMPRODUCT(('[2]Prog 89'!$C$5:$C$10000=A436)*'[2]Prog 89'!$E$5:$F$10000)</f>
        <v>0</v>
      </c>
      <c r="Z436" s="65">
        <f>SUMPRODUCT(('[2]Prog 89'!$C$5:$C$10000=A436)*'[2]Prog 89'!$G$5:$H$10000)</f>
        <v>0</v>
      </c>
    </row>
    <row r="437" spans="1:26" ht="12.75" customHeight="1" x14ac:dyDescent="0.25">
      <c r="A437" s="64">
        <v>70308</v>
      </c>
      <c r="B437" s="81">
        <f>VLOOKUP(A437,'[2]Pop commune'!$A$4:$G$3833,7,FALSE)</f>
        <v>100.72499999999999</v>
      </c>
      <c r="C437" s="82">
        <f>VLOOKUP(A437,'[2]Pop commune'!$A$4:$H$3833,5,FALSE)</f>
        <v>45.424999999999997</v>
      </c>
      <c r="D437" s="83">
        <f t="shared" si="13"/>
        <v>55.3</v>
      </c>
      <c r="E437" s="83">
        <f>VLOOKUP(A437,'[2]Pop commune'!$A$4:$G$3833,6,FALSE)</f>
        <v>55.3</v>
      </c>
      <c r="F437" s="83">
        <f t="shared" si="14"/>
        <v>237</v>
      </c>
      <c r="G437" s="83">
        <f>VLOOKUP(A437,'[2]Pop commune'!$A$4:$G$3833,4,FALSE)</f>
        <v>237</v>
      </c>
      <c r="H437" s="64">
        <v>70</v>
      </c>
      <c r="I437" s="122">
        <v>700000615</v>
      </c>
      <c r="J437" s="91" t="s">
        <v>1124</v>
      </c>
      <c r="K437" s="91"/>
      <c r="L437" s="92" t="s">
        <v>1105</v>
      </c>
      <c r="M437" s="65" t="s">
        <v>1103</v>
      </c>
      <c r="N437" s="65" t="s">
        <v>662</v>
      </c>
      <c r="O437" s="64">
        <v>700785306</v>
      </c>
      <c r="P437" s="94" t="s">
        <v>815</v>
      </c>
      <c r="Q437" s="90">
        <v>1</v>
      </c>
      <c r="X437" s="65" t="s">
        <v>733</v>
      </c>
      <c r="Y437" s="65">
        <f>SUMPRODUCT(('[2]Prog 89'!$C$5:$C$10000=A437)*'[2]Prog 89'!$E$5:$F$10000)</f>
        <v>0</v>
      </c>
      <c r="Z437" s="65">
        <f>SUMPRODUCT(('[2]Prog 89'!$C$5:$C$10000=A437)*'[2]Prog 89'!$G$5:$H$10000)</f>
        <v>0</v>
      </c>
    </row>
    <row r="438" spans="1:26" ht="12.75" customHeight="1" x14ac:dyDescent="0.25">
      <c r="A438" s="64">
        <v>70339</v>
      </c>
      <c r="B438" s="81">
        <f>VLOOKUP(A438,'[2]Pop commune'!$A$4:$G$3833,7,FALSE)</f>
        <v>534.46715019890348</v>
      </c>
      <c r="C438" s="82">
        <f>VLOOKUP(A438,'[2]Pop commune'!$A$4:$H$3833,5,FALSE)</f>
        <v>317.65500436349924</v>
      </c>
      <c r="D438" s="83">
        <f t="shared" si="13"/>
        <v>216.81214583540424</v>
      </c>
      <c r="E438" s="83">
        <f>VLOOKUP(A438,'[2]Pop commune'!$A$4:$G$3833,6,FALSE)</f>
        <v>216.81214583540424</v>
      </c>
      <c r="F438" s="83">
        <f t="shared" si="14"/>
        <v>1676</v>
      </c>
      <c r="G438" s="83">
        <f>VLOOKUP(A438,'[2]Pop commune'!$A$4:$G$3833,4,FALSE)</f>
        <v>1676</v>
      </c>
      <c r="H438" s="64">
        <v>70</v>
      </c>
      <c r="I438" s="122">
        <v>700000615</v>
      </c>
      <c r="J438" s="91" t="s">
        <v>1125</v>
      </c>
      <c r="K438" s="91"/>
      <c r="L438" s="92" t="s">
        <v>1105</v>
      </c>
      <c r="M438" s="65" t="s">
        <v>1103</v>
      </c>
      <c r="N438" s="65" t="s">
        <v>662</v>
      </c>
      <c r="O438" s="64">
        <v>700785306</v>
      </c>
      <c r="P438" s="94" t="s">
        <v>815</v>
      </c>
      <c r="Q438" s="90">
        <v>1</v>
      </c>
      <c r="X438" s="65" t="s">
        <v>733</v>
      </c>
      <c r="Y438" s="65">
        <f>SUMPRODUCT(('[2]Prog 89'!$C$5:$C$10000=A438)*'[2]Prog 89'!$E$5:$F$10000)</f>
        <v>0</v>
      </c>
      <c r="Z438" s="65">
        <f>SUMPRODUCT(('[2]Prog 89'!$C$5:$C$10000=A438)*'[2]Prog 89'!$G$5:$H$10000)</f>
        <v>0</v>
      </c>
    </row>
    <row r="439" spans="1:26" ht="12.75" customHeight="1" x14ac:dyDescent="0.25">
      <c r="A439" s="64">
        <v>70345</v>
      </c>
      <c r="B439" s="81">
        <f>VLOOKUP(A439,'[2]Pop commune'!$A$4:$G$3833,7,FALSE)</f>
        <v>31.424657534246691</v>
      </c>
      <c r="C439" s="82">
        <f>VLOOKUP(A439,'[2]Pop commune'!$A$4:$H$3833,5,FALSE)</f>
        <v>20.2739726027398</v>
      </c>
      <c r="D439" s="83">
        <f t="shared" si="13"/>
        <v>11.150684931506889</v>
      </c>
      <c r="E439" s="83">
        <f>VLOOKUP(A439,'[2]Pop commune'!$A$4:$G$3833,6,FALSE)</f>
        <v>11.150684931506889</v>
      </c>
      <c r="F439" s="83">
        <f t="shared" si="14"/>
        <v>74.00000000000027</v>
      </c>
      <c r="G439" s="83">
        <f>VLOOKUP(A439,'[2]Pop commune'!$A$4:$G$3833,4,FALSE)</f>
        <v>74.00000000000027</v>
      </c>
      <c r="H439" s="64">
        <v>70</v>
      </c>
      <c r="I439" s="122">
        <v>700000615</v>
      </c>
      <c r="J439" s="91" t="s">
        <v>1126</v>
      </c>
      <c r="K439" s="91"/>
      <c r="L439" s="92" t="s">
        <v>1105</v>
      </c>
      <c r="M439" s="65" t="s">
        <v>1103</v>
      </c>
      <c r="N439" s="65" t="s">
        <v>662</v>
      </c>
      <c r="O439" s="64">
        <v>700785306</v>
      </c>
      <c r="P439" s="94" t="s">
        <v>815</v>
      </c>
      <c r="Q439" s="90">
        <v>1</v>
      </c>
      <c r="X439" s="65" t="s">
        <v>733</v>
      </c>
      <c r="Y439" s="65">
        <f>SUMPRODUCT(('[2]Prog 89'!$C$5:$C$10000=A439)*'[2]Prog 89'!$E$5:$F$10000)</f>
        <v>0</v>
      </c>
      <c r="Z439" s="65">
        <f>SUMPRODUCT(('[2]Prog 89'!$C$5:$C$10000=A439)*'[2]Prog 89'!$G$5:$H$10000)</f>
        <v>0</v>
      </c>
    </row>
    <row r="440" spans="1:26" ht="12.75" customHeight="1" x14ac:dyDescent="0.25">
      <c r="A440" s="64">
        <v>70352</v>
      </c>
      <c r="B440" s="81">
        <f>VLOOKUP(A440,'[2]Pop commune'!$A$4:$G$3833,7,FALSE)</f>
        <v>6</v>
      </c>
      <c r="C440" s="82">
        <f>VLOOKUP(A440,'[2]Pop commune'!$A$4:$H$3833,5,FALSE)</f>
        <v>5</v>
      </c>
      <c r="D440" s="83">
        <f t="shared" si="13"/>
        <v>1</v>
      </c>
      <c r="E440" s="83">
        <f>VLOOKUP(A440,'[2]Pop commune'!$A$4:$G$3833,6,FALSE)</f>
        <v>1</v>
      </c>
      <c r="F440" s="83">
        <f t="shared" si="14"/>
        <v>40</v>
      </c>
      <c r="G440" s="83">
        <f>VLOOKUP(A440,'[2]Pop commune'!$A$4:$G$3833,4,FALSE)</f>
        <v>40</v>
      </c>
      <c r="H440" s="64">
        <v>70</v>
      </c>
      <c r="I440" s="122">
        <v>700000615</v>
      </c>
      <c r="J440" s="91" t="s">
        <v>1127</v>
      </c>
      <c r="K440" s="91"/>
      <c r="L440" s="92" t="s">
        <v>1105</v>
      </c>
      <c r="M440" s="65" t="s">
        <v>1103</v>
      </c>
      <c r="N440" s="65" t="s">
        <v>662</v>
      </c>
      <c r="O440" s="64">
        <v>700785306</v>
      </c>
      <c r="P440" s="94" t="s">
        <v>815</v>
      </c>
      <c r="Q440" s="90">
        <v>1</v>
      </c>
      <c r="X440" s="65" t="s">
        <v>733</v>
      </c>
      <c r="Y440" s="65">
        <f>SUMPRODUCT(('[2]Prog 89'!$C$5:$C$10000=A440)*'[2]Prog 89'!$E$5:$F$10000)</f>
        <v>0</v>
      </c>
      <c r="Z440" s="65">
        <f>SUMPRODUCT(('[2]Prog 89'!$C$5:$C$10000=A440)*'[2]Prog 89'!$G$5:$H$10000)</f>
        <v>0</v>
      </c>
    </row>
    <row r="441" spans="1:26" ht="12.75" customHeight="1" x14ac:dyDescent="0.25">
      <c r="A441" s="64">
        <v>70361</v>
      </c>
      <c r="B441" s="81">
        <f>VLOOKUP(A441,'[2]Pop commune'!$A$4:$G$3833,7,FALSE)</f>
        <v>40.799999999999976</v>
      </c>
      <c r="C441" s="82">
        <f>VLOOKUP(A441,'[2]Pop commune'!$A$4:$H$3833,5,FALSE)</f>
        <v>33.028571428571411</v>
      </c>
      <c r="D441" s="83">
        <f t="shared" si="13"/>
        <v>7.7714285714285678</v>
      </c>
      <c r="E441" s="83">
        <f>VLOOKUP(A441,'[2]Pop commune'!$A$4:$G$3833,6,FALSE)</f>
        <v>7.7714285714285678</v>
      </c>
      <c r="F441" s="83">
        <f t="shared" si="14"/>
        <v>170</v>
      </c>
      <c r="G441" s="83">
        <f>VLOOKUP(A441,'[2]Pop commune'!$A$4:$G$3833,4,FALSE)</f>
        <v>170</v>
      </c>
      <c r="H441" s="64">
        <v>70</v>
      </c>
      <c r="I441" s="122">
        <v>700000615</v>
      </c>
      <c r="J441" s="91" t="s">
        <v>1128</v>
      </c>
      <c r="K441" s="91"/>
      <c r="L441" s="92" t="s">
        <v>1105</v>
      </c>
      <c r="M441" s="65" t="s">
        <v>1103</v>
      </c>
      <c r="N441" s="65" t="s">
        <v>662</v>
      </c>
      <c r="O441" s="64">
        <v>700785306</v>
      </c>
      <c r="P441" s="94" t="s">
        <v>815</v>
      </c>
      <c r="Q441" s="90">
        <v>1</v>
      </c>
      <c r="X441" s="65" t="s">
        <v>733</v>
      </c>
      <c r="Y441" s="65">
        <f>SUMPRODUCT(('[2]Prog 89'!$C$5:$C$10000=A441)*'[2]Prog 89'!$E$5:$F$10000)</f>
        <v>0</v>
      </c>
      <c r="Z441" s="65">
        <f>SUMPRODUCT(('[2]Prog 89'!$C$5:$C$10000=A441)*'[2]Prog 89'!$G$5:$H$10000)</f>
        <v>0</v>
      </c>
    </row>
    <row r="442" spans="1:26" ht="12.75" customHeight="1" x14ac:dyDescent="0.25">
      <c r="A442" s="64">
        <v>70425</v>
      </c>
      <c r="B442" s="81">
        <f>VLOOKUP(A442,'[2]Pop commune'!$A$4:$G$3833,7,FALSE)</f>
        <v>40.0540540540539</v>
      </c>
      <c r="C442" s="82">
        <f>VLOOKUP(A442,'[2]Pop commune'!$A$4:$H$3833,5,FALSE)</f>
        <v>27.4054054054053</v>
      </c>
      <c r="D442" s="83">
        <f t="shared" si="13"/>
        <v>12.648648648648599</v>
      </c>
      <c r="E442" s="83">
        <f>VLOOKUP(A442,'[2]Pop commune'!$A$4:$G$3833,6,FALSE)</f>
        <v>12.648648648648599</v>
      </c>
      <c r="F442" s="83">
        <f t="shared" si="14"/>
        <v>155.9999999999994</v>
      </c>
      <c r="G442" s="83">
        <f>VLOOKUP(A442,'[2]Pop commune'!$A$4:$G$3833,4,FALSE)</f>
        <v>155.9999999999994</v>
      </c>
      <c r="H442" s="64">
        <v>70</v>
      </c>
      <c r="I442" s="122">
        <v>700000615</v>
      </c>
      <c r="J442" s="91" t="s">
        <v>1129</v>
      </c>
      <c r="K442" s="91"/>
      <c r="L442" s="92" t="s">
        <v>1105</v>
      </c>
      <c r="M442" s="65" t="s">
        <v>1103</v>
      </c>
      <c r="N442" s="65" t="s">
        <v>662</v>
      </c>
      <c r="O442" s="64">
        <v>700785306</v>
      </c>
      <c r="P442" s="94" t="s">
        <v>815</v>
      </c>
      <c r="Q442" s="90">
        <v>1</v>
      </c>
      <c r="X442" s="65" t="s">
        <v>733</v>
      </c>
      <c r="Y442" s="65">
        <f>SUMPRODUCT(('[2]Prog 89'!$C$5:$C$10000=A442)*'[2]Prog 89'!$E$5:$F$10000)</f>
        <v>0</v>
      </c>
      <c r="Z442" s="65">
        <f>SUMPRODUCT(('[2]Prog 89'!$C$5:$C$10000=A442)*'[2]Prog 89'!$G$5:$H$10000)</f>
        <v>0</v>
      </c>
    </row>
    <row r="443" spans="1:26" ht="12.75" customHeight="1" x14ac:dyDescent="0.25">
      <c r="A443" s="64">
        <v>70453</v>
      </c>
      <c r="B443" s="81">
        <f>VLOOKUP(A443,'[2]Pop commune'!$A$4:$G$3833,7,FALSE)</f>
        <v>27.654320987654316</v>
      </c>
      <c r="C443" s="82">
        <f>VLOOKUP(A443,'[2]Pop commune'!$A$4:$H$3833,5,FALSE)</f>
        <v>15.802469135802465</v>
      </c>
      <c r="D443" s="83">
        <f t="shared" si="13"/>
        <v>11.851851851851849</v>
      </c>
      <c r="E443" s="83">
        <f>VLOOKUP(A443,'[2]Pop commune'!$A$4:$G$3833,6,FALSE)</f>
        <v>11.851851851851849</v>
      </c>
      <c r="F443" s="83">
        <f t="shared" si="14"/>
        <v>80</v>
      </c>
      <c r="G443" s="83">
        <f>VLOOKUP(A443,'[2]Pop commune'!$A$4:$G$3833,4,FALSE)</f>
        <v>80</v>
      </c>
      <c r="H443" s="64">
        <v>70</v>
      </c>
      <c r="I443" s="122">
        <v>700000615</v>
      </c>
      <c r="J443" s="91" t="s">
        <v>1130</v>
      </c>
      <c r="K443" s="91"/>
      <c r="L443" s="92" t="s">
        <v>1105</v>
      </c>
      <c r="M443" s="65" t="s">
        <v>1103</v>
      </c>
      <c r="N443" s="65" t="s">
        <v>662</v>
      </c>
      <c r="O443" s="64">
        <v>700785306</v>
      </c>
      <c r="P443" s="94" t="s">
        <v>815</v>
      </c>
      <c r="Q443" s="90">
        <v>1</v>
      </c>
      <c r="X443" s="65" t="s">
        <v>733</v>
      </c>
      <c r="Y443" s="65">
        <f>SUMPRODUCT(('[2]Prog 89'!$C$5:$C$10000=A443)*'[2]Prog 89'!$E$5:$F$10000)</f>
        <v>0</v>
      </c>
      <c r="Z443" s="65">
        <f>SUMPRODUCT(('[2]Prog 89'!$C$5:$C$10000=A443)*'[2]Prog 89'!$G$5:$H$10000)</f>
        <v>0</v>
      </c>
    </row>
    <row r="444" spans="1:26" ht="12.75" customHeight="1" x14ac:dyDescent="0.25">
      <c r="A444" s="64">
        <v>70459</v>
      </c>
      <c r="B444" s="81">
        <f>VLOOKUP(A444,'[2]Pop commune'!$A$4:$G$3833,7,FALSE)</f>
        <v>263.85353095030541</v>
      </c>
      <c r="C444" s="82">
        <f>VLOOKUP(A444,'[2]Pop commune'!$A$4:$H$3833,5,FALSE)</f>
        <v>176.57890148212746</v>
      </c>
      <c r="D444" s="83">
        <f t="shared" si="13"/>
        <v>87.274629468177949</v>
      </c>
      <c r="E444" s="83">
        <f>VLOOKUP(A444,'[2]Pop commune'!$A$4:$G$3833,6,FALSE)</f>
        <v>87.274629468177949</v>
      </c>
      <c r="F444" s="83">
        <f t="shared" si="14"/>
        <v>1164</v>
      </c>
      <c r="G444" s="83">
        <f>VLOOKUP(A444,'[2]Pop commune'!$A$4:$G$3833,4,FALSE)</f>
        <v>1164</v>
      </c>
      <c r="H444" s="64">
        <v>70</v>
      </c>
      <c r="I444" s="122">
        <v>700000615</v>
      </c>
      <c r="J444" s="91" t="s">
        <v>1131</v>
      </c>
      <c r="K444" s="91"/>
      <c r="L444" s="92" t="s">
        <v>1105</v>
      </c>
      <c r="M444" s="65" t="s">
        <v>1103</v>
      </c>
      <c r="N444" s="65" t="s">
        <v>662</v>
      </c>
      <c r="O444" s="64">
        <v>700785306</v>
      </c>
      <c r="P444" s="94" t="s">
        <v>815</v>
      </c>
      <c r="Q444" s="90">
        <v>1</v>
      </c>
      <c r="X444" s="65" t="s">
        <v>733</v>
      </c>
      <c r="Y444" s="65">
        <f>SUMPRODUCT(('[2]Prog 89'!$C$5:$C$10000=A444)*'[2]Prog 89'!$E$5:$F$10000)</f>
        <v>0</v>
      </c>
      <c r="Z444" s="65">
        <f>SUMPRODUCT(('[2]Prog 89'!$C$5:$C$10000=A444)*'[2]Prog 89'!$G$5:$H$10000)</f>
        <v>0</v>
      </c>
    </row>
    <row r="445" spans="1:26" ht="12.75" customHeight="1" x14ac:dyDescent="0.25">
      <c r="A445" s="64">
        <v>70460</v>
      </c>
      <c r="B445" s="81">
        <f>VLOOKUP(A445,'[2]Pop commune'!$A$4:$G$3833,7,FALSE)</f>
        <v>156.97424892703862</v>
      </c>
      <c r="C445" s="82">
        <f>VLOOKUP(A445,'[2]Pop commune'!$A$4:$H$3833,5,FALSE)</f>
        <v>90.71888412017168</v>
      </c>
      <c r="D445" s="83">
        <f t="shared" si="13"/>
        <v>66.25536480686695</v>
      </c>
      <c r="E445" s="83">
        <f>VLOOKUP(A445,'[2]Pop commune'!$A$4:$G$3833,6,FALSE)</f>
        <v>66.25536480686695</v>
      </c>
      <c r="F445" s="83">
        <f t="shared" si="14"/>
        <v>475</v>
      </c>
      <c r="G445" s="83">
        <f>VLOOKUP(A445,'[2]Pop commune'!$A$4:$G$3833,4,FALSE)</f>
        <v>475</v>
      </c>
      <c r="H445" s="64">
        <v>70</v>
      </c>
      <c r="I445" s="122">
        <v>700000615</v>
      </c>
      <c r="J445" s="91" t="s">
        <v>1132</v>
      </c>
      <c r="K445" s="91"/>
      <c r="L445" s="92" t="s">
        <v>1105</v>
      </c>
      <c r="M445" s="65" t="s">
        <v>1103</v>
      </c>
      <c r="N445" s="65" t="s">
        <v>662</v>
      </c>
      <c r="O445" s="64">
        <v>700785306</v>
      </c>
      <c r="P445" s="94" t="s">
        <v>815</v>
      </c>
      <c r="Q445" s="90">
        <v>1</v>
      </c>
      <c r="X445" s="65" t="s">
        <v>733</v>
      </c>
      <c r="Y445" s="65">
        <f>SUMPRODUCT(('[2]Prog 89'!$C$5:$C$10000=A445)*'[2]Prog 89'!$E$5:$F$10000)</f>
        <v>0</v>
      </c>
      <c r="Z445" s="65">
        <f>SUMPRODUCT(('[2]Prog 89'!$C$5:$C$10000=A445)*'[2]Prog 89'!$G$5:$H$10000)</f>
        <v>0</v>
      </c>
    </row>
    <row r="446" spans="1:26" ht="12.75" customHeight="1" x14ac:dyDescent="0.25">
      <c r="A446" s="64">
        <v>70469</v>
      </c>
      <c r="B446" s="81">
        <f>VLOOKUP(A446,'[2]Pop commune'!$A$4:$G$3833,7,FALSE)</f>
        <v>63.577981651376426</v>
      </c>
      <c r="C446" s="82">
        <f>VLOOKUP(A446,'[2]Pop commune'!$A$4:$H$3833,5,FALSE)</f>
        <v>36.330275229357959</v>
      </c>
      <c r="D446" s="83">
        <f t="shared" si="13"/>
        <v>27.247706422018467</v>
      </c>
      <c r="E446" s="83">
        <f>VLOOKUP(A446,'[2]Pop commune'!$A$4:$G$3833,6,FALSE)</f>
        <v>27.247706422018467</v>
      </c>
      <c r="F446" s="83">
        <f t="shared" si="14"/>
        <v>220.00000000000097</v>
      </c>
      <c r="G446" s="83">
        <f>VLOOKUP(A446,'[2]Pop commune'!$A$4:$G$3833,4,FALSE)</f>
        <v>220.00000000000097</v>
      </c>
      <c r="H446" s="64">
        <v>70</v>
      </c>
      <c r="I446" s="122">
        <v>700000615</v>
      </c>
      <c r="J446" s="91" t="s">
        <v>1133</v>
      </c>
      <c r="K446" s="91"/>
      <c r="L446" s="92" t="s">
        <v>1105</v>
      </c>
      <c r="M446" s="65" t="s">
        <v>1103</v>
      </c>
      <c r="N446" s="65" t="s">
        <v>662</v>
      </c>
      <c r="O446" s="64">
        <v>700785306</v>
      </c>
      <c r="P446" s="94" t="s">
        <v>815</v>
      </c>
      <c r="Q446" s="90">
        <v>1</v>
      </c>
      <c r="X446" s="65" t="s">
        <v>733</v>
      </c>
      <c r="Y446" s="65">
        <f>SUMPRODUCT(('[2]Prog 89'!$C$5:$C$10000=A446)*'[2]Prog 89'!$E$5:$F$10000)</f>
        <v>0</v>
      </c>
      <c r="Z446" s="65">
        <f>SUMPRODUCT(('[2]Prog 89'!$C$5:$C$10000=A446)*'[2]Prog 89'!$G$5:$H$10000)</f>
        <v>0</v>
      </c>
    </row>
    <row r="447" spans="1:26" ht="12.75" customHeight="1" x14ac:dyDescent="0.25">
      <c r="A447" s="64">
        <v>70489</v>
      </c>
      <c r="B447" s="81">
        <f>VLOOKUP(A447,'[2]Pop commune'!$A$4:$G$3833,7,FALSE)</f>
        <v>367.20712401055368</v>
      </c>
      <c r="C447" s="82">
        <f>VLOOKUP(A447,'[2]Pop commune'!$A$4:$H$3833,5,FALSE)</f>
        <v>217.60422163588368</v>
      </c>
      <c r="D447" s="83">
        <f t="shared" si="13"/>
        <v>149.60290237467004</v>
      </c>
      <c r="E447" s="83">
        <f>VLOOKUP(A447,'[2]Pop commune'!$A$4:$G$3833,6,FALSE)</f>
        <v>149.60290237467004</v>
      </c>
      <c r="F447" s="83">
        <f t="shared" si="14"/>
        <v>792.9999999999992</v>
      </c>
      <c r="G447" s="83">
        <f>VLOOKUP(A447,'[2]Pop commune'!$A$4:$G$3833,4,FALSE)</f>
        <v>792.9999999999992</v>
      </c>
      <c r="H447" s="64">
        <v>70</v>
      </c>
      <c r="I447" s="122">
        <v>700000615</v>
      </c>
      <c r="J447" s="91" t="s">
        <v>1134</v>
      </c>
      <c r="K447" s="91"/>
      <c r="L447" s="92" t="s">
        <v>1105</v>
      </c>
      <c r="M447" s="65" t="s">
        <v>1103</v>
      </c>
      <c r="N447" s="65" t="s">
        <v>662</v>
      </c>
      <c r="O447" s="64">
        <v>700785306</v>
      </c>
      <c r="P447" s="94" t="s">
        <v>815</v>
      </c>
      <c r="Q447" s="90">
        <v>1</v>
      </c>
      <c r="X447" s="65" t="s">
        <v>733</v>
      </c>
      <c r="Y447" s="65">
        <f>SUMPRODUCT(('[2]Prog 89'!$C$5:$C$10000=A447)*'[2]Prog 89'!$E$5:$F$10000)</f>
        <v>0</v>
      </c>
      <c r="Z447" s="65">
        <f>SUMPRODUCT(('[2]Prog 89'!$C$5:$C$10000=A447)*'[2]Prog 89'!$G$5:$H$10000)</f>
        <v>0</v>
      </c>
    </row>
    <row r="448" spans="1:26" ht="12.75" customHeight="1" x14ac:dyDescent="0.25">
      <c r="A448" s="64">
        <v>70498</v>
      </c>
      <c r="B448" s="81">
        <f>VLOOKUP(A448,'[2]Pop commune'!$A$4:$G$3833,7,FALSE)</f>
        <v>155</v>
      </c>
      <c r="C448" s="82">
        <f>VLOOKUP(A448,'[2]Pop commune'!$A$4:$H$3833,5,FALSE)</f>
        <v>96</v>
      </c>
      <c r="D448" s="83">
        <f t="shared" si="13"/>
        <v>59</v>
      </c>
      <c r="E448" s="83">
        <f>VLOOKUP(A448,'[2]Pop commune'!$A$4:$G$3833,6,FALSE)</f>
        <v>59</v>
      </c>
      <c r="F448" s="83">
        <f t="shared" si="14"/>
        <v>522</v>
      </c>
      <c r="G448" s="83">
        <f>VLOOKUP(A448,'[2]Pop commune'!$A$4:$G$3833,4,FALSE)</f>
        <v>522</v>
      </c>
      <c r="H448" s="64">
        <v>70</v>
      </c>
      <c r="I448" s="122">
        <v>700000615</v>
      </c>
      <c r="J448" s="91" t="s">
        <v>1135</v>
      </c>
      <c r="K448" s="91"/>
      <c r="L448" s="92" t="s">
        <v>1105</v>
      </c>
      <c r="M448" s="65" t="s">
        <v>1103</v>
      </c>
      <c r="N448" s="65" t="s">
        <v>662</v>
      </c>
      <c r="O448" s="64">
        <v>700785306</v>
      </c>
      <c r="P448" s="94" t="s">
        <v>815</v>
      </c>
      <c r="Q448" s="90">
        <v>1</v>
      </c>
      <c r="X448" s="65" t="s">
        <v>733</v>
      </c>
      <c r="Y448" s="65">
        <f>SUMPRODUCT(('[2]Prog 89'!$C$5:$C$10000=A448)*'[2]Prog 89'!$E$5:$F$10000)</f>
        <v>0</v>
      </c>
      <c r="Z448" s="65">
        <f>SUMPRODUCT(('[2]Prog 89'!$C$5:$C$10000=A448)*'[2]Prog 89'!$G$5:$H$10000)</f>
        <v>0</v>
      </c>
    </row>
    <row r="449" spans="1:26" ht="12.75" customHeight="1" x14ac:dyDescent="0.25">
      <c r="A449" s="64">
        <v>70512</v>
      </c>
      <c r="B449" s="81">
        <f>VLOOKUP(A449,'[2]Pop commune'!$A$4:$G$3833,7,FALSE)</f>
        <v>63</v>
      </c>
      <c r="C449" s="82">
        <f>VLOOKUP(A449,'[2]Pop commune'!$A$4:$H$3833,5,FALSE)</f>
        <v>37</v>
      </c>
      <c r="D449" s="83">
        <f t="shared" si="13"/>
        <v>26</v>
      </c>
      <c r="E449" s="83">
        <f>VLOOKUP(A449,'[2]Pop commune'!$A$4:$G$3833,6,FALSE)</f>
        <v>26</v>
      </c>
      <c r="F449" s="83">
        <f t="shared" si="14"/>
        <v>210</v>
      </c>
      <c r="G449" s="83">
        <f>VLOOKUP(A449,'[2]Pop commune'!$A$4:$G$3833,4,FALSE)</f>
        <v>210</v>
      </c>
      <c r="H449" s="64">
        <v>70</v>
      </c>
      <c r="I449" s="122">
        <v>700000615</v>
      </c>
      <c r="J449" s="91" t="s">
        <v>1136</v>
      </c>
      <c r="K449" s="91"/>
      <c r="L449" s="92" t="s">
        <v>829</v>
      </c>
      <c r="M449" s="65" t="s">
        <v>1103</v>
      </c>
      <c r="N449" s="65" t="s">
        <v>662</v>
      </c>
      <c r="O449" s="64">
        <v>700785306</v>
      </c>
      <c r="P449" s="94" t="s">
        <v>815</v>
      </c>
      <c r="Q449" s="90">
        <v>1</v>
      </c>
      <c r="X449" s="65" t="s">
        <v>733</v>
      </c>
      <c r="Y449" s="65">
        <f>SUMPRODUCT(('[2]Prog 89'!$C$5:$C$10000=A449)*'[2]Prog 89'!$E$5:$F$10000)</f>
        <v>0</v>
      </c>
      <c r="Z449" s="65">
        <f>SUMPRODUCT(('[2]Prog 89'!$C$5:$C$10000=A449)*'[2]Prog 89'!$G$5:$H$10000)</f>
        <v>0</v>
      </c>
    </row>
    <row r="450" spans="1:26" ht="12.75" customHeight="1" x14ac:dyDescent="0.25">
      <c r="A450" s="64">
        <v>70573</v>
      </c>
      <c r="B450" s="81">
        <f>VLOOKUP(A450,'[2]Pop commune'!$A$4:$G$3833,7,FALSE)</f>
        <v>46</v>
      </c>
      <c r="C450" s="82">
        <f>VLOOKUP(A450,'[2]Pop commune'!$A$4:$H$3833,5,FALSE)</f>
        <v>32</v>
      </c>
      <c r="D450" s="83">
        <f t="shared" si="13"/>
        <v>14</v>
      </c>
      <c r="E450" s="83">
        <f>VLOOKUP(A450,'[2]Pop commune'!$A$4:$G$3833,6,FALSE)</f>
        <v>14</v>
      </c>
      <c r="F450" s="83">
        <f t="shared" si="14"/>
        <v>142</v>
      </c>
      <c r="G450" s="83">
        <f>VLOOKUP(A450,'[2]Pop commune'!$A$4:$G$3833,4,FALSE)</f>
        <v>142</v>
      </c>
      <c r="H450" s="64">
        <v>70</v>
      </c>
      <c r="I450" s="122">
        <v>700000615</v>
      </c>
      <c r="J450" s="91" t="s">
        <v>1137</v>
      </c>
      <c r="K450" s="91"/>
      <c r="L450" s="92" t="s">
        <v>1105</v>
      </c>
      <c r="M450" s="65" t="s">
        <v>1103</v>
      </c>
      <c r="N450" s="65" t="s">
        <v>662</v>
      </c>
      <c r="O450" s="64">
        <v>700785306</v>
      </c>
      <c r="P450" s="94" t="s">
        <v>815</v>
      </c>
      <c r="Q450" s="90">
        <v>1</v>
      </c>
      <c r="Y450" s="65">
        <f>SUMPRODUCT(('[2]Prog 89'!$C$5:$C$10000=A450)*'[2]Prog 89'!$E$5:$F$10000)</f>
        <v>0</v>
      </c>
      <c r="Z450" s="65">
        <f>SUMPRODUCT(('[2]Prog 89'!$C$5:$C$10000=A450)*'[2]Prog 89'!$G$5:$H$10000)</f>
        <v>0</v>
      </c>
    </row>
    <row r="451" spans="1:26" s="99" customFormat="1" ht="12.75" customHeight="1" x14ac:dyDescent="0.25">
      <c r="A451" s="64">
        <v>58072</v>
      </c>
      <c r="B451" s="81">
        <f>VLOOKUP(A451,'[2]Pop commune'!$A$4:$G$3833,7,FALSE)</f>
        <v>149.01369863013753</v>
      </c>
      <c r="C451" s="82">
        <f>VLOOKUP(A451,'[2]Pop commune'!$A$4:$H$3833,5,FALSE)</f>
        <v>100.356164383562</v>
      </c>
      <c r="D451" s="83">
        <f t="shared" si="13"/>
        <v>48.657534246575523</v>
      </c>
      <c r="E451" s="83">
        <f>VLOOKUP(A451,'[2]Pop commune'!$A$4:$G$3833,6,FALSE)</f>
        <v>48.657534246575523</v>
      </c>
      <c r="F451" s="83">
        <f t="shared" si="14"/>
        <v>592.00000000000216</v>
      </c>
      <c r="G451" s="83">
        <f>VLOOKUP(A451,'[2]Pop commune'!$A$4:$G$3833,4,FALSE)</f>
        <v>592.00000000000216</v>
      </c>
      <c r="H451" s="64">
        <v>58</v>
      </c>
      <c r="I451" s="122">
        <v>580005064</v>
      </c>
      <c r="J451" s="65" t="s">
        <v>1138</v>
      </c>
      <c r="K451" s="121" t="s">
        <v>4790</v>
      </c>
      <c r="L451" s="103" t="s">
        <v>1139</v>
      </c>
      <c r="M451" s="101" t="s">
        <v>1140</v>
      </c>
      <c r="N451" s="65" t="s">
        <v>662</v>
      </c>
      <c r="O451" s="64">
        <v>580000644</v>
      </c>
      <c r="P451" s="94" t="s">
        <v>332</v>
      </c>
      <c r="Q451" s="90">
        <v>1</v>
      </c>
      <c r="R451" s="65">
        <v>22</v>
      </c>
      <c r="S451" s="65">
        <v>22</v>
      </c>
      <c r="T451" s="65">
        <v>1</v>
      </c>
      <c r="U451" s="65">
        <v>1</v>
      </c>
      <c r="V451" s="65"/>
      <c r="W451" s="65"/>
      <c r="X451" s="65" t="s">
        <v>671</v>
      </c>
      <c r="Y451" s="65">
        <f>SUMPRODUCT(('[2]Prog 89'!$C$5:$C$10000=A451)*'[2]Prog 89'!$E$5:$F$10000)</f>
        <v>0</v>
      </c>
      <c r="Z451" s="65">
        <f>SUMPRODUCT(('[2]Prog 89'!$C$5:$C$10000=A451)*'[2]Prog 89'!$G$5:$H$10000)</f>
        <v>0</v>
      </c>
    </row>
    <row r="452" spans="1:26" s="99" customFormat="1" ht="12.75" customHeight="1" x14ac:dyDescent="0.25">
      <c r="A452" s="64">
        <v>58134</v>
      </c>
      <c r="B452" s="81">
        <f>VLOOKUP(A452,'[2]Pop commune'!$A$4:$G$3833,7,FALSE)</f>
        <v>1241.8506642581692</v>
      </c>
      <c r="C452" s="82">
        <f>VLOOKUP(A452,'[2]Pop commune'!$A$4:$H$3833,5,FALSE)</f>
        <v>701.56641169458101</v>
      </c>
      <c r="D452" s="83">
        <f t="shared" si="13"/>
        <v>540.28425256358832</v>
      </c>
      <c r="E452" s="83">
        <f>VLOOKUP(A452,'[2]Pop commune'!$A$4:$G$3833,6,FALSE)</f>
        <v>540.28425256358832</v>
      </c>
      <c r="F452" s="83">
        <f t="shared" si="14"/>
        <v>3558.9999999999864</v>
      </c>
      <c r="G452" s="83">
        <f>VLOOKUP(A452,'[2]Pop commune'!$A$4:$G$3833,4,FALSE)</f>
        <v>3558.9999999999864</v>
      </c>
      <c r="H452" s="64">
        <v>58</v>
      </c>
      <c r="I452" s="122">
        <v>580005064</v>
      </c>
      <c r="J452" s="65" t="s">
        <v>1141</v>
      </c>
      <c r="K452" s="65"/>
      <c r="L452" s="103" t="s">
        <v>1139</v>
      </c>
      <c r="M452" s="101" t="s">
        <v>1140</v>
      </c>
      <c r="N452" s="65" t="s">
        <v>662</v>
      </c>
      <c r="O452" s="64">
        <v>580000644</v>
      </c>
      <c r="P452" s="94" t="s">
        <v>332</v>
      </c>
      <c r="Q452" s="90">
        <v>1</v>
      </c>
      <c r="R452" s="65"/>
      <c r="S452" s="65"/>
      <c r="T452" s="65"/>
      <c r="U452" s="65"/>
      <c r="V452" s="65"/>
      <c r="W452" s="65"/>
      <c r="X452" s="65" t="s">
        <v>671</v>
      </c>
      <c r="Y452" s="65">
        <f>SUMPRODUCT(('[2]Prog 89'!$C$5:$C$10000=A452)*'[2]Prog 89'!$E$5:$F$10000)</f>
        <v>0</v>
      </c>
      <c r="Z452" s="65">
        <f>SUMPRODUCT(('[2]Prog 89'!$C$5:$C$10000=A452)*'[2]Prog 89'!$G$5:$H$10000)</f>
        <v>0</v>
      </c>
    </row>
    <row r="453" spans="1:26" s="99" customFormat="1" ht="12.75" customHeight="1" x14ac:dyDescent="0.25">
      <c r="A453" s="64">
        <v>58152</v>
      </c>
      <c r="B453" s="81">
        <f>VLOOKUP(A453,'[2]Pop commune'!$A$4:$G$3833,7,FALSE)</f>
        <v>423</v>
      </c>
      <c r="C453" s="82">
        <f>VLOOKUP(A453,'[2]Pop commune'!$A$4:$H$3833,5,FALSE)</f>
        <v>237</v>
      </c>
      <c r="D453" s="83">
        <f t="shared" ref="D453:D516" si="15">E453/Q453</f>
        <v>186</v>
      </c>
      <c r="E453" s="83">
        <f>VLOOKUP(A453,'[2]Pop commune'!$A$4:$G$3833,6,FALSE)</f>
        <v>186</v>
      </c>
      <c r="F453" s="83">
        <f t="shared" ref="F453:F516" si="16">G453/Q453</f>
        <v>1422</v>
      </c>
      <c r="G453" s="83">
        <f>VLOOKUP(A453,'[2]Pop commune'!$A$4:$G$3833,4,FALSE)</f>
        <v>1422</v>
      </c>
      <c r="H453" s="64">
        <v>58</v>
      </c>
      <c r="I453" s="122">
        <v>580005064</v>
      </c>
      <c r="J453" s="65" t="s">
        <v>1142</v>
      </c>
      <c r="K453" s="65"/>
      <c r="L453" s="103" t="s">
        <v>1139</v>
      </c>
      <c r="M453" s="101" t="s">
        <v>1140</v>
      </c>
      <c r="N453" s="65" t="s">
        <v>662</v>
      </c>
      <c r="O453" s="64">
        <v>580000644</v>
      </c>
      <c r="P453" s="94" t="s">
        <v>332</v>
      </c>
      <c r="Q453" s="90">
        <v>1</v>
      </c>
      <c r="R453" s="65"/>
      <c r="S453" s="65"/>
      <c r="T453" s="65"/>
      <c r="U453" s="65"/>
      <c r="V453" s="65"/>
      <c r="W453" s="65"/>
      <c r="X453" s="65" t="s">
        <v>671</v>
      </c>
      <c r="Y453" s="65">
        <f>SUMPRODUCT(('[2]Prog 89'!$C$5:$C$10000=A453)*'[2]Prog 89'!$E$5:$F$10000)</f>
        <v>0</v>
      </c>
      <c r="Z453" s="65">
        <f>SUMPRODUCT(('[2]Prog 89'!$C$5:$C$10000=A453)*'[2]Prog 89'!$G$5:$H$10000)</f>
        <v>0</v>
      </c>
    </row>
    <row r="454" spans="1:26" s="99" customFormat="1" ht="12.75" customHeight="1" x14ac:dyDescent="0.25">
      <c r="A454" s="64">
        <v>58225</v>
      </c>
      <c r="B454" s="81">
        <f>VLOOKUP(A454,'[2]Pop commune'!$A$4:$G$3833,7,FALSE)</f>
        <v>101</v>
      </c>
      <c r="C454" s="82">
        <f>VLOOKUP(A454,'[2]Pop commune'!$A$4:$H$3833,5,FALSE)</f>
        <v>58</v>
      </c>
      <c r="D454" s="83">
        <f t="shared" si="15"/>
        <v>43</v>
      </c>
      <c r="E454" s="83">
        <f>VLOOKUP(A454,'[2]Pop commune'!$A$4:$G$3833,6,FALSE)</f>
        <v>43</v>
      </c>
      <c r="F454" s="83">
        <f t="shared" si="16"/>
        <v>406</v>
      </c>
      <c r="G454" s="83">
        <f>VLOOKUP(A454,'[2]Pop commune'!$A$4:$G$3833,4,FALSE)</f>
        <v>406</v>
      </c>
      <c r="H454" s="64">
        <v>58</v>
      </c>
      <c r="I454" s="122">
        <v>580005064</v>
      </c>
      <c r="J454" s="65" t="s">
        <v>1143</v>
      </c>
      <c r="K454" s="65"/>
      <c r="L454" s="103" t="s">
        <v>1139</v>
      </c>
      <c r="M454" s="101" t="s">
        <v>1140</v>
      </c>
      <c r="N454" s="65" t="s">
        <v>662</v>
      </c>
      <c r="O454" s="64">
        <v>580000644</v>
      </c>
      <c r="P454" s="94" t="s">
        <v>332</v>
      </c>
      <c r="Q454" s="90">
        <v>1</v>
      </c>
      <c r="R454" s="65"/>
      <c r="S454" s="65"/>
      <c r="T454" s="65"/>
      <c r="U454" s="65"/>
      <c r="V454" s="65"/>
      <c r="W454" s="65"/>
      <c r="X454" s="65" t="s">
        <v>671</v>
      </c>
      <c r="Y454" s="65">
        <f>SUMPRODUCT(('[2]Prog 89'!$C$5:$C$10000=A454)*'[2]Prog 89'!$E$5:$F$10000)</f>
        <v>0</v>
      </c>
      <c r="Z454" s="65">
        <f>SUMPRODUCT(('[2]Prog 89'!$C$5:$C$10000=A454)*'[2]Prog 89'!$G$5:$H$10000)</f>
        <v>0</v>
      </c>
    </row>
    <row r="455" spans="1:26" s="99" customFormat="1" ht="12.75" customHeight="1" x14ac:dyDescent="0.25">
      <c r="A455" s="64">
        <v>58258</v>
      </c>
      <c r="B455" s="81">
        <f>VLOOKUP(A455,'[2]Pop commune'!$A$4:$G$3833,7,FALSE)</f>
        <v>107.53901996370205</v>
      </c>
      <c r="C455" s="82">
        <f>VLOOKUP(A455,'[2]Pop commune'!$A$4:$H$3833,5,FALSE)</f>
        <v>75.074410163339167</v>
      </c>
      <c r="D455" s="83">
        <f t="shared" si="15"/>
        <v>32.464609800362879</v>
      </c>
      <c r="E455" s="83">
        <f>VLOOKUP(A455,'[2]Pop commune'!$A$4:$G$3833,6,FALSE)</f>
        <v>32.464609800362879</v>
      </c>
      <c r="F455" s="83">
        <f t="shared" si="16"/>
        <v>558.99999999999829</v>
      </c>
      <c r="G455" s="83">
        <f>VLOOKUP(A455,'[2]Pop commune'!$A$4:$G$3833,4,FALSE)</f>
        <v>558.99999999999829</v>
      </c>
      <c r="H455" s="64">
        <v>58</v>
      </c>
      <c r="I455" s="122">
        <v>580005064</v>
      </c>
      <c r="J455" s="65" t="s">
        <v>1144</v>
      </c>
      <c r="K455" s="65"/>
      <c r="L455" s="103" t="s">
        <v>1145</v>
      </c>
      <c r="M455" s="101" t="s">
        <v>1140</v>
      </c>
      <c r="N455" s="65" t="s">
        <v>662</v>
      </c>
      <c r="O455" s="64">
        <v>580000644</v>
      </c>
      <c r="P455" s="94" t="s">
        <v>332</v>
      </c>
      <c r="Q455" s="90">
        <v>1</v>
      </c>
      <c r="R455" s="65"/>
      <c r="S455" s="65"/>
      <c r="T455" s="65"/>
      <c r="U455" s="65"/>
      <c r="V455" s="65"/>
      <c r="W455" s="65"/>
      <c r="X455" s="65" t="s">
        <v>671</v>
      </c>
      <c r="Y455" s="65">
        <f>SUMPRODUCT(('[2]Prog 89'!$C$5:$C$10000=A455)*'[2]Prog 89'!$E$5:$F$10000)</f>
        <v>0</v>
      </c>
      <c r="Z455" s="65">
        <f>SUMPRODUCT(('[2]Prog 89'!$C$5:$C$10000=A455)*'[2]Prog 89'!$G$5:$H$10000)</f>
        <v>0</v>
      </c>
    </row>
    <row r="456" spans="1:26" ht="12.75" customHeight="1" x14ac:dyDescent="0.25">
      <c r="A456" s="64">
        <v>58273</v>
      </c>
      <c r="B456" s="81">
        <f>VLOOKUP(A456,'[2]Pop commune'!$A$4:$G$3833,7,FALSE)</f>
        <v>435.5288773523688</v>
      </c>
      <c r="C456" s="82">
        <f>VLOOKUP(A456,'[2]Pop commune'!$A$4:$H$3833,5,FALSE)</f>
        <v>290.68786502271269</v>
      </c>
      <c r="D456" s="83">
        <f t="shared" si="15"/>
        <v>144.84101232965614</v>
      </c>
      <c r="E456" s="83">
        <f>VLOOKUP(A456,'[2]Pop commune'!$A$4:$G$3833,6,FALSE)</f>
        <v>144.84101232965614</v>
      </c>
      <c r="F456" s="83">
        <f t="shared" si="16"/>
        <v>1550</v>
      </c>
      <c r="G456" s="83">
        <f>VLOOKUP(A456,'[2]Pop commune'!$A$4:$G$3833,4,FALSE)</f>
        <v>1550</v>
      </c>
      <c r="H456" s="64">
        <v>58</v>
      </c>
      <c r="I456" s="122">
        <v>580005064</v>
      </c>
      <c r="J456" s="65" t="s">
        <v>1146</v>
      </c>
      <c r="L456" s="103" t="s">
        <v>1139</v>
      </c>
      <c r="M456" s="101" t="s">
        <v>1140</v>
      </c>
      <c r="N456" s="65" t="s">
        <v>662</v>
      </c>
      <c r="O456" s="64">
        <v>580000644</v>
      </c>
      <c r="P456" s="94" t="s">
        <v>332</v>
      </c>
      <c r="Q456" s="90">
        <v>1</v>
      </c>
      <c r="X456" s="65" t="s">
        <v>671</v>
      </c>
      <c r="Y456" s="65">
        <f>SUMPRODUCT(('[2]Prog 89'!$C$5:$C$10000=A456)*'[2]Prog 89'!$E$5:$F$10000)</f>
        <v>0</v>
      </c>
      <c r="Z456" s="65">
        <f>SUMPRODUCT(('[2]Prog 89'!$C$5:$C$10000=A456)*'[2]Prog 89'!$G$5:$H$10000)</f>
        <v>0</v>
      </c>
    </row>
    <row r="457" spans="1:26" ht="12.75" customHeight="1" x14ac:dyDescent="0.25">
      <c r="A457" s="64">
        <v>25008</v>
      </c>
      <c r="B457" s="81">
        <f>VLOOKUP(A457,'[2]Pop commune'!$A$4:$G$3833,7,FALSE)</f>
        <v>132</v>
      </c>
      <c r="C457" s="82">
        <f>VLOOKUP(A457,'[2]Pop commune'!$A$4:$H$3833,5,FALSE)</f>
        <v>92</v>
      </c>
      <c r="D457" s="83">
        <f t="shared" si="15"/>
        <v>40</v>
      </c>
      <c r="E457" s="83">
        <f>VLOOKUP(A457,'[2]Pop commune'!$A$4:$G$3833,6,FALSE)</f>
        <v>40</v>
      </c>
      <c r="F457" s="83">
        <f t="shared" si="16"/>
        <v>472</v>
      </c>
      <c r="G457" s="83">
        <f>VLOOKUP(A457,'[2]Pop commune'!$A$4:$G$3833,4,FALSE)</f>
        <v>472</v>
      </c>
      <c r="H457" s="64">
        <v>25</v>
      </c>
      <c r="I457" s="122">
        <v>250010980</v>
      </c>
      <c r="J457" s="91" t="s">
        <v>1147</v>
      </c>
      <c r="K457" s="91" t="s">
        <v>4733</v>
      </c>
      <c r="L457" s="92" t="s">
        <v>669</v>
      </c>
      <c r="M457" s="65" t="s">
        <v>1148</v>
      </c>
      <c r="N457" s="65" t="s">
        <v>662</v>
      </c>
      <c r="O457" s="64">
        <v>250001146</v>
      </c>
      <c r="P457" s="101" t="s">
        <v>1149</v>
      </c>
      <c r="Q457" s="90">
        <v>1</v>
      </c>
      <c r="S457" s="65">
        <v>28</v>
      </c>
      <c r="U457" s="65">
        <v>5</v>
      </c>
      <c r="X457" s="65" t="s">
        <v>733</v>
      </c>
      <c r="Y457" s="65">
        <f>SUMPRODUCT(('[2]Prog 89'!$C$5:$C$10000=A457)*'[2]Prog 89'!$E$5:$F$10000)</f>
        <v>0</v>
      </c>
      <c r="Z457" s="65">
        <f>SUMPRODUCT(('[2]Prog 89'!$C$5:$C$10000=A457)*'[2]Prog 89'!$G$5:$H$10000)</f>
        <v>0</v>
      </c>
    </row>
    <row r="458" spans="1:26" s="99" customFormat="1" ht="12.75" customHeight="1" x14ac:dyDescent="0.25">
      <c r="A458" s="64">
        <v>25011</v>
      </c>
      <c r="B458" s="81">
        <f>VLOOKUP(A458,'[2]Pop commune'!$A$4:$G$3833,7,FALSE)</f>
        <v>193.82360922659518</v>
      </c>
      <c r="C458" s="82">
        <f>VLOOKUP(A458,'[2]Pop commune'!$A$4:$H$3833,5,FALSE)</f>
        <v>113.0637720488472</v>
      </c>
      <c r="D458" s="83">
        <f t="shared" si="15"/>
        <v>80.759837177747997</v>
      </c>
      <c r="E458" s="83">
        <f>VLOOKUP(A458,'[2]Pop commune'!$A$4:$G$3833,6,FALSE)</f>
        <v>80.759837177747997</v>
      </c>
      <c r="F458" s="83">
        <f t="shared" si="16"/>
        <v>744.00000000000341</v>
      </c>
      <c r="G458" s="83">
        <f>VLOOKUP(A458,'[2]Pop commune'!$A$4:$G$3833,4,FALSE)</f>
        <v>744.00000000000341</v>
      </c>
      <c r="H458" s="64">
        <v>25</v>
      </c>
      <c r="I458" s="123">
        <v>250009446</v>
      </c>
      <c r="J458" s="91" t="s">
        <v>1150</v>
      </c>
      <c r="K458" s="121" t="s">
        <v>4791</v>
      </c>
      <c r="L458" s="92" t="s">
        <v>1151</v>
      </c>
      <c r="M458" s="101" t="s">
        <v>139</v>
      </c>
      <c r="N458" s="65" t="s">
        <v>662</v>
      </c>
      <c r="O458" s="64">
        <v>250001146</v>
      </c>
      <c r="P458" s="101" t="s">
        <v>1149</v>
      </c>
      <c r="Q458" s="90">
        <v>1</v>
      </c>
      <c r="R458" s="65">
        <v>70</v>
      </c>
      <c r="S458" s="65">
        <v>42</v>
      </c>
      <c r="T458" s="65">
        <v>10</v>
      </c>
      <c r="U458" s="65">
        <v>5</v>
      </c>
      <c r="V458" s="65"/>
      <c r="W458" s="65"/>
      <c r="X458" s="65" t="s">
        <v>671</v>
      </c>
      <c r="Y458" s="65">
        <f>SUMPRODUCT(('[2]Prog 89'!$C$5:$C$10000=A458)*'[2]Prog 89'!$E$5:$F$10000)</f>
        <v>0</v>
      </c>
      <c r="Z458" s="65">
        <f>SUMPRODUCT(('[2]Prog 89'!$C$5:$C$10000=A458)*'[2]Prog 89'!$G$5:$H$10000)</f>
        <v>0</v>
      </c>
    </row>
    <row r="459" spans="1:26" s="99" customFormat="1" ht="12.75" customHeight="1" x14ac:dyDescent="0.25">
      <c r="A459" s="64">
        <v>25040</v>
      </c>
      <c r="B459" s="81">
        <f>VLOOKUP(A459,'[2]Pop commune'!$A$4:$G$3833,7,FALSE)</f>
        <v>186.65066026410528</v>
      </c>
      <c r="C459" s="82">
        <f>VLOOKUP(A459,'[2]Pop commune'!$A$4:$H$3833,5,FALSE)</f>
        <v>126.800720288115</v>
      </c>
      <c r="D459" s="83">
        <f t="shared" si="15"/>
        <v>59.849939975990281</v>
      </c>
      <c r="E459" s="83">
        <f>VLOOKUP(A459,'[2]Pop commune'!$A$4:$G$3833,6,FALSE)</f>
        <v>59.849939975990281</v>
      </c>
      <c r="F459" s="83">
        <f t="shared" si="16"/>
        <v>844.99999999999841</v>
      </c>
      <c r="G459" s="83">
        <f>VLOOKUP(A459,'[2]Pop commune'!$A$4:$G$3833,4,FALSE)</f>
        <v>844.99999999999841</v>
      </c>
      <c r="H459" s="64">
        <v>25</v>
      </c>
      <c r="I459" s="123">
        <v>250009447</v>
      </c>
      <c r="J459" s="91" t="s">
        <v>1152</v>
      </c>
      <c r="K459" s="91"/>
      <c r="L459" s="92" t="s">
        <v>1153</v>
      </c>
      <c r="M459" s="101" t="s">
        <v>139</v>
      </c>
      <c r="N459" s="65" t="s">
        <v>662</v>
      </c>
      <c r="O459" s="64">
        <v>250001146</v>
      </c>
      <c r="P459" s="101" t="s">
        <v>1149</v>
      </c>
      <c r="Q459" s="90">
        <v>1</v>
      </c>
      <c r="R459" s="65"/>
      <c r="S459" s="65"/>
      <c r="T459" s="65"/>
      <c r="U459" s="65"/>
      <c r="V459" s="65"/>
      <c r="W459" s="65"/>
      <c r="X459" s="65" t="s">
        <v>671</v>
      </c>
      <c r="Y459" s="65">
        <f>SUMPRODUCT(('[2]Prog 89'!$C$5:$C$10000=A459)*'[2]Prog 89'!$E$5:$F$10000)</f>
        <v>0</v>
      </c>
      <c r="Z459" s="65">
        <f>SUMPRODUCT(('[2]Prog 89'!$C$5:$C$10000=A459)*'[2]Prog 89'!$G$5:$H$10000)</f>
        <v>0</v>
      </c>
    </row>
    <row r="460" spans="1:26" s="99" customFormat="1" ht="12.75" customHeight="1" x14ac:dyDescent="0.25">
      <c r="A460" s="64">
        <v>25057</v>
      </c>
      <c r="B460" s="81">
        <f>VLOOKUP(A460,'[2]Pop commune'!$A$4:$G$3833,7,FALSE)</f>
        <v>1470.1407031137865</v>
      </c>
      <c r="C460" s="82">
        <f>VLOOKUP(A460,'[2]Pop commune'!$A$4:$H$3833,5,FALSE)</f>
        <v>943.03143140912357</v>
      </c>
      <c r="D460" s="83">
        <f t="shared" si="15"/>
        <v>527.109271704663</v>
      </c>
      <c r="E460" s="83">
        <f>VLOOKUP(A460,'[2]Pop commune'!$A$4:$G$3833,6,FALSE)</f>
        <v>527.109271704663</v>
      </c>
      <c r="F460" s="83">
        <f t="shared" si="16"/>
        <v>5805.9999999999818</v>
      </c>
      <c r="G460" s="83">
        <f>VLOOKUP(A460,'[2]Pop commune'!$A$4:$G$3833,4,FALSE)</f>
        <v>5805.9999999999818</v>
      </c>
      <c r="H460" s="64">
        <v>25</v>
      </c>
      <c r="I460" s="123">
        <v>250009448</v>
      </c>
      <c r="J460" s="91" t="s">
        <v>1151</v>
      </c>
      <c r="K460" s="91"/>
      <c r="L460" s="92" t="s">
        <v>1151</v>
      </c>
      <c r="M460" s="101" t="s">
        <v>139</v>
      </c>
      <c r="N460" s="65" t="s">
        <v>662</v>
      </c>
      <c r="O460" s="64">
        <v>250001146</v>
      </c>
      <c r="P460" s="101" t="s">
        <v>1149</v>
      </c>
      <c r="Q460" s="90">
        <v>1</v>
      </c>
      <c r="R460" s="65"/>
      <c r="S460" s="65"/>
      <c r="T460" s="65"/>
      <c r="U460" s="65"/>
      <c r="V460" s="65"/>
      <c r="W460" s="65"/>
      <c r="X460" s="65" t="s">
        <v>671</v>
      </c>
      <c r="Y460" s="65">
        <f>SUMPRODUCT(('[2]Prog 89'!$C$5:$C$10000=A460)*'[2]Prog 89'!$E$5:$F$10000)</f>
        <v>0</v>
      </c>
      <c r="Z460" s="65">
        <f>SUMPRODUCT(('[2]Prog 89'!$C$5:$C$10000=A460)*'[2]Prog 89'!$G$5:$H$10000)</f>
        <v>0</v>
      </c>
    </row>
    <row r="461" spans="1:26" s="99" customFormat="1" ht="12.75" customHeight="1" x14ac:dyDescent="0.25">
      <c r="A461" s="64">
        <v>25097</v>
      </c>
      <c r="B461" s="81">
        <f>VLOOKUP(A461,'[2]Pop commune'!$A$4:$G$3833,7,FALSE)</f>
        <v>109.46265880653</v>
      </c>
      <c r="C461" s="82">
        <f>VLOOKUP(A461,'[2]Pop commune'!$A$4:$H$3833,5,FALSE)</f>
        <v>84.124080379092504</v>
      </c>
      <c r="D461" s="83">
        <f t="shared" si="15"/>
        <v>25.338578427437501</v>
      </c>
      <c r="E461" s="83">
        <f>VLOOKUP(A461,'[2]Pop commune'!$A$4:$G$3833,6,FALSE)</f>
        <v>25.338578427437501</v>
      </c>
      <c r="F461" s="83">
        <f t="shared" si="16"/>
        <v>450.00000000000114</v>
      </c>
      <c r="G461" s="83">
        <f>VLOOKUP(A461,'[2]Pop commune'!$A$4:$G$3833,4,FALSE)</f>
        <v>450.00000000000114</v>
      </c>
      <c r="H461" s="64">
        <v>25</v>
      </c>
      <c r="I461" s="123">
        <v>250009449</v>
      </c>
      <c r="J461" s="91" t="s">
        <v>1154</v>
      </c>
      <c r="K461" s="91"/>
      <c r="L461" s="92" t="s">
        <v>1151</v>
      </c>
      <c r="M461" s="101" t="s">
        <v>139</v>
      </c>
      <c r="N461" s="65" t="s">
        <v>662</v>
      </c>
      <c r="O461" s="64">
        <v>250001146</v>
      </c>
      <c r="P461" s="101" t="s">
        <v>1149</v>
      </c>
      <c r="Q461" s="90">
        <v>1</v>
      </c>
      <c r="R461" s="65"/>
      <c r="S461" s="65"/>
      <c r="T461" s="65"/>
      <c r="U461" s="65"/>
      <c r="V461" s="65"/>
      <c r="W461" s="65"/>
      <c r="X461" s="65" t="s">
        <v>671</v>
      </c>
      <c r="Y461" s="65">
        <f>SUMPRODUCT(('[2]Prog 89'!$C$5:$C$10000=A461)*'[2]Prog 89'!$E$5:$F$10000)</f>
        <v>0</v>
      </c>
      <c r="Z461" s="65">
        <f>SUMPRODUCT(('[2]Prog 89'!$C$5:$C$10000=A461)*'[2]Prog 89'!$G$5:$H$10000)</f>
        <v>0</v>
      </c>
    </row>
    <row r="462" spans="1:26" s="99" customFormat="1" ht="12.75" customHeight="1" x14ac:dyDescent="0.25">
      <c r="A462" s="64">
        <v>25188</v>
      </c>
      <c r="B462" s="81">
        <f>VLOOKUP(A462,'[2]Pop commune'!$A$4:$G$3833,7,FALSE)</f>
        <v>158.3940217391301</v>
      </c>
      <c r="C462" s="82">
        <f>VLOOKUP(A462,'[2]Pop commune'!$A$4:$H$3833,5,FALSE)</f>
        <v>119.3097826086954</v>
      </c>
      <c r="D462" s="83">
        <f t="shared" si="15"/>
        <v>39.084239130434703</v>
      </c>
      <c r="E462" s="83">
        <f>VLOOKUP(A462,'[2]Pop commune'!$A$4:$G$3833,6,FALSE)</f>
        <v>39.084239130434703</v>
      </c>
      <c r="F462" s="83">
        <f t="shared" si="16"/>
        <v>756.99999999999841</v>
      </c>
      <c r="G462" s="83">
        <f>VLOOKUP(A462,'[2]Pop commune'!$A$4:$G$3833,4,FALSE)</f>
        <v>756.99999999999841</v>
      </c>
      <c r="H462" s="64">
        <v>25</v>
      </c>
      <c r="I462" s="123">
        <v>250009450</v>
      </c>
      <c r="J462" s="91" t="s">
        <v>1155</v>
      </c>
      <c r="K462" s="91"/>
      <c r="L462" s="92" t="s">
        <v>1151</v>
      </c>
      <c r="M462" s="101" t="s">
        <v>139</v>
      </c>
      <c r="N462" s="65" t="s">
        <v>662</v>
      </c>
      <c r="O462" s="64">
        <v>250001146</v>
      </c>
      <c r="P462" s="101" t="s">
        <v>1149</v>
      </c>
      <c r="Q462" s="90">
        <v>1</v>
      </c>
      <c r="R462" s="65"/>
      <c r="S462" s="65"/>
      <c r="T462" s="65"/>
      <c r="U462" s="65"/>
      <c r="V462" s="65"/>
      <c r="W462" s="65"/>
      <c r="X462" s="65" t="s">
        <v>671</v>
      </c>
      <c r="Y462" s="65">
        <f>SUMPRODUCT(('[2]Prog 89'!$C$5:$C$10000=A462)*'[2]Prog 89'!$E$5:$F$10000)</f>
        <v>0</v>
      </c>
      <c r="Z462" s="65">
        <f>SUMPRODUCT(('[2]Prog 89'!$C$5:$C$10000=A462)*'[2]Prog 89'!$G$5:$H$10000)</f>
        <v>0</v>
      </c>
    </row>
    <row r="463" spans="1:26" s="99" customFormat="1" ht="12.75" customHeight="1" x14ac:dyDescent="0.25">
      <c r="A463" s="64">
        <v>25190</v>
      </c>
      <c r="B463" s="81">
        <f>VLOOKUP(A463,'[2]Pop commune'!$A$4:$G$3833,7,FALSE)</f>
        <v>428.51690821256079</v>
      </c>
      <c r="C463" s="82">
        <f>VLOOKUP(A463,'[2]Pop commune'!$A$4:$H$3833,5,FALSE)</f>
        <v>247.2983091787442</v>
      </c>
      <c r="D463" s="83">
        <f t="shared" si="15"/>
        <v>181.21859903381659</v>
      </c>
      <c r="E463" s="83">
        <f>VLOOKUP(A463,'[2]Pop commune'!$A$4:$G$3833,6,FALSE)</f>
        <v>181.21859903381659</v>
      </c>
      <c r="F463" s="83">
        <f t="shared" si="16"/>
        <v>1658</v>
      </c>
      <c r="G463" s="83">
        <f>VLOOKUP(A463,'[2]Pop commune'!$A$4:$G$3833,4,FALSE)</f>
        <v>1658</v>
      </c>
      <c r="H463" s="64">
        <v>25</v>
      </c>
      <c r="I463" s="123">
        <v>250009451</v>
      </c>
      <c r="J463" s="91" t="s">
        <v>1156</v>
      </c>
      <c r="K463" s="91"/>
      <c r="L463" s="92" t="s">
        <v>1153</v>
      </c>
      <c r="M463" s="101" t="s">
        <v>139</v>
      </c>
      <c r="N463" s="65" t="s">
        <v>662</v>
      </c>
      <c r="O463" s="64">
        <v>250001146</v>
      </c>
      <c r="P463" s="101" t="s">
        <v>1149</v>
      </c>
      <c r="Q463" s="90">
        <v>1</v>
      </c>
      <c r="R463" s="65"/>
      <c r="S463" s="65"/>
      <c r="T463" s="65"/>
      <c r="U463" s="65"/>
      <c r="V463" s="65"/>
      <c r="W463" s="65"/>
      <c r="X463" s="65" t="s">
        <v>671</v>
      </c>
      <c r="Y463" s="65">
        <f>SUMPRODUCT(('[2]Prog 89'!$C$5:$C$10000=A463)*'[2]Prog 89'!$E$5:$F$10000)</f>
        <v>0</v>
      </c>
      <c r="Z463" s="65">
        <f>SUMPRODUCT(('[2]Prog 89'!$C$5:$C$10000=A463)*'[2]Prog 89'!$G$5:$H$10000)</f>
        <v>0</v>
      </c>
    </row>
    <row r="464" spans="1:26" s="99" customFormat="1" ht="12.75" customHeight="1" x14ac:dyDescent="0.25">
      <c r="A464" s="64">
        <v>25237</v>
      </c>
      <c r="B464" s="81">
        <f>VLOOKUP(A464,'[2]Pop commune'!$A$4:$G$3833,7,FALSE)</f>
        <v>503</v>
      </c>
      <c r="C464" s="82">
        <f>VLOOKUP(A464,'[2]Pop commune'!$A$4:$H$3833,5,FALSE)</f>
        <v>334</v>
      </c>
      <c r="D464" s="83">
        <f t="shared" si="15"/>
        <v>169</v>
      </c>
      <c r="E464" s="83">
        <f>VLOOKUP(A464,'[2]Pop commune'!$A$4:$G$3833,6,FALSE)</f>
        <v>169</v>
      </c>
      <c r="F464" s="83">
        <f t="shared" si="16"/>
        <v>2251</v>
      </c>
      <c r="G464" s="83">
        <f>VLOOKUP(A464,'[2]Pop commune'!$A$4:$G$3833,4,FALSE)</f>
        <v>2251</v>
      </c>
      <c r="H464" s="64">
        <v>25</v>
      </c>
      <c r="I464" s="123">
        <v>250009452</v>
      </c>
      <c r="J464" s="91" t="s">
        <v>1157</v>
      </c>
      <c r="K464" s="91"/>
      <c r="L464" s="92" t="s">
        <v>1151</v>
      </c>
      <c r="M464" s="101" t="s">
        <v>139</v>
      </c>
      <c r="N464" s="65" t="s">
        <v>662</v>
      </c>
      <c r="O464" s="64">
        <v>250001146</v>
      </c>
      <c r="P464" s="101" t="s">
        <v>1149</v>
      </c>
      <c r="Q464" s="90">
        <v>1</v>
      </c>
      <c r="R464" s="65"/>
      <c r="S464" s="65"/>
      <c r="T464" s="65"/>
      <c r="U464" s="65"/>
      <c r="V464" s="65"/>
      <c r="W464" s="65"/>
      <c r="X464" s="65" t="s">
        <v>671</v>
      </c>
      <c r="Y464" s="65">
        <f>SUMPRODUCT(('[2]Prog 89'!$C$5:$C$10000=A464)*'[2]Prog 89'!$E$5:$F$10000)</f>
        <v>0</v>
      </c>
      <c r="Z464" s="65">
        <f>SUMPRODUCT(('[2]Prog 89'!$C$5:$C$10000=A464)*'[2]Prog 89'!$G$5:$H$10000)</f>
        <v>0</v>
      </c>
    </row>
    <row r="465" spans="1:26" ht="12.75" customHeight="1" x14ac:dyDescent="0.25">
      <c r="A465" s="64">
        <v>25284</v>
      </c>
      <c r="B465" s="81">
        <f>VLOOKUP(A465,'[2]Pop commune'!$A$4:$G$3833,7,FALSE)</f>
        <v>1556.8507608436166</v>
      </c>
      <c r="C465" s="82">
        <f>VLOOKUP(A465,'[2]Pop commune'!$A$4:$H$3833,5,FALSE)</f>
        <v>923.72497505311765</v>
      </c>
      <c r="D465" s="83">
        <f t="shared" si="15"/>
        <v>633.12578579049898</v>
      </c>
      <c r="E465" s="83">
        <f>VLOOKUP(A465,'[2]Pop commune'!$A$4:$G$3833,6,FALSE)</f>
        <v>633.12578579049898</v>
      </c>
      <c r="F465" s="83">
        <f t="shared" si="16"/>
        <v>5480.0000000000164</v>
      </c>
      <c r="G465" s="83">
        <f>VLOOKUP(A465,'[2]Pop commune'!$A$4:$G$3833,4,FALSE)</f>
        <v>5480.0000000000164</v>
      </c>
      <c r="H465" s="64">
        <v>25</v>
      </c>
      <c r="I465" s="123">
        <v>250009453</v>
      </c>
      <c r="J465" s="91" t="s">
        <v>1158</v>
      </c>
      <c r="K465" s="91"/>
      <c r="L465" s="92" t="s">
        <v>1151</v>
      </c>
      <c r="M465" s="101" t="s">
        <v>139</v>
      </c>
      <c r="N465" s="65" t="s">
        <v>662</v>
      </c>
      <c r="O465" s="64">
        <v>250001146</v>
      </c>
      <c r="P465" s="101" t="s">
        <v>1149</v>
      </c>
      <c r="Q465" s="90">
        <v>1</v>
      </c>
      <c r="X465" s="65" t="s">
        <v>671</v>
      </c>
      <c r="Y465" s="65">
        <f>SUMPRODUCT(('[2]Prog 89'!$C$5:$C$10000=A465)*'[2]Prog 89'!$E$5:$F$10000)</f>
        <v>0</v>
      </c>
      <c r="Z465" s="65">
        <f>SUMPRODUCT(('[2]Prog 89'!$C$5:$C$10000=A465)*'[2]Prog 89'!$G$5:$H$10000)</f>
        <v>0</v>
      </c>
    </row>
    <row r="466" spans="1:26" ht="12.75" customHeight="1" x14ac:dyDescent="0.25">
      <c r="A466" s="64">
        <v>25428</v>
      </c>
      <c r="B466" s="81">
        <f>VLOOKUP(A466,'[2]Pop commune'!$A$4:$G$3833,7,FALSE)</f>
        <v>552.98278931750895</v>
      </c>
      <c r="C466" s="82">
        <f>VLOOKUP(A466,'[2]Pop commune'!$A$4:$H$3833,5,FALSE)</f>
        <v>336.5982195845707</v>
      </c>
      <c r="D466" s="83">
        <f t="shared" si="15"/>
        <v>216.38456973293827</v>
      </c>
      <c r="E466" s="83">
        <f>VLOOKUP(A466,'[2]Pop commune'!$A$4:$G$3833,6,FALSE)</f>
        <v>216.38456973293827</v>
      </c>
      <c r="F466" s="83">
        <f t="shared" si="16"/>
        <v>1688</v>
      </c>
      <c r="G466" s="83">
        <f>VLOOKUP(A466,'[2]Pop commune'!$A$4:$G$3833,4,FALSE)</f>
        <v>1688</v>
      </c>
      <c r="H466" s="64">
        <v>25</v>
      </c>
      <c r="I466" s="123">
        <v>250009454</v>
      </c>
      <c r="J466" s="91" t="s">
        <v>1159</v>
      </c>
      <c r="K466" s="91"/>
      <c r="L466" s="92" t="s">
        <v>1151</v>
      </c>
      <c r="M466" s="101" t="s">
        <v>139</v>
      </c>
      <c r="N466" s="65" t="s">
        <v>662</v>
      </c>
      <c r="O466" s="64">
        <v>250001146</v>
      </c>
      <c r="P466" s="101" t="s">
        <v>1149</v>
      </c>
      <c r="Q466" s="90">
        <v>1</v>
      </c>
      <c r="X466" s="65" t="s">
        <v>671</v>
      </c>
      <c r="Y466" s="65">
        <f>SUMPRODUCT(('[2]Prog 89'!$C$5:$C$10000=A466)*'[2]Prog 89'!$E$5:$F$10000)</f>
        <v>0</v>
      </c>
      <c r="Z466" s="65">
        <f>SUMPRODUCT(('[2]Prog 89'!$C$5:$C$10000=A466)*'[2]Prog 89'!$G$5:$H$10000)</f>
        <v>0</v>
      </c>
    </row>
    <row r="467" spans="1:26" ht="12.75" customHeight="1" x14ac:dyDescent="0.25">
      <c r="A467" s="64">
        <v>25547</v>
      </c>
      <c r="B467" s="81">
        <f>VLOOKUP(A467,'[2]Pop commune'!$A$4:$G$3833,7,FALSE)</f>
        <v>944.01997479763804</v>
      </c>
      <c r="C467" s="82">
        <f>VLOOKUP(A467,'[2]Pop commune'!$A$4:$H$3833,5,FALSE)</f>
        <v>623.30245541298405</v>
      </c>
      <c r="D467" s="83">
        <f t="shared" si="15"/>
        <v>320.71751938465394</v>
      </c>
      <c r="E467" s="83">
        <f>VLOOKUP(A467,'[2]Pop commune'!$A$4:$G$3833,6,FALSE)</f>
        <v>320.71751938465394</v>
      </c>
      <c r="F467" s="83">
        <f t="shared" si="16"/>
        <v>3974.9999999999873</v>
      </c>
      <c r="G467" s="83">
        <f>VLOOKUP(A467,'[2]Pop commune'!$A$4:$G$3833,4,FALSE)</f>
        <v>3974.9999999999873</v>
      </c>
      <c r="H467" s="64">
        <v>25</v>
      </c>
      <c r="I467" s="123">
        <v>250009455</v>
      </c>
      <c r="J467" s="91" t="s">
        <v>1160</v>
      </c>
      <c r="K467" s="91"/>
      <c r="L467" s="92" t="s">
        <v>1151</v>
      </c>
      <c r="M467" s="101" t="s">
        <v>139</v>
      </c>
      <c r="N467" s="65" t="s">
        <v>662</v>
      </c>
      <c r="O467" s="64">
        <v>250001146</v>
      </c>
      <c r="P467" s="101" t="s">
        <v>1149</v>
      </c>
      <c r="Q467" s="90">
        <v>1</v>
      </c>
      <c r="X467" s="65" t="s">
        <v>671</v>
      </c>
      <c r="Y467" s="65">
        <f>SUMPRODUCT(('[2]Prog 89'!$C$5:$C$10000=A467)*'[2]Prog 89'!$E$5:$F$10000)</f>
        <v>0</v>
      </c>
      <c r="Z467" s="65">
        <f>SUMPRODUCT(('[2]Prog 89'!$C$5:$C$10000=A467)*'[2]Prog 89'!$G$5:$H$10000)</f>
        <v>0</v>
      </c>
    </row>
    <row r="468" spans="1:26" ht="12.75" customHeight="1" x14ac:dyDescent="0.25">
      <c r="A468" s="64">
        <v>25614</v>
      </c>
      <c r="B468" s="81">
        <f>VLOOKUP(A468,'[2]Pop commune'!$A$4:$G$3833,7,FALSE)</f>
        <v>834</v>
      </c>
      <c r="C468" s="82">
        <f>VLOOKUP(A468,'[2]Pop commune'!$A$4:$H$3833,5,FALSE)</f>
        <v>470</v>
      </c>
      <c r="D468" s="83">
        <f t="shared" si="15"/>
        <v>364</v>
      </c>
      <c r="E468" s="83">
        <f>VLOOKUP(A468,'[2]Pop commune'!$A$4:$G$3833,6,FALSE)</f>
        <v>364</v>
      </c>
      <c r="F468" s="83">
        <f t="shared" si="16"/>
        <v>2645</v>
      </c>
      <c r="G468" s="83">
        <f>VLOOKUP(A468,'[2]Pop commune'!$A$4:$G$3833,4,FALSE)</f>
        <v>2645</v>
      </c>
      <c r="H468" s="64">
        <v>25</v>
      </c>
      <c r="I468" s="123">
        <v>250009456</v>
      </c>
      <c r="J468" s="91" t="s">
        <v>1161</v>
      </c>
      <c r="K468" s="91"/>
      <c r="L468" s="92" t="s">
        <v>1151</v>
      </c>
      <c r="M468" s="101" t="s">
        <v>139</v>
      </c>
      <c r="N468" s="65" t="s">
        <v>662</v>
      </c>
      <c r="O468" s="64">
        <v>250001146</v>
      </c>
      <c r="P468" s="101" t="s">
        <v>1149</v>
      </c>
      <c r="Q468" s="90">
        <v>1</v>
      </c>
      <c r="X468" s="65" t="s">
        <v>671</v>
      </c>
      <c r="Y468" s="65">
        <f>SUMPRODUCT(('[2]Prog 89'!$C$5:$C$10000=A468)*'[2]Prog 89'!$E$5:$F$10000)</f>
        <v>0</v>
      </c>
      <c r="Z468" s="65">
        <f>SUMPRODUCT(('[2]Prog 89'!$C$5:$C$10000=A468)*'[2]Prog 89'!$G$5:$H$10000)</f>
        <v>0</v>
      </c>
    </row>
    <row r="469" spans="1:26" ht="12.75" customHeight="1" x14ac:dyDescent="0.25">
      <c r="A469" s="64">
        <v>25013</v>
      </c>
      <c r="B469" s="81">
        <f>VLOOKUP(A469,'[2]Pop commune'!$A$4:$G$3833,7,FALSE)</f>
        <v>53</v>
      </c>
      <c r="C469" s="82">
        <f>VLOOKUP(A469,'[2]Pop commune'!$A$4:$H$3833,5,FALSE)</f>
        <v>30</v>
      </c>
      <c r="D469" s="83">
        <f t="shared" si="15"/>
        <v>23</v>
      </c>
      <c r="E469" s="83">
        <f>VLOOKUP(A469,'[2]Pop commune'!$A$4:$G$3833,6,FALSE)</f>
        <v>23</v>
      </c>
      <c r="F469" s="83">
        <f t="shared" si="16"/>
        <v>233</v>
      </c>
      <c r="G469" s="83">
        <f>VLOOKUP(A469,'[2]Pop commune'!$A$4:$G$3833,4,FALSE)</f>
        <v>233</v>
      </c>
      <c r="H469" s="64">
        <v>25</v>
      </c>
      <c r="I469" s="122">
        <v>250010980</v>
      </c>
      <c r="J469" s="91" t="s">
        <v>1162</v>
      </c>
      <c r="K469" s="121"/>
      <c r="L469" s="92" t="s">
        <v>669</v>
      </c>
      <c r="M469" s="65" t="s">
        <v>1148</v>
      </c>
      <c r="N469" s="65" t="s">
        <v>662</v>
      </c>
      <c r="O469" s="64">
        <v>250001146</v>
      </c>
      <c r="P469" s="101" t="s">
        <v>1149</v>
      </c>
      <c r="Q469" s="90">
        <v>1</v>
      </c>
      <c r="X469" s="65" t="s">
        <v>733</v>
      </c>
      <c r="Y469" s="65">
        <f>SUMPRODUCT(('[2]Prog 89'!$C$5:$C$10000=A469)*'[2]Prog 89'!$E$5:$F$10000)</f>
        <v>0</v>
      </c>
      <c r="Z469" s="65">
        <f>SUMPRODUCT(('[2]Prog 89'!$C$5:$C$10000=A469)*'[2]Prog 89'!$G$5:$H$10000)</f>
        <v>0</v>
      </c>
    </row>
    <row r="470" spans="1:26" ht="12.75" customHeight="1" x14ac:dyDescent="0.25">
      <c r="A470" s="64">
        <v>25022</v>
      </c>
      <c r="B470" s="81">
        <f>VLOOKUP(A470,'[2]Pop commune'!$A$4:$G$3833,7,FALSE)</f>
        <v>350.21687587168935</v>
      </c>
      <c r="C470" s="82">
        <f>VLOOKUP(A470,'[2]Pop commune'!$A$4:$H$3833,5,FALSE)</f>
        <v>209.72873082287413</v>
      </c>
      <c r="D470" s="83">
        <f t="shared" si="15"/>
        <v>140.4881450488152</v>
      </c>
      <c r="E470" s="83">
        <f>VLOOKUP(A470,'[2]Pop commune'!$A$4:$G$3833,6,FALSE)</f>
        <v>140.4881450488152</v>
      </c>
      <c r="F470" s="83">
        <f t="shared" si="16"/>
        <v>1439.000000000007</v>
      </c>
      <c r="G470" s="83">
        <f>VLOOKUP(A470,'[2]Pop commune'!$A$4:$G$3833,4,FALSE)</f>
        <v>1439.000000000007</v>
      </c>
      <c r="H470" s="64">
        <v>25</v>
      </c>
      <c r="I470" s="122">
        <v>250010980</v>
      </c>
      <c r="J470" s="91" t="s">
        <v>1163</v>
      </c>
      <c r="K470" s="91"/>
      <c r="L470" s="92" t="s">
        <v>669</v>
      </c>
      <c r="M470" s="65" t="s">
        <v>1148</v>
      </c>
      <c r="N470" s="65" t="s">
        <v>662</v>
      </c>
      <c r="O470" s="64">
        <v>250001146</v>
      </c>
      <c r="P470" s="101" t="s">
        <v>1149</v>
      </c>
      <c r="Q470" s="90">
        <v>1</v>
      </c>
      <c r="X470" s="65" t="s">
        <v>733</v>
      </c>
      <c r="Y470" s="65">
        <f>SUMPRODUCT(('[2]Prog 89'!$C$5:$C$10000=A470)*'[2]Prog 89'!$E$5:$F$10000)</f>
        <v>0</v>
      </c>
      <c r="Z470" s="65">
        <f>SUMPRODUCT(('[2]Prog 89'!$C$5:$C$10000=A470)*'[2]Prog 89'!$G$5:$H$10000)</f>
        <v>0</v>
      </c>
    </row>
    <row r="471" spans="1:26" ht="12.75" customHeight="1" x14ac:dyDescent="0.25">
      <c r="A471" s="64">
        <v>25043</v>
      </c>
      <c r="B471" s="81">
        <f>VLOOKUP(A471,'[2]Pop commune'!$A$4:$G$3833,7,FALSE)</f>
        <v>671.92372107354208</v>
      </c>
      <c r="C471" s="82">
        <f>VLOOKUP(A471,'[2]Pop commune'!$A$4:$H$3833,5,FALSE)</f>
        <v>385.3427688393345</v>
      </c>
      <c r="D471" s="83">
        <f t="shared" si="15"/>
        <v>286.58095223420764</v>
      </c>
      <c r="E471" s="83">
        <f>VLOOKUP(A471,'[2]Pop commune'!$A$4:$G$3833,6,FALSE)</f>
        <v>286.58095223420764</v>
      </c>
      <c r="F471" s="83">
        <f t="shared" si="16"/>
        <v>1983</v>
      </c>
      <c r="G471" s="83">
        <f>VLOOKUP(A471,'[2]Pop commune'!$A$4:$G$3833,4,FALSE)</f>
        <v>1983</v>
      </c>
      <c r="H471" s="64">
        <v>25</v>
      </c>
      <c r="I471" s="122">
        <v>250010980</v>
      </c>
      <c r="J471" s="91" t="s">
        <v>1164</v>
      </c>
      <c r="K471" s="91"/>
      <c r="L471" s="92" t="s">
        <v>1165</v>
      </c>
      <c r="M471" s="65" t="s">
        <v>1148</v>
      </c>
      <c r="N471" s="65" t="s">
        <v>662</v>
      </c>
      <c r="O471" s="64">
        <v>250001146</v>
      </c>
      <c r="P471" s="101" t="s">
        <v>1149</v>
      </c>
      <c r="Q471" s="90">
        <v>1</v>
      </c>
      <c r="X471" s="65" t="s">
        <v>733</v>
      </c>
      <c r="Y471" s="65">
        <f>SUMPRODUCT(('[2]Prog 89'!$C$5:$C$10000=A471)*'[2]Prog 89'!$E$5:$F$10000)</f>
        <v>0</v>
      </c>
      <c r="Z471" s="65">
        <f>SUMPRODUCT(('[2]Prog 89'!$C$5:$C$10000=A471)*'[2]Prog 89'!$G$5:$H$10000)</f>
        <v>0</v>
      </c>
    </row>
    <row r="472" spans="1:26" ht="12.75" customHeight="1" x14ac:dyDescent="0.25">
      <c r="A472" s="64">
        <v>25048</v>
      </c>
      <c r="B472" s="81">
        <f>VLOOKUP(A472,'[2]Pop commune'!$A$4:$G$3833,7,FALSE)</f>
        <v>1082.1290951943247</v>
      </c>
      <c r="C472" s="82">
        <f>VLOOKUP(A472,'[2]Pop commune'!$A$4:$H$3833,5,FALSE)</f>
        <v>716.19053176495686</v>
      </c>
      <c r="D472" s="83">
        <f t="shared" si="15"/>
        <v>365.93856342936772</v>
      </c>
      <c r="E472" s="83">
        <f>VLOOKUP(A472,'[2]Pop commune'!$A$4:$G$3833,6,FALSE)</f>
        <v>365.93856342936772</v>
      </c>
      <c r="F472" s="83">
        <f t="shared" si="16"/>
        <v>3718</v>
      </c>
      <c r="G472" s="83">
        <f>VLOOKUP(A472,'[2]Pop commune'!$A$4:$G$3833,4,FALSE)</f>
        <v>3718</v>
      </c>
      <c r="H472" s="64">
        <v>25</v>
      </c>
      <c r="I472" s="122">
        <v>250010980</v>
      </c>
      <c r="J472" s="91" t="s">
        <v>669</v>
      </c>
      <c r="K472" s="91"/>
      <c r="L472" s="92" t="s">
        <v>669</v>
      </c>
      <c r="M472" s="65" t="s">
        <v>1148</v>
      </c>
      <c r="N472" s="65" t="s">
        <v>662</v>
      </c>
      <c r="O472" s="64">
        <v>250001146</v>
      </c>
      <c r="P472" s="101" t="s">
        <v>1149</v>
      </c>
      <c r="Q472" s="90">
        <v>1</v>
      </c>
      <c r="X472" s="65" t="s">
        <v>733</v>
      </c>
      <c r="Y472" s="65">
        <f>SUMPRODUCT(('[2]Prog 89'!$C$5:$C$10000=A472)*'[2]Prog 89'!$E$5:$F$10000)</f>
        <v>0</v>
      </c>
      <c r="Z472" s="65">
        <f>SUMPRODUCT(('[2]Prog 89'!$C$5:$C$10000=A472)*'[2]Prog 89'!$G$5:$H$10000)</f>
        <v>0</v>
      </c>
    </row>
    <row r="473" spans="1:26" ht="12.75" customHeight="1" x14ac:dyDescent="0.25">
      <c r="A473" s="64">
        <v>25054</v>
      </c>
      <c r="B473" s="81">
        <f>VLOOKUP(A473,'[2]Pop commune'!$A$4:$G$3833,7,FALSE)</f>
        <v>140.52083333333329</v>
      </c>
      <c r="C473" s="82">
        <f>VLOOKUP(A473,'[2]Pop commune'!$A$4:$H$3833,5,FALSE)</f>
        <v>99.947916666666643</v>
      </c>
      <c r="D473" s="83">
        <f t="shared" si="15"/>
        <v>40.57291666666665</v>
      </c>
      <c r="E473" s="83">
        <f>VLOOKUP(A473,'[2]Pop commune'!$A$4:$G$3833,6,FALSE)</f>
        <v>40.57291666666665</v>
      </c>
      <c r="F473" s="83">
        <f t="shared" si="16"/>
        <v>475</v>
      </c>
      <c r="G473" s="83">
        <f>VLOOKUP(A473,'[2]Pop commune'!$A$4:$G$3833,4,FALSE)</f>
        <v>475</v>
      </c>
      <c r="H473" s="64">
        <v>25</v>
      </c>
      <c r="I473" s="122">
        <v>250010980</v>
      </c>
      <c r="J473" s="91" t="s">
        <v>1166</v>
      </c>
      <c r="K473" s="91"/>
      <c r="L473" s="92" t="s">
        <v>669</v>
      </c>
      <c r="M473" s="65" t="s">
        <v>1148</v>
      </c>
      <c r="N473" s="65" t="s">
        <v>662</v>
      </c>
      <c r="O473" s="64">
        <v>250001146</v>
      </c>
      <c r="P473" s="101" t="s">
        <v>1149</v>
      </c>
      <c r="Q473" s="90">
        <v>1</v>
      </c>
      <c r="X473" s="65" t="s">
        <v>733</v>
      </c>
      <c r="Y473" s="65">
        <f>SUMPRODUCT(('[2]Prog 89'!$C$5:$C$10000=A473)*'[2]Prog 89'!$E$5:$F$10000)</f>
        <v>0</v>
      </c>
      <c r="Z473" s="65">
        <f>SUMPRODUCT(('[2]Prog 89'!$C$5:$C$10000=A473)*'[2]Prog 89'!$G$5:$H$10000)</f>
        <v>0</v>
      </c>
    </row>
    <row r="474" spans="1:26" ht="12.75" customHeight="1" x14ac:dyDescent="0.25">
      <c r="A474" s="64">
        <v>25059</v>
      </c>
      <c r="B474" s="81">
        <f>VLOOKUP(A474,'[2]Pop commune'!$A$4:$G$3833,7,FALSE)</f>
        <v>66</v>
      </c>
      <c r="C474" s="82">
        <f>VLOOKUP(A474,'[2]Pop commune'!$A$4:$H$3833,5,FALSE)</f>
        <v>50</v>
      </c>
      <c r="D474" s="83">
        <f t="shared" si="15"/>
        <v>16</v>
      </c>
      <c r="E474" s="83">
        <f>VLOOKUP(A474,'[2]Pop commune'!$A$4:$G$3833,6,FALSE)</f>
        <v>16</v>
      </c>
      <c r="F474" s="83">
        <f t="shared" si="16"/>
        <v>284</v>
      </c>
      <c r="G474" s="83">
        <f>VLOOKUP(A474,'[2]Pop commune'!$A$4:$G$3833,4,FALSE)</f>
        <v>284</v>
      </c>
      <c r="H474" s="64">
        <v>25</v>
      </c>
      <c r="I474" s="122">
        <v>250010980</v>
      </c>
      <c r="J474" s="91" t="s">
        <v>1167</v>
      </c>
      <c r="K474" s="91"/>
      <c r="L474" s="92" t="s">
        <v>669</v>
      </c>
      <c r="M474" s="65" t="s">
        <v>1148</v>
      </c>
      <c r="N474" s="65" t="s">
        <v>662</v>
      </c>
      <c r="O474" s="64">
        <v>250001146</v>
      </c>
      <c r="P474" s="101" t="s">
        <v>1149</v>
      </c>
      <c r="Q474" s="90">
        <v>1</v>
      </c>
      <c r="X474" s="65" t="s">
        <v>733</v>
      </c>
      <c r="Y474" s="65">
        <f>SUMPRODUCT(('[2]Prog 89'!$C$5:$C$10000=A474)*'[2]Prog 89'!$E$5:$F$10000)</f>
        <v>0</v>
      </c>
      <c r="Z474" s="65">
        <f>SUMPRODUCT(('[2]Prog 89'!$C$5:$C$10000=A474)*'[2]Prog 89'!$G$5:$H$10000)</f>
        <v>0</v>
      </c>
    </row>
    <row r="475" spans="1:26" ht="12.75" customHeight="1" x14ac:dyDescent="0.25">
      <c r="A475" s="64">
        <v>25093</v>
      </c>
      <c r="B475" s="81">
        <f>VLOOKUP(A475,'[2]Pop commune'!$A$4:$G$3833,7,FALSE)</f>
        <v>15.40000000000005</v>
      </c>
      <c r="C475" s="82">
        <f>VLOOKUP(A475,'[2]Pop commune'!$A$4:$H$3833,5,FALSE)</f>
        <v>15.40000000000005</v>
      </c>
      <c r="D475" s="83">
        <f t="shared" si="15"/>
        <v>0</v>
      </c>
      <c r="E475" s="83">
        <f>VLOOKUP(A475,'[2]Pop commune'!$A$4:$G$3833,6,FALSE)</f>
        <v>0</v>
      </c>
      <c r="F475" s="83">
        <f t="shared" si="16"/>
        <v>77.000000000000256</v>
      </c>
      <c r="G475" s="83">
        <f>VLOOKUP(A475,'[2]Pop commune'!$A$4:$G$3833,4,FALSE)</f>
        <v>77.000000000000256</v>
      </c>
      <c r="H475" s="64">
        <v>25</v>
      </c>
      <c r="I475" s="122">
        <v>250010980</v>
      </c>
      <c r="J475" s="91" t="s">
        <v>1168</v>
      </c>
      <c r="K475" s="91"/>
      <c r="L475" s="92" t="s">
        <v>669</v>
      </c>
      <c r="M475" s="65" t="s">
        <v>1148</v>
      </c>
      <c r="N475" s="65" t="s">
        <v>662</v>
      </c>
      <c r="O475" s="64">
        <v>250001146</v>
      </c>
      <c r="P475" s="101" t="s">
        <v>1149</v>
      </c>
      <c r="Q475" s="90">
        <v>1</v>
      </c>
      <c r="X475" s="65" t="s">
        <v>733</v>
      </c>
      <c r="Y475" s="65">
        <f>SUMPRODUCT(('[2]Prog 89'!$C$5:$C$10000=A475)*'[2]Prog 89'!$E$5:$F$10000)</f>
        <v>0</v>
      </c>
      <c r="Z475" s="65">
        <f>SUMPRODUCT(('[2]Prog 89'!$C$5:$C$10000=A475)*'[2]Prog 89'!$G$5:$H$10000)</f>
        <v>0</v>
      </c>
    </row>
    <row r="476" spans="1:26" ht="12.75" customHeight="1" x14ac:dyDescent="0.25">
      <c r="A476" s="64">
        <v>25159</v>
      </c>
      <c r="B476" s="81">
        <f>VLOOKUP(A476,'[2]Pop commune'!$A$4:$G$3833,7,FALSE)</f>
        <v>393</v>
      </c>
      <c r="C476" s="82">
        <f>VLOOKUP(A476,'[2]Pop commune'!$A$4:$H$3833,5,FALSE)</f>
        <v>241</v>
      </c>
      <c r="D476" s="83">
        <f t="shared" si="15"/>
        <v>152</v>
      </c>
      <c r="E476" s="83">
        <f>VLOOKUP(A476,'[2]Pop commune'!$A$4:$G$3833,6,FALSE)</f>
        <v>152</v>
      </c>
      <c r="F476" s="83">
        <f t="shared" si="16"/>
        <v>1356</v>
      </c>
      <c r="G476" s="83">
        <f>VLOOKUP(A476,'[2]Pop commune'!$A$4:$G$3833,4,FALSE)</f>
        <v>1356</v>
      </c>
      <c r="H476" s="64">
        <v>25</v>
      </c>
      <c r="I476" s="122">
        <v>250010980</v>
      </c>
      <c r="J476" s="91" t="s">
        <v>1169</v>
      </c>
      <c r="K476" s="91"/>
      <c r="L476" s="92" t="s">
        <v>669</v>
      </c>
      <c r="M476" s="65" t="s">
        <v>1148</v>
      </c>
      <c r="N476" s="65" t="s">
        <v>662</v>
      </c>
      <c r="O476" s="64">
        <v>250001146</v>
      </c>
      <c r="P476" s="101" t="s">
        <v>1149</v>
      </c>
      <c r="Q476" s="90">
        <v>1</v>
      </c>
      <c r="X476" s="65" t="s">
        <v>671</v>
      </c>
      <c r="Y476" s="65">
        <f>SUMPRODUCT(('[2]Prog 89'!$C$5:$C$10000=A476)*'[2]Prog 89'!$E$5:$F$10000)</f>
        <v>0</v>
      </c>
      <c r="Z476" s="65">
        <f>SUMPRODUCT(('[2]Prog 89'!$C$5:$C$10000=A476)*'[2]Prog 89'!$G$5:$H$10000)</f>
        <v>0</v>
      </c>
    </row>
    <row r="477" spans="1:26" ht="12.75" customHeight="1" x14ac:dyDescent="0.25">
      <c r="A477" s="64">
        <v>25170</v>
      </c>
      <c r="B477" s="81">
        <f>VLOOKUP(A477,'[2]Pop commune'!$A$4:$G$3833,7,FALSE)</f>
        <v>339</v>
      </c>
      <c r="C477" s="82">
        <f>VLOOKUP(A477,'[2]Pop commune'!$A$4:$H$3833,5,FALSE)</f>
        <v>190</v>
      </c>
      <c r="D477" s="83">
        <f t="shared" si="15"/>
        <v>149</v>
      </c>
      <c r="E477" s="83">
        <f>VLOOKUP(A477,'[2]Pop commune'!$A$4:$G$3833,6,FALSE)</f>
        <v>149</v>
      </c>
      <c r="F477" s="83">
        <f t="shared" si="16"/>
        <v>1057</v>
      </c>
      <c r="G477" s="83">
        <f>VLOOKUP(A477,'[2]Pop commune'!$A$4:$G$3833,4,FALSE)</f>
        <v>1057</v>
      </c>
      <c r="H477" s="64">
        <v>25</v>
      </c>
      <c r="I477" s="122">
        <v>250010980</v>
      </c>
      <c r="J477" s="91" t="s">
        <v>1170</v>
      </c>
      <c r="K477" s="91"/>
      <c r="L477" s="92" t="s">
        <v>1165</v>
      </c>
      <c r="M477" s="65" t="s">
        <v>1148</v>
      </c>
      <c r="N477" s="65" t="s">
        <v>662</v>
      </c>
      <c r="O477" s="64">
        <v>250001146</v>
      </c>
      <c r="P477" s="101" t="s">
        <v>1149</v>
      </c>
      <c r="Q477" s="90">
        <v>1</v>
      </c>
      <c r="X477" s="65" t="s">
        <v>671</v>
      </c>
      <c r="Y477" s="65">
        <f>SUMPRODUCT(('[2]Prog 89'!$C$5:$C$10000=A477)*'[2]Prog 89'!$E$5:$F$10000)</f>
        <v>0</v>
      </c>
      <c r="Z477" s="65">
        <f>SUMPRODUCT(('[2]Prog 89'!$C$5:$C$10000=A477)*'[2]Prog 89'!$G$5:$H$10000)</f>
        <v>0</v>
      </c>
    </row>
    <row r="478" spans="1:26" ht="12.75" customHeight="1" x14ac:dyDescent="0.25">
      <c r="A478" s="64">
        <v>25191</v>
      </c>
      <c r="B478" s="81">
        <f>VLOOKUP(A478,'[2]Pop commune'!$A$4:$G$3833,7,FALSE)</f>
        <v>144</v>
      </c>
      <c r="C478" s="82">
        <f>VLOOKUP(A478,'[2]Pop commune'!$A$4:$H$3833,5,FALSE)</f>
        <v>114</v>
      </c>
      <c r="D478" s="83">
        <f t="shared" si="15"/>
        <v>30</v>
      </c>
      <c r="E478" s="83">
        <f>VLOOKUP(A478,'[2]Pop commune'!$A$4:$G$3833,6,FALSE)</f>
        <v>30</v>
      </c>
      <c r="F478" s="83">
        <f t="shared" si="16"/>
        <v>475</v>
      </c>
      <c r="G478" s="83">
        <f>VLOOKUP(A478,'[2]Pop commune'!$A$4:$G$3833,4,FALSE)</f>
        <v>475</v>
      </c>
      <c r="H478" s="64">
        <v>25</v>
      </c>
      <c r="I478" s="122">
        <v>250010980</v>
      </c>
      <c r="J478" s="91" t="s">
        <v>1171</v>
      </c>
      <c r="K478" s="91"/>
      <c r="L478" s="92" t="s">
        <v>669</v>
      </c>
      <c r="M478" s="65" t="s">
        <v>1148</v>
      </c>
      <c r="N478" s="65" t="s">
        <v>662</v>
      </c>
      <c r="O478" s="64">
        <v>250001146</v>
      </c>
      <c r="P478" s="101" t="s">
        <v>1149</v>
      </c>
      <c r="Q478" s="90">
        <v>1</v>
      </c>
      <c r="X478" s="65" t="s">
        <v>671</v>
      </c>
      <c r="Y478" s="65">
        <f>SUMPRODUCT(('[2]Prog 89'!$C$5:$C$10000=A478)*'[2]Prog 89'!$E$5:$F$10000)</f>
        <v>0</v>
      </c>
      <c r="Z478" s="65">
        <f>SUMPRODUCT(('[2]Prog 89'!$C$5:$C$10000=A478)*'[2]Prog 89'!$G$5:$H$10000)</f>
        <v>0</v>
      </c>
    </row>
    <row r="479" spans="1:26" ht="12.75" customHeight="1" x14ac:dyDescent="0.25">
      <c r="A479" s="64">
        <v>25198</v>
      </c>
      <c r="B479" s="81">
        <f>VLOOKUP(A479,'[2]Pop commune'!$A$4:$G$3833,7,FALSE)</f>
        <v>257.43846677457259</v>
      </c>
      <c r="C479" s="82">
        <f>VLOOKUP(A479,'[2]Pop commune'!$A$4:$H$3833,5,FALSE)</f>
        <v>99.883521934700553</v>
      </c>
      <c r="D479" s="83">
        <f t="shared" si="15"/>
        <v>157.55494483987201</v>
      </c>
      <c r="E479" s="83">
        <f>VLOOKUP(A479,'[2]Pop commune'!$A$4:$G$3833,6,FALSE)</f>
        <v>157.55494483987201</v>
      </c>
      <c r="F479" s="83">
        <f t="shared" si="16"/>
        <v>716.99999999999807</v>
      </c>
      <c r="G479" s="83">
        <f>VLOOKUP(A479,'[2]Pop commune'!$A$4:$G$3833,4,FALSE)</f>
        <v>716.99999999999807</v>
      </c>
      <c r="H479" s="64">
        <v>25</v>
      </c>
      <c r="I479" s="122">
        <v>250010980</v>
      </c>
      <c r="J479" s="91" t="s">
        <v>1172</v>
      </c>
      <c r="K479" s="91"/>
      <c r="L479" s="92" t="s">
        <v>669</v>
      </c>
      <c r="M479" s="65" t="s">
        <v>1148</v>
      </c>
      <c r="N479" s="65" t="s">
        <v>662</v>
      </c>
      <c r="O479" s="64">
        <v>250001146</v>
      </c>
      <c r="P479" s="101" t="s">
        <v>1149</v>
      </c>
      <c r="Q479" s="90">
        <v>1</v>
      </c>
      <c r="X479" s="65" t="s">
        <v>671</v>
      </c>
      <c r="Y479" s="65">
        <f>SUMPRODUCT(('[2]Prog 89'!$C$5:$C$10000=A479)*'[2]Prog 89'!$E$5:$F$10000)</f>
        <v>0</v>
      </c>
      <c r="Z479" s="65">
        <f>SUMPRODUCT(('[2]Prog 89'!$C$5:$C$10000=A479)*'[2]Prog 89'!$G$5:$H$10000)</f>
        <v>0</v>
      </c>
    </row>
    <row r="480" spans="1:26" ht="12.75" customHeight="1" x14ac:dyDescent="0.25">
      <c r="A480" s="64">
        <v>25207</v>
      </c>
      <c r="B480" s="81">
        <f>VLOOKUP(A480,'[2]Pop commune'!$A$4:$G$3833,7,FALSE)</f>
        <v>149</v>
      </c>
      <c r="C480" s="82">
        <f>VLOOKUP(A480,'[2]Pop commune'!$A$4:$H$3833,5,FALSE)</f>
        <v>97</v>
      </c>
      <c r="D480" s="83">
        <f t="shared" si="15"/>
        <v>52</v>
      </c>
      <c r="E480" s="83">
        <f>VLOOKUP(A480,'[2]Pop commune'!$A$4:$G$3833,6,FALSE)</f>
        <v>52</v>
      </c>
      <c r="F480" s="83">
        <f t="shared" si="16"/>
        <v>646</v>
      </c>
      <c r="G480" s="83">
        <f>VLOOKUP(A480,'[2]Pop commune'!$A$4:$G$3833,4,FALSE)</f>
        <v>646</v>
      </c>
      <c r="H480" s="64">
        <v>25</v>
      </c>
      <c r="I480" s="122">
        <v>250010980</v>
      </c>
      <c r="J480" s="91" t="s">
        <v>1173</v>
      </c>
      <c r="K480" s="91"/>
      <c r="L480" s="92" t="s">
        <v>669</v>
      </c>
      <c r="M480" s="65" t="s">
        <v>1148</v>
      </c>
      <c r="N480" s="65" t="s">
        <v>662</v>
      </c>
      <c r="O480" s="64">
        <v>250001146</v>
      </c>
      <c r="P480" s="101" t="s">
        <v>1149</v>
      </c>
      <c r="Q480" s="90">
        <v>1</v>
      </c>
      <c r="X480" s="65" t="s">
        <v>671</v>
      </c>
      <c r="Y480" s="65">
        <f>SUMPRODUCT(('[2]Prog 89'!$C$5:$C$10000=A480)*'[2]Prog 89'!$E$5:$F$10000)</f>
        <v>0</v>
      </c>
      <c r="Z480" s="65">
        <f>SUMPRODUCT(('[2]Prog 89'!$C$5:$C$10000=A480)*'[2]Prog 89'!$G$5:$H$10000)</f>
        <v>0</v>
      </c>
    </row>
    <row r="481" spans="1:26" ht="12.75" customHeight="1" x14ac:dyDescent="0.25">
      <c r="A481" s="64">
        <v>25210</v>
      </c>
      <c r="B481" s="81">
        <f>VLOOKUP(A481,'[2]Pop commune'!$A$4:$G$3833,7,FALSE)</f>
        <v>30.232258064516127</v>
      </c>
      <c r="C481" s="82">
        <f>VLOOKUP(A481,'[2]Pop commune'!$A$4:$H$3833,5,FALSE)</f>
        <v>28.4</v>
      </c>
      <c r="D481" s="83">
        <f t="shared" si="15"/>
        <v>1.8322580645161299</v>
      </c>
      <c r="E481" s="83">
        <f>VLOOKUP(A481,'[2]Pop commune'!$A$4:$G$3833,6,FALSE)</f>
        <v>1.8322580645161299</v>
      </c>
      <c r="F481" s="83">
        <f t="shared" si="16"/>
        <v>142</v>
      </c>
      <c r="G481" s="83">
        <f>VLOOKUP(A481,'[2]Pop commune'!$A$4:$G$3833,4,FALSE)</f>
        <v>142</v>
      </c>
      <c r="H481" s="64">
        <v>25</v>
      </c>
      <c r="I481" s="122">
        <v>250010980</v>
      </c>
      <c r="J481" s="91" t="s">
        <v>1174</v>
      </c>
      <c r="K481" s="91"/>
      <c r="L481" s="92" t="s">
        <v>669</v>
      </c>
      <c r="M481" s="65" t="s">
        <v>1148</v>
      </c>
      <c r="N481" s="65" t="s">
        <v>662</v>
      </c>
      <c r="O481" s="64">
        <v>250001146</v>
      </c>
      <c r="P481" s="101" t="s">
        <v>1149</v>
      </c>
      <c r="Q481" s="90">
        <v>1</v>
      </c>
      <c r="X481" s="65" t="s">
        <v>671</v>
      </c>
      <c r="Y481" s="65">
        <f>SUMPRODUCT(('[2]Prog 89'!$C$5:$C$10000=A481)*'[2]Prog 89'!$E$5:$F$10000)</f>
        <v>0</v>
      </c>
      <c r="Z481" s="65">
        <f>SUMPRODUCT(('[2]Prog 89'!$C$5:$C$10000=A481)*'[2]Prog 89'!$G$5:$H$10000)</f>
        <v>0</v>
      </c>
    </row>
    <row r="482" spans="1:26" ht="12.75" customHeight="1" x14ac:dyDescent="0.25">
      <c r="A482" s="64">
        <v>25224</v>
      </c>
      <c r="B482" s="81">
        <f>VLOOKUP(A482,'[2]Pop commune'!$A$4:$G$3833,7,FALSE)</f>
        <v>258.93675889327972</v>
      </c>
      <c r="C482" s="82">
        <f>VLOOKUP(A482,'[2]Pop commune'!$A$4:$H$3833,5,FALSE)</f>
        <v>189.81818181818116</v>
      </c>
      <c r="D482" s="83">
        <f t="shared" si="15"/>
        <v>69.118577075098557</v>
      </c>
      <c r="E482" s="83">
        <f>VLOOKUP(A482,'[2]Pop commune'!$A$4:$G$3833,6,FALSE)</f>
        <v>69.118577075098557</v>
      </c>
      <c r="F482" s="83">
        <f t="shared" si="16"/>
        <v>782.99999999999716</v>
      </c>
      <c r="G482" s="83">
        <f>VLOOKUP(A482,'[2]Pop commune'!$A$4:$G$3833,4,FALSE)</f>
        <v>782.99999999999716</v>
      </c>
      <c r="H482" s="64">
        <v>25</v>
      </c>
      <c r="I482" s="122">
        <v>250010980</v>
      </c>
      <c r="J482" s="91" t="s">
        <v>1175</v>
      </c>
      <c r="K482" s="91"/>
      <c r="L482" s="92" t="s">
        <v>669</v>
      </c>
      <c r="M482" s="65" t="s">
        <v>1148</v>
      </c>
      <c r="N482" s="65" t="s">
        <v>662</v>
      </c>
      <c r="O482" s="64">
        <v>250001146</v>
      </c>
      <c r="P482" s="101" t="s">
        <v>1149</v>
      </c>
      <c r="Q482" s="90">
        <v>1</v>
      </c>
      <c r="X482" s="65" t="s">
        <v>671</v>
      </c>
      <c r="Y482" s="65">
        <f>SUMPRODUCT(('[2]Prog 89'!$C$5:$C$10000=A482)*'[2]Prog 89'!$E$5:$F$10000)</f>
        <v>0</v>
      </c>
      <c r="Z482" s="65">
        <f>SUMPRODUCT(('[2]Prog 89'!$C$5:$C$10000=A482)*'[2]Prog 89'!$G$5:$H$10000)</f>
        <v>0</v>
      </c>
    </row>
    <row r="483" spans="1:26" ht="12.75" customHeight="1" x14ac:dyDescent="0.25">
      <c r="A483" s="64">
        <v>25232</v>
      </c>
      <c r="B483" s="81">
        <f>VLOOKUP(A483,'[2]Pop commune'!$A$4:$G$3833,7,FALSE)</f>
        <v>23.781818181818185</v>
      </c>
      <c r="C483" s="82">
        <f>VLOOKUP(A483,'[2]Pop commune'!$A$4:$H$3833,5,FALSE)</f>
        <v>19.81818181818182</v>
      </c>
      <c r="D483" s="83">
        <f t="shared" si="15"/>
        <v>3.9636363636363638</v>
      </c>
      <c r="E483" s="83">
        <f>VLOOKUP(A483,'[2]Pop commune'!$A$4:$G$3833,6,FALSE)</f>
        <v>3.9636363636363638</v>
      </c>
      <c r="F483" s="83">
        <f t="shared" si="16"/>
        <v>109</v>
      </c>
      <c r="G483" s="83">
        <f>VLOOKUP(A483,'[2]Pop commune'!$A$4:$G$3833,4,FALSE)</f>
        <v>109</v>
      </c>
      <c r="H483" s="64">
        <v>25</v>
      </c>
      <c r="I483" s="122">
        <v>250010980</v>
      </c>
      <c r="J483" s="91" t="s">
        <v>1176</v>
      </c>
      <c r="K483" s="91"/>
      <c r="L483" s="92" t="s">
        <v>669</v>
      </c>
      <c r="M483" s="65" t="s">
        <v>1148</v>
      </c>
      <c r="N483" s="65" t="s">
        <v>662</v>
      </c>
      <c r="O483" s="64">
        <v>250001146</v>
      </c>
      <c r="P483" s="101" t="s">
        <v>1149</v>
      </c>
      <c r="Q483" s="90">
        <v>1</v>
      </c>
      <c r="X483" s="65" t="s">
        <v>671</v>
      </c>
      <c r="Y483" s="65">
        <f>SUMPRODUCT(('[2]Prog 89'!$C$5:$C$10000=A483)*'[2]Prog 89'!$E$5:$F$10000)</f>
        <v>0</v>
      </c>
      <c r="Z483" s="65">
        <f>SUMPRODUCT(('[2]Prog 89'!$C$5:$C$10000=A483)*'[2]Prog 89'!$G$5:$H$10000)</f>
        <v>0</v>
      </c>
    </row>
    <row r="484" spans="1:26" ht="12.75" customHeight="1" x14ac:dyDescent="0.25">
      <c r="A484" s="64">
        <v>25316</v>
      </c>
      <c r="B484" s="81">
        <f>VLOOKUP(A484,'[2]Pop commune'!$A$4:$G$3833,7,FALSE)</f>
        <v>67.950570342205339</v>
      </c>
      <c r="C484" s="82">
        <f>VLOOKUP(A484,'[2]Pop commune'!$A$4:$H$3833,5,FALSE)</f>
        <v>44.315589353612175</v>
      </c>
      <c r="D484" s="83">
        <f t="shared" si="15"/>
        <v>23.63498098859316</v>
      </c>
      <c r="E484" s="83">
        <f>VLOOKUP(A484,'[2]Pop commune'!$A$4:$G$3833,6,FALSE)</f>
        <v>23.63498098859316</v>
      </c>
      <c r="F484" s="83">
        <f t="shared" si="16"/>
        <v>259</v>
      </c>
      <c r="G484" s="83">
        <f>VLOOKUP(A484,'[2]Pop commune'!$A$4:$G$3833,4,FALSE)</f>
        <v>259</v>
      </c>
      <c r="H484" s="64">
        <v>25</v>
      </c>
      <c r="I484" s="122">
        <v>250010980</v>
      </c>
      <c r="J484" s="91" t="s">
        <v>1177</v>
      </c>
      <c r="K484" s="91"/>
      <c r="L484" s="92" t="s">
        <v>669</v>
      </c>
      <c r="M484" s="65" t="s">
        <v>1148</v>
      </c>
      <c r="N484" s="65" t="s">
        <v>662</v>
      </c>
      <c r="O484" s="64">
        <v>250001146</v>
      </c>
      <c r="P484" s="101" t="s">
        <v>1149</v>
      </c>
      <c r="Q484" s="90">
        <v>1</v>
      </c>
      <c r="X484" s="65" t="s">
        <v>671</v>
      </c>
      <c r="Y484" s="65">
        <f>SUMPRODUCT(('[2]Prog 89'!$C$5:$C$10000=A484)*'[2]Prog 89'!$E$5:$F$10000)</f>
        <v>0</v>
      </c>
      <c r="Z484" s="65">
        <f>SUMPRODUCT(('[2]Prog 89'!$C$5:$C$10000=A484)*'[2]Prog 89'!$G$5:$H$10000)</f>
        <v>0</v>
      </c>
    </row>
    <row r="485" spans="1:26" ht="12.75" customHeight="1" x14ac:dyDescent="0.25">
      <c r="A485" s="64">
        <v>25322</v>
      </c>
      <c r="B485" s="81">
        <f>VLOOKUP(A485,'[2]Pop commune'!$A$4:$G$3833,7,FALSE)</f>
        <v>95.77215189873418</v>
      </c>
      <c r="C485" s="82">
        <f>VLOOKUP(A485,'[2]Pop commune'!$A$4:$H$3833,5,FALSE)</f>
        <v>78</v>
      </c>
      <c r="D485" s="83">
        <f t="shared" si="15"/>
        <v>17.772151898734183</v>
      </c>
      <c r="E485" s="83">
        <f>VLOOKUP(A485,'[2]Pop commune'!$A$4:$G$3833,6,FALSE)</f>
        <v>17.772151898734183</v>
      </c>
      <c r="F485" s="83">
        <f t="shared" si="16"/>
        <v>390</v>
      </c>
      <c r="G485" s="83">
        <f>VLOOKUP(A485,'[2]Pop commune'!$A$4:$G$3833,4,FALSE)</f>
        <v>390</v>
      </c>
      <c r="H485" s="64">
        <v>25</v>
      </c>
      <c r="I485" s="122">
        <v>250010980</v>
      </c>
      <c r="J485" s="91" t="s">
        <v>1178</v>
      </c>
      <c r="K485" s="91"/>
      <c r="L485" s="92" t="s">
        <v>669</v>
      </c>
      <c r="M485" s="65" t="s">
        <v>1148</v>
      </c>
      <c r="N485" s="65" t="s">
        <v>662</v>
      </c>
      <c r="O485" s="64">
        <v>250001146</v>
      </c>
      <c r="P485" s="101" t="s">
        <v>1149</v>
      </c>
      <c r="Q485" s="90">
        <v>1</v>
      </c>
      <c r="X485" s="65" t="s">
        <v>671</v>
      </c>
      <c r="Y485" s="65">
        <f>SUMPRODUCT(('[2]Prog 89'!$C$5:$C$10000=A485)*'[2]Prog 89'!$E$5:$F$10000)</f>
        <v>0</v>
      </c>
      <c r="Z485" s="65">
        <f>SUMPRODUCT(('[2]Prog 89'!$C$5:$C$10000=A485)*'[2]Prog 89'!$G$5:$H$10000)</f>
        <v>0</v>
      </c>
    </row>
    <row r="486" spans="1:26" ht="12.75" customHeight="1" x14ac:dyDescent="0.25">
      <c r="A486" s="64">
        <v>25345</v>
      </c>
      <c r="B486" s="81">
        <f>VLOOKUP(A486,'[2]Pop commune'!$A$4:$G$3833,7,FALSE)</f>
        <v>139</v>
      </c>
      <c r="C486" s="82">
        <f>VLOOKUP(A486,'[2]Pop commune'!$A$4:$H$3833,5,FALSE)</f>
        <v>101</v>
      </c>
      <c r="D486" s="83">
        <f t="shared" si="15"/>
        <v>38</v>
      </c>
      <c r="E486" s="83">
        <f>VLOOKUP(A486,'[2]Pop commune'!$A$4:$G$3833,6,FALSE)</f>
        <v>38</v>
      </c>
      <c r="F486" s="83">
        <f t="shared" si="16"/>
        <v>679</v>
      </c>
      <c r="G486" s="83">
        <f>VLOOKUP(A486,'[2]Pop commune'!$A$4:$G$3833,4,FALSE)</f>
        <v>679</v>
      </c>
      <c r="H486" s="64">
        <v>25</v>
      </c>
      <c r="I486" s="122">
        <v>250010980</v>
      </c>
      <c r="J486" s="91" t="s">
        <v>1179</v>
      </c>
      <c r="K486" s="91"/>
      <c r="L486" s="92" t="s">
        <v>669</v>
      </c>
      <c r="M486" s="65" t="s">
        <v>1148</v>
      </c>
      <c r="N486" s="65" t="s">
        <v>662</v>
      </c>
      <c r="O486" s="64">
        <v>250001146</v>
      </c>
      <c r="P486" s="101" t="s">
        <v>1149</v>
      </c>
      <c r="Q486" s="90">
        <v>1</v>
      </c>
      <c r="X486" s="65" t="s">
        <v>671</v>
      </c>
      <c r="Y486" s="65">
        <f>SUMPRODUCT(('[2]Prog 89'!$C$5:$C$10000=A486)*'[2]Prog 89'!$E$5:$F$10000)</f>
        <v>0</v>
      </c>
      <c r="Z486" s="65">
        <f>SUMPRODUCT(('[2]Prog 89'!$C$5:$C$10000=A486)*'[2]Prog 89'!$G$5:$H$10000)</f>
        <v>0</v>
      </c>
    </row>
    <row r="487" spans="1:26" ht="12.75" customHeight="1" x14ac:dyDescent="0.25">
      <c r="A487" s="64">
        <v>25350</v>
      </c>
      <c r="B487" s="81">
        <f>VLOOKUP(A487,'[2]Pop commune'!$A$4:$G$3833,7,FALSE)</f>
        <v>218.27841634738107</v>
      </c>
      <c r="C487" s="82">
        <f>VLOOKUP(A487,'[2]Pop commune'!$A$4:$H$3833,5,FALSE)</f>
        <v>147.18773946360099</v>
      </c>
      <c r="D487" s="83">
        <f t="shared" si="15"/>
        <v>71.090676883780077</v>
      </c>
      <c r="E487" s="83">
        <f>VLOOKUP(A487,'[2]Pop commune'!$A$4:$G$3833,6,FALSE)</f>
        <v>71.090676883780077</v>
      </c>
      <c r="F487" s="83">
        <f t="shared" si="16"/>
        <v>783.99999999999716</v>
      </c>
      <c r="G487" s="83">
        <f>VLOOKUP(A487,'[2]Pop commune'!$A$4:$G$3833,4,FALSE)</f>
        <v>783.99999999999716</v>
      </c>
      <c r="H487" s="64">
        <v>25</v>
      </c>
      <c r="I487" s="122">
        <v>250010980</v>
      </c>
      <c r="J487" s="91" t="s">
        <v>1180</v>
      </c>
      <c r="K487" s="91"/>
      <c r="L487" s="92" t="s">
        <v>669</v>
      </c>
      <c r="M487" s="65" t="s">
        <v>1148</v>
      </c>
      <c r="N487" s="65" t="s">
        <v>662</v>
      </c>
      <c r="O487" s="64">
        <v>250001146</v>
      </c>
      <c r="P487" s="101" t="s">
        <v>1149</v>
      </c>
      <c r="Q487" s="90">
        <v>1</v>
      </c>
      <c r="X487" s="65" t="s">
        <v>671</v>
      </c>
      <c r="Y487" s="65">
        <f>SUMPRODUCT(('[2]Prog 89'!$C$5:$C$10000=A487)*'[2]Prog 89'!$E$5:$F$10000)</f>
        <v>0</v>
      </c>
      <c r="Z487" s="65">
        <f>SUMPRODUCT(('[2]Prog 89'!$C$5:$C$10000=A487)*'[2]Prog 89'!$G$5:$H$10000)</f>
        <v>0</v>
      </c>
    </row>
    <row r="488" spans="1:26" ht="12.75" customHeight="1" x14ac:dyDescent="0.25">
      <c r="A488" s="64">
        <v>25394</v>
      </c>
      <c r="B488" s="81">
        <f>VLOOKUP(A488,'[2]Pop commune'!$A$4:$G$3833,7,FALSE)</f>
        <v>255.50267326842661</v>
      </c>
      <c r="C488" s="82">
        <f>VLOOKUP(A488,'[2]Pop commune'!$A$4:$H$3833,5,FALSE)</f>
        <v>200.39425354386401</v>
      </c>
      <c r="D488" s="83">
        <f t="shared" si="15"/>
        <v>55.108419724562602</v>
      </c>
      <c r="E488" s="83">
        <f>VLOOKUP(A488,'[2]Pop commune'!$A$4:$G$3833,6,FALSE)</f>
        <v>55.108419724562602</v>
      </c>
      <c r="F488" s="83">
        <f t="shared" si="16"/>
        <v>1526</v>
      </c>
      <c r="G488" s="83">
        <f>VLOOKUP(A488,'[2]Pop commune'!$A$4:$G$3833,4,FALSE)</f>
        <v>1526</v>
      </c>
      <c r="H488" s="64">
        <v>25</v>
      </c>
      <c r="I488" s="122">
        <v>250010980</v>
      </c>
      <c r="J488" s="91" t="s">
        <v>1181</v>
      </c>
      <c r="K488" s="91"/>
      <c r="L488" s="92" t="s">
        <v>669</v>
      </c>
      <c r="M488" s="65" t="s">
        <v>1148</v>
      </c>
      <c r="N488" s="65" t="s">
        <v>662</v>
      </c>
      <c r="O488" s="64">
        <v>250001146</v>
      </c>
      <c r="P488" s="101" t="s">
        <v>1149</v>
      </c>
      <c r="Q488" s="90">
        <v>1</v>
      </c>
      <c r="X488" s="65" t="s">
        <v>671</v>
      </c>
      <c r="Y488" s="65">
        <f>SUMPRODUCT(('[2]Prog 89'!$C$5:$C$10000=A488)*'[2]Prog 89'!$E$5:$F$10000)</f>
        <v>0</v>
      </c>
      <c r="Z488" s="65">
        <f>SUMPRODUCT(('[2]Prog 89'!$C$5:$C$10000=A488)*'[2]Prog 89'!$G$5:$H$10000)</f>
        <v>0</v>
      </c>
    </row>
    <row r="489" spans="1:26" ht="12.75" customHeight="1" x14ac:dyDescent="0.25">
      <c r="A489" s="64">
        <v>25469</v>
      </c>
      <c r="B489" s="81">
        <f>VLOOKUP(A489,'[2]Pop commune'!$A$4:$G$3833,7,FALSE)</f>
        <v>156</v>
      </c>
      <c r="C489" s="82">
        <f>VLOOKUP(A489,'[2]Pop commune'!$A$4:$H$3833,5,FALSE)</f>
        <v>101</v>
      </c>
      <c r="D489" s="83">
        <f t="shared" si="15"/>
        <v>55</v>
      </c>
      <c r="E489" s="83">
        <f>VLOOKUP(A489,'[2]Pop commune'!$A$4:$G$3833,6,FALSE)</f>
        <v>55</v>
      </c>
      <c r="F489" s="83">
        <f t="shared" si="16"/>
        <v>452</v>
      </c>
      <c r="G489" s="83">
        <f>VLOOKUP(A489,'[2]Pop commune'!$A$4:$G$3833,4,FALSE)</f>
        <v>452</v>
      </c>
      <c r="H489" s="64">
        <v>25</v>
      </c>
      <c r="I489" s="122">
        <v>250010980</v>
      </c>
      <c r="J489" s="91" t="s">
        <v>1182</v>
      </c>
      <c r="K489" s="91"/>
      <c r="L489" s="92" t="s">
        <v>669</v>
      </c>
      <c r="M489" s="65" t="s">
        <v>1148</v>
      </c>
      <c r="N489" s="65" t="s">
        <v>662</v>
      </c>
      <c r="O489" s="64">
        <v>250001146</v>
      </c>
      <c r="P489" s="101" t="s">
        <v>1149</v>
      </c>
      <c r="Q489" s="90">
        <v>1</v>
      </c>
      <c r="X489" s="65" t="s">
        <v>671</v>
      </c>
      <c r="Y489" s="65">
        <f>SUMPRODUCT(('[2]Prog 89'!$C$5:$C$10000=A489)*'[2]Prog 89'!$E$5:$F$10000)</f>
        <v>0</v>
      </c>
      <c r="Z489" s="65">
        <f>SUMPRODUCT(('[2]Prog 89'!$C$5:$C$10000=A489)*'[2]Prog 89'!$G$5:$H$10000)</f>
        <v>0</v>
      </c>
    </row>
    <row r="490" spans="1:26" ht="12.75" customHeight="1" x14ac:dyDescent="0.25">
      <c r="A490" s="64">
        <v>25481</v>
      </c>
      <c r="B490" s="81">
        <f>VLOOKUP(A490,'[2]Pop commune'!$A$4:$G$3833,7,FALSE)</f>
        <v>43.593023255813947</v>
      </c>
      <c r="C490" s="82">
        <f>VLOOKUP(A490,'[2]Pop commune'!$A$4:$H$3833,5,FALSE)</f>
        <v>35.063953488372086</v>
      </c>
      <c r="D490" s="83">
        <f t="shared" si="15"/>
        <v>8.5290697674418592</v>
      </c>
      <c r="E490" s="83">
        <f>VLOOKUP(A490,'[2]Pop commune'!$A$4:$G$3833,6,FALSE)</f>
        <v>8.5290697674418592</v>
      </c>
      <c r="F490" s="83">
        <f t="shared" si="16"/>
        <v>326</v>
      </c>
      <c r="G490" s="83">
        <f>VLOOKUP(A490,'[2]Pop commune'!$A$4:$G$3833,4,FALSE)</f>
        <v>326</v>
      </c>
      <c r="H490" s="64">
        <v>25</v>
      </c>
      <c r="I490" s="122">
        <v>250010980</v>
      </c>
      <c r="J490" s="91" t="s">
        <v>1183</v>
      </c>
      <c r="K490" s="91"/>
      <c r="L490" s="92" t="s">
        <v>669</v>
      </c>
      <c r="M490" s="65" t="s">
        <v>1148</v>
      </c>
      <c r="N490" s="65" t="s">
        <v>662</v>
      </c>
      <c r="O490" s="64">
        <v>250001146</v>
      </c>
      <c r="P490" s="101" t="s">
        <v>1149</v>
      </c>
      <c r="Q490" s="90">
        <v>1</v>
      </c>
      <c r="X490" s="65" t="s">
        <v>671</v>
      </c>
      <c r="Y490" s="65">
        <f>SUMPRODUCT(('[2]Prog 89'!$C$5:$C$10000=A490)*'[2]Prog 89'!$E$5:$F$10000)</f>
        <v>0</v>
      </c>
      <c r="Z490" s="65">
        <f>SUMPRODUCT(('[2]Prog 89'!$C$5:$C$10000=A490)*'[2]Prog 89'!$G$5:$H$10000)</f>
        <v>0</v>
      </c>
    </row>
    <row r="491" spans="1:26" ht="12.75" customHeight="1" x14ac:dyDescent="0.25">
      <c r="A491" s="64">
        <v>25521</v>
      </c>
      <c r="B491" s="81">
        <f>VLOOKUP(A491,'[2]Pop commune'!$A$4:$G$3833,7,FALSE)</f>
        <v>49.705882352941202</v>
      </c>
      <c r="C491" s="82">
        <f>VLOOKUP(A491,'[2]Pop commune'!$A$4:$H$3833,5,FALSE)</f>
        <v>34.79411764705884</v>
      </c>
      <c r="D491" s="83">
        <f t="shared" si="15"/>
        <v>14.91176470588236</v>
      </c>
      <c r="E491" s="83">
        <f>VLOOKUP(A491,'[2]Pop commune'!$A$4:$G$3833,6,FALSE)</f>
        <v>14.91176470588236</v>
      </c>
      <c r="F491" s="83">
        <f t="shared" si="16"/>
        <v>169</v>
      </c>
      <c r="G491" s="83">
        <f>VLOOKUP(A491,'[2]Pop commune'!$A$4:$G$3833,4,FALSE)</f>
        <v>169</v>
      </c>
      <c r="H491" s="64">
        <v>25</v>
      </c>
      <c r="I491" s="122">
        <v>250010980</v>
      </c>
      <c r="J491" s="91" t="s">
        <v>1184</v>
      </c>
      <c r="K491" s="91"/>
      <c r="L491" s="92" t="s">
        <v>669</v>
      </c>
      <c r="M491" s="65" t="s">
        <v>1148</v>
      </c>
      <c r="N491" s="65" t="s">
        <v>662</v>
      </c>
      <c r="O491" s="64">
        <v>250001146</v>
      </c>
      <c r="P491" s="101" t="s">
        <v>1149</v>
      </c>
      <c r="Q491" s="90">
        <v>1</v>
      </c>
      <c r="X491" s="65" t="s">
        <v>671</v>
      </c>
      <c r="Y491" s="65">
        <f>SUMPRODUCT(('[2]Prog 89'!$C$5:$C$10000=A491)*'[2]Prog 89'!$E$5:$F$10000)</f>
        <v>0</v>
      </c>
      <c r="Z491" s="65">
        <f>SUMPRODUCT(('[2]Prog 89'!$C$5:$C$10000=A491)*'[2]Prog 89'!$G$5:$H$10000)</f>
        <v>0</v>
      </c>
    </row>
    <row r="492" spans="1:26" ht="12.75" customHeight="1" x14ac:dyDescent="0.25">
      <c r="A492" s="64">
        <v>25523</v>
      </c>
      <c r="B492" s="81">
        <f>VLOOKUP(A492,'[2]Pop commune'!$A$4:$G$3833,7,FALSE)</f>
        <v>211.42547425474254</v>
      </c>
      <c r="C492" s="82">
        <f>VLOOKUP(A492,'[2]Pop commune'!$A$4:$H$3833,5,FALSE)</f>
        <v>148.59620596205963</v>
      </c>
      <c r="D492" s="83">
        <f t="shared" si="15"/>
        <v>62.829268292682926</v>
      </c>
      <c r="E492" s="83">
        <f>VLOOKUP(A492,'[2]Pop commune'!$A$4:$G$3833,6,FALSE)</f>
        <v>62.829268292682926</v>
      </c>
      <c r="F492" s="83">
        <f t="shared" si="16"/>
        <v>736</v>
      </c>
      <c r="G492" s="83">
        <f>VLOOKUP(A492,'[2]Pop commune'!$A$4:$G$3833,4,FALSE)</f>
        <v>736</v>
      </c>
      <c r="H492" s="64">
        <v>25</v>
      </c>
      <c r="I492" s="122">
        <v>250010980</v>
      </c>
      <c r="J492" s="91" t="s">
        <v>1185</v>
      </c>
      <c r="K492" s="91"/>
      <c r="L492" s="92" t="s">
        <v>669</v>
      </c>
      <c r="M492" s="65" t="s">
        <v>1148</v>
      </c>
      <c r="N492" s="65" t="s">
        <v>662</v>
      </c>
      <c r="O492" s="64">
        <v>250001146</v>
      </c>
      <c r="P492" s="101" t="s">
        <v>1149</v>
      </c>
      <c r="Q492" s="90">
        <v>1</v>
      </c>
      <c r="X492" s="65" t="s">
        <v>671</v>
      </c>
      <c r="Y492" s="65">
        <f>SUMPRODUCT(('[2]Prog 89'!$C$5:$C$10000=A492)*'[2]Prog 89'!$E$5:$F$10000)</f>
        <v>0</v>
      </c>
      <c r="Z492" s="65">
        <f>SUMPRODUCT(('[2]Prog 89'!$C$5:$C$10000=A492)*'[2]Prog 89'!$G$5:$H$10000)</f>
        <v>0</v>
      </c>
    </row>
    <row r="493" spans="1:26" ht="12.75" customHeight="1" x14ac:dyDescent="0.25">
      <c r="A493" s="64">
        <v>25524</v>
      </c>
      <c r="B493" s="81">
        <f>VLOOKUP(A493,'[2]Pop commune'!$A$4:$G$3833,7,FALSE)</f>
        <v>226</v>
      </c>
      <c r="C493" s="82">
        <f>VLOOKUP(A493,'[2]Pop commune'!$A$4:$H$3833,5,FALSE)</f>
        <v>161</v>
      </c>
      <c r="D493" s="83">
        <f t="shared" si="15"/>
        <v>65</v>
      </c>
      <c r="E493" s="83">
        <f>VLOOKUP(A493,'[2]Pop commune'!$A$4:$G$3833,6,FALSE)</f>
        <v>65</v>
      </c>
      <c r="F493" s="83">
        <f t="shared" si="16"/>
        <v>892</v>
      </c>
      <c r="G493" s="83">
        <f>VLOOKUP(A493,'[2]Pop commune'!$A$4:$G$3833,4,FALSE)</f>
        <v>892</v>
      </c>
      <c r="H493" s="64">
        <v>25</v>
      </c>
      <c r="I493" s="122">
        <v>250010980</v>
      </c>
      <c r="J493" s="91" t="s">
        <v>1186</v>
      </c>
      <c r="K493" s="91"/>
      <c r="L493" s="92" t="s">
        <v>669</v>
      </c>
      <c r="M493" s="65" t="s">
        <v>1148</v>
      </c>
      <c r="N493" s="65" t="s">
        <v>662</v>
      </c>
      <c r="O493" s="64">
        <v>250001146</v>
      </c>
      <c r="P493" s="101" t="s">
        <v>1149</v>
      </c>
      <c r="Q493" s="90">
        <v>1</v>
      </c>
      <c r="X493" s="65" t="s">
        <v>671</v>
      </c>
      <c r="Y493" s="65">
        <f>SUMPRODUCT(('[2]Prog 89'!$C$5:$C$10000=A493)*'[2]Prog 89'!$E$5:$F$10000)</f>
        <v>0</v>
      </c>
      <c r="Z493" s="65">
        <f>SUMPRODUCT(('[2]Prog 89'!$C$5:$C$10000=A493)*'[2]Prog 89'!$G$5:$H$10000)</f>
        <v>0</v>
      </c>
    </row>
    <row r="494" spans="1:26" ht="12.75" customHeight="1" x14ac:dyDescent="0.25">
      <c r="A494" s="64">
        <v>25526</v>
      </c>
      <c r="B494" s="81">
        <f>VLOOKUP(A494,'[2]Pop commune'!$A$4:$G$3833,7,FALSE)</f>
        <v>307</v>
      </c>
      <c r="C494" s="82">
        <f>VLOOKUP(A494,'[2]Pop commune'!$A$4:$H$3833,5,FALSE)</f>
        <v>217</v>
      </c>
      <c r="D494" s="83">
        <f t="shared" si="15"/>
        <v>90</v>
      </c>
      <c r="E494" s="83">
        <f>VLOOKUP(A494,'[2]Pop commune'!$A$4:$G$3833,6,FALSE)</f>
        <v>90</v>
      </c>
      <c r="F494" s="83">
        <f t="shared" si="16"/>
        <v>1534</v>
      </c>
      <c r="G494" s="83">
        <f>VLOOKUP(A494,'[2]Pop commune'!$A$4:$G$3833,4,FALSE)</f>
        <v>1534</v>
      </c>
      <c r="H494" s="64">
        <v>25</v>
      </c>
      <c r="I494" s="122">
        <v>250010980</v>
      </c>
      <c r="J494" s="91" t="s">
        <v>1187</v>
      </c>
      <c r="K494" s="91"/>
      <c r="L494" s="92" t="s">
        <v>1165</v>
      </c>
      <c r="M494" s="65" t="s">
        <v>1148</v>
      </c>
      <c r="N494" s="65" t="s">
        <v>662</v>
      </c>
      <c r="O494" s="64">
        <v>250001146</v>
      </c>
      <c r="P494" s="101" t="s">
        <v>1149</v>
      </c>
      <c r="Q494" s="90">
        <v>1</v>
      </c>
      <c r="X494" s="65" t="s">
        <v>671</v>
      </c>
      <c r="Y494" s="65">
        <f>SUMPRODUCT(('[2]Prog 89'!$C$5:$C$10000=A494)*'[2]Prog 89'!$E$5:$F$10000)</f>
        <v>0</v>
      </c>
      <c r="Z494" s="65">
        <f>SUMPRODUCT(('[2]Prog 89'!$C$5:$C$10000=A494)*'[2]Prog 89'!$G$5:$H$10000)</f>
        <v>0</v>
      </c>
    </row>
    <row r="495" spans="1:26" ht="12.75" customHeight="1" x14ac:dyDescent="0.25">
      <c r="A495" s="64">
        <v>25540</v>
      </c>
      <c r="B495" s="81">
        <f>VLOOKUP(A495,'[2]Pop commune'!$A$4:$G$3833,7,FALSE)</f>
        <v>75</v>
      </c>
      <c r="C495" s="82">
        <f>VLOOKUP(A495,'[2]Pop commune'!$A$4:$H$3833,5,FALSE)</f>
        <v>52</v>
      </c>
      <c r="D495" s="83">
        <f t="shared" si="15"/>
        <v>23</v>
      </c>
      <c r="E495" s="83">
        <f>VLOOKUP(A495,'[2]Pop commune'!$A$4:$G$3833,6,FALSE)</f>
        <v>23</v>
      </c>
      <c r="F495" s="83">
        <f t="shared" si="16"/>
        <v>303</v>
      </c>
      <c r="G495" s="83">
        <f>VLOOKUP(A495,'[2]Pop commune'!$A$4:$G$3833,4,FALSE)</f>
        <v>303</v>
      </c>
      <c r="H495" s="64">
        <v>25</v>
      </c>
      <c r="I495" s="122">
        <v>250010980</v>
      </c>
      <c r="J495" s="91" t="s">
        <v>1188</v>
      </c>
      <c r="K495" s="91"/>
      <c r="L495" s="92" t="s">
        <v>669</v>
      </c>
      <c r="M495" s="65" t="s">
        <v>1148</v>
      </c>
      <c r="N495" s="65" t="s">
        <v>662</v>
      </c>
      <c r="O495" s="64">
        <v>250001146</v>
      </c>
      <c r="P495" s="101" t="s">
        <v>1149</v>
      </c>
      <c r="Q495" s="90">
        <v>1</v>
      </c>
      <c r="X495" s="65" t="s">
        <v>671</v>
      </c>
      <c r="Y495" s="65">
        <f>SUMPRODUCT(('[2]Prog 89'!$C$5:$C$10000=A495)*'[2]Prog 89'!$E$5:$F$10000)</f>
        <v>0</v>
      </c>
      <c r="Z495" s="65">
        <f>SUMPRODUCT(('[2]Prog 89'!$C$5:$C$10000=A495)*'[2]Prog 89'!$G$5:$H$10000)</f>
        <v>0</v>
      </c>
    </row>
    <row r="496" spans="1:26" ht="12.75" customHeight="1" x14ac:dyDescent="0.25">
      <c r="A496" s="64">
        <v>25608</v>
      </c>
      <c r="B496" s="81">
        <f>VLOOKUP(A496,'[2]Pop commune'!$A$4:$G$3833,7,FALSE)</f>
        <v>43.502923976608244</v>
      </c>
      <c r="C496" s="82">
        <f>VLOOKUP(A496,'[2]Pop commune'!$A$4:$H$3833,5,FALSE)</f>
        <v>33.385964912280748</v>
      </c>
      <c r="D496" s="83">
        <f t="shared" si="15"/>
        <v>10.116959064327499</v>
      </c>
      <c r="E496" s="83">
        <f>VLOOKUP(A496,'[2]Pop commune'!$A$4:$G$3833,6,FALSE)</f>
        <v>10.116959064327499</v>
      </c>
      <c r="F496" s="83">
        <f t="shared" si="16"/>
        <v>173</v>
      </c>
      <c r="G496" s="83">
        <f>VLOOKUP(A496,'[2]Pop commune'!$A$4:$G$3833,4,FALSE)</f>
        <v>173</v>
      </c>
      <c r="H496" s="64">
        <v>25</v>
      </c>
      <c r="I496" s="122">
        <v>250010980</v>
      </c>
      <c r="J496" s="91" t="s">
        <v>1189</v>
      </c>
      <c r="K496" s="91"/>
      <c r="L496" s="92" t="s">
        <v>669</v>
      </c>
      <c r="M496" s="65" t="s">
        <v>1148</v>
      </c>
      <c r="N496" s="65" t="s">
        <v>662</v>
      </c>
      <c r="O496" s="64">
        <v>250001146</v>
      </c>
      <c r="P496" s="101" t="s">
        <v>1149</v>
      </c>
      <c r="Q496" s="90">
        <v>1</v>
      </c>
      <c r="X496" s="65" t="s">
        <v>671</v>
      </c>
      <c r="Y496" s="65">
        <f>SUMPRODUCT(('[2]Prog 89'!$C$5:$C$10000=A496)*'[2]Prog 89'!$E$5:$F$10000)</f>
        <v>0</v>
      </c>
      <c r="Z496" s="65">
        <f>SUMPRODUCT(('[2]Prog 89'!$C$5:$C$10000=A496)*'[2]Prog 89'!$G$5:$H$10000)</f>
        <v>0</v>
      </c>
    </row>
    <row r="497" spans="1:26" ht="12.75" customHeight="1" x14ac:dyDescent="0.25">
      <c r="A497" s="64">
        <v>25632</v>
      </c>
      <c r="B497" s="81">
        <f>VLOOKUP(A497,'[2]Pop commune'!$A$4:$G$3833,7,FALSE)</f>
        <v>819.05715656399298</v>
      </c>
      <c r="C497" s="82">
        <f>VLOOKUP(A497,'[2]Pop commune'!$A$4:$H$3833,5,FALSE)</f>
        <v>532.9772882086977</v>
      </c>
      <c r="D497" s="83">
        <f t="shared" si="15"/>
        <v>286.07986835529522</v>
      </c>
      <c r="E497" s="83">
        <f>VLOOKUP(A497,'[2]Pop commune'!$A$4:$G$3833,6,FALSE)</f>
        <v>286.07986835529522</v>
      </c>
      <c r="F497" s="83">
        <f t="shared" si="16"/>
        <v>3379</v>
      </c>
      <c r="G497" s="83">
        <f>VLOOKUP(A497,'[2]Pop commune'!$A$4:$G$3833,4,FALSE)</f>
        <v>3379</v>
      </c>
      <c r="H497" s="64">
        <v>25</v>
      </c>
      <c r="I497" s="122">
        <v>250010980</v>
      </c>
      <c r="J497" s="91" t="s">
        <v>1190</v>
      </c>
      <c r="K497" s="91"/>
      <c r="L497" s="92" t="s">
        <v>1191</v>
      </c>
      <c r="M497" s="65" t="s">
        <v>1148</v>
      </c>
      <c r="N497" s="65" t="s">
        <v>662</v>
      </c>
      <c r="O497" s="64">
        <v>250001146</v>
      </c>
      <c r="P497" s="101" t="s">
        <v>1149</v>
      </c>
      <c r="Q497" s="90">
        <v>1</v>
      </c>
      <c r="X497" s="65" t="s">
        <v>671</v>
      </c>
      <c r="Y497" s="65">
        <f>SUMPRODUCT(('[2]Prog 89'!$C$5:$C$10000=A497)*'[2]Prog 89'!$E$5:$F$10000)</f>
        <v>0</v>
      </c>
      <c r="Z497" s="65">
        <f>SUMPRODUCT(('[2]Prog 89'!$C$5:$C$10000=A497)*'[2]Prog 89'!$G$5:$H$10000)</f>
        <v>0</v>
      </c>
    </row>
    <row r="498" spans="1:26" ht="12.75" customHeight="1" x14ac:dyDescent="0.25">
      <c r="A498" s="64">
        <v>70064</v>
      </c>
      <c r="B498" s="81">
        <f>VLOOKUP(A498,'[2]Pop commune'!$A$4:$G$3833,7,FALSE)</f>
        <v>35.24087591240864</v>
      </c>
      <c r="C498" s="82">
        <f>VLOOKUP(A498,'[2]Pop commune'!$A$4:$H$3833,5,FALSE)</f>
        <v>20.729927007299199</v>
      </c>
      <c r="D498" s="83">
        <f t="shared" si="15"/>
        <v>14.510948905109441</v>
      </c>
      <c r="E498" s="83">
        <f>VLOOKUP(A498,'[2]Pop commune'!$A$4:$G$3833,6,FALSE)</f>
        <v>14.510948905109441</v>
      </c>
      <c r="F498" s="83">
        <f t="shared" si="16"/>
        <v>142</v>
      </c>
      <c r="G498" s="83">
        <f>VLOOKUP(A498,'[2]Pop commune'!$A$4:$G$3833,4,FALSE)</f>
        <v>142</v>
      </c>
      <c r="H498" s="64">
        <v>70</v>
      </c>
      <c r="I498" s="122">
        <v>700784317</v>
      </c>
      <c r="J498" s="91" t="s">
        <v>1192</v>
      </c>
      <c r="K498" s="121" t="s">
        <v>4792</v>
      </c>
      <c r="L498" s="92" t="s">
        <v>1193</v>
      </c>
      <c r="M498" s="65" t="s">
        <v>141</v>
      </c>
      <c r="N498" s="65" t="s">
        <v>662</v>
      </c>
      <c r="O498" s="64">
        <v>250001146</v>
      </c>
      <c r="P498" s="94" t="s">
        <v>1194</v>
      </c>
      <c r="Q498" s="90">
        <v>1</v>
      </c>
      <c r="R498" s="65">
        <v>39</v>
      </c>
      <c r="S498" s="65">
        <v>39</v>
      </c>
      <c r="T498" s="65">
        <v>2</v>
      </c>
      <c r="U498" s="65">
        <v>2</v>
      </c>
      <c r="X498" s="65" t="s">
        <v>671</v>
      </c>
      <c r="Y498" s="65">
        <f>SUMPRODUCT(('[2]Prog 89'!$C$5:$C$10000=A498)*'[2]Prog 89'!$E$5:$F$10000)</f>
        <v>0</v>
      </c>
      <c r="Z498" s="65">
        <f>SUMPRODUCT(('[2]Prog 89'!$C$5:$C$10000=A498)*'[2]Prog 89'!$G$5:$H$10000)</f>
        <v>0</v>
      </c>
    </row>
    <row r="499" spans="1:26" ht="12.75" customHeight="1" x14ac:dyDescent="0.25">
      <c r="A499" s="64">
        <v>70096</v>
      </c>
      <c r="B499" s="81">
        <f>VLOOKUP(A499,'[2]Pop commune'!$A$4:$G$3833,7,FALSE)</f>
        <v>189.76972624798714</v>
      </c>
      <c r="C499" s="82">
        <f>VLOOKUP(A499,'[2]Pop commune'!$A$4:$H$3833,5,FALSE)</f>
        <v>118.23349436392915</v>
      </c>
      <c r="D499" s="83">
        <f t="shared" si="15"/>
        <v>71.536231884057983</v>
      </c>
      <c r="E499" s="83">
        <f>VLOOKUP(A499,'[2]Pop commune'!$A$4:$G$3833,6,FALSE)</f>
        <v>71.536231884057983</v>
      </c>
      <c r="F499" s="83">
        <f t="shared" si="16"/>
        <v>617</v>
      </c>
      <c r="G499" s="83">
        <f>VLOOKUP(A499,'[2]Pop commune'!$A$4:$G$3833,4,FALSE)</f>
        <v>617</v>
      </c>
      <c r="H499" s="64">
        <v>70</v>
      </c>
      <c r="I499" s="122">
        <v>700784317</v>
      </c>
      <c r="J499" s="91" t="s">
        <v>1195</v>
      </c>
      <c r="K499" s="91"/>
      <c r="L499" s="92" t="s">
        <v>864</v>
      </c>
      <c r="M499" s="65" t="s">
        <v>141</v>
      </c>
      <c r="N499" s="65" t="s">
        <v>662</v>
      </c>
      <c r="O499" s="64">
        <v>250001146</v>
      </c>
      <c r="P499" s="94" t="s">
        <v>1194</v>
      </c>
      <c r="Q499" s="90">
        <v>1</v>
      </c>
      <c r="X499" s="65" t="s">
        <v>671</v>
      </c>
      <c r="Y499" s="65">
        <f>SUMPRODUCT(('[2]Prog 89'!$C$5:$C$10000=A499)*'[2]Prog 89'!$E$5:$F$10000)</f>
        <v>0</v>
      </c>
      <c r="Z499" s="65">
        <f>SUMPRODUCT(('[2]Prog 89'!$C$5:$C$10000=A499)*'[2]Prog 89'!$G$5:$H$10000)</f>
        <v>0</v>
      </c>
    </row>
    <row r="500" spans="1:26" ht="12.75" customHeight="1" x14ac:dyDescent="0.25">
      <c r="A500" s="64">
        <v>70116</v>
      </c>
      <c r="B500" s="81">
        <f>VLOOKUP(A500,'[2]Pop commune'!$A$4:$G$3833,7,FALSE)</f>
        <v>189</v>
      </c>
      <c r="C500" s="82">
        <f>VLOOKUP(A500,'[2]Pop commune'!$A$4:$H$3833,5,FALSE)</f>
        <v>129</v>
      </c>
      <c r="D500" s="83">
        <f t="shared" si="15"/>
        <v>60</v>
      </c>
      <c r="E500" s="83">
        <f>VLOOKUP(A500,'[2]Pop commune'!$A$4:$G$3833,6,FALSE)</f>
        <v>60</v>
      </c>
      <c r="F500" s="83">
        <f t="shared" si="16"/>
        <v>651</v>
      </c>
      <c r="G500" s="83">
        <f>VLOOKUP(A500,'[2]Pop commune'!$A$4:$G$3833,4,FALSE)</f>
        <v>651</v>
      </c>
      <c r="H500" s="64">
        <v>70</v>
      </c>
      <c r="I500" s="122">
        <v>700784317</v>
      </c>
      <c r="J500" s="91" t="s">
        <v>1196</v>
      </c>
      <c r="K500" s="91"/>
      <c r="L500" s="92" t="s">
        <v>864</v>
      </c>
      <c r="M500" s="65" t="s">
        <v>141</v>
      </c>
      <c r="N500" s="65" t="s">
        <v>662</v>
      </c>
      <c r="O500" s="64">
        <v>250001146</v>
      </c>
      <c r="P500" s="94" t="s">
        <v>1194</v>
      </c>
      <c r="Q500" s="90">
        <v>1</v>
      </c>
      <c r="X500" s="65" t="s">
        <v>671</v>
      </c>
      <c r="Y500" s="65">
        <f>SUMPRODUCT(('[2]Prog 89'!$C$5:$C$10000=A500)*'[2]Prog 89'!$E$5:$F$10000)</f>
        <v>0</v>
      </c>
      <c r="Z500" s="65">
        <f>SUMPRODUCT(('[2]Prog 89'!$C$5:$C$10000=A500)*'[2]Prog 89'!$G$5:$H$10000)</f>
        <v>0</v>
      </c>
    </row>
    <row r="501" spans="1:26" ht="12.75" customHeight="1" x14ac:dyDescent="0.25">
      <c r="A501" s="64">
        <v>70117</v>
      </c>
      <c r="B501" s="81">
        <f>VLOOKUP(A501,'[2]Pop commune'!$A$4:$G$3833,7,FALSE)</f>
        <v>311</v>
      </c>
      <c r="C501" s="82">
        <f>VLOOKUP(A501,'[2]Pop commune'!$A$4:$H$3833,5,FALSE)</f>
        <v>215</v>
      </c>
      <c r="D501" s="83">
        <f t="shared" si="15"/>
        <v>96</v>
      </c>
      <c r="E501" s="83">
        <f>VLOOKUP(A501,'[2]Pop commune'!$A$4:$G$3833,6,FALSE)</f>
        <v>96</v>
      </c>
      <c r="F501" s="83">
        <f t="shared" si="16"/>
        <v>1260</v>
      </c>
      <c r="G501" s="83">
        <f>VLOOKUP(A501,'[2]Pop commune'!$A$4:$G$3833,4,FALSE)</f>
        <v>1260</v>
      </c>
      <c r="H501" s="64">
        <v>70</v>
      </c>
      <c r="I501" s="122">
        <v>700784317</v>
      </c>
      <c r="J501" s="91" t="s">
        <v>1197</v>
      </c>
      <c r="K501" s="91"/>
      <c r="L501" s="92" t="s">
        <v>864</v>
      </c>
      <c r="M501" s="65" t="s">
        <v>141</v>
      </c>
      <c r="N501" s="65" t="s">
        <v>662</v>
      </c>
      <c r="O501" s="64">
        <v>250001146</v>
      </c>
      <c r="P501" s="94" t="s">
        <v>1194</v>
      </c>
      <c r="Q501" s="90">
        <v>1</v>
      </c>
      <c r="X501" s="65" t="s">
        <v>671</v>
      </c>
      <c r="Y501" s="65">
        <f>SUMPRODUCT(('[2]Prog 89'!$C$5:$C$10000=A501)*'[2]Prog 89'!$E$5:$F$10000)</f>
        <v>0</v>
      </c>
      <c r="Z501" s="65">
        <f>SUMPRODUCT(('[2]Prog 89'!$C$5:$C$10000=A501)*'[2]Prog 89'!$G$5:$H$10000)</f>
        <v>0</v>
      </c>
    </row>
    <row r="502" spans="1:26" ht="12.75" customHeight="1" x14ac:dyDescent="0.25">
      <c r="A502" s="64">
        <v>70121</v>
      </c>
      <c r="B502" s="81">
        <f>VLOOKUP(A502,'[2]Pop commune'!$A$4:$G$3833,7,FALSE)</f>
        <v>201.56018518518553</v>
      </c>
      <c r="C502" s="82">
        <f>VLOOKUP(A502,'[2]Pop commune'!$A$4:$H$3833,5,FALSE)</f>
        <v>130.96296296296319</v>
      </c>
      <c r="D502" s="83">
        <f t="shared" si="15"/>
        <v>70.597222222222342</v>
      </c>
      <c r="E502" s="83">
        <f>VLOOKUP(A502,'[2]Pop commune'!$A$4:$G$3833,6,FALSE)</f>
        <v>70.597222222222342</v>
      </c>
      <c r="F502" s="83">
        <f t="shared" si="16"/>
        <v>884.00000000000159</v>
      </c>
      <c r="G502" s="83">
        <f>VLOOKUP(A502,'[2]Pop commune'!$A$4:$G$3833,4,FALSE)</f>
        <v>884.00000000000159</v>
      </c>
      <c r="H502" s="64">
        <v>70</v>
      </c>
      <c r="I502" s="122">
        <v>700784317</v>
      </c>
      <c r="J502" s="91" t="s">
        <v>1198</v>
      </c>
      <c r="K502" s="91"/>
      <c r="L502" s="92" t="s">
        <v>1193</v>
      </c>
      <c r="M502" s="65" t="s">
        <v>141</v>
      </c>
      <c r="N502" s="65" t="s">
        <v>662</v>
      </c>
      <c r="O502" s="64">
        <v>250001146</v>
      </c>
      <c r="P502" s="94" t="s">
        <v>1194</v>
      </c>
      <c r="Q502" s="90">
        <v>1</v>
      </c>
      <c r="X502" s="65" t="s">
        <v>671</v>
      </c>
      <c r="Y502" s="65">
        <f>SUMPRODUCT(('[2]Prog 89'!$C$5:$C$10000=A502)*'[2]Prog 89'!$E$5:$F$10000)</f>
        <v>0</v>
      </c>
      <c r="Z502" s="65">
        <f>SUMPRODUCT(('[2]Prog 89'!$C$5:$C$10000=A502)*'[2]Prog 89'!$G$5:$H$10000)</f>
        <v>0</v>
      </c>
    </row>
    <row r="503" spans="1:26" ht="12.75" customHeight="1" x14ac:dyDescent="0.25">
      <c r="A503" s="64">
        <v>70147</v>
      </c>
      <c r="B503" s="81">
        <f>VLOOKUP(A503,'[2]Pop commune'!$A$4:$G$3833,7,FALSE)</f>
        <v>55.111111111111114</v>
      </c>
      <c r="C503" s="82">
        <f>VLOOKUP(A503,'[2]Pop commune'!$A$4:$H$3833,5,FALSE)</f>
        <v>34.974358974358978</v>
      </c>
      <c r="D503" s="83">
        <f t="shared" si="15"/>
        <v>20.13675213675214</v>
      </c>
      <c r="E503" s="83">
        <f>VLOOKUP(A503,'[2]Pop commune'!$A$4:$G$3833,6,FALSE)</f>
        <v>20.13675213675214</v>
      </c>
      <c r="F503" s="83">
        <f t="shared" si="16"/>
        <v>248</v>
      </c>
      <c r="G503" s="83">
        <f>VLOOKUP(A503,'[2]Pop commune'!$A$4:$G$3833,4,FALSE)</f>
        <v>248</v>
      </c>
      <c r="H503" s="64">
        <v>70</v>
      </c>
      <c r="I503" s="122">
        <v>700784317</v>
      </c>
      <c r="J503" s="91" t="s">
        <v>1199</v>
      </c>
      <c r="K503" s="91"/>
      <c r="L503" s="92" t="s">
        <v>1193</v>
      </c>
      <c r="M503" s="65" t="s">
        <v>141</v>
      </c>
      <c r="N503" s="65" t="s">
        <v>662</v>
      </c>
      <c r="O503" s="64">
        <v>250001146</v>
      </c>
      <c r="P503" s="94" t="s">
        <v>1194</v>
      </c>
      <c r="Q503" s="90">
        <v>1</v>
      </c>
      <c r="X503" s="65" t="s">
        <v>671</v>
      </c>
      <c r="Y503" s="65">
        <f>SUMPRODUCT(('[2]Prog 89'!$C$5:$C$10000=A503)*'[2]Prog 89'!$E$5:$F$10000)</f>
        <v>0</v>
      </c>
      <c r="Z503" s="65">
        <f>SUMPRODUCT(('[2]Prog 89'!$C$5:$C$10000=A503)*'[2]Prog 89'!$G$5:$H$10000)</f>
        <v>0</v>
      </c>
    </row>
    <row r="504" spans="1:26" ht="12.75" customHeight="1" x14ac:dyDescent="0.25">
      <c r="A504" s="64">
        <v>70149</v>
      </c>
      <c r="B504" s="81">
        <f>VLOOKUP(A504,'[2]Pop commune'!$A$4:$G$3833,7,FALSE)</f>
        <v>140.2252747252748</v>
      </c>
      <c r="C504" s="82">
        <f>VLOOKUP(A504,'[2]Pop commune'!$A$4:$H$3833,5,FALSE)</f>
        <v>100.44505494505501</v>
      </c>
      <c r="D504" s="83">
        <f t="shared" si="15"/>
        <v>39.780219780219809</v>
      </c>
      <c r="E504" s="83">
        <f>VLOOKUP(A504,'[2]Pop commune'!$A$4:$G$3833,6,FALSE)</f>
        <v>39.780219780219809</v>
      </c>
      <c r="F504" s="83">
        <f t="shared" si="16"/>
        <v>724</v>
      </c>
      <c r="G504" s="83">
        <f>VLOOKUP(A504,'[2]Pop commune'!$A$4:$G$3833,4,FALSE)</f>
        <v>724</v>
      </c>
      <c r="H504" s="64">
        <v>70</v>
      </c>
      <c r="I504" s="122">
        <v>700784317</v>
      </c>
      <c r="J504" s="91" t="s">
        <v>1200</v>
      </c>
      <c r="K504" s="91"/>
      <c r="L504" s="92" t="s">
        <v>1193</v>
      </c>
      <c r="M504" s="65" t="s">
        <v>141</v>
      </c>
      <c r="N504" s="65" t="s">
        <v>662</v>
      </c>
      <c r="O504" s="64">
        <v>250001146</v>
      </c>
      <c r="P504" s="94" t="s">
        <v>1194</v>
      </c>
      <c r="Q504" s="90">
        <v>1</v>
      </c>
      <c r="X504" s="65" t="s">
        <v>671</v>
      </c>
      <c r="Y504" s="65">
        <f>SUMPRODUCT(('[2]Prog 89'!$C$5:$C$10000=A504)*'[2]Prog 89'!$E$5:$F$10000)</f>
        <v>0</v>
      </c>
      <c r="Z504" s="65">
        <f>SUMPRODUCT(('[2]Prog 89'!$C$5:$C$10000=A504)*'[2]Prog 89'!$G$5:$H$10000)</f>
        <v>0</v>
      </c>
    </row>
    <row r="505" spans="1:26" ht="12.75" customHeight="1" x14ac:dyDescent="0.25">
      <c r="A505" s="64">
        <v>70160</v>
      </c>
      <c r="B505" s="81">
        <f>VLOOKUP(A505,'[2]Pop commune'!$A$4:$G$3833,7,FALSE)</f>
        <v>61.819767441860463</v>
      </c>
      <c r="C505" s="82">
        <f>VLOOKUP(A505,'[2]Pop commune'!$A$4:$H$3833,5,FALSE)</f>
        <v>45.866279069767437</v>
      </c>
      <c r="D505" s="83">
        <f t="shared" si="15"/>
        <v>15.953488372093027</v>
      </c>
      <c r="E505" s="83">
        <f>VLOOKUP(A505,'[2]Pop commune'!$A$4:$G$3833,6,FALSE)</f>
        <v>15.953488372093027</v>
      </c>
      <c r="F505" s="83">
        <f t="shared" si="16"/>
        <v>343</v>
      </c>
      <c r="G505" s="83">
        <f>VLOOKUP(A505,'[2]Pop commune'!$A$4:$G$3833,4,FALSE)</f>
        <v>343</v>
      </c>
      <c r="H505" s="64">
        <v>70</v>
      </c>
      <c r="I505" s="122">
        <v>700784317</v>
      </c>
      <c r="J505" s="91" t="s">
        <v>1201</v>
      </c>
      <c r="K505" s="91"/>
      <c r="L505" s="92" t="s">
        <v>1193</v>
      </c>
      <c r="M505" s="65" t="s">
        <v>141</v>
      </c>
      <c r="N505" s="65" t="s">
        <v>662</v>
      </c>
      <c r="O505" s="64">
        <v>250001146</v>
      </c>
      <c r="P505" s="94" t="s">
        <v>1194</v>
      </c>
      <c r="Q505" s="90">
        <v>1</v>
      </c>
      <c r="X505" s="65" t="s">
        <v>671</v>
      </c>
      <c r="Y505" s="65">
        <f>SUMPRODUCT(('[2]Prog 89'!$C$5:$C$10000=A505)*'[2]Prog 89'!$E$5:$F$10000)</f>
        <v>0</v>
      </c>
      <c r="Z505" s="65">
        <f>SUMPRODUCT(('[2]Prog 89'!$C$5:$C$10000=A505)*'[2]Prog 89'!$G$5:$H$10000)</f>
        <v>0</v>
      </c>
    </row>
    <row r="506" spans="1:26" ht="12.75" customHeight="1" x14ac:dyDescent="0.25">
      <c r="A506" s="64">
        <v>70182</v>
      </c>
      <c r="B506" s="81">
        <f>VLOOKUP(A506,'[2]Pop commune'!$A$4:$G$3833,7,FALSE)</f>
        <v>24.504950495049499</v>
      </c>
      <c r="C506" s="82">
        <f>VLOOKUP(A506,'[2]Pop commune'!$A$4:$H$3833,5,FALSE)</f>
        <v>20.584158415841578</v>
      </c>
      <c r="D506" s="83">
        <f t="shared" si="15"/>
        <v>3.9207920792079198</v>
      </c>
      <c r="E506" s="83">
        <f>VLOOKUP(A506,'[2]Pop commune'!$A$4:$G$3833,6,FALSE)</f>
        <v>3.9207920792079198</v>
      </c>
      <c r="F506" s="83">
        <f t="shared" si="16"/>
        <v>99</v>
      </c>
      <c r="G506" s="83">
        <f>VLOOKUP(A506,'[2]Pop commune'!$A$4:$G$3833,4,FALSE)</f>
        <v>99</v>
      </c>
      <c r="H506" s="64">
        <v>70</v>
      </c>
      <c r="I506" s="122">
        <v>700784317</v>
      </c>
      <c r="J506" s="91" t="s">
        <v>1202</v>
      </c>
      <c r="K506" s="91"/>
      <c r="L506" s="92" t="s">
        <v>1193</v>
      </c>
      <c r="M506" s="65" t="s">
        <v>141</v>
      </c>
      <c r="N506" s="65" t="s">
        <v>662</v>
      </c>
      <c r="O506" s="64">
        <v>250001146</v>
      </c>
      <c r="P506" s="94" t="s">
        <v>1194</v>
      </c>
      <c r="Q506" s="90">
        <v>1</v>
      </c>
      <c r="X506" s="65" t="s">
        <v>671</v>
      </c>
      <c r="Y506" s="65">
        <f>SUMPRODUCT(('[2]Prog 89'!$C$5:$C$10000=A506)*'[2]Prog 89'!$E$5:$F$10000)</f>
        <v>0</v>
      </c>
      <c r="Z506" s="65">
        <f>SUMPRODUCT(('[2]Prog 89'!$C$5:$C$10000=A506)*'[2]Prog 89'!$G$5:$H$10000)</f>
        <v>0</v>
      </c>
    </row>
    <row r="507" spans="1:26" ht="12.75" customHeight="1" x14ac:dyDescent="0.25">
      <c r="A507" s="64">
        <v>70184</v>
      </c>
      <c r="B507" s="81">
        <f>VLOOKUP(A507,'[2]Pop commune'!$A$4:$G$3833,7,FALSE)</f>
        <v>211.50222172506196</v>
      </c>
      <c r="C507" s="82">
        <f>VLOOKUP(A507,'[2]Pop commune'!$A$4:$H$3833,5,FALSE)</f>
        <v>115.949072480033</v>
      </c>
      <c r="D507" s="83">
        <f t="shared" si="15"/>
        <v>95.553149245028962</v>
      </c>
      <c r="E507" s="83">
        <f>VLOOKUP(A507,'[2]Pop commune'!$A$4:$G$3833,6,FALSE)</f>
        <v>95.553149245028962</v>
      </c>
      <c r="F507" s="83">
        <f t="shared" si="16"/>
        <v>761.00000000000091</v>
      </c>
      <c r="G507" s="83">
        <f>VLOOKUP(A507,'[2]Pop commune'!$A$4:$G$3833,4,FALSE)</f>
        <v>761.00000000000091</v>
      </c>
      <c r="H507" s="64">
        <v>70</v>
      </c>
      <c r="I507" s="122">
        <v>700784317</v>
      </c>
      <c r="J507" s="91" t="s">
        <v>1203</v>
      </c>
      <c r="K507" s="91"/>
      <c r="L507" s="92" t="s">
        <v>1193</v>
      </c>
      <c r="M507" s="65" t="s">
        <v>141</v>
      </c>
      <c r="N507" s="65" t="s">
        <v>662</v>
      </c>
      <c r="O507" s="64">
        <v>250001146</v>
      </c>
      <c r="P507" s="94" t="s">
        <v>1194</v>
      </c>
      <c r="Q507" s="90">
        <v>1</v>
      </c>
      <c r="X507" s="65" t="s">
        <v>671</v>
      </c>
      <c r="Y507" s="65">
        <f>SUMPRODUCT(('[2]Prog 89'!$C$5:$C$10000=A507)*'[2]Prog 89'!$E$5:$F$10000)</f>
        <v>0</v>
      </c>
      <c r="Z507" s="65">
        <f>SUMPRODUCT(('[2]Prog 89'!$C$5:$C$10000=A507)*'[2]Prog 89'!$G$5:$H$10000)</f>
        <v>0</v>
      </c>
    </row>
    <row r="508" spans="1:26" ht="12.75" customHeight="1" x14ac:dyDescent="0.25">
      <c r="A508" s="64">
        <v>70206</v>
      </c>
      <c r="B508" s="81">
        <f>VLOOKUP(A508,'[2]Pop commune'!$A$4:$G$3833,7,FALSE)</f>
        <v>125.763747454175</v>
      </c>
      <c r="C508" s="82">
        <f>VLOOKUP(A508,'[2]Pop commune'!$A$4:$H$3833,5,FALSE)</f>
        <v>80.488798370672001</v>
      </c>
      <c r="D508" s="83">
        <f t="shared" si="15"/>
        <v>45.274949083503003</v>
      </c>
      <c r="E508" s="83">
        <f>VLOOKUP(A508,'[2]Pop commune'!$A$4:$G$3833,6,FALSE)</f>
        <v>45.274949083503003</v>
      </c>
      <c r="F508" s="83">
        <f t="shared" si="16"/>
        <v>493.99999999999937</v>
      </c>
      <c r="G508" s="83">
        <f>VLOOKUP(A508,'[2]Pop commune'!$A$4:$G$3833,4,FALSE)</f>
        <v>493.99999999999937</v>
      </c>
      <c r="H508" s="64">
        <v>70</v>
      </c>
      <c r="I508" s="122">
        <v>700784317</v>
      </c>
      <c r="J508" s="91" t="s">
        <v>1204</v>
      </c>
      <c r="K508" s="91"/>
      <c r="L508" s="92" t="s">
        <v>864</v>
      </c>
      <c r="M508" s="65" t="s">
        <v>141</v>
      </c>
      <c r="N508" s="65" t="s">
        <v>662</v>
      </c>
      <c r="O508" s="64">
        <v>250001146</v>
      </c>
      <c r="P508" s="94" t="s">
        <v>1194</v>
      </c>
      <c r="Q508" s="90">
        <v>1</v>
      </c>
      <c r="X508" s="65" t="s">
        <v>671</v>
      </c>
      <c r="Y508" s="65">
        <f>SUMPRODUCT(('[2]Prog 89'!$C$5:$C$10000=A508)*'[2]Prog 89'!$E$5:$F$10000)</f>
        <v>0</v>
      </c>
      <c r="Z508" s="65">
        <f>SUMPRODUCT(('[2]Prog 89'!$C$5:$C$10000=A508)*'[2]Prog 89'!$G$5:$H$10000)</f>
        <v>0</v>
      </c>
    </row>
    <row r="509" spans="1:26" ht="12.75" customHeight="1" x14ac:dyDescent="0.25">
      <c r="A509" s="64">
        <v>70221</v>
      </c>
      <c r="B509" s="81">
        <f>VLOOKUP(A509,'[2]Pop commune'!$A$4:$G$3833,7,FALSE)</f>
        <v>73.69127516778552</v>
      </c>
      <c r="C509" s="82">
        <f>VLOOKUP(A509,'[2]Pop commune'!$A$4:$H$3833,5,FALSE)</f>
        <v>47.08053691275186</v>
      </c>
      <c r="D509" s="83">
        <f t="shared" si="15"/>
        <v>26.61073825503366</v>
      </c>
      <c r="E509" s="83">
        <f>VLOOKUP(A509,'[2]Pop commune'!$A$4:$G$3833,6,FALSE)</f>
        <v>26.61073825503366</v>
      </c>
      <c r="F509" s="83">
        <f t="shared" si="16"/>
        <v>305.00000000000119</v>
      </c>
      <c r="G509" s="83">
        <f>VLOOKUP(A509,'[2]Pop commune'!$A$4:$G$3833,4,FALSE)</f>
        <v>305.00000000000119</v>
      </c>
      <c r="H509" s="64">
        <v>70</v>
      </c>
      <c r="I509" s="122">
        <v>700784317</v>
      </c>
      <c r="J509" s="91" t="s">
        <v>1205</v>
      </c>
      <c r="K509" s="91"/>
      <c r="L509" s="92" t="s">
        <v>1193</v>
      </c>
      <c r="M509" s="65" t="s">
        <v>141</v>
      </c>
      <c r="N509" s="65" t="s">
        <v>662</v>
      </c>
      <c r="O509" s="64">
        <v>250001146</v>
      </c>
      <c r="P509" s="94" t="s">
        <v>1194</v>
      </c>
      <c r="Q509" s="90">
        <v>1</v>
      </c>
      <c r="X509" s="65" t="s">
        <v>671</v>
      </c>
      <c r="Y509" s="65">
        <f>SUMPRODUCT(('[2]Prog 89'!$C$5:$C$10000=A509)*'[2]Prog 89'!$E$5:$F$10000)</f>
        <v>0</v>
      </c>
      <c r="Z509" s="65">
        <f>SUMPRODUCT(('[2]Prog 89'!$C$5:$C$10000=A509)*'[2]Prog 89'!$G$5:$H$10000)</f>
        <v>0</v>
      </c>
    </row>
    <row r="510" spans="1:26" ht="12.75" customHeight="1" x14ac:dyDescent="0.25">
      <c r="A510" s="64">
        <v>70285</v>
      </c>
      <c r="B510" s="81">
        <f>VLOOKUP(A510,'[2]Pop commune'!$A$4:$G$3833,7,FALSE)</f>
        <v>2721.0417865646473</v>
      </c>
      <c r="C510" s="82">
        <f>VLOOKUP(A510,'[2]Pop commune'!$A$4:$H$3833,5,FALSE)</f>
        <v>1809.478721190588</v>
      </c>
      <c r="D510" s="83">
        <f t="shared" si="15"/>
        <v>911.56306537405931</v>
      </c>
      <c r="E510" s="83">
        <f>VLOOKUP(A510,'[2]Pop commune'!$A$4:$G$3833,6,FALSE)</f>
        <v>911.56306537405931</v>
      </c>
      <c r="F510" s="83">
        <f t="shared" si="16"/>
        <v>9896</v>
      </c>
      <c r="G510" s="83">
        <f>VLOOKUP(A510,'[2]Pop commune'!$A$4:$G$3833,4,FALSE)</f>
        <v>9896</v>
      </c>
      <c r="H510" s="64">
        <v>70</v>
      </c>
      <c r="I510" s="122">
        <v>700784317</v>
      </c>
      <c r="J510" s="91" t="s">
        <v>1206</v>
      </c>
      <c r="K510" s="91"/>
      <c r="L510" s="92" t="s">
        <v>1206</v>
      </c>
      <c r="M510" s="65" t="s">
        <v>141</v>
      </c>
      <c r="N510" s="65" t="s">
        <v>662</v>
      </c>
      <c r="O510" s="64">
        <v>250001146</v>
      </c>
      <c r="P510" s="94" t="s">
        <v>1194</v>
      </c>
      <c r="Q510" s="90">
        <v>1</v>
      </c>
      <c r="X510" s="65" t="s">
        <v>671</v>
      </c>
      <c r="Y510" s="65">
        <f>SUMPRODUCT(('[2]Prog 89'!$C$5:$C$10000=A510)*'[2]Prog 89'!$E$5:$F$10000)</f>
        <v>0</v>
      </c>
      <c r="Z510" s="65">
        <f>SUMPRODUCT(('[2]Prog 89'!$C$5:$C$10000=A510)*'[2]Prog 89'!$G$5:$H$10000)</f>
        <v>0</v>
      </c>
    </row>
    <row r="511" spans="1:26" ht="12.75" customHeight="1" x14ac:dyDescent="0.25">
      <c r="A511" s="64">
        <v>70306</v>
      </c>
      <c r="B511" s="81">
        <f>VLOOKUP(A511,'[2]Pop commune'!$A$4:$G$3833,7,FALSE)</f>
        <v>124.47247706422014</v>
      </c>
      <c r="C511" s="82">
        <f>VLOOKUP(A511,'[2]Pop commune'!$A$4:$H$3833,5,FALSE)</f>
        <v>77.098623853210981</v>
      </c>
      <c r="D511" s="83">
        <f t="shared" si="15"/>
        <v>47.373853211009163</v>
      </c>
      <c r="E511" s="83">
        <f>VLOOKUP(A511,'[2]Pop commune'!$A$4:$G$3833,6,FALSE)</f>
        <v>47.373853211009163</v>
      </c>
      <c r="F511" s="83">
        <f t="shared" si="16"/>
        <v>405</v>
      </c>
      <c r="G511" s="83">
        <f>VLOOKUP(A511,'[2]Pop commune'!$A$4:$G$3833,4,FALSE)</f>
        <v>405</v>
      </c>
      <c r="H511" s="64">
        <v>70</v>
      </c>
      <c r="I511" s="122">
        <v>700784317</v>
      </c>
      <c r="J511" s="91" t="s">
        <v>1207</v>
      </c>
      <c r="K511" s="91"/>
      <c r="L511" s="92" t="s">
        <v>1010</v>
      </c>
      <c r="M511" s="65" t="s">
        <v>141</v>
      </c>
      <c r="N511" s="65" t="s">
        <v>662</v>
      </c>
      <c r="O511" s="64">
        <v>250001146</v>
      </c>
      <c r="P511" s="94" t="s">
        <v>1194</v>
      </c>
      <c r="Q511" s="90">
        <v>1</v>
      </c>
      <c r="X511" s="65" t="s">
        <v>671</v>
      </c>
      <c r="Y511" s="65">
        <f>SUMPRODUCT(('[2]Prog 89'!$C$5:$C$10000=A511)*'[2]Prog 89'!$E$5:$F$10000)</f>
        <v>0</v>
      </c>
      <c r="Z511" s="65">
        <f>SUMPRODUCT(('[2]Prog 89'!$C$5:$C$10000=A511)*'[2]Prog 89'!$G$5:$H$10000)</f>
        <v>0</v>
      </c>
    </row>
    <row r="512" spans="1:26" ht="12.75" customHeight="1" x14ac:dyDescent="0.25">
      <c r="A512" s="64">
        <v>70312</v>
      </c>
      <c r="B512" s="81">
        <f>VLOOKUP(A512,'[2]Pop commune'!$A$4:$G$3833,7,FALSE)</f>
        <v>207.11392405063242</v>
      </c>
      <c r="C512" s="82">
        <f>VLOOKUP(A512,'[2]Pop commune'!$A$4:$H$3833,5,FALSE)</f>
        <v>146.6202531645566</v>
      </c>
      <c r="D512" s="83">
        <f t="shared" si="15"/>
        <v>60.493670886075805</v>
      </c>
      <c r="E512" s="83">
        <f>VLOOKUP(A512,'[2]Pop commune'!$A$4:$G$3833,6,FALSE)</f>
        <v>60.493670886075805</v>
      </c>
      <c r="F512" s="83">
        <f t="shared" si="16"/>
        <v>728.99999999999818</v>
      </c>
      <c r="G512" s="83">
        <f>VLOOKUP(A512,'[2]Pop commune'!$A$4:$G$3833,4,FALSE)</f>
        <v>728.99999999999818</v>
      </c>
      <c r="H512" s="64">
        <v>70</v>
      </c>
      <c r="I512" s="122">
        <v>700784317</v>
      </c>
      <c r="J512" s="91" t="s">
        <v>1208</v>
      </c>
      <c r="K512" s="91"/>
      <c r="L512" s="92" t="s">
        <v>864</v>
      </c>
      <c r="M512" s="65" t="s">
        <v>141</v>
      </c>
      <c r="N512" s="65" t="s">
        <v>662</v>
      </c>
      <c r="O512" s="64">
        <v>250001146</v>
      </c>
      <c r="P512" s="94" t="s">
        <v>1194</v>
      </c>
      <c r="Q512" s="90">
        <v>1</v>
      </c>
      <c r="X512" s="65" t="s">
        <v>671</v>
      </c>
      <c r="Y512" s="65">
        <f>SUMPRODUCT(('[2]Prog 89'!$C$5:$C$10000=A512)*'[2]Prog 89'!$E$5:$F$10000)</f>
        <v>0</v>
      </c>
      <c r="Z512" s="65">
        <f>SUMPRODUCT(('[2]Prog 89'!$C$5:$C$10000=A512)*'[2]Prog 89'!$G$5:$H$10000)</f>
        <v>0</v>
      </c>
    </row>
    <row r="513" spans="1:26" ht="12.75" customHeight="1" x14ac:dyDescent="0.25">
      <c r="A513" s="64">
        <v>70330</v>
      </c>
      <c r="B513" s="81">
        <f>VLOOKUP(A513,'[2]Pop commune'!$A$4:$G$3833,7,FALSE)</f>
        <v>41.713675213675209</v>
      </c>
      <c r="C513" s="82">
        <f>VLOOKUP(A513,'[2]Pop commune'!$A$4:$H$3833,5,FALSE)</f>
        <v>32.012820512820511</v>
      </c>
      <c r="D513" s="83">
        <f t="shared" si="15"/>
        <v>9.7008547008547001</v>
      </c>
      <c r="E513" s="83">
        <f>VLOOKUP(A513,'[2]Pop commune'!$A$4:$G$3833,6,FALSE)</f>
        <v>9.7008547008547001</v>
      </c>
      <c r="F513" s="83">
        <f t="shared" si="16"/>
        <v>227</v>
      </c>
      <c r="G513" s="83">
        <f>VLOOKUP(A513,'[2]Pop commune'!$A$4:$G$3833,4,FALSE)</f>
        <v>227</v>
      </c>
      <c r="H513" s="64">
        <v>70</v>
      </c>
      <c r="I513" s="122">
        <v>700784317</v>
      </c>
      <c r="J513" s="91" t="s">
        <v>1209</v>
      </c>
      <c r="K513" s="91"/>
      <c r="L513" s="92" t="s">
        <v>864</v>
      </c>
      <c r="M513" s="65" t="s">
        <v>141</v>
      </c>
      <c r="N513" s="65" t="s">
        <v>662</v>
      </c>
      <c r="O513" s="64">
        <v>250001146</v>
      </c>
      <c r="P513" s="94" t="s">
        <v>1194</v>
      </c>
      <c r="Q513" s="90">
        <v>1</v>
      </c>
      <c r="X513" s="65" t="s">
        <v>671</v>
      </c>
      <c r="Y513" s="65">
        <f>SUMPRODUCT(('[2]Prog 89'!$C$5:$C$10000=A513)*'[2]Prog 89'!$E$5:$F$10000)</f>
        <v>0</v>
      </c>
      <c r="Z513" s="65">
        <f>SUMPRODUCT(('[2]Prog 89'!$C$5:$C$10000=A513)*'[2]Prog 89'!$G$5:$H$10000)</f>
        <v>0</v>
      </c>
    </row>
    <row r="514" spans="1:26" ht="12.75" customHeight="1" x14ac:dyDescent="0.25">
      <c r="A514" s="64">
        <v>70477</v>
      </c>
      <c r="B514" s="81">
        <f>VLOOKUP(A514,'[2]Pop commune'!$A$4:$G$3833,7,FALSE)</f>
        <v>207.05665349143683</v>
      </c>
      <c r="C514" s="82">
        <f>VLOOKUP(A514,'[2]Pop commune'!$A$4:$H$3833,5,FALSE)</f>
        <v>151.70487483531016</v>
      </c>
      <c r="D514" s="83">
        <f t="shared" si="15"/>
        <v>55.351778656126676</v>
      </c>
      <c r="E514" s="83">
        <f>VLOOKUP(A514,'[2]Pop commune'!$A$4:$G$3833,6,FALSE)</f>
        <v>55.351778656126676</v>
      </c>
      <c r="F514" s="83">
        <f t="shared" si="16"/>
        <v>778.00000000000273</v>
      </c>
      <c r="G514" s="83">
        <f>VLOOKUP(A514,'[2]Pop commune'!$A$4:$G$3833,4,FALSE)</f>
        <v>778.00000000000273</v>
      </c>
      <c r="H514" s="64">
        <v>70</v>
      </c>
      <c r="I514" s="122">
        <v>700784317</v>
      </c>
      <c r="J514" s="91" t="s">
        <v>1210</v>
      </c>
      <c r="K514" s="91"/>
      <c r="L514" s="92" t="s">
        <v>1193</v>
      </c>
      <c r="M514" s="65" t="s">
        <v>141</v>
      </c>
      <c r="N514" s="65" t="s">
        <v>662</v>
      </c>
      <c r="O514" s="64">
        <v>250001146</v>
      </c>
      <c r="P514" s="94" t="s">
        <v>1194</v>
      </c>
      <c r="Q514" s="90">
        <v>1</v>
      </c>
      <c r="X514" s="65" t="s">
        <v>671</v>
      </c>
      <c r="Y514" s="65">
        <f>SUMPRODUCT(('[2]Prog 89'!$C$5:$C$10000=A514)*'[2]Prog 89'!$E$5:$F$10000)</f>
        <v>0</v>
      </c>
      <c r="Z514" s="65">
        <f>SUMPRODUCT(('[2]Prog 89'!$C$5:$C$10000=A514)*'[2]Prog 89'!$G$5:$H$10000)</f>
        <v>0</v>
      </c>
    </row>
    <row r="515" spans="1:26" ht="12.75" customHeight="1" x14ac:dyDescent="0.25">
      <c r="A515" s="64">
        <v>70497</v>
      </c>
      <c r="B515" s="81">
        <f>VLOOKUP(A515,'[2]Pop commune'!$A$4:$G$3833,7,FALSE)</f>
        <v>111.8032786885245</v>
      </c>
      <c r="C515" s="82">
        <f>VLOOKUP(A515,'[2]Pop commune'!$A$4:$H$3833,5,FALSE)</f>
        <v>79.278688524590095</v>
      </c>
      <c r="D515" s="83">
        <f t="shared" si="15"/>
        <v>32.524590163934398</v>
      </c>
      <c r="E515" s="83">
        <f>VLOOKUP(A515,'[2]Pop commune'!$A$4:$G$3833,6,FALSE)</f>
        <v>32.524590163934398</v>
      </c>
      <c r="F515" s="83">
        <f t="shared" si="16"/>
        <v>496</v>
      </c>
      <c r="G515" s="83">
        <f>VLOOKUP(A515,'[2]Pop commune'!$A$4:$G$3833,4,FALSE)</f>
        <v>496</v>
      </c>
      <c r="H515" s="64">
        <v>70</v>
      </c>
      <c r="I515" s="122">
        <v>700784317</v>
      </c>
      <c r="J515" s="91" t="s">
        <v>1211</v>
      </c>
      <c r="K515" s="91"/>
      <c r="L515" s="92" t="s">
        <v>1193</v>
      </c>
      <c r="M515" s="65" t="s">
        <v>141</v>
      </c>
      <c r="N515" s="65" t="s">
        <v>662</v>
      </c>
      <c r="O515" s="64">
        <v>250001146</v>
      </c>
      <c r="P515" s="94" t="s">
        <v>1194</v>
      </c>
      <c r="Q515" s="90">
        <v>1</v>
      </c>
      <c r="X515" s="65" t="s">
        <v>671</v>
      </c>
      <c r="Y515" s="65">
        <f>SUMPRODUCT(('[2]Prog 89'!$C$5:$C$10000=A515)*'[2]Prog 89'!$E$5:$F$10000)</f>
        <v>0</v>
      </c>
      <c r="Z515" s="65">
        <f>SUMPRODUCT(('[2]Prog 89'!$C$5:$C$10000=A515)*'[2]Prog 89'!$G$5:$H$10000)</f>
        <v>0</v>
      </c>
    </row>
    <row r="516" spans="1:26" ht="12.75" customHeight="1" x14ac:dyDescent="0.25">
      <c r="A516" s="64">
        <v>70506</v>
      </c>
      <c r="B516" s="81">
        <f>VLOOKUP(A516,'[2]Pop commune'!$A$4:$G$3833,7,FALSE)</f>
        <v>90.727762803234299</v>
      </c>
      <c r="C516" s="82">
        <f>VLOOKUP(A516,'[2]Pop commune'!$A$4:$H$3833,5,FALSE)</f>
        <v>66.533692722371825</v>
      </c>
      <c r="D516" s="83">
        <f t="shared" si="15"/>
        <v>24.194070080862481</v>
      </c>
      <c r="E516" s="83">
        <f>VLOOKUP(A516,'[2]Pop commune'!$A$4:$G$3833,6,FALSE)</f>
        <v>24.194070080862481</v>
      </c>
      <c r="F516" s="83">
        <f t="shared" si="16"/>
        <v>373.9999999999992</v>
      </c>
      <c r="G516" s="83">
        <f>VLOOKUP(A516,'[2]Pop commune'!$A$4:$G$3833,4,FALSE)</f>
        <v>373.9999999999992</v>
      </c>
      <c r="H516" s="64">
        <v>70</v>
      </c>
      <c r="I516" s="122">
        <v>700784317</v>
      </c>
      <c r="J516" s="91" t="s">
        <v>1212</v>
      </c>
      <c r="K516" s="91"/>
      <c r="L516" s="92" t="s">
        <v>1193</v>
      </c>
      <c r="M516" s="65" t="s">
        <v>141</v>
      </c>
      <c r="N516" s="65" t="s">
        <v>662</v>
      </c>
      <c r="O516" s="64">
        <v>250001146</v>
      </c>
      <c r="P516" s="94" t="s">
        <v>1194</v>
      </c>
      <c r="Q516" s="90">
        <v>1</v>
      </c>
      <c r="X516" s="65" t="s">
        <v>671</v>
      </c>
      <c r="Y516" s="65">
        <f>SUMPRODUCT(('[2]Prog 89'!$C$5:$C$10000=A516)*'[2]Prog 89'!$E$5:$F$10000)</f>
        <v>0</v>
      </c>
      <c r="Z516" s="65">
        <f>SUMPRODUCT(('[2]Prog 89'!$C$5:$C$10000=A516)*'[2]Prog 89'!$G$5:$H$10000)</f>
        <v>0</v>
      </c>
    </row>
    <row r="517" spans="1:26" ht="12.75" customHeight="1" x14ac:dyDescent="0.25">
      <c r="A517" s="64">
        <v>70547</v>
      </c>
      <c r="B517" s="81">
        <f>VLOOKUP(A517,'[2]Pop commune'!$A$4:$G$3833,7,FALSE)</f>
        <v>34.24864864864864</v>
      </c>
      <c r="C517" s="82">
        <f>VLOOKUP(A517,'[2]Pop commune'!$A$4:$H$3833,5,FALSE)</f>
        <v>24.616216216216209</v>
      </c>
      <c r="D517" s="83">
        <f t="shared" ref="D517:D580" si="17">E517/Q517</f>
        <v>9.6324324324324309</v>
      </c>
      <c r="E517" s="83">
        <f>VLOOKUP(A517,'[2]Pop commune'!$A$4:$G$3833,6,FALSE)</f>
        <v>9.6324324324324309</v>
      </c>
      <c r="F517" s="83">
        <f t="shared" ref="F517:F580" si="18">G517/Q517</f>
        <v>198</v>
      </c>
      <c r="G517" s="83">
        <f>VLOOKUP(A517,'[2]Pop commune'!$A$4:$G$3833,4,FALSE)</f>
        <v>198</v>
      </c>
      <c r="H517" s="64">
        <v>70</v>
      </c>
      <c r="I517" s="122">
        <v>700784317</v>
      </c>
      <c r="J517" s="91" t="s">
        <v>1213</v>
      </c>
      <c r="K517" s="91"/>
      <c r="L517" s="92" t="s">
        <v>1193</v>
      </c>
      <c r="M517" s="65" t="s">
        <v>141</v>
      </c>
      <c r="N517" s="65" t="s">
        <v>662</v>
      </c>
      <c r="O517" s="64">
        <v>250001146</v>
      </c>
      <c r="P517" s="94" t="s">
        <v>1194</v>
      </c>
      <c r="Q517" s="90">
        <v>1</v>
      </c>
      <c r="X517" s="65" t="s">
        <v>671</v>
      </c>
      <c r="Y517" s="65">
        <f>SUMPRODUCT(('[2]Prog 89'!$C$5:$C$10000=A517)*'[2]Prog 89'!$E$5:$F$10000)</f>
        <v>0</v>
      </c>
      <c r="Z517" s="65">
        <f>SUMPRODUCT(('[2]Prog 89'!$C$5:$C$10000=A517)*'[2]Prog 89'!$G$5:$H$10000)</f>
        <v>0</v>
      </c>
    </row>
    <row r="518" spans="1:26" ht="12.75" customHeight="1" x14ac:dyDescent="0.25">
      <c r="A518" s="64">
        <v>70567</v>
      </c>
      <c r="B518" s="81">
        <f>VLOOKUP(A518,'[2]Pop commune'!$A$4:$G$3833,7,FALSE)</f>
        <v>38.345588235294201</v>
      </c>
      <c r="C518" s="82">
        <f>VLOOKUP(A518,'[2]Pop commune'!$A$4:$H$3833,5,FALSE)</f>
        <v>25.19852941176476</v>
      </c>
      <c r="D518" s="83">
        <f t="shared" si="17"/>
        <v>13.14705882352944</v>
      </c>
      <c r="E518" s="83">
        <f>VLOOKUP(A518,'[2]Pop commune'!$A$4:$G$3833,6,FALSE)</f>
        <v>13.14705882352944</v>
      </c>
      <c r="F518" s="83">
        <f t="shared" si="18"/>
        <v>149</v>
      </c>
      <c r="G518" s="83">
        <f>VLOOKUP(A518,'[2]Pop commune'!$A$4:$G$3833,4,FALSE)</f>
        <v>149</v>
      </c>
      <c r="H518" s="64">
        <v>70</v>
      </c>
      <c r="I518" s="122">
        <v>700784317</v>
      </c>
      <c r="J518" s="91" t="s">
        <v>1214</v>
      </c>
      <c r="K518" s="91"/>
      <c r="L518" s="92" t="s">
        <v>1193</v>
      </c>
      <c r="M518" s="65" t="s">
        <v>141</v>
      </c>
      <c r="N518" s="65" t="s">
        <v>662</v>
      </c>
      <c r="O518" s="64">
        <v>250001146</v>
      </c>
      <c r="P518" s="94" t="s">
        <v>1194</v>
      </c>
      <c r="Q518" s="90">
        <v>1</v>
      </c>
      <c r="X518" s="65" t="s">
        <v>671</v>
      </c>
      <c r="Y518" s="65">
        <f>SUMPRODUCT(('[2]Prog 89'!$C$5:$C$10000=A518)*'[2]Prog 89'!$E$5:$F$10000)</f>
        <v>0</v>
      </c>
      <c r="Z518" s="65">
        <f>SUMPRODUCT(('[2]Prog 89'!$C$5:$C$10000=A518)*'[2]Prog 89'!$G$5:$H$10000)</f>
        <v>0</v>
      </c>
    </row>
    <row r="519" spans="1:26" ht="12.75" customHeight="1" x14ac:dyDescent="0.25">
      <c r="A519" s="64">
        <v>70579</v>
      </c>
      <c r="B519" s="81">
        <f>VLOOKUP(A519,'[2]Pop commune'!$A$4:$G$3833,7,FALSE)</f>
        <v>137.10629067245128</v>
      </c>
      <c r="C519" s="82">
        <f>VLOOKUP(A519,'[2]Pop commune'!$A$4:$H$3833,5,FALSE)</f>
        <v>101.63123644251633</v>
      </c>
      <c r="D519" s="83">
        <f t="shared" si="17"/>
        <v>35.475054229934941</v>
      </c>
      <c r="E519" s="83">
        <f>VLOOKUP(A519,'[2]Pop commune'!$A$4:$G$3833,6,FALSE)</f>
        <v>35.475054229934941</v>
      </c>
      <c r="F519" s="83">
        <f t="shared" si="18"/>
        <v>442</v>
      </c>
      <c r="G519" s="83">
        <f>VLOOKUP(A519,'[2]Pop commune'!$A$4:$G$3833,4,FALSE)</f>
        <v>442</v>
      </c>
      <c r="H519" s="64">
        <v>70</v>
      </c>
      <c r="I519" s="122">
        <v>700784317</v>
      </c>
      <c r="J519" s="91" t="s">
        <v>1215</v>
      </c>
      <c r="K519" s="91"/>
      <c r="L519" s="92" t="s">
        <v>1193</v>
      </c>
      <c r="M519" s="65" t="s">
        <v>141</v>
      </c>
      <c r="N519" s="65" t="s">
        <v>662</v>
      </c>
      <c r="O519" s="64">
        <v>250001146</v>
      </c>
      <c r="P519" s="94" t="s">
        <v>1194</v>
      </c>
      <c r="Q519" s="90">
        <v>1</v>
      </c>
      <c r="X519" s="65" t="s">
        <v>671</v>
      </c>
      <c r="Y519" s="65">
        <f>SUMPRODUCT(('[2]Prog 89'!$C$5:$C$10000=A519)*'[2]Prog 89'!$E$5:$F$10000)</f>
        <v>0</v>
      </c>
      <c r="Z519" s="65">
        <f>SUMPRODUCT(('[2]Prog 89'!$C$5:$C$10000=A519)*'[2]Prog 89'!$G$5:$H$10000)</f>
        <v>0</v>
      </c>
    </row>
    <row r="520" spans="1:26" ht="12.75" customHeight="1" x14ac:dyDescent="0.25">
      <c r="A520" s="64">
        <v>71224</v>
      </c>
      <c r="B520" s="81">
        <f>VLOOKUP(A520,'[2]Pop commune'!$A$4:$G$3833,7,FALSE)</f>
        <v>26.337662337662259</v>
      </c>
      <c r="C520" s="82">
        <f>VLOOKUP(A520,'[2]Pop commune'!$A$4:$H$3833,5,FALSE)</f>
        <v>21.272727272727209</v>
      </c>
      <c r="D520" s="83">
        <f t="shared" si="17"/>
        <v>5.0649350649350495</v>
      </c>
      <c r="E520" s="83">
        <f>VLOOKUP(A520,'[2]Pop commune'!$A$4:$G$3833,6,FALSE)</f>
        <v>5.0649350649350495</v>
      </c>
      <c r="F520" s="83">
        <f t="shared" si="18"/>
        <v>77.999999999999773</v>
      </c>
      <c r="G520" s="83">
        <f>VLOOKUP(A520,'[2]Pop commune'!$A$4:$G$3833,4,FALSE)</f>
        <v>77.999999999999773</v>
      </c>
      <c r="H520" s="64">
        <v>71</v>
      </c>
      <c r="I520" s="122">
        <v>710974635</v>
      </c>
      <c r="J520" s="65" t="s">
        <v>1216</v>
      </c>
      <c r="K520" s="121" t="s">
        <v>4793</v>
      </c>
      <c r="L520" s="103" t="s">
        <v>1217</v>
      </c>
      <c r="M520" s="101" t="s">
        <v>1218</v>
      </c>
      <c r="N520" s="65" t="s">
        <v>662</v>
      </c>
      <c r="O520" s="64">
        <v>710001488</v>
      </c>
      <c r="P520" s="94" t="s">
        <v>1219</v>
      </c>
      <c r="Q520" s="90">
        <v>1</v>
      </c>
      <c r="R520" s="65">
        <v>59</v>
      </c>
      <c r="S520" s="65">
        <v>59</v>
      </c>
      <c r="T520" s="65">
        <v>2</v>
      </c>
      <c r="U520" s="65">
        <v>2</v>
      </c>
      <c r="X520" s="65" t="s">
        <v>671</v>
      </c>
      <c r="Y520" s="65">
        <f>SUMPRODUCT(('[2]Prog 89'!$C$5:$C$10000=A520)*'[2]Prog 89'!$E$5:$F$10000)</f>
        <v>0</v>
      </c>
      <c r="Z520" s="65">
        <f>SUMPRODUCT(('[2]Prog 89'!$C$5:$C$10000=A520)*'[2]Prog 89'!$G$5:$H$10000)</f>
        <v>0</v>
      </c>
    </row>
    <row r="521" spans="1:26" ht="12.75" customHeight="1" x14ac:dyDescent="0.25">
      <c r="A521" s="64">
        <v>71232</v>
      </c>
      <c r="B521" s="81">
        <f>VLOOKUP(A521,'[2]Pop commune'!$A$4:$G$3833,7,FALSE)</f>
        <v>48</v>
      </c>
      <c r="C521" s="82">
        <f>VLOOKUP(A521,'[2]Pop commune'!$A$4:$H$3833,5,FALSE)</f>
        <v>35</v>
      </c>
      <c r="D521" s="83">
        <f t="shared" si="17"/>
        <v>13</v>
      </c>
      <c r="E521" s="83">
        <f>VLOOKUP(A521,'[2]Pop commune'!$A$4:$G$3833,6,FALSE)</f>
        <v>13</v>
      </c>
      <c r="F521" s="83">
        <f t="shared" si="18"/>
        <v>210</v>
      </c>
      <c r="G521" s="83">
        <f>VLOOKUP(A521,'[2]Pop commune'!$A$4:$G$3833,4,FALSE)</f>
        <v>210</v>
      </c>
      <c r="H521" s="64">
        <v>71</v>
      </c>
      <c r="I521" s="122">
        <v>710974635</v>
      </c>
      <c r="J521" s="65" t="s">
        <v>1220</v>
      </c>
      <c r="L521" s="103" t="s">
        <v>1221</v>
      </c>
      <c r="M521" s="101" t="s">
        <v>1218</v>
      </c>
      <c r="N521" s="65" t="s">
        <v>662</v>
      </c>
      <c r="O521" s="64">
        <v>710001488</v>
      </c>
      <c r="P521" s="94" t="s">
        <v>1219</v>
      </c>
      <c r="Q521" s="90">
        <v>1</v>
      </c>
      <c r="X521" s="65" t="s">
        <v>671</v>
      </c>
      <c r="Y521" s="65">
        <f>SUMPRODUCT(('[2]Prog 89'!$C$5:$C$10000=A521)*'[2]Prog 89'!$E$5:$F$10000)</f>
        <v>0</v>
      </c>
      <c r="Z521" s="65">
        <f>SUMPRODUCT(('[2]Prog 89'!$C$5:$C$10000=A521)*'[2]Prog 89'!$G$5:$H$10000)</f>
        <v>0</v>
      </c>
    </row>
    <row r="522" spans="1:26" ht="12.75" customHeight="1" x14ac:dyDescent="0.25">
      <c r="A522" s="64">
        <v>71233</v>
      </c>
      <c r="B522" s="81">
        <f>VLOOKUP(A522,'[2]Pop commune'!$A$4:$G$3833,7,FALSE)</f>
        <v>79.528428093645303</v>
      </c>
      <c r="C522" s="82">
        <f>VLOOKUP(A522,'[2]Pop commune'!$A$4:$H$3833,5,FALSE)</f>
        <v>51.341137123745703</v>
      </c>
      <c r="D522" s="83">
        <f t="shared" si="17"/>
        <v>28.1872909698996</v>
      </c>
      <c r="E522" s="83">
        <f>VLOOKUP(A522,'[2]Pop commune'!$A$4:$G$3833,6,FALSE)</f>
        <v>28.1872909698996</v>
      </c>
      <c r="F522" s="83">
        <f t="shared" si="18"/>
        <v>300.99999999999932</v>
      </c>
      <c r="G522" s="83">
        <f>VLOOKUP(A522,'[2]Pop commune'!$A$4:$G$3833,4,FALSE)</f>
        <v>300.99999999999932</v>
      </c>
      <c r="H522" s="64">
        <v>71</v>
      </c>
      <c r="I522" s="122">
        <v>710974635</v>
      </c>
      <c r="J522" s="65" t="s">
        <v>1222</v>
      </c>
      <c r="L522" s="103" t="s">
        <v>1221</v>
      </c>
      <c r="M522" s="101" t="s">
        <v>1218</v>
      </c>
      <c r="N522" s="65" t="s">
        <v>662</v>
      </c>
      <c r="O522" s="64">
        <v>710001488</v>
      </c>
      <c r="P522" s="94" t="s">
        <v>1219</v>
      </c>
      <c r="Q522" s="90">
        <v>1</v>
      </c>
      <c r="X522" s="65" t="s">
        <v>671</v>
      </c>
      <c r="Y522" s="65">
        <f>SUMPRODUCT(('[2]Prog 89'!$C$5:$C$10000=A522)*'[2]Prog 89'!$E$5:$F$10000)</f>
        <v>0</v>
      </c>
      <c r="Z522" s="65">
        <f>SUMPRODUCT(('[2]Prog 89'!$C$5:$C$10000=A522)*'[2]Prog 89'!$G$5:$H$10000)</f>
        <v>0</v>
      </c>
    </row>
    <row r="523" spans="1:26" ht="12.75" customHeight="1" x14ac:dyDescent="0.25">
      <c r="A523" s="64">
        <v>71285</v>
      </c>
      <c r="B523" s="81">
        <f>VLOOKUP(A523,'[2]Pop commune'!$A$4:$G$3833,7,FALSE)</f>
        <v>140</v>
      </c>
      <c r="C523" s="82">
        <f>VLOOKUP(A523,'[2]Pop commune'!$A$4:$H$3833,5,FALSE)</f>
        <v>98</v>
      </c>
      <c r="D523" s="83">
        <f t="shared" si="17"/>
        <v>42</v>
      </c>
      <c r="E523" s="83">
        <f>VLOOKUP(A523,'[2]Pop commune'!$A$4:$G$3833,6,FALSE)</f>
        <v>42</v>
      </c>
      <c r="F523" s="83">
        <f t="shared" si="18"/>
        <v>425</v>
      </c>
      <c r="G523" s="83">
        <f>VLOOKUP(A523,'[2]Pop commune'!$A$4:$G$3833,4,FALSE)</f>
        <v>425</v>
      </c>
      <c r="H523" s="64">
        <v>71</v>
      </c>
      <c r="I523" s="122">
        <v>710974635</v>
      </c>
      <c r="J523" s="65" t="s">
        <v>1223</v>
      </c>
      <c r="L523" s="103" t="s">
        <v>1217</v>
      </c>
      <c r="M523" s="101" t="s">
        <v>1218</v>
      </c>
      <c r="N523" s="65" t="s">
        <v>662</v>
      </c>
      <c r="O523" s="64">
        <v>710001488</v>
      </c>
      <c r="P523" s="94" t="s">
        <v>1219</v>
      </c>
      <c r="Q523" s="90">
        <v>1</v>
      </c>
      <c r="X523" s="65" t="s">
        <v>671</v>
      </c>
      <c r="Y523" s="65">
        <f>SUMPRODUCT(('[2]Prog 89'!$C$5:$C$10000=A523)*'[2]Prog 89'!$E$5:$F$10000)</f>
        <v>0</v>
      </c>
      <c r="Z523" s="65">
        <f>SUMPRODUCT(('[2]Prog 89'!$C$5:$C$10000=A523)*'[2]Prog 89'!$G$5:$H$10000)</f>
        <v>0</v>
      </c>
    </row>
    <row r="524" spans="1:26" ht="12.75" customHeight="1" x14ac:dyDescent="0.25">
      <c r="A524" s="64">
        <v>71331</v>
      </c>
      <c r="B524" s="81">
        <f>VLOOKUP(A524,'[2]Pop commune'!$A$4:$G$3833,7,FALSE)</f>
        <v>27.290322580645082</v>
      </c>
      <c r="C524" s="82">
        <f>VLOOKUP(A524,'[2]Pop commune'!$A$4:$H$3833,5,FALSE)</f>
        <v>24.258064516128961</v>
      </c>
      <c r="D524" s="83">
        <f t="shared" si="17"/>
        <v>3.0322580645161201</v>
      </c>
      <c r="E524" s="83">
        <f>VLOOKUP(A524,'[2]Pop commune'!$A$4:$G$3833,6,FALSE)</f>
        <v>3.0322580645161201</v>
      </c>
      <c r="F524" s="83">
        <f t="shared" si="18"/>
        <v>93.999999999999716</v>
      </c>
      <c r="G524" s="83">
        <f>VLOOKUP(A524,'[2]Pop commune'!$A$4:$G$3833,4,FALSE)</f>
        <v>93.999999999999716</v>
      </c>
      <c r="H524" s="64">
        <v>71</v>
      </c>
      <c r="I524" s="122">
        <v>710974635</v>
      </c>
      <c r="J524" s="65" t="s">
        <v>1224</v>
      </c>
      <c r="L524" s="103" t="s">
        <v>1221</v>
      </c>
      <c r="M524" s="101" t="s">
        <v>1218</v>
      </c>
      <c r="N524" s="65" t="s">
        <v>662</v>
      </c>
      <c r="O524" s="64">
        <v>710001488</v>
      </c>
      <c r="P524" s="94" t="s">
        <v>1219</v>
      </c>
      <c r="Q524" s="90">
        <v>1</v>
      </c>
      <c r="X524" s="65" t="s">
        <v>671</v>
      </c>
      <c r="Y524" s="65">
        <f>SUMPRODUCT(('[2]Prog 89'!$C$5:$C$10000=A524)*'[2]Prog 89'!$E$5:$F$10000)</f>
        <v>0</v>
      </c>
      <c r="Z524" s="65">
        <f>SUMPRODUCT(('[2]Prog 89'!$C$5:$C$10000=A524)*'[2]Prog 89'!$G$5:$H$10000)</f>
        <v>0</v>
      </c>
    </row>
    <row r="525" spans="1:26" ht="12.75" customHeight="1" x14ac:dyDescent="0.25">
      <c r="A525" s="64">
        <v>71334</v>
      </c>
      <c r="B525" s="81">
        <f>VLOOKUP(A525,'[2]Pop commune'!$A$4:$G$3833,7,FALSE)</f>
        <v>74.745591939546614</v>
      </c>
      <c r="C525" s="82">
        <f>VLOOKUP(A525,'[2]Pop commune'!$A$4:$H$3833,5,FALSE)</f>
        <v>51.513853904282129</v>
      </c>
      <c r="D525" s="83">
        <f t="shared" si="17"/>
        <v>23.231738035264492</v>
      </c>
      <c r="E525" s="83">
        <f>VLOOKUP(A525,'[2]Pop commune'!$A$4:$G$3833,6,FALSE)</f>
        <v>23.231738035264492</v>
      </c>
      <c r="F525" s="83">
        <f t="shared" si="18"/>
        <v>401</v>
      </c>
      <c r="G525" s="83">
        <f>VLOOKUP(A525,'[2]Pop commune'!$A$4:$G$3833,4,FALSE)</f>
        <v>401</v>
      </c>
      <c r="H525" s="64">
        <v>71</v>
      </c>
      <c r="I525" s="122">
        <v>710974635</v>
      </c>
      <c r="J525" s="65" t="s">
        <v>1225</v>
      </c>
      <c r="L525" s="103" t="s">
        <v>1217</v>
      </c>
      <c r="M525" s="101" t="s">
        <v>1218</v>
      </c>
      <c r="N525" s="65" t="s">
        <v>662</v>
      </c>
      <c r="O525" s="64">
        <v>710001488</v>
      </c>
      <c r="P525" s="94" t="s">
        <v>1219</v>
      </c>
      <c r="Q525" s="90">
        <v>1</v>
      </c>
      <c r="X525" s="65" t="s">
        <v>671</v>
      </c>
      <c r="Y525" s="65">
        <f>SUMPRODUCT(('[2]Prog 89'!$C$5:$C$10000=A525)*'[2]Prog 89'!$E$5:$F$10000)</f>
        <v>0</v>
      </c>
      <c r="Z525" s="65">
        <f>SUMPRODUCT(('[2]Prog 89'!$C$5:$C$10000=A525)*'[2]Prog 89'!$G$5:$H$10000)</f>
        <v>0</v>
      </c>
    </row>
    <row r="526" spans="1:26" ht="12.75" customHeight="1" x14ac:dyDescent="0.25">
      <c r="A526" s="64">
        <v>71340</v>
      </c>
      <c r="B526" s="81">
        <f>VLOOKUP(A526,'[2]Pop commune'!$A$4:$G$3833,7,FALSE)</f>
        <v>427.62861384284275</v>
      </c>
      <c r="C526" s="82">
        <f>VLOOKUP(A526,'[2]Pop commune'!$A$4:$H$3833,5,FALSE)</f>
        <v>259.95057268404827</v>
      </c>
      <c r="D526" s="83">
        <f t="shared" si="17"/>
        <v>167.67804115879449</v>
      </c>
      <c r="E526" s="83">
        <f>VLOOKUP(A526,'[2]Pop commune'!$A$4:$G$3833,6,FALSE)</f>
        <v>167.67804115879449</v>
      </c>
      <c r="F526" s="83">
        <f t="shared" si="18"/>
        <v>1528</v>
      </c>
      <c r="G526" s="83">
        <f>VLOOKUP(A526,'[2]Pop commune'!$A$4:$G$3833,4,FALSE)</f>
        <v>1528</v>
      </c>
      <c r="H526" s="64">
        <v>71</v>
      </c>
      <c r="I526" s="122">
        <v>710974635</v>
      </c>
      <c r="J526" s="65" t="s">
        <v>1226</v>
      </c>
      <c r="L526" s="103" t="s">
        <v>1217</v>
      </c>
      <c r="M526" s="101" t="s">
        <v>1218</v>
      </c>
      <c r="N526" s="65" t="s">
        <v>662</v>
      </c>
      <c r="O526" s="64">
        <v>710001488</v>
      </c>
      <c r="P526" s="94" t="s">
        <v>1219</v>
      </c>
      <c r="Q526" s="90">
        <v>1</v>
      </c>
      <c r="X526" s="65" t="s">
        <v>671</v>
      </c>
      <c r="Y526" s="65">
        <f>SUMPRODUCT(('[2]Prog 89'!$C$5:$C$10000=A526)*'[2]Prog 89'!$E$5:$F$10000)</f>
        <v>0</v>
      </c>
      <c r="Z526" s="65">
        <f>SUMPRODUCT(('[2]Prog 89'!$C$5:$C$10000=A526)*'[2]Prog 89'!$G$5:$H$10000)</f>
        <v>0</v>
      </c>
    </row>
    <row r="527" spans="1:26" ht="12.75" customHeight="1" x14ac:dyDescent="0.25">
      <c r="A527" s="64">
        <v>71342</v>
      </c>
      <c r="B527" s="81">
        <f>VLOOKUP(A527,'[2]Pop commune'!$A$4:$G$3833,7,FALSE)</f>
        <v>3660.8550384497021</v>
      </c>
      <c r="C527" s="82">
        <f>VLOOKUP(A527,'[2]Pop commune'!$A$4:$H$3833,5,FALSE)</f>
        <v>1885.0386492973169</v>
      </c>
      <c r="D527" s="83">
        <f t="shared" si="17"/>
        <v>1775.8163891523855</v>
      </c>
      <c r="E527" s="83">
        <f>VLOOKUP(A527,'[2]Pop commune'!$A$4:$G$3833,6,FALSE)</f>
        <v>1775.8163891523855</v>
      </c>
      <c r="F527" s="83">
        <f t="shared" si="18"/>
        <v>9064</v>
      </c>
      <c r="G527" s="83">
        <f>VLOOKUP(A527,'[2]Pop commune'!$A$4:$G$3833,4,FALSE)</f>
        <v>9064</v>
      </c>
      <c r="H527" s="64">
        <v>71</v>
      </c>
      <c r="I527" s="122">
        <v>710974635</v>
      </c>
      <c r="J527" s="65" t="s">
        <v>1227</v>
      </c>
      <c r="L527" s="103" t="s">
        <v>1221</v>
      </c>
      <c r="M527" s="101" t="s">
        <v>1218</v>
      </c>
      <c r="N527" s="65" t="s">
        <v>662</v>
      </c>
      <c r="O527" s="64">
        <v>710001488</v>
      </c>
      <c r="P527" s="94" t="s">
        <v>1219</v>
      </c>
      <c r="Q527" s="90">
        <v>1</v>
      </c>
      <c r="X527" s="65" t="s">
        <v>671</v>
      </c>
      <c r="Y527" s="65">
        <f>SUMPRODUCT(('[2]Prog 89'!$C$5:$C$10000=A527)*'[2]Prog 89'!$E$5:$F$10000)</f>
        <v>0</v>
      </c>
      <c r="Z527" s="65">
        <f>SUMPRODUCT(('[2]Prog 89'!$C$5:$C$10000=A527)*'[2]Prog 89'!$G$5:$H$10000)</f>
        <v>0</v>
      </c>
    </row>
    <row r="528" spans="1:26" ht="12.75" customHeight="1" x14ac:dyDescent="0.25">
      <c r="A528" s="64">
        <v>71354</v>
      </c>
      <c r="B528" s="81">
        <f>VLOOKUP(A528,'[2]Pop commune'!$A$4:$G$3833,7,FALSE)</f>
        <v>167.88461538461581</v>
      </c>
      <c r="C528" s="82">
        <f>VLOOKUP(A528,'[2]Pop commune'!$A$4:$H$3833,5,FALSE)</f>
        <v>108.87062937062964</v>
      </c>
      <c r="D528" s="83">
        <f t="shared" si="17"/>
        <v>59.013986013986163</v>
      </c>
      <c r="E528" s="83">
        <f>VLOOKUP(A528,'[2]Pop commune'!$A$4:$G$3833,6,FALSE)</f>
        <v>59.013986013986163</v>
      </c>
      <c r="F528" s="83">
        <f t="shared" si="18"/>
        <v>582.00000000000148</v>
      </c>
      <c r="G528" s="83">
        <f>VLOOKUP(A528,'[2]Pop commune'!$A$4:$G$3833,4,FALSE)</f>
        <v>582.00000000000148</v>
      </c>
      <c r="H528" s="64">
        <v>71</v>
      </c>
      <c r="I528" s="122">
        <v>710974635</v>
      </c>
      <c r="J528" s="65" t="s">
        <v>1228</v>
      </c>
      <c r="L528" s="103" t="s">
        <v>1221</v>
      </c>
      <c r="M528" s="101" t="s">
        <v>1218</v>
      </c>
      <c r="N528" s="65" t="s">
        <v>662</v>
      </c>
      <c r="O528" s="64">
        <v>710001488</v>
      </c>
      <c r="P528" s="94" t="s">
        <v>1219</v>
      </c>
      <c r="Q528" s="90">
        <v>1</v>
      </c>
      <c r="X528" s="65" t="s">
        <v>671</v>
      </c>
      <c r="Y528" s="65">
        <f>SUMPRODUCT(('[2]Prog 89'!$C$5:$C$10000=A528)*'[2]Prog 89'!$E$5:$F$10000)</f>
        <v>0</v>
      </c>
      <c r="Z528" s="65">
        <f>SUMPRODUCT(('[2]Prog 89'!$C$5:$C$10000=A528)*'[2]Prog 89'!$G$5:$H$10000)</f>
        <v>0</v>
      </c>
    </row>
    <row r="529" spans="1:26" ht="12.75" customHeight="1" x14ac:dyDescent="0.25">
      <c r="A529" s="64">
        <v>71388</v>
      </c>
      <c r="B529" s="81">
        <f>VLOOKUP(A529,'[2]Pop commune'!$A$4:$G$3833,7,FALSE)</f>
        <v>101.45228215767601</v>
      </c>
      <c r="C529" s="82">
        <f>VLOOKUP(A529,'[2]Pop commune'!$A$4:$H$3833,5,FALSE)</f>
        <v>64.929460580912647</v>
      </c>
      <c r="D529" s="83">
        <f t="shared" si="17"/>
        <v>36.522821576763363</v>
      </c>
      <c r="E529" s="83">
        <f>VLOOKUP(A529,'[2]Pop commune'!$A$4:$G$3833,6,FALSE)</f>
        <v>36.522821576763363</v>
      </c>
      <c r="F529" s="83">
        <f t="shared" si="18"/>
        <v>488.99999999999829</v>
      </c>
      <c r="G529" s="83">
        <f>VLOOKUP(A529,'[2]Pop commune'!$A$4:$G$3833,4,FALSE)</f>
        <v>488.99999999999829</v>
      </c>
      <c r="H529" s="64">
        <v>71</v>
      </c>
      <c r="I529" s="122">
        <v>710974635</v>
      </c>
      <c r="J529" s="65" t="s">
        <v>1229</v>
      </c>
      <c r="L529" s="103" t="s">
        <v>1217</v>
      </c>
      <c r="M529" s="101" t="s">
        <v>1218</v>
      </c>
      <c r="N529" s="65" t="s">
        <v>662</v>
      </c>
      <c r="O529" s="64">
        <v>710001488</v>
      </c>
      <c r="P529" s="94" t="s">
        <v>1219</v>
      </c>
      <c r="Q529" s="90">
        <v>1</v>
      </c>
      <c r="X529" s="65" t="s">
        <v>671</v>
      </c>
      <c r="Y529" s="65">
        <f>SUMPRODUCT(('[2]Prog 89'!$C$5:$C$10000=A529)*'[2]Prog 89'!$E$5:$F$10000)</f>
        <v>0</v>
      </c>
      <c r="Z529" s="65">
        <f>SUMPRODUCT(('[2]Prog 89'!$C$5:$C$10000=A529)*'[2]Prog 89'!$G$5:$H$10000)</f>
        <v>0</v>
      </c>
    </row>
    <row r="530" spans="1:26" ht="12.75" customHeight="1" x14ac:dyDescent="0.25">
      <c r="A530" s="64">
        <v>71395</v>
      </c>
      <c r="B530" s="81">
        <f>VLOOKUP(A530,'[2]Pop commune'!$A$4:$G$3833,7,FALSE)</f>
        <v>65.32828282828315</v>
      </c>
      <c r="C530" s="82">
        <f>VLOOKUP(A530,'[2]Pop commune'!$A$4:$H$3833,5,FALSE)</f>
        <v>44.222222222222442</v>
      </c>
      <c r="D530" s="83">
        <f t="shared" si="17"/>
        <v>21.106060606060709</v>
      </c>
      <c r="E530" s="83">
        <f>VLOOKUP(A530,'[2]Pop commune'!$A$4:$G$3833,6,FALSE)</f>
        <v>21.106060606060709</v>
      </c>
      <c r="F530" s="83">
        <f t="shared" si="18"/>
        <v>199.00000000000097</v>
      </c>
      <c r="G530" s="83">
        <f>VLOOKUP(A530,'[2]Pop commune'!$A$4:$G$3833,4,FALSE)</f>
        <v>199.00000000000097</v>
      </c>
      <c r="H530" s="64">
        <v>71</v>
      </c>
      <c r="I530" s="122">
        <v>710974635</v>
      </c>
      <c r="J530" s="65" t="s">
        <v>1230</v>
      </c>
      <c r="L530" s="103" t="s">
        <v>1217</v>
      </c>
      <c r="M530" s="101" t="s">
        <v>1218</v>
      </c>
      <c r="N530" s="65" t="s">
        <v>662</v>
      </c>
      <c r="O530" s="64">
        <v>710001488</v>
      </c>
      <c r="P530" s="94" t="s">
        <v>1219</v>
      </c>
      <c r="Q530" s="90">
        <v>1</v>
      </c>
      <c r="X530" s="65" t="s">
        <v>671</v>
      </c>
      <c r="Y530" s="65">
        <f>SUMPRODUCT(('[2]Prog 89'!$C$5:$C$10000=A530)*'[2]Prog 89'!$E$5:$F$10000)</f>
        <v>0</v>
      </c>
      <c r="Z530" s="65">
        <f>SUMPRODUCT(('[2]Prog 89'!$C$5:$C$10000=A530)*'[2]Prog 89'!$G$5:$H$10000)</f>
        <v>0</v>
      </c>
    </row>
    <row r="531" spans="1:26" ht="12.75" customHeight="1" x14ac:dyDescent="0.25">
      <c r="A531" s="64">
        <v>71439</v>
      </c>
      <c r="B531" s="81">
        <f>VLOOKUP(A531,'[2]Pop commune'!$A$4:$G$3833,7,FALSE)</f>
        <v>171.27014925373209</v>
      </c>
      <c r="C531" s="82">
        <f>VLOOKUP(A531,'[2]Pop commune'!$A$4:$H$3833,5,FALSE)</f>
        <v>137.82686567164239</v>
      </c>
      <c r="D531" s="83">
        <f t="shared" si="17"/>
        <v>33.443283582089698</v>
      </c>
      <c r="E531" s="83">
        <f>VLOOKUP(A531,'[2]Pop commune'!$A$4:$G$3833,6,FALSE)</f>
        <v>33.443283582089698</v>
      </c>
      <c r="F531" s="83">
        <f t="shared" si="18"/>
        <v>679.00000000000296</v>
      </c>
      <c r="G531" s="83">
        <f>VLOOKUP(A531,'[2]Pop commune'!$A$4:$G$3833,4,FALSE)</f>
        <v>679.00000000000296</v>
      </c>
      <c r="H531" s="64">
        <v>71</v>
      </c>
      <c r="I531" s="122">
        <v>710974635</v>
      </c>
      <c r="J531" s="65" t="s">
        <v>1231</v>
      </c>
      <c r="L531" s="103" t="s">
        <v>1221</v>
      </c>
      <c r="M531" s="101" t="s">
        <v>1218</v>
      </c>
      <c r="N531" s="65" t="s">
        <v>662</v>
      </c>
      <c r="O531" s="64">
        <v>710001488</v>
      </c>
      <c r="P531" s="94" t="s">
        <v>1219</v>
      </c>
      <c r="Q531" s="90">
        <v>1</v>
      </c>
      <c r="X531" s="65" t="s">
        <v>671</v>
      </c>
      <c r="Y531" s="65">
        <f>SUMPRODUCT(('[2]Prog 89'!$C$5:$C$10000=A531)*'[2]Prog 89'!$E$5:$F$10000)</f>
        <v>0</v>
      </c>
      <c r="Z531" s="65">
        <f>SUMPRODUCT(('[2]Prog 89'!$C$5:$C$10000=A531)*'[2]Prog 89'!$G$5:$H$10000)</f>
        <v>0</v>
      </c>
    </row>
    <row r="532" spans="1:26" ht="12.75" customHeight="1" x14ac:dyDescent="0.25">
      <c r="A532" s="64">
        <v>71490</v>
      </c>
      <c r="B532" s="81">
        <f>VLOOKUP(A532,'[2]Pop commune'!$A$4:$G$3833,7,FALSE)</f>
        <v>203.5964740450533</v>
      </c>
      <c r="C532" s="82">
        <f>VLOOKUP(A532,'[2]Pop commune'!$A$4:$H$3833,5,FALSE)</f>
        <v>141.41429970617003</v>
      </c>
      <c r="D532" s="83">
        <f t="shared" si="17"/>
        <v>62.182174338883279</v>
      </c>
      <c r="E532" s="83">
        <f>VLOOKUP(A532,'[2]Pop commune'!$A$4:$G$3833,6,FALSE)</f>
        <v>62.182174338883279</v>
      </c>
      <c r="F532" s="83">
        <f t="shared" si="18"/>
        <v>1024</v>
      </c>
      <c r="G532" s="83">
        <f>VLOOKUP(A532,'[2]Pop commune'!$A$4:$G$3833,4,FALSE)</f>
        <v>1024</v>
      </c>
      <c r="H532" s="64">
        <v>71</v>
      </c>
      <c r="I532" s="122">
        <v>710974635</v>
      </c>
      <c r="J532" s="65" t="s">
        <v>1232</v>
      </c>
      <c r="L532" s="103" t="s">
        <v>1217</v>
      </c>
      <c r="M532" s="101" t="s">
        <v>1218</v>
      </c>
      <c r="N532" s="65" t="s">
        <v>662</v>
      </c>
      <c r="O532" s="64">
        <v>710001488</v>
      </c>
      <c r="P532" s="94" t="s">
        <v>1219</v>
      </c>
      <c r="Q532" s="90">
        <v>1</v>
      </c>
      <c r="X532" s="65" t="s">
        <v>671</v>
      </c>
      <c r="Y532" s="65">
        <f>SUMPRODUCT(('[2]Prog 89'!$C$5:$C$10000=A532)*'[2]Prog 89'!$E$5:$F$10000)</f>
        <v>0</v>
      </c>
      <c r="Z532" s="65">
        <f>SUMPRODUCT(('[2]Prog 89'!$C$5:$C$10000=A532)*'[2]Prog 89'!$G$5:$H$10000)</f>
        <v>0</v>
      </c>
    </row>
    <row r="533" spans="1:26" ht="12.75" customHeight="1" x14ac:dyDescent="0.25">
      <c r="A533" s="64">
        <v>71491</v>
      </c>
      <c r="B533" s="81">
        <f>VLOOKUP(A533,'[2]Pop commune'!$A$4:$G$3833,7,FALSE)</f>
        <v>380</v>
      </c>
      <c r="C533" s="82">
        <f>VLOOKUP(A533,'[2]Pop commune'!$A$4:$H$3833,5,FALSE)</f>
        <v>237</v>
      </c>
      <c r="D533" s="83">
        <f t="shared" si="17"/>
        <v>143</v>
      </c>
      <c r="E533" s="83">
        <f>VLOOKUP(A533,'[2]Pop commune'!$A$4:$G$3833,6,FALSE)</f>
        <v>143</v>
      </c>
      <c r="F533" s="83">
        <f t="shared" si="18"/>
        <v>1147</v>
      </c>
      <c r="G533" s="83">
        <f>VLOOKUP(A533,'[2]Pop commune'!$A$4:$G$3833,4,FALSE)</f>
        <v>1147</v>
      </c>
      <c r="H533" s="64">
        <v>71</v>
      </c>
      <c r="I533" s="122">
        <v>710974635</v>
      </c>
      <c r="J533" s="65" t="s">
        <v>1233</v>
      </c>
      <c r="L533" s="103" t="s">
        <v>1221</v>
      </c>
      <c r="M533" s="101" t="s">
        <v>1218</v>
      </c>
      <c r="N533" s="65" t="s">
        <v>662</v>
      </c>
      <c r="O533" s="64">
        <v>710001488</v>
      </c>
      <c r="P533" s="94" t="s">
        <v>1219</v>
      </c>
      <c r="Q533" s="90">
        <v>1</v>
      </c>
      <c r="X533" s="65" t="s">
        <v>671</v>
      </c>
      <c r="Y533" s="65">
        <f>SUMPRODUCT(('[2]Prog 89'!$C$5:$C$10000=A533)*'[2]Prog 89'!$E$5:$F$10000)</f>
        <v>0</v>
      </c>
      <c r="Z533" s="65">
        <f>SUMPRODUCT(('[2]Prog 89'!$C$5:$C$10000=A533)*'[2]Prog 89'!$G$5:$H$10000)</f>
        <v>0</v>
      </c>
    </row>
    <row r="534" spans="1:26" ht="12.75" customHeight="1" x14ac:dyDescent="0.25">
      <c r="A534" s="64">
        <v>71573</v>
      </c>
      <c r="B534" s="81">
        <f>VLOOKUP(A534,'[2]Pop commune'!$A$4:$G$3833,7,FALSE)</f>
        <v>71.802030456852961</v>
      </c>
      <c r="C534" s="82">
        <f>VLOOKUP(A534,'[2]Pop commune'!$A$4:$H$3833,5,FALSE)</f>
        <v>47.868020304568638</v>
      </c>
      <c r="D534" s="83">
        <f t="shared" si="17"/>
        <v>23.934010152284319</v>
      </c>
      <c r="E534" s="83">
        <f>VLOOKUP(A534,'[2]Pop commune'!$A$4:$G$3833,6,FALSE)</f>
        <v>23.934010152284319</v>
      </c>
      <c r="F534" s="83">
        <f t="shared" si="18"/>
        <v>205</v>
      </c>
      <c r="G534" s="83">
        <f>VLOOKUP(A534,'[2]Pop commune'!$A$4:$G$3833,4,FALSE)</f>
        <v>205</v>
      </c>
      <c r="H534" s="64">
        <v>71</v>
      </c>
      <c r="I534" s="122">
        <v>710974635</v>
      </c>
      <c r="J534" s="65" t="s">
        <v>1234</v>
      </c>
      <c r="L534" s="73" t="s">
        <v>1221</v>
      </c>
      <c r="M534" s="101" t="s">
        <v>1218</v>
      </c>
      <c r="N534" s="65" t="s">
        <v>662</v>
      </c>
      <c r="O534" s="64">
        <v>710001488</v>
      </c>
      <c r="P534" s="94" t="s">
        <v>1219</v>
      </c>
      <c r="Q534" s="90">
        <v>1</v>
      </c>
      <c r="X534" s="65" t="s">
        <v>671</v>
      </c>
      <c r="Y534" s="65">
        <f>SUMPRODUCT(('[2]Prog 89'!$C$5:$C$10000=A534)*'[2]Prog 89'!$E$5:$F$10000)</f>
        <v>0</v>
      </c>
      <c r="Z534" s="65">
        <f>SUMPRODUCT(('[2]Prog 89'!$C$5:$C$10000=A534)*'[2]Prog 89'!$G$5:$H$10000)</f>
        <v>0</v>
      </c>
    </row>
    <row r="535" spans="1:26" ht="12.75" customHeight="1" x14ac:dyDescent="0.25">
      <c r="A535" s="64">
        <v>71588</v>
      </c>
      <c r="B535" s="81">
        <f>VLOOKUP(A535,'[2]Pop commune'!$A$4:$G$3833,7,FALSE)</f>
        <v>260.49865229110532</v>
      </c>
      <c r="C535" s="82">
        <f>VLOOKUP(A535,'[2]Pop commune'!$A$4:$H$3833,5,FALSE)</f>
        <v>188.9892183288411</v>
      </c>
      <c r="D535" s="83">
        <f t="shared" si="17"/>
        <v>71.509433962264197</v>
      </c>
      <c r="E535" s="83">
        <f>VLOOKUP(A535,'[2]Pop commune'!$A$4:$G$3833,6,FALSE)</f>
        <v>71.509433962264197</v>
      </c>
      <c r="F535" s="83">
        <f t="shared" si="18"/>
        <v>1137</v>
      </c>
      <c r="G535" s="83">
        <f>VLOOKUP(A535,'[2]Pop commune'!$A$4:$G$3833,4,FALSE)</f>
        <v>1137</v>
      </c>
      <c r="H535" s="64">
        <v>71</v>
      </c>
      <c r="I535" s="122">
        <v>710974635</v>
      </c>
      <c r="J535" s="65" t="s">
        <v>1235</v>
      </c>
      <c r="L535" s="73" t="s">
        <v>1221</v>
      </c>
      <c r="M535" s="101" t="s">
        <v>1218</v>
      </c>
      <c r="N535" s="65" t="s">
        <v>662</v>
      </c>
      <c r="O535" s="64">
        <v>710001488</v>
      </c>
      <c r="P535" s="94" t="s">
        <v>1219</v>
      </c>
      <c r="Q535" s="90">
        <v>1</v>
      </c>
      <c r="X535" s="65" t="s">
        <v>671</v>
      </c>
      <c r="Y535" s="65">
        <f>SUMPRODUCT(('[2]Prog 89'!$C$5:$C$10000=A535)*'[2]Prog 89'!$E$5:$F$10000)</f>
        <v>0</v>
      </c>
      <c r="Z535" s="65">
        <f>SUMPRODUCT(('[2]Prog 89'!$C$5:$C$10000=A535)*'[2]Prog 89'!$G$5:$H$10000)</f>
        <v>0</v>
      </c>
    </row>
    <row r="536" spans="1:26" ht="12.75" customHeight="1" x14ac:dyDescent="0.25">
      <c r="A536" s="64">
        <v>71590</v>
      </c>
      <c r="B536" s="81">
        <f>VLOOKUP(A536,'[2]Pop commune'!$A$4:$G$3833,7,FALSE)</f>
        <v>157.02283849918439</v>
      </c>
      <c r="C536" s="82">
        <f>VLOOKUP(A536,'[2]Pop commune'!$A$4:$H$3833,5,FALSE)</f>
        <v>122.57911908646008</v>
      </c>
      <c r="D536" s="83">
        <f t="shared" si="17"/>
        <v>34.44371941272432</v>
      </c>
      <c r="E536" s="83">
        <f>VLOOKUP(A536,'[2]Pop commune'!$A$4:$G$3833,6,FALSE)</f>
        <v>34.44371941272432</v>
      </c>
      <c r="F536" s="83">
        <f t="shared" si="18"/>
        <v>621</v>
      </c>
      <c r="G536" s="83">
        <f>VLOOKUP(A536,'[2]Pop commune'!$A$4:$G$3833,4,FALSE)</f>
        <v>621</v>
      </c>
      <c r="H536" s="64">
        <v>71</v>
      </c>
      <c r="I536" s="122">
        <v>710974635</v>
      </c>
      <c r="J536" s="65" t="s">
        <v>1236</v>
      </c>
      <c r="L536" s="73" t="s">
        <v>1221</v>
      </c>
      <c r="M536" s="101" t="s">
        <v>1218</v>
      </c>
      <c r="N536" s="65" t="s">
        <v>662</v>
      </c>
      <c r="O536" s="64">
        <v>710001488</v>
      </c>
      <c r="P536" s="94" t="s">
        <v>1219</v>
      </c>
      <c r="Q536" s="90">
        <v>1</v>
      </c>
      <c r="X536" s="65" t="s">
        <v>671</v>
      </c>
      <c r="Y536" s="65">
        <f>SUMPRODUCT(('[2]Prog 89'!$C$5:$C$10000=A536)*'[2]Prog 89'!$E$5:$F$10000)</f>
        <v>0</v>
      </c>
      <c r="Z536" s="65">
        <f>SUMPRODUCT(('[2]Prog 89'!$C$5:$C$10000=A536)*'[2]Prog 89'!$G$5:$H$10000)</f>
        <v>0</v>
      </c>
    </row>
    <row r="537" spans="1:26" ht="12.75" customHeight="1" x14ac:dyDescent="0.25">
      <c r="A537" s="64">
        <v>25033</v>
      </c>
      <c r="B537" s="81">
        <f>VLOOKUP(A537,'[2]Pop commune'!$A$4:$G$3833,7,FALSE)</f>
        <v>164</v>
      </c>
      <c r="C537" s="82">
        <f>VLOOKUP(A537,'[2]Pop commune'!$A$4:$H$3833,5,FALSE)</f>
        <v>118</v>
      </c>
      <c r="D537" s="83">
        <f t="shared" si="17"/>
        <v>46</v>
      </c>
      <c r="E537" s="83">
        <f>VLOOKUP(A537,'[2]Pop commune'!$A$4:$G$3833,6,FALSE)</f>
        <v>46</v>
      </c>
      <c r="F537" s="83">
        <f t="shared" si="18"/>
        <v>550</v>
      </c>
      <c r="G537" s="83">
        <f>VLOOKUP(A537,'[2]Pop commune'!$A$4:$G$3833,4,FALSE)</f>
        <v>550</v>
      </c>
      <c r="H537" s="64">
        <v>25</v>
      </c>
      <c r="I537" s="122">
        <v>250010758</v>
      </c>
      <c r="J537" s="91" t="s">
        <v>1237</v>
      </c>
      <c r="K537" s="121" t="s">
        <v>4794</v>
      </c>
      <c r="L537" s="92" t="s">
        <v>736</v>
      </c>
      <c r="M537" s="65" t="s">
        <v>142</v>
      </c>
      <c r="N537" s="65" t="s">
        <v>662</v>
      </c>
      <c r="O537" s="64">
        <v>250001716</v>
      </c>
      <c r="P537" s="94" t="s">
        <v>301</v>
      </c>
      <c r="Q537" s="90">
        <v>1</v>
      </c>
      <c r="R537" s="65">
        <v>61</v>
      </c>
      <c r="S537" s="65">
        <v>61</v>
      </c>
      <c r="T537" s="65">
        <v>3</v>
      </c>
      <c r="U537" s="65">
        <v>3</v>
      </c>
      <c r="X537" s="65" t="s">
        <v>671</v>
      </c>
      <c r="Y537" s="65">
        <f>SUMPRODUCT(('[2]Prog 89'!$C$5:$C$10000=A537)*'[2]Prog 89'!$E$5:$F$10000)</f>
        <v>0</v>
      </c>
      <c r="Z537" s="65">
        <f>SUMPRODUCT(('[2]Prog 89'!$C$5:$C$10000=A537)*'[2]Prog 89'!$G$5:$H$10000)</f>
        <v>0</v>
      </c>
    </row>
    <row r="538" spans="1:26" ht="12.75" customHeight="1" x14ac:dyDescent="0.25">
      <c r="A538" s="64">
        <v>25053</v>
      </c>
      <c r="B538" s="81">
        <f>VLOOKUP(A538,'[2]Pop commune'!$A$4:$G$3833,7,FALSE)</f>
        <v>30.38613861386138</v>
      </c>
      <c r="C538" s="82">
        <f>VLOOKUP(A538,'[2]Pop commune'!$A$4:$H$3833,5,FALSE)</f>
        <v>10.78217821782178</v>
      </c>
      <c r="D538" s="83">
        <f t="shared" si="17"/>
        <v>19.6039603960396</v>
      </c>
      <c r="E538" s="83">
        <f>VLOOKUP(A538,'[2]Pop commune'!$A$4:$G$3833,6,FALSE)</f>
        <v>19.6039603960396</v>
      </c>
      <c r="F538" s="83">
        <f t="shared" si="18"/>
        <v>99</v>
      </c>
      <c r="G538" s="83">
        <f>VLOOKUP(A538,'[2]Pop commune'!$A$4:$G$3833,4,FALSE)</f>
        <v>99</v>
      </c>
      <c r="H538" s="64">
        <v>25</v>
      </c>
      <c r="I538" s="122">
        <v>250010758</v>
      </c>
      <c r="J538" s="91" t="s">
        <v>1238</v>
      </c>
      <c r="K538" s="91"/>
      <c r="L538" s="92" t="s">
        <v>669</v>
      </c>
      <c r="M538" s="65" t="s">
        <v>142</v>
      </c>
      <c r="N538" s="65" t="s">
        <v>662</v>
      </c>
      <c r="O538" s="64">
        <v>250001716</v>
      </c>
      <c r="P538" s="94" t="s">
        <v>301</v>
      </c>
      <c r="Q538" s="90">
        <v>1</v>
      </c>
      <c r="R538" s="99"/>
      <c r="X538" s="65" t="s">
        <v>671</v>
      </c>
      <c r="Y538" s="65">
        <f>SUMPRODUCT(('[2]Prog 89'!$C$5:$C$10000=A538)*'[2]Prog 89'!$E$5:$F$10000)</f>
        <v>0</v>
      </c>
      <c r="Z538" s="65">
        <f>SUMPRODUCT(('[2]Prog 89'!$C$5:$C$10000=A538)*'[2]Prog 89'!$G$5:$H$10000)</f>
        <v>0</v>
      </c>
    </row>
    <row r="539" spans="1:26" ht="12.75" customHeight="1" x14ac:dyDescent="0.25">
      <c r="A539" s="64">
        <v>25061</v>
      </c>
      <c r="B539" s="81">
        <f>VLOOKUP(A539,'[2]Pop commune'!$A$4:$G$3833,7,FALSE)</f>
        <v>46.666666666666664</v>
      </c>
      <c r="C539" s="82">
        <f>VLOOKUP(A539,'[2]Pop commune'!$A$4:$H$3833,5,FALSE)</f>
        <v>36.944444444444443</v>
      </c>
      <c r="D539" s="83">
        <f t="shared" si="17"/>
        <v>9.7222222222222214</v>
      </c>
      <c r="E539" s="83">
        <f>VLOOKUP(A539,'[2]Pop commune'!$A$4:$G$3833,6,FALSE)</f>
        <v>9.7222222222222214</v>
      </c>
      <c r="F539" s="83">
        <f t="shared" si="18"/>
        <v>105</v>
      </c>
      <c r="G539" s="83">
        <f>VLOOKUP(A539,'[2]Pop commune'!$A$4:$G$3833,4,FALSE)</f>
        <v>105</v>
      </c>
      <c r="H539" s="64">
        <v>25</v>
      </c>
      <c r="I539" s="122">
        <v>250010758</v>
      </c>
      <c r="J539" s="91" t="s">
        <v>1239</v>
      </c>
      <c r="K539" s="91"/>
      <c r="L539" s="92" t="s">
        <v>736</v>
      </c>
      <c r="M539" s="65" t="s">
        <v>142</v>
      </c>
      <c r="N539" s="65" t="s">
        <v>662</v>
      </c>
      <c r="O539" s="64">
        <v>250001716</v>
      </c>
      <c r="P539" s="94" t="s">
        <v>301</v>
      </c>
      <c r="Q539" s="90">
        <v>1</v>
      </c>
      <c r="X539" s="65" t="s">
        <v>671</v>
      </c>
      <c r="Y539" s="65">
        <f>SUMPRODUCT(('[2]Prog 89'!$C$5:$C$10000=A539)*'[2]Prog 89'!$E$5:$F$10000)</f>
        <v>0</v>
      </c>
      <c r="Z539" s="65">
        <f>SUMPRODUCT(('[2]Prog 89'!$C$5:$C$10000=A539)*'[2]Prog 89'!$G$5:$H$10000)</f>
        <v>0</v>
      </c>
    </row>
    <row r="540" spans="1:26" ht="12.75" customHeight="1" x14ac:dyDescent="0.25">
      <c r="A540" s="64">
        <v>25082</v>
      </c>
      <c r="B540" s="81">
        <f>VLOOKUP(A540,'[2]Pop commune'!$A$4:$G$3833,7,FALSE)</f>
        <v>214.87382690302397</v>
      </c>
      <c r="C540" s="82">
        <f>VLOOKUP(A540,'[2]Pop commune'!$A$4:$H$3833,5,FALSE)</f>
        <v>159.16579770594367</v>
      </c>
      <c r="D540" s="83">
        <f t="shared" si="17"/>
        <v>55.708029197080286</v>
      </c>
      <c r="E540" s="83">
        <f>VLOOKUP(A540,'[2]Pop commune'!$A$4:$G$3833,6,FALSE)</f>
        <v>55.708029197080286</v>
      </c>
      <c r="F540" s="83">
        <f t="shared" si="18"/>
        <v>954</v>
      </c>
      <c r="G540" s="83">
        <f>VLOOKUP(A540,'[2]Pop commune'!$A$4:$G$3833,4,FALSE)</f>
        <v>954</v>
      </c>
      <c r="H540" s="64">
        <v>25</v>
      </c>
      <c r="I540" s="122">
        <v>250010758</v>
      </c>
      <c r="J540" s="91" t="s">
        <v>1240</v>
      </c>
      <c r="K540" s="91"/>
      <c r="L540" s="92" t="s">
        <v>1191</v>
      </c>
      <c r="M540" s="65" t="s">
        <v>142</v>
      </c>
      <c r="N540" s="65" t="s">
        <v>662</v>
      </c>
      <c r="O540" s="64">
        <v>250001716</v>
      </c>
      <c r="P540" s="94" t="s">
        <v>301</v>
      </c>
      <c r="Q540" s="90">
        <v>1</v>
      </c>
      <c r="X540" s="65" t="s">
        <v>671</v>
      </c>
      <c r="Y540" s="65">
        <f>SUMPRODUCT(('[2]Prog 89'!$C$5:$C$10000=A540)*'[2]Prog 89'!$E$5:$F$10000)</f>
        <v>0</v>
      </c>
      <c r="Z540" s="65">
        <f>SUMPRODUCT(('[2]Prog 89'!$C$5:$C$10000=A540)*'[2]Prog 89'!$G$5:$H$10000)</f>
        <v>0</v>
      </c>
    </row>
    <row r="541" spans="1:26" ht="12.75" customHeight="1" x14ac:dyDescent="0.25">
      <c r="A541" s="64">
        <v>25114</v>
      </c>
      <c r="B541" s="81">
        <f>VLOOKUP(A541,'[2]Pop commune'!$A$4:$G$3833,7,FALSE)</f>
        <v>94.24932975871333</v>
      </c>
      <c r="C541" s="82">
        <f>VLOOKUP(A541,'[2]Pop commune'!$A$4:$H$3833,5,FALSE)</f>
        <v>63.538873994638202</v>
      </c>
      <c r="D541" s="83">
        <f t="shared" si="17"/>
        <v>30.710455764075128</v>
      </c>
      <c r="E541" s="83">
        <f>VLOOKUP(A541,'[2]Pop commune'!$A$4:$G$3833,6,FALSE)</f>
        <v>30.710455764075128</v>
      </c>
      <c r="F541" s="83">
        <f t="shared" si="18"/>
        <v>395.0000000000008</v>
      </c>
      <c r="G541" s="83">
        <f>VLOOKUP(A541,'[2]Pop commune'!$A$4:$G$3833,4,FALSE)</f>
        <v>395.0000000000008</v>
      </c>
      <c r="H541" s="64">
        <v>25</v>
      </c>
      <c r="I541" s="122">
        <v>250010758</v>
      </c>
      <c r="J541" s="91" t="s">
        <v>1241</v>
      </c>
      <c r="K541" s="91"/>
      <c r="L541" s="92" t="s">
        <v>736</v>
      </c>
      <c r="M541" s="65" t="s">
        <v>142</v>
      </c>
      <c r="N541" s="65" t="s">
        <v>662</v>
      </c>
      <c r="O541" s="64">
        <v>250001716</v>
      </c>
      <c r="P541" s="94" t="s">
        <v>301</v>
      </c>
      <c r="Q541" s="90">
        <v>1</v>
      </c>
      <c r="V541" s="97"/>
      <c r="W541" s="97"/>
      <c r="X541" s="65" t="s">
        <v>671</v>
      </c>
      <c r="Y541" s="65">
        <f>SUMPRODUCT(('[2]Prog 89'!$C$5:$C$10000=A541)*'[2]Prog 89'!$E$5:$F$10000)</f>
        <v>0</v>
      </c>
      <c r="Z541" s="65">
        <f>SUMPRODUCT(('[2]Prog 89'!$C$5:$C$10000=A541)*'[2]Prog 89'!$G$5:$H$10000)</f>
        <v>0</v>
      </c>
    </row>
    <row r="542" spans="1:26" ht="12.75" customHeight="1" x14ac:dyDescent="0.25">
      <c r="A542" s="64">
        <v>25138</v>
      </c>
      <c r="B542" s="81">
        <f>VLOOKUP(A542,'[2]Pop commune'!$A$4:$G$3833,7,FALSE)</f>
        <v>36</v>
      </c>
      <c r="C542" s="82">
        <f>VLOOKUP(A542,'[2]Pop commune'!$A$4:$H$3833,5,FALSE)</f>
        <v>27</v>
      </c>
      <c r="D542" s="83">
        <f t="shared" si="17"/>
        <v>9</v>
      </c>
      <c r="E542" s="83">
        <f>VLOOKUP(A542,'[2]Pop commune'!$A$4:$G$3833,6,FALSE)</f>
        <v>9</v>
      </c>
      <c r="F542" s="83">
        <f t="shared" si="18"/>
        <v>145</v>
      </c>
      <c r="G542" s="83">
        <f>VLOOKUP(A542,'[2]Pop commune'!$A$4:$G$3833,4,FALSE)</f>
        <v>145</v>
      </c>
      <c r="H542" s="64">
        <v>25</v>
      </c>
      <c r="I542" s="122">
        <v>250010758</v>
      </c>
      <c r="J542" s="91" t="s">
        <v>1242</v>
      </c>
      <c r="K542" s="91"/>
      <c r="L542" s="92" t="s">
        <v>736</v>
      </c>
      <c r="M542" s="65" t="s">
        <v>142</v>
      </c>
      <c r="N542" s="65" t="s">
        <v>662</v>
      </c>
      <c r="O542" s="64">
        <v>250001716</v>
      </c>
      <c r="P542" s="94" t="s">
        <v>301</v>
      </c>
      <c r="Q542" s="90">
        <v>1</v>
      </c>
      <c r="X542" s="65" t="s">
        <v>671</v>
      </c>
      <c r="Y542" s="65">
        <f>SUMPRODUCT(('[2]Prog 89'!$C$5:$C$10000=A542)*'[2]Prog 89'!$E$5:$F$10000)</f>
        <v>0</v>
      </c>
      <c r="Z542" s="65">
        <f>SUMPRODUCT(('[2]Prog 89'!$C$5:$C$10000=A542)*'[2]Prog 89'!$G$5:$H$10000)</f>
        <v>0</v>
      </c>
    </row>
    <row r="543" spans="1:26" ht="12.75" customHeight="1" x14ac:dyDescent="0.25">
      <c r="A543" s="64">
        <v>25145</v>
      </c>
      <c r="B543" s="81">
        <f>VLOOKUP(A543,'[2]Pop commune'!$A$4:$G$3833,7,FALSE)</f>
        <v>38</v>
      </c>
      <c r="C543" s="82">
        <f>VLOOKUP(A543,'[2]Pop commune'!$A$4:$H$3833,5,FALSE)</f>
        <v>25</v>
      </c>
      <c r="D543" s="83">
        <f t="shared" si="17"/>
        <v>13</v>
      </c>
      <c r="E543" s="83">
        <f>VLOOKUP(A543,'[2]Pop commune'!$A$4:$G$3833,6,FALSE)</f>
        <v>13</v>
      </c>
      <c r="F543" s="83">
        <f t="shared" si="18"/>
        <v>121</v>
      </c>
      <c r="G543" s="83">
        <f>VLOOKUP(A543,'[2]Pop commune'!$A$4:$G$3833,4,FALSE)</f>
        <v>121</v>
      </c>
      <c r="H543" s="64">
        <v>25</v>
      </c>
      <c r="I543" s="122">
        <v>250010758</v>
      </c>
      <c r="J543" s="91" t="s">
        <v>1243</v>
      </c>
      <c r="K543" s="91"/>
      <c r="L543" s="92" t="s">
        <v>669</v>
      </c>
      <c r="M543" s="65" t="s">
        <v>142</v>
      </c>
      <c r="N543" s="65" t="s">
        <v>662</v>
      </c>
      <c r="O543" s="64">
        <v>250001716</v>
      </c>
      <c r="P543" s="94" t="s">
        <v>301</v>
      </c>
      <c r="Q543" s="90">
        <v>1</v>
      </c>
      <c r="X543" s="65" t="s">
        <v>671</v>
      </c>
      <c r="Y543" s="65">
        <f>SUMPRODUCT(('[2]Prog 89'!$C$5:$C$10000=A543)*'[2]Prog 89'!$E$5:$F$10000)</f>
        <v>0</v>
      </c>
      <c r="Z543" s="65">
        <f>SUMPRODUCT(('[2]Prog 89'!$C$5:$C$10000=A543)*'[2]Prog 89'!$G$5:$H$10000)</f>
        <v>0</v>
      </c>
    </row>
    <row r="544" spans="1:26" ht="12.75" customHeight="1" x14ac:dyDescent="0.25">
      <c r="A544" s="64">
        <v>25177</v>
      </c>
      <c r="B544" s="81">
        <f>VLOOKUP(A544,'[2]Pop commune'!$A$4:$G$3833,7,FALSE)</f>
        <v>60.188679245282799</v>
      </c>
      <c r="C544" s="82">
        <f>VLOOKUP(A544,'[2]Pop commune'!$A$4:$H$3833,5,FALSE)</f>
        <v>38.396226415094198</v>
      </c>
      <c r="D544" s="83">
        <f t="shared" si="17"/>
        <v>21.792452830188601</v>
      </c>
      <c r="E544" s="83">
        <f>VLOOKUP(A544,'[2]Pop commune'!$A$4:$G$3833,6,FALSE)</f>
        <v>21.792452830188601</v>
      </c>
      <c r="F544" s="83">
        <f t="shared" si="18"/>
        <v>164.9999999999994</v>
      </c>
      <c r="G544" s="83">
        <f>VLOOKUP(A544,'[2]Pop commune'!$A$4:$G$3833,4,FALSE)</f>
        <v>164.9999999999994</v>
      </c>
      <c r="H544" s="64">
        <v>25</v>
      </c>
      <c r="I544" s="122">
        <v>250010758</v>
      </c>
      <c r="J544" s="91" t="s">
        <v>1244</v>
      </c>
      <c r="K544" s="91"/>
      <c r="L544" s="92" t="s">
        <v>669</v>
      </c>
      <c r="M544" s="65" t="s">
        <v>142</v>
      </c>
      <c r="N544" s="65" t="s">
        <v>662</v>
      </c>
      <c r="O544" s="64">
        <v>250001716</v>
      </c>
      <c r="P544" s="94" t="s">
        <v>301</v>
      </c>
      <c r="Q544" s="90">
        <v>1</v>
      </c>
      <c r="X544" s="65" t="s">
        <v>671</v>
      </c>
      <c r="Y544" s="65">
        <f>SUMPRODUCT(('[2]Prog 89'!$C$5:$C$10000=A544)*'[2]Prog 89'!$E$5:$F$10000)</f>
        <v>0</v>
      </c>
      <c r="Z544" s="65">
        <f>SUMPRODUCT(('[2]Prog 89'!$C$5:$C$10000=A544)*'[2]Prog 89'!$G$5:$H$10000)</f>
        <v>0</v>
      </c>
    </row>
    <row r="545" spans="1:26" ht="12.75" customHeight="1" x14ac:dyDescent="0.25">
      <c r="A545" s="64">
        <v>25187</v>
      </c>
      <c r="B545" s="81">
        <f>VLOOKUP(A545,'[2]Pop commune'!$A$4:$G$3833,7,FALSE)</f>
        <v>127</v>
      </c>
      <c r="C545" s="82">
        <f>VLOOKUP(A545,'[2]Pop commune'!$A$4:$H$3833,5,FALSE)</f>
        <v>85</v>
      </c>
      <c r="D545" s="83">
        <f t="shared" si="17"/>
        <v>42</v>
      </c>
      <c r="E545" s="83">
        <f>VLOOKUP(A545,'[2]Pop commune'!$A$4:$G$3833,6,FALSE)</f>
        <v>42</v>
      </c>
      <c r="F545" s="83">
        <f t="shared" si="18"/>
        <v>480</v>
      </c>
      <c r="G545" s="83">
        <f>VLOOKUP(A545,'[2]Pop commune'!$A$4:$G$3833,4,FALSE)</f>
        <v>480</v>
      </c>
      <c r="H545" s="64">
        <v>25</v>
      </c>
      <c r="I545" s="122">
        <v>250010758</v>
      </c>
      <c r="J545" s="91" t="s">
        <v>1245</v>
      </c>
      <c r="K545" s="91"/>
      <c r="L545" s="92" t="s">
        <v>1191</v>
      </c>
      <c r="M545" s="65" t="s">
        <v>142</v>
      </c>
      <c r="N545" s="65" t="s">
        <v>662</v>
      </c>
      <c r="O545" s="64">
        <v>250001716</v>
      </c>
      <c r="P545" s="94" t="s">
        <v>301</v>
      </c>
      <c r="Q545" s="90">
        <v>1</v>
      </c>
      <c r="X545" s="65" t="s">
        <v>671</v>
      </c>
      <c r="Y545" s="65">
        <f>SUMPRODUCT(('[2]Prog 89'!$C$5:$C$10000=A545)*'[2]Prog 89'!$E$5:$F$10000)</f>
        <v>0</v>
      </c>
      <c r="Z545" s="65">
        <f>SUMPRODUCT(('[2]Prog 89'!$C$5:$C$10000=A545)*'[2]Prog 89'!$G$5:$H$10000)</f>
        <v>0</v>
      </c>
    </row>
    <row r="546" spans="1:26" ht="12.75" customHeight="1" x14ac:dyDescent="0.25">
      <c r="A546" s="64">
        <v>25192</v>
      </c>
      <c r="B546" s="81">
        <f>VLOOKUP(A546,'[2]Pop commune'!$A$4:$G$3833,7,FALSE)</f>
        <v>28.662721893491</v>
      </c>
      <c r="C546" s="82">
        <f>VLOOKUP(A546,'[2]Pop commune'!$A$4:$H$3833,5,FALSE)</f>
        <v>22.520710059171499</v>
      </c>
      <c r="D546" s="83">
        <f t="shared" si="17"/>
        <v>6.1420118343194998</v>
      </c>
      <c r="E546" s="83">
        <f>VLOOKUP(A546,'[2]Pop commune'!$A$4:$G$3833,6,FALSE)</f>
        <v>6.1420118343194998</v>
      </c>
      <c r="F546" s="83">
        <f t="shared" si="18"/>
        <v>172.99999999999926</v>
      </c>
      <c r="G546" s="83">
        <f>VLOOKUP(A546,'[2]Pop commune'!$A$4:$G$3833,4,FALSE)</f>
        <v>172.99999999999926</v>
      </c>
      <c r="H546" s="64">
        <v>25</v>
      </c>
      <c r="I546" s="122">
        <v>250010758</v>
      </c>
      <c r="J546" s="91" t="s">
        <v>1246</v>
      </c>
      <c r="K546" s="91"/>
      <c r="L546" s="92" t="s">
        <v>736</v>
      </c>
      <c r="M546" s="65" t="s">
        <v>142</v>
      </c>
      <c r="N546" s="65" t="s">
        <v>662</v>
      </c>
      <c r="O546" s="64">
        <v>250001716</v>
      </c>
      <c r="P546" s="94" t="s">
        <v>301</v>
      </c>
      <c r="Q546" s="90">
        <v>1</v>
      </c>
      <c r="X546" s="65" t="s">
        <v>671</v>
      </c>
      <c r="Y546" s="65">
        <f>SUMPRODUCT(('[2]Prog 89'!$C$5:$C$10000=A546)*'[2]Prog 89'!$E$5:$F$10000)</f>
        <v>0</v>
      </c>
      <c r="Z546" s="65">
        <f>SUMPRODUCT(('[2]Prog 89'!$C$5:$C$10000=A546)*'[2]Prog 89'!$G$5:$H$10000)</f>
        <v>0</v>
      </c>
    </row>
    <row r="547" spans="1:26" ht="12.75" customHeight="1" x14ac:dyDescent="0.25">
      <c r="A547" s="64">
        <v>25214</v>
      </c>
      <c r="B547" s="81">
        <f>VLOOKUP(A547,'[2]Pop commune'!$A$4:$G$3833,7,FALSE)</f>
        <v>127.254</v>
      </c>
      <c r="C547" s="82">
        <f>VLOOKUP(A547,'[2]Pop commune'!$A$4:$H$3833,5,FALSE)</f>
        <v>109.218</v>
      </c>
      <c r="D547" s="83">
        <f t="shared" si="17"/>
        <v>18.036000000000001</v>
      </c>
      <c r="E547" s="83">
        <f>VLOOKUP(A547,'[2]Pop commune'!$A$4:$G$3833,6,FALSE)</f>
        <v>18.036000000000001</v>
      </c>
      <c r="F547" s="83">
        <f t="shared" si="18"/>
        <v>501</v>
      </c>
      <c r="G547" s="83">
        <f>VLOOKUP(A547,'[2]Pop commune'!$A$4:$G$3833,4,FALSE)</f>
        <v>501</v>
      </c>
      <c r="H547" s="64">
        <v>25</v>
      </c>
      <c r="I547" s="122">
        <v>250010758</v>
      </c>
      <c r="J547" s="91" t="s">
        <v>1247</v>
      </c>
      <c r="K547" s="91"/>
      <c r="L547" s="92" t="s">
        <v>1191</v>
      </c>
      <c r="M547" s="65" t="s">
        <v>142</v>
      </c>
      <c r="N547" s="65" t="s">
        <v>662</v>
      </c>
      <c r="O547" s="64">
        <v>250001716</v>
      </c>
      <c r="P547" s="94" t="s">
        <v>301</v>
      </c>
      <c r="Q547" s="90">
        <v>1</v>
      </c>
      <c r="X547" s="65" t="s">
        <v>671</v>
      </c>
      <c r="Y547" s="65">
        <f>SUMPRODUCT(('[2]Prog 89'!$C$5:$C$10000=A547)*'[2]Prog 89'!$E$5:$F$10000)</f>
        <v>0</v>
      </c>
      <c r="Z547" s="65">
        <f>SUMPRODUCT(('[2]Prog 89'!$C$5:$C$10000=A547)*'[2]Prog 89'!$G$5:$H$10000)</f>
        <v>0</v>
      </c>
    </row>
    <row r="548" spans="1:26" ht="12.75" customHeight="1" x14ac:dyDescent="0.25">
      <c r="A548" s="64">
        <v>25216</v>
      </c>
      <c r="B548" s="81">
        <f>VLOOKUP(A548,'[2]Pop commune'!$A$4:$G$3833,7,FALSE)</f>
        <v>81</v>
      </c>
      <c r="C548" s="82">
        <f>VLOOKUP(A548,'[2]Pop commune'!$A$4:$H$3833,5,FALSE)</f>
        <v>58</v>
      </c>
      <c r="D548" s="83">
        <f t="shared" si="17"/>
        <v>23</v>
      </c>
      <c r="E548" s="83">
        <f>VLOOKUP(A548,'[2]Pop commune'!$A$4:$G$3833,6,FALSE)</f>
        <v>23</v>
      </c>
      <c r="F548" s="83">
        <f t="shared" si="18"/>
        <v>277</v>
      </c>
      <c r="G548" s="83">
        <f>VLOOKUP(A548,'[2]Pop commune'!$A$4:$G$3833,4,FALSE)</f>
        <v>277</v>
      </c>
      <c r="H548" s="64">
        <v>25</v>
      </c>
      <c r="I548" s="122">
        <v>250010758</v>
      </c>
      <c r="J548" s="91" t="s">
        <v>1248</v>
      </c>
      <c r="K548" s="91"/>
      <c r="L548" s="92" t="s">
        <v>736</v>
      </c>
      <c r="M548" s="65" t="s">
        <v>142</v>
      </c>
      <c r="N548" s="65" t="s">
        <v>662</v>
      </c>
      <c r="O548" s="64">
        <v>250001716</v>
      </c>
      <c r="P548" s="94" t="s">
        <v>301</v>
      </c>
      <c r="Q548" s="90">
        <v>1</v>
      </c>
      <c r="X548" s="65" t="s">
        <v>671</v>
      </c>
      <c r="Y548" s="65">
        <f>SUMPRODUCT(('[2]Prog 89'!$C$5:$C$10000=A548)*'[2]Prog 89'!$E$5:$F$10000)</f>
        <v>0</v>
      </c>
      <c r="Z548" s="65">
        <f>SUMPRODUCT(('[2]Prog 89'!$C$5:$C$10000=A548)*'[2]Prog 89'!$G$5:$H$10000)</f>
        <v>0</v>
      </c>
    </row>
    <row r="549" spans="1:26" ht="12.75" customHeight="1" x14ac:dyDescent="0.25">
      <c r="A549" s="64">
        <v>25239</v>
      </c>
      <c r="B549" s="81">
        <f>VLOOKUP(A549,'[2]Pop commune'!$A$4:$G$3833,7,FALSE)</f>
        <v>45.9890109890109</v>
      </c>
      <c r="C549" s="82">
        <f>VLOOKUP(A549,'[2]Pop commune'!$A$4:$H$3833,5,FALSE)</f>
        <v>33.725274725274659</v>
      </c>
      <c r="D549" s="83">
        <f t="shared" si="17"/>
        <v>12.26373626373624</v>
      </c>
      <c r="E549" s="83">
        <f>VLOOKUP(A549,'[2]Pop commune'!$A$4:$G$3833,6,FALSE)</f>
        <v>12.26373626373624</v>
      </c>
      <c r="F549" s="83">
        <f t="shared" si="18"/>
        <v>186</v>
      </c>
      <c r="G549" s="83">
        <f>VLOOKUP(A549,'[2]Pop commune'!$A$4:$G$3833,4,FALSE)</f>
        <v>186</v>
      </c>
      <c r="H549" s="64">
        <v>25</v>
      </c>
      <c r="I549" s="122">
        <v>250010758</v>
      </c>
      <c r="J549" s="91" t="s">
        <v>1249</v>
      </c>
      <c r="K549" s="91"/>
      <c r="L549" s="92" t="s">
        <v>1191</v>
      </c>
      <c r="M549" s="65" t="s">
        <v>142</v>
      </c>
      <c r="N549" s="65" t="s">
        <v>662</v>
      </c>
      <c r="O549" s="64">
        <v>250001716</v>
      </c>
      <c r="P549" s="94" t="s">
        <v>301</v>
      </c>
      <c r="Q549" s="90">
        <v>1</v>
      </c>
      <c r="X549" s="65" t="s">
        <v>671</v>
      </c>
      <c r="Y549" s="65">
        <f>SUMPRODUCT(('[2]Prog 89'!$C$5:$C$10000=A549)*'[2]Prog 89'!$E$5:$F$10000)</f>
        <v>0</v>
      </c>
      <c r="Z549" s="65">
        <f>SUMPRODUCT(('[2]Prog 89'!$C$5:$C$10000=A549)*'[2]Prog 89'!$G$5:$H$10000)</f>
        <v>0</v>
      </c>
    </row>
    <row r="550" spans="1:26" ht="12.75" customHeight="1" x14ac:dyDescent="0.25">
      <c r="A550" s="64">
        <v>25244</v>
      </c>
      <c r="B550" s="81">
        <f>VLOOKUP(A550,'[2]Pop commune'!$A$4:$G$3833,7,FALSE)</f>
        <v>32.797619047619037</v>
      </c>
      <c r="C550" s="82">
        <f>VLOOKUP(A550,'[2]Pop commune'!$A$4:$H$3833,5,FALSE)</f>
        <v>23.75</v>
      </c>
      <c r="D550" s="83">
        <f t="shared" si="17"/>
        <v>9.0476190476190403</v>
      </c>
      <c r="E550" s="83">
        <f>VLOOKUP(A550,'[2]Pop commune'!$A$4:$G$3833,6,FALSE)</f>
        <v>9.0476190476190403</v>
      </c>
      <c r="F550" s="83">
        <f t="shared" si="18"/>
        <v>94.999999999999915</v>
      </c>
      <c r="G550" s="83">
        <f>VLOOKUP(A550,'[2]Pop commune'!$A$4:$G$3833,4,FALSE)</f>
        <v>94.999999999999915</v>
      </c>
      <c r="H550" s="64">
        <v>25</v>
      </c>
      <c r="I550" s="122">
        <v>250010758</v>
      </c>
      <c r="J550" s="91" t="s">
        <v>1250</v>
      </c>
      <c r="K550" s="91"/>
      <c r="L550" s="92" t="s">
        <v>736</v>
      </c>
      <c r="M550" s="65" t="s">
        <v>142</v>
      </c>
      <c r="N550" s="65" t="s">
        <v>662</v>
      </c>
      <c r="O550" s="64">
        <v>250001716</v>
      </c>
      <c r="P550" s="94" t="s">
        <v>301</v>
      </c>
      <c r="Q550" s="90">
        <v>1</v>
      </c>
      <c r="X550" s="65" t="s">
        <v>671</v>
      </c>
      <c r="Y550" s="65">
        <f>SUMPRODUCT(('[2]Prog 89'!$C$5:$C$10000=A550)*'[2]Prog 89'!$E$5:$F$10000)</f>
        <v>0</v>
      </c>
      <c r="Z550" s="65">
        <f>SUMPRODUCT(('[2]Prog 89'!$C$5:$C$10000=A550)*'[2]Prog 89'!$G$5:$H$10000)</f>
        <v>0</v>
      </c>
    </row>
    <row r="551" spans="1:26" ht="12.75" customHeight="1" x14ac:dyDescent="0.25">
      <c r="A551" s="64">
        <v>25261</v>
      </c>
      <c r="B551" s="81">
        <f>VLOOKUP(A551,'[2]Pop commune'!$A$4:$G$3833,7,FALSE)</f>
        <v>12.786885245901601</v>
      </c>
      <c r="C551" s="82">
        <f>VLOOKUP(A551,'[2]Pop commune'!$A$4:$H$3833,5,FALSE)</f>
        <v>9.5901639344262009</v>
      </c>
      <c r="D551" s="83">
        <f t="shared" si="17"/>
        <v>3.1967213114753998</v>
      </c>
      <c r="E551" s="83">
        <f>VLOOKUP(A551,'[2]Pop commune'!$A$4:$G$3833,6,FALSE)</f>
        <v>3.1967213114753998</v>
      </c>
      <c r="F551" s="83">
        <f t="shared" si="18"/>
        <v>64.999999999999801</v>
      </c>
      <c r="G551" s="83">
        <f>VLOOKUP(A551,'[2]Pop commune'!$A$4:$G$3833,4,FALSE)</f>
        <v>64.999999999999801</v>
      </c>
      <c r="H551" s="64">
        <v>25</v>
      </c>
      <c r="I551" s="122">
        <v>250010758</v>
      </c>
      <c r="J551" s="91" t="s">
        <v>1251</v>
      </c>
      <c r="K551" s="91"/>
      <c r="L551" s="92" t="s">
        <v>736</v>
      </c>
      <c r="M551" s="65" t="s">
        <v>142</v>
      </c>
      <c r="N551" s="65" t="s">
        <v>662</v>
      </c>
      <c r="O551" s="64">
        <v>250001716</v>
      </c>
      <c r="P551" s="94" t="s">
        <v>301</v>
      </c>
      <c r="Q551" s="90">
        <v>1</v>
      </c>
      <c r="X551" s="65" t="s">
        <v>671</v>
      </c>
      <c r="Y551" s="65">
        <f>SUMPRODUCT(('[2]Prog 89'!$C$5:$C$10000=A551)*'[2]Prog 89'!$E$5:$F$10000)</f>
        <v>0</v>
      </c>
      <c r="Z551" s="65">
        <f>SUMPRODUCT(('[2]Prog 89'!$C$5:$C$10000=A551)*'[2]Prog 89'!$G$5:$H$10000)</f>
        <v>0</v>
      </c>
    </row>
    <row r="552" spans="1:26" ht="12.75" customHeight="1" x14ac:dyDescent="0.25">
      <c r="A552" s="64">
        <v>25275</v>
      </c>
      <c r="B552" s="81">
        <f>VLOOKUP(A552,'[2]Pop commune'!$A$4:$G$3833,7,FALSE)</f>
        <v>50.834080717488803</v>
      </c>
      <c r="C552" s="82">
        <f>VLOOKUP(A552,'[2]Pop commune'!$A$4:$H$3833,5,FALSE)</f>
        <v>38.125560538116602</v>
      </c>
      <c r="D552" s="83">
        <f t="shared" si="17"/>
        <v>12.708520179372201</v>
      </c>
      <c r="E552" s="83">
        <f>VLOOKUP(A552,'[2]Pop commune'!$A$4:$G$3833,6,FALSE)</f>
        <v>12.708520179372201</v>
      </c>
      <c r="F552" s="83">
        <f t="shared" si="18"/>
        <v>218</v>
      </c>
      <c r="G552" s="83">
        <f>VLOOKUP(A552,'[2]Pop commune'!$A$4:$G$3833,4,FALSE)</f>
        <v>218</v>
      </c>
      <c r="H552" s="64">
        <v>25</v>
      </c>
      <c r="I552" s="122">
        <v>250010758</v>
      </c>
      <c r="J552" s="91" t="s">
        <v>1252</v>
      </c>
      <c r="K552" s="91"/>
      <c r="L552" s="92" t="s">
        <v>736</v>
      </c>
      <c r="M552" s="65" t="s">
        <v>142</v>
      </c>
      <c r="N552" s="65" t="s">
        <v>662</v>
      </c>
      <c r="O552" s="64">
        <v>250001716</v>
      </c>
      <c r="P552" s="94" t="s">
        <v>301</v>
      </c>
      <c r="Q552" s="90">
        <v>1</v>
      </c>
      <c r="X552" s="65" t="s">
        <v>671</v>
      </c>
      <c r="Y552" s="65">
        <f>SUMPRODUCT(('[2]Prog 89'!$C$5:$C$10000=A552)*'[2]Prog 89'!$E$5:$F$10000)</f>
        <v>0</v>
      </c>
      <c r="Z552" s="65">
        <f>SUMPRODUCT(('[2]Prog 89'!$C$5:$C$10000=A552)*'[2]Prog 89'!$G$5:$H$10000)</f>
        <v>0</v>
      </c>
    </row>
    <row r="553" spans="1:26" ht="12.75" customHeight="1" x14ac:dyDescent="0.25">
      <c r="A553" s="64">
        <v>25281</v>
      </c>
      <c r="B553" s="81">
        <f>VLOOKUP(A553,'[2]Pop commune'!$A$4:$G$3833,7,FALSE)</f>
        <v>38.007272727272749</v>
      </c>
      <c r="C553" s="82">
        <f>VLOOKUP(A553,'[2]Pop commune'!$A$4:$H$3833,5,FALSE)</f>
        <v>25.33818181818183</v>
      </c>
      <c r="D553" s="83">
        <f t="shared" si="17"/>
        <v>12.669090909090915</v>
      </c>
      <c r="E553" s="83">
        <f>VLOOKUP(A553,'[2]Pop commune'!$A$4:$G$3833,6,FALSE)</f>
        <v>12.669090909090915</v>
      </c>
      <c r="F553" s="83">
        <f t="shared" si="18"/>
        <v>268</v>
      </c>
      <c r="G553" s="83">
        <f>VLOOKUP(A553,'[2]Pop commune'!$A$4:$G$3833,4,FALSE)</f>
        <v>268</v>
      </c>
      <c r="H553" s="64">
        <v>25</v>
      </c>
      <c r="I553" s="122">
        <v>250010758</v>
      </c>
      <c r="J553" s="91" t="s">
        <v>1253</v>
      </c>
      <c r="K553" s="91"/>
      <c r="L553" s="92" t="s">
        <v>1191</v>
      </c>
      <c r="M553" s="65" t="s">
        <v>142</v>
      </c>
      <c r="N553" s="65" t="s">
        <v>662</v>
      </c>
      <c r="O553" s="64">
        <v>250001716</v>
      </c>
      <c r="P553" s="94" t="s">
        <v>301</v>
      </c>
      <c r="Q553" s="90">
        <v>1</v>
      </c>
      <c r="X553" s="65" t="s">
        <v>671</v>
      </c>
      <c r="Y553" s="65">
        <f>SUMPRODUCT(('[2]Prog 89'!$C$5:$C$10000=A553)*'[2]Prog 89'!$E$5:$F$10000)</f>
        <v>0</v>
      </c>
      <c r="Z553" s="65">
        <f>SUMPRODUCT(('[2]Prog 89'!$C$5:$C$10000=A553)*'[2]Prog 89'!$G$5:$H$10000)</f>
        <v>0</v>
      </c>
    </row>
    <row r="554" spans="1:26" ht="12.75" customHeight="1" x14ac:dyDescent="0.25">
      <c r="A554" s="64">
        <v>25290</v>
      </c>
      <c r="B554" s="81">
        <f>VLOOKUP(A554,'[2]Pop commune'!$A$4:$G$3833,7,FALSE)</f>
        <v>19.782608695652179</v>
      </c>
      <c r="C554" s="82">
        <f>VLOOKUP(A554,'[2]Pop commune'!$A$4:$H$3833,5,FALSE)</f>
        <v>9.8913043478260896</v>
      </c>
      <c r="D554" s="83">
        <f t="shared" si="17"/>
        <v>9.8913043478260896</v>
      </c>
      <c r="E554" s="83">
        <f>VLOOKUP(A554,'[2]Pop commune'!$A$4:$G$3833,6,FALSE)</f>
        <v>9.8913043478260896</v>
      </c>
      <c r="F554" s="83">
        <f t="shared" si="18"/>
        <v>91</v>
      </c>
      <c r="G554" s="83">
        <f>VLOOKUP(A554,'[2]Pop commune'!$A$4:$G$3833,4,FALSE)</f>
        <v>91</v>
      </c>
      <c r="H554" s="64">
        <v>25</v>
      </c>
      <c r="I554" s="122">
        <v>250010758</v>
      </c>
      <c r="J554" s="91" t="s">
        <v>1254</v>
      </c>
      <c r="K554" s="91"/>
      <c r="L554" s="92" t="s">
        <v>684</v>
      </c>
      <c r="M554" s="65" t="s">
        <v>142</v>
      </c>
      <c r="N554" s="65" t="s">
        <v>662</v>
      </c>
      <c r="O554" s="64">
        <v>250001716</v>
      </c>
      <c r="P554" s="94" t="s">
        <v>301</v>
      </c>
      <c r="Q554" s="90">
        <v>1</v>
      </c>
      <c r="X554" s="65" t="s">
        <v>671</v>
      </c>
      <c r="Y554" s="65">
        <f>SUMPRODUCT(('[2]Prog 89'!$C$5:$C$10000=A554)*'[2]Prog 89'!$E$5:$F$10000)</f>
        <v>0</v>
      </c>
      <c r="Z554" s="65">
        <f>SUMPRODUCT(('[2]Prog 89'!$C$5:$C$10000=A554)*'[2]Prog 89'!$G$5:$H$10000)</f>
        <v>0</v>
      </c>
    </row>
    <row r="555" spans="1:26" ht="12.75" customHeight="1" x14ac:dyDescent="0.25">
      <c r="A555" s="64">
        <v>25311</v>
      </c>
      <c r="B555" s="81">
        <f>VLOOKUP(A555,'[2]Pop commune'!$A$4:$G$3833,7,FALSE)</f>
        <v>38</v>
      </c>
      <c r="C555" s="82">
        <f>VLOOKUP(A555,'[2]Pop commune'!$A$4:$H$3833,5,FALSE)</f>
        <v>25</v>
      </c>
      <c r="D555" s="83">
        <f t="shared" si="17"/>
        <v>13</v>
      </c>
      <c r="E555" s="83">
        <f>VLOOKUP(A555,'[2]Pop commune'!$A$4:$G$3833,6,FALSE)</f>
        <v>13</v>
      </c>
      <c r="F555" s="83">
        <f t="shared" si="18"/>
        <v>193</v>
      </c>
      <c r="G555" s="83">
        <f>VLOOKUP(A555,'[2]Pop commune'!$A$4:$G$3833,4,FALSE)</f>
        <v>193</v>
      </c>
      <c r="H555" s="64">
        <v>25</v>
      </c>
      <c r="I555" s="122">
        <v>250010758</v>
      </c>
      <c r="J555" s="91" t="s">
        <v>1255</v>
      </c>
      <c r="K555" s="91"/>
      <c r="L555" s="92" t="s">
        <v>669</v>
      </c>
      <c r="M555" s="65" t="s">
        <v>142</v>
      </c>
      <c r="N555" s="65" t="s">
        <v>662</v>
      </c>
      <c r="O555" s="64">
        <v>250001716</v>
      </c>
      <c r="P555" s="94" t="s">
        <v>301</v>
      </c>
      <c r="Q555" s="90">
        <v>1</v>
      </c>
      <c r="X555" s="65" t="s">
        <v>671</v>
      </c>
      <c r="Y555" s="65">
        <f>SUMPRODUCT(('[2]Prog 89'!$C$5:$C$10000=A555)*'[2]Prog 89'!$E$5:$F$10000)</f>
        <v>0</v>
      </c>
      <c r="Z555" s="65">
        <f>SUMPRODUCT(('[2]Prog 89'!$C$5:$C$10000=A555)*'[2]Prog 89'!$G$5:$H$10000)</f>
        <v>0</v>
      </c>
    </row>
    <row r="556" spans="1:26" ht="12.75" customHeight="1" x14ac:dyDescent="0.25">
      <c r="A556" s="64">
        <v>25327</v>
      </c>
      <c r="B556" s="81">
        <f>VLOOKUP(A556,'[2]Pop commune'!$A$4:$G$3833,7,FALSE)</f>
        <v>14.779411764705886</v>
      </c>
      <c r="C556" s="82">
        <f>VLOOKUP(A556,'[2]Pop commune'!$A$4:$H$3833,5,FALSE)</f>
        <v>9.8529411764705905</v>
      </c>
      <c r="D556" s="83">
        <f t="shared" si="17"/>
        <v>4.9264705882352953</v>
      </c>
      <c r="E556" s="83">
        <f>VLOOKUP(A556,'[2]Pop commune'!$A$4:$G$3833,6,FALSE)</f>
        <v>4.9264705882352953</v>
      </c>
      <c r="F556" s="83">
        <f t="shared" si="18"/>
        <v>67</v>
      </c>
      <c r="G556" s="83">
        <f>VLOOKUP(A556,'[2]Pop commune'!$A$4:$G$3833,4,FALSE)</f>
        <v>67</v>
      </c>
      <c r="H556" s="64">
        <v>25</v>
      </c>
      <c r="I556" s="122">
        <v>250010758</v>
      </c>
      <c r="J556" s="91" t="s">
        <v>1256</v>
      </c>
      <c r="K556" s="91"/>
      <c r="L556" s="92" t="s">
        <v>669</v>
      </c>
      <c r="M556" s="65" t="s">
        <v>142</v>
      </c>
      <c r="N556" s="65" t="s">
        <v>662</v>
      </c>
      <c r="O556" s="64">
        <v>250001716</v>
      </c>
      <c r="P556" s="94" t="s">
        <v>301</v>
      </c>
      <c r="Q556" s="90">
        <v>1</v>
      </c>
      <c r="X556" s="65" t="s">
        <v>671</v>
      </c>
      <c r="Y556" s="65">
        <f>SUMPRODUCT(('[2]Prog 89'!$C$5:$C$10000=A556)*'[2]Prog 89'!$E$5:$F$10000)</f>
        <v>0</v>
      </c>
      <c r="Z556" s="65">
        <f>SUMPRODUCT(('[2]Prog 89'!$C$5:$C$10000=A556)*'[2]Prog 89'!$G$5:$H$10000)</f>
        <v>0</v>
      </c>
    </row>
    <row r="557" spans="1:26" ht="12.75" customHeight="1" x14ac:dyDescent="0.25">
      <c r="A557" s="64">
        <v>25335</v>
      </c>
      <c r="B557" s="81">
        <f>VLOOKUP(A557,'[2]Pop commune'!$A$4:$G$3833,7,FALSE)</f>
        <v>31.04191616766467</v>
      </c>
      <c r="C557" s="82">
        <f>VLOOKUP(A557,'[2]Pop commune'!$A$4:$H$3833,5,FALSE)</f>
        <v>19.401197604790418</v>
      </c>
      <c r="D557" s="83">
        <f t="shared" si="17"/>
        <v>11.640718562874252</v>
      </c>
      <c r="E557" s="83">
        <f>VLOOKUP(A557,'[2]Pop commune'!$A$4:$G$3833,6,FALSE)</f>
        <v>11.640718562874252</v>
      </c>
      <c r="F557" s="83">
        <f t="shared" si="18"/>
        <v>162</v>
      </c>
      <c r="G557" s="83">
        <f>VLOOKUP(A557,'[2]Pop commune'!$A$4:$G$3833,4,FALSE)</f>
        <v>162</v>
      </c>
      <c r="H557" s="64">
        <v>25</v>
      </c>
      <c r="I557" s="122">
        <v>250010758</v>
      </c>
      <c r="J557" s="91" t="s">
        <v>1257</v>
      </c>
      <c r="K557" s="91"/>
      <c r="L557" s="92" t="s">
        <v>736</v>
      </c>
      <c r="M557" s="65" t="s">
        <v>142</v>
      </c>
      <c r="N557" s="65" t="s">
        <v>662</v>
      </c>
      <c r="O557" s="64">
        <v>250001716</v>
      </c>
      <c r="P557" s="94" t="s">
        <v>301</v>
      </c>
      <c r="Q557" s="90">
        <v>1</v>
      </c>
      <c r="X557" s="65" t="s">
        <v>671</v>
      </c>
      <c r="Y557" s="65">
        <f>SUMPRODUCT(('[2]Prog 89'!$C$5:$C$10000=A557)*'[2]Prog 89'!$E$5:$F$10000)</f>
        <v>0</v>
      </c>
      <c r="Z557" s="65">
        <f>SUMPRODUCT(('[2]Prog 89'!$C$5:$C$10000=A557)*'[2]Prog 89'!$G$5:$H$10000)</f>
        <v>0</v>
      </c>
    </row>
    <row r="558" spans="1:26" ht="12.75" customHeight="1" x14ac:dyDescent="0.25">
      <c r="A558" s="64">
        <v>25386</v>
      </c>
      <c r="B558" s="81">
        <f>VLOOKUP(A558,'[2]Pop commune'!$A$4:$G$3833,7,FALSE)</f>
        <v>27.912162162162058</v>
      </c>
      <c r="C558" s="82">
        <f>VLOOKUP(A558,'[2]Pop commune'!$A$4:$H$3833,5,FALSE)</f>
        <v>15.506756756756699</v>
      </c>
      <c r="D558" s="83">
        <f t="shared" si="17"/>
        <v>12.405405405405359</v>
      </c>
      <c r="E558" s="83">
        <f>VLOOKUP(A558,'[2]Pop commune'!$A$4:$G$3833,6,FALSE)</f>
        <v>12.405405405405359</v>
      </c>
      <c r="F558" s="83">
        <f t="shared" si="18"/>
        <v>152.99999999999943</v>
      </c>
      <c r="G558" s="83">
        <f>VLOOKUP(A558,'[2]Pop commune'!$A$4:$G$3833,4,FALSE)</f>
        <v>152.99999999999943</v>
      </c>
      <c r="H558" s="64">
        <v>25</v>
      </c>
      <c r="I558" s="122">
        <v>250010758</v>
      </c>
      <c r="J558" s="91" t="s">
        <v>1258</v>
      </c>
      <c r="K558" s="91"/>
      <c r="L558" s="92" t="s">
        <v>736</v>
      </c>
      <c r="M558" s="65" t="s">
        <v>142</v>
      </c>
      <c r="N558" s="65" t="s">
        <v>662</v>
      </c>
      <c r="O558" s="64">
        <v>250001716</v>
      </c>
      <c r="P558" s="94" t="s">
        <v>301</v>
      </c>
      <c r="Q558" s="90">
        <v>1</v>
      </c>
      <c r="X558" s="65" t="s">
        <v>671</v>
      </c>
      <c r="Y558" s="65">
        <f>SUMPRODUCT(('[2]Prog 89'!$C$5:$C$10000=A558)*'[2]Prog 89'!$E$5:$F$10000)</f>
        <v>0</v>
      </c>
      <c r="Z558" s="65">
        <f>SUMPRODUCT(('[2]Prog 89'!$C$5:$C$10000=A558)*'[2]Prog 89'!$G$5:$H$10000)</f>
        <v>0</v>
      </c>
    </row>
    <row r="559" spans="1:26" ht="12.75" customHeight="1" x14ac:dyDescent="0.25">
      <c r="A559" s="64">
        <v>25393</v>
      </c>
      <c r="B559" s="81">
        <f>VLOOKUP(A559,'[2]Pop commune'!$A$4:$G$3833,7,FALSE)</f>
        <v>150.02581755593854</v>
      </c>
      <c r="C559" s="82">
        <f>VLOOKUP(A559,'[2]Pop commune'!$A$4:$H$3833,5,FALSE)</f>
        <v>103.70912220309845</v>
      </c>
      <c r="D559" s="83">
        <f t="shared" si="17"/>
        <v>46.316695352840085</v>
      </c>
      <c r="E559" s="83">
        <f>VLOOKUP(A559,'[2]Pop commune'!$A$4:$G$3833,6,FALSE)</f>
        <v>46.316695352840085</v>
      </c>
      <c r="F559" s="83">
        <f t="shared" si="18"/>
        <v>585.00000000000193</v>
      </c>
      <c r="G559" s="83">
        <f>VLOOKUP(A559,'[2]Pop commune'!$A$4:$G$3833,4,FALSE)</f>
        <v>585.00000000000193</v>
      </c>
      <c r="H559" s="64">
        <v>25</v>
      </c>
      <c r="I559" s="122">
        <v>250010758</v>
      </c>
      <c r="J559" s="91" t="s">
        <v>1259</v>
      </c>
      <c r="K559" s="91"/>
      <c r="L559" s="92" t="s">
        <v>736</v>
      </c>
      <c r="M559" s="65" t="s">
        <v>142</v>
      </c>
      <c r="N559" s="65" t="s">
        <v>662</v>
      </c>
      <c r="O559" s="64">
        <v>250001716</v>
      </c>
      <c r="P559" s="94" t="s">
        <v>301</v>
      </c>
      <c r="Q559" s="90">
        <v>1</v>
      </c>
      <c r="X559" s="65" t="s">
        <v>671</v>
      </c>
      <c r="Y559" s="65">
        <f>SUMPRODUCT(('[2]Prog 89'!$C$5:$C$10000=A559)*'[2]Prog 89'!$E$5:$F$10000)</f>
        <v>0</v>
      </c>
      <c r="Z559" s="65">
        <f>SUMPRODUCT(('[2]Prog 89'!$C$5:$C$10000=A559)*'[2]Prog 89'!$G$5:$H$10000)</f>
        <v>0</v>
      </c>
    </row>
    <row r="560" spans="1:26" ht="12.75" customHeight="1" x14ac:dyDescent="0.25">
      <c r="A560" s="64">
        <v>25402</v>
      </c>
      <c r="B560" s="81">
        <f>VLOOKUP(A560,'[2]Pop commune'!$A$4:$G$3833,7,FALSE)</f>
        <v>11</v>
      </c>
      <c r="C560" s="82">
        <f>VLOOKUP(A560,'[2]Pop commune'!$A$4:$H$3833,5,FALSE)</f>
        <v>6</v>
      </c>
      <c r="D560" s="83">
        <f t="shared" si="17"/>
        <v>5</v>
      </c>
      <c r="E560" s="83">
        <f>VLOOKUP(A560,'[2]Pop commune'!$A$4:$G$3833,6,FALSE)</f>
        <v>5</v>
      </c>
      <c r="F560" s="83">
        <f t="shared" si="18"/>
        <v>33</v>
      </c>
      <c r="G560" s="83">
        <f>VLOOKUP(A560,'[2]Pop commune'!$A$4:$G$3833,4,FALSE)</f>
        <v>33</v>
      </c>
      <c r="H560" s="64">
        <v>25</v>
      </c>
      <c r="I560" s="122">
        <v>250010758</v>
      </c>
      <c r="J560" s="91" t="s">
        <v>1260</v>
      </c>
      <c r="K560" s="91"/>
      <c r="L560" s="92" t="s">
        <v>736</v>
      </c>
      <c r="M560" s="65" t="s">
        <v>142</v>
      </c>
      <c r="N560" s="65" t="s">
        <v>662</v>
      </c>
      <c r="O560" s="64">
        <v>250001716</v>
      </c>
      <c r="P560" s="94" t="s">
        <v>301</v>
      </c>
      <c r="Q560" s="90">
        <v>1</v>
      </c>
      <c r="X560" s="65" t="s">
        <v>671</v>
      </c>
      <c r="Y560" s="65">
        <f>SUMPRODUCT(('[2]Prog 89'!$C$5:$C$10000=A560)*'[2]Prog 89'!$E$5:$F$10000)</f>
        <v>0</v>
      </c>
      <c r="Z560" s="65">
        <f>SUMPRODUCT(('[2]Prog 89'!$C$5:$C$10000=A560)*'[2]Prog 89'!$G$5:$H$10000)</f>
        <v>0</v>
      </c>
    </row>
    <row r="561" spans="1:26" ht="12.75" customHeight="1" x14ac:dyDescent="0.25">
      <c r="A561" s="64">
        <v>25422</v>
      </c>
      <c r="B561" s="81">
        <f>VLOOKUP(A561,'[2]Pop commune'!$A$4:$G$3833,7,FALSE)</f>
        <v>29.924324324324321</v>
      </c>
      <c r="C561" s="82">
        <f>VLOOKUP(A561,'[2]Pop commune'!$A$4:$H$3833,5,FALSE)</f>
        <v>22.443243243243241</v>
      </c>
      <c r="D561" s="83">
        <f t="shared" si="17"/>
        <v>7.4810810810810802</v>
      </c>
      <c r="E561" s="83">
        <f>VLOOKUP(A561,'[2]Pop commune'!$A$4:$G$3833,6,FALSE)</f>
        <v>7.4810810810810802</v>
      </c>
      <c r="F561" s="83">
        <f t="shared" si="18"/>
        <v>173</v>
      </c>
      <c r="G561" s="83">
        <f>VLOOKUP(A561,'[2]Pop commune'!$A$4:$G$3833,4,FALSE)</f>
        <v>173</v>
      </c>
      <c r="H561" s="64">
        <v>25</v>
      </c>
      <c r="I561" s="122">
        <v>250010758</v>
      </c>
      <c r="J561" s="91" t="s">
        <v>1261</v>
      </c>
      <c r="K561" s="91"/>
      <c r="L561" s="92" t="s">
        <v>1191</v>
      </c>
      <c r="M561" s="65" t="s">
        <v>142</v>
      </c>
      <c r="N561" s="65" t="s">
        <v>662</v>
      </c>
      <c r="O561" s="64">
        <v>250001716</v>
      </c>
      <c r="P561" s="94" t="s">
        <v>301</v>
      </c>
      <c r="Q561" s="90">
        <v>1</v>
      </c>
      <c r="X561" s="65" t="s">
        <v>671</v>
      </c>
      <c r="Y561" s="65">
        <f>SUMPRODUCT(('[2]Prog 89'!$C$5:$C$10000=A561)*'[2]Prog 89'!$E$5:$F$10000)</f>
        <v>0</v>
      </c>
      <c r="Z561" s="65">
        <f>SUMPRODUCT(('[2]Prog 89'!$C$5:$C$10000=A561)*'[2]Prog 89'!$G$5:$H$10000)</f>
        <v>0</v>
      </c>
    </row>
    <row r="562" spans="1:26" ht="12.75" customHeight="1" x14ac:dyDescent="0.25">
      <c r="A562" s="64">
        <v>25426</v>
      </c>
      <c r="B562" s="81">
        <f>VLOOKUP(A562,'[2]Pop commune'!$A$4:$G$3833,7,FALSE)</f>
        <v>111</v>
      </c>
      <c r="C562" s="82">
        <f>VLOOKUP(A562,'[2]Pop commune'!$A$4:$H$3833,5,FALSE)</f>
        <v>84</v>
      </c>
      <c r="D562" s="83">
        <f t="shared" si="17"/>
        <v>27</v>
      </c>
      <c r="E562" s="83">
        <f>VLOOKUP(A562,'[2]Pop commune'!$A$4:$G$3833,6,FALSE)</f>
        <v>27</v>
      </c>
      <c r="F562" s="83">
        <f t="shared" si="18"/>
        <v>390</v>
      </c>
      <c r="G562" s="83">
        <f>VLOOKUP(A562,'[2]Pop commune'!$A$4:$G$3833,4,FALSE)</f>
        <v>390</v>
      </c>
      <c r="H562" s="64">
        <v>25</v>
      </c>
      <c r="I562" s="122">
        <v>250010758</v>
      </c>
      <c r="J562" s="91" t="s">
        <v>1262</v>
      </c>
      <c r="K562" s="91"/>
      <c r="L562" s="92" t="s">
        <v>1191</v>
      </c>
      <c r="M562" s="65" t="s">
        <v>142</v>
      </c>
      <c r="N562" s="65" t="s">
        <v>662</v>
      </c>
      <c r="O562" s="64">
        <v>250001716</v>
      </c>
      <c r="P562" s="94" t="s">
        <v>301</v>
      </c>
      <c r="Q562" s="90">
        <v>1</v>
      </c>
      <c r="X562" s="65" t="s">
        <v>671</v>
      </c>
      <c r="Y562" s="65">
        <f>SUMPRODUCT(('[2]Prog 89'!$C$5:$C$10000=A562)*'[2]Prog 89'!$E$5:$F$10000)</f>
        <v>0</v>
      </c>
      <c r="Z562" s="65">
        <f>SUMPRODUCT(('[2]Prog 89'!$C$5:$C$10000=A562)*'[2]Prog 89'!$G$5:$H$10000)</f>
        <v>0</v>
      </c>
    </row>
    <row r="563" spans="1:26" ht="12.75" customHeight="1" x14ac:dyDescent="0.25">
      <c r="A563" s="64">
        <v>25436</v>
      </c>
      <c r="B563" s="81">
        <f>VLOOKUP(A563,'[2]Pop commune'!$A$4:$G$3833,7,FALSE)</f>
        <v>24</v>
      </c>
      <c r="C563" s="82">
        <f>VLOOKUP(A563,'[2]Pop commune'!$A$4:$H$3833,5,FALSE)</f>
        <v>13</v>
      </c>
      <c r="D563" s="83">
        <f t="shared" si="17"/>
        <v>11</v>
      </c>
      <c r="E563" s="83">
        <f>VLOOKUP(A563,'[2]Pop commune'!$A$4:$G$3833,6,FALSE)</f>
        <v>11</v>
      </c>
      <c r="F563" s="83">
        <f t="shared" si="18"/>
        <v>69</v>
      </c>
      <c r="G563" s="83">
        <f>VLOOKUP(A563,'[2]Pop commune'!$A$4:$G$3833,4,FALSE)</f>
        <v>69</v>
      </c>
      <c r="H563" s="64">
        <v>25</v>
      </c>
      <c r="I563" s="122">
        <v>250010758</v>
      </c>
      <c r="J563" s="91" t="s">
        <v>1263</v>
      </c>
      <c r="K563" s="91"/>
      <c r="L563" s="92" t="s">
        <v>669</v>
      </c>
      <c r="M563" s="65" t="s">
        <v>142</v>
      </c>
      <c r="N563" s="65" t="s">
        <v>662</v>
      </c>
      <c r="O563" s="64">
        <v>250001716</v>
      </c>
      <c r="P563" s="94" t="s">
        <v>301</v>
      </c>
      <c r="Q563" s="90">
        <v>1</v>
      </c>
      <c r="X563" s="65" t="s">
        <v>671</v>
      </c>
      <c r="Y563" s="65">
        <f>SUMPRODUCT(('[2]Prog 89'!$C$5:$C$10000=A563)*'[2]Prog 89'!$E$5:$F$10000)</f>
        <v>0</v>
      </c>
      <c r="Z563" s="65">
        <f>SUMPRODUCT(('[2]Prog 89'!$C$5:$C$10000=A563)*'[2]Prog 89'!$G$5:$H$10000)</f>
        <v>0</v>
      </c>
    </row>
    <row r="564" spans="1:26" ht="12.75" customHeight="1" x14ac:dyDescent="0.25">
      <c r="A564" s="64">
        <v>25441</v>
      </c>
      <c r="B564" s="81">
        <f>VLOOKUP(A564,'[2]Pop commune'!$A$4:$G$3833,7,FALSE)</f>
        <v>16.888888888888939</v>
      </c>
      <c r="C564" s="82">
        <f>VLOOKUP(A564,'[2]Pop commune'!$A$4:$H$3833,5,FALSE)</f>
        <v>13.26984126984131</v>
      </c>
      <c r="D564" s="83">
        <f t="shared" si="17"/>
        <v>3.6190476190476302</v>
      </c>
      <c r="E564" s="83">
        <f>VLOOKUP(A564,'[2]Pop commune'!$A$4:$G$3833,6,FALSE)</f>
        <v>3.6190476190476302</v>
      </c>
      <c r="F564" s="83">
        <f t="shared" si="18"/>
        <v>76.000000000000227</v>
      </c>
      <c r="G564" s="83">
        <f>VLOOKUP(A564,'[2]Pop commune'!$A$4:$G$3833,4,FALSE)</f>
        <v>76.000000000000227</v>
      </c>
      <c r="H564" s="64">
        <v>25</v>
      </c>
      <c r="I564" s="122">
        <v>250010758</v>
      </c>
      <c r="J564" s="91" t="s">
        <v>1264</v>
      </c>
      <c r="K564" s="91"/>
      <c r="L564" s="92" t="s">
        <v>684</v>
      </c>
      <c r="M564" s="65" t="s">
        <v>142</v>
      </c>
      <c r="N564" s="65" t="s">
        <v>662</v>
      </c>
      <c r="O564" s="64">
        <v>250001716</v>
      </c>
      <c r="P564" s="94" t="s">
        <v>301</v>
      </c>
      <c r="Q564" s="90">
        <v>1</v>
      </c>
      <c r="X564" s="65" t="s">
        <v>671</v>
      </c>
      <c r="Y564" s="65">
        <f>SUMPRODUCT(('[2]Prog 89'!$C$5:$C$10000=A564)*'[2]Prog 89'!$E$5:$F$10000)</f>
        <v>0</v>
      </c>
      <c r="Z564" s="65">
        <f>SUMPRODUCT(('[2]Prog 89'!$C$5:$C$10000=A564)*'[2]Prog 89'!$G$5:$H$10000)</f>
        <v>0</v>
      </c>
    </row>
    <row r="565" spans="1:26" ht="12.75" customHeight="1" x14ac:dyDescent="0.25">
      <c r="A565" s="64">
        <v>25449</v>
      </c>
      <c r="B565" s="81">
        <f>VLOOKUP(A565,'[2]Pop commune'!$A$4:$G$3833,7,FALSE)</f>
        <v>27.26213592233016</v>
      </c>
      <c r="C565" s="82">
        <f>VLOOKUP(A565,'[2]Pop commune'!$A$4:$H$3833,5,FALSE)</f>
        <v>12.11650485436896</v>
      </c>
      <c r="D565" s="83">
        <f t="shared" si="17"/>
        <v>15.145631067961201</v>
      </c>
      <c r="E565" s="83">
        <f>VLOOKUP(A565,'[2]Pop commune'!$A$4:$G$3833,6,FALSE)</f>
        <v>15.145631067961201</v>
      </c>
      <c r="F565" s="83">
        <f t="shared" si="18"/>
        <v>104</v>
      </c>
      <c r="G565" s="83">
        <f>VLOOKUP(A565,'[2]Pop commune'!$A$4:$G$3833,4,FALSE)</f>
        <v>104</v>
      </c>
      <c r="H565" s="64">
        <v>25</v>
      </c>
      <c r="I565" s="122">
        <v>250010758</v>
      </c>
      <c r="J565" s="91" t="s">
        <v>1265</v>
      </c>
      <c r="K565" s="91"/>
      <c r="L565" s="92" t="s">
        <v>684</v>
      </c>
      <c r="M565" s="65" t="s">
        <v>142</v>
      </c>
      <c r="N565" s="65" t="s">
        <v>662</v>
      </c>
      <c r="O565" s="64">
        <v>250001716</v>
      </c>
      <c r="P565" s="94" t="s">
        <v>301</v>
      </c>
      <c r="Q565" s="90">
        <v>1</v>
      </c>
      <c r="X565" s="65" t="s">
        <v>671</v>
      </c>
      <c r="Y565" s="65">
        <f>SUMPRODUCT(('[2]Prog 89'!$C$5:$C$10000=A565)*'[2]Prog 89'!$E$5:$F$10000)</f>
        <v>0</v>
      </c>
      <c r="Z565" s="65">
        <f>SUMPRODUCT(('[2]Prog 89'!$C$5:$C$10000=A565)*'[2]Prog 89'!$G$5:$H$10000)</f>
        <v>0</v>
      </c>
    </row>
    <row r="566" spans="1:26" ht="12.75" customHeight="1" x14ac:dyDescent="0.25">
      <c r="A566" s="64">
        <v>25463</v>
      </c>
      <c r="B566" s="81">
        <f>VLOOKUP(A566,'[2]Pop commune'!$A$4:$G$3833,7,FALSE)</f>
        <v>1257.6005033882739</v>
      </c>
      <c r="C566" s="82">
        <f>VLOOKUP(A566,'[2]Pop commune'!$A$4:$H$3833,5,FALSE)</f>
        <v>753.34248646356605</v>
      </c>
      <c r="D566" s="83">
        <f t="shared" si="17"/>
        <v>504.25801692470782</v>
      </c>
      <c r="E566" s="83">
        <f>VLOOKUP(A566,'[2]Pop commune'!$A$4:$G$3833,6,FALSE)</f>
        <v>504.25801692470782</v>
      </c>
      <c r="F566" s="83">
        <f t="shared" si="18"/>
        <v>4261</v>
      </c>
      <c r="G566" s="83">
        <f>VLOOKUP(A566,'[2]Pop commune'!$A$4:$G$3833,4,FALSE)</f>
        <v>4261</v>
      </c>
      <c r="H566" s="64">
        <v>25</v>
      </c>
      <c r="I566" s="122">
        <v>250010758</v>
      </c>
      <c r="J566" s="91" t="s">
        <v>1266</v>
      </c>
      <c r="K566" s="91"/>
      <c r="L566" s="92" t="s">
        <v>1191</v>
      </c>
      <c r="M566" s="65" t="s">
        <v>142</v>
      </c>
      <c r="N566" s="65" t="s">
        <v>662</v>
      </c>
      <c r="O566" s="64">
        <v>250001716</v>
      </c>
      <c r="P566" s="94" t="s">
        <v>301</v>
      </c>
      <c r="Q566" s="90">
        <v>1</v>
      </c>
      <c r="X566" s="65" t="s">
        <v>671</v>
      </c>
      <c r="Y566" s="65">
        <f>SUMPRODUCT(('[2]Prog 89'!$C$5:$C$10000=A566)*'[2]Prog 89'!$E$5:$F$10000)</f>
        <v>0</v>
      </c>
      <c r="Z566" s="65">
        <f>SUMPRODUCT(('[2]Prog 89'!$C$5:$C$10000=A566)*'[2]Prog 89'!$G$5:$H$10000)</f>
        <v>0</v>
      </c>
    </row>
    <row r="567" spans="1:26" ht="12.75" customHeight="1" x14ac:dyDescent="0.25">
      <c r="A567" s="64">
        <v>25471</v>
      </c>
      <c r="B567" s="81">
        <f>VLOOKUP(A567,'[2]Pop commune'!$A$4:$G$3833,7,FALSE)</f>
        <v>39.368000000000002</v>
      </c>
      <c r="C567" s="82">
        <f>VLOOKUP(A567,'[2]Pop commune'!$A$4:$H$3833,5,FALSE)</f>
        <v>23.408000000000001</v>
      </c>
      <c r="D567" s="83">
        <f t="shared" si="17"/>
        <v>15.96</v>
      </c>
      <c r="E567" s="83">
        <f>VLOOKUP(A567,'[2]Pop commune'!$A$4:$G$3833,6,FALSE)</f>
        <v>15.96</v>
      </c>
      <c r="F567" s="83">
        <f t="shared" si="18"/>
        <v>133</v>
      </c>
      <c r="G567" s="83">
        <f>VLOOKUP(A567,'[2]Pop commune'!$A$4:$G$3833,4,FALSE)</f>
        <v>133</v>
      </c>
      <c r="H567" s="64">
        <v>25</v>
      </c>
      <c r="I567" s="122">
        <v>250010758</v>
      </c>
      <c r="J567" s="91" t="s">
        <v>1089</v>
      </c>
      <c r="K567" s="91"/>
      <c r="L567" s="92" t="s">
        <v>684</v>
      </c>
      <c r="M567" s="65" t="s">
        <v>142</v>
      </c>
      <c r="N567" s="65" t="s">
        <v>662</v>
      </c>
      <c r="O567" s="64">
        <v>250001716</v>
      </c>
      <c r="P567" s="94" t="s">
        <v>301</v>
      </c>
      <c r="Q567" s="90">
        <v>1</v>
      </c>
      <c r="X567" s="65" t="s">
        <v>671</v>
      </c>
      <c r="Y567" s="65">
        <f>SUMPRODUCT(('[2]Prog 89'!$C$5:$C$10000=A567)*'[2]Prog 89'!$E$5:$F$10000)</f>
        <v>0</v>
      </c>
      <c r="Z567" s="65">
        <f>SUMPRODUCT(('[2]Prog 89'!$C$5:$C$10000=A567)*'[2]Prog 89'!$G$5:$H$10000)</f>
        <v>0</v>
      </c>
    </row>
    <row r="568" spans="1:26" ht="12.75" customHeight="1" x14ac:dyDescent="0.25">
      <c r="A568" s="64">
        <v>25476</v>
      </c>
      <c r="B568" s="81">
        <f>VLOOKUP(A568,'[2]Pop commune'!$A$4:$G$3833,7,FALSE)</f>
        <v>35.105691056910501</v>
      </c>
      <c r="C568" s="82">
        <f>VLOOKUP(A568,'[2]Pop commune'!$A$4:$H$3833,5,FALSE)</f>
        <v>18.585365853658502</v>
      </c>
      <c r="D568" s="83">
        <f t="shared" si="17"/>
        <v>16.520325203252</v>
      </c>
      <c r="E568" s="83">
        <f>VLOOKUP(A568,'[2]Pop commune'!$A$4:$G$3833,6,FALSE)</f>
        <v>16.520325203252</v>
      </c>
      <c r="F568" s="83">
        <f t="shared" si="18"/>
        <v>127</v>
      </c>
      <c r="G568" s="83">
        <f>VLOOKUP(A568,'[2]Pop commune'!$A$4:$G$3833,4,FALSE)</f>
        <v>127</v>
      </c>
      <c r="H568" s="64">
        <v>25</v>
      </c>
      <c r="I568" s="122">
        <v>250010758</v>
      </c>
      <c r="J568" s="91" t="s">
        <v>1267</v>
      </c>
      <c r="K568" s="91"/>
      <c r="L568" s="92" t="s">
        <v>669</v>
      </c>
      <c r="M568" s="65" t="s">
        <v>142</v>
      </c>
      <c r="N568" s="65" t="s">
        <v>662</v>
      </c>
      <c r="O568" s="64">
        <v>250001716</v>
      </c>
      <c r="P568" s="94" t="s">
        <v>301</v>
      </c>
      <c r="Q568" s="90">
        <v>1</v>
      </c>
      <c r="X568" s="65" t="s">
        <v>671</v>
      </c>
      <c r="Y568" s="65">
        <f>SUMPRODUCT(('[2]Prog 89'!$C$5:$C$10000=A568)*'[2]Prog 89'!$E$5:$F$10000)</f>
        <v>0</v>
      </c>
      <c r="Z568" s="65">
        <f>SUMPRODUCT(('[2]Prog 89'!$C$5:$C$10000=A568)*'[2]Prog 89'!$G$5:$H$10000)</f>
        <v>0</v>
      </c>
    </row>
    <row r="569" spans="1:26" ht="12.75" customHeight="1" x14ac:dyDescent="0.25">
      <c r="A569" s="64">
        <v>25478</v>
      </c>
      <c r="B569" s="81">
        <f>VLOOKUP(A569,'[2]Pop commune'!$A$4:$G$3833,7,FALSE)</f>
        <v>46.851851851851919</v>
      </c>
      <c r="C569" s="82">
        <f>VLOOKUP(A569,'[2]Pop commune'!$A$4:$H$3833,5,FALSE)</f>
        <v>28.518518518518562</v>
      </c>
      <c r="D569" s="83">
        <f t="shared" si="17"/>
        <v>18.333333333333361</v>
      </c>
      <c r="E569" s="83">
        <f>VLOOKUP(A569,'[2]Pop commune'!$A$4:$G$3833,6,FALSE)</f>
        <v>18.333333333333361</v>
      </c>
      <c r="F569" s="83">
        <f t="shared" si="18"/>
        <v>110</v>
      </c>
      <c r="G569" s="83">
        <f>VLOOKUP(A569,'[2]Pop commune'!$A$4:$G$3833,4,FALSE)</f>
        <v>110</v>
      </c>
      <c r="H569" s="64">
        <v>25</v>
      </c>
      <c r="I569" s="122">
        <v>250010758</v>
      </c>
      <c r="J569" s="91" t="s">
        <v>1268</v>
      </c>
      <c r="K569" s="91"/>
      <c r="L569" s="92" t="s">
        <v>669</v>
      </c>
      <c r="M569" s="65" t="s">
        <v>142</v>
      </c>
      <c r="N569" s="65" t="s">
        <v>662</v>
      </c>
      <c r="O569" s="64">
        <v>250001716</v>
      </c>
      <c r="P569" s="94" t="s">
        <v>301</v>
      </c>
      <c r="Q569" s="90">
        <v>1</v>
      </c>
      <c r="X569" s="65" t="s">
        <v>671</v>
      </c>
      <c r="Y569" s="65">
        <f>SUMPRODUCT(('[2]Prog 89'!$C$5:$C$10000=A569)*'[2]Prog 89'!$E$5:$F$10000)</f>
        <v>0</v>
      </c>
      <c r="Z569" s="65">
        <f>SUMPRODUCT(('[2]Prog 89'!$C$5:$C$10000=A569)*'[2]Prog 89'!$G$5:$H$10000)</f>
        <v>0</v>
      </c>
    </row>
    <row r="570" spans="1:26" ht="12.75" customHeight="1" x14ac:dyDescent="0.25">
      <c r="A570" s="64">
        <v>25485</v>
      </c>
      <c r="B570" s="81">
        <f>VLOOKUP(A570,'[2]Pop commune'!$A$4:$G$3833,7,FALSE)</f>
        <v>46</v>
      </c>
      <c r="C570" s="82">
        <f>VLOOKUP(A570,'[2]Pop commune'!$A$4:$H$3833,5,FALSE)</f>
        <v>39</v>
      </c>
      <c r="D570" s="83">
        <f t="shared" si="17"/>
        <v>7</v>
      </c>
      <c r="E570" s="83">
        <f>VLOOKUP(A570,'[2]Pop commune'!$A$4:$G$3833,6,FALSE)</f>
        <v>7</v>
      </c>
      <c r="F570" s="83">
        <f t="shared" si="18"/>
        <v>230</v>
      </c>
      <c r="G570" s="83">
        <f>VLOOKUP(A570,'[2]Pop commune'!$A$4:$G$3833,4,FALSE)</f>
        <v>230</v>
      </c>
      <c r="H570" s="64">
        <v>25</v>
      </c>
      <c r="I570" s="122">
        <v>250010758</v>
      </c>
      <c r="J570" s="91" t="s">
        <v>1269</v>
      </c>
      <c r="K570" s="91"/>
      <c r="L570" s="92" t="s">
        <v>1191</v>
      </c>
      <c r="M570" s="65" t="s">
        <v>142</v>
      </c>
      <c r="N570" s="65" t="s">
        <v>662</v>
      </c>
      <c r="O570" s="64">
        <v>250001716</v>
      </c>
      <c r="P570" s="94" t="s">
        <v>301</v>
      </c>
      <c r="Q570" s="90">
        <v>1</v>
      </c>
      <c r="X570" s="65" t="s">
        <v>671</v>
      </c>
      <c r="Y570" s="65">
        <f>SUMPRODUCT(('[2]Prog 89'!$C$5:$C$10000=A570)*'[2]Prog 89'!$E$5:$F$10000)</f>
        <v>0</v>
      </c>
      <c r="Z570" s="65">
        <f>SUMPRODUCT(('[2]Prog 89'!$C$5:$C$10000=A570)*'[2]Prog 89'!$G$5:$H$10000)</f>
        <v>0</v>
      </c>
    </row>
    <row r="571" spans="1:26" ht="12.75" customHeight="1" x14ac:dyDescent="0.25">
      <c r="A571" s="64">
        <v>25503</v>
      </c>
      <c r="B571" s="81">
        <f>VLOOKUP(A571,'[2]Pop commune'!$A$4:$G$3833,7,FALSE)</f>
        <v>25.398305084745765</v>
      </c>
      <c r="C571" s="82">
        <f>VLOOKUP(A571,'[2]Pop commune'!$A$4:$H$3833,5,FALSE)</f>
        <v>16.932203389830509</v>
      </c>
      <c r="D571" s="83">
        <f t="shared" si="17"/>
        <v>8.4661016949152543</v>
      </c>
      <c r="E571" s="83">
        <f>VLOOKUP(A571,'[2]Pop commune'!$A$4:$G$3833,6,FALSE)</f>
        <v>8.4661016949152543</v>
      </c>
      <c r="F571" s="83">
        <f t="shared" si="18"/>
        <v>111</v>
      </c>
      <c r="G571" s="83">
        <f>VLOOKUP(A571,'[2]Pop commune'!$A$4:$G$3833,4,FALSE)</f>
        <v>111</v>
      </c>
      <c r="H571" s="64">
        <v>25</v>
      </c>
      <c r="I571" s="122">
        <v>250010758</v>
      </c>
      <c r="J571" s="91" t="s">
        <v>1270</v>
      </c>
      <c r="K571" s="91"/>
      <c r="L571" s="92" t="s">
        <v>684</v>
      </c>
      <c r="M571" s="65" t="s">
        <v>142</v>
      </c>
      <c r="N571" s="65" t="s">
        <v>662</v>
      </c>
      <c r="O571" s="64">
        <v>250001716</v>
      </c>
      <c r="P571" s="94" t="s">
        <v>301</v>
      </c>
      <c r="Q571" s="90">
        <v>1</v>
      </c>
      <c r="X571" s="65" t="s">
        <v>671</v>
      </c>
      <c r="Y571" s="65">
        <f>SUMPRODUCT(('[2]Prog 89'!$C$5:$C$10000=A571)*'[2]Prog 89'!$E$5:$F$10000)</f>
        <v>0</v>
      </c>
      <c r="Z571" s="65">
        <f>SUMPRODUCT(('[2]Prog 89'!$C$5:$C$10000=A571)*'[2]Prog 89'!$G$5:$H$10000)</f>
        <v>0</v>
      </c>
    </row>
    <row r="572" spans="1:26" ht="12.75" customHeight="1" x14ac:dyDescent="0.25">
      <c r="A572" s="64">
        <v>25519</v>
      </c>
      <c r="B572" s="81">
        <f>VLOOKUP(A572,'[2]Pop commune'!$A$4:$G$3833,7,FALSE)</f>
        <v>249.92023401357349</v>
      </c>
      <c r="C572" s="82">
        <f>VLOOKUP(A572,'[2]Pop commune'!$A$4:$H$3833,5,FALSE)</f>
        <v>144.10723170943956</v>
      </c>
      <c r="D572" s="83">
        <f t="shared" si="17"/>
        <v>105.81300230413393</v>
      </c>
      <c r="E572" s="83">
        <f>VLOOKUP(A572,'[2]Pop commune'!$A$4:$G$3833,6,FALSE)</f>
        <v>105.81300230413393</v>
      </c>
      <c r="F572" s="83">
        <f t="shared" si="18"/>
        <v>912.00000000000318</v>
      </c>
      <c r="G572" s="83">
        <f>VLOOKUP(A572,'[2]Pop commune'!$A$4:$G$3833,4,FALSE)</f>
        <v>912.00000000000318</v>
      </c>
      <c r="H572" s="64">
        <v>25</v>
      </c>
      <c r="I572" s="122">
        <v>250010758</v>
      </c>
      <c r="J572" s="91" t="s">
        <v>1271</v>
      </c>
      <c r="K572" s="91"/>
      <c r="L572" s="92" t="s">
        <v>736</v>
      </c>
      <c r="M572" s="65" t="s">
        <v>142</v>
      </c>
      <c r="N572" s="65" t="s">
        <v>662</v>
      </c>
      <c r="O572" s="64">
        <v>250001716</v>
      </c>
      <c r="P572" s="94" t="s">
        <v>301</v>
      </c>
      <c r="Q572" s="90">
        <v>1</v>
      </c>
      <c r="X572" s="65" t="s">
        <v>671</v>
      </c>
      <c r="Y572" s="65">
        <f>SUMPRODUCT(('[2]Prog 89'!$C$5:$C$10000=A572)*'[2]Prog 89'!$E$5:$F$10000)</f>
        <v>0</v>
      </c>
      <c r="Z572" s="65">
        <f>SUMPRODUCT(('[2]Prog 89'!$C$5:$C$10000=A572)*'[2]Prog 89'!$G$5:$H$10000)</f>
        <v>0</v>
      </c>
    </row>
    <row r="573" spans="1:26" ht="12.75" customHeight="1" x14ac:dyDescent="0.25">
      <c r="A573" s="64">
        <v>25529</v>
      </c>
      <c r="B573" s="81">
        <f>VLOOKUP(A573,'[2]Pop commune'!$A$4:$G$3833,7,FALSE)</f>
        <v>307.00300669665421</v>
      </c>
      <c r="C573" s="82">
        <f>VLOOKUP(A573,'[2]Pop commune'!$A$4:$H$3833,5,FALSE)</f>
        <v>182.99947289122761</v>
      </c>
      <c r="D573" s="83">
        <f t="shared" si="17"/>
        <v>124.0035338054266</v>
      </c>
      <c r="E573" s="83">
        <f>VLOOKUP(A573,'[2]Pop commune'!$A$4:$G$3833,6,FALSE)</f>
        <v>124.0035338054266</v>
      </c>
      <c r="F573" s="83">
        <f t="shared" si="18"/>
        <v>930</v>
      </c>
      <c r="G573" s="83">
        <f>VLOOKUP(A573,'[2]Pop commune'!$A$4:$G$3833,4,FALSE)</f>
        <v>930</v>
      </c>
      <c r="H573" s="64">
        <v>25</v>
      </c>
      <c r="I573" s="122">
        <v>250010758</v>
      </c>
      <c r="J573" s="91" t="s">
        <v>1272</v>
      </c>
      <c r="K573" s="91"/>
      <c r="L573" s="92" t="s">
        <v>669</v>
      </c>
      <c r="M573" s="65" t="s">
        <v>142</v>
      </c>
      <c r="N573" s="65" t="s">
        <v>662</v>
      </c>
      <c r="O573" s="64">
        <v>250001716</v>
      </c>
      <c r="P573" s="94" t="s">
        <v>301</v>
      </c>
      <c r="Q573" s="90">
        <v>1</v>
      </c>
      <c r="X573" s="65" t="s">
        <v>671</v>
      </c>
      <c r="Y573" s="65">
        <f>SUMPRODUCT(('[2]Prog 89'!$C$5:$C$10000=A573)*'[2]Prog 89'!$E$5:$F$10000)</f>
        <v>0</v>
      </c>
      <c r="Z573" s="65">
        <f>SUMPRODUCT(('[2]Prog 89'!$C$5:$C$10000=A573)*'[2]Prog 89'!$G$5:$H$10000)</f>
        <v>0</v>
      </c>
    </row>
    <row r="574" spans="1:26" ht="12.75" customHeight="1" x14ac:dyDescent="0.25">
      <c r="A574" s="64">
        <v>25530</v>
      </c>
      <c r="B574" s="81">
        <f>VLOOKUP(A574,'[2]Pop commune'!$A$4:$G$3833,7,FALSE)</f>
        <v>120.74402105563192</v>
      </c>
      <c r="C574" s="82">
        <f>VLOOKUP(A574,'[2]Pop commune'!$A$4:$H$3833,5,FALSE)</f>
        <v>77.406913550120919</v>
      </c>
      <c r="D574" s="83">
        <f t="shared" si="17"/>
        <v>43.337107505510993</v>
      </c>
      <c r="E574" s="83">
        <f>VLOOKUP(A574,'[2]Pop commune'!$A$4:$G$3833,6,FALSE)</f>
        <v>43.337107505510993</v>
      </c>
      <c r="F574" s="83">
        <f t="shared" si="18"/>
        <v>345</v>
      </c>
      <c r="G574" s="83">
        <f>VLOOKUP(A574,'[2]Pop commune'!$A$4:$G$3833,4,FALSE)</f>
        <v>345</v>
      </c>
      <c r="H574" s="64">
        <v>25</v>
      </c>
      <c r="I574" s="122">
        <v>250010758</v>
      </c>
      <c r="J574" s="91" t="s">
        <v>1273</v>
      </c>
      <c r="K574" s="91"/>
      <c r="L574" s="92" t="s">
        <v>669</v>
      </c>
      <c r="M574" s="65" t="s">
        <v>142</v>
      </c>
      <c r="N574" s="65" t="s">
        <v>662</v>
      </c>
      <c r="O574" s="64">
        <v>250001716</v>
      </c>
      <c r="P574" s="94" t="s">
        <v>301</v>
      </c>
      <c r="Q574" s="90">
        <v>1</v>
      </c>
      <c r="X574" s="65" t="s">
        <v>671</v>
      </c>
      <c r="Y574" s="65">
        <f>SUMPRODUCT(('[2]Prog 89'!$C$5:$C$10000=A574)*'[2]Prog 89'!$E$5:$F$10000)</f>
        <v>0</v>
      </c>
      <c r="Z574" s="65">
        <f>SUMPRODUCT(('[2]Prog 89'!$C$5:$C$10000=A574)*'[2]Prog 89'!$G$5:$H$10000)</f>
        <v>0</v>
      </c>
    </row>
    <row r="575" spans="1:26" ht="12.75" customHeight="1" x14ac:dyDescent="0.25">
      <c r="A575" s="64">
        <v>25548</v>
      </c>
      <c r="B575" s="81">
        <f>VLOOKUP(A575,'[2]Pop commune'!$A$4:$G$3833,7,FALSE)</f>
        <v>32</v>
      </c>
      <c r="C575" s="82">
        <f>VLOOKUP(A575,'[2]Pop commune'!$A$4:$H$3833,5,FALSE)</f>
        <v>21</v>
      </c>
      <c r="D575" s="83">
        <f t="shared" si="17"/>
        <v>11</v>
      </c>
      <c r="E575" s="83">
        <f>VLOOKUP(A575,'[2]Pop commune'!$A$4:$G$3833,6,FALSE)</f>
        <v>11</v>
      </c>
      <c r="F575" s="83">
        <f t="shared" si="18"/>
        <v>162</v>
      </c>
      <c r="G575" s="83">
        <f>VLOOKUP(A575,'[2]Pop commune'!$A$4:$G$3833,4,FALSE)</f>
        <v>162</v>
      </c>
      <c r="H575" s="64">
        <v>25</v>
      </c>
      <c r="I575" s="122">
        <v>250010758</v>
      </c>
      <c r="J575" s="91" t="s">
        <v>1274</v>
      </c>
      <c r="K575" s="91"/>
      <c r="L575" s="92" t="s">
        <v>1191</v>
      </c>
      <c r="M575" s="65" t="s">
        <v>142</v>
      </c>
      <c r="N575" s="65" t="s">
        <v>662</v>
      </c>
      <c r="O575" s="64">
        <v>250001716</v>
      </c>
      <c r="P575" s="94" t="s">
        <v>301</v>
      </c>
      <c r="Q575" s="90">
        <v>1</v>
      </c>
      <c r="X575" s="65" t="s">
        <v>671</v>
      </c>
      <c r="Y575" s="65">
        <f>SUMPRODUCT(('[2]Prog 89'!$C$5:$C$10000=A575)*'[2]Prog 89'!$E$5:$F$10000)</f>
        <v>0</v>
      </c>
      <c r="Z575" s="65">
        <f>SUMPRODUCT(('[2]Prog 89'!$C$5:$C$10000=A575)*'[2]Prog 89'!$G$5:$H$10000)</f>
        <v>0</v>
      </c>
    </row>
    <row r="576" spans="1:26" ht="12.75" customHeight="1" x14ac:dyDescent="0.25">
      <c r="A576" s="64">
        <v>25551</v>
      </c>
      <c r="B576" s="81">
        <f>VLOOKUP(A576,'[2]Pop commune'!$A$4:$G$3833,7,FALSE)</f>
        <v>24</v>
      </c>
      <c r="C576" s="82">
        <f>VLOOKUP(A576,'[2]Pop commune'!$A$4:$H$3833,5,FALSE)</f>
        <v>19</v>
      </c>
      <c r="D576" s="83">
        <f t="shared" si="17"/>
        <v>5</v>
      </c>
      <c r="E576" s="83">
        <f>VLOOKUP(A576,'[2]Pop commune'!$A$4:$G$3833,6,FALSE)</f>
        <v>5</v>
      </c>
      <c r="F576" s="83">
        <f t="shared" si="18"/>
        <v>122</v>
      </c>
      <c r="G576" s="83">
        <f>VLOOKUP(A576,'[2]Pop commune'!$A$4:$G$3833,4,FALSE)</f>
        <v>122</v>
      </c>
      <c r="H576" s="64">
        <v>25</v>
      </c>
      <c r="I576" s="122">
        <v>250010758</v>
      </c>
      <c r="J576" s="91" t="s">
        <v>1275</v>
      </c>
      <c r="K576" s="91"/>
      <c r="L576" s="92" t="s">
        <v>736</v>
      </c>
      <c r="M576" s="65" t="s">
        <v>142</v>
      </c>
      <c r="N576" s="65" t="s">
        <v>662</v>
      </c>
      <c r="O576" s="64">
        <v>250001716</v>
      </c>
      <c r="P576" s="94" t="s">
        <v>301</v>
      </c>
      <c r="Q576" s="90">
        <v>1</v>
      </c>
      <c r="X576" s="65" t="s">
        <v>671</v>
      </c>
      <c r="Y576" s="65">
        <f>SUMPRODUCT(('[2]Prog 89'!$C$5:$C$10000=A576)*'[2]Prog 89'!$E$5:$F$10000)</f>
        <v>0</v>
      </c>
      <c r="Z576" s="65">
        <f>SUMPRODUCT(('[2]Prog 89'!$C$5:$C$10000=A576)*'[2]Prog 89'!$G$5:$H$10000)</f>
        <v>0</v>
      </c>
    </row>
    <row r="577" spans="1:26" ht="12.75" customHeight="1" x14ac:dyDescent="0.25">
      <c r="A577" s="64">
        <v>25552</v>
      </c>
      <c r="B577" s="81">
        <f>VLOOKUP(A577,'[2]Pop commune'!$A$4:$G$3833,7,FALSE)</f>
        <v>30.72</v>
      </c>
      <c r="C577" s="82">
        <f>VLOOKUP(A577,'[2]Pop commune'!$A$4:$H$3833,5,FALSE)</f>
        <v>20.48</v>
      </c>
      <c r="D577" s="83">
        <f t="shared" si="17"/>
        <v>10.24</v>
      </c>
      <c r="E577" s="83">
        <f>VLOOKUP(A577,'[2]Pop commune'!$A$4:$G$3833,6,FALSE)</f>
        <v>10.24</v>
      </c>
      <c r="F577" s="83">
        <f t="shared" si="18"/>
        <v>128</v>
      </c>
      <c r="G577" s="83">
        <f>VLOOKUP(A577,'[2]Pop commune'!$A$4:$G$3833,4,FALSE)</f>
        <v>128</v>
      </c>
      <c r="H577" s="64">
        <v>25</v>
      </c>
      <c r="I577" s="122">
        <v>250010758</v>
      </c>
      <c r="J577" s="91" t="s">
        <v>1276</v>
      </c>
      <c r="K577" s="91"/>
      <c r="L577" s="92" t="s">
        <v>669</v>
      </c>
      <c r="M577" s="65" t="s">
        <v>142</v>
      </c>
      <c r="N577" s="65" t="s">
        <v>662</v>
      </c>
      <c r="O577" s="64">
        <v>250001716</v>
      </c>
      <c r="P577" s="94" t="s">
        <v>301</v>
      </c>
      <c r="Q577" s="90">
        <v>1</v>
      </c>
      <c r="X577" s="65" t="s">
        <v>671</v>
      </c>
      <c r="Y577" s="65">
        <f>SUMPRODUCT(('[2]Prog 89'!$C$5:$C$10000=A577)*'[2]Prog 89'!$E$5:$F$10000)</f>
        <v>0</v>
      </c>
      <c r="Z577" s="65">
        <f>SUMPRODUCT(('[2]Prog 89'!$C$5:$C$10000=A577)*'[2]Prog 89'!$G$5:$H$10000)</f>
        <v>0</v>
      </c>
    </row>
    <row r="578" spans="1:26" ht="12.75" customHeight="1" x14ac:dyDescent="0.25">
      <c r="A578" s="64">
        <v>25554</v>
      </c>
      <c r="B578" s="81">
        <f>VLOOKUP(A578,'[2]Pop commune'!$A$4:$G$3833,7,FALSE)</f>
        <v>40.310077519380002</v>
      </c>
      <c r="C578" s="82">
        <f>VLOOKUP(A578,'[2]Pop commune'!$A$4:$H$3833,5,FALSE)</f>
        <v>19.147286821705499</v>
      </c>
      <c r="D578" s="83">
        <f t="shared" si="17"/>
        <v>21.162790697674499</v>
      </c>
      <c r="E578" s="83">
        <f>VLOOKUP(A578,'[2]Pop commune'!$A$4:$G$3833,6,FALSE)</f>
        <v>21.162790697674499</v>
      </c>
      <c r="F578" s="83">
        <f t="shared" si="18"/>
        <v>130.00000000000051</v>
      </c>
      <c r="G578" s="83">
        <f>VLOOKUP(A578,'[2]Pop commune'!$A$4:$G$3833,4,FALSE)</f>
        <v>130.00000000000051</v>
      </c>
      <c r="H578" s="64">
        <v>25</v>
      </c>
      <c r="I578" s="122">
        <v>250010758</v>
      </c>
      <c r="J578" s="91" t="s">
        <v>1277</v>
      </c>
      <c r="K578" s="91"/>
      <c r="L578" s="92" t="s">
        <v>669</v>
      </c>
      <c r="M578" s="65" t="s">
        <v>142</v>
      </c>
      <c r="N578" s="65" t="s">
        <v>662</v>
      </c>
      <c r="O578" s="64">
        <v>250001716</v>
      </c>
      <c r="P578" s="94" t="s">
        <v>301</v>
      </c>
      <c r="Q578" s="90">
        <v>1</v>
      </c>
      <c r="X578" s="65" t="s">
        <v>671</v>
      </c>
      <c r="Y578" s="65">
        <f>SUMPRODUCT(('[2]Prog 89'!$C$5:$C$10000=A578)*'[2]Prog 89'!$E$5:$F$10000)</f>
        <v>0</v>
      </c>
      <c r="Z578" s="65">
        <f>SUMPRODUCT(('[2]Prog 89'!$C$5:$C$10000=A578)*'[2]Prog 89'!$G$5:$H$10000)</f>
        <v>0</v>
      </c>
    </row>
    <row r="579" spans="1:26" ht="12.75" customHeight="1" x14ac:dyDescent="0.25">
      <c r="A579" s="64">
        <v>25583</v>
      </c>
      <c r="B579" s="81">
        <f>VLOOKUP(A579,'[2]Pop commune'!$A$4:$G$3833,7,FALSE)</f>
        <v>61.983870967741908</v>
      </c>
      <c r="C579" s="82">
        <f>VLOOKUP(A579,'[2]Pop commune'!$A$4:$H$3833,5,FALSE)</f>
        <v>46.241935483870947</v>
      </c>
      <c r="D579" s="83">
        <f t="shared" si="17"/>
        <v>15.741935483870961</v>
      </c>
      <c r="E579" s="83">
        <f>VLOOKUP(A579,'[2]Pop commune'!$A$4:$G$3833,6,FALSE)</f>
        <v>15.741935483870961</v>
      </c>
      <c r="F579" s="83">
        <f t="shared" si="18"/>
        <v>244</v>
      </c>
      <c r="G579" s="83">
        <f>VLOOKUP(A579,'[2]Pop commune'!$A$4:$G$3833,4,FALSE)</f>
        <v>244</v>
      </c>
      <c r="H579" s="64">
        <v>25</v>
      </c>
      <c r="I579" s="122">
        <v>250010758</v>
      </c>
      <c r="J579" s="91" t="s">
        <v>1278</v>
      </c>
      <c r="K579" s="91"/>
      <c r="L579" s="92" t="s">
        <v>669</v>
      </c>
      <c r="M579" s="65" t="s">
        <v>142</v>
      </c>
      <c r="N579" s="65" t="s">
        <v>662</v>
      </c>
      <c r="O579" s="64">
        <v>250001716</v>
      </c>
      <c r="P579" s="94" t="s">
        <v>301</v>
      </c>
      <c r="Q579" s="90">
        <v>1</v>
      </c>
      <c r="X579" s="65" t="s">
        <v>671</v>
      </c>
      <c r="Y579" s="65">
        <f>SUMPRODUCT(('[2]Prog 89'!$C$5:$C$10000=A579)*'[2]Prog 89'!$E$5:$F$10000)</f>
        <v>0</v>
      </c>
      <c r="Z579" s="65">
        <f>SUMPRODUCT(('[2]Prog 89'!$C$5:$C$10000=A579)*'[2]Prog 89'!$G$5:$H$10000)</f>
        <v>0</v>
      </c>
    </row>
    <row r="580" spans="1:26" ht="12.75" customHeight="1" x14ac:dyDescent="0.25">
      <c r="A580" s="64">
        <v>25584</v>
      </c>
      <c r="B580" s="81">
        <f>VLOOKUP(A580,'[2]Pop commune'!$A$4:$G$3833,7,FALSE)</f>
        <v>21</v>
      </c>
      <c r="C580" s="82">
        <f>VLOOKUP(A580,'[2]Pop commune'!$A$4:$H$3833,5,FALSE)</f>
        <v>12</v>
      </c>
      <c r="D580" s="83">
        <f t="shared" si="17"/>
        <v>9</v>
      </c>
      <c r="E580" s="83">
        <f>VLOOKUP(A580,'[2]Pop commune'!$A$4:$G$3833,6,FALSE)</f>
        <v>9</v>
      </c>
      <c r="F580" s="83">
        <f t="shared" si="18"/>
        <v>127</v>
      </c>
      <c r="G580" s="83">
        <f>VLOOKUP(A580,'[2]Pop commune'!$A$4:$G$3833,4,FALSE)</f>
        <v>127</v>
      </c>
      <c r="H580" s="64">
        <v>25</v>
      </c>
      <c r="I580" s="122">
        <v>250010758</v>
      </c>
      <c r="J580" s="91" t="s">
        <v>1279</v>
      </c>
      <c r="K580" s="91"/>
      <c r="L580" s="92" t="s">
        <v>736</v>
      </c>
      <c r="M580" s="65" t="s">
        <v>142</v>
      </c>
      <c r="N580" s="65" t="s">
        <v>662</v>
      </c>
      <c r="O580" s="64">
        <v>250001716</v>
      </c>
      <c r="P580" s="94" t="s">
        <v>301</v>
      </c>
      <c r="Q580" s="90">
        <v>1</v>
      </c>
      <c r="X580" s="65" t="s">
        <v>671</v>
      </c>
      <c r="Y580" s="65">
        <f>SUMPRODUCT(('[2]Prog 89'!$C$5:$C$10000=A580)*'[2]Prog 89'!$E$5:$F$10000)</f>
        <v>0</v>
      </c>
      <c r="Z580" s="65">
        <f>SUMPRODUCT(('[2]Prog 89'!$C$5:$C$10000=A580)*'[2]Prog 89'!$G$5:$H$10000)</f>
        <v>0</v>
      </c>
    </row>
    <row r="581" spans="1:26" ht="12.75" customHeight="1" x14ac:dyDescent="0.25">
      <c r="A581" s="64">
        <v>25591</v>
      </c>
      <c r="B581" s="81">
        <f>VLOOKUP(A581,'[2]Pop commune'!$A$4:$G$3833,7,FALSE)</f>
        <v>43.973154362416018</v>
      </c>
      <c r="C581" s="82">
        <f>VLOOKUP(A581,'[2]Pop commune'!$A$4:$H$3833,5,FALSE)</f>
        <v>30.36241610738249</v>
      </c>
      <c r="D581" s="83">
        <f t="shared" ref="D581:D644" si="19">E581/Q581</f>
        <v>13.61073825503353</v>
      </c>
      <c r="E581" s="83">
        <f>VLOOKUP(A581,'[2]Pop commune'!$A$4:$G$3833,6,FALSE)</f>
        <v>13.61073825503353</v>
      </c>
      <c r="F581" s="83">
        <f t="shared" ref="F581:F644" si="20">G581/Q581</f>
        <v>156</v>
      </c>
      <c r="G581" s="83">
        <f>VLOOKUP(A581,'[2]Pop commune'!$A$4:$G$3833,4,FALSE)</f>
        <v>156</v>
      </c>
      <c r="H581" s="64">
        <v>25</v>
      </c>
      <c r="I581" s="122">
        <v>250010758</v>
      </c>
      <c r="J581" s="91" t="s">
        <v>1280</v>
      </c>
      <c r="K581" s="91"/>
      <c r="L581" s="92" t="s">
        <v>736</v>
      </c>
      <c r="M581" s="65" t="s">
        <v>142</v>
      </c>
      <c r="N581" s="65" t="s">
        <v>662</v>
      </c>
      <c r="O581" s="64">
        <v>250001716</v>
      </c>
      <c r="P581" s="94" t="s">
        <v>301</v>
      </c>
      <c r="Q581" s="90">
        <v>1</v>
      </c>
      <c r="X581" s="65" t="s">
        <v>671</v>
      </c>
      <c r="Y581" s="65">
        <f>SUMPRODUCT(('[2]Prog 89'!$C$5:$C$10000=A581)*'[2]Prog 89'!$E$5:$F$10000)</f>
        <v>0</v>
      </c>
      <c r="Z581" s="65">
        <f>SUMPRODUCT(('[2]Prog 89'!$C$5:$C$10000=A581)*'[2]Prog 89'!$G$5:$H$10000)</f>
        <v>0</v>
      </c>
    </row>
    <row r="582" spans="1:26" ht="12.75" customHeight="1" x14ac:dyDescent="0.25">
      <c r="A582" s="64">
        <v>25595</v>
      </c>
      <c r="B582" s="81">
        <f>VLOOKUP(A582,'[2]Pop commune'!$A$4:$G$3833,7,FALSE)</f>
        <v>32.817391304347829</v>
      </c>
      <c r="C582" s="82">
        <f>VLOOKUP(A582,'[2]Pop commune'!$A$4:$H$3833,5,FALSE)</f>
        <v>11.582608695652176</v>
      </c>
      <c r="D582" s="83">
        <f t="shared" si="19"/>
        <v>21.234782608695653</v>
      </c>
      <c r="E582" s="83">
        <f>VLOOKUP(A582,'[2]Pop commune'!$A$4:$G$3833,6,FALSE)</f>
        <v>21.234782608695653</v>
      </c>
      <c r="F582" s="83">
        <f t="shared" si="20"/>
        <v>111</v>
      </c>
      <c r="G582" s="83">
        <f>VLOOKUP(A582,'[2]Pop commune'!$A$4:$G$3833,4,FALSE)</f>
        <v>111</v>
      </c>
      <c r="H582" s="64">
        <v>25</v>
      </c>
      <c r="I582" s="122">
        <v>250010758</v>
      </c>
      <c r="J582" s="91" t="s">
        <v>1281</v>
      </c>
      <c r="K582" s="91"/>
      <c r="L582" s="92" t="s">
        <v>669</v>
      </c>
      <c r="M582" s="65" t="s">
        <v>142</v>
      </c>
      <c r="N582" s="65" t="s">
        <v>662</v>
      </c>
      <c r="O582" s="64">
        <v>250001716</v>
      </c>
      <c r="P582" s="94" t="s">
        <v>301</v>
      </c>
      <c r="Q582" s="90">
        <v>1</v>
      </c>
      <c r="X582" s="65" t="s">
        <v>671</v>
      </c>
      <c r="Y582" s="65">
        <f>SUMPRODUCT(('[2]Prog 89'!$C$5:$C$10000=A582)*'[2]Prog 89'!$E$5:$F$10000)</f>
        <v>0</v>
      </c>
      <c r="Z582" s="65">
        <f>SUMPRODUCT(('[2]Prog 89'!$C$5:$C$10000=A582)*'[2]Prog 89'!$G$5:$H$10000)</f>
        <v>0</v>
      </c>
    </row>
    <row r="583" spans="1:26" ht="12.75" customHeight="1" x14ac:dyDescent="0.25">
      <c r="A583" s="64">
        <v>25597</v>
      </c>
      <c r="B583" s="81">
        <f>VLOOKUP(A583,'[2]Pop commune'!$A$4:$G$3833,7,FALSE)</f>
        <v>50.726457399103133</v>
      </c>
      <c r="C583" s="82">
        <f>VLOOKUP(A583,'[2]Pop commune'!$A$4:$H$3833,5,FALSE)</f>
        <v>29.892376681614348</v>
      </c>
      <c r="D583" s="83">
        <f t="shared" si="19"/>
        <v>20.834080717488785</v>
      </c>
      <c r="E583" s="83">
        <f>VLOOKUP(A583,'[2]Pop commune'!$A$4:$G$3833,6,FALSE)</f>
        <v>20.834080717488785</v>
      </c>
      <c r="F583" s="83">
        <f t="shared" si="20"/>
        <v>202</v>
      </c>
      <c r="G583" s="83">
        <f>VLOOKUP(A583,'[2]Pop commune'!$A$4:$G$3833,4,FALSE)</f>
        <v>202</v>
      </c>
      <c r="H583" s="64">
        <v>25</v>
      </c>
      <c r="I583" s="122">
        <v>250010758</v>
      </c>
      <c r="J583" s="91" t="s">
        <v>1282</v>
      </c>
      <c r="K583" s="91"/>
      <c r="L583" s="92" t="s">
        <v>669</v>
      </c>
      <c r="M583" s="65" t="s">
        <v>142</v>
      </c>
      <c r="N583" s="65" t="s">
        <v>662</v>
      </c>
      <c r="O583" s="64">
        <v>250001716</v>
      </c>
      <c r="P583" s="94" t="s">
        <v>301</v>
      </c>
      <c r="Q583" s="90">
        <v>1</v>
      </c>
      <c r="X583" s="65" t="s">
        <v>671</v>
      </c>
      <c r="Y583" s="65">
        <f>SUMPRODUCT(('[2]Prog 89'!$C$5:$C$10000=A583)*'[2]Prog 89'!$E$5:$F$10000)</f>
        <v>0</v>
      </c>
      <c r="Z583" s="65">
        <f>SUMPRODUCT(('[2]Prog 89'!$C$5:$C$10000=A583)*'[2]Prog 89'!$G$5:$H$10000)</f>
        <v>0</v>
      </c>
    </row>
    <row r="584" spans="1:26" ht="12.75" customHeight="1" x14ac:dyDescent="0.25">
      <c r="A584" s="64">
        <v>25607</v>
      </c>
      <c r="B584" s="81">
        <f>VLOOKUP(A584,'[2]Pop commune'!$A$4:$G$3833,7,FALSE)</f>
        <v>10.290322580645162</v>
      </c>
      <c r="C584" s="82">
        <f>VLOOKUP(A584,'[2]Pop commune'!$A$4:$H$3833,5,FALSE)</f>
        <v>7.4838709677419359</v>
      </c>
      <c r="D584" s="83">
        <f t="shared" si="19"/>
        <v>2.806451612903226</v>
      </c>
      <c r="E584" s="83">
        <f>VLOOKUP(A584,'[2]Pop commune'!$A$4:$G$3833,6,FALSE)</f>
        <v>2.806451612903226</v>
      </c>
      <c r="F584" s="83">
        <f t="shared" si="20"/>
        <v>58</v>
      </c>
      <c r="G584" s="83">
        <f>VLOOKUP(A584,'[2]Pop commune'!$A$4:$G$3833,4,FALSE)</f>
        <v>58</v>
      </c>
      <c r="H584" s="64">
        <v>25</v>
      </c>
      <c r="I584" s="122">
        <v>250010758</v>
      </c>
      <c r="J584" s="91" t="s">
        <v>1283</v>
      </c>
      <c r="K584" s="91"/>
      <c r="L584" s="92" t="s">
        <v>669</v>
      </c>
      <c r="M584" s="65" t="s">
        <v>142</v>
      </c>
      <c r="N584" s="65" t="s">
        <v>662</v>
      </c>
      <c r="O584" s="64">
        <v>250001716</v>
      </c>
      <c r="P584" s="94" t="s">
        <v>301</v>
      </c>
      <c r="Q584" s="90">
        <v>1</v>
      </c>
      <c r="X584" s="65" t="s">
        <v>671</v>
      </c>
      <c r="Y584" s="65">
        <f>SUMPRODUCT(('[2]Prog 89'!$C$5:$C$10000=A584)*'[2]Prog 89'!$E$5:$F$10000)</f>
        <v>0</v>
      </c>
      <c r="Z584" s="65">
        <f>SUMPRODUCT(('[2]Prog 89'!$C$5:$C$10000=A584)*'[2]Prog 89'!$G$5:$H$10000)</f>
        <v>0</v>
      </c>
    </row>
    <row r="585" spans="1:26" ht="12.75" customHeight="1" x14ac:dyDescent="0.25">
      <c r="A585" s="64">
        <v>25617</v>
      </c>
      <c r="B585" s="81">
        <f>VLOOKUP(A585,'[2]Pop commune'!$A$4:$G$3833,7,FALSE)</f>
        <v>127.59400544959132</v>
      </c>
      <c r="C585" s="82">
        <f>VLOOKUP(A585,'[2]Pop commune'!$A$4:$H$3833,5,FALSE)</f>
        <v>95.95912806539512</v>
      </c>
      <c r="D585" s="83">
        <f t="shared" si="19"/>
        <v>31.634877384196201</v>
      </c>
      <c r="E585" s="83">
        <f>VLOOKUP(A585,'[2]Pop commune'!$A$4:$G$3833,6,FALSE)</f>
        <v>31.634877384196201</v>
      </c>
      <c r="F585" s="83">
        <f t="shared" si="20"/>
        <v>387</v>
      </c>
      <c r="G585" s="83">
        <f>VLOOKUP(A585,'[2]Pop commune'!$A$4:$G$3833,4,FALSE)</f>
        <v>387</v>
      </c>
      <c r="H585" s="64">
        <v>25</v>
      </c>
      <c r="I585" s="122">
        <v>250010758</v>
      </c>
      <c r="J585" s="91" t="s">
        <v>1284</v>
      </c>
      <c r="K585" s="91"/>
      <c r="L585" s="92" t="s">
        <v>1191</v>
      </c>
      <c r="M585" s="65" t="s">
        <v>142</v>
      </c>
      <c r="N585" s="65" t="s">
        <v>662</v>
      </c>
      <c r="O585" s="64">
        <v>250001716</v>
      </c>
      <c r="P585" s="94" t="s">
        <v>301</v>
      </c>
      <c r="Q585" s="90">
        <v>1</v>
      </c>
      <c r="X585" s="65" t="s">
        <v>671</v>
      </c>
      <c r="Y585" s="65">
        <f>SUMPRODUCT(('[2]Prog 89'!$C$5:$C$10000=A585)*'[2]Prog 89'!$E$5:$F$10000)</f>
        <v>0</v>
      </c>
      <c r="Z585" s="65">
        <f>SUMPRODUCT(('[2]Prog 89'!$C$5:$C$10000=A585)*'[2]Prog 89'!$G$5:$H$10000)</f>
        <v>0</v>
      </c>
    </row>
    <row r="586" spans="1:26" ht="12.75" customHeight="1" x14ac:dyDescent="0.25">
      <c r="A586" s="64">
        <v>25618</v>
      </c>
      <c r="B586" s="81">
        <f>VLOOKUP(A586,'[2]Pop commune'!$A$4:$G$3833,7,FALSE)</f>
        <v>110</v>
      </c>
      <c r="C586" s="82">
        <f>VLOOKUP(A586,'[2]Pop commune'!$A$4:$H$3833,5,FALSE)</f>
        <v>86</v>
      </c>
      <c r="D586" s="83">
        <f t="shared" si="19"/>
        <v>24</v>
      </c>
      <c r="E586" s="83">
        <f>VLOOKUP(A586,'[2]Pop commune'!$A$4:$G$3833,6,FALSE)</f>
        <v>24</v>
      </c>
      <c r="F586" s="83">
        <f t="shared" si="20"/>
        <v>363</v>
      </c>
      <c r="G586" s="83">
        <f>VLOOKUP(A586,'[2]Pop commune'!$A$4:$G$3833,4,FALSE)</f>
        <v>363</v>
      </c>
      <c r="H586" s="64">
        <v>25</v>
      </c>
      <c r="I586" s="122">
        <v>250010758</v>
      </c>
      <c r="J586" s="91" t="s">
        <v>1285</v>
      </c>
      <c r="K586" s="91"/>
      <c r="L586" s="92" t="s">
        <v>669</v>
      </c>
      <c r="M586" s="65" t="s">
        <v>142</v>
      </c>
      <c r="N586" s="65" t="s">
        <v>662</v>
      </c>
      <c r="O586" s="64">
        <v>250001716</v>
      </c>
      <c r="P586" s="94" t="s">
        <v>301</v>
      </c>
      <c r="Q586" s="90">
        <v>1</v>
      </c>
      <c r="X586" s="65" t="s">
        <v>671</v>
      </c>
      <c r="Y586" s="65">
        <f>SUMPRODUCT(('[2]Prog 89'!$C$5:$C$10000=A586)*'[2]Prog 89'!$E$5:$F$10000)</f>
        <v>0</v>
      </c>
      <c r="Z586" s="65">
        <f>SUMPRODUCT(('[2]Prog 89'!$C$5:$C$10000=A586)*'[2]Prog 89'!$G$5:$H$10000)</f>
        <v>0</v>
      </c>
    </row>
    <row r="587" spans="1:26" ht="12.75" customHeight="1" x14ac:dyDescent="0.25">
      <c r="A587" s="64">
        <v>25635</v>
      </c>
      <c r="B587" s="81">
        <f>VLOOKUP(A587,'[2]Pop commune'!$A$4:$G$3833,7,FALSE)</f>
        <v>39.857142857142776</v>
      </c>
      <c r="C587" s="82">
        <f>VLOOKUP(A587,'[2]Pop commune'!$A$4:$H$3833,5,FALSE)</f>
        <v>30.6593406593406</v>
      </c>
      <c r="D587" s="83">
        <f t="shared" si="19"/>
        <v>9.1978021978021793</v>
      </c>
      <c r="E587" s="83">
        <f>VLOOKUP(A587,'[2]Pop commune'!$A$4:$G$3833,6,FALSE)</f>
        <v>9.1978021978021793</v>
      </c>
      <c r="F587" s="83">
        <f t="shared" si="20"/>
        <v>186</v>
      </c>
      <c r="G587" s="83">
        <f>VLOOKUP(A587,'[2]Pop commune'!$A$4:$G$3833,4,FALSE)</f>
        <v>186</v>
      </c>
      <c r="H587" s="64">
        <v>25</v>
      </c>
      <c r="I587" s="122">
        <v>250010758</v>
      </c>
      <c r="J587" s="91" t="s">
        <v>1286</v>
      </c>
      <c r="K587" s="91"/>
      <c r="L587" s="92" t="s">
        <v>669</v>
      </c>
      <c r="M587" s="65" t="s">
        <v>142</v>
      </c>
      <c r="N587" s="65" t="s">
        <v>662</v>
      </c>
      <c r="O587" s="64">
        <v>250001716</v>
      </c>
      <c r="P587" s="94" t="s">
        <v>301</v>
      </c>
      <c r="Q587" s="90">
        <v>1</v>
      </c>
      <c r="X587" s="65" t="s">
        <v>671</v>
      </c>
      <c r="Y587" s="65">
        <f>SUMPRODUCT(('[2]Prog 89'!$C$5:$C$10000=A587)*'[2]Prog 89'!$E$5:$F$10000)</f>
        <v>0</v>
      </c>
      <c r="Z587" s="65">
        <f>SUMPRODUCT(('[2]Prog 89'!$C$5:$C$10000=A587)*'[2]Prog 89'!$G$5:$H$10000)</f>
        <v>0</v>
      </c>
    </row>
    <row r="588" spans="1:26" ht="12.75" customHeight="1" x14ac:dyDescent="0.25">
      <c r="A588" s="64">
        <v>25096</v>
      </c>
      <c r="B588" s="81">
        <f>VLOOKUP(A588,'[2]Pop commune'!$A$4:$G$3833,7,FALSE)</f>
        <v>18.46153846153846</v>
      </c>
      <c r="C588" s="82">
        <f>VLOOKUP(A588,'[2]Pop commune'!$A$4:$H$3833,5,FALSE)</f>
        <v>13.846153846153843</v>
      </c>
      <c r="D588" s="83">
        <f t="shared" si="19"/>
        <v>4.615384615384615</v>
      </c>
      <c r="E588" s="83">
        <f>VLOOKUP(A588,'[2]Pop commune'!$A$4:$G$3833,6,FALSE)</f>
        <v>4.615384615384615</v>
      </c>
      <c r="F588" s="83">
        <f t="shared" si="20"/>
        <v>96</v>
      </c>
      <c r="G588" s="83">
        <f>VLOOKUP(A588,'[2]Pop commune'!$A$4:$G$3833,4,FALSE)</f>
        <v>96</v>
      </c>
      <c r="H588" s="64">
        <v>25</v>
      </c>
      <c r="I588" s="122">
        <v>250016631</v>
      </c>
      <c r="J588" s="91" t="s">
        <v>1287</v>
      </c>
      <c r="K588" s="121" t="s">
        <v>4795</v>
      </c>
      <c r="L588" s="92" t="s">
        <v>1288</v>
      </c>
      <c r="M588" s="65" t="s">
        <v>147</v>
      </c>
      <c r="N588" s="65" t="s">
        <v>662</v>
      </c>
      <c r="O588" s="64">
        <v>250016672</v>
      </c>
      <c r="P588" s="94" t="s">
        <v>311</v>
      </c>
      <c r="Q588" s="90">
        <v>1</v>
      </c>
      <c r="R588" s="65">
        <v>31</v>
      </c>
      <c r="S588" s="65">
        <v>31</v>
      </c>
      <c r="T588" s="65">
        <v>1</v>
      </c>
      <c r="U588" s="65">
        <v>1</v>
      </c>
      <c r="X588" s="65" t="s">
        <v>671</v>
      </c>
      <c r="Y588" s="65">
        <f>SUMPRODUCT(('[2]Prog 89'!$C$5:$C$10000=A588)*'[2]Prog 89'!$E$5:$F$10000)</f>
        <v>0</v>
      </c>
      <c r="Z588" s="65">
        <f>SUMPRODUCT(('[2]Prog 89'!$C$5:$C$10000=A588)*'[2]Prog 89'!$G$5:$H$10000)</f>
        <v>0</v>
      </c>
    </row>
    <row r="589" spans="1:26" ht="12.75" customHeight="1" x14ac:dyDescent="0.25">
      <c r="A589" s="64">
        <v>25121</v>
      </c>
      <c r="B589" s="81">
        <f>VLOOKUP(A589,'[2]Pop commune'!$A$4:$G$3833,7,FALSE)</f>
        <v>63.74379389127057</v>
      </c>
      <c r="C589" s="82">
        <f>VLOOKUP(A589,'[2]Pop commune'!$A$4:$H$3833,5,FALSE)</f>
        <v>35.41321882848365</v>
      </c>
      <c r="D589" s="83">
        <f t="shared" si="19"/>
        <v>28.33057506278692</v>
      </c>
      <c r="E589" s="83">
        <f>VLOOKUP(A589,'[2]Pop commune'!$A$4:$G$3833,6,FALSE)</f>
        <v>28.33057506278692</v>
      </c>
      <c r="F589" s="83">
        <f t="shared" si="20"/>
        <v>258.00000000000051</v>
      </c>
      <c r="G589" s="83">
        <f>VLOOKUP(A589,'[2]Pop commune'!$A$4:$G$3833,4,FALSE)</f>
        <v>258.00000000000051</v>
      </c>
      <c r="H589" s="64">
        <v>25</v>
      </c>
      <c r="I589" s="122">
        <v>250016631</v>
      </c>
      <c r="J589" s="91" t="s">
        <v>1289</v>
      </c>
      <c r="K589" s="91"/>
      <c r="L589" s="92" t="s">
        <v>1288</v>
      </c>
      <c r="M589" s="65" t="s">
        <v>147</v>
      </c>
      <c r="N589" s="65" t="s">
        <v>662</v>
      </c>
      <c r="O589" s="64">
        <v>250016672</v>
      </c>
      <c r="P589" s="94" t="s">
        <v>311</v>
      </c>
      <c r="Q589" s="90">
        <v>1</v>
      </c>
      <c r="X589" s="65" t="s">
        <v>671</v>
      </c>
      <c r="Y589" s="65">
        <f>SUMPRODUCT(('[2]Prog 89'!$C$5:$C$10000=A589)*'[2]Prog 89'!$E$5:$F$10000)</f>
        <v>0</v>
      </c>
      <c r="Z589" s="65">
        <f>SUMPRODUCT(('[2]Prog 89'!$C$5:$C$10000=A589)*'[2]Prog 89'!$G$5:$H$10000)</f>
        <v>0</v>
      </c>
    </row>
    <row r="590" spans="1:26" ht="12.75" customHeight="1" x14ac:dyDescent="0.25">
      <c r="A590" s="64">
        <v>25131</v>
      </c>
      <c r="B590" s="81">
        <f>VLOOKUP(A590,'[2]Pop commune'!$A$4:$G$3833,7,FALSE)</f>
        <v>25.360655737704924</v>
      </c>
      <c r="C590" s="82">
        <f>VLOOKUP(A590,'[2]Pop commune'!$A$4:$H$3833,5,FALSE)</f>
        <v>10.729508196721314</v>
      </c>
      <c r="D590" s="83">
        <f t="shared" si="19"/>
        <v>14.63114754098361</v>
      </c>
      <c r="E590" s="83">
        <f>VLOOKUP(A590,'[2]Pop commune'!$A$4:$G$3833,6,FALSE)</f>
        <v>14.63114754098361</v>
      </c>
      <c r="F590" s="83">
        <f t="shared" si="20"/>
        <v>119</v>
      </c>
      <c r="G590" s="83">
        <f>VLOOKUP(A590,'[2]Pop commune'!$A$4:$G$3833,4,FALSE)</f>
        <v>119</v>
      </c>
      <c r="H590" s="64">
        <v>25</v>
      </c>
      <c r="I590" s="122">
        <v>250016631</v>
      </c>
      <c r="J590" s="91" t="s">
        <v>1290</v>
      </c>
      <c r="K590" s="91"/>
      <c r="L590" s="92" t="s">
        <v>1288</v>
      </c>
      <c r="M590" s="65" t="s">
        <v>147</v>
      </c>
      <c r="N590" s="65" t="s">
        <v>662</v>
      </c>
      <c r="O590" s="64">
        <v>250016672</v>
      </c>
      <c r="P590" s="94" t="s">
        <v>311</v>
      </c>
      <c r="Q590" s="90">
        <v>1</v>
      </c>
      <c r="X590" s="65" t="s">
        <v>671</v>
      </c>
      <c r="Y590" s="65">
        <f>SUMPRODUCT(('[2]Prog 89'!$C$5:$C$10000=A590)*'[2]Prog 89'!$E$5:$F$10000)</f>
        <v>0</v>
      </c>
      <c r="Z590" s="65">
        <f>SUMPRODUCT(('[2]Prog 89'!$C$5:$C$10000=A590)*'[2]Prog 89'!$G$5:$H$10000)</f>
        <v>0</v>
      </c>
    </row>
    <row r="591" spans="1:26" ht="12.75" customHeight="1" x14ac:dyDescent="0.25">
      <c r="A591" s="64">
        <v>25142</v>
      </c>
      <c r="B591" s="81">
        <f>VLOOKUP(A591,'[2]Pop commune'!$A$4:$G$3833,7,FALSE)</f>
        <v>48</v>
      </c>
      <c r="C591" s="82">
        <f>VLOOKUP(A591,'[2]Pop commune'!$A$4:$H$3833,5,FALSE)</f>
        <v>26</v>
      </c>
      <c r="D591" s="83">
        <f t="shared" si="19"/>
        <v>22</v>
      </c>
      <c r="E591" s="83">
        <f>VLOOKUP(A591,'[2]Pop commune'!$A$4:$G$3833,6,FALSE)</f>
        <v>22</v>
      </c>
      <c r="F591" s="83">
        <f t="shared" si="20"/>
        <v>296</v>
      </c>
      <c r="G591" s="83">
        <f>VLOOKUP(A591,'[2]Pop commune'!$A$4:$G$3833,4,FALSE)</f>
        <v>296</v>
      </c>
      <c r="H591" s="64">
        <v>25</v>
      </c>
      <c r="I591" s="122">
        <v>250016631</v>
      </c>
      <c r="J591" s="91" t="s">
        <v>1291</v>
      </c>
      <c r="K591" s="91"/>
      <c r="L591" s="92" t="s">
        <v>1288</v>
      </c>
      <c r="M591" s="65" t="s">
        <v>147</v>
      </c>
      <c r="N591" s="65" t="s">
        <v>662</v>
      </c>
      <c r="O591" s="64">
        <v>250016672</v>
      </c>
      <c r="P591" s="94" t="s">
        <v>311</v>
      </c>
      <c r="Q591" s="90">
        <v>1</v>
      </c>
      <c r="X591" s="65" t="s">
        <v>671</v>
      </c>
      <c r="Y591" s="65">
        <f>SUMPRODUCT(('[2]Prog 89'!$C$5:$C$10000=A591)*'[2]Prog 89'!$E$5:$F$10000)</f>
        <v>0</v>
      </c>
      <c r="Z591" s="65">
        <f>SUMPRODUCT(('[2]Prog 89'!$C$5:$C$10000=A591)*'[2]Prog 89'!$G$5:$H$10000)</f>
        <v>0</v>
      </c>
    </row>
    <row r="592" spans="1:26" ht="12.75" customHeight="1" x14ac:dyDescent="0.25">
      <c r="A592" s="64">
        <v>25179</v>
      </c>
      <c r="B592" s="81">
        <f>VLOOKUP(A592,'[2]Pop commune'!$A$4:$G$3833,7,FALSE)</f>
        <v>14</v>
      </c>
      <c r="C592" s="82">
        <f>VLOOKUP(A592,'[2]Pop commune'!$A$4:$H$3833,5,FALSE)</f>
        <v>7</v>
      </c>
      <c r="D592" s="83">
        <f t="shared" si="19"/>
        <v>7</v>
      </c>
      <c r="E592" s="83">
        <f>VLOOKUP(A592,'[2]Pop commune'!$A$4:$G$3833,6,FALSE)</f>
        <v>7</v>
      </c>
      <c r="F592" s="83">
        <f t="shared" si="20"/>
        <v>59</v>
      </c>
      <c r="G592" s="83">
        <f>VLOOKUP(A592,'[2]Pop commune'!$A$4:$G$3833,4,FALSE)</f>
        <v>59</v>
      </c>
      <c r="H592" s="64">
        <v>25</v>
      </c>
      <c r="I592" s="122">
        <v>250016631</v>
      </c>
      <c r="J592" s="91" t="s">
        <v>1292</v>
      </c>
      <c r="K592" s="91"/>
      <c r="L592" s="92" t="s">
        <v>1288</v>
      </c>
      <c r="M592" s="65" t="s">
        <v>147</v>
      </c>
      <c r="N592" s="65" t="s">
        <v>662</v>
      </c>
      <c r="O592" s="64">
        <v>250016672</v>
      </c>
      <c r="P592" s="94" t="s">
        <v>311</v>
      </c>
      <c r="Q592" s="90">
        <v>1</v>
      </c>
      <c r="X592" s="65" t="s">
        <v>671</v>
      </c>
      <c r="Y592" s="65">
        <f>SUMPRODUCT(('[2]Prog 89'!$C$5:$C$10000=A592)*'[2]Prog 89'!$E$5:$F$10000)</f>
        <v>0</v>
      </c>
      <c r="Z592" s="65">
        <f>SUMPRODUCT(('[2]Prog 89'!$C$5:$C$10000=A592)*'[2]Prog 89'!$G$5:$H$10000)</f>
        <v>0</v>
      </c>
    </row>
    <row r="593" spans="1:26" ht="12.75" customHeight="1" x14ac:dyDescent="0.25">
      <c r="A593" s="64">
        <v>25252</v>
      </c>
      <c r="B593" s="81">
        <f>VLOOKUP(A593,'[2]Pop commune'!$A$4:$G$3833,7,FALSE)</f>
        <v>16.88888888888896</v>
      </c>
      <c r="C593" s="82">
        <f>VLOOKUP(A593,'[2]Pop commune'!$A$4:$H$3833,5,FALSE)</f>
        <v>11.61111111111116</v>
      </c>
      <c r="D593" s="83">
        <f t="shared" si="19"/>
        <v>5.2777777777777999</v>
      </c>
      <c r="E593" s="83">
        <f>VLOOKUP(A593,'[2]Pop commune'!$A$4:$G$3833,6,FALSE)</f>
        <v>5.2777777777777999</v>
      </c>
      <c r="F593" s="83">
        <f t="shared" si="20"/>
        <v>95.000000000000398</v>
      </c>
      <c r="G593" s="83">
        <f>VLOOKUP(A593,'[2]Pop commune'!$A$4:$G$3833,4,FALSE)</f>
        <v>95.000000000000398</v>
      </c>
      <c r="H593" s="64">
        <v>25</v>
      </c>
      <c r="I593" s="122">
        <v>250016631</v>
      </c>
      <c r="J593" s="91" t="s">
        <v>1293</v>
      </c>
      <c r="K593" s="91"/>
      <c r="L593" s="92" t="s">
        <v>1288</v>
      </c>
      <c r="M593" s="65" t="s">
        <v>147</v>
      </c>
      <c r="N593" s="65" t="s">
        <v>662</v>
      </c>
      <c r="O593" s="64">
        <v>250016672</v>
      </c>
      <c r="P593" s="94" t="s">
        <v>311</v>
      </c>
      <c r="Q593" s="90">
        <v>1</v>
      </c>
      <c r="X593" s="65" t="s">
        <v>671</v>
      </c>
      <c r="Y593" s="65">
        <f>SUMPRODUCT(('[2]Prog 89'!$C$5:$C$10000=A593)*'[2]Prog 89'!$E$5:$F$10000)</f>
        <v>0</v>
      </c>
      <c r="Z593" s="65">
        <f>SUMPRODUCT(('[2]Prog 89'!$C$5:$C$10000=A593)*'[2]Prog 89'!$G$5:$H$10000)</f>
        <v>0</v>
      </c>
    </row>
    <row r="594" spans="1:26" ht="12.75" customHeight="1" x14ac:dyDescent="0.25">
      <c r="A594" s="64">
        <v>25263</v>
      </c>
      <c r="B594" s="81">
        <f>VLOOKUP(A594,'[2]Pop commune'!$A$4:$G$3833,7,FALSE)</f>
        <v>34.487394957983199</v>
      </c>
      <c r="C594" s="82">
        <f>VLOOKUP(A594,'[2]Pop commune'!$A$4:$H$3833,5,FALSE)</f>
        <v>27.781512605042018</v>
      </c>
      <c r="D594" s="83">
        <f t="shared" si="19"/>
        <v>6.7058823529411775</v>
      </c>
      <c r="E594" s="83">
        <f>VLOOKUP(A594,'[2]Pop commune'!$A$4:$G$3833,6,FALSE)</f>
        <v>6.7058823529411775</v>
      </c>
      <c r="F594" s="83">
        <f t="shared" si="20"/>
        <v>228</v>
      </c>
      <c r="G594" s="83">
        <f>VLOOKUP(A594,'[2]Pop commune'!$A$4:$G$3833,4,FALSE)</f>
        <v>228</v>
      </c>
      <c r="H594" s="64">
        <v>25</v>
      </c>
      <c r="I594" s="122">
        <v>250016631</v>
      </c>
      <c r="J594" s="91" t="s">
        <v>1294</v>
      </c>
      <c r="K594" s="91"/>
      <c r="L594" s="92" t="s">
        <v>1288</v>
      </c>
      <c r="M594" s="65" t="s">
        <v>147</v>
      </c>
      <c r="N594" s="65" t="s">
        <v>662</v>
      </c>
      <c r="O594" s="64">
        <v>250016672</v>
      </c>
      <c r="P594" s="94" t="s">
        <v>311</v>
      </c>
      <c r="Q594" s="90">
        <v>1</v>
      </c>
      <c r="X594" s="65" t="s">
        <v>671</v>
      </c>
      <c r="Y594" s="65">
        <f>SUMPRODUCT(('[2]Prog 89'!$C$5:$C$10000=A594)*'[2]Prog 89'!$E$5:$F$10000)</f>
        <v>0</v>
      </c>
      <c r="Z594" s="65">
        <f>SUMPRODUCT(('[2]Prog 89'!$C$5:$C$10000=A594)*'[2]Prog 89'!$G$5:$H$10000)</f>
        <v>0</v>
      </c>
    </row>
    <row r="595" spans="1:26" ht="12.75" customHeight="1" x14ac:dyDescent="0.25">
      <c r="A595" s="64">
        <v>25295</v>
      </c>
      <c r="B595" s="81">
        <f>VLOOKUP(A595,'[2]Pop commune'!$A$4:$G$3833,7,FALSE)</f>
        <v>79.808361586945495</v>
      </c>
      <c r="C595" s="82">
        <f>VLOOKUP(A595,'[2]Pop commune'!$A$4:$H$3833,5,FALSE)</f>
        <v>58.622777276899441</v>
      </c>
      <c r="D595" s="83">
        <f t="shared" si="19"/>
        <v>21.18558431004606</v>
      </c>
      <c r="E595" s="83">
        <f>VLOOKUP(A595,'[2]Pop commune'!$A$4:$G$3833,6,FALSE)</f>
        <v>21.18558431004606</v>
      </c>
      <c r="F595" s="83">
        <f t="shared" si="20"/>
        <v>271</v>
      </c>
      <c r="G595" s="83">
        <f>VLOOKUP(A595,'[2]Pop commune'!$A$4:$G$3833,4,FALSE)</f>
        <v>271</v>
      </c>
      <c r="H595" s="64">
        <v>25</v>
      </c>
      <c r="I595" s="122">
        <v>250016631</v>
      </c>
      <c r="J595" s="91" t="s">
        <v>1295</v>
      </c>
      <c r="K595" s="91"/>
      <c r="L595" s="92" t="s">
        <v>1288</v>
      </c>
      <c r="M595" s="65" t="s">
        <v>147</v>
      </c>
      <c r="N595" s="65" t="s">
        <v>662</v>
      </c>
      <c r="O595" s="64">
        <v>250016672</v>
      </c>
      <c r="P595" s="94" t="s">
        <v>311</v>
      </c>
      <c r="Q595" s="90">
        <v>1</v>
      </c>
      <c r="X595" s="65" t="s">
        <v>671</v>
      </c>
      <c r="Y595" s="65">
        <f>SUMPRODUCT(('[2]Prog 89'!$C$5:$C$10000=A595)*'[2]Prog 89'!$E$5:$F$10000)</f>
        <v>0</v>
      </c>
      <c r="Z595" s="65">
        <f>SUMPRODUCT(('[2]Prog 89'!$C$5:$C$10000=A595)*'[2]Prog 89'!$G$5:$H$10000)</f>
        <v>0</v>
      </c>
    </row>
    <row r="596" spans="1:26" ht="12.75" customHeight="1" x14ac:dyDescent="0.25">
      <c r="A596" s="64">
        <v>25307</v>
      </c>
      <c r="B596" s="81">
        <f>VLOOKUP(A596,'[2]Pop commune'!$A$4:$G$3833,7,FALSE)</f>
        <v>91.532401524777654</v>
      </c>
      <c r="C596" s="82">
        <f>VLOOKUP(A596,'[2]Pop commune'!$A$4:$H$3833,5,FALSE)</f>
        <v>45.766200762388827</v>
      </c>
      <c r="D596" s="83">
        <f t="shared" si="19"/>
        <v>45.766200762388827</v>
      </c>
      <c r="E596" s="83">
        <f>VLOOKUP(A596,'[2]Pop commune'!$A$4:$G$3833,6,FALSE)</f>
        <v>45.766200762388827</v>
      </c>
      <c r="F596" s="83">
        <f t="shared" si="20"/>
        <v>783</v>
      </c>
      <c r="G596" s="83">
        <f>VLOOKUP(A596,'[2]Pop commune'!$A$4:$G$3833,4,FALSE)</f>
        <v>783</v>
      </c>
      <c r="H596" s="64">
        <v>25</v>
      </c>
      <c r="I596" s="122">
        <v>250016631</v>
      </c>
      <c r="J596" s="91" t="s">
        <v>1296</v>
      </c>
      <c r="K596" s="91"/>
      <c r="L596" s="92" t="s">
        <v>1288</v>
      </c>
      <c r="M596" s="65" t="s">
        <v>147</v>
      </c>
      <c r="N596" s="65" t="s">
        <v>662</v>
      </c>
      <c r="O596" s="64">
        <v>250016672</v>
      </c>
      <c r="P596" s="94" t="s">
        <v>311</v>
      </c>
      <c r="Q596" s="90">
        <v>1</v>
      </c>
      <c r="X596" s="65" t="s">
        <v>671</v>
      </c>
      <c r="Y596" s="65">
        <f>SUMPRODUCT(('[2]Prog 89'!$C$5:$C$10000=A596)*'[2]Prog 89'!$E$5:$F$10000)</f>
        <v>0</v>
      </c>
      <c r="Z596" s="65">
        <f>SUMPRODUCT(('[2]Prog 89'!$C$5:$C$10000=A596)*'[2]Prog 89'!$G$5:$H$10000)</f>
        <v>0</v>
      </c>
    </row>
    <row r="597" spans="1:26" ht="12.75" customHeight="1" x14ac:dyDescent="0.25">
      <c r="A597" s="64">
        <v>25308</v>
      </c>
      <c r="B597" s="81">
        <f>VLOOKUP(A597,'[2]Pop commune'!$A$4:$G$3833,7,FALSE)</f>
        <v>48</v>
      </c>
      <c r="C597" s="82">
        <f>VLOOKUP(A597,'[2]Pop commune'!$A$4:$H$3833,5,FALSE)</f>
        <v>32</v>
      </c>
      <c r="D597" s="83">
        <f t="shared" si="19"/>
        <v>16</v>
      </c>
      <c r="E597" s="83">
        <f>VLOOKUP(A597,'[2]Pop commune'!$A$4:$G$3833,6,FALSE)</f>
        <v>16</v>
      </c>
      <c r="F597" s="83">
        <f t="shared" si="20"/>
        <v>411</v>
      </c>
      <c r="G597" s="83">
        <f>VLOOKUP(A597,'[2]Pop commune'!$A$4:$G$3833,4,FALSE)</f>
        <v>411</v>
      </c>
      <c r="H597" s="64">
        <v>25</v>
      </c>
      <c r="I597" s="122">
        <v>250016631</v>
      </c>
      <c r="J597" s="91" t="s">
        <v>1297</v>
      </c>
      <c r="K597" s="91"/>
      <c r="L597" s="92" t="s">
        <v>1288</v>
      </c>
      <c r="M597" s="65" t="s">
        <v>147</v>
      </c>
      <c r="N597" s="65" t="s">
        <v>662</v>
      </c>
      <c r="O597" s="64">
        <v>250016672</v>
      </c>
      <c r="P597" s="94" t="s">
        <v>311</v>
      </c>
      <c r="Q597" s="90">
        <v>1</v>
      </c>
      <c r="X597" s="65" t="s">
        <v>671</v>
      </c>
      <c r="Y597" s="65">
        <f>SUMPRODUCT(('[2]Prog 89'!$C$5:$C$10000=A597)*'[2]Prog 89'!$E$5:$F$10000)</f>
        <v>0</v>
      </c>
      <c r="Z597" s="65">
        <f>SUMPRODUCT(('[2]Prog 89'!$C$5:$C$10000=A597)*'[2]Prog 89'!$G$5:$H$10000)</f>
        <v>0</v>
      </c>
    </row>
    <row r="598" spans="1:26" ht="12.75" customHeight="1" x14ac:dyDescent="0.25">
      <c r="A598" s="64">
        <v>25318</v>
      </c>
      <c r="B598" s="81">
        <f>VLOOKUP(A598,'[2]Pop commune'!$A$4:$G$3833,7,FALSE)</f>
        <v>227.0457589285713</v>
      </c>
      <c r="C598" s="82">
        <f>VLOOKUP(A598,'[2]Pop commune'!$A$4:$H$3833,5,FALSE)</f>
        <v>154.00390624999991</v>
      </c>
      <c r="D598" s="83">
        <f t="shared" si="19"/>
        <v>73.041852678571388</v>
      </c>
      <c r="E598" s="83">
        <f>VLOOKUP(A598,'[2]Pop commune'!$A$4:$G$3833,6,FALSE)</f>
        <v>73.041852678571388</v>
      </c>
      <c r="F598" s="83">
        <f t="shared" si="20"/>
        <v>1577</v>
      </c>
      <c r="G598" s="83">
        <f>VLOOKUP(A598,'[2]Pop commune'!$A$4:$G$3833,4,FALSE)</f>
        <v>1577</v>
      </c>
      <c r="H598" s="64">
        <v>25</v>
      </c>
      <c r="I598" s="122">
        <v>250016631</v>
      </c>
      <c r="J598" s="91" t="s">
        <v>1298</v>
      </c>
      <c r="K598" s="91"/>
      <c r="L598" s="92" t="s">
        <v>1288</v>
      </c>
      <c r="M598" s="65" t="s">
        <v>147</v>
      </c>
      <c r="N598" s="65" t="s">
        <v>662</v>
      </c>
      <c r="O598" s="64">
        <v>250016672</v>
      </c>
      <c r="P598" s="94" t="s">
        <v>311</v>
      </c>
      <c r="Q598" s="90">
        <v>1</v>
      </c>
      <c r="X598" s="65" t="s">
        <v>671</v>
      </c>
      <c r="Y598" s="65">
        <f>SUMPRODUCT(('[2]Prog 89'!$C$5:$C$10000=A598)*'[2]Prog 89'!$E$5:$F$10000)</f>
        <v>0</v>
      </c>
      <c r="Z598" s="65">
        <f>SUMPRODUCT(('[2]Prog 89'!$C$5:$C$10000=A598)*'[2]Prog 89'!$G$5:$H$10000)</f>
        <v>0</v>
      </c>
    </row>
    <row r="599" spans="1:26" ht="12.75" customHeight="1" x14ac:dyDescent="0.25">
      <c r="A599" s="64">
        <v>25320</v>
      </c>
      <c r="B599" s="81">
        <f>VLOOKUP(A599,'[2]Pop commune'!$A$4:$G$3833,7,FALSE)</f>
        <v>208</v>
      </c>
      <c r="C599" s="82">
        <f>VLOOKUP(A599,'[2]Pop commune'!$A$4:$H$3833,5,FALSE)</f>
        <v>130</v>
      </c>
      <c r="D599" s="83">
        <f t="shared" si="19"/>
        <v>78</v>
      </c>
      <c r="E599" s="83">
        <f>VLOOKUP(A599,'[2]Pop commune'!$A$4:$G$3833,6,FALSE)</f>
        <v>78</v>
      </c>
      <c r="F599" s="83">
        <f t="shared" si="20"/>
        <v>1161</v>
      </c>
      <c r="G599" s="83">
        <f>VLOOKUP(A599,'[2]Pop commune'!$A$4:$G$3833,4,FALSE)</f>
        <v>1161</v>
      </c>
      <c r="H599" s="64">
        <v>25</v>
      </c>
      <c r="I599" s="122">
        <v>250016631</v>
      </c>
      <c r="J599" s="91" t="s">
        <v>1299</v>
      </c>
      <c r="K599" s="91"/>
      <c r="L599" s="92" t="s">
        <v>1288</v>
      </c>
      <c r="M599" s="65" t="s">
        <v>147</v>
      </c>
      <c r="N599" s="65" t="s">
        <v>662</v>
      </c>
      <c r="O599" s="64">
        <v>250016672</v>
      </c>
      <c r="P599" s="94" t="s">
        <v>311</v>
      </c>
      <c r="Q599" s="90">
        <v>1</v>
      </c>
      <c r="X599" s="65" t="s">
        <v>671</v>
      </c>
      <c r="Y599" s="65">
        <f>SUMPRODUCT(('[2]Prog 89'!$C$5:$C$10000=A599)*'[2]Prog 89'!$E$5:$F$10000)</f>
        <v>0</v>
      </c>
      <c r="Z599" s="65">
        <f>SUMPRODUCT(('[2]Prog 89'!$C$5:$C$10000=A599)*'[2]Prog 89'!$G$5:$H$10000)</f>
        <v>0</v>
      </c>
    </row>
    <row r="600" spans="1:26" ht="12.75" customHeight="1" x14ac:dyDescent="0.25">
      <c r="A600" s="64">
        <v>25348</v>
      </c>
      <c r="B600" s="81">
        <f>VLOOKUP(A600,'[2]Pop commune'!$A$4:$G$3833,7,FALSE)</f>
        <v>84.975056689342239</v>
      </c>
      <c r="C600" s="82">
        <f>VLOOKUP(A600,'[2]Pop commune'!$A$4:$H$3833,5,FALSE)</f>
        <v>68.394557823129119</v>
      </c>
      <c r="D600" s="83">
        <f t="shared" si="19"/>
        <v>16.580498866213119</v>
      </c>
      <c r="E600" s="83">
        <f>VLOOKUP(A600,'[2]Pop commune'!$A$4:$G$3833,6,FALSE)</f>
        <v>16.580498866213119</v>
      </c>
      <c r="F600" s="83">
        <f t="shared" si="20"/>
        <v>456.9999999999992</v>
      </c>
      <c r="G600" s="83">
        <f>VLOOKUP(A600,'[2]Pop commune'!$A$4:$G$3833,4,FALSE)</f>
        <v>456.9999999999992</v>
      </c>
      <c r="H600" s="64">
        <v>25</v>
      </c>
      <c r="I600" s="122">
        <v>250016631</v>
      </c>
      <c r="J600" s="91" t="s">
        <v>1300</v>
      </c>
      <c r="K600" s="91"/>
      <c r="L600" s="92" t="s">
        <v>1288</v>
      </c>
      <c r="M600" s="65" t="s">
        <v>147</v>
      </c>
      <c r="N600" s="65" t="s">
        <v>662</v>
      </c>
      <c r="O600" s="64">
        <v>250016672</v>
      </c>
      <c r="P600" s="94" t="s">
        <v>311</v>
      </c>
      <c r="Q600" s="90">
        <v>1</v>
      </c>
      <c r="X600" s="65" t="s">
        <v>671</v>
      </c>
      <c r="Y600" s="65">
        <f>SUMPRODUCT(('[2]Prog 89'!$C$5:$C$10000=A600)*'[2]Prog 89'!$E$5:$F$10000)</f>
        <v>0</v>
      </c>
      <c r="Z600" s="65">
        <f>SUMPRODUCT(('[2]Prog 89'!$C$5:$C$10000=A600)*'[2]Prog 89'!$G$5:$H$10000)</f>
        <v>0</v>
      </c>
    </row>
    <row r="601" spans="1:26" ht="12.75" customHeight="1" x14ac:dyDescent="0.25">
      <c r="A601" s="64">
        <v>25361</v>
      </c>
      <c r="B601" s="81">
        <f>VLOOKUP(A601,'[2]Pop commune'!$A$4:$G$3833,7,FALSE)</f>
        <v>123.50116822429902</v>
      </c>
      <c r="C601" s="82">
        <f>VLOOKUP(A601,'[2]Pop commune'!$A$4:$H$3833,5,FALSE)</f>
        <v>86.733644859813054</v>
      </c>
      <c r="D601" s="83">
        <f t="shared" si="19"/>
        <v>36.767523364485967</v>
      </c>
      <c r="E601" s="83">
        <f>VLOOKUP(A601,'[2]Pop commune'!$A$4:$G$3833,6,FALSE)</f>
        <v>36.767523364485967</v>
      </c>
      <c r="F601" s="83">
        <f t="shared" si="20"/>
        <v>807</v>
      </c>
      <c r="G601" s="83">
        <f>VLOOKUP(A601,'[2]Pop commune'!$A$4:$G$3833,4,FALSE)</f>
        <v>807</v>
      </c>
      <c r="H601" s="64">
        <v>25</v>
      </c>
      <c r="I601" s="122">
        <v>250016631</v>
      </c>
      <c r="J601" s="91" t="s">
        <v>1301</v>
      </c>
      <c r="K601" s="91"/>
      <c r="L601" s="92" t="s">
        <v>1288</v>
      </c>
      <c r="M601" s="65" t="s">
        <v>147</v>
      </c>
      <c r="N601" s="65" t="s">
        <v>662</v>
      </c>
      <c r="O601" s="64">
        <v>250016672</v>
      </c>
      <c r="P601" s="94" t="s">
        <v>311</v>
      </c>
      <c r="Q601" s="90">
        <v>1</v>
      </c>
      <c r="X601" s="65" t="s">
        <v>671</v>
      </c>
      <c r="Y601" s="65">
        <f>SUMPRODUCT(('[2]Prog 89'!$C$5:$C$10000=A601)*'[2]Prog 89'!$E$5:$F$10000)</f>
        <v>0</v>
      </c>
      <c r="Z601" s="65">
        <f>SUMPRODUCT(('[2]Prog 89'!$C$5:$C$10000=A601)*'[2]Prog 89'!$G$5:$H$10000)</f>
        <v>0</v>
      </c>
    </row>
    <row r="602" spans="1:26" ht="12.75" customHeight="1" x14ac:dyDescent="0.25">
      <c r="A602" s="64">
        <v>25362</v>
      </c>
      <c r="B602" s="81">
        <f>VLOOKUP(A602,'[2]Pop commune'!$A$4:$G$3833,7,FALSE)</f>
        <v>35.633699633699642</v>
      </c>
      <c r="C602" s="82">
        <f>VLOOKUP(A602,'[2]Pop commune'!$A$4:$H$3833,5,FALSE)</f>
        <v>26.256410256410263</v>
      </c>
      <c r="D602" s="83">
        <f t="shared" si="19"/>
        <v>9.3772893772893795</v>
      </c>
      <c r="E602" s="83">
        <f>VLOOKUP(A602,'[2]Pop commune'!$A$4:$G$3833,6,FALSE)</f>
        <v>9.3772893772893795</v>
      </c>
      <c r="F602" s="83">
        <f t="shared" si="20"/>
        <v>256</v>
      </c>
      <c r="G602" s="83">
        <f>VLOOKUP(A602,'[2]Pop commune'!$A$4:$G$3833,4,FALSE)</f>
        <v>256</v>
      </c>
      <c r="H602" s="64">
        <v>25</v>
      </c>
      <c r="I602" s="122">
        <v>250016631</v>
      </c>
      <c r="J602" s="91" t="s">
        <v>1302</v>
      </c>
      <c r="K602" s="91"/>
      <c r="L602" s="92" t="s">
        <v>1288</v>
      </c>
      <c r="M602" s="65" t="s">
        <v>147</v>
      </c>
      <c r="N602" s="65" t="s">
        <v>662</v>
      </c>
      <c r="O602" s="64">
        <v>250016672</v>
      </c>
      <c r="P602" s="94" t="s">
        <v>311</v>
      </c>
      <c r="Q602" s="90">
        <v>1</v>
      </c>
      <c r="X602" s="65" t="s">
        <v>671</v>
      </c>
      <c r="Y602" s="65">
        <f>SUMPRODUCT(('[2]Prog 89'!$C$5:$C$10000=A602)*'[2]Prog 89'!$E$5:$F$10000)</f>
        <v>0</v>
      </c>
      <c r="Z602" s="65">
        <f>SUMPRODUCT(('[2]Prog 89'!$C$5:$C$10000=A602)*'[2]Prog 89'!$G$5:$H$10000)</f>
        <v>0</v>
      </c>
    </row>
    <row r="603" spans="1:26" ht="12.75" customHeight="1" x14ac:dyDescent="0.25">
      <c r="A603" s="64">
        <v>25380</v>
      </c>
      <c r="B603" s="81">
        <f>VLOOKUP(A603,'[2]Pop commune'!$A$4:$G$3833,7,FALSE)</f>
        <v>111.04580152671758</v>
      </c>
      <c r="C603" s="82">
        <f>VLOOKUP(A603,'[2]Pop commune'!$A$4:$H$3833,5,FALSE)</f>
        <v>76.87786259541987</v>
      </c>
      <c r="D603" s="83">
        <f t="shared" si="19"/>
        <v>34.167938931297719</v>
      </c>
      <c r="E603" s="83">
        <f>VLOOKUP(A603,'[2]Pop commune'!$A$4:$G$3833,6,FALSE)</f>
        <v>34.167938931297719</v>
      </c>
      <c r="F603" s="83">
        <f t="shared" si="20"/>
        <v>1119</v>
      </c>
      <c r="G603" s="83">
        <f>VLOOKUP(A603,'[2]Pop commune'!$A$4:$G$3833,4,FALSE)</f>
        <v>1119</v>
      </c>
      <c r="H603" s="64">
        <v>25</v>
      </c>
      <c r="I603" s="122">
        <v>250016631</v>
      </c>
      <c r="J603" s="91" t="s">
        <v>1303</v>
      </c>
      <c r="K603" s="91"/>
      <c r="L603" s="92" t="s">
        <v>1288</v>
      </c>
      <c r="M603" s="65" t="s">
        <v>147</v>
      </c>
      <c r="N603" s="65" t="s">
        <v>662</v>
      </c>
      <c r="O603" s="64">
        <v>250016672</v>
      </c>
      <c r="P603" s="94" t="s">
        <v>311</v>
      </c>
      <c r="Q603" s="90">
        <v>1</v>
      </c>
      <c r="X603" s="65" t="s">
        <v>671</v>
      </c>
      <c r="Y603" s="65">
        <f>SUMPRODUCT(('[2]Prog 89'!$C$5:$C$10000=A603)*'[2]Prog 89'!$E$5:$F$10000)</f>
        <v>0</v>
      </c>
      <c r="Z603" s="65">
        <f>SUMPRODUCT(('[2]Prog 89'!$C$5:$C$10000=A603)*'[2]Prog 89'!$G$5:$H$10000)</f>
        <v>0</v>
      </c>
    </row>
    <row r="604" spans="1:26" ht="12.75" customHeight="1" x14ac:dyDescent="0.25">
      <c r="A604" s="64">
        <v>25405</v>
      </c>
      <c r="B604" s="81">
        <f>VLOOKUP(A604,'[2]Pop commune'!$A$4:$G$3833,7,FALSE)</f>
        <v>120.1720430107527</v>
      </c>
      <c r="C604" s="82">
        <f>VLOOKUP(A604,'[2]Pop commune'!$A$4:$H$3833,5,FALSE)</f>
        <v>76.645161290322591</v>
      </c>
      <c r="D604" s="83">
        <f t="shared" si="19"/>
        <v>43.526881720430111</v>
      </c>
      <c r="E604" s="83">
        <f>VLOOKUP(A604,'[2]Pop commune'!$A$4:$G$3833,6,FALSE)</f>
        <v>43.526881720430111</v>
      </c>
      <c r="F604" s="83">
        <f t="shared" si="20"/>
        <v>792</v>
      </c>
      <c r="G604" s="83">
        <f>VLOOKUP(A604,'[2]Pop commune'!$A$4:$G$3833,4,FALSE)</f>
        <v>792</v>
      </c>
      <c r="H604" s="64">
        <v>25</v>
      </c>
      <c r="I604" s="122">
        <v>250016631</v>
      </c>
      <c r="J604" s="91" t="s">
        <v>1304</v>
      </c>
      <c r="K604" s="91"/>
      <c r="L604" s="92" t="s">
        <v>1288</v>
      </c>
      <c r="M604" s="65" t="s">
        <v>147</v>
      </c>
      <c r="N604" s="65" t="s">
        <v>662</v>
      </c>
      <c r="O604" s="64">
        <v>250016672</v>
      </c>
      <c r="P604" s="94" t="s">
        <v>311</v>
      </c>
      <c r="Q604" s="90">
        <v>1</v>
      </c>
      <c r="X604" s="65" t="s">
        <v>671</v>
      </c>
      <c r="Y604" s="65">
        <f>SUMPRODUCT(('[2]Prog 89'!$C$5:$C$10000=A604)*'[2]Prog 89'!$E$5:$F$10000)</f>
        <v>0</v>
      </c>
      <c r="Z604" s="65">
        <f>SUMPRODUCT(('[2]Prog 89'!$C$5:$C$10000=A604)*'[2]Prog 89'!$G$5:$H$10000)</f>
        <v>0</v>
      </c>
    </row>
    <row r="605" spans="1:26" ht="12.75" customHeight="1" x14ac:dyDescent="0.25">
      <c r="A605" s="64">
        <v>25413</v>
      </c>
      <c r="B605" s="81">
        <f>VLOOKUP(A605,'[2]Pop commune'!$A$4:$G$3833,7,FALSE)</f>
        <v>245.20412754294222</v>
      </c>
      <c r="C605" s="82">
        <f>VLOOKUP(A605,'[2]Pop commune'!$A$4:$H$3833,5,FALSE)</f>
        <v>117.14168270314759</v>
      </c>
      <c r="D605" s="83">
        <f t="shared" si="19"/>
        <v>128.06244483979464</v>
      </c>
      <c r="E605" s="83">
        <f>VLOOKUP(A605,'[2]Pop commune'!$A$4:$G$3833,6,FALSE)</f>
        <v>128.06244483979464</v>
      </c>
      <c r="F605" s="83">
        <f t="shared" si="20"/>
        <v>988</v>
      </c>
      <c r="G605" s="83">
        <f>VLOOKUP(A605,'[2]Pop commune'!$A$4:$G$3833,4,FALSE)</f>
        <v>988</v>
      </c>
      <c r="H605" s="64">
        <v>25</v>
      </c>
      <c r="I605" s="122">
        <v>250016631</v>
      </c>
      <c r="J605" s="91" t="s">
        <v>1305</v>
      </c>
      <c r="K605" s="91"/>
      <c r="L605" s="92" t="s">
        <v>1288</v>
      </c>
      <c r="M605" s="65" t="s">
        <v>147</v>
      </c>
      <c r="N605" s="65" t="s">
        <v>662</v>
      </c>
      <c r="O605" s="64">
        <v>250016672</v>
      </c>
      <c r="P605" s="94" t="s">
        <v>311</v>
      </c>
      <c r="Q605" s="90">
        <v>1</v>
      </c>
      <c r="X605" s="65" t="s">
        <v>671</v>
      </c>
      <c r="Y605" s="65">
        <f>SUMPRODUCT(('[2]Prog 89'!$C$5:$C$10000=A605)*'[2]Prog 89'!$E$5:$F$10000)</f>
        <v>0</v>
      </c>
      <c r="Z605" s="65">
        <f>SUMPRODUCT(('[2]Prog 89'!$C$5:$C$10000=A605)*'[2]Prog 89'!$G$5:$H$10000)</f>
        <v>0</v>
      </c>
    </row>
    <row r="606" spans="1:26" ht="12.75" customHeight="1" x14ac:dyDescent="0.25">
      <c r="A606" s="64">
        <v>25451</v>
      </c>
      <c r="B606" s="81">
        <f>VLOOKUP(A606,'[2]Pop commune'!$A$4:$G$3833,7,FALSE)</f>
        <v>33.315068493150719</v>
      </c>
      <c r="C606" s="82">
        <f>VLOOKUP(A606,'[2]Pop commune'!$A$4:$H$3833,5,FALSE)</f>
        <v>23.945205479452081</v>
      </c>
      <c r="D606" s="83">
        <f t="shared" si="19"/>
        <v>9.3698630136986392</v>
      </c>
      <c r="E606" s="83">
        <f>VLOOKUP(A606,'[2]Pop commune'!$A$4:$G$3833,6,FALSE)</f>
        <v>9.3698630136986392</v>
      </c>
      <c r="F606" s="83">
        <f t="shared" si="20"/>
        <v>152</v>
      </c>
      <c r="G606" s="83">
        <f>VLOOKUP(A606,'[2]Pop commune'!$A$4:$G$3833,4,FALSE)</f>
        <v>152</v>
      </c>
      <c r="H606" s="64">
        <v>25</v>
      </c>
      <c r="I606" s="122">
        <v>250016631</v>
      </c>
      <c r="J606" s="91" t="s">
        <v>1306</v>
      </c>
      <c r="K606" s="91"/>
      <c r="L606" s="92" t="s">
        <v>1288</v>
      </c>
      <c r="M606" s="65" t="s">
        <v>147</v>
      </c>
      <c r="N606" s="65" t="s">
        <v>662</v>
      </c>
      <c r="O606" s="64">
        <v>250016672</v>
      </c>
      <c r="P606" s="94" t="s">
        <v>311</v>
      </c>
      <c r="Q606" s="90">
        <v>1</v>
      </c>
      <c r="X606" s="65" t="s">
        <v>671</v>
      </c>
      <c r="Y606" s="65">
        <f>SUMPRODUCT(('[2]Prog 89'!$C$5:$C$10000=A606)*'[2]Prog 89'!$E$5:$F$10000)</f>
        <v>0</v>
      </c>
      <c r="Z606" s="65">
        <f>SUMPRODUCT(('[2]Prog 89'!$C$5:$C$10000=A606)*'[2]Prog 89'!$G$5:$H$10000)</f>
        <v>0</v>
      </c>
    </row>
    <row r="607" spans="1:26" ht="12.75" customHeight="1" x14ac:dyDescent="0.25">
      <c r="A607" s="64">
        <v>25459</v>
      </c>
      <c r="B607" s="81">
        <f>VLOOKUP(A607,'[2]Pop commune'!$A$4:$G$3833,7,FALSE)</f>
        <v>54</v>
      </c>
      <c r="C607" s="82">
        <f>VLOOKUP(A607,'[2]Pop commune'!$A$4:$H$3833,5,FALSE)</f>
        <v>34</v>
      </c>
      <c r="D607" s="83">
        <f t="shared" si="19"/>
        <v>20</v>
      </c>
      <c r="E607" s="83">
        <f>VLOOKUP(A607,'[2]Pop commune'!$A$4:$G$3833,6,FALSE)</f>
        <v>20</v>
      </c>
      <c r="F607" s="83">
        <f t="shared" si="20"/>
        <v>250</v>
      </c>
      <c r="G607" s="83">
        <f>VLOOKUP(A607,'[2]Pop commune'!$A$4:$G$3833,4,FALSE)</f>
        <v>250</v>
      </c>
      <c r="H607" s="64">
        <v>25</v>
      </c>
      <c r="I607" s="122">
        <v>250016631</v>
      </c>
      <c r="J607" s="91" t="s">
        <v>1307</v>
      </c>
      <c r="K607" s="91"/>
      <c r="L607" s="92" t="s">
        <v>1288</v>
      </c>
      <c r="M607" s="65" t="s">
        <v>147</v>
      </c>
      <c r="N607" s="65" t="s">
        <v>662</v>
      </c>
      <c r="O607" s="64">
        <v>250016672</v>
      </c>
      <c r="P607" s="94" t="s">
        <v>311</v>
      </c>
      <c r="Q607" s="90">
        <v>1</v>
      </c>
      <c r="X607" s="65" t="s">
        <v>671</v>
      </c>
      <c r="Y607" s="65">
        <f>SUMPRODUCT(('[2]Prog 89'!$C$5:$C$10000=A607)*'[2]Prog 89'!$E$5:$F$10000)</f>
        <v>0</v>
      </c>
      <c r="Z607" s="65">
        <f>SUMPRODUCT(('[2]Prog 89'!$C$5:$C$10000=A607)*'[2]Prog 89'!$G$5:$H$10000)</f>
        <v>0</v>
      </c>
    </row>
    <row r="608" spans="1:26" ht="12.75" customHeight="1" x14ac:dyDescent="0.25">
      <c r="A608" s="64">
        <v>25464</v>
      </c>
      <c r="B608" s="81">
        <f>VLOOKUP(A608,'[2]Pop commune'!$A$4:$G$3833,7,FALSE)</f>
        <v>19</v>
      </c>
      <c r="C608" s="82">
        <f>VLOOKUP(A608,'[2]Pop commune'!$A$4:$H$3833,5,FALSE)</f>
        <v>13</v>
      </c>
      <c r="D608" s="83">
        <f t="shared" si="19"/>
        <v>6</v>
      </c>
      <c r="E608" s="83">
        <f>VLOOKUP(A608,'[2]Pop commune'!$A$4:$G$3833,6,FALSE)</f>
        <v>6</v>
      </c>
      <c r="F608" s="83">
        <f t="shared" si="20"/>
        <v>140</v>
      </c>
      <c r="G608" s="83">
        <f>VLOOKUP(A608,'[2]Pop commune'!$A$4:$G$3833,4,FALSE)</f>
        <v>140</v>
      </c>
      <c r="H608" s="64">
        <v>25</v>
      </c>
      <c r="I608" s="122">
        <v>250016631</v>
      </c>
      <c r="J608" s="91" t="s">
        <v>1308</v>
      </c>
      <c r="K608" s="91"/>
      <c r="L608" s="92" t="s">
        <v>1288</v>
      </c>
      <c r="M608" s="65" t="s">
        <v>147</v>
      </c>
      <c r="N608" s="65" t="s">
        <v>662</v>
      </c>
      <c r="O608" s="64">
        <v>250016672</v>
      </c>
      <c r="P608" s="94" t="s">
        <v>311</v>
      </c>
      <c r="Q608" s="90">
        <v>1</v>
      </c>
      <c r="X608" s="65" t="s">
        <v>671</v>
      </c>
      <c r="Y608" s="65">
        <f>SUMPRODUCT(('[2]Prog 89'!$C$5:$C$10000=A608)*'[2]Prog 89'!$E$5:$F$10000)</f>
        <v>0</v>
      </c>
      <c r="Z608" s="65">
        <f>SUMPRODUCT(('[2]Prog 89'!$C$5:$C$10000=A608)*'[2]Prog 89'!$G$5:$H$10000)</f>
        <v>0</v>
      </c>
    </row>
    <row r="609" spans="1:26" ht="12.75" customHeight="1" x14ac:dyDescent="0.25">
      <c r="A609" s="64">
        <v>25483</v>
      </c>
      <c r="B609" s="81">
        <f>VLOOKUP(A609,'[2]Pop commune'!$A$4:$G$3833,7,FALSE)</f>
        <v>6</v>
      </c>
      <c r="C609" s="82">
        <f>VLOOKUP(A609,'[2]Pop commune'!$A$4:$H$3833,5,FALSE)</f>
        <v>1</v>
      </c>
      <c r="D609" s="83">
        <f t="shared" si="19"/>
        <v>5</v>
      </c>
      <c r="E609" s="83">
        <f>VLOOKUP(A609,'[2]Pop commune'!$A$4:$G$3833,6,FALSE)</f>
        <v>5</v>
      </c>
      <c r="F609" s="83">
        <f t="shared" si="20"/>
        <v>45</v>
      </c>
      <c r="G609" s="83">
        <f>VLOOKUP(A609,'[2]Pop commune'!$A$4:$G$3833,4,FALSE)</f>
        <v>45</v>
      </c>
      <c r="H609" s="64">
        <v>25</v>
      </c>
      <c r="I609" s="122">
        <v>250016631</v>
      </c>
      <c r="J609" s="91" t="s">
        <v>1309</v>
      </c>
      <c r="K609" s="91"/>
      <c r="L609" s="92" t="s">
        <v>1288</v>
      </c>
      <c r="M609" s="65" t="s">
        <v>147</v>
      </c>
      <c r="N609" s="65" t="s">
        <v>662</v>
      </c>
      <c r="O609" s="64">
        <v>250016672</v>
      </c>
      <c r="P609" s="94" t="s">
        <v>311</v>
      </c>
      <c r="Q609" s="90">
        <v>1</v>
      </c>
      <c r="X609" s="65" t="s">
        <v>671</v>
      </c>
      <c r="Y609" s="65">
        <f>SUMPRODUCT(('[2]Prog 89'!$C$5:$C$10000=A609)*'[2]Prog 89'!$E$5:$F$10000)</f>
        <v>0</v>
      </c>
      <c r="Z609" s="65">
        <f>SUMPRODUCT(('[2]Prog 89'!$C$5:$C$10000=A609)*'[2]Prog 89'!$G$5:$H$10000)</f>
        <v>0</v>
      </c>
    </row>
    <row r="610" spans="1:26" ht="12.75" customHeight="1" x14ac:dyDescent="0.25">
      <c r="A610" s="64">
        <v>25486</v>
      </c>
      <c r="B610" s="81">
        <f>VLOOKUP(A610,'[2]Pop commune'!$A$4:$G$3833,7,FALSE)</f>
        <v>64.489528795811538</v>
      </c>
      <c r="C610" s="82">
        <f>VLOOKUP(A610,'[2]Pop commune'!$A$4:$H$3833,5,FALSE)</f>
        <v>35.717277486911001</v>
      </c>
      <c r="D610" s="83">
        <f t="shared" si="19"/>
        <v>28.772251308900533</v>
      </c>
      <c r="E610" s="83">
        <f>VLOOKUP(A610,'[2]Pop commune'!$A$4:$G$3833,6,FALSE)</f>
        <v>28.772251308900533</v>
      </c>
      <c r="F610" s="83">
        <f t="shared" si="20"/>
        <v>379</v>
      </c>
      <c r="G610" s="83">
        <f>VLOOKUP(A610,'[2]Pop commune'!$A$4:$G$3833,4,FALSE)</f>
        <v>379</v>
      </c>
      <c r="H610" s="64">
        <v>25</v>
      </c>
      <c r="I610" s="122">
        <v>250016631</v>
      </c>
      <c r="J610" s="91" t="s">
        <v>1310</v>
      </c>
      <c r="K610" s="91"/>
      <c r="L610" s="92" t="s">
        <v>1288</v>
      </c>
      <c r="M610" s="65" t="s">
        <v>147</v>
      </c>
      <c r="N610" s="65" t="s">
        <v>662</v>
      </c>
      <c r="O610" s="64">
        <v>250016672</v>
      </c>
      <c r="P610" s="94" t="s">
        <v>311</v>
      </c>
      <c r="Q610" s="90">
        <v>1</v>
      </c>
      <c r="X610" s="65" t="s">
        <v>671</v>
      </c>
      <c r="Y610" s="65">
        <f>SUMPRODUCT(('[2]Prog 89'!$C$5:$C$10000=A610)*'[2]Prog 89'!$E$5:$F$10000)</f>
        <v>0</v>
      </c>
      <c r="Z610" s="65">
        <f>SUMPRODUCT(('[2]Prog 89'!$C$5:$C$10000=A610)*'[2]Prog 89'!$G$5:$H$10000)</f>
        <v>0</v>
      </c>
    </row>
    <row r="611" spans="1:26" ht="12.75" customHeight="1" x14ac:dyDescent="0.25">
      <c r="A611" s="64">
        <v>25494</v>
      </c>
      <c r="B611" s="81">
        <f>VLOOKUP(A611,'[2]Pop commune'!$A$4:$G$3833,7,FALSE)</f>
        <v>72.35294117647058</v>
      </c>
      <c r="C611" s="82">
        <f>VLOOKUP(A611,'[2]Pop commune'!$A$4:$H$3833,5,FALSE)</f>
        <v>46.305882352941168</v>
      </c>
      <c r="D611" s="83">
        <f t="shared" si="19"/>
        <v>26.047058823529408</v>
      </c>
      <c r="E611" s="83">
        <f>VLOOKUP(A611,'[2]Pop commune'!$A$4:$G$3833,6,FALSE)</f>
        <v>26.047058823529408</v>
      </c>
      <c r="F611" s="83">
        <f t="shared" si="20"/>
        <v>656</v>
      </c>
      <c r="G611" s="83">
        <f>VLOOKUP(A611,'[2]Pop commune'!$A$4:$G$3833,4,FALSE)</f>
        <v>656</v>
      </c>
      <c r="H611" s="64">
        <v>25</v>
      </c>
      <c r="I611" s="122">
        <v>250016631</v>
      </c>
      <c r="J611" s="91" t="s">
        <v>1311</v>
      </c>
      <c r="K611" s="91"/>
      <c r="L611" s="92" t="s">
        <v>1288</v>
      </c>
      <c r="M611" s="65" t="s">
        <v>147</v>
      </c>
      <c r="N611" s="65" t="s">
        <v>662</v>
      </c>
      <c r="O611" s="64">
        <v>250016672</v>
      </c>
      <c r="P611" s="94" t="s">
        <v>311</v>
      </c>
      <c r="Q611" s="90">
        <v>1</v>
      </c>
      <c r="X611" s="65" t="s">
        <v>671</v>
      </c>
      <c r="Y611" s="65">
        <f>SUMPRODUCT(('[2]Prog 89'!$C$5:$C$10000=A611)*'[2]Prog 89'!$E$5:$F$10000)</f>
        <v>0</v>
      </c>
      <c r="Z611" s="65">
        <f>SUMPRODUCT(('[2]Prog 89'!$C$5:$C$10000=A611)*'[2]Prog 89'!$G$5:$H$10000)</f>
        <v>0</v>
      </c>
    </row>
    <row r="612" spans="1:26" ht="12.75" customHeight="1" x14ac:dyDescent="0.25">
      <c r="A612" s="64">
        <v>25501</v>
      </c>
      <c r="B612" s="81">
        <f>VLOOKUP(A612,'[2]Pop commune'!$A$4:$G$3833,7,FALSE)</f>
        <v>4.8275862068965498</v>
      </c>
      <c r="C612" s="82">
        <f>VLOOKUP(A612,'[2]Pop commune'!$A$4:$H$3833,5,FALSE)</f>
        <v>2.8965517241379302</v>
      </c>
      <c r="D612" s="83">
        <f t="shared" si="19"/>
        <v>1.9310344827586201</v>
      </c>
      <c r="E612" s="83">
        <f>VLOOKUP(A612,'[2]Pop commune'!$A$4:$G$3833,6,FALSE)</f>
        <v>1.9310344827586201</v>
      </c>
      <c r="F612" s="83">
        <f t="shared" si="20"/>
        <v>28</v>
      </c>
      <c r="G612" s="83">
        <f>VLOOKUP(A612,'[2]Pop commune'!$A$4:$G$3833,4,FALSE)</f>
        <v>28</v>
      </c>
      <c r="H612" s="64">
        <v>25</v>
      </c>
      <c r="I612" s="122">
        <v>250016631</v>
      </c>
      <c r="J612" s="91" t="s">
        <v>1312</v>
      </c>
      <c r="K612" s="91"/>
      <c r="L612" s="92" t="s">
        <v>1288</v>
      </c>
      <c r="M612" s="65" t="s">
        <v>147</v>
      </c>
      <c r="N612" s="65" t="s">
        <v>662</v>
      </c>
      <c r="O612" s="64">
        <v>250016672</v>
      </c>
      <c r="P612" s="94" t="s">
        <v>311</v>
      </c>
      <c r="Q612" s="90">
        <v>1</v>
      </c>
      <c r="X612" s="65" t="s">
        <v>671</v>
      </c>
      <c r="Y612" s="65">
        <f>SUMPRODUCT(('[2]Prog 89'!$C$5:$C$10000=A612)*'[2]Prog 89'!$E$5:$F$10000)</f>
        <v>0</v>
      </c>
      <c r="Z612" s="65">
        <f>SUMPRODUCT(('[2]Prog 89'!$C$5:$C$10000=A612)*'[2]Prog 89'!$G$5:$H$10000)</f>
        <v>0</v>
      </c>
    </row>
    <row r="613" spans="1:26" ht="12.75" customHeight="1" x14ac:dyDescent="0.25">
      <c r="A613" s="64">
        <v>25514</v>
      </c>
      <c r="B613" s="81">
        <f>VLOOKUP(A613,'[2]Pop commune'!$A$4:$G$3833,7,FALSE)</f>
        <v>52.044025157232497</v>
      </c>
      <c r="C613" s="82">
        <f>VLOOKUP(A613,'[2]Pop commune'!$A$4:$H$3833,5,FALSE)</f>
        <v>33.308176100628799</v>
      </c>
      <c r="D613" s="83">
        <f t="shared" si="19"/>
        <v>18.735849056603701</v>
      </c>
      <c r="E613" s="83">
        <f>VLOOKUP(A613,'[2]Pop commune'!$A$4:$G$3833,6,FALSE)</f>
        <v>18.735849056603701</v>
      </c>
      <c r="F613" s="83">
        <f t="shared" si="20"/>
        <v>330.99999999999869</v>
      </c>
      <c r="G613" s="83">
        <f>VLOOKUP(A613,'[2]Pop commune'!$A$4:$G$3833,4,FALSE)</f>
        <v>330.99999999999869</v>
      </c>
      <c r="H613" s="64">
        <v>25</v>
      </c>
      <c r="I613" s="122">
        <v>250016631</v>
      </c>
      <c r="J613" s="91" t="s">
        <v>1313</v>
      </c>
      <c r="K613" s="91"/>
      <c r="L613" s="92" t="s">
        <v>1288</v>
      </c>
      <c r="M613" s="65" t="s">
        <v>147</v>
      </c>
      <c r="N613" s="65" t="s">
        <v>662</v>
      </c>
      <c r="O613" s="64">
        <v>250016672</v>
      </c>
      <c r="P613" s="94" t="s">
        <v>311</v>
      </c>
      <c r="Q613" s="90">
        <v>1</v>
      </c>
      <c r="X613" s="65" t="s">
        <v>671</v>
      </c>
      <c r="Y613" s="65">
        <f>SUMPRODUCT(('[2]Prog 89'!$C$5:$C$10000=A613)*'[2]Prog 89'!$E$5:$F$10000)</f>
        <v>0</v>
      </c>
      <c r="Z613" s="65">
        <f>SUMPRODUCT(('[2]Prog 89'!$C$5:$C$10000=A613)*'[2]Prog 89'!$G$5:$H$10000)</f>
        <v>0</v>
      </c>
    </row>
    <row r="614" spans="1:26" ht="12.75" customHeight="1" x14ac:dyDescent="0.25">
      <c r="A614" s="64">
        <v>25525</v>
      </c>
      <c r="B614" s="81">
        <f>VLOOKUP(A614,'[2]Pop commune'!$A$4:$G$3833,7,FALSE)</f>
        <v>57.428571428571416</v>
      </c>
      <c r="C614" s="82">
        <f>VLOOKUP(A614,'[2]Pop commune'!$A$4:$H$3833,5,FALSE)</f>
        <v>36.371428571428567</v>
      </c>
      <c r="D614" s="83">
        <f t="shared" si="19"/>
        <v>21.057142857142853</v>
      </c>
      <c r="E614" s="83">
        <f>VLOOKUP(A614,'[2]Pop commune'!$A$4:$G$3833,6,FALSE)</f>
        <v>21.057142857142853</v>
      </c>
      <c r="F614" s="83">
        <f t="shared" si="20"/>
        <v>268</v>
      </c>
      <c r="G614" s="83">
        <f>VLOOKUP(A614,'[2]Pop commune'!$A$4:$G$3833,4,FALSE)</f>
        <v>268</v>
      </c>
      <c r="H614" s="64">
        <v>25</v>
      </c>
      <c r="I614" s="122">
        <v>250016631</v>
      </c>
      <c r="J614" s="91" t="s">
        <v>1314</v>
      </c>
      <c r="K614" s="91"/>
      <c r="L614" s="92" t="s">
        <v>1288</v>
      </c>
      <c r="M614" s="65" t="s">
        <v>147</v>
      </c>
      <c r="N614" s="65" t="s">
        <v>662</v>
      </c>
      <c r="O614" s="64">
        <v>250016672</v>
      </c>
      <c r="P614" s="94" t="s">
        <v>311</v>
      </c>
      <c r="Q614" s="90">
        <v>1</v>
      </c>
      <c r="X614" s="65" t="s">
        <v>671</v>
      </c>
      <c r="Y614" s="65">
        <f>SUMPRODUCT(('[2]Prog 89'!$C$5:$C$10000=A614)*'[2]Prog 89'!$E$5:$F$10000)</f>
        <v>0</v>
      </c>
      <c r="Z614" s="65">
        <f>SUMPRODUCT(('[2]Prog 89'!$C$5:$C$10000=A614)*'[2]Prog 89'!$G$5:$H$10000)</f>
        <v>0</v>
      </c>
    </row>
    <row r="615" spans="1:26" ht="12.75" customHeight="1" x14ac:dyDescent="0.25">
      <c r="A615" s="64">
        <v>25534</v>
      </c>
      <c r="B615" s="81">
        <f>VLOOKUP(A615,'[2]Pop commune'!$A$4:$G$3833,7,FALSE)</f>
        <v>25</v>
      </c>
      <c r="C615" s="82">
        <f>VLOOKUP(A615,'[2]Pop commune'!$A$4:$H$3833,5,FALSE)</f>
        <v>12</v>
      </c>
      <c r="D615" s="83">
        <f t="shared" si="19"/>
        <v>13</v>
      </c>
      <c r="E615" s="83">
        <f>VLOOKUP(A615,'[2]Pop commune'!$A$4:$G$3833,6,FALSE)</f>
        <v>13</v>
      </c>
      <c r="F615" s="83">
        <f t="shared" si="20"/>
        <v>175</v>
      </c>
      <c r="G615" s="83">
        <f>VLOOKUP(A615,'[2]Pop commune'!$A$4:$G$3833,4,FALSE)</f>
        <v>175</v>
      </c>
      <c r="H615" s="64">
        <v>25</v>
      </c>
      <c r="I615" s="122">
        <v>250016631</v>
      </c>
      <c r="J615" s="91" t="s">
        <v>1315</v>
      </c>
      <c r="K615" s="91"/>
      <c r="L615" s="92" t="s">
        <v>1288</v>
      </c>
      <c r="M615" s="65" t="s">
        <v>147</v>
      </c>
      <c r="N615" s="65" t="s">
        <v>662</v>
      </c>
      <c r="O615" s="64">
        <v>250016672</v>
      </c>
      <c r="P615" s="94" t="s">
        <v>311</v>
      </c>
      <c r="Q615" s="90">
        <v>1</v>
      </c>
      <c r="X615" s="65" t="s">
        <v>671</v>
      </c>
      <c r="Y615" s="65">
        <f>SUMPRODUCT(('[2]Prog 89'!$C$5:$C$10000=A615)*'[2]Prog 89'!$E$5:$F$10000)</f>
        <v>0</v>
      </c>
      <c r="Z615" s="65">
        <f>SUMPRODUCT(('[2]Prog 89'!$C$5:$C$10000=A615)*'[2]Prog 89'!$G$5:$H$10000)</f>
        <v>0</v>
      </c>
    </row>
    <row r="616" spans="1:26" ht="12.75" customHeight="1" x14ac:dyDescent="0.25">
      <c r="A616" s="64">
        <v>25565</v>
      </c>
      <c r="B616" s="81">
        <f>VLOOKUP(A616,'[2]Pop commune'!$A$4:$G$3833,7,FALSE)</f>
        <v>38.491379310344875</v>
      </c>
      <c r="C616" s="82">
        <f>VLOOKUP(A616,'[2]Pop commune'!$A$4:$H$3833,5,FALSE)</f>
        <v>35.452586206896598</v>
      </c>
      <c r="D616" s="83">
        <f t="shared" si="19"/>
        <v>3.0387931034482798</v>
      </c>
      <c r="E616" s="83">
        <f>VLOOKUP(A616,'[2]Pop commune'!$A$4:$G$3833,6,FALSE)</f>
        <v>3.0387931034482798</v>
      </c>
      <c r="F616" s="83">
        <f t="shared" si="20"/>
        <v>235</v>
      </c>
      <c r="G616" s="83">
        <f>VLOOKUP(A616,'[2]Pop commune'!$A$4:$G$3833,4,FALSE)</f>
        <v>235</v>
      </c>
      <c r="H616" s="64">
        <v>25</v>
      </c>
      <c r="I616" s="122">
        <v>250016631</v>
      </c>
      <c r="J616" s="91" t="s">
        <v>1316</v>
      </c>
      <c r="K616" s="91"/>
      <c r="L616" s="92" t="s">
        <v>1288</v>
      </c>
      <c r="M616" s="65" t="s">
        <v>147</v>
      </c>
      <c r="N616" s="65" t="s">
        <v>662</v>
      </c>
      <c r="O616" s="64">
        <v>250016672</v>
      </c>
      <c r="P616" s="94" t="s">
        <v>311</v>
      </c>
      <c r="Q616" s="90">
        <v>1</v>
      </c>
      <c r="X616" s="65" t="s">
        <v>671</v>
      </c>
      <c r="Y616" s="65">
        <f>SUMPRODUCT(('[2]Prog 89'!$C$5:$C$10000=A616)*'[2]Prog 89'!$E$5:$F$10000)</f>
        <v>0</v>
      </c>
      <c r="Z616" s="65">
        <f>SUMPRODUCT(('[2]Prog 89'!$C$5:$C$10000=A616)*'[2]Prog 89'!$G$5:$H$10000)</f>
        <v>0</v>
      </c>
    </row>
    <row r="617" spans="1:26" ht="12.75" customHeight="1" x14ac:dyDescent="0.25">
      <c r="A617" s="64">
        <v>25592</v>
      </c>
      <c r="B617" s="81">
        <f>VLOOKUP(A617,'[2]Pop commune'!$A$4:$G$3833,7,FALSE)</f>
        <v>108</v>
      </c>
      <c r="C617" s="82">
        <f>VLOOKUP(A617,'[2]Pop commune'!$A$4:$H$3833,5,FALSE)</f>
        <v>69</v>
      </c>
      <c r="D617" s="83">
        <f t="shared" si="19"/>
        <v>39</v>
      </c>
      <c r="E617" s="83">
        <f>VLOOKUP(A617,'[2]Pop commune'!$A$4:$G$3833,6,FALSE)</f>
        <v>39</v>
      </c>
      <c r="F617" s="83">
        <f t="shared" si="20"/>
        <v>562</v>
      </c>
      <c r="G617" s="83">
        <f>VLOOKUP(A617,'[2]Pop commune'!$A$4:$G$3833,4,FALSE)</f>
        <v>562</v>
      </c>
      <c r="H617" s="64">
        <v>25</v>
      </c>
      <c r="I617" s="122">
        <v>250016631</v>
      </c>
      <c r="J617" s="91" t="s">
        <v>1317</v>
      </c>
      <c r="K617" s="91"/>
      <c r="L617" s="92" t="s">
        <v>1288</v>
      </c>
      <c r="M617" s="65" t="s">
        <v>147</v>
      </c>
      <c r="N617" s="65" t="s">
        <v>662</v>
      </c>
      <c r="O617" s="64">
        <v>250016672</v>
      </c>
      <c r="P617" s="94" t="s">
        <v>311</v>
      </c>
      <c r="Q617" s="90">
        <v>1</v>
      </c>
      <c r="X617" s="65" t="s">
        <v>671</v>
      </c>
      <c r="Y617" s="65">
        <f>SUMPRODUCT(('[2]Prog 89'!$C$5:$C$10000=A617)*'[2]Prog 89'!$E$5:$F$10000)</f>
        <v>0</v>
      </c>
      <c r="Z617" s="65">
        <f>SUMPRODUCT(('[2]Prog 89'!$C$5:$C$10000=A617)*'[2]Prog 89'!$G$5:$H$10000)</f>
        <v>0</v>
      </c>
    </row>
    <row r="618" spans="1:26" ht="12.75" customHeight="1" x14ac:dyDescent="0.25">
      <c r="A618" s="64">
        <v>25619</v>
      </c>
      <c r="B618" s="81">
        <f>VLOOKUP(A618,'[2]Pop commune'!$A$4:$G$3833,7,FALSE)</f>
        <v>47</v>
      </c>
      <c r="C618" s="82">
        <f>VLOOKUP(A618,'[2]Pop commune'!$A$4:$H$3833,5,FALSE)</f>
        <v>33</v>
      </c>
      <c r="D618" s="83">
        <f t="shared" si="19"/>
        <v>14</v>
      </c>
      <c r="E618" s="83">
        <f>VLOOKUP(A618,'[2]Pop commune'!$A$4:$G$3833,6,FALSE)</f>
        <v>14</v>
      </c>
      <c r="F618" s="83">
        <f t="shared" si="20"/>
        <v>198</v>
      </c>
      <c r="G618" s="83">
        <f>VLOOKUP(A618,'[2]Pop commune'!$A$4:$G$3833,4,FALSE)</f>
        <v>198</v>
      </c>
      <c r="H618" s="64">
        <v>25</v>
      </c>
      <c r="I618" s="122">
        <v>250016631</v>
      </c>
      <c r="J618" s="91" t="s">
        <v>1318</v>
      </c>
      <c r="K618" s="91"/>
      <c r="L618" s="92" t="s">
        <v>1288</v>
      </c>
      <c r="M618" s="65" t="s">
        <v>147</v>
      </c>
      <c r="N618" s="65" t="s">
        <v>662</v>
      </c>
      <c r="O618" s="64">
        <v>250016672</v>
      </c>
      <c r="P618" s="94" t="s">
        <v>311</v>
      </c>
      <c r="Q618" s="90">
        <v>1</v>
      </c>
      <c r="X618" s="65" t="s">
        <v>671</v>
      </c>
      <c r="Y618" s="65">
        <f>SUMPRODUCT(('[2]Prog 89'!$C$5:$C$10000=A618)*'[2]Prog 89'!$E$5:$F$10000)</f>
        <v>0</v>
      </c>
      <c r="Z618" s="65">
        <f>SUMPRODUCT(('[2]Prog 89'!$C$5:$C$10000=A618)*'[2]Prog 89'!$G$5:$H$10000)</f>
        <v>0</v>
      </c>
    </row>
    <row r="619" spans="1:26" ht="12.75" customHeight="1" x14ac:dyDescent="0.25">
      <c r="A619" s="64">
        <v>70036</v>
      </c>
      <c r="B619" s="81">
        <f>VLOOKUP(A619,'[2]Pop commune'!$A$4:$G$3833,7,FALSE)</f>
        <v>28.287499999999998</v>
      </c>
      <c r="C619" s="82">
        <f>VLOOKUP(A619,'[2]Pop commune'!$A$4:$H$3833,5,FALSE)</f>
        <v>17.337499999999999</v>
      </c>
      <c r="D619" s="83">
        <f t="shared" si="19"/>
        <v>10.95</v>
      </c>
      <c r="E619" s="83">
        <f>VLOOKUP(A619,'[2]Pop commune'!$A$4:$G$3833,6,FALSE)</f>
        <v>10.95</v>
      </c>
      <c r="F619" s="83">
        <f t="shared" si="20"/>
        <v>146</v>
      </c>
      <c r="G619" s="83">
        <f>VLOOKUP(A619,'[2]Pop commune'!$A$4:$G$3833,4,FALSE)</f>
        <v>146</v>
      </c>
      <c r="H619" s="64">
        <v>70</v>
      </c>
      <c r="I619" s="122">
        <v>700784390</v>
      </c>
      <c r="J619" s="91" t="s">
        <v>1319</v>
      </c>
      <c r="K619" s="121" t="s">
        <v>4796</v>
      </c>
      <c r="L619" s="92" t="s">
        <v>1320</v>
      </c>
      <c r="M619" s="65" t="s">
        <v>187</v>
      </c>
      <c r="N619" s="65" t="s">
        <v>662</v>
      </c>
      <c r="O619" s="64">
        <v>700000326</v>
      </c>
      <c r="P619" s="94" t="s">
        <v>1321</v>
      </c>
      <c r="Q619" s="90">
        <v>1</v>
      </c>
      <c r="R619" s="65">
        <v>39</v>
      </c>
      <c r="S619" s="65">
        <v>39</v>
      </c>
      <c r="T619" s="65">
        <v>2</v>
      </c>
      <c r="U619" s="65">
        <v>2</v>
      </c>
      <c r="X619" s="65" t="s">
        <v>671</v>
      </c>
      <c r="Y619" s="65">
        <f>SUMPRODUCT(('[2]Prog 89'!$C$5:$C$10000=A619)*'[2]Prog 89'!$E$5:$F$10000)</f>
        <v>0</v>
      </c>
      <c r="Z619" s="65">
        <f>SUMPRODUCT(('[2]Prog 89'!$C$5:$C$10000=A619)*'[2]Prog 89'!$G$5:$H$10000)</f>
        <v>0</v>
      </c>
    </row>
    <row r="620" spans="1:26" ht="12.75" customHeight="1" x14ac:dyDescent="0.25">
      <c r="A620" s="64">
        <v>70038</v>
      </c>
      <c r="B620" s="81">
        <f>VLOOKUP(A620,'[2]Pop commune'!$A$4:$G$3833,7,FALSE)</f>
        <v>64.18495297805643</v>
      </c>
      <c r="C620" s="82">
        <f>VLOOKUP(A620,'[2]Pop commune'!$A$4:$H$3833,5,FALSE)</f>
        <v>36.536050156739812</v>
      </c>
      <c r="D620" s="83">
        <f t="shared" si="19"/>
        <v>27.648902821316618</v>
      </c>
      <c r="E620" s="83">
        <f>VLOOKUP(A620,'[2]Pop commune'!$A$4:$G$3833,6,FALSE)</f>
        <v>27.648902821316618</v>
      </c>
      <c r="F620" s="83">
        <f t="shared" si="20"/>
        <v>315</v>
      </c>
      <c r="G620" s="83">
        <f>VLOOKUP(A620,'[2]Pop commune'!$A$4:$G$3833,4,FALSE)</f>
        <v>315</v>
      </c>
      <c r="H620" s="64">
        <v>70</v>
      </c>
      <c r="I620" s="122">
        <v>700784390</v>
      </c>
      <c r="J620" s="91" t="s">
        <v>1322</v>
      </c>
      <c r="K620" s="91"/>
      <c r="L620" s="92" t="s">
        <v>1320</v>
      </c>
      <c r="M620" s="65" t="s">
        <v>187</v>
      </c>
      <c r="N620" s="65" t="s">
        <v>662</v>
      </c>
      <c r="O620" s="64">
        <v>700000326</v>
      </c>
      <c r="P620" s="94" t="s">
        <v>1321</v>
      </c>
      <c r="Q620" s="90">
        <v>1</v>
      </c>
      <c r="X620" s="65" t="s">
        <v>671</v>
      </c>
      <c r="Y620" s="65">
        <f>SUMPRODUCT(('[2]Prog 89'!$C$5:$C$10000=A620)*'[2]Prog 89'!$E$5:$F$10000)</f>
        <v>0</v>
      </c>
      <c r="Z620" s="65">
        <f>SUMPRODUCT(('[2]Prog 89'!$C$5:$C$10000=A620)*'[2]Prog 89'!$G$5:$H$10000)</f>
        <v>0</v>
      </c>
    </row>
    <row r="621" spans="1:26" s="99" customFormat="1" ht="12.75" customHeight="1" x14ac:dyDescent="0.25">
      <c r="A621" s="64">
        <v>70050</v>
      </c>
      <c r="B621" s="81">
        <f>VLOOKUP(A621,'[2]Pop commune'!$A$4:$G$3833,7,FALSE)</f>
        <v>21.198113207547152</v>
      </c>
      <c r="C621" s="82">
        <f>VLOOKUP(A621,'[2]Pop commune'!$A$4:$H$3833,5,FALSE)</f>
        <v>10.094339622641501</v>
      </c>
      <c r="D621" s="83">
        <f t="shared" si="19"/>
        <v>11.10377358490565</v>
      </c>
      <c r="E621" s="83">
        <f>VLOOKUP(A621,'[2]Pop commune'!$A$4:$G$3833,6,FALSE)</f>
        <v>11.10377358490565</v>
      </c>
      <c r="F621" s="83">
        <f t="shared" si="20"/>
        <v>107</v>
      </c>
      <c r="G621" s="83">
        <f>VLOOKUP(A621,'[2]Pop commune'!$A$4:$G$3833,4,FALSE)</f>
        <v>107</v>
      </c>
      <c r="H621" s="64">
        <v>70</v>
      </c>
      <c r="I621" s="122">
        <v>700784390</v>
      </c>
      <c r="J621" s="91" t="s">
        <v>1323</v>
      </c>
      <c r="K621" s="91"/>
      <c r="L621" s="92" t="s">
        <v>1320</v>
      </c>
      <c r="M621" s="65" t="s">
        <v>187</v>
      </c>
      <c r="N621" s="65" t="s">
        <v>662</v>
      </c>
      <c r="O621" s="64">
        <v>700000326</v>
      </c>
      <c r="P621" s="94" t="s">
        <v>1321</v>
      </c>
      <c r="Q621" s="90">
        <v>1</v>
      </c>
      <c r="R621" s="65"/>
      <c r="S621" s="65"/>
      <c r="T621" s="65"/>
      <c r="U621" s="65"/>
      <c r="V621" s="65"/>
      <c r="W621" s="65"/>
      <c r="X621" s="65" t="s">
        <v>671</v>
      </c>
      <c r="Y621" s="65">
        <f>SUMPRODUCT(('[2]Prog 89'!$C$5:$C$10000=A621)*'[2]Prog 89'!$E$5:$F$10000)</f>
        <v>0</v>
      </c>
      <c r="Z621" s="65">
        <f>SUMPRODUCT(('[2]Prog 89'!$C$5:$C$10000=A621)*'[2]Prog 89'!$G$5:$H$10000)</f>
        <v>0</v>
      </c>
    </row>
    <row r="622" spans="1:26" s="99" customFormat="1" ht="12.75" customHeight="1" x14ac:dyDescent="0.25">
      <c r="A622" s="64">
        <v>70059</v>
      </c>
      <c r="B622" s="81">
        <f>VLOOKUP(A622,'[2]Pop commune'!$A$4:$G$3833,7,FALSE)</f>
        <v>104</v>
      </c>
      <c r="C622" s="82">
        <f>VLOOKUP(A622,'[2]Pop commune'!$A$4:$H$3833,5,FALSE)</f>
        <v>82</v>
      </c>
      <c r="D622" s="83">
        <f t="shared" si="19"/>
        <v>22</v>
      </c>
      <c r="E622" s="83">
        <f>VLOOKUP(A622,'[2]Pop commune'!$A$4:$G$3833,6,FALSE)</f>
        <v>22</v>
      </c>
      <c r="F622" s="83">
        <f t="shared" si="20"/>
        <v>442</v>
      </c>
      <c r="G622" s="83">
        <f>VLOOKUP(A622,'[2]Pop commune'!$A$4:$G$3833,4,FALSE)</f>
        <v>442</v>
      </c>
      <c r="H622" s="64">
        <v>70</v>
      </c>
      <c r="I622" s="122">
        <v>700784390</v>
      </c>
      <c r="J622" s="91" t="s">
        <v>1324</v>
      </c>
      <c r="K622" s="91"/>
      <c r="L622" s="92" t="s">
        <v>1320</v>
      </c>
      <c r="M622" s="65" t="s">
        <v>187</v>
      </c>
      <c r="N622" s="65" t="s">
        <v>662</v>
      </c>
      <c r="O622" s="64">
        <v>700000326</v>
      </c>
      <c r="P622" s="94" t="s">
        <v>1321</v>
      </c>
      <c r="Q622" s="90">
        <v>1</v>
      </c>
      <c r="R622" s="65"/>
      <c r="S622" s="65"/>
      <c r="T622" s="65"/>
      <c r="U622" s="65"/>
      <c r="V622" s="65"/>
      <c r="W622" s="65"/>
      <c r="X622" s="65" t="s">
        <v>671</v>
      </c>
      <c r="Y622" s="65">
        <f>SUMPRODUCT(('[2]Prog 89'!$C$5:$C$10000=A622)*'[2]Prog 89'!$E$5:$F$10000)</f>
        <v>0</v>
      </c>
      <c r="Z622" s="65">
        <f>SUMPRODUCT(('[2]Prog 89'!$C$5:$C$10000=A622)*'[2]Prog 89'!$G$5:$H$10000)</f>
        <v>0</v>
      </c>
    </row>
    <row r="623" spans="1:26" ht="12.75" customHeight="1" x14ac:dyDescent="0.25">
      <c r="A623" s="64">
        <v>70065</v>
      </c>
      <c r="B623" s="81">
        <f>VLOOKUP(A623,'[2]Pop commune'!$A$4:$G$3833,7,FALSE)</f>
        <v>17.544303797468345</v>
      </c>
      <c r="C623" s="82">
        <f>VLOOKUP(A623,'[2]Pop commune'!$A$4:$H$3833,5,FALSE)</f>
        <v>12.670886075949362</v>
      </c>
      <c r="D623" s="83">
        <f t="shared" si="19"/>
        <v>4.8734177215189849</v>
      </c>
      <c r="E623" s="83">
        <f>VLOOKUP(A623,'[2]Pop commune'!$A$4:$G$3833,6,FALSE)</f>
        <v>4.8734177215189849</v>
      </c>
      <c r="F623" s="83">
        <f t="shared" si="20"/>
        <v>77</v>
      </c>
      <c r="G623" s="83">
        <f>VLOOKUP(A623,'[2]Pop commune'!$A$4:$G$3833,4,FALSE)</f>
        <v>77</v>
      </c>
      <c r="H623" s="64">
        <v>70</v>
      </c>
      <c r="I623" s="122">
        <v>700784390</v>
      </c>
      <c r="J623" s="91" t="s">
        <v>1325</v>
      </c>
      <c r="K623" s="91"/>
      <c r="L623" s="92" t="s">
        <v>1320</v>
      </c>
      <c r="M623" s="65" t="s">
        <v>187</v>
      </c>
      <c r="N623" s="65" t="s">
        <v>662</v>
      </c>
      <c r="O623" s="64">
        <v>700000326</v>
      </c>
      <c r="P623" s="94" t="s">
        <v>1321</v>
      </c>
      <c r="Q623" s="90">
        <v>1</v>
      </c>
      <c r="X623" s="65" t="s">
        <v>671</v>
      </c>
      <c r="Y623" s="65">
        <f>SUMPRODUCT(('[2]Prog 89'!$C$5:$C$10000=A623)*'[2]Prog 89'!$E$5:$F$10000)</f>
        <v>0</v>
      </c>
      <c r="Z623" s="65">
        <f>SUMPRODUCT(('[2]Prog 89'!$C$5:$C$10000=A623)*'[2]Prog 89'!$G$5:$H$10000)</f>
        <v>0</v>
      </c>
    </row>
    <row r="624" spans="1:26" ht="12.75" customHeight="1" x14ac:dyDescent="0.25">
      <c r="A624" s="64">
        <v>70082</v>
      </c>
      <c r="B624" s="81">
        <f>VLOOKUP(A624,'[2]Pop commune'!$A$4:$G$3833,7,FALSE)</f>
        <v>26.441176470588239</v>
      </c>
      <c r="C624" s="82">
        <f>VLOOKUP(A624,'[2]Pop commune'!$A$4:$H$3833,5,FALSE)</f>
        <v>18.235294117647062</v>
      </c>
      <c r="D624" s="83">
        <f t="shared" si="19"/>
        <v>8.2058823529411775</v>
      </c>
      <c r="E624" s="83">
        <f>VLOOKUP(A624,'[2]Pop commune'!$A$4:$G$3833,6,FALSE)</f>
        <v>8.2058823529411775</v>
      </c>
      <c r="F624" s="83">
        <f t="shared" si="20"/>
        <v>124</v>
      </c>
      <c r="G624" s="83">
        <f>VLOOKUP(A624,'[2]Pop commune'!$A$4:$G$3833,4,FALSE)</f>
        <v>124</v>
      </c>
      <c r="H624" s="64">
        <v>70</v>
      </c>
      <c r="I624" s="122">
        <v>700784390</v>
      </c>
      <c r="J624" s="91" t="s">
        <v>1326</v>
      </c>
      <c r="K624" s="91"/>
      <c r="L624" s="92" t="s">
        <v>1320</v>
      </c>
      <c r="M624" s="65" t="s">
        <v>187</v>
      </c>
      <c r="N624" s="65" t="s">
        <v>662</v>
      </c>
      <c r="O624" s="64">
        <v>700000326</v>
      </c>
      <c r="P624" s="94" t="s">
        <v>1321</v>
      </c>
      <c r="Q624" s="90">
        <v>1</v>
      </c>
      <c r="X624" s="65" t="s">
        <v>671</v>
      </c>
      <c r="Y624" s="65">
        <f>SUMPRODUCT(('[2]Prog 89'!$C$5:$C$10000=A624)*'[2]Prog 89'!$E$5:$F$10000)</f>
        <v>0</v>
      </c>
      <c r="Z624" s="65">
        <f>SUMPRODUCT(('[2]Prog 89'!$C$5:$C$10000=A624)*'[2]Prog 89'!$G$5:$H$10000)</f>
        <v>0</v>
      </c>
    </row>
    <row r="625" spans="1:26" ht="12.75" customHeight="1" x14ac:dyDescent="0.25">
      <c r="A625" s="64">
        <v>70084</v>
      </c>
      <c r="B625" s="81">
        <f>VLOOKUP(A625,'[2]Pop commune'!$A$4:$G$3833,7,FALSE)</f>
        <v>142.69850746268656</v>
      </c>
      <c r="C625" s="82">
        <f>VLOOKUP(A625,'[2]Pop commune'!$A$4:$H$3833,5,FALSE)</f>
        <v>100.27462686567164</v>
      </c>
      <c r="D625" s="83">
        <f t="shared" si="19"/>
        <v>42.423880597014929</v>
      </c>
      <c r="E625" s="83">
        <f>VLOOKUP(A625,'[2]Pop commune'!$A$4:$G$3833,6,FALSE)</f>
        <v>42.423880597014929</v>
      </c>
      <c r="F625" s="83">
        <f t="shared" si="20"/>
        <v>646</v>
      </c>
      <c r="G625" s="83">
        <f>VLOOKUP(A625,'[2]Pop commune'!$A$4:$G$3833,4,FALSE)</f>
        <v>646</v>
      </c>
      <c r="H625" s="64">
        <v>70</v>
      </c>
      <c r="I625" s="122">
        <v>700784390</v>
      </c>
      <c r="J625" s="91" t="s">
        <v>1327</v>
      </c>
      <c r="K625" s="91"/>
      <c r="L625" s="92" t="s">
        <v>1320</v>
      </c>
      <c r="M625" s="65" t="s">
        <v>187</v>
      </c>
      <c r="N625" s="65" t="s">
        <v>662</v>
      </c>
      <c r="O625" s="64">
        <v>700000326</v>
      </c>
      <c r="P625" s="94" t="s">
        <v>1321</v>
      </c>
      <c r="Q625" s="90">
        <v>1</v>
      </c>
      <c r="X625" s="65" t="s">
        <v>671</v>
      </c>
      <c r="Y625" s="65">
        <f>SUMPRODUCT(('[2]Prog 89'!$C$5:$C$10000=A625)*'[2]Prog 89'!$E$5:$F$10000)</f>
        <v>0</v>
      </c>
      <c r="Z625" s="65">
        <f>SUMPRODUCT(('[2]Prog 89'!$C$5:$C$10000=A625)*'[2]Prog 89'!$G$5:$H$10000)</f>
        <v>0</v>
      </c>
    </row>
    <row r="626" spans="1:26" ht="12.75" customHeight="1" x14ac:dyDescent="0.25">
      <c r="A626" s="64">
        <v>70085</v>
      </c>
      <c r="B626" s="81">
        <f>VLOOKUP(A626,'[2]Pop commune'!$A$4:$G$3833,7,FALSE)</f>
        <v>108.28279699166612</v>
      </c>
      <c r="C626" s="82">
        <f>VLOOKUP(A626,'[2]Pop commune'!$A$4:$H$3833,5,FALSE)</f>
        <v>66.447623510625334</v>
      </c>
      <c r="D626" s="83">
        <f t="shared" si="19"/>
        <v>41.835173481040783</v>
      </c>
      <c r="E626" s="83">
        <f>VLOOKUP(A626,'[2]Pop commune'!$A$4:$G$3833,6,FALSE)</f>
        <v>41.835173481040783</v>
      </c>
      <c r="F626" s="83">
        <f t="shared" si="20"/>
        <v>574</v>
      </c>
      <c r="G626" s="83">
        <f>VLOOKUP(A626,'[2]Pop commune'!$A$4:$G$3833,4,FALSE)</f>
        <v>574</v>
      </c>
      <c r="H626" s="64">
        <v>70</v>
      </c>
      <c r="I626" s="122">
        <v>700784390</v>
      </c>
      <c r="J626" s="91" t="s">
        <v>1328</v>
      </c>
      <c r="K626" s="91"/>
      <c r="L626" s="92" t="s">
        <v>1320</v>
      </c>
      <c r="M626" s="65" t="s">
        <v>187</v>
      </c>
      <c r="N626" s="65" t="s">
        <v>662</v>
      </c>
      <c r="O626" s="64">
        <v>700000326</v>
      </c>
      <c r="P626" s="94" t="s">
        <v>1321</v>
      </c>
      <c r="Q626" s="90">
        <v>1</v>
      </c>
      <c r="X626" s="65" t="s">
        <v>671</v>
      </c>
      <c r="Y626" s="65">
        <f>SUMPRODUCT(('[2]Prog 89'!$C$5:$C$10000=A626)*'[2]Prog 89'!$E$5:$F$10000)</f>
        <v>0</v>
      </c>
      <c r="Z626" s="65">
        <f>SUMPRODUCT(('[2]Prog 89'!$C$5:$C$10000=A626)*'[2]Prog 89'!$G$5:$H$10000)</f>
        <v>0</v>
      </c>
    </row>
    <row r="627" spans="1:26" ht="12.75" customHeight="1" x14ac:dyDescent="0.25">
      <c r="A627" s="64">
        <v>70107</v>
      </c>
      <c r="B627" s="81">
        <f>VLOOKUP(A627,'[2]Pop commune'!$A$4:$G$3833,7,FALSE)</f>
        <v>83.333333333333243</v>
      </c>
      <c r="C627" s="82">
        <f>VLOOKUP(A627,'[2]Pop commune'!$A$4:$H$3833,5,FALSE)</f>
        <v>56.666666666666607</v>
      </c>
      <c r="D627" s="83">
        <f t="shared" si="19"/>
        <v>26.666666666666639</v>
      </c>
      <c r="E627" s="83">
        <f>VLOOKUP(A627,'[2]Pop commune'!$A$4:$G$3833,6,FALSE)</f>
        <v>26.666666666666639</v>
      </c>
      <c r="F627" s="83">
        <f t="shared" si="20"/>
        <v>380</v>
      </c>
      <c r="G627" s="83">
        <f>VLOOKUP(A627,'[2]Pop commune'!$A$4:$G$3833,4,FALSE)</f>
        <v>380</v>
      </c>
      <c r="H627" s="64">
        <v>70</v>
      </c>
      <c r="I627" s="122">
        <v>700784390</v>
      </c>
      <c r="J627" s="91" t="s">
        <v>1329</v>
      </c>
      <c r="K627" s="91"/>
      <c r="L627" s="92" t="s">
        <v>1320</v>
      </c>
      <c r="M627" s="65" t="s">
        <v>187</v>
      </c>
      <c r="N627" s="65" t="s">
        <v>662</v>
      </c>
      <c r="O627" s="64">
        <v>700000326</v>
      </c>
      <c r="P627" s="94" t="s">
        <v>1321</v>
      </c>
      <c r="Q627" s="90">
        <v>1</v>
      </c>
      <c r="X627" s="65" t="s">
        <v>671</v>
      </c>
      <c r="Y627" s="65">
        <f>SUMPRODUCT(('[2]Prog 89'!$C$5:$C$10000=A627)*'[2]Prog 89'!$E$5:$F$10000)</f>
        <v>0</v>
      </c>
      <c r="Z627" s="65">
        <f>SUMPRODUCT(('[2]Prog 89'!$C$5:$C$10000=A627)*'[2]Prog 89'!$G$5:$H$10000)</f>
        <v>0</v>
      </c>
    </row>
    <row r="628" spans="1:26" ht="12.75" customHeight="1" x14ac:dyDescent="0.25">
      <c r="A628" s="64">
        <v>70109</v>
      </c>
      <c r="B628" s="81">
        <f>VLOOKUP(A628,'[2]Pop commune'!$A$4:$G$3833,7,FALSE)</f>
        <v>66.343137254902004</v>
      </c>
      <c r="C628" s="82">
        <f>VLOOKUP(A628,'[2]Pop commune'!$A$4:$H$3833,5,FALSE)</f>
        <v>51.490196078431403</v>
      </c>
      <c r="D628" s="83">
        <f t="shared" si="19"/>
        <v>14.852941176470596</v>
      </c>
      <c r="E628" s="83">
        <f>VLOOKUP(A628,'[2]Pop commune'!$A$4:$G$3833,6,FALSE)</f>
        <v>14.852941176470596</v>
      </c>
      <c r="F628" s="83">
        <f t="shared" si="20"/>
        <v>303</v>
      </c>
      <c r="G628" s="83">
        <f>VLOOKUP(A628,'[2]Pop commune'!$A$4:$G$3833,4,FALSE)</f>
        <v>303</v>
      </c>
      <c r="H628" s="64">
        <v>70</v>
      </c>
      <c r="I628" s="122">
        <v>700784390</v>
      </c>
      <c r="J628" s="91" t="s">
        <v>1330</v>
      </c>
      <c r="K628" s="91"/>
      <c r="L628" s="92" t="s">
        <v>1320</v>
      </c>
      <c r="M628" s="65" t="s">
        <v>187</v>
      </c>
      <c r="N628" s="65" t="s">
        <v>662</v>
      </c>
      <c r="O628" s="64">
        <v>700000326</v>
      </c>
      <c r="P628" s="94" t="s">
        <v>1321</v>
      </c>
      <c r="Q628" s="90">
        <v>1</v>
      </c>
      <c r="X628" s="65" t="s">
        <v>671</v>
      </c>
      <c r="Y628" s="65">
        <f>SUMPRODUCT(('[2]Prog 89'!$C$5:$C$10000=A628)*'[2]Prog 89'!$E$5:$F$10000)</f>
        <v>0</v>
      </c>
      <c r="Z628" s="65">
        <f>SUMPRODUCT(('[2]Prog 89'!$C$5:$C$10000=A628)*'[2]Prog 89'!$G$5:$H$10000)</f>
        <v>0</v>
      </c>
    </row>
    <row r="629" spans="1:26" ht="12.75" customHeight="1" x14ac:dyDescent="0.25">
      <c r="A629" s="64">
        <v>70113</v>
      </c>
      <c r="B629" s="81">
        <f>VLOOKUP(A629,'[2]Pop commune'!$A$4:$G$3833,7,FALSE)</f>
        <v>38.617886178861937</v>
      </c>
      <c r="C629" s="82">
        <f>VLOOKUP(A629,'[2]Pop commune'!$A$4:$H$3833,5,FALSE)</f>
        <v>25.40650406504075</v>
      </c>
      <c r="D629" s="83">
        <f t="shared" si="19"/>
        <v>13.211382113821189</v>
      </c>
      <c r="E629" s="83">
        <f>VLOOKUP(A629,'[2]Pop commune'!$A$4:$G$3833,6,FALSE)</f>
        <v>13.211382113821189</v>
      </c>
      <c r="F629" s="83">
        <f t="shared" si="20"/>
        <v>125</v>
      </c>
      <c r="G629" s="83">
        <f>VLOOKUP(A629,'[2]Pop commune'!$A$4:$G$3833,4,FALSE)</f>
        <v>125</v>
      </c>
      <c r="H629" s="64">
        <v>70</v>
      </c>
      <c r="I629" s="122">
        <v>700784390</v>
      </c>
      <c r="J629" s="91" t="s">
        <v>1331</v>
      </c>
      <c r="K629" s="91"/>
      <c r="L629" s="92" t="s">
        <v>1320</v>
      </c>
      <c r="M629" s="65" t="s">
        <v>187</v>
      </c>
      <c r="N629" s="65" t="s">
        <v>662</v>
      </c>
      <c r="O629" s="64">
        <v>700000326</v>
      </c>
      <c r="P629" s="94" t="s">
        <v>1321</v>
      </c>
      <c r="Q629" s="90">
        <v>1</v>
      </c>
      <c r="X629" s="65" t="s">
        <v>671</v>
      </c>
      <c r="Y629" s="65">
        <f>SUMPRODUCT(('[2]Prog 89'!$C$5:$C$10000=A629)*'[2]Prog 89'!$E$5:$F$10000)</f>
        <v>0</v>
      </c>
      <c r="Z629" s="65">
        <f>SUMPRODUCT(('[2]Prog 89'!$C$5:$C$10000=A629)*'[2]Prog 89'!$G$5:$H$10000)</f>
        <v>0</v>
      </c>
    </row>
    <row r="630" spans="1:26" ht="12.75" customHeight="1" x14ac:dyDescent="0.25">
      <c r="A630" s="64">
        <v>70118</v>
      </c>
      <c r="B630" s="81">
        <f>VLOOKUP(A630,'[2]Pop commune'!$A$4:$G$3833,7,FALSE)</f>
        <v>50.867052023121502</v>
      </c>
      <c r="C630" s="82">
        <f>VLOOKUP(A630,'[2]Pop commune'!$A$4:$H$3833,5,FALSE)</f>
        <v>39.67630057803477</v>
      </c>
      <c r="D630" s="83">
        <f t="shared" si="19"/>
        <v>11.190751445086731</v>
      </c>
      <c r="E630" s="83">
        <f>VLOOKUP(A630,'[2]Pop commune'!$A$4:$G$3833,6,FALSE)</f>
        <v>11.190751445086731</v>
      </c>
      <c r="F630" s="83">
        <f t="shared" si="20"/>
        <v>176</v>
      </c>
      <c r="G630" s="83">
        <f>VLOOKUP(A630,'[2]Pop commune'!$A$4:$G$3833,4,FALSE)</f>
        <v>176</v>
      </c>
      <c r="H630" s="64">
        <v>70</v>
      </c>
      <c r="I630" s="122">
        <v>700784390</v>
      </c>
      <c r="J630" s="91" t="s">
        <v>1332</v>
      </c>
      <c r="K630" s="91"/>
      <c r="L630" s="92" t="s">
        <v>1320</v>
      </c>
      <c r="M630" s="65" t="s">
        <v>187</v>
      </c>
      <c r="N630" s="65" t="s">
        <v>662</v>
      </c>
      <c r="O630" s="64">
        <v>700000326</v>
      </c>
      <c r="P630" s="94" t="s">
        <v>1321</v>
      </c>
      <c r="Q630" s="90">
        <v>1</v>
      </c>
      <c r="X630" s="65" t="s">
        <v>671</v>
      </c>
      <c r="Y630" s="65">
        <f>SUMPRODUCT(('[2]Prog 89'!$C$5:$C$10000=A630)*'[2]Prog 89'!$E$5:$F$10000)</f>
        <v>0</v>
      </c>
      <c r="Z630" s="65">
        <f>SUMPRODUCT(('[2]Prog 89'!$C$5:$C$10000=A630)*'[2]Prog 89'!$G$5:$H$10000)</f>
        <v>0</v>
      </c>
    </row>
    <row r="631" spans="1:26" ht="12.75" customHeight="1" x14ac:dyDescent="0.25">
      <c r="A631" s="64">
        <v>70137</v>
      </c>
      <c r="B631" s="81">
        <f>VLOOKUP(A631,'[2]Pop commune'!$A$4:$G$3833,7,FALSE)</f>
        <v>58</v>
      </c>
      <c r="C631" s="82">
        <f>VLOOKUP(A631,'[2]Pop commune'!$A$4:$H$3833,5,FALSE)</f>
        <v>41</v>
      </c>
      <c r="D631" s="83">
        <f t="shared" si="19"/>
        <v>17</v>
      </c>
      <c r="E631" s="83">
        <f>VLOOKUP(A631,'[2]Pop commune'!$A$4:$G$3833,6,FALSE)</f>
        <v>17</v>
      </c>
      <c r="F631" s="83">
        <f t="shared" si="20"/>
        <v>218</v>
      </c>
      <c r="G631" s="83">
        <f>VLOOKUP(A631,'[2]Pop commune'!$A$4:$G$3833,4,FALSE)</f>
        <v>218</v>
      </c>
      <c r="H631" s="64">
        <v>70</v>
      </c>
      <c r="I631" s="122">
        <v>700784390</v>
      </c>
      <c r="J631" s="91" t="s">
        <v>1333</v>
      </c>
      <c r="K631" s="91"/>
      <c r="L631" s="92" t="s">
        <v>1320</v>
      </c>
      <c r="M631" s="65" t="s">
        <v>187</v>
      </c>
      <c r="N631" s="65" t="s">
        <v>662</v>
      </c>
      <c r="O631" s="64">
        <v>700000326</v>
      </c>
      <c r="P631" s="94" t="s">
        <v>1321</v>
      </c>
      <c r="Q631" s="90">
        <v>1</v>
      </c>
      <c r="X631" s="65" t="s">
        <v>671</v>
      </c>
      <c r="Y631" s="65">
        <f>SUMPRODUCT(('[2]Prog 89'!$C$5:$C$10000=A631)*'[2]Prog 89'!$E$5:$F$10000)</f>
        <v>0</v>
      </c>
      <c r="Z631" s="65">
        <f>SUMPRODUCT(('[2]Prog 89'!$C$5:$C$10000=A631)*'[2]Prog 89'!$G$5:$H$10000)</f>
        <v>0</v>
      </c>
    </row>
    <row r="632" spans="1:26" ht="12.75" customHeight="1" x14ac:dyDescent="0.25">
      <c r="A632" s="64">
        <v>70145</v>
      </c>
      <c r="B632" s="81">
        <f>VLOOKUP(A632,'[2]Pop commune'!$A$4:$G$3833,7,FALSE)</f>
        <v>86.435443037974636</v>
      </c>
      <c r="C632" s="82">
        <f>VLOOKUP(A632,'[2]Pop commune'!$A$4:$H$3833,5,FALSE)</f>
        <v>68.344303797468314</v>
      </c>
      <c r="D632" s="83">
        <f t="shared" si="19"/>
        <v>18.091139240506322</v>
      </c>
      <c r="E632" s="83">
        <f>VLOOKUP(A632,'[2]Pop commune'!$A$4:$G$3833,6,FALSE)</f>
        <v>18.091139240506322</v>
      </c>
      <c r="F632" s="83">
        <f t="shared" si="20"/>
        <v>397</v>
      </c>
      <c r="G632" s="83">
        <f>VLOOKUP(A632,'[2]Pop commune'!$A$4:$G$3833,4,FALSE)</f>
        <v>397</v>
      </c>
      <c r="H632" s="64">
        <v>70</v>
      </c>
      <c r="I632" s="122">
        <v>700784390</v>
      </c>
      <c r="J632" s="91" t="s">
        <v>1334</v>
      </c>
      <c r="K632" s="91"/>
      <c r="L632" s="92" t="s">
        <v>1320</v>
      </c>
      <c r="M632" s="65" t="s">
        <v>187</v>
      </c>
      <c r="N632" s="65" t="s">
        <v>662</v>
      </c>
      <c r="O632" s="64">
        <v>700000326</v>
      </c>
      <c r="P632" s="94" t="s">
        <v>1321</v>
      </c>
      <c r="Q632" s="90">
        <v>1</v>
      </c>
      <c r="X632" s="65" t="s">
        <v>671</v>
      </c>
      <c r="Y632" s="65">
        <f>SUMPRODUCT(('[2]Prog 89'!$C$5:$C$10000=A632)*'[2]Prog 89'!$E$5:$F$10000)</f>
        <v>0</v>
      </c>
      <c r="Z632" s="65">
        <f>SUMPRODUCT(('[2]Prog 89'!$C$5:$C$10000=A632)*'[2]Prog 89'!$G$5:$H$10000)</f>
        <v>0</v>
      </c>
    </row>
    <row r="633" spans="1:26" ht="12.75" customHeight="1" x14ac:dyDescent="0.25">
      <c r="A633" s="64">
        <v>70154</v>
      </c>
      <c r="B633" s="81">
        <f>VLOOKUP(A633,'[2]Pop commune'!$A$4:$G$3833,7,FALSE)</f>
        <v>90</v>
      </c>
      <c r="C633" s="82">
        <f>VLOOKUP(A633,'[2]Pop commune'!$A$4:$H$3833,5,FALSE)</f>
        <v>43</v>
      </c>
      <c r="D633" s="83">
        <f t="shared" si="19"/>
        <v>47</v>
      </c>
      <c r="E633" s="83">
        <f>VLOOKUP(A633,'[2]Pop commune'!$A$4:$G$3833,6,FALSE)</f>
        <v>47</v>
      </c>
      <c r="F633" s="83">
        <f t="shared" si="20"/>
        <v>353</v>
      </c>
      <c r="G633" s="83">
        <f>VLOOKUP(A633,'[2]Pop commune'!$A$4:$G$3833,4,FALSE)</f>
        <v>353</v>
      </c>
      <c r="H633" s="64">
        <v>70</v>
      </c>
      <c r="I633" s="122">
        <v>700784390</v>
      </c>
      <c r="J633" s="91" t="s">
        <v>1335</v>
      </c>
      <c r="K633" s="91"/>
      <c r="L633" s="92" t="s">
        <v>1320</v>
      </c>
      <c r="M633" s="65" t="s">
        <v>187</v>
      </c>
      <c r="N633" s="65" t="s">
        <v>662</v>
      </c>
      <c r="O633" s="64">
        <v>700000326</v>
      </c>
      <c r="P633" s="94" t="s">
        <v>1321</v>
      </c>
      <c r="Q633" s="90">
        <v>1</v>
      </c>
      <c r="X633" s="65" t="s">
        <v>671</v>
      </c>
      <c r="Y633" s="65">
        <f>SUMPRODUCT(('[2]Prog 89'!$C$5:$C$10000=A633)*'[2]Prog 89'!$E$5:$F$10000)</f>
        <v>0</v>
      </c>
      <c r="Z633" s="65">
        <f>SUMPRODUCT(('[2]Prog 89'!$C$5:$C$10000=A633)*'[2]Prog 89'!$G$5:$H$10000)</f>
        <v>0</v>
      </c>
    </row>
    <row r="634" spans="1:26" ht="12.75" customHeight="1" x14ac:dyDescent="0.25">
      <c r="A634" s="64">
        <v>70159</v>
      </c>
      <c r="B634" s="81">
        <f>VLOOKUP(A634,'[2]Pop commune'!$A$4:$G$3833,7,FALSE)</f>
        <v>30.347368421052643</v>
      </c>
      <c r="C634" s="82">
        <f>VLOOKUP(A634,'[2]Pop commune'!$A$4:$H$3833,5,FALSE)</f>
        <v>19.578947368421058</v>
      </c>
      <c r="D634" s="83">
        <f t="shared" si="19"/>
        <v>10.768421052631584</v>
      </c>
      <c r="E634" s="83">
        <f>VLOOKUP(A634,'[2]Pop commune'!$A$4:$G$3833,6,FALSE)</f>
        <v>10.768421052631584</v>
      </c>
      <c r="F634" s="83">
        <f t="shared" si="20"/>
        <v>93</v>
      </c>
      <c r="G634" s="83">
        <f>VLOOKUP(A634,'[2]Pop commune'!$A$4:$G$3833,4,FALSE)</f>
        <v>93</v>
      </c>
      <c r="H634" s="64">
        <v>70</v>
      </c>
      <c r="I634" s="122">
        <v>700784390</v>
      </c>
      <c r="J634" s="91" t="s">
        <v>1336</v>
      </c>
      <c r="K634" s="91"/>
      <c r="L634" s="92" t="s">
        <v>1320</v>
      </c>
      <c r="M634" s="65" t="s">
        <v>187</v>
      </c>
      <c r="N634" s="65" t="s">
        <v>662</v>
      </c>
      <c r="O634" s="64">
        <v>700000326</v>
      </c>
      <c r="P634" s="94" t="s">
        <v>1321</v>
      </c>
      <c r="Q634" s="90">
        <v>1</v>
      </c>
      <c r="X634" s="65" t="s">
        <v>671</v>
      </c>
      <c r="Y634" s="65">
        <f>SUMPRODUCT(('[2]Prog 89'!$C$5:$C$10000=A634)*'[2]Prog 89'!$E$5:$F$10000)</f>
        <v>0</v>
      </c>
      <c r="Z634" s="65">
        <f>SUMPRODUCT(('[2]Prog 89'!$C$5:$C$10000=A634)*'[2]Prog 89'!$G$5:$H$10000)</f>
        <v>0</v>
      </c>
    </row>
    <row r="635" spans="1:26" ht="12.75" customHeight="1" x14ac:dyDescent="0.25">
      <c r="A635" s="64">
        <v>70174</v>
      </c>
      <c r="B635" s="81">
        <f>VLOOKUP(A635,'[2]Pop commune'!$A$4:$G$3833,7,FALSE)</f>
        <v>35</v>
      </c>
      <c r="C635" s="82">
        <f>VLOOKUP(A635,'[2]Pop commune'!$A$4:$H$3833,5,FALSE)</f>
        <v>24</v>
      </c>
      <c r="D635" s="83">
        <f t="shared" si="19"/>
        <v>11</v>
      </c>
      <c r="E635" s="83">
        <f>VLOOKUP(A635,'[2]Pop commune'!$A$4:$G$3833,6,FALSE)</f>
        <v>11</v>
      </c>
      <c r="F635" s="83">
        <f t="shared" si="20"/>
        <v>134</v>
      </c>
      <c r="G635" s="83">
        <f>VLOOKUP(A635,'[2]Pop commune'!$A$4:$G$3833,4,FALSE)</f>
        <v>134</v>
      </c>
      <c r="H635" s="64">
        <v>70</v>
      </c>
      <c r="I635" s="122">
        <v>700784390</v>
      </c>
      <c r="J635" s="91" t="s">
        <v>1337</v>
      </c>
      <c r="K635" s="91"/>
      <c r="L635" s="92" t="s">
        <v>1320</v>
      </c>
      <c r="M635" s="65" t="s">
        <v>187</v>
      </c>
      <c r="N635" s="65" t="s">
        <v>662</v>
      </c>
      <c r="O635" s="64">
        <v>700000326</v>
      </c>
      <c r="P635" s="94" t="s">
        <v>1321</v>
      </c>
      <c r="Q635" s="90">
        <v>1</v>
      </c>
      <c r="X635" s="65" t="s">
        <v>671</v>
      </c>
      <c r="Y635" s="65">
        <f>SUMPRODUCT(('[2]Prog 89'!$C$5:$C$10000=A635)*'[2]Prog 89'!$E$5:$F$10000)</f>
        <v>0</v>
      </c>
      <c r="Z635" s="65">
        <f>SUMPRODUCT(('[2]Prog 89'!$C$5:$C$10000=A635)*'[2]Prog 89'!$G$5:$H$10000)</f>
        <v>0</v>
      </c>
    </row>
    <row r="636" spans="1:26" ht="12.75" customHeight="1" x14ac:dyDescent="0.25">
      <c r="A636" s="64">
        <v>70189</v>
      </c>
      <c r="B636" s="81">
        <f>VLOOKUP(A636,'[2]Pop commune'!$A$4:$G$3833,7,FALSE)</f>
        <v>60</v>
      </c>
      <c r="C636" s="82">
        <f>VLOOKUP(A636,'[2]Pop commune'!$A$4:$H$3833,5,FALSE)</f>
        <v>47</v>
      </c>
      <c r="D636" s="83">
        <f t="shared" si="19"/>
        <v>13</v>
      </c>
      <c r="E636" s="83">
        <f>VLOOKUP(A636,'[2]Pop commune'!$A$4:$G$3833,6,FALSE)</f>
        <v>13</v>
      </c>
      <c r="F636" s="83">
        <f t="shared" si="20"/>
        <v>240</v>
      </c>
      <c r="G636" s="83">
        <f>VLOOKUP(A636,'[2]Pop commune'!$A$4:$G$3833,4,FALSE)</f>
        <v>240</v>
      </c>
      <c r="H636" s="64">
        <v>70</v>
      </c>
      <c r="I636" s="122">
        <v>700784390</v>
      </c>
      <c r="J636" s="91" t="s">
        <v>1338</v>
      </c>
      <c r="K636" s="91"/>
      <c r="L636" s="92" t="s">
        <v>1320</v>
      </c>
      <c r="M636" s="65" t="s">
        <v>187</v>
      </c>
      <c r="N636" s="65" t="s">
        <v>662</v>
      </c>
      <c r="O636" s="64">
        <v>700000326</v>
      </c>
      <c r="P636" s="94" t="s">
        <v>1321</v>
      </c>
      <c r="Q636" s="90">
        <v>1</v>
      </c>
      <c r="X636" s="65" t="s">
        <v>671</v>
      </c>
      <c r="Y636" s="65">
        <f>SUMPRODUCT(('[2]Prog 89'!$C$5:$C$10000=A636)*'[2]Prog 89'!$E$5:$F$10000)</f>
        <v>0</v>
      </c>
      <c r="Z636" s="65">
        <f>SUMPRODUCT(('[2]Prog 89'!$C$5:$C$10000=A636)*'[2]Prog 89'!$G$5:$H$10000)</f>
        <v>0</v>
      </c>
    </row>
    <row r="637" spans="1:26" ht="12.75" customHeight="1" x14ac:dyDescent="0.25">
      <c r="A637" s="64">
        <v>70197</v>
      </c>
      <c r="B637" s="81">
        <f>VLOOKUP(A637,'[2]Pop commune'!$A$4:$G$3833,7,FALSE)</f>
        <v>169.08750000000001</v>
      </c>
      <c r="C637" s="82">
        <f>VLOOKUP(A637,'[2]Pop commune'!$A$4:$H$3833,5,FALSE)</f>
        <v>109.35</v>
      </c>
      <c r="D637" s="83">
        <f t="shared" si="19"/>
        <v>59.737500000000004</v>
      </c>
      <c r="E637" s="83">
        <f>VLOOKUP(A637,'[2]Pop commune'!$A$4:$G$3833,6,FALSE)</f>
        <v>59.737500000000004</v>
      </c>
      <c r="F637" s="83">
        <f t="shared" si="20"/>
        <v>810</v>
      </c>
      <c r="G637" s="83">
        <f>VLOOKUP(A637,'[2]Pop commune'!$A$4:$G$3833,4,FALSE)</f>
        <v>810</v>
      </c>
      <c r="H637" s="64">
        <v>70</v>
      </c>
      <c r="I637" s="122">
        <v>700784390</v>
      </c>
      <c r="J637" s="91" t="s">
        <v>1339</v>
      </c>
      <c r="K637" s="91"/>
      <c r="L637" s="92" t="s">
        <v>1320</v>
      </c>
      <c r="M637" s="65" t="s">
        <v>187</v>
      </c>
      <c r="N637" s="65" t="s">
        <v>662</v>
      </c>
      <c r="O637" s="64">
        <v>700000326</v>
      </c>
      <c r="P637" s="94" t="s">
        <v>1321</v>
      </c>
      <c r="Q637" s="90">
        <v>1</v>
      </c>
      <c r="X637" s="65" t="s">
        <v>671</v>
      </c>
      <c r="Y637" s="65">
        <f>SUMPRODUCT(('[2]Prog 89'!$C$5:$C$10000=A637)*'[2]Prog 89'!$E$5:$F$10000)</f>
        <v>0</v>
      </c>
      <c r="Z637" s="65">
        <f>SUMPRODUCT(('[2]Prog 89'!$C$5:$C$10000=A637)*'[2]Prog 89'!$G$5:$H$10000)</f>
        <v>0</v>
      </c>
    </row>
    <row r="638" spans="1:26" ht="12.75" customHeight="1" x14ac:dyDescent="0.25">
      <c r="A638" s="64">
        <v>70234</v>
      </c>
      <c r="B638" s="81">
        <f>VLOOKUP(A638,'[2]Pop commune'!$A$4:$G$3833,7,FALSE)</f>
        <v>49.991416309012877</v>
      </c>
      <c r="C638" s="82">
        <f>VLOOKUP(A638,'[2]Pop commune'!$A$4:$H$3833,5,FALSE)</f>
        <v>34.60944206008584</v>
      </c>
      <c r="D638" s="83">
        <f t="shared" si="19"/>
        <v>15.38197424892704</v>
      </c>
      <c r="E638" s="83">
        <f>VLOOKUP(A638,'[2]Pop commune'!$A$4:$G$3833,6,FALSE)</f>
        <v>15.38197424892704</v>
      </c>
      <c r="F638" s="83">
        <f t="shared" si="20"/>
        <v>224</v>
      </c>
      <c r="G638" s="83">
        <f>VLOOKUP(A638,'[2]Pop commune'!$A$4:$G$3833,4,FALSE)</f>
        <v>224</v>
      </c>
      <c r="H638" s="64">
        <v>70</v>
      </c>
      <c r="I638" s="122">
        <v>700784390</v>
      </c>
      <c r="J638" s="91" t="s">
        <v>1340</v>
      </c>
      <c r="K638" s="91"/>
      <c r="L638" s="92" t="s">
        <v>1320</v>
      </c>
      <c r="M638" s="65" t="s">
        <v>187</v>
      </c>
      <c r="N638" s="65" t="s">
        <v>662</v>
      </c>
      <c r="O638" s="64">
        <v>700000326</v>
      </c>
      <c r="P638" s="94" t="s">
        <v>1321</v>
      </c>
      <c r="Q638" s="90">
        <v>1</v>
      </c>
      <c r="X638" s="65" t="s">
        <v>671</v>
      </c>
      <c r="Y638" s="65">
        <f>SUMPRODUCT(('[2]Prog 89'!$C$5:$C$10000=A638)*'[2]Prog 89'!$E$5:$F$10000)</f>
        <v>0</v>
      </c>
      <c r="Z638" s="65">
        <f>SUMPRODUCT(('[2]Prog 89'!$C$5:$C$10000=A638)*'[2]Prog 89'!$G$5:$H$10000)</f>
        <v>0</v>
      </c>
    </row>
    <row r="639" spans="1:26" ht="12.75" customHeight="1" x14ac:dyDescent="0.25">
      <c r="A639" s="64">
        <v>70239</v>
      </c>
      <c r="B639" s="81">
        <f>VLOOKUP(A639,'[2]Pop commune'!$A$4:$G$3833,7,FALSE)</f>
        <v>53.41935483870968</v>
      </c>
      <c r="C639" s="82">
        <f>VLOOKUP(A639,'[2]Pop commune'!$A$4:$H$3833,5,FALSE)</f>
        <v>36.602150537634408</v>
      </c>
      <c r="D639" s="83">
        <f t="shared" si="19"/>
        <v>16.817204301075268</v>
      </c>
      <c r="E639" s="83">
        <f>VLOOKUP(A639,'[2]Pop commune'!$A$4:$G$3833,6,FALSE)</f>
        <v>16.817204301075268</v>
      </c>
      <c r="F639" s="83">
        <f t="shared" si="20"/>
        <v>184</v>
      </c>
      <c r="G639" s="83">
        <f>VLOOKUP(A639,'[2]Pop commune'!$A$4:$G$3833,4,FALSE)</f>
        <v>184</v>
      </c>
      <c r="H639" s="64">
        <v>70</v>
      </c>
      <c r="I639" s="122">
        <v>700784390</v>
      </c>
      <c r="J639" s="91" t="s">
        <v>1341</v>
      </c>
      <c r="K639" s="91"/>
      <c r="L639" s="92" t="s">
        <v>1320</v>
      </c>
      <c r="M639" s="65" t="s">
        <v>187</v>
      </c>
      <c r="N639" s="65" t="s">
        <v>662</v>
      </c>
      <c r="O639" s="64">
        <v>700000326</v>
      </c>
      <c r="P639" s="94" t="s">
        <v>1321</v>
      </c>
      <c r="Q639" s="90">
        <v>1</v>
      </c>
      <c r="X639" s="65" t="s">
        <v>671</v>
      </c>
      <c r="Y639" s="65">
        <f>SUMPRODUCT(('[2]Prog 89'!$C$5:$C$10000=A639)*'[2]Prog 89'!$E$5:$F$10000)</f>
        <v>0</v>
      </c>
      <c r="Z639" s="65">
        <f>SUMPRODUCT(('[2]Prog 89'!$C$5:$C$10000=A639)*'[2]Prog 89'!$G$5:$H$10000)</f>
        <v>0</v>
      </c>
    </row>
    <row r="640" spans="1:26" ht="12.75" customHeight="1" x14ac:dyDescent="0.25">
      <c r="A640" s="64">
        <v>70243</v>
      </c>
      <c r="B640" s="81">
        <f>VLOOKUP(A640,'[2]Pop commune'!$A$4:$G$3833,7,FALSE)</f>
        <v>61.802631578947242</v>
      </c>
      <c r="C640" s="82">
        <f>VLOOKUP(A640,'[2]Pop commune'!$A$4:$H$3833,5,FALSE)</f>
        <v>27.355263157894679</v>
      </c>
      <c r="D640" s="83">
        <f t="shared" si="19"/>
        <v>34.447368421052559</v>
      </c>
      <c r="E640" s="83">
        <f>VLOOKUP(A640,'[2]Pop commune'!$A$4:$G$3833,6,FALSE)</f>
        <v>34.447368421052559</v>
      </c>
      <c r="F640" s="83">
        <f t="shared" si="20"/>
        <v>307.99999999999937</v>
      </c>
      <c r="G640" s="83">
        <f>VLOOKUP(A640,'[2]Pop commune'!$A$4:$G$3833,4,FALSE)</f>
        <v>307.99999999999937</v>
      </c>
      <c r="H640" s="64">
        <v>70</v>
      </c>
      <c r="I640" s="122">
        <v>700784390</v>
      </c>
      <c r="J640" s="91" t="s">
        <v>1342</v>
      </c>
      <c r="K640" s="91"/>
      <c r="L640" s="92" t="s">
        <v>1320</v>
      </c>
      <c r="M640" s="65" t="s">
        <v>187</v>
      </c>
      <c r="N640" s="65" t="s">
        <v>662</v>
      </c>
      <c r="O640" s="64">
        <v>700000326</v>
      </c>
      <c r="P640" s="94" t="s">
        <v>1321</v>
      </c>
      <c r="Q640" s="90">
        <v>1</v>
      </c>
      <c r="X640" s="65" t="s">
        <v>671</v>
      </c>
      <c r="Y640" s="65">
        <f>SUMPRODUCT(('[2]Prog 89'!$C$5:$C$10000=A640)*'[2]Prog 89'!$E$5:$F$10000)</f>
        <v>0</v>
      </c>
      <c r="Z640" s="65">
        <f>SUMPRODUCT(('[2]Prog 89'!$C$5:$C$10000=A640)*'[2]Prog 89'!$G$5:$H$10000)</f>
        <v>0</v>
      </c>
    </row>
    <row r="641" spans="1:26" ht="12.75" customHeight="1" x14ac:dyDescent="0.25">
      <c r="A641" s="64">
        <v>70288</v>
      </c>
      <c r="B641" s="81">
        <f>VLOOKUP(A641,'[2]Pop commune'!$A$4:$G$3833,7,FALSE)</f>
        <v>24.966666666666676</v>
      </c>
      <c r="C641" s="82">
        <f>VLOOKUP(A641,'[2]Pop commune'!$A$4:$H$3833,5,FALSE)</f>
        <v>16.941666666666674</v>
      </c>
      <c r="D641" s="83">
        <f t="shared" si="19"/>
        <v>8.0250000000000004</v>
      </c>
      <c r="E641" s="83">
        <f>VLOOKUP(A641,'[2]Pop commune'!$A$4:$G$3833,6,FALSE)</f>
        <v>8.0250000000000004</v>
      </c>
      <c r="F641" s="83">
        <f t="shared" si="20"/>
        <v>107</v>
      </c>
      <c r="G641" s="83">
        <f>VLOOKUP(A641,'[2]Pop commune'!$A$4:$G$3833,4,FALSE)</f>
        <v>107</v>
      </c>
      <c r="H641" s="64">
        <v>70</v>
      </c>
      <c r="I641" s="122">
        <v>700784390</v>
      </c>
      <c r="J641" s="91" t="s">
        <v>1343</v>
      </c>
      <c r="K641" s="91"/>
      <c r="L641" s="92" t="s">
        <v>1320</v>
      </c>
      <c r="M641" s="65" t="s">
        <v>187</v>
      </c>
      <c r="N641" s="65" t="s">
        <v>662</v>
      </c>
      <c r="O641" s="64">
        <v>700000326</v>
      </c>
      <c r="P641" s="94" t="s">
        <v>1321</v>
      </c>
      <c r="Q641" s="90">
        <v>1</v>
      </c>
      <c r="X641" s="65" t="s">
        <v>671</v>
      </c>
      <c r="Y641" s="65">
        <f>SUMPRODUCT(('[2]Prog 89'!$C$5:$C$10000=A641)*'[2]Prog 89'!$E$5:$F$10000)</f>
        <v>0</v>
      </c>
      <c r="Z641" s="65">
        <f>SUMPRODUCT(('[2]Prog 89'!$C$5:$C$10000=A641)*'[2]Prog 89'!$G$5:$H$10000)</f>
        <v>0</v>
      </c>
    </row>
    <row r="642" spans="1:26" ht="12.75" customHeight="1" x14ac:dyDescent="0.25">
      <c r="A642" s="64">
        <v>70296</v>
      </c>
      <c r="B642" s="81">
        <f>VLOOKUP(A642,'[2]Pop commune'!$A$4:$G$3833,7,FALSE)</f>
        <v>51</v>
      </c>
      <c r="C642" s="82">
        <f>VLOOKUP(A642,'[2]Pop commune'!$A$4:$H$3833,5,FALSE)</f>
        <v>44</v>
      </c>
      <c r="D642" s="83">
        <f t="shared" si="19"/>
        <v>7</v>
      </c>
      <c r="E642" s="83">
        <f>VLOOKUP(A642,'[2]Pop commune'!$A$4:$G$3833,6,FALSE)</f>
        <v>7</v>
      </c>
      <c r="F642" s="83">
        <f t="shared" si="20"/>
        <v>237</v>
      </c>
      <c r="G642" s="83">
        <f>VLOOKUP(A642,'[2]Pop commune'!$A$4:$G$3833,4,FALSE)</f>
        <v>237</v>
      </c>
      <c r="H642" s="64">
        <v>70</v>
      </c>
      <c r="I642" s="122">
        <v>700784390</v>
      </c>
      <c r="J642" s="91" t="s">
        <v>1344</v>
      </c>
      <c r="K642" s="91"/>
      <c r="L642" s="92" t="s">
        <v>1320</v>
      </c>
      <c r="M642" s="65" t="s">
        <v>187</v>
      </c>
      <c r="N642" s="65" t="s">
        <v>662</v>
      </c>
      <c r="O642" s="64">
        <v>700000326</v>
      </c>
      <c r="P642" s="94" t="s">
        <v>1321</v>
      </c>
      <c r="Q642" s="90">
        <v>1</v>
      </c>
      <c r="X642" s="65" t="s">
        <v>671</v>
      </c>
      <c r="Y642" s="65">
        <f>SUMPRODUCT(('[2]Prog 89'!$C$5:$C$10000=A642)*'[2]Prog 89'!$E$5:$F$10000)</f>
        <v>0</v>
      </c>
      <c r="Z642" s="65">
        <f>SUMPRODUCT(('[2]Prog 89'!$C$5:$C$10000=A642)*'[2]Prog 89'!$G$5:$H$10000)</f>
        <v>0</v>
      </c>
    </row>
    <row r="643" spans="1:26" ht="12.75" customHeight="1" x14ac:dyDescent="0.25">
      <c r="A643" s="64">
        <v>70309</v>
      </c>
      <c r="B643" s="81">
        <f>VLOOKUP(A643,'[2]Pop commune'!$A$4:$G$3833,7,FALSE)</f>
        <v>116.2173913043473</v>
      </c>
      <c r="C643" s="82">
        <f>VLOOKUP(A643,'[2]Pop commune'!$A$4:$H$3833,5,FALSE)</f>
        <v>72.899999999999665</v>
      </c>
      <c r="D643" s="83">
        <f t="shared" si="19"/>
        <v>43.31739130434763</v>
      </c>
      <c r="E643" s="83">
        <f>VLOOKUP(A643,'[2]Pop commune'!$A$4:$G$3833,6,FALSE)</f>
        <v>43.31739130434763</v>
      </c>
      <c r="F643" s="83">
        <f t="shared" si="20"/>
        <v>485.99999999999778</v>
      </c>
      <c r="G643" s="83">
        <f>VLOOKUP(A643,'[2]Pop commune'!$A$4:$G$3833,4,FALSE)</f>
        <v>485.99999999999778</v>
      </c>
      <c r="H643" s="64">
        <v>70</v>
      </c>
      <c r="I643" s="122">
        <v>700784390</v>
      </c>
      <c r="J643" s="91" t="s">
        <v>1345</v>
      </c>
      <c r="K643" s="91"/>
      <c r="L643" s="92" t="s">
        <v>1320</v>
      </c>
      <c r="M643" s="65" t="s">
        <v>187</v>
      </c>
      <c r="N643" s="65" t="s">
        <v>662</v>
      </c>
      <c r="O643" s="64">
        <v>700000326</v>
      </c>
      <c r="P643" s="94" t="s">
        <v>1321</v>
      </c>
      <c r="Q643" s="90">
        <v>1</v>
      </c>
      <c r="X643" s="65" t="s">
        <v>671</v>
      </c>
      <c r="Y643" s="65">
        <f>SUMPRODUCT(('[2]Prog 89'!$C$5:$C$10000=A643)*'[2]Prog 89'!$E$5:$F$10000)</f>
        <v>0</v>
      </c>
      <c r="Z643" s="65">
        <f>SUMPRODUCT(('[2]Prog 89'!$C$5:$C$10000=A643)*'[2]Prog 89'!$G$5:$H$10000)</f>
        <v>0</v>
      </c>
    </row>
    <row r="644" spans="1:26" ht="12.75" customHeight="1" x14ac:dyDescent="0.25">
      <c r="A644" s="64">
        <v>70316</v>
      </c>
      <c r="B644" s="81">
        <f>VLOOKUP(A644,'[2]Pop commune'!$A$4:$G$3833,7,FALSE)</f>
        <v>10</v>
      </c>
      <c r="C644" s="82">
        <f>VLOOKUP(A644,'[2]Pop commune'!$A$4:$H$3833,5,FALSE)</f>
        <v>7</v>
      </c>
      <c r="D644" s="83">
        <f t="shared" si="19"/>
        <v>3</v>
      </c>
      <c r="E644" s="83">
        <f>VLOOKUP(A644,'[2]Pop commune'!$A$4:$G$3833,6,FALSE)</f>
        <v>3</v>
      </c>
      <c r="F644" s="83">
        <f t="shared" si="20"/>
        <v>100</v>
      </c>
      <c r="G644" s="83">
        <f>VLOOKUP(A644,'[2]Pop commune'!$A$4:$G$3833,4,FALSE)</f>
        <v>100</v>
      </c>
      <c r="H644" s="64">
        <v>70</v>
      </c>
      <c r="I644" s="122">
        <v>700784390</v>
      </c>
      <c r="J644" s="91" t="s">
        <v>1346</v>
      </c>
      <c r="K644" s="91"/>
      <c r="L644" s="92" t="s">
        <v>1320</v>
      </c>
      <c r="M644" s="65" t="s">
        <v>187</v>
      </c>
      <c r="N644" s="65" t="s">
        <v>662</v>
      </c>
      <c r="O644" s="64">
        <v>700000326</v>
      </c>
      <c r="P644" s="94" t="s">
        <v>1321</v>
      </c>
      <c r="Q644" s="90">
        <v>1</v>
      </c>
      <c r="X644" s="65" t="s">
        <v>671</v>
      </c>
      <c r="Y644" s="65">
        <f>SUMPRODUCT(('[2]Prog 89'!$C$5:$C$10000=A644)*'[2]Prog 89'!$E$5:$F$10000)</f>
        <v>0</v>
      </c>
      <c r="Z644" s="65">
        <f>SUMPRODUCT(('[2]Prog 89'!$C$5:$C$10000=A644)*'[2]Prog 89'!$G$5:$H$10000)</f>
        <v>0</v>
      </c>
    </row>
    <row r="645" spans="1:26" ht="12.75" customHeight="1" x14ac:dyDescent="0.25">
      <c r="A645" s="64">
        <v>70325</v>
      </c>
      <c r="B645" s="81">
        <f>VLOOKUP(A645,'[2]Pop commune'!$A$4:$G$3833,7,FALSE)</f>
        <v>69.933537029928033</v>
      </c>
      <c r="C645" s="82">
        <f>VLOOKUP(A645,'[2]Pop commune'!$A$4:$H$3833,5,FALSE)</f>
        <v>47.635887542124891</v>
      </c>
      <c r="D645" s="83">
        <f t="shared" ref="D645:D708" si="21">E645/Q645</f>
        <v>22.297649487803142</v>
      </c>
      <c r="E645" s="83">
        <f>VLOOKUP(A645,'[2]Pop commune'!$A$4:$G$3833,6,FALSE)</f>
        <v>22.297649487803142</v>
      </c>
      <c r="F645" s="83">
        <f t="shared" ref="F645:F708" si="22">G645/Q645</f>
        <v>309</v>
      </c>
      <c r="G645" s="83">
        <f>VLOOKUP(A645,'[2]Pop commune'!$A$4:$G$3833,4,FALSE)</f>
        <v>309</v>
      </c>
      <c r="H645" s="64">
        <v>70</v>
      </c>
      <c r="I645" s="122">
        <v>700784390</v>
      </c>
      <c r="J645" s="91" t="s">
        <v>1347</v>
      </c>
      <c r="K645" s="91"/>
      <c r="L645" s="92" t="s">
        <v>1320</v>
      </c>
      <c r="M645" s="65" t="s">
        <v>187</v>
      </c>
      <c r="N645" s="65" t="s">
        <v>662</v>
      </c>
      <c r="O645" s="64">
        <v>700000326</v>
      </c>
      <c r="P645" s="94" t="s">
        <v>1321</v>
      </c>
      <c r="Q645" s="90">
        <v>1</v>
      </c>
      <c r="X645" s="65" t="s">
        <v>671</v>
      </c>
      <c r="Y645" s="65">
        <f>SUMPRODUCT(('[2]Prog 89'!$C$5:$C$10000=A645)*'[2]Prog 89'!$E$5:$F$10000)</f>
        <v>0</v>
      </c>
      <c r="Z645" s="65">
        <f>SUMPRODUCT(('[2]Prog 89'!$C$5:$C$10000=A645)*'[2]Prog 89'!$G$5:$H$10000)</f>
        <v>0</v>
      </c>
    </row>
    <row r="646" spans="1:26" ht="12.75" customHeight="1" x14ac:dyDescent="0.25">
      <c r="A646" s="64">
        <v>70326</v>
      </c>
      <c r="B646" s="81">
        <f>VLOOKUP(A646,'[2]Pop commune'!$A$4:$G$3833,7,FALSE)</f>
        <v>52</v>
      </c>
      <c r="C646" s="82">
        <f>VLOOKUP(A646,'[2]Pop commune'!$A$4:$H$3833,5,FALSE)</f>
        <v>33</v>
      </c>
      <c r="D646" s="83">
        <f t="shared" si="21"/>
        <v>19</v>
      </c>
      <c r="E646" s="83">
        <f>VLOOKUP(A646,'[2]Pop commune'!$A$4:$G$3833,6,FALSE)</f>
        <v>19</v>
      </c>
      <c r="F646" s="83">
        <f t="shared" si="22"/>
        <v>297</v>
      </c>
      <c r="G646" s="83">
        <f>VLOOKUP(A646,'[2]Pop commune'!$A$4:$G$3833,4,FALSE)</f>
        <v>297</v>
      </c>
      <c r="H646" s="64">
        <v>70</v>
      </c>
      <c r="I646" s="122">
        <v>700784390</v>
      </c>
      <c r="J646" s="91" t="s">
        <v>1348</v>
      </c>
      <c r="K646" s="91"/>
      <c r="L646" s="92" t="s">
        <v>1320</v>
      </c>
      <c r="M646" s="65" t="s">
        <v>187</v>
      </c>
      <c r="N646" s="65" t="s">
        <v>662</v>
      </c>
      <c r="O646" s="64">
        <v>700000326</v>
      </c>
      <c r="P646" s="94" t="s">
        <v>1321</v>
      </c>
      <c r="Q646" s="90">
        <v>1</v>
      </c>
      <c r="X646" s="65" t="s">
        <v>671</v>
      </c>
      <c r="Y646" s="65">
        <f>SUMPRODUCT(('[2]Prog 89'!$C$5:$C$10000=A646)*'[2]Prog 89'!$E$5:$F$10000)</f>
        <v>0</v>
      </c>
      <c r="Z646" s="65">
        <f>SUMPRODUCT(('[2]Prog 89'!$C$5:$C$10000=A646)*'[2]Prog 89'!$G$5:$H$10000)</f>
        <v>0</v>
      </c>
    </row>
    <row r="647" spans="1:26" ht="12.75" customHeight="1" x14ac:dyDescent="0.25">
      <c r="A647" s="64">
        <v>70335</v>
      </c>
      <c r="B647" s="81">
        <f>VLOOKUP(A647,'[2]Pop commune'!$A$4:$G$3833,7,FALSE)</f>
        <v>22.656716417910456</v>
      </c>
      <c r="C647" s="82">
        <f>VLOOKUP(A647,'[2]Pop commune'!$A$4:$H$3833,5,FALSE)</f>
        <v>14.77611940298508</v>
      </c>
      <c r="D647" s="83">
        <f t="shared" si="21"/>
        <v>7.8805970149253763</v>
      </c>
      <c r="E647" s="83">
        <f>VLOOKUP(A647,'[2]Pop commune'!$A$4:$G$3833,6,FALSE)</f>
        <v>7.8805970149253763</v>
      </c>
      <c r="F647" s="83">
        <f t="shared" si="22"/>
        <v>66</v>
      </c>
      <c r="G647" s="83">
        <f>VLOOKUP(A647,'[2]Pop commune'!$A$4:$G$3833,4,FALSE)</f>
        <v>66</v>
      </c>
      <c r="H647" s="64">
        <v>70</v>
      </c>
      <c r="I647" s="122">
        <v>700784390</v>
      </c>
      <c r="J647" s="91" t="s">
        <v>1349</v>
      </c>
      <c r="K647" s="91"/>
      <c r="L647" s="92" t="s">
        <v>1320</v>
      </c>
      <c r="M647" s="65" t="s">
        <v>187</v>
      </c>
      <c r="N647" s="65" t="s">
        <v>662</v>
      </c>
      <c r="O647" s="64">
        <v>700000326</v>
      </c>
      <c r="P647" s="94" t="s">
        <v>1321</v>
      </c>
      <c r="Q647" s="90">
        <v>1</v>
      </c>
      <c r="X647" s="65" t="s">
        <v>671</v>
      </c>
      <c r="Y647" s="65">
        <f>SUMPRODUCT(('[2]Prog 89'!$C$5:$C$10000=A647)*'[2]Prog 89'!$E$5:$F$10000)</f>
        <v>0</v>
      </c>
      <c r="Z647" s="65">
        <f>SUMPRODUCT(('[2]Prog 89'!$C$5:$C$10000=A647)*'[2]Prog 89'!$G$5:$H$10000)</f>
        <v>0</v>
      </c>
    </row>
    <row r="648" spans="1:26" ht="12.75" customHeight="1" x14ac:dyDescent="0.25">
      <c r="A648" s="64">
        <v>70355</v>
      </c>
      <c r="B648" s="81">
        <f>VLOOKUP(A648,'[2]Pop commune'!$A$4:$G$3833,7,FALSE)</f>
        <v>44.063604240282885</v>
      </c>
      <c r="C648" s="82">
        <f>VLOOKUP(A648,'[2]Pop commune'!$A$4:$H$3833,5,FALSE)</f>
        <v>30.742049469964801</v>
      </c>
      <c r="D648" s="83">
        <f t="shared" si="21"/>
        <v>13.32155477031808</v>
      </c>
      <c r="E648" s="83">
        <f>VLOOKUP(A648,'[2]Pop commune'!$A$4:$G$3833,6,FALSE)</f>
        <v>13.32155477031808</v>
      </c>
      <c r="F648" s="83">
        <f t="shared" si="22"/>
        <v>290.00000000000131</v>
      </c>
      <c r="G648" s="83">
        <f>VLOOKUP(A648,'[2]Pop commune'!$A$4:$G$3833,4,FALSE)</f>
        <v>290.00000000000131</v>
      </c>
      <c r="H648" s="64">
        <v>70</v>
      </c>
      <c r="I648" s="122">
        <v>700784390</v>
      </c>
      <c r="J648" s="91" t="s">
        <v>1350</v>
      </c>
      <c r="K648" s="91"/>
      <c r="L648" s="92" t="s">
        <v>1320</v>
      </c>
      <c r="M648" s="65" t="s">
        <v>187</v>
      </c>
      <c r="N648" s="65" t="s">
        <v>662</v>
      </c>
      <c r="O648" s="64">
        <v>700000326</v>
      </c>
      <c r="P648" s="94" t="s">
        <v>1321</v>
      </c>
      <c r="Q648" s="90">
        <v>1</v>
      </c>
      <c r="X648" s="65" t="s">
        <v>671</v>
      </c>
      <c r="Y648" s="65">
        <f>SUMPRODUCT(('[2]Prog 89'!$C$5:$C$10000=A648)*'[2]Prog 89'!$E$5:$F$10000)</f>
        <v>0</v>
      </c>
      <c r="Z648" s="65">
        <f>SUMPRODUCT(('[2]Prog 89'!$C$5:$C$10000=A648)*'[2]Prog 89'!$G$5:$H$10000)</f>
        <v>0</v>
      </c>
    </row>
    <row r="649" spans="1:26" ht="12.75" customHeight="1" x14ac:dyDescent="0.25">
      <c r="A649" s="64">
        <v>70357</v>
      </c>
      <c r="B649" s="81">
        <f>VLOOKUP(A649,'[2]Pop commune'!$A$4:$G$3833,7,FALSE)</f>
        <v>143.4141394618384</v>
      </c>
      <c r="C649" s="82">
        <f>VLOOKUP(A649,'[2]Pop commune'!$A$4:$H$3833,5,FALSE)</f>
        <v>86.441399127683425</v>
      </c>
      <c r="D649" s="83">
        <f t="shared" si="21"/>
        <v>56.972740334154977</v>
      </c>
      <c r="E649" s="83">
        <f>VLOOKUP(A649,'[2]Pop commune'!$A$4:$G$3833,6,FALSE)</f>
        <v>56.972740334154977</v>
      </c>
      <c r="F649" s="83">
        <f t="shared" si="22"/>
        <v>581</v>
      </c>
      <c r="G649" s="83">
        <f>VLOOKUP(A649,'[2]Pop commune'!$A$4:$G$3833,4,FALSE)</f>
        <v>581</v>
      </c>
      <c r="H649" s="64">
        <v>70</v>
      </c>
      <c r="I649" s="122">
        <v>700784390</v>
      </c>
      <c r="J649" s="91" t="s">
        <v>1351</v>
      </c>
      <c r="K649" s="91"/>
      <c r="L649" s="92" t="s">
        <v>1320</v>
      </c>
      <c r="M649" s="65" t="s">
        <v>187</v>
      </c>
      <c r="N649" s="65" t="s">
        <v>662</v>
      </c>
      <c r="O649" s="64">
        <v>700000326</v>
      </c>
      <c r="P649" s="94" t="s">
        <v>1321</v>
      </c>
      <c r="Q649" s="90">
        <v>1</v>
      </c>
      <c r="X649" s="65" t="s">
        <v>671</v>
      </c>
      <c r="Y649" s="65">
        <f>SUMPRODUCT(('[2]Prog 89'!$C$5:$C$10000=A649)*'[2]Prog 89'!$E$5:$F$10000)</f>
        <v>0</v>
      </c>
      <c r="Z649" s="65">
        <f>SUMPRODUCT(('[2]Prog 89'!$C$5:$C$10000=A649)*'[2]Prog 89'!$G$5:$H$10000)</f>
        <v>0</v>
      </c>
    </row>
    <row r="650" spans="1:26" ht="12.75" customHeight="1" x14ac:dyDescent="0.25">
      <c r="A650" s="64">
        <v>70383</v>
      </c>
      <c r="B650" s="81">
        <f>VLOOKUP(A650,'[2]Pop commune'!$A$4:$G$3833,7,FALSE)</f>
        <v>49.997093023255701</v>
      </c>
      <c r="C650" s="82">
        <f>VLOOKUP(A650,'[2]Pop commune'!$A$4:$H$3833,5,FALSE)</f>
        <v>29.590116279069701</v>
      </c>
      <c r="D650" s="83">
        <f t="shared" si="21"/>
        <v>20.406976744186</v>
      </c>
      <c r="E650" s="83">
        <f>VLOOKUP(A650,'[2]Pop commune'!$A$4:$G$3833,6,FALSE)</f>
        <v>20.406976744186</v>
      </c>
      <c r="F650" s="83">
        <f t="shared" si="22"/>
        <v>350.9999999999992</v>
      </c>
      <c r="G650" s="83">
        <f>VLOOKUP(A650,'[2]Pop commune'!$A$4:$G$3833,4,FALSE)</f>
        <v>350.9999999999992</v>
      </c>
      <c r="H650" s="64">
        <v>70</v>
      </c>
      <c r="I650" s="122">
        <v>700784390</v>
      </c>
      <c r="J650" s="91" t="s">
        <v>1352</v>
      </c>
      <c r="K650" s="91"/>
      <c r="L650" s="92" t="s">
        <v>1320</v>
      </c>
      <c r="M650" s="65" t="s">
        <v>187</v>
      </c>
      <c r="N650" s="65" t="s">
        <v>662</v>
      </c>
      <c r="O650" s="64">
        <v>700000326</v>
      </c>
      <c r="P650" s="94" t="s">
        <v>1321</v>
      </c>
      <c r="Q650" s="90">
        <v>1</v>
      </c>
      <c r="X650" s="65" t="s">
        <v>671</v>
      </c>
      <c r="Y650" s="65">
        <f>SUMPRODUCT(('[2]Prog 89'!$C$5:$C$10000=A650)*'[2]Prog 89'!$E$5:$F$10000)</f>
        <v>0</v>
      </c>
      <c r="Z650" s="65">
        <f>SUMPRODUCT(('[2]Prog 89'!$C$5:$C$10000=A650)*'[2]Prog 89'!$G$5:$H$10000)</f>
        <v>0</v>
      </c>
    </row>
    <row r="651" spans="1:26" ht="12.75" customHeight="1" x14ac:dyDescent="0.25">
      <c r="A651" s="64">
        <v>70397</v>
      </c>
      <c r="B651" s="81">
        <f>VLOOKUP(A651,'[2]Pop commune'!$A$4:$G$3833,7,FALSE)</f>
        <v>24</v>
      </c>
      <c r="C651" s="82">
        <f>VLOOKUP(A651,'[2]Pop commune'!$A$4:$H$3833,5,FALSE)</f>
        <v>14</v>
      </c>
      <c r="D651" s="83">
        <f t="shared" si="21"/>
        <v>10</v>
      </c>
      <c r="E651" s="83">
        <f>VLOOKUP(A651,'[2]Pop commune'!$A$4:$G$3833,6,FALSE)</f>
        <v>10</v>
      </c>
      <c r="F651" s="83">
        <f t="shared" si="22"/>
        <v>64</v>
      </c>
      <c r="G651" s="83">
        <f>VLOOKUP(A651,'[2]Pop commune'!$A$4:$G$3833,4,FALSE)</f>
        <v>64</v>
      </c>
      <c r="H651" s="64">
        <v>70</v>
      </c>
      <c r="I651" s="122">
        <v>700784390</v>
      </c>
      <c r="J651" s="91" t="s">
        <v>1353</v>
      </c>
      <c r="K651" s="91"/>
      <c r="L651" s="92" t="s">
        <v>1320</v>
      </c>
      <c r="M651" s="65" t="s">
        <v>187</v>
      </c>
      <c r="N651" s="65" t="s">
        <v>662</v>
      </c>
      <c r="O651" s="64">
        <v>700000326</v>
      </c>
      <c r="P651" s="94" t="s">
        <v>1321</v>
      </c>
      <c r="Q651" s="90">
        <v>1</v>
      </c>
      <c r="X651" s="65" t="s">
        <v>671</v>
      </c>
      <c r="Y651" s="65">
        <f>SUMPRODUCT(('[2]Prog 89'!$C$5:$C$10000=A651)*'[2]Prog 89'!$E$5:$F$10000)</f>
        <v>0</v>
      </c>
      <c r="Z651" s="65">
        <f>SUMPRODUCT(('[2]Prog 89'!$C$5:$C$10000=A651)*'[2]Prog 89'!$G$5:$H$10000)</f>
        <v>0</v>
      </c>
    </row>
    <row r="652" spans="1:26" ht="12.75" customHeight="1" x14ac:dyDescent="0.25">
      <c r="A652" s="64">
        <v>70405</v>
      </c>
      <c r="B652" s="81">
        <f>VLOOKUP(A652,'[2]Pop commune'!$A$4:$G$3833,7,FALSE)</f>
        <v>38.247191011235984</v>
      </c>
      <c r="C652" s="82">
        <f>VLOOKUP(A652,'[2]Pop commune'!$A$4:$H$3833,5,FALSE)</f>
        <v>26.87640449438204</v>
      </c>
      <c r="D652" s="83">
        <f t="shared" si="21"/>
        <v>11.37078651685394</v>
      </c>
      <c r="E652" s="83">
        <f>VLOOKUP(A652,'[2]Pop commune'!$A$4:$G$3833,6,FALSE)</f>
        <v>11.37078651685394</v>
      </c>
      <c r="F652" s="83">
        <f t="shared" si="22"/>
        <v>184</v>
      </c>
      <c r="G652" s="83">
        <f>VLOOKUP(A652,'[2]Pop commune'!$A$4:$G$3833,4,FALSE)</f>
        <v>184</v>
      </c>
      <c r="H652" s="64">
        <v>70</v>
      </c>
      <c r="I652" s="122">
        <v>700784390</v>
      </c>
      <c r="J652" s="91" t="s">
        <v>1354</v>
      </c>
      <c r="K652" s="91"/>
      <c r="L652" s="92" t="s">
        <v>1320</v>
      </c>
      <c r="M652" s="65" t="s">
        <v>187</v>
      </c>
      <c r="N652" s="65" t="s">
        <v>662</v>
      </c>
      <c r="O652" s="64">
        <v>700000326</v>
      </c>
      <c r="P652" s="94" t="s">
        <v>1321</v>
      </c>
      <c r="Q652" s="90">
        <v>1</v>
      </c>
      <c r="X652" s="65" t="s">
        <v>671</v>
      </c>
      <c r="Y652" s="65">
        <f>SUMPRODUCT(('[2]Prog 89'!$C$5:$C$10000=A652)*'[2]Prog 89'!$E$5:$F$10000)</f>
        <v>0</v>
      </c>
      <c r="Z652" s="65">
        <f>SUMPRODUCT(('[2]Prog 89'!$C$5:$C$10000=A652)*'[2]Prog 89'!$G$5:$H$10000)</f>
        <v>0</v>
      </c>
    </row>
    <row r="653" spans="1:26" ht="12.75" customHeight="1" x14ac:dyDescent="0.25">
      <c r="A653" s="64">
        <v>70407</v>
      </c>
      <c r="B653" s="81">
        <f>VLOOKUP(A653,'[2]Pop commune'!$A$4:$G$3833,7,FALSE)</f>
        <v>63.724137931034463</v>
      </c>
      <c r="C653" s="82">
        <f>VLOOKUP(A653,'[2]Pop commune'!$A$4:$H$3833,5,FALSE)</f>
        <v>47.310344827586192</v>
      </c>
      <c r="D653" s="83">
        <f t="shared" si="21"/>
        <v>16.41379310344827</v>
      </c>
      <c r="E653" s="83">
        <f>VLOOKUP(A653,'[2]Pop commune'!$A$4:$G$3833,6,FALSE)</f>
        <v>16.41379310344827</v>
      </c>
      <c r="F653" s="83">
        <f t="shared" si="22"/>
        <v>252</v>
      </c>
      <c r="G653" s="83">
        <f>VLOOKUP(A653,'[2]Pop commune'!$A$4:$G$3833,4,FALSE)</f>
        <v>252</v>
      </c>
      <c r="H653" s="64">
        <v>70</v>
      </c>
      <c r="I653" s="122">
        <v>700784390</v>
      </c>
      <c r="J653" s="91" t="s">
        <v>1355</v>
      </c>
      <c r="K653" s="91"/>
      <c r="L653" s="92" t="s">
        <v>1320</v>
      </c>
      <c r="M653" s="65" t="s">
        <v>187</v>
      </c>
      <c r="N653" s="65" t="s">
        <v>662</v>
      </c>
      <c r="O653" s="64">
        <v>700000326</v>
      </c>
      <c r="P653" s="94" t="s">
        <v>1321</v>
      </c>
      <c r="Q653" s="90">
        <v>1</v>
      </c>
      <c r="X653" s="65" t="s">
        <v>671</v>
      </c>
      <c r="Y653" s="65">
        <f>SUMPRODUCT(('[2]Prog 89'!$C$5:$C$10000=A653)*'[2]Prog 89'!$E$5:$F$10000)</f>
        <v>0</v>
      </c>
      <c r="Z653" s="65">
        <f>SUMPRODUCT(('[2]Prog 89'!$C$5:$C$10000=A653)*'[2]Prog 89'!$G$5:$H$10000)</f>
        <v>0</v>
      </c>
    </row>
    <row r="654" spans="1:26" ht="12.75" customHeight="1" x14ac:dyDescent="0.25">
      <c r="A654" s="64">
        <v>70431</v>
      </c>
      <c r="B654" s="81">
        <f>VLOOKUP(A654,'[2]Pop commune'!$A$4:$G$3833,7,FALSE)</f>
        <v>36</v>
      </c>
      <c r="C654" s="82">
        <f>VLOOKUP(A654,'[2]Pop commune'!$A$4:$H$3833,5,FALSE)</f>
        <v>23</v>
      </c>
      <c r="D654" s="83">
        <f t="shared" si="21"/>
        <v>13</v>
      </c>
      <c r="E654" s="83">
        <f>VLOOKUP(A654,'[2]Pop commune'!$A$4:$G$3833,6,FALSE)</f>
        <v>13</v>
      </c>
      <c r="F654" s="83">
        <f t="shared" si="22"/>
        <v>243</v>
      </c>
      <c r="G654" s="83">
        <f>VLOOKUP(A654,'[2]Pop commune'!$A$4:$G$3833,4,FALSE)</f>
        <v>243</v>
      </c>
      <c r="H654" s="64">
        <v>70</v>
      </c>
      <c r="I654" s="122">
        <v>700784390</v>
      </c>
      <c r="J654" s="91" t="s">
        <v>1356</v>
      </c>
      <c r="K654" s="91"/>
      <c r="L654" s="92" t="s">
        <v>1320</v>
      </c>
      <c r="M654" s="65" t="s">
        <v>187</v>
      </c>
      <c r="N654" s="65" t="s">
        <v>662</v>
      </c>
      <c r="O654" s="64">
        <v>700000326</v>
      </c>
      <c r="P654" s="94" t="s">
        <v>1321</v>
      </c>
      <c r="Q654" s="90">
        <v>1</v>
      </c>
      <c r="X654" s="65" t="s">
        <v>671</v>
      </c>
      <c r="Y654" s="65">
        <f>SUMPRODUCT(('[2]Prog 89'!$C$5:$C$10000=A654)*'[2]Prog 89'!$E$5:$F$10000)</f>
        <v>0</v>
      </c>
      <c r="Z654" s="65">
        <f>SUMPRODUCT(('[2]Prog 89'!$C$5:$C$10000=A654)*'[2]Prog 89'!$G$5:$H$10000)</f>
        <v>0</v>
      </c>
    </row>
    <row r="655" spans="1:26" ht="12.75" customHeight="1" x14ac:dyDescent="0.25">
      <c r="A655" s="64">
        <v>70441</v>
      </c>
      <c r="B655" s="81">
        <f>VLOOKUP(A655,'[2]Pop commune'!$A$4:$G$3833,7,FALSE)</f>
        <v>31</v>
      </c>
      <c r="C655" s="82">
        <f>VLOOKUP(A655,'[2]Pop commune'!$A$4:$H$3833,5,FALSE)</f>
        <v>18</v>
      </c>
      <c r="D655" s="83">
        <f t="shared" si="21"/>
        <v>13</v>
      </c>
      <c r="E655" s="83">
        <f>VLOOKUP(A655,'[2]Pop commune'!$A$4:$G$3833,6,FALSE)</f>
        <v>13</v>
      </c>
      <c r="F655" s="83">
        <f t="shared" si="22"/>
        <v>247</v>
      </c>
      <c r="G655" s="83">
        <f>VLOOKUP(A655,'[2]Pop commune'!$A$4:$G$3833,4,FALSE)</f>
        <v>247</v>
      </c>
      <c r="H655" s="64">
        <v>70</v>
      </c>
      <c r="I655" s="122">
        <v>700784390</v>
      </c>
      <c r="J655" s="91" t="s">
        <v>1357</v>
      </c>
      <c r="K655" s="91"/>
      <c r="L655" s="92" t="s">
        <v>1320</v>
      </c>
      <c r="M655" s="65" t="s">
        <v>187</v>
      </c>
      <c r="N655" s="65" t="s">
        <v>662</v>
      </c>
      <c r="O655" s="64">
        <v>700000326</v>
      </c>
      <c r="P655" s="94" t="s">
        <v>1321</v>
      </c>
      <c r="Q655" s="90">
        <v>1</v>
      </c>
      <c r="X655" s="65" t="s">
        <v>671</v>
      </c>
      <c r="Y655" s="65">
        <f>SUMPRODUCT(('[2]Prog 89'!$C$5:$C$10000=A655)*'[2]Prog 89'!$E$5:$F$10000)</f>
        <v>0</v>
      </c>
      <c r="Z655" s="65">
        <f>SUMPRODUCT(('[2]Prog 89'!$C$5:$C$10000=A655)*'[2]Prog 89'!$G$5:$H$10000)</f>
        <v>0</v>
      </c>
    </row>
    <row r="656" spans="1:26" ht="12.75" customHeight="1" x14ac:dyDescent="0.25">
      <c r="A656" s="64">
        <v>70447</v>
      </c>
      <c r="B656" s="81">
        <f>VLOOKUP(A656,'[2]Pop commune'!$A$4:$G$3833,7,FALSE)</f>
        <v>315.38326457450893</v>
      </c>
      <c r="C656" s="82">
        <f>VLOOKUP(A656,'[2]Pop commune'!$A$4:$H$3833,5,FALSE)</f>
        <v>211.32610511331967</v>
      </c>
      <c r="D656" s="83">
        <f t="shared" si="21"/>
        <v>104.05715946118926</v>
      </c>
      <c r="E656" s="83">
        <f>VLOOKUP(A656,'[2]Pop commune'!$A$4:$G$3833,6,FALSE)</f>
        <v>104.05715946118926</v>
      </c>
      <c r="F656" s="83">
        <f t="shared" si="22"/>
        <v>2089</v>
      </c>
      <c r="G656" s="83">
        <f>VLOOKUP(A656,'[2]Pop commune'!$A$4:$G$3833,4,FALSE)</f>
        <v>2089</v>
      </c>
      <c r="H656" s="64">
        <v>70</v>
      </c>
      <c r="I656" s="122">
        <v>700784390</v>
      </c>
      <c r="J656" s="91" t="s">
        <v>1320</v>
      </c>
      <c r="K656" s="91"/>
      <c r="L656" s="92" t="s">
        <v>1320</v>
      </c>
      <c r="M656" s="65" t="s">
        <v>187</v>
      </c>
      <c r="N656" s="65" t="s">
        <v>662</v>
      </c>
      <c r="O656" s="64">
        <v>700000326</v>
      </c>
      <c r="P656" s="94" t="s">
        <v>1321</v>
      </c>
      <c r="Q656" s="90">
        <v>1</v>
      </c>
      <c r="X656" s="65" t="s">
        <v>671</v>
      </c>
      <c r="Y656" s="65">
        <f>SUMPRODUCT(('[2]Prog 89'!$C$5:$C$10000=A656)*'[2]Prog 89'!$E$5:$F$10000)</f>
        <v>0</v>
      </c>
      <c r="Z656" s="65">
        <f>SUMPRODUCT(('[2]Prog 89'!$C$5:$C$10000=A656)*'[2]Prog 89'!$G$5:$H$10000)</f>
        <v>0</v>
      </c>
    </row>
    <row r="657" spans="1:26" ht="12.75" customHeight="1" x14ac:dyDescent="0.25">
      <c r="A657" s="64">
        <v>70449</v>
      </c>
      <c r="B657" s="81">
        <f>VLOOKUP(A657,'[2]Pop commune'!$A$4:$G$3833,7,FALSE)</f>
        <v>20.905442048504259</v>
      </c>
      <c r="C657" s="82">
        <f>VLOOKUP(A657,'[2]Pop commune'!$A$4:$H$3833,5,FALSE)</f>
        <v>11.424270985737159</v>
      </c>
      <c r="D657" s="83">
        <f t="shared" si="21"/>
        <v>9.4811710627670998</v>
      </c>
      <c r="E657" s="83">
        <f>VLOOKUP(A657,'[2]Pop commune'!$A$4:$G$3833,6,FALSE)</f>
        <v>9.4811710627670998</v>
      </c>
      <c r="F657" s="83">
        <f t="shared" si="22"/>
        <v>74</v>
      </c>
      <c r="G657" s="83">
        <f>VLOOKUP(A657,'[2]Pop commune'!$A$4:$G$3833,4,FALSE)</f>
        <v>74</v>
      </c>
      <c r="H657" s="64">
        <v>70</v>
      </c>
      <c r="I657" s="122">
        <v>700784390</v>
      </c>
      <c r="J657" s="91" t="s">
        <v>1358</v>
      </c>
      <c r="K657" s="91"/>
      <c r="L657" s="92" t="s">
        <v>1320</v>
      </c>
      <c r="M657" s="65" t="s">
        <v>187</v>
      </c>
      <c r="N657" s="65" t="s">
        <v>662</v>
      </c>
      <c r="O657" s="64">
        <v>700000326</v>
      </c>
      <c r="P657" s="94" t="s">
        <v>1321</v>
      </c>
      <c r="Q657" s="90">
        <v>1</v>
      </c>
      <c r="X657" s="65" t="s">
        <v>671</v>
      </c>
      <c r="Y657" s="65">
        <f>SUMPRODUCT(('[2]Prog 89'!$C$5:$C$10000=A657)*'[2]Prog 89'!$E$5:$F$10000)</f>
        <v>0</v>
      </c>
      <c r="Z657" s="65">
        <f>SUMPRODUCT(('[2]Prog 89'!$C$5:$C$10000=A657)*'[2]Prog 89'!$G$5:$H$10000)</f>
        <v>0</v>
      </c>
    </row>
    <row r="658" spans="1:26" ht="12.75" customHeight="1" x14ac:dyDescent="0.25">
      <c r="A658" s="64">
        <v>70456</v>
      </c>
      <c r="B658" s="81">
        <f>VLOOKUP(A658,'[2]Pop commune'!$A$4:$G$3833,7,FALSE)</f>
        <v>30.422360248447198</v>
      </c>
      <c r="C658" s="82">
        <f>VLOOKUP(A658,'[2]Pop commune'!$A$4:$H$3833,5,FALSE)</f>
        <v>24.534161490683225</v>
      </c>
      <c r="D658" s="83">
        <f t="shared" si="21"/>
        <v>5.8881987577639734</v>
      </c>
      <c r="E658" s="83">
        <f>VLOOKUP(A658,'[2]Pop commune'!$A$4:$G$3833,6,FALSE)</f>
        <v>5.8881987577639734</v>
      </c>
      <c r="F658" s="83">
        <f t="shared" si="22"/>
        <v>158</v>
      </c>
      <c r="G658" s="83">
        <f>VLOOKUP(A658,'[2]Pop commune'!$A$4:$G$3833,4,FALSE)</f>
        <v>158</v>
      </c>
      <c r="H658" s="64">
        <v>70</v>
      </c>
      <c r="I658" s="122">
        <v>700784390</v>
      </c>
      <c r="J658" s="91" t="s">
        <v>1359</v>
      </c>
      <c r="K658" s="91"/>
      <c r="L658" s="92" t="s">
        <v>1320</v>
      </c>
      <c r="M658" s="65" t="s">
        <v>187</v>
      </c>
      <c r="N658" s="65" t="s">
        <v>662</v>
      </c>
      <c r="O658" s="64">
        <v>700000326</v>
      </c>
      <c r="P658" s="94" t="s">
        <v>1321</v>
      </c>
      <c r="Q658" s="90">
        <v>1</v>
      </c>
      <c r="X658" s="65" t="s">
        <v>671</v>
      </c>
      <c r="Y658" s="65">
        <f>SUMPRODUCT(('[2]Prog 89'!$C$5:$C$10000=A658)*'[2]Prog 89'!$E$5:$F$10000)</f>
        <v>0</v>
      </c>
      <c r="Z658" s="65">
        <f>SUMPRODUCT(('[2]Prog 89'!$C$5:$C$10000=A658)*'[2]Prog 89'!$G$5:$H$10000)</f>
        <v>0</v>
      </c>
    </row>
    <row r="659" spans="1:26" ht="12.75" customHeight="1" x14ac:dyDescent="0.25">
      <c r="A659" s="64">
        <v>70493</v>
      </c>
      <c r="B659" s="81">
        <f>VLOOKUP(A659,'[2]Pop commune'!$A$4:$G$3833,7,FALSE)</f>
        <v>78.557142857143077</v>
      </c>
      <c r="C659" s="82">
        <f>VLOOKUP(A659,'[2]Pop commune'!$A$4:$H$3833,5,FALSE)</f>
        <v>60.428571428571601</v>
      </c>
      <c r="D659" s="83">
        <f t="shared" si="21"/>
        <v>18.12857142857148</v>
      </c>
      <c r="E659" s="83">
        <f>VLOOKUP(A659,'[2]Pop commune'!$A$4:$G$3833,6,FALSE)</f>
        <v>18.12857142857148</v>
      </c>
      <c r="F659" s="83">
        <f t="shared" si="22"/>
        <v>423.00000000000119</v>
      </c>
      <c r="G659" s="83">
        <f>VLOOKUP(A659,'[2]Pop commune'!$A$4:$G$3833,4,FALSE)</f>
        <v>423.00000000000119</v>
      </c>
      <c r="H659" s="64">
        <v>70</v>
      </c>
      <c r="I659" s="122">
        <v>700784390</v>
      </c>
      <c r="J659" s="91" t="s">
        <v>1360</v>
      </c>
      <c r="K659" s="91"/>
      <c r="L659" s="92" t="s">
        <v>1320</v>
      </c>
      <c r="M659" s="65" t="s">
        <v>187</v>
      </c>
      <c r="N659" s="65" t="s">
        <v>662</v>
      </c>
      <c r="O659" s="64">
        <v>700000326</v>
      </c>
      <c r="P659" s="94" t="s">
        <v>1321</v>
      </c>
      <c r="Q659" s="90">
        <v>1</v>
      </c>
      <c r="X659" s="65" t="s">
        <v>671</v>
      </c>
      <c r="Y659" s="65">
        <f>SUMPRODUCT(('[2]Prog 89'!$C$5:$C$10000=A659)*'[2]Prog 89'!$E$5:$F$10000)</f>
        <v>0</v>
      </c>
      <c r="Z659" s="65">
        <f>SUMPRODUCT(('[2]Prog 89'!$C$5:$C$10000=A659)*'[2]Prog 89'!$G$5:$H$10000)</f>
        <v>0</v>
      </c>
    </row>
    <row r="660" spans="1:26" ht="12.75" customHeight="1" x14ac:dyDescent="0.25">
      <c r="A660" s="64">
        <v>70500</v>
      </c>
      <c r="B660" s="81">
        <f>VLOOKUP(A660,'[2]Pop commune'!$A$4:$G$3833,7,FALSE)</f>
        <v>56.31638418079072</v>
      </c>
      <c r="C660" s="82">
        <f>VLOOKUP(A660,'[2]Pop commune'!$A$4:$H$3833,5,FALSE)</f>
        <v>34.192090395480079</v>
      </c>
      <c r="D660" s="83">
        <f t="shared" si="21"/>
        <v>22.124293785310641</v>
      </c>
      <c r="E660" s="83">
        <f>VLOOKUP(A660,'[2]Pop commune'!$A$4:$G$3833,6,FALSE)</f>
        <v>22.124293785310641</v>
      </c>
      <c r="F660" s="83">
        <f t="shared" si="22"/>
        <v>177.99999999999923</v>
      </c>
      <c r="G660" s="83">
        <f>VLOOKUP(A660,'[2]Pop commune'!$A$4:$G$3833,4,FALSE)</f>
        <v>177.99999999999923</v>
      </c>
      <c r="H660" s="64">
        <v>70</v>
      </c>
      <c r="I660" s="122">
        <v>700784390</v>
      </c>
      <c r="J660" s="91" t="s">
        <v>1361</v>
      </c>
      <c r="K660" s="91"/>
      <c r="L660" s="92" t="s">
        <v>1320</v>
      </c>
      <c r="M660" s="65" t="s">
        <v>187</v>
      </c>
      <c r="N660" s="65" t="s">
        <v>662</v>
      </c>
      <c r="O660" s="64">
        <v>700000326</v>
      </c>
      <c r="P660" s="94" t="s">
        <v>1321</v>
      </c>
      <c r="Q660" s="90">
        <v>1</v>
      </c>
      <c r="X660" s="65" t="s">
        <v>671</v>
      </c>
      <c r="Y660" s="65">
        <f>SUMPRODUCT(('[2]Prog 89'!$C$5:$C$10000=A660)*'[2]Prog 89'!$E$5:$F$10000)</f>
        <v>0</v>
      </c>
      <c r="Z660" s="65">
        <f>SUMPRODUCT(('[2]Prog 89'!$C$5:$C$10000=A660)*'[2]Prog 89'!$G$5:$H$10000)</f>
        <v>0</v>
      </c>
    </row>
    <row r="661" spans="1:26" ht="12.75" customHeight="1" x14ac:dyDescent="0.25">
      <c r="A661" s="64">
        <v>70501</v>
      </c>
      <c r="B661" s="81">
        <f>VLOOKUP(A661,'[2]Pop commune'!$A$4:$G$3833,7,FALSE)</f>
        <v>26.436781609195499</v>
      </c>
      <c r="C661" s="82">
        <f>VLOOKUP(A661,'[2]Pop commune'!$A$4:$H$3833,5,FALSE)</f>
        <v>13.747126436781659</v>
      </c>
      <c r="D661" s="83">
        <f t="shared" si="21"/>
        <v>12.68965517241384</v>
      </c>
      <c r="E661" s="83">
        <f>VLOOKUP(A661,'[2]Pop commune'!$A$4:$G$3833,6,FALSE)</f>
        <v>12.68965517241384</v>
      </c>
      <c r="F661" s="83">
        <f t="shared" si="22"/>
        <v>92.000000000000341</v>
      </c>
      <c r="G661" s="83">
        <f>VLOOKUP(A661,'[2]Pop commune'!$A$4:$G$3833,4,FALSE)</f>
        <v>92.000000000000341</v>
      </c>
      <c r="H661" s="64">
        <v>70</v>
      </c>
      <c r="I661" s="122">
        <v>700784390</v>
      </c>
      <c r="J661" s="91" t="s">
        <v>1362</v>
      </c>
      <c r="K661" s="91"/>
      <c r="L661" s="92" t="s">
        <v>1320</v>
      </c>
      <c r="M661" s="65" t="s">
        <v>187</v>
      </c>
      <c r="N661" s="65" t="s">
        <v>662</v>
      </c>
      <c r="O661" s="64">
        <v>700000326</v>
      </c>
      <c r="P661" s="94" t="s">
        <v>1321</v>
      </c>
      <c r="Q661" s="90">
        <v>1</v>
      </c>
      <c r="X661" s="65" t="s">
        <v>671</v>
      </c>
      <c r="Y661" s="65">
        <f>SUMPRODUCT(('[2]Prog 89'!$C$5:$C$10000=A661)*'[2]Prog 89'!$E$5:$F$10000)</f>
        <v>0</v>
      </c>
      <c r="Z661" s="65">
        <f>SUMPRODUCT(('[2]Prog 89'!$C$5:$C$10000=A661)*'[2]Prog 89'!$G$5:$H$10000)</f>
        <v>0</v>
      </c>
    </row>
    <row r="662" spans="1:26" ht="12.75" customHeight="1" x14ac:dyDescent="0.25">
      <c r="A662" s="64">
        <v>70503</v>
      </c>
      <c r="B662" s="81">
        <f>VLOOKUP(A662,'[2]Pop commune'!$A$4:$G$3833,7,FALSE)</f>
        <v>34</v>
      </c>
      <c r="C662" s="82">
        <f>VLOOKUP(A662,'[2]Pop commune'!$A$4:$H$3833,5,FALSE)</f>
        <v>23</v>
      </c>
      <c r="D662" s="83">
        <f t="shared" si="21"/>
        <v>11</v>
      </c>
      <c r="E662" s="83">
        <f>VLOOKUP(A662,'[2]Pop commune'!$A$4:$G$3833,6,FALSE)</f>
        <v>11</v>
      </c>
      <c r="F662" s="83">
        <f t="shared" si="22"/>
        <v>158</v>
      </c>
      <c r="G662" s="83">
        <f>VLOOKUP(A662,'[2]Pop commune'!$A$4:$G$3833,4,FALSE)</f>
        <v>158</v>
      </c>
      <c r="H662" s="64">
        <v>70</v>
      </c>
      <c r="I662" s="122">
        <v>700784390</v>
      </c>
      <c r="J662" s="91" t="s">
        <v>1363</v>
      </c>
      <c r="K662" s="91"/>
      <c r="L662" s="92" t="s">
        <v>1320</v>
      </c>
      <c r="M662" s="65" t="s">
        <v>187</v>
      </c>
      <c r="N662" s="65" t="s">
        <v>662</v>
      </c>
      <c r="O662" s="64">
        <v>700000326</v>
      </c>
      <c r="P662" s="94" t="s">
        <v>1321</v>
      </c>
      <c r="Q662" s="90">
        <v>1</v>
      </c>
      <c r="X662" s="65" t="s">
        <v>671</v>
      </c>
      <c r="Y662" s="65">
        <f>SUMPRODUCT(('[2]Prog 89'!$C$5:$C$10000=A662)*'[2]Prog 89'!$E$5:$F$10000)</f>
        <v>0</v>
      </c>
      <c r="Z662" s="65">
        <f>SUMPRODUCT(('[2]Prog 89'!$C$5:$C$10000=A662)*'[2]Prog 89'!$G$5:$H$10000)</f>
        <v>0</v>
      </c>
    </row>
    <row r="663" spans="1:26" ht="12.75" customHeight="1" x14ac:dyDescent="0.25">
      <c r="A663" s="64">
        <v>70507</v>
      </c>
      <c r="B663" s="81">
        <f>VLOOKUP(A663,'[2]Pop commune'!$A$4:$G$3833,7,FALSE)</f>
        <v>51.091703056768552</v>
      </c>
      <c r="C663" s="82">
        <f>VLOOKUP(A663,'[2]Pop commune'!$A$4:$H$3833,5,FALSE)</f>
        <v>38.318777292576414</v>
      </c>
      <c r="D663" s="83">
        <f t="shared" si="21"/>
        <v>12.772925764192138</v>
      </c>
      <c r="E663" s="83">
        <f>VLOOKUP(A663,'[2]Pop commune'!$A$4:$G$3833,6,FALSE)</f>
        <v>12.772925764192138</v>
      </c>
      <c r="F663" s="83">
        <f t="shared" si="22"/>
        <v>225</v>
      </c>
      <c r="G663" s="83">
        <f>VLOOKUP(A663,'[2]Pop commune'!$A$4:$G$3833,4,FALSE)</f>
        <v>225</v>
      </c>
      <c r="H663" s="64">
        <v>70</v>
      </c>
      <c r="I663" s="122">
        <v>700784390</v>
      </c>
      <c r="J663" s="91" t="s">
        <v>1364</v>
      </c>
      <c r="K663" s="91"/>
      <c r="L663" s="92" t="s">
        <v>1320</v>
      </c>
      <c r="M663" s="65" t="s">
        <v>187</v>
      </c>
      <c r="N663" s="65" t="s">
        <v>662</v>
      </c>
      <c r="O663" s="64">
        <v>700000326</v>
      </c>
      <c r="P663" s="94" t="s">
        <v>1321</v>
      </c>
      <c r="Q663" s="90">
        <v>1</v>
      </c>
      <c r="X663" s="65" t="s">
        <v>671</v>
      </c>
      <c r="Y663" s="65">
        <f>SUMPRODUCT(('[2]Prog 89'!$C$5:$C$10000=A663)*'[2]Prog 89'!$E$5:$F$10000)</f>
        <v>0</v>
      </c>
      <c r="Z663" s="65">
        <f>SUMPRODUCT(('[2]Prog 89'!$C$5:$C$10000=A663)*'[2]Prog 89'!$G$5:$H$10000)</f>
        <v>0</v>
      </c>
    </row>
    <row r="664" spans="1:26" ht="12.75" customHeight="1" x14ac:dyDescent="0.25">
      <c r="A664" s="64">
        <v>70519</v>
      </c>
      <c r="B664" s="81">
        <f>VLOOKUP(A664,'[2]Pop commune'!$A$4:$G$3833,7,FALSE)</f>
        <v>24</v>
      </c>
      <c r="C664" s="82">
        <f>VLOOKUP(A664,'[2]Pop commune'!$A$4:$H$3833,5,FALSE)</f>
        <v>17</v>
      </c>
      <c r="D664" s="83">
        <f t="shared" si="21"/>
        <v>7</v>
      </c>
      <c r="E664" s="83">
        <f>VLOOKUP(A664,'[2]Pop commune'!$A$4:$G$3833,6,FALSE)</f>
        <v>7</v>
      </c>
      <c r="F664" s="83">
        <f t="shared" si="22"/>
        <v>117</v>
      </c>
      <c r="G664" s="83">
        <f>VLOOKUP(A664,'[2]Pop commune'!$A$4:$G$3833,4,FALSE)</f>
        <v>117</v>
      </c>
      <c r="H664" s="64">
        <v>70</v>
      </c>
      <c r="I664" s="122">
        <v>700784390</v>
      </c>
      <c r="J664" s="91" t="s">
        <v>1365</v>
      </c>
      <c r="K664" s="91"/>
      <c r="L664" s="92" t="s">
        <v>1320</v>
      </c>
      <c r="M664" s="65" t="s">
        <v>187</v>
      </c>
      <c r="N664" s="65" t="s">
        <v>662</v>
      </c>
      <c r="O664" s="64">
        <v>700000326</v>
      </c>
      <c r="P664" s="94" t="s">
        <v>1321</v>
      </c>
      <c r="Q664" s="90">
        <v>1</v>
      </c>
      <c r="X664" s="65" t="s">
        <v>671</v>
      </c>
      <c r="Y664" s="65">
        <f>SUMPRODUCT(('[2]Prog 89'!$C$5:$C$10000=A664)*'[2]Prog 89'!$E$5:$F$10000)</f>
        <v>0</v>
      </c>
      <c r="Z664" s="65">
        <f>SUMPRODUCT(('[2]Prog 89'!$C$5:$C$10000=A664)*'[2]Prog 89'!$G$5:$H$10000)</f>
        <v>0</v>
      </c>
    </row>
    <row r="665" spans="1:26" ht="12.75" customHeight="1" x14ac:dyDescent="0.25">
      <c r="A665" s="64">
        <v>70560</v>
      </c>
      <c r="B665" s="81">
        <f>VLOOKUP(A665,'[2]Pop commune'!$A$4:$G$3833,7,FALSE)</f>
        <v>29</v>
      </c>
      <c r="C665" s="82">
        <f>VLOOKUP(A665,'[2]Pop commune'!$A$4:$H$3833,5,FALSE)</f>
        <v>15</v>
      </c>
      <c r="D665" s="83">
        <f t="shared" si="21"/>
        <v>14</v>
      </c>
      <c r="E665" s="83">
        <f>VLOOKUP(A665,'[2]Pop commune'!$A$4:$G$3833,6,FALSE)</f>
        <v>14</v>
      </c>
      <c r="F665" s="83">
        <f t="shared" si="22"/>
        <v>166</v>
      </c>
      <c r="G665" s="83">
        <f>VLOOKUP(A665,'[2]Pop commune'!$A$4:$G$3833,4,FALSE)</f>
        <v>166</v>
      </c>
      <c r="H665" s="64">
        <v>70</v>
      </c>
      <c r="I665" s="122">
        <v>700784390</v>
      </c>
      <c r="J665" s="91" t="s">
        <v>1366</v>
      </c>
      <c r="K665" s="91"/>
      <c r="L665" s="92" t="s">
        <v>1320</v>
      </c>
      <c r="M665" s="65" t="s">
        <v>187</v>
      </c>
      <c r="N665" s="65" t="s">
        <v>662</v>
      </c>
      <c r="O665" s="64">
        <v>700000326</v>
      </c>
      <c r="P665" s="94" t="s">
        <v>1321</v>
      </c>
      <c r="Q665" s="90">
        <v>1</v>
      </c>
      <c r="X665" s="65" t="s">
        <v>671</v>
      </c>
      <c r="Y665" s="65">
        <f>SUMPRODUCT(('[2]Prog 89'!$C$5:$C$10000=A665)*'[2]Prog 89'!$E$5:$F$10000)</f>
        <v>0</v>
      </c>
      <c r="Z665" s="65">
        <f>SUMPRODUCT(('[2]Prog 89'!$C$5:$C$10000=A665)*'[2]Prog 89'!$G$5:$H$10000)</f>
        <v>0</v>
      </c>
    </row>
    <row r="666" spans="1:26" ht="12.75" customHeight="1" x14ac:dyDescent="0.25">
      <c r="A666" s="64">
        <v>70565</v>
      </c>
      <c r="B666" s="81">
        <f>VLOOKUP(A666,'[2]Pop commune'!$A$4:$G$3833,7,FALSE)</f>
        <v>14</v>
      </c>
      <c r="C666" s="82">
        <f>VLOOKUP(A666,'[2]Pop commune'!$A$4:$H$3833,5,FALSE)</f>
        <v>10</v>
      </c>
      <c r="D666" s="83">
        <f t="shared" si="21"/>
        <v>4</v>
      </c>
      <c r="E666" s="83">
        <f>VLOOKUP(A666,'[2]Pop commune'!$A$4:$G$3833,6,FALSE)</f>
        <v>4</v>
      </c>
      <c r="F666" s="83">
        <f t="shared" si="22"/>
        <v>46</v>
      </c>
      <c r="G666" s="83">
        <f>VLOOKUP(A666,'[2]Pop commune'!$A$4:$G$3833,4,FALSE)</f>
        <v>46</v>
      </c>
      <c r="H666" s="64">
        <v>70</v>
      </c>
      <c r="I666" s="122">
        <v>700784390</v>
      </c>
      <c r="J666" s="91" t="s">
        <v>1367</v>
      </c>
      <c r="K666" s="91"/>
      <c r="L666" s="92" t="s">
        <v>1320</v>
      </c>
      <c r="M666" s="65" t="s">
        <v>187</v>
      </c>
      <c r="N666" s="65" t="s">
        <v>662</v>
      </c>
      <c r="O666" s="64">
        <v>700000326</v>
      </c>
      <c r="P666" s="94" t="s">
        <v>1321</v>
      </c>
      <c r="Q666" s="90">
        <v>1</v>
      </c>
      <c r="X666" s="65" t="s">
        <v>671</v>
      </c>
      <c r="Y666" s="65">
        <f>SUMPRODUCT(('[2]Prog 89'!$C$5:$C$10000=A666)*'[2]Prog 89'!$E$5:$F$10000)</f>
        <v>0</v>
      </c>
      <c r="Z666" s="65">
        <f>SUMPRODUCT(('[2]Prog 89'!$C$5:$C$10000=A666)*'[2]Prog 89'!$G$5:$H$10000)</f>
        <v>0</v>
      </c>
    </row>
    <row r="667" spans="1:26" ht="12.75" customHeight="1" x14ac:dyDescent="0.25">
      <c r="A667" s="64">
        <v>70575</v>
      </c>
      <c r="B667" s="81">
        <f>VLOOKUP(A667,'[2]Pop commune'!$A$4:$G$3833,7,FALSE)</f>
        <v>185.08034610630403</v>
      </c>
      <c r="C667" s="82">
        <f>VLOOKUP(A667,'[2]Pop commune'!$A$4:$H$3833,5,FALSE)</f>
        <v>138.31273176761431</v>
      </c>
      <c r="D667" s="83">
        <f t="shared" si="21"/>
        <v>46.767614338689739</v>
      </c>
      <c r="E667" s="83">
        <f>VLOOKUP(A667,'[2]Pop commune'!$A$4:$G$3833,6,FALSE)</f>
        <v>46.767614338689739</v>
      </c>
      <c r="F667" s="83">
        <f t="shared" si="22"/>
        <v>805</v>
      </c>
      <c r="G667" s="83">
        <f>VLOOKUP(A667,'[2]Pop commune'!$A$4:$G$3833,4,FALSE)</f>
        <v>805</v>
      </c>
      <c r="H667" s="64">
        <v>70</v>
      </c>
      <c r="I667" s="122">
        <v>700784390</v>
      </c>
      <c r="J667" s="91" t="s">
        <v>1368</v>
      </c>
      <c r="K667" s="91"/>
      <c r="L667" s="92" t="s">
        <v>1320</v>
      </c>
      <c r="M667" s="65" t="s">
        <v>187</v>
      </c>
      <c r="N667" s="65" t="s">
        <v>662</v>
      </c>
      <c r="O667" s="64">
        <v>700000326</v>
      </c>
      <c r="P667" s="94" t="s">
        <v>1321</v>
      </c>
      <c r="Q667" s="90">
        <v>1</v>
      </c>
      <c r="X667" s="65" t="s">
        <v>671</v>
      </c>
      <c r="Y667" s="65">
        <f>SUMPRODUCT(('[2]Prog 89'!$C$5:$C$10000=A667)*'[2]Prog 89'!$E$5:$F$10000)</f>
        <v>0</v>
      </c>
      <c r="Z667" s="65">
        <f>SUMPRODUCT(('[2]Prog 89'!$C$5:$C$10000=A667)*'[2]Prog 89'!$G$5:$H$10000)</f>
        <v>0</v>
      </c>
    </row>
    <row r="668" spans="1:26" ht="12.75" customHeight="1" x14ac:dyDescent="0.25">
      <c r="A668" s="64">
        <v>70583</v>
      </c>
      <c r="B668" s="81">
        <f>VLOOKUP(A668,'[2]Pop commune'!$A$4:$G$3833,7,FALSE)</f>
        <v>20.720720720720799</v>
      </c>
      <c r="C668" s="82">
        <f>VLOOKUP(A668,'[2]Pop commune'!$A$4:$H$3833,5,FALSE)</f>
        <v>18.64864864864872</v>
      </c>
      <c r="D668" s="83">
        <f t="shared" si="21"/>
        <v>2.0720720720720802</v>
      </c>
      <c r="E668" s="83">
        <f>VLOOKUP(A668,'[2]Pop commune'!$A$4:$G$3833,6,FALSE)</f>
        <v>2.0720720720720802</v>
      </c>
      <c r="F668" s="83">
        <f t="shared" si="22"/>
        <v>115</v>
      </c>
      <c r="G668" s="83">
        <f>VLOOKUP(A668,'[2]Pop commune'!$A$4:$G$3833,4,FALSE)</f>
        <v>115</v>
      </c>
      <c r="H668" s="64">
        <v>70</v>
      </c>
      <c r="I668" s="122">
        <v>700784390</v>
      </c>
      <c r="J668" s="91" t="s">
        <v>1369</v>
      </c>
      <c r="K668" s="91"/>
      <c r="L668" s="92" t="s">
        <v>1320</v>
      </c>
      <c r="M668" s="65" t="s">
        <v>187</v>
      </c>
      <c r="N668" s="65" t="s">
        <v>662</v>
      </c>
      <c r="O668" s="64">
        <v>700000326</v>
      </c>
      <c r="P668" s="94" t="s">
        <v>1321</v>
      </c>
      <c r="Q668" s="90">
        <v>1</v>
      </c>
      <c r="X668" s="65" t="s">
        <v>671</v>
      </c>
      <c r="Y668" s="65">
        <f>SUMPRODUCT(('[2]Prog 89'!$C$5:$C$10000=A668)*'[2]Prog 89'!$E$5:$F$10000)</f>
        <v>0</v>
      </c>
      <c r="Z668" s="65">
        <f>SUMPRODUCT(('[2]Prog 89'!$C$5:$C$10000=A668)*'[2]Prog 89'!$G$5:$H$10000)</f>
        <v>0</v>
      </c>
    </row>
    <row r="669" spans="1:26" ht="84" x14ac:dyDescent="0.25">
      <c r="A669" s="64">
        <v>71009</v>
      </c>
      <c r="B669" s="81">
        <f>VLOOKUP(A669,'[2]Pop commune'!$A$4:$G$3833,7,FALSE)</f>
        <v>341.75999999999988</v>
      </c>
      <c r="C669" s="82">
        <f>VLOOKUP(A669,'[2]Pop commune'!$A$4:$H$3833,5,FALSE)</f>
        <v>217.03724137931027</v>
      </c>
      <c r="D669" s="83">
        <f t="shared" si="21"/>
        <v>124.7227586206896</v>
      </c>
      <c r="E669" s="83">
        <f>VLOOKUP(A669,'[2]Pop commune'!$A$4:$G$3833,6,FALSE)</f>
        <v>124.7227586206896</v>
      </c>
      <c r="F669" s="83">
        <f t="shared" si="22"/>
        <v>712</v>
      </c>
      <c r="G669" s="83">
        <f>VLOOKUP(A669,'[2]Pop commune'!$A$4:$G$3833,4,FALSE)</f>
        <v>712</v>
      </c>
      <c r="H669" s="64">
        <v>71</v>
      </c>
      <c r="I669" s="122">
        <v>710970716</v>
      </c>
      <c r="J669" s="65" t="s">
        <v>1370</v>
      </c>
      <c r="K669" s="121" t="s">
        <v>4797</v>
      </c>
      <c r="L669" s="103" t="s">
        <v>1371</v>
      </c>
      <c r="M669" s="101" t="s">
        <v>1372</v>
      </c>
      <c r="N669" s="65" t="s">
        <v>662</v>
      </c>
      <c r="O669" s="64">
        <v>710781477</v>
      </c>
      <c r="P669" s="94" t="s">
        <v>1373</v>
      </c>
      <c r="Q669" s="90">
        <v>1</v>
      </c>
      <c r="R669" s="65">
        <v>113</v>
      </c>
      <c r="S669" s="65">
        <v>113</v>
      </c>
      <c r="T669" s="65">
        <v>3</v>
      </c>
      <c r="U669" s="65">
        <v>3</v>
      </c>
      <c r="X669" s="65" t="s">
        <v>671</v>
      </c>
      <c r="Y669" s="65">
        <f>SUMPRODUCT(('[2]Prog 89'!$C$5:$C$10000=A669)*'[2]Prog 89'!$E$5:$F$10000)</f>
        <v>0</v>
      </c>
      <c r="Z669" s="65">
        <f>SUMPRODUCT(('[2]Prog 89'!$C$5:$C$10000=A669)*'[2]Prog 89'!$G$5:$H$10000)</f>
        <v>0</v>
      </c>
    </row>
    <row r="670" spans="1:26" ht="12.75" customHeight="1" x14ac:dyDescent="0.25">
      <c r="A670" s="64">
        <v>71010</v>
      </c>
      <c r="B670" s="81">
        <f>VLOOKUP(A670,'[2]Pop commune'!$A$4:$G$3833,7,FALSE)</f>
        <v>205.24848484848474</v>
      </c>
      <c r="C670" s="82">
        <f>VLOOKUP(A670,'[2]Pop commune'!$A$4:$H$3833,5,FALSE)</f>
        <v>132.16</v>
      </c>
      <c r="D670" s="83">
        <f t="shared" si="21"/>
        <v>73.088484848484754</v>
      </c>
      <c r="E670" s="83">
        <f>VLOOKUP(A670,'[2]Pop commune'!$A$4:$G$3833,6,FALSE)</f>
        <v>73.088484848484754</v>
      </c>
      <c r="F670" s="83">
        <f t="shared" si="22"/>
        <v>825.99999999999898</v>
      </c>
      <c r="G670" s="83">
        <f>VLOOKUP(A670,'[2]Pop commune'!$A$4:$G$3833,4,FALSE)</f>
        <v>825.99999999999898</v>
      </c>
      <c r="H670" s="64">
        <v>71</v>
      </c>
      <c r="I670" s="122">
        <v>710970716</v>
      </c>
      <c r="J670" s="65" t="s">
        <v>1374</v>
      </c>
      <c r="L670" s="103" t="s">
        <v>1375</v>
      </c>
      <c r="M670" s="101" t="s">
        <v>1372</v>
      </c>
      <c r="N670" s="65" t="s">
        <v>662</v>
      </c>
      <c r="O670" s="64">
        <v>710781477</v>
      </c>
      <c r="P670" s="94" t="s">
        <v>1373</v>
      </c>
      <c r="Q670" s="90">
        <v>1</v>
      </c>
      <c r="X670" s="65" t="s">
        <v>671</v>
      </c>
      <c r="Y670" s="65">
        <f>SUMPRODUCT(('[2]Prog 89'!$C$5:$C$10000=A670)*'[2]Prog 89'!$E$5:$F$10000)</f>
        <v>0</v>
      </c>
      <c r="Z670" s="65">
        <f>SUMPRODUCT(('[2]Prog 89'!$C$5:$C$10000=A670)*'[2]Prog 89'!$G$5:$H$10000)</f>
        <v>0</v>
      </c>
    </row>
    <row r="671" spans="1:26" ht="12.75" customHeight="1" x14ac:dyDescent="0.25">
      <c r="A671" s="64">
        <v>71014</v>
      </c>
      <c r="B671" s="81">
        <f>VLOOKUP(A671,'[2]Pop commune'!$A$4:$G$3833,7,FALSE)</f>
        <v>4921.3822349536404</v>
      </c>
      <c r="C671" s="82">
        <f>VLOOKUP(A671,'[2]Pop commune'!$A$4:$H$3833,5,FALSE)</f>
        <v>2551.9740967569714</v>
      </c>
      <c r="D671" s="83">
        <f t="shared" si="21"/>
        <v>2369.4081381966689</v>
      </c>
      <c r="E671" s="83">
        <f>VLOOKUP(A671,'[2]Pop commune'!$A$4:$G$3833,6,FALSE)</f>
        <v>2369.4081381966689</v>
      </c>
      <c r="F671" s="83">
        <f t="shared" si="22"/>
        <v>13863</v>
      </c>
      <c r="G671" s="83">
        <f>VLOOKUP(A671,'[2]Pop commune'!$A$4:$G$3833,4,FALSE)</f>
        <v>13863</v>
      </c>
      <c r="H671" s="64">
        <v>71</v>
      </c>
      <c r="I671" s="122">
        <v>710970716</v>
      </c>
      <c r="J671" s="65" t="s">
        <v>1376</v>
      </c>
      <c r="L671" s="103" t="s">
        <v>1376</v>
      </c>
      <c r="M671" s="101" t="s">
        <v>1372</v>
      </c>
      <c r="N671" s="65" t="s">
        <v>662</v>
      </c>
      <c r="O671" s="64">
        <v>710781477</v>
      </c>
      <c r="P671" s="94" t="s">
        <v>1373</v>
      </c>
      <c r="Q671" s="90">
        <v>1</v>
      </c>
      <c r="X671" s="65" t="s">
        <v>671</v>
      </c>
      <c r="Y671" s="65">
        <f>SUMPRODUCT(('[2]Prog 89'!$C$5:$C$10000=A671)*'[2]Prog 89'!$E$5:$F$10000)</f>
        <v>0</v>
      </c>
      <c r="Z671" s="65">
        <f>SUMPRODUCT(('[2]Prog 89'!$C$5:$C$10000=A671)*'[2]Prog 89'!$G$5:$H$10000)</f>
        <v>0</v>
      </c>
    </row>
    <row r="672" spans="1:26" ht="12.75" customHeight="1" x14ac:dyDescent="0.25">
      <c r="A672" s="64">
        <v>71015</v>
      </c>
      <c r="B672" s="81">
        <f>VLOOKUP(A672,'[2]Pop commune'!$A$4:$G$3833,7,FALSE)</f>
        <v>210.78513238289207</v>
      </c>
      <c r="C672" s="82">
        <f>VLOOKUP(A672,'[2]Pop commune'!$A$4:$H$3833,5,FALSE)</f>
        <v>154.84215885947049</v>
      </c>
      <c r="D672" s="83">
        <f t="shared" si="21"/>
        <v>55.9429735234216</v>
      </c>
      <c r="E672" s="83">
        <f>VLOOKUP(A672,'[2]Pop commune'!$A$4:$G$3833,6,FALSE)</f>
        <v>55.9429735234216</v>
      </c>
      <c r="F672" s="83">
        <f t="shared" si="22"/>
        <v>981</v>
      </c>
      <c r="G672" s="83">
        <f>VLOOKUP(A672,'[2]Pop commune'!$A$4:$G$3833,4,FALSE)</f>
        <v>981</v>
      </c>
      <c r="H672" s="64">
        <v>71</v>
      </c>
      <c r="I672" s="122">
        <v>710970716</v>
      </c>
      <c r="J672" s="65" t="s">
        <v>1377</v>
      </c>
      <c r="L672" s="103" t="s">
        <v>1375</v>
      </c>
      <c r="M672" s="101" t="s">
        <v>1372</v>
      </c>
      <c r="N672" s="65" t="s">
        <v>662</v>
      </c>
      <c r="O672" s="64">
        <v>710781477</v>
      </c>
      <c r="P672" s="94" t="s">
        <v>1373</v>
      </c>
      <c r="Q672" s="90">
        <v>1</v>
      </c>
      <c r="X672" s="65" t="s">
        <v>671</v>
      </c>
      <c r="Y672" s="65">
        <f>SUMPRODUCT(('[2]Prog 89'!$C$5:$C$10000=A672)*'[2]Prog 89'!$E$5:$F$10000)</f>
        <v>0</v>
      </c>
      <c r="Z672" s="65">
        <f>SUMPRODUCT(('[2]Prog 89'!$C$5:$C$10000=A672)*'[2]Prog 89'!$G$5:$H$10000)</f>
        <v>0</v>
      </c>
    </row>
    <row r="673" spans="1:26" ht="12.75" customHeight="1" x14ac:dyDescent="0.25">
      <c r="A673" s="64">
        <v>71020</v>
      </c>
      <c r="B673" s="81">
        <f>VLOOKUP(A673,'[2]Pop commune'!$A$4:$G$3833,7,FALSE)</f>
        <v>40.6779661016948</v>
      </c>
      <c r="C673" s="82">
        <f>VLOOKUP(A673,'[2]Pop commune'!$A$4:$H$3833,5,FALSE)</f>
        <v>17.288135593220289</v>
      </c>
      <c r="D673" s="83">
        <f t="shared" si="21"/>
        <v>23.38983050847451</v>
      </c>
      <c r="E673" s="83">
        <f>VLOOKUP(A673,'[2]Pop commune'!$A$4:$G$3833,6,FALSE)</f>
        <v>23.38983050847451</v>
      </c>
      <c r="F673" s="83">
        <f t="shared" si="22"/>
        <v>120</v>
      </c>
      <c r="G673" s="83">
        <f>VLOOKUP(A673,'[2]Pop commune'!$A$4:$G$3833,4,FALSE)</f>
        <v>120</v>
      </c>
      <c r="H673" s="64">
        <v>71</v>
      </c>
      <c r="I673" s="122">
        <v>710970716</v>
      </c>
      <c r="J673" s="65" t="s">
        <v>1378</v>
      </c>
      <c r="L673" s="103" t="s">
        <v>1371</v>
      </c>
      <c r="M673" s="101" t="s">
        <v>1372</v>
      </c>
      <c r="N673" s="65" t="s">
        <v>662</v>
      </c>
      <c r="O673" s="64">
        <v>710781477</v>
      </c>
      <c r="P673" s="94" t="s">
        <v>1373</v>
      </c>
      <c r="Q673" s="90">
        <v>1</v>
      </c>
      <c r="X673" s="65" t="s">
        <v>671</v>
      </c>
      <c r="Y673" s="65">
        <f>SUMPRODUCT(('[2]Prog 89'!$C$5:$C$10000=A673)*'[2]Prog 89'!$E$5:$F$10000)</f>
        <v>0</v>
      </c>
      <c r="Z673" s="65">
        <f>SUMPRODUCT(('[2]Prog 89'!$C$5:$C$10000=A673)*'[2]Prog 89'!$G$5:$H$10000)</f>
        <v>0</v>
      </c>
    </row>
    <row r="674" spans="1:26" ht="12.75" customHeight="1" x14ac:dyDescent="0.25">
      <c r="A674" s="64">
        <v>71046</v>
      </c>
      <c r="B674" s="81">
        <f>VLOOKUP(A674,'[2]Pop commune'!$A$4:$G$3833,7,FALSE)</f>
        <v>44</v>
      </c>
      <c r="C674" s="82">
        <f>VLOOKUP(A674,'[2]Pop commune'!$A$4:$H$3833,5,FALSE)</f>
        <v>34</v>
      </c>
      <c r="D674" s="83">
        <f t="shared" si="21"/>
        <v>10</v>
      </c>
      <c r="E674" s="83">
        <f>VLOOKUP(A674,'[2]Pop commune'!$A$4:$G$3833,6,FALSE)</f>
        <v>10</v>
      </c>
      <c r="F674" s="83">
        <f t="shared" si="22"/>
        <v>105</v>
      </c>
      <c r="G674" s="83">
        <f>VLOOKUP(A674,'[2]Pop commune'!$A$4:$G$3833,4,FALSE)</f>
        <v>105</v>
      </c>
      <c r="H674" s="64">
        <v>71</v>
      </c>
      <c r="I674" s="122">
        <v>710970716</v>
      </c>
      <c r="J674" s="65" t="s">
        <v>1379</v>
      </c>
      <c r="L674" s="103" t="s">
        <v>1380</v>
      </c>
      <c r="M674" s="101" t="s">
        <v>1372</v>
      </c>
      <c r="N674" s="65" t="s">
        <v>662</v>
      </c>
      <c r="O674" s="64">
        <v>710781477</v>
      </c>
      <c r="P674" s="94" t="s">
        <v>1373</v>
      </c>
      <c r="Q674" s="90">
        <v>1</v>
      </c>
      <c r="X674" s="65" t="s">
        <v>671</v>
      </c>
      <c r="Y674" s="65">
        <f>SUMPRODUCT(('[2]Prog 89'!$C$5:$C$10000=A674)*'[2]Prog 89'!$E$5:$F$10000)</f>
        <v>0</v>
      </c>
      <c r="Z674" s="65">
        <f>SUMPRODUCT(('[2]Prog 89'!$C$5:$C$10000=A674)*'[2]Prog 89'!$G$5:$H$10000)</f>
        <v>0</v>
      </c>
    </row>
    <row r="675" spans="1:26" ht="12.75" customHeight="1" x14ac:dyDescent="0.25">
      <c r="A675" s="64">
        <v>71062</v>
      </c>
      <c r="B675" s="81">
        <f>VLOOKUP(A675,'[2]Pop commune'!$A$4:$G$3833,7,FALSE)</f>
        <v>122</v>
      </c>
      <c r="C675" s="82">
        <f>VLOOKUP(A675,'[2]Pop commune'!$A$4:$H$3833,5,FALSE)</f>
        <v>79</v>
      </c>
      <c r="D675" s="83">
        <f t="shared" si="21"/>
        <v>43</v>
      </c>
      <c r="E675" s="83">
        <f>VLOOKUP(A675,'[2]Pop commune'!$A$4:$G$3833,6,FALSE)</f>
        <v>43</v>
      </c>
      <c r="F675" s="83">
        <f t="shared" si="22"/>
        <v>315</v>
      </c>
      <c r="G675" s="83">
        <f>VLOOKUP(A675,'[2]Pop commune'!$A$4:$G$3833,4,FALSE)</f>
        <v>315</v>
      </c>
      <c r="H675" s="64">
        <v>71</v>
      </c>
      <c r="I675" s="122">
        <v>710970716</v>
      </c>
      <c r="J675" s="65" t="s">
        <v>1381</v>
      </c>
      <c r="L675" s="103" t="s">
        <v>1380</v>
      </c>
      <c r="M675" s="101" t="s">
        <v>1372</v>
      </c>
      <c r="N675" s="65" t="s">
        <v>662</v>
      </c>
      <c r="O675" s="64">
        <v>710781477</v>
      </c>
      <c r="P675" s="94" t="s">
        <v>1373</v>
      </c>
      <c r="Q675" s="90">
        <v>1</v>
      </c>
      <c r="X675" s="65" t="s">
        <v>671</v>
      </c>
      <c r="Y675" s="65">
        <f>SUMPRODUCT(('[2]Prog 89'!$C$5:$C$10000=A675)*'[2]Prog 89'!$E$5:$F$10000)</f>
        <v>0</v>
      </c>
      <c r="Z675" s="65">
        <f>SUMPRODUCT(('[2]Prog 89'!$C$5:$C$10000=A675)*'[2]Prog 89'!$G$5:$H$10000)</f>
        <v>0</v>
      </c>
    </row>
    <row r="676" spans="1:26" ht="12.75" customHeight="1" x14ac:dyDescent="0.25">
      <c r="A676" s="64">
        <v>71063</v>
      </c>
      <c r="B676" s="81">
        <f>VLOOKUP(A676,'[2]Pop commune'!$A$4:$G$3833,7,FALSE)</f>
        <v>226.39223560910307</v>
      </c>
      <c r="C676" s="82">
        <f>VLOOKUP(A676,'[2]Pop commune'!$A$4:$H$3833,5,FALSE)</f>
        <v>132.64390896921017</v>
      </c>
      <c r="D676" s="83">
        <f t="shared" si="21"/>
        <v>93.748326639892909</v>
      </c>
      <c r="E676" s="83">
        <f>VLOOKUP(A676,'[2]Pop commune'!$A$4:$G$3833,6,FALSE)</f>
        <v>93.748326639892909</v>
      </c>
      <c r="F676" s="83">
        <f t="shared" si="22"/>
        <v>745</v>
      </c>
      <c r="G676" s="83">
        <f>VLOOKUP(A676,'[2]Pop commune'!$A$4:$G$3833,4,FALSE)</f>
        <v>745</v>
      </c>
      <c r="H676" s="64">
        <v>71</v>
      </c>
      <c r="I676" s="122">
        <v>710970716</v>
      </c>
      <c r="J676" s="65" t="s">
        <v>1382</v>
      </c>
      <c r="L676" s="103" t="s">
        <v>1380</v>
      </c>
      <c r="M676" s="101" t="s">
        <v>1372</v>
      </c>
      <c r="N676" s="65" t="s">
        <v>662</v>
      </c>
      <c r="O676" s="64">
        <v>710781477</v>
      </c>
      <c r="P676" s="94" t="s">
        <v>1373</v>
      </c>
      <c r="Q676" s="90">
        <v>1</v>
      </c>
      <c r="X676" s="65" t="s">
        <v>671</v>
      </c>
      <c r="Y676" s="65">
        <f>SUMPRODUCT(('[2]Prog 89'!$C$5:$C$10000=A676)*'[2]Prog 89'!$E$5:$F$10000)</f>
        <v>0</v>
      </c>
      <c r="Z676" s="65">
        <f>SUMPRODUCT(('[2]Prog 89'!$C$5:$C$10000=A676)*'[2]Prog 89'!$G$5:$H$10000)</f>
        <v>0</v>
      </c>
    </row>
    <row r="677" spans="1:26" ht="12.75" customHeight="1" x14ac:dyDescent="0.25">
      <c r="A677" s="104">
        <v>25056</v>
      </c>
      <c r="B677" s="81">
        <f>VLOOKUP(A677,'[2]Pop commune'!$A$4:$G$3833,7,FALSE)</f>
        <v>24964.424803569542</v>
      </c>
      <c r="C677" s="82">
        <f>VLOOKUP(A677,'[2]Pop commune'!$A$4:$H$3833,5,FALSE)</f>
        <v>14829.696470752109</v>
      </c>
      <c r="D677" s="83">
        <f t="shared" si="21"/>
        <v>3378.2427776058103</v>
      </c>
      <c r="E677" s="83">
        <f>VLOOKUP(A677,'[2]Pop commune'!$A$4:$G$3833,6,FALSE)</f>
        <v>10134.728332817431</v>
      </c>
      <c r="F677" s="83">
        <f t="shared" si="22"/>
        <v>38984</v>
      </c>
      <c r="G677" s="83">
        <f>VLOOKUP(A677,'[2]Pop commune'!$A$4:$G$3833,4,FALSE)</f>
        <v>116952</v>
      </c>
      <c r="H677" s="105">
        <v>25</v>
      </c>
      <c r="I677" s="124">
        <v>250005964</v>
      </c>
      <c r="J677" s="104" t="s">
        <v>1383</v>
      </c>
      <c r="K677" s="104" t="s">
        <v>1383</v>
      </c>
      <c r="L677" s="104" t="s">
        <v>1383</v>
      </c>
      <c r="M677" s="104" t="s">
        <v>1384</v>
      </c>
      <c r="N677" s="104" t="s">
        <v>662</v>
      </c>
      <c r="O677" s="105">
        <v>250006079</v>
      </c>
      <c r="P677" s="104" t="s">
        <v>1385</v>
      </c>
      <c r="Q677" s="105">
        <v>3</v>
      </c>
      <c r="R677" s="65">
        <v>57</v>
      </c>
      <c r="S677" s="65">
        <v>57</v>
      </c>
      <c r="T677" s="65">
        <v>2</v>
      </c>
      <c r="U677" s="65">
        <v>2</v>
      </c>
      <c r="X677" s="65" t="s">
        <v>671</v>
      </c>
      <c r="Y677" s="65">
        <f>SUMPRODUCT(('[2]Prog 89'!$C$5:$C$10000=A677)*'[2]Prog 89'!$E$5:$F$10000)</f>
        <v>0</v>
      </c>
      <c r="Z677" s="65">
        <f>SUMPRODUCT(('[2]Prog 89'!$C$5:$C$10000=A677)*'[2]Prog 89'!$G$5:$H$10000)</f>
        <v>0</v>
      </c>
    </row>
    <row r="678" spans="1:26" ht="12.75" customHeight="1" x14ac:dyDescent="0.25">
      <c r="A678" s="64">
        <v>71096</v>
      </c>
      <c r="B678" s="81">
        <f>VLOOKUP(A678,'[2]Pop commune'!$A$4:$G$3833,7,FALSE)</f>
        <v>51</v>
      </c>
      <c r="C678" s="82">
        <f>VLOOKUP(A678,'[2]Pop commune'!$A$4:$H$3833,5,FALSE)</f>
        <v>37</v>
      </c>
      <c r="D678" s="83">
        <f t="shared" si="21"/>
        <v>14</v>
      </c>
      <c r="E678" s="83">
        <f>VLOOKUP(A678,'[2]Pop commune'!$A$4:$G$3833,6,FALSE)</f>
        <v>14</v>
      </c>
      <c r="F678" s="83">
        <f t="shared" si="22"/>
        <v>181</v>
      </c>
      <c r="G678" s="83">
        <f>VLOOKUP(A678,'[2]Pop commune'!$A$4:$G$3833,4,FALSE)</f>
        <v>181</v>
      </c>
      <c r="H678" s="64">
        <v>71</v>
      </c>
      <c r="I678" s="122">
        <v>710970716</v>
      </c>
      <c r="J678" s="65" t="s">
        <v>1386</v>
      </c>
      <c r="L678" s="103" t="s">
        <v>1380</v>
      </c>
      <c r="M678" s="65" t="s">
        <v>1372</v>
      </c>
      <c r="N678" s="65" t="s">
        <v>662</v>
      </c>
      <c r="O678" s="64">
        <v>710781477</v>
      </c>
      <c r="P678" s="94" t="s">
        <v>1373</v>
      </c>
      <c r="Q678" s="90">
        <v>1</v>
      </c>
      <c r="X678" s="65" t="s">
        <v>671</v>
      </c>
      <c r="Y678" s="65">
        <f>SUMPRODUCT(('[2]Prog 89'!$C$5:$C$10000=A678)*'[2]Prog 89'!$E$5:$F$10000)</f>
        <v>0</v>
      </c>
      <c r="Z678" s="65">
        <f>SUMPRODUCT(('[2]Prog 89'!$C$5:$C$10000=A678)*'[2]Prog 89'!$G$5:$H$10000)</f>
        <v>0</v>
      </c>
    </row>
    <row r="679" spans="1:26" ht="12.75" customHeight="1" x14ac:dyDescent="0.25">
      <c r="A679" s="64">
        <v>71098</v>
      </c>
      <c r="B679" s="81">
        <f>VLOOKUP(A679,'[2]Pop commune'!$A$4:$G$3833,7,FALSE)</f>
        <v>96.513944223107615</v>
      </c>
      <c r="C679" s="82">
        <f>VLOOKUP(A679,'[2]Pop commune'!$A$4:$H$3833,5,FALSE)</f>
        <v>56.892430278884483</v>
      </c>
      <c r="D679" s="83">
        <f t="shared" si="21"/>
        <v>39.621513944223125</v>
      </c>
      <c r="E679" s="83">
        <f>VLOOKUP(A679,'[2]Pop commune'!$A$4:$G$3833,6,FALSE)</f>
        <v>39.621513944223125</v>
      </c>
      <c r="F679" s="83">
        <f t="shared" si="22"/>
        <v>255</v>
      </c>
      <c r="G679" s="83">
        <f>VLOOKUP(A679,'[2]Pop commune'!$A$4:$G$3833,4,FALSE)</f>
        <v>255</v>
      </c>
      <c r="H679" s="64">
        <v>71</v>
      </c>
      <c r="I679" s="122">
        <v>710970716</v>
      </c>
      <c r="J679" s="65" t="s">
        <v>1387</v>
      </c>
      <c r="L679" s="103" t="s">
        <v>1380</v>
      </c>
      <c r="M679" s="65" t="s">
        <v>1372</v>
      </c>
      <c r="N679" s="65" t="s">
        <v>662</v>
      </c>
      <c r="O679" s="64">
        <v>710781477</v>
      </c>
      <c r="P679" s="94" t="s">
        <v>1373</v>
      </c>
      <c r="Q679" s="90">
        <v>1</v>
      </c>
      <c r="X679" s="65" t="s">
        <v>671</v>
      </c>
      <c r="Y679" s="65">
        <f>SUMPRODUCT(('[2]Prog 89'!$C$5:$C$10000=A679)*'[2]Prog 89'!$E$5:$F$10000)</f>
        <v>0</v>
      </c>
      <c r="Z679" s="65">
        <f>SUMPRODUCT(('[2]Prog 89'!$C$5:$C$10000=A679)*'[2]Prog 89'!$G$5:$H$10000)</f>
        <v>0</v>
      </c>
    </row>
    <row r="680" spans="1:26" ht="12.75" customHeight="1" x14ac:dyDescent="0.25">
      <c r="A680" s="64">
        <v>71129</v>
      </c>
      <c r="B680" s="81">
        <f>VLOOKUP(A680,'[2]Pop commune'!$A$4:$G$3833,7,FALSE)</f>
        <v>130.54671280276813</v>
      </c>
      <c r="C680" s="82">
        <f>VLOOKUP(A680,'[2]Pop commune'!$A$4:$H$3833,5,FALSE)</f>
        <v>73.743944636678179</v>
      </c>
      <c r="D680" s="83">
        <f t="shared" si="21"/>
        <v>56.802768166089947</v>
      </c>
      <c r="E680" s="83">
        <f>VLOOKUP(A680,'[2]Pop commune'!$A$4:$G$3833,6,FALSE)</f>
        <v>56.802768166089947</v>
      </c>
      <c r="F680" s="83">
        <f t="shared" si="22"/>
        <v>288</v>
      </c>
      <c r="G680" s="83">
        <f>VLOOKUP(A680,'[2]Pop commune'!$A$4:$G$3833,4,FALSE)</f>
        <v>288</v>
      </c>
      <c r="H680" s="64">
        <v>71</v>
      </c>
      <c r="I680" s="122">
        <v>710970716</v>
      </c>
      <c r="J680" s="65" t="s">
        <v>1388</v>
      </c>
      <c r="L680" s="103" t="s">
        <v>1371</v>
      </c>
      <c r="M680" s="65" t="s">
        <v>1372</v>
      </c>
      <c r="N680" s="65" t="s">
        <v>662</v>
      </c>
      <c r="O680" s="64">
        <v>710781477</v>
      </c>
      <c r="P680" s="94" t="s">
        <v>1373</v>
      </c>
      <c r="Q680" s="90">
        <v>1</v>
      </c>
      <c r="X680" s="65" t="s">
        <v>671</v>
      </c>
      <c r="Y680" s="65">
        <f>SUMPRODUCT(('[2]Prog 89'!$C$5:$C$10000=A680)*'[2]Prog 89'!$E$5:$F$10000)</f>
        <v>0</v>
      </c>
      <c r="Z680" s="65">
        <f>SUMPRODUCT(('[2]Prog 89'!$C$5:$C$10000=A680)*'[2]Prog 89'!$G$5:$H$10000)</f>
        <v>0</v>
      </c>
    </row>
    <row r="681" spans="1:26" ht="12.75" customHeight="1" x14ac:dyDescent="0.25">
      <c r="A681" s="64">
        <v>71140</v>
      </c>
      <c r="B681" s="81">
        <f>VLOOKUP(A681,'[2]Pop commune'!$A$4:$G$3833,7,FALSE)</f>
        <v>13.26315789473685</v>
      </c>
      <c r="C681" s="82">
        <f>VLOOKUP(A681,'[2]Pop commune'!$A$4:$H$3833,5,FALSE)</f>
        <v>8.5263157894736885</v>
      </c>
      <c r="D681" s="83">
        <f t="shared" si="21"/>
        <v>4.7368421052631602</v>
      </c>
      <c r="E681" s="83">
        <f>VLOOKUP(A681,'[2]Pop commune'!$A$4:$G$3833,6,FALSE)</f>
        <v>4.7368421052631602</v>
      </c>
      <c r="F681" s="83">
        <f t="shared" si="22"/>
        <v>36</v>
      </c>
      <c r="G681" s="83">
        <f>VLOOKUP(A681,'[2]Pop commune'!$A$4:$G$3833,4,FALSE)</f>
        <v>36</v>
      </c>
      <c r="H681" s="64">
        <v>71</v>
      </c>
      <c r="I681" s="122">
        <v>710970716</v>
      </c>
      <c r="J681" s="65" t="s">
        <v>1389</v>
      </c>
      <c r="L681" s="103" t="s">
        <v>1390</v>
      </c>
      <c r="M681" s="65" t="s">
        <v>1372</v>
      </c>
      <c r="N681" s="65" t="s">
        <v>662</v>
      </c>
      <c r="O681" s="64">
        <v>710781477</v>
      </c>
      <c r="P681" s="94" t="s">
        <v>1373</v>
      </c>
      <c r="Q681" s="90">
        <v>1</v>
      </c>
      <c r="X681" s="65" t="s">
        <v>671</v>
      </c>
      <c r="Y681" s="65">
        <f>SUMPRODUCT(('[2]Prog 89'!$C$5:$C$10000=A681)*'[2]Prog 89'!$E$5:$F$10000)</f>
        <v>0</v>
      </c>
      <c r="Z681" s="65">
        <f>SUMPRODUCT(('[2]Prog 89'!$C$5:$C$10000=A681)*'[2]Prog 89'!$G$5:$H$10000)</f>
        <v>0</v>
      </c>
    </row>
    <row r="682" spans="1:26" ht="12.75" customHeight="1" x14ac:dyDescent="0.25">
      <c r="A682" s="64">
        <v>71142</v>
      </c>
      <c r="B682" s="81">
        <f>VLOOKUP(A682,'[2]Pop commune'!$A$4:$G$3833,7,FALSE)</f>
        <v>51.432558139534891</v>
      </c>
      <c r="C682" s="82">
        <f>VLOOKUP(A682,'[2]Pop commune'!$A$4:$H$3833,5,FALSE)</f>
        <v>40.604651162790702</v>
      </c>
      <c r="D682" s="83">
        <f t="shared" si="21"/>
        <v>10.827906976744188</v>
      </c>
      <c r="E682" s="83">
        <f>VLOOKUP(A682,'[2]Pop commune'!$A$4:$G$3833,6,FALSE)</f>
        <v>10.827906976744188</v>
      </c>
      <c r="F682" s="83">
        <f t="shared" si="22"/>
        <v>194</v>
      </c>
      <c r="G682" s="83">
        <f>VLOOKUP(A682,'[2]Pop commune'!$A$4:$G$3833,4,FALSE)</f>
        <v>194</v>
      </c>
      <c r="H682" s="64">
        <v>71</v>
      </c>
      <c r="I682" s="122">
        <v>710970716</v>
      </c>
      <c r="J682" s="65" t="s">
        <v>1391</v>
      </c>
      <c r="L682" s="103" t="s">
        <v>1392</v>
      </c>
      <c r="M682" s="65" t="s">
        <v>1372</v>
      </c>
      <c r="N682" s="65" t="s">
        <v>662</v>
      </c>
      <c r="O682" s="64">
        <v>710781477</v>
      </c>
      <c r="P682" s="94" t="s">
        <v>1373</v>
      </c>
      <c r="Q682" s="90">
        <v>1</v>
      </c>
      <c r="X682" s="65" t="s">
        <v>671</v>
      </c>
      <c r="Y682" s="65">
        <f>SUMPRODUCT(('[2]Prog 89'!$C$5:$C$10000=A682)*'[2]Prog 89'!$E$5:$F$10000)</f>
        <v>0</v>
      </c>
      <c r="Z682" s="65">
        <f>SUMPRODUCT(('[2]Prog 89'!$C$5:$C$10000=A682)*'[2]Prog 89'!$G$5:$H$10000)</f>
        <v>0</v>
      </c>
    </row>
    <row r="683" spans="1:26" ht="12.75" customHeight="1" x14ac:dyDescent="0.25">
      <c r="A683" s="64">
        <v>71144</v>
      </c>
      <c r="B683" s="81">
        <f>VLOOKUP(A683,'[2]Pop commune'!$A$4:$G$3833,7,FALSE)</f>
        <v>37.593582887700549</v>
      </c>
      <c r="C683" s="82">
        <f>VLOOKUP(A683,'[2]Pop commune'!$A$4:$H$3833,5,FALSE)</f>
        <v>24.732620320855624</v>
      </c>
      <c r="D683" s="83">
        <f t="shared" si="21"/>
        <v>12.860962566844924</v>
      </c>
      <c r="E683" s="83">
        <f>VLOOKUP(A683,'[2]Pop commune'!$A$4:$G$3833,6,FALSE)</f>
        <v>12.860962566844924</v>
      </c>
      <c r="F683" s="83">
        <f t="shared" si="22"/>
        <v>185</v>
      </c>
      <c r="G683" s="83">
        <f>VLOOKUP(A683,'[2]Pop commune'!$A$4:$G$3833,4,FALSE)</f>
        <v>185</v>
      </c>
      <c r="H683" s="64">
        <v>71</v>
      </c>
      <c r="I683" s="122">
        <v>710970716</v>
      </c>
      <c r="J683" s="65" t="s">
        <v>1393</v>
      </c>
      <c r="L683" s="103" t="s">
        <v>1371</v>
      </c>
      <c r="M683" s="65" t="s">
        <v>1372</v>
      </c>
      <c r="N683" s="65" t="s">
        <v>662</v>
      </c>
      <c r="O683" s="64">
        <v>710781477</v>
      </c>
      <c r="P683" s="94" t="s">
        <v>1373</v>
      </c>
      <c r="Q683" s="90">
        <v>1</v>
      </c>
      <c r="X683" s="65" t="s">
        <v>671</v>
      </c>
      <c r="Y683" s="65">
        <f>SUMPRODUCT(('[2]Prog 89'!$C$5:$C$10000=A683)*'[2]Prog 89'!$E$5:$F$10000)</f>
        <v>0</v>
      </c>
      <c r="Z683" s="65">
        <f>SUMPRODUCT(('[2]Prog 89'!$C$5:$C$10000=A683)*'[2]Prog 89'!$G$5:$H$10000)</f>
        <v>0</v>
      </c>
    </row>
    <row r="684" spans="1:26" ht="12.75" customHeight="1" x14ac:dyDescent="0.25">
      <c r="A684" s="104">
        <v>25056</v>
      </c>
      <c r="B684" s="81">
        <f>VLOOKUP(A684,'[2]Pop commune'!$A$4:$G$3833,7,FALSE)</f>
        <v>24964.424803569542</v>
      </c>
      <c r="C684" s="82">
        <f>VLOOKUP(A684,'[2]Pop commune'!$A$4:$H$3833,5,FALSE)</f>
        <v>14829.696470752109</v>
      </c>
      <c r="D684" s="83">
        <f t="shared" si="21"/>
        <v>3378.2427776058103</v>
      </c>
      <c r="E684" s="83">
        <f>VLOOKUP(A684,'[2]Pop commune'!$A$4:$G$3833,6,FALSE)</f>
        <v>10134.728332817431</v>
      </c>
      <c r="F684" s="83">
        <f t="shared" si="22"/>
        <v>38984</v>
      </c>
      <c r="G684" s="83">
        <f>VLOOKUP(A684,'[2]Pop commune'!$A$4:$G$3833,4,FALSE)</f>
        <v>116952</v>
      </c>
      <c r="H684" s="105">
        <v>25</v>
      </c>
      <c r="I684" s="124">
        <v>250005972</v>
      </c>
      <c r="J684" s="104" t="s">
        <v>1383</v>
      </c>
      <c r="K684" s="104" t="s">
        <v>1383</v>
      </c>
      <c r="L684" s="104" t="s">
        <v>1383</v>
      </c>
      <c r="M684" s="104" t="s">
        <v>146</v>
      </c>
      <c r="N684" s="104" t="s">
        <v>662</v>
      </c>
      <c r="O684" s="105">
        <v>250007598</v>
      </c>
      <c r="P684" s="104" t="s">
        <v>309</v>
      </c>
      <c r="Q684" s="105">
        <v>3</v>
      </c>
      <c r="R684" s="65">
        <v>68</v>
      </c>
      <c r="S684" s="65">
        <v>68</v>
      </c>
      <c r="T684" s="65">
        <v>10</v>
      </c>
      <c r="U684" s="65">
        <v>10</v>
      </c>
      <c r="X684" s="65" t="s">
        <v>671</v>
      </c>
      <c r="Y684" s="65">
        <f>SUMPRODUCT(('[2]Prog 89'!$C$5:$C$10000=A684)*'[2]Prog 89'!$E$5:$F$10000)</f>
        <v>0</v>
      </c>
      <c r="Z684" s="65">
        <f>SUMPRODUCT(('[2]Prog 89'!$C$5:$C$10000=A684)*'[2]Prog 89'!$G$5:$H$10000)</f>
        <v>0</v>
      </c>
    </row>
    <row r="685" spans="1:26" ht="12.75" customHeight="1" x14ac:dyDescent="0.25">
      <c r="A685" s="64">
        <v>71162</v>
      </c>
      <c r="B685" s="81">
        <f>VLOOKUP(A685,'[2]Pop commune'!$A$4:$G$3833,7,FALSE)</f>
        <v>298.45437956204387</v>
      </c>
      <c r="C685" s="82">
        <f>VLOOKUP(A685,'[2]Pop commune'!$A$4:$H$3833,5,FALSE)</f>
        <v>202.62956204379569</v>
      </c>
      <c r="D685" s="83">
        <f t="shared" si="21"/>
        <v>95.824817518248182</v>
      </c>
      <c r="E685" s="83">
        <f>VLOOKUP(A685,'[2]Pop commune'!$A$4:$G$3833,6,FALSE)</f>
        <v>95.824817518248182</v>
      </c>
      <c r="F685" s="83">
        <f t="shared" si="22"/>
        <v>1094</v>
      </c>
      <c r="G685" s="83">
        <f>VLOOKUP(A685,'[2]Pop commune'!$A$4:$G$3833,4,FALSE)</f>
        <v>1094</v>
      </c>
      <c r="H685" s="64">
        <v>71</v>
      </c>
      <c r="I685" s="122">
        <v>710970716</v>
      </c>
      <c r="J685" s="65" t="s">
        <v>1394</v>
      </c>
      <c r="L685" s="103" t="s">
        <v>1375</v>
      </c>
      <c r="M685" s="65" t="s">
        <v>1372</v>
      </c>
      <c r="N685" s="65" t="s">
        <v>662</v>
      </c>
      <c r="O685" s="64">
        <v>710781477</v>
      </c>
      <c r="P685" s="94" t="s">
        <v>1373</v>
      </c>
      <c r="Q685" s="90">
        <v>1</v>
      </c>
      <c r="X685" s="65" t="s">
        <v>671</v>
      </c>
      <c r="Y685" s="65">
        <f>SUMPRODUCT(('[2]Prog 89'!$C$5:$C$10000=A685)*'[2]Prog 89'!$E$5:$F$10000)</f>
        <v>0</v>
      </c>
      <c r="Z685" s="65">
        <f>SUMPRODUCT(('[2]Prog 89'!$C$5:$C$10000=A685)*'[2]Prog 89'!$G$5:$H$10000)</f>
        <v>0</v>
      </c>
    </row>
    <row r="686" spans="1:26" ht="12.75" customHeight="1" x14ac:dyDescent="0.25">
      <c r="A686" s="64">
        <v>71165</v>
      </c>
      <c r="B686" s="81">
        <f>VLOOKUP(A686,'[2]Pop commune'!$A$4:$G$3833,7,FALSE)</f>
        <v>191.57802197802201</v>
      </c>
      <c r="C686" s="82">
        <f>VLOOKUP(A686,'[2]Pop commune'!$A$4:$H$3833,5,FALSE)</f>
        <v>131.70989010989013</v>
      </c>
      <c r="D686" s="83">
        <f t="shared" si="21"/>
        <v>59.868131868131876</v>
      </c>
      <c r="E686" s="83">
        <f>VLOOKUP(A686,'[2]Pop commune'!$A$4:$G$3833,6,FALSE)</f>
        <v>59.868131868131876</v>
      </c>
      <c r="F686" s="83">
        <f t="shared" si="22"/>
        <v>454</v>
      </c>
      <c r="G686" s="83">
        <f>VLOOKUP(A686,'[2]Pop commune'!$A$4:$G$3833,4,FALSE)</f>
        <v>454</v>
      </c>
      <c r="H686" s="64">
        <v>71</v>
      </c>
      <c r="I686" s="122">
        <v>710970716</v>
      </c>
      <c r="J686" s="65" t="s">
        <v>1395</v>
      </c>
      <c r="L686" s="103" t="s">
        <v>1371</v>
      </c>
      <c r="M686" s="65" t="s">
        <v>1372</v>
      </c>
      <c r="N686" s="65" t="s">
        <v>662</v>
      </c>
      <c r="O686" s="64">
        <v>710781477</v>
      </c>
      <c r="P686" s="94" t="s">
        <v>1373</v>
      </c>
      <c r="Q686" s="90">
        <v>1</v>
      </c>
      <c r="X686" s="65" t="s">
        <v>671</v>
      </c>
      <c r="Y686" s="65">
        <f>SUMPRODUCT(('[2]Prog 89'!$C$5:$C$10000=A686)*'[2]Prog 89'!$E$5:$F$10000)</f>
        <v>0</v>
      </c>
      <c r="Z686" s="65">
        <f>SUMPRODUCT(('[2]Prog 89'!$C$5:$C$10000=A686)*'[2]Prog 89'!$G$5:$H$10000)</f>
        <v>0</v>
      </c>
    </row>
    <row r="687" spans="1:26" ht="12.75" customHeight="1" x14ac:dyDescent="0.25">
      <c r="A687" s="64">
        <v>71172</v>
      </c>
      <c r="B687" s="81">
        <f>VLOOKUP(A687,'[2]Pop commune'!$A$4:$G$3833,7,FALSE)</f>
        <v>40.700000000000003</v>
      </c>
      <c r="C687" s="82">
        <f>VLOOKUP(A687,'[2]Pop commune'!$A$4:$H$3833,5,FALSE)</f>
        <v>29.7</v>
      </c>
      <c r="D687" s="83">
        <f t="shared" si="21"/>
        <v>11</v>
      </c>
      <c r="E687" s="83">
        <f>VLOOKUP(A687,'[2]Pop commune'!$A$4:$G$3833,6,FALSE)</f>
        <v>11</v>
      </c>
      <c r="F687" s="83">
        <f t="shared" si="22"/>
        <v>88</v>
      </c>
      <c r="G687" s="83">
        <f>VLOOKUP(A687,'[2]Pop commune'!$A$4:$G$3833,4,FALSE)</f>
        <v>88</v>
      </c>
      <c r="H687" s="64">
        <v>71</v>
      </c>
      <c r="I687" s="122">
        <v>710970716</v>
      </c>
      <c r="J687" s="65" t="s">
        <v>1396</v>
      </c>
      <c r="L687" s="103" t="s">
        <v>1380</v>
      </c>
      <c r="M687" s="65" t="s">
        <v>1372</v>
      </c>
      <c r="N687" s="65" t="s">
        <v>662</v>
      </c>
      <c r="O687" s="64">
        <v>710781477</v>
      </c>
      <c r="P687" s="94" t="s">
        <v>1373</v>
      </c>
      <c r="Q687" s="90">
        <v>1</v>
      </c>
      <c r="X687" s="65" t="s">
        <v>671</v>
      </c>
      <c r="Y687" s="65">
        <f>SUMPRODUCT(('[2]Prog 89'!$C$5:$C$10000=A687)*'[2]Prog 89'!$E$5:$F$10000)</f>
        <v>0</v>
      </c>
      <c r="Z687" s="65">
        <f>SUMPRODUCT(('[2]Prog 89'!$C$5:$C$10000=A687)*'[2]Prog 89'!$G$5:$H$10000)</f>
        <v>0</v>
      </c>
    </row>
    <row r="688" spans="1:26" ht="12.75" customHeight="1" x14ac:dyDescent="0.25">
      <c r="A688" s="64">
        <v>71184</v>
      </c>
      <c r="B688" s="81">
        <f>VLOOKUP(A688,'[2]Pop commune'!$A$4:$G$3833,7,FALSE)</f>
        <v>178.27077216516543</v>
      </c>
      <c r="C688" s="82">
        <f>VLOOKUP(A688,'[2]Pop commune'!$A$4:$H$3833,5,FALSE)</f>
        <v>131.63016316846517</v>
      </c>
      <c r="D688" s="83">
        <f t="shared" si="21"/>
        <v>46.640608996700244</v>
      </c>
      <c r="E688" s="83">
        <f>VLOOKUP(A688,'[2]Pop commune'!$A$4:$G$3833,6,FALSE)</f>
        <v>46.640608996700244</v>
      </c>
      <c r="F688" s="83">
        <f t="shared" si="22"/>
        <v>600.0000000000025</v>
      </c>
      <c r="G688" s="83">
        <f>VLOOKUP(A688,'[2]Pop commune'!$A$4:$G$3833,4,FALSE)</f>
        <v>600.0000000000025</v>
      </c>
      <c r="H688" s="64">
        <v>71</v>
      </c>
      <c r="I688" s="122">
        <v>710970716</v>
      </c>
      <c r="J688" s="65" t="s">
        <v>1397</v>
      </c>
      <c r="L688" s="103" t="s">
        <v>1398</v>
      </c>
      <c r="M688" s="65" t="s">
        <v>1372</v>
      </c>
      <c r="N688" s="65" t="s">
        <v>662</v>
      </c>
      <c r="O688" s="64">
        <v>710781477</v>
      </c>
      <c r="P688" s="94" t="s">
        <v>1373</v>
      </c>
      <c r="Q688" s="90">
        <v>1</v>
      </c>
      <c r="X688" s="65" t="s">
        <v>671</v>
      </c>
      <c r="Y688" s="65">
        <f>SUMPRODUCT(('[2]Prog 89'!$C$5:$C$10000=A688)*'[2]Prog 89'!$E$5:$F$10000)</f>
        <v>0</v>
      </c>
      <c r="Z688" s="65">
        <f>SUMPRODUCT(('[2]Prog 89'!$C$5:$C$10000=A688)*'[2]Prog 89'!$G$5:$H$10000)</f>
        <v>0</v>
      </c>
    </row>
    <row r="689" spans="1:26" ht="12.75" customHeight="1" x14ac:dyDescent="0.25">
      <c r="A689" s="104">
        <v>25056</v>
      </c>
      <c r="B689" s="81">
        <f>VLOOKUP(A689,'[2]Pop commune'!$A$4:$G$3833,7,FALSE)</f>
        <v>24964.424803569542</v>
      </c>
      <c r="C689" s="82">
        <f>VLOOKUP(A689,'[2]Pop commune'!$A$4:$H$3833,5,FALSE)</f>
        <v>14829.696470752109</v>
      </c>
      <c r="D689" s="83">
        <f t="shared" si="21"/>
        <v>3378.2427776058103</v>
      </c>
      <c r="E689" s="83">
        <f>VLOOKUP(A689,'[2]Pop commune'!$A$4:$G$3833,6,FALSE)</f>
        <v>10134.728332817431</v>
      </c>
      <c r="F689" s="83">
        <f t="shared" si="22"/>
        <v>38984</v>
      </c>
      <c r="G689" s="83">
        <f>VLOOKUP(A689,'[2]Pop commune'!$A$4:$G$3833,4,FALSE)</f>
        <v>116952</v>
      </c>
      <c r="H689" s="105">
        <v>25</v>
      </c>
      <c r="I689" s="124">
        <v>250011988</v>
      </c>
      <c r="J689" s="104" t="s">
        <v>1383</v>
      </c>
      <c r="K689" s="65" t="s">
        <v>4735</v>
      </c>
      <c r="L689" s="104" t="s">
        <v>1383</v>
      </c>
      <c r="M689" s="65" t="s">
        <v>1399</v>
      </c>
      <c r="N689" s="65" t="s">
        <v>662</v>
      </c>
      <c r="O689" s="64">
        <v>250019510</v>
      </c>
      <c r="P689" s="94" t="s">
        <v>1400</v>
      </c>
      <c r="Q689" s="64">
        <v>3</v>
      </c>
      <c r="R689" s="65">
        <v>218</v>
      </c>
      <c r="S689" s="65">
        <v>218</v>
      </c>
      <c r="T689" s="65">
        <v>22</v>
      </c>
      <c r="U689" s="65">
        <v>22</v>
      </c>
      <c r="V689" s="65">
        <v>26</v>
      </c>
      <c r="W689" s="65">
        <v>26</v>
      </c>
      <c r="X689" s="65" t="s">
        <v>671</v>
      </c>
      <c r="Y689" s="65">
        <f>SUMPRODUCT(('[2]Prog 89'!$C$5:$C$10000=A689)*'[2]Prog 89'!$E$5:$F$10000)</f>
        <v>0</v>
      </c>
      <c r="Z689" s="65">
        <f>SUMPRODUCT(('[2]Prog 89'!$C$5:$C$10000=A689)*'[2]Prog 89'!$G$5:$H$10000)</f>
        <v>0</v>
      </c>
    </row>
    <row r="690" spans="1:26" ht="12.75" customHeight="1" x14ac:dyDescent="0.25">
      <c r="A690" s="64">
        <v>71190</v>
      </c>
      <c r="B690" s="81">
        <f>VLOOKUP(A690,'[2]Pop commune'!$A$4:$G$3833,7,FALSE)</f>
        <v>823.78365110927575</v>
      </c>
      <c r="C690" s="82">
        <f>VLOOKUP(A690,'[2]Pop commune'!$A$4:$H$3833,5,FALSE)</f>
        <v>440.82273944738409</v>
      </c>
      <c r="D690" s="83">
        <f t="shared" si="21"/>
        <v>382.96091166189166</v>
      </c>
      <c r="E690" s="83">
        <f>VLOOKUP(A690,'[2]Pop commune'!$A$4:$G$3833,6,FALSE)</f>
        <v>382.96091166189166</v>
      </c>
      <c r="F690" s="83">
        <f t="shared" si="22"/>
        <v>2295.0000000000086</v>
      </c>
      <c r="G690" s="83">
        <f>VLOOKUP(A690,'[2]Pop commune'!$A$4:$G$3833,4,FALSE)</f>
        <v>2295.0000000000086</v>
      </c>
      <c r="H690" s="64">
        <v>71</v>
      </c>
      <c r="I690" s="122">
        <v>710970716</v>
      </c>
      <c r="J690" s="65" t="s">
        <v>1401</v>
      </c>
      <c r="L690" s="103" t="s">
        <v>1390</v>
      </c>
      <c r="M690" s="65" t="s">
        <v>1372</v>
      </c>
      <c r="N690" s="65" t="s">
        <v>662</v>
      </c>
      <c r="O690" s="64">
        <v>710781477</v>
      </c>
      <c r="P690" s="94" t="s">
        <v>1373</v>
      </c>
      <c r="Q690" s="90">
        <v>1</v>
      </c>
      <c r="X690" s="65" t="s">
        <v>671</v>
      </c>
      <c r="Y690" s="65">
        <f>SUMPRODUCT(('[2]Prog 89'!$C$5:$C$10000=A690)*'[2]Prog 89'!$E$5:$F$10000)</f>
        <v>0</v>
      </c>
      <c r="Z690" s="65">
        <f>SUMPRODUCT(('[2]Prog 89'!$C$5:$C$10000=A690)*'[2]Prog 89'!$G$5:$H$10000)</f>
        <v>0</v>
      </c>
    </row>
    <row r="691" spans="1:26" ht="12.75" customHeight="1" x14ac:dyDescent="0.25">
      <c r="A691" s="64">
        <v>71192</v>
      </c>
      <c r="B691" s="81">
        <f>VLOOKUP(A691,'[2]Pop commune'!$A$4:$G$3833,7,FALSE)</f>
        <v>701.84469577625907</v>
      </c>
      <c r="C691" s="82">
        <f>VLOOKUP(A691,'[2]Pop commune'!$A$4:$H$3833,5,FALSE)</f>
        <v>320.46821735274801</v>
      </c>
      <c r="D691" s="83">
        <f t="shared" si="21"/>
        <v>381.37647842351106</v>
      </c>
      <c r="E691" s="83">
        <f>VLOOKUP(A691,'[2]Pop commune'!$A$4:$G$3833,6,FALSE)</f>
        <v>381.37647842351106</v>
      </c>
      <c r="F691" s="83">
        <f t="shared" si="22"/>
        <v>1929</v>
      </c>
      <c r="G691" s="83">
        <f>VLOOKUP(A691,'[2]Pop commune'!$A$4:$G$3833,4,FALSE)</f>
        <v>1929</v>
      </c>
      <c r="H691" s="64">
        <v>71</v>
      </c>
      <c r="I691" s="122">
        <v>710970716</v>
      </c>
      <c r="J691" s="65" t="s">
        <v>1402</v>
      </c>
      <c r="L691" s="103" t="s">
        <v>1392</v>
      </c>
      <c r="M691" s="65" t="s">
        <v>1372</v>
      </c>
      <c r="N691" s="65" t="s">
        <v>662</v>
      </c>
      <c r="O691" s="64">
        <v>710781477</v>
      </c>
      <c r="P691" s="94" t="s">
        <v>1373</v>
      </c>
      <c r="Q691" s="90">
        <v>1</v>
      </c>
      <c r="X691" s="65" t="s">
        <v>671</v>
      </c>
      <c r="Y691" s="65">
        <f>SUMPRODUCT(('[2]Prog 89'!$C$5:$C$10000=A691)*'[2]Prog 89'!$E$5:$F$10000)</f>
        <v>0</v>
      </c>
      <c r="Z691" s="65">
        <f>SUMPRODUCT(('[2]Prog 89'!$C$5:$C$10000=A691)*'[2]Prog 89'!$G$5:$H$10000)</f>
        <v>0</v>
      </c>
    </row>
    <row r="692" spans="1:26" ht="12.75" customHeight="1" x14ac:dyDescent="0.25">
      <c r="A692" s="64">
        <v>71223</v>
      </c>
      <c r="B692" s="81">
        <f>VLOOKUP(A692,'[2]Pop commune'!$A$4:$G$3833,7,FALSE)</f>
        <v>194.16135084427759</v>
      </c>
      <c r="C692" s="82">
        <f>VLOOKUP(A692,'[2]Pop commune'!$A$4:$H$3833,5,FALSE)</f>
        <v>126.7992495309568</v>
      </c>
      <c r="D692" s="83">
        <f t="shared" si="21"/>
        <v>67.362101313320807</v>
      </c>
      <c r="E692" s="83">
        <f>VLOOKUP(A692,'[2]Pop commune'!$A$4:$G$3833,6,FALSE)</f>
        <v>67.362101313320807</v>
      </c>
      <c r="F692" s="83">
        <f t="shared" si="22"/>
        <v>528</v>
      </c>
      <c r="G692" s="83">
        <f>VLOOKUP(A692,'[2]Pop commune'!$A$4:$G$3833,4,FALSE)</f>
        <v>528</v>
      </c>
      <c r="H692" s="64">
        <v>71</v>
      </c>
      <c r="I692" s="122">
        <v>710970716</v>
      </c>
      <c r="J692" s="65" t="s">
        <v>1403</v>
      </c>
      <c r="L692" s="103" t="s">
        <v>1392</v>
      </c>
      <c r="M692" s="65" t="s">
        <v>1372</v>
      </c>
      <c r="N692" s="65" t="s">
        <v>662</v>
      </c>
      <c r="O692" s="64">
        <v>710781477</v>
      </c>
      <c r="P692" s="94" t="s">
        <v>1373</v>
      </c>
      <c r="Q692" s="90">
        <v>1</v>
      </c>
      <c r="X692" s="65" t="s">
        <v>671</v>
      </c>
      <c r="Y692" s="65">
        <f>SUMPRODUCT(('[2]Prog 89'!$C$5:$C$10000=A692)*'[2]Prog 89'!$E$5:$F$10000)</f>
        <v>0</v>
      </c>
      <c r="Z692" s="65">
        <f>SUMPRODUCT(('[2]Prog 89'!$C$5:$C$10000=A692)*'[2]Prog 89'!$G$5:$H$10000)</f>
        <v>0</v>
      </c>
    </row>
    <row r="693" spans="1:26" ht="12.75" customHeight="1" x14ac:dyDescent="0.25">
      <c r="A693" s="64">
        <v>71237</v>
      </c>
      <c r="B693" s="81">
        <f>VLOOKUP(A693,'[2]Pop commune'!$A$4:$G$3833,7,FALSE)</f>
        <v>153</v>
      </c>
      <c r="C693" s="82">
        <f>VLOOKUP(A693,'[2]Pop commune'!$A$4:$H$3833,5,FALSE)</f>
        <v>90</v>
      </c>
      <c r="D693" s="83">
        <f t="shared" si="21"/>
        <v>63</v>
      </c>
      <c r="E693" s="83">
        <f>VLOOKUP(A693,'[2]Pop commune'!$A$4:$G$3833,6,FALSE)</f>
        <v>63</v>
      </c>
      <c r="F693" s="83">
        <f t="shared" si="22"/>
        <v>545</v>
      </c>
      <c r="G693" s="83">
        <f>VLOOKUP(A693,'[2]Pop commune'!$A$4:$G$3833,4,FALSE)</f>
        <v>545</v>
      </c>
      <c r="H693" s="64">
        <v>71</v>
      </c>
      <c r="I693" s="122">
        <v>710970716</v>
      </c>
      <c r="J693" s="65" t="s">
        <v>1404</v>
      </c>
      <c r="L693" s="103" t="s">
        <v>1371</v>
      </c>
      <c r="M693" s="65" t="s">
        <v>1372</v>
      </c>
      <c r="N693" s="65" t="s">
        <v>662</v>
      </c>
      <c r="O693" s="64">
        <v>710781477</v>
      </c>
      <c r="P693" s="94" t="s">
        <v>1373</v>
      </c>
      <c r="Q693" s="90">
        <v>1</v>
      </c>
      <c r="X693" s="65" t="s">
        <v>671</v>
      </c>
      <c r="Y693" s="65">
        <f>SUMPRODUCT(('[2]Prog 89'!$C$5:$C$10000=A693)*'[2]Prog 89'!$E$5:$F$10000)</f>
        <v>0</v>
      </c>
      <c r="Z693" s="65">
        <f>SUMPRODUCT(('[2]Prog 89'!$C$5:$C$10000=A693)*'[2]Prog 89'!$G$5:$H$10000)</f>
        <v>0</v>
      </c>
    </row>
    <row r="694" spans="1:26" ht="12.75" customHeight="1" x14ac:dyDescent="0.25">
      <c r="A694" s="64">
        <v>71251</v>
      </c>
      <c r="B694" s="81">
        <f>VLOOKUP(A694,'[2]Pop commune'!$A$4:$G$3833,7,FALSE)</f>
        <v>189.54638421999005</v>
      </c>
      <c r="C694" s="82">
        <f>VLOOKUP(A694,'[2]Pop commune'!$A$4:$H$3833,5,FALSE)</f>
        <v>127.77156578230924</v>
      </c>
      <c r="D694" s="83">
        <f t="shared" si="21"/>
        <v>61.7748184376808</v>
      </c>
      <c r="E694" s="83">
        <f>VLOOKUP(A694,'[2]Pop commune'!$A$4:$G$3833,6,FALSE)</f>
        <v>61.7748184376808</v>
      </c>
      <c r="F694" s="83">
        <f t="shared" si="22"/>
        <v>609</v>
      </c>
      <c r="G694" s="83">
        <f>VLOOKUP(A694,'[2]Pop commune'!$A$4:$G$3833,4,FALSE)</f>
        <v>609</v>
      </c>
      <c r="H694" s="64">
        <v>71</v>
      </c>
      <c r="I694" s="122">
        <v>710970716</v>
      </c>
      <c r="J694" s="65" t="s">
        <v>1405</v>
      </c>
      <c r="L694" s="103" t="s">
        <v>1380</v>
      </c>
      <c r="M694" s="65" t="s">
        <v>1372</v>
      </c>
      <c r="N694" s="65" t="s">
        <v>662</v>
      </c>
      <c r="O694" s="64">
        <v>710781477</v>
      </c>
      <c r="P694" s="94" t="s">
        <v>1373</v>
      </c>
      <c r="Q694" s="90">
        <v>1</v>
      </c>
      <c r="X694" s="65" t="s">
        <v>671</v>
      </c>
      <c r="Y694" s="65">
        <f>SUMPRODUCT(('[2]Prog 89'!$C$5:$C$10000=A694)*'[2]Prog 89'!$E$5:$F$10000)</f>
        <v>0</v>
      </c>
      <c r="Z694" s="65">
        <f>SUMPRODUCT(('[2]Prog 89'!$C$5:$C$10000=A694)*'[2]Prog 89'!$G$5:$H$10000)</f>
        <v>0</v>
      </c>
    </row>
    <row r="695" spans="1:26" ht="12.75" customHeight="1" x14ac:dyDescent="0.25">
      <c r="A695" s="64">
        <v>71266</v>
      </c>
      <c r="B695" s="81">
        <f>VLOOKUP(A695,'[2]Pop commune'!$A$4:$G$3833,7,FALSE)</f>
        <v>124.94413407821234</v>
      </c>
      <c r="C695" s="82">
        <f>VLOOKUP(A695,'[2]Pop commune'!$A$4:$H$3833,5,FALSE)</f>
        <v>63.463687150838012</v>
      </c>
      <c r="D695" s="83">
        <f t="shared" si="21"/>
        <v>61.480446927374331</v>
      </c>
      <c r="E695" s="83">
        <f>VLOOKUP(A695,'[2]Pop commune'!$A$4:$G$3833,6,FALSE)</f>
        <v>61.480446927374331</v>
      </c>
      <c r="F695" s="83">
        <f t="shared" si="22"/>
        <v>355</v>
      </c>
      <c r="G695" s="83">
        <f>VLOOKUP(A695,'[2]Pop commune'!$A$4:$G$3833,4,FALSE)</f>
        <v>355</v>
      </c>
      <c r="H695" s="64">
        <v>71</v>
      </c>
      <c r="I695" s="122">
        <v>710970716</v>
      </c>
      <c r="J695" s="65" t="s">
        <v>1406</v>
      </c>
      <c r="L695" s="103" t="s">
        <v>1371</v>
      </c>
      <c r="M695" s="65" t="s">
        <v>1372</v>
      </c>
      <c r="N695" s="65" t="s">
        <v>662</v>
      </c>
      <c r="O695" s="64">
        <v>710781477</v>
      </c>
      <c r="P695" s="94" t="s">
        <v>1373</v>
      </c>
      <c r="Q695" s="90">
        <v>1</v>
      </c>
      <c r="X695" s="65" t="s">
        <v>671</v>
      </c>
      <c r="Y695" s="65">
        <f>SUMPRODUCT(('[2]Prog 89'!$C$5:$C$10000=A695)*'[2]Prog 89'!$E$5:$F$10000)</f>
        <v>0</v>
      </c>
      <c r="Z695" s="65">
        <f>SUMPRODUCT(('[2]Prog 89'!$C$5:$C$10000=A695)*'[2]Prog 89'!$G$5:$H$10000)</f>
        <v>0</v>
      </c>
    </row>
    <row r="696" spans="1:26" ht="12.75" customHeight="1" x14ac:dyDescent="0.25">
      <c r="A696" s="64">
        <v>71297</v>
      </c>
      <c r="B696" s="81">
        <f>VLOOKUP(A696,'[2]Pop commune'!$A$4:$G$3833,7,FALSE)</f>
        <v>289.88481675392643</v>
      </c>
      <c r="C696" s="82">
        <f>VLOOKUP(A696,'[2]Pop commune'!$A$4:$H$3833,5,FALSE)</f>
        <v>174.13219895287941</v>
      </c>
      <c r="D696" s="83">
        <f t="shared" si="21"/>
        <v>115.75261780104699</v>
      </c>
      <c r="E696" s="83">
        <f>VLOOKUP(A696,'[2]Pop commune'!$A$4:$G$3833,6,FALSE)</f>
        <v>115.75261780104699</v>
      </c>
      <c r="F696" s="83">
        <f t="shared" si="22"/>
        <v>768.9999999999992</v>
      </c>
      <c r="G696" s="83">
        <f>VLOOKUP(A696,'[2]Pop commune'!$A$4:$G$3833,4,FALSE)</f>
        <v>768.9999999999992</v>
      </c>
      <c r="H696" s="64">
        <v>71</v>
      </c>
      <c r="I696" s="122">
        <v>710970716</v>
      </c>
      <c r="J696" s="65" t="s">
        <v>1407</v>
      </c>
      <c r="L696" s="103" t="s">
        <v>1380</v>
      </c>
      <c r="M696" s="65" t="s">
        <v>1372</v>
      </c>
      <c r="N696" s="65" t="s">
        <v>662</v>
      </c>
      <c r="O696" s="64">
        <v>710781477</v>
      </c>
      <c r="P696" s="94" t="s">
        <v>1373</v>
      </c>
      <c r="Q696" s="90">
        <v>1</v>
      </c>
      <c r="X696" s="65" t="s">
        <v>671</v>
      </c>
      <c r="Y696" s="65">
        <f>SUMPRODUCT(('[2]Prog 89'!$C$5:$C$10000=A696)*'[2]Prog 89'!$E$5:$F$10000)</f>
        <v>0</v>
      </c>
      <c r="Z696" s="65">
        <f>SUMPRODUCT(('[2]Prog 89'!$C$5:$C$10000=A696)*'[2]Prog 89'!$G$5:$H$10000)</f>
        <v>0</v>
      </c>
    </row>
    <row r="697" spans="1:26" ht="12.75" customHeight="1" x14ac:dyDescent="0.25">
      <c r="A697" s="64">
        <v>71313</v>
      </c>
      <c r="B697" s="81">
        <f>VLOOKUP(A697,'[2]Pop commune'!$A$4:$G$3833,7,FALSE)</f>
        <v>85</v>
      </c>
      <c r="C697" s="82">
        <f>VLOOKUP(A697,'[2]Pop commune'!$A$4:$H$3833,5,FALSE)</f>
        <v>61</v>
      </c>
      <c r="D697" s="83">
        <f t="shared" si="21"/>
        <v>24</v>
      </c>
      <c r="E697" s="83">
        <f>VLOOKUP(A697,'[2]Pop commune'!$A$4:$G$3833,6,FALSE)</f>
        <v>24</v>
      </c>
      <c r="F697" s="83">
        <f t="shared" si="22"/>
        <v>390</v>
      </c>
      <c r="G697" s="83">
        <f>VLOOKUP(A697,'[2]Pop commune'!$A$4:$G$3833,4,FALSE)</f>
        <v>390</v>
      </c>
      <c r="H697" s="64">
        <v>71</v>
      </c>
      <c r="I697" s="122">
        <v>710970716</v>
      </c>
      <c r="J697" s="65" t="s">
        <v>1408</v>
      </c>
      <c r="L697" s="103" t="s">
        <v>1398</v>
      </c>
      <c r="M697" s="65" t="s">
        <v>1372</v>
      </c>
      <c r="N697" s="65" t="s">
        <v>662</v>
      </c>
      <c r="O697" s="64">
        <v>710781477</v>
      </c>
      <c r="P697" s="94" t="s">
        <v>1373</v>
      </c>
      <c r="Q697" s="90">
        <v>1</v>
      </c>
      <c r="V697" s="97"/>
      <c r="W697" s="97"/>
      <c r="X697" s="65" t="s">
        <v>671</v>
      </c>
      <c r="Y697" s="65">
        <f>SUMPRODUCT(('[2]Prog 89'!$C$5:$C$10000=A697)*'[2]Prog 89'!$E$5:$F$10000)</f>
        <v>0</v>
      </c>
      <c r="Z697" s="65">
        <f>SUMPRODUCT(('[2]Prog 89'!$C$5:$C$10000=A697)*'[2]Prog 89'!$G$5:$H$10000)</f>
        <v>0</v>
      </c>
    </row>
    <row r="698" spans="1:26" ht="12.75" customHeight="1" x14ac:dyDescent="0.25">
      <c r="A698" s="64">
        <v>71322</v>
      </c>
      <c r="B698" s="81">
        <f>VLOOKUP(A698,'[2]Pop commune'!$A$4:$G$3833,7,FALSE)</f>
        <v>22</v>
      </c>
      <c r="C698" s="82">
        <f>VLOOKUP(A698,'[2]Pop commune'!$A$4:$H$3833,5,FALSE)</f>
        <v>15</v>
      </c>
      <c r="D698" s="83">
        <f t="shared" si="21"/>
        <v>7</v>
      </c>
      <c r="E698" s="83">
        <f>VLOOKUP(A698,'[2]Pop commune'!$A$4:$G$3833,6,FALSE)</f>
        <v>7</v>
      </c>
      <c r="F698" s="83">
        <f t="shared" si="22"/>
        <v>74</v>
      </c>
      <c r="G698" s="83">
        <f>VLOOKUP(A698,'[2]Pop commune'!$A$4:$G$3833,4,FALSE)</f>
        <v>74</v>
      </c>
      <c r="H698" s="64">
        <v>71</v>
      </c>
      <c r="I698" s="122">
        <v>710970716</v>
      </c>
      <c r="J698" s="65" t="s">
        <v>1409</v>
      </c>
      <c r="L698" s="103" t="s">
        <v>1390</v>
      </c>
      <c r="M698" s="65" t="s">
        <v>1372</v>
      </c>
      <c r="N698" s="65" t="s">
        <v>662</v>
      </c>
      <c r="O698" s="64">
        <v>710781477</v>
      </c>
      <c r="P698" s="94" t="s">
        <v>1373</v>
      </c>
      <c r="Q698" s="90">
        <v>1</v>
      </c>
      <c r="X698" s="65" t="s">
        <v>671</v>
      </c>
      <c r="Y698" s="65">
        <f>SUMPRODUCT(('[2]Prog 89'!$C$5:$C$10000=A698)*'[2]Prog 89'!$E$5:$F$10000)</f>
        <v>0</v>
      </c>
      <c r="Z698" s="65">
        <f>SUMPRODUCT(('[2]Prog 89'!$C$5:$C$10000=A698)*'[2]Prog 89'!$G$5:$H$10000)</f>
        <v>0</v>
      </c>
    </row>
    <row r="699" spans="1:26" ht="12.75" customHeight="1" x14ac:dyDescent="0.25">
      <c r="A699" s="64">
        <v>71349</v>
      </c>
      <c r="B699" s="81">
        <f>VLOOKUP(A699,'[2]Pop commune'!$A$4:$G$3833,7,FALSE)</f>
        <v>17</v>
      </c>
      <c r="C699" s="82">
        <f>VLOOKUP(A699,'[2]Pop commune'!$A$4:$H$3833,5,FALSE)</f>
        <v>9</v>
      </c>
      <c r="D699" s="83">
        <f t="shared" si="21"/>
        <v>8</v>
      </c>
      <c r="E699" s="83">
        <f>VLOOKUP(A699,'[2]Pop commune'!$A$4:$G$3833,6,FALSE)</f>
        <v>8</v>
      </c>
      <c r="F699" s="83">
        <f t="shared" si="22"/>
        <v>52</v>
      </c>
      <c r="G699" s="83">
        <f>VLOOKUP(A699,'[2]Pop commune'!$A$4:$G$3833,4,FALSE)</f>
        <v>52</v>
      </c>
      <c r="H699" s="64">
        <v>71</v>
      </c>
      <c r="I699" s="122">
        <v>710970716</v>
      </c>
      <c r="J699" s="65" t="s">
        <v>1410</v>
      </c>
      <c r="L699" s="103" t="s">
        <v>1371</v>
      </c>
      <c r="M699" s="65" t="s">
        <v>1372</v>
      </c>
      <c r="N699" s="65" t="s">
        <v>662</v>
      </c>
      <c r="O699" s="64">
        <v>710781477</v>
      </c>
      <c r="P699" s="94" t="s">
        <v>1373</v>
      </c>
      <c r="Q699" s="90">
        <v>1</v>
      </c>
      <c r="X699" s="65" t="s">
        <v>671</v>
      </c>
      <c r="Y699" s="65">
        <f>SUMPRODUCT(('[2]Prog 89'!$C$5:$C$10000=A699)*'[2]Prog 89'!$E$5:$F$10000)</f>
        <v>0</v>
      </c>
      <c r="Z699" s="65">
        <f>SUMPRODUCT(('[2]Prog 89'!$C$5:$C$10000=A699)*'[2]Prog 89'!$G$5:$H$10000)</f>
        <v>0</v>
      </c>
    </row>
    <row r="700" spans="1:26" ht="12.75" customHeight="1" x14ac:dyDescent="0.25">
      <c r="A700" s="64">
        <v>71368</v>
      </c>
      <c r="B700" s="81">
        <f>VLOOKUP(A700,'[2]Pop commune'!$A$4:$G$3833,7,FALSE)</f>
        <v>89.855243208472189</v>
      </c>
      <c r="C700" s="82">
        <f>VLOOKUP(A700,'[2]Pop commune'!$A$4:$H$3833,5,FALSE)</f>
        <v>59.24521530228936</v>
      </c>
      <c r="D700" s="83">
        <f t="shared" si="21"/>
        <v>30.610027906182836</v>
      </c>
      <c r="E700" s="83">
        <f>VLOOKUP(A700,'[2]Pop commune'!$A$4:$G$3833,6,FALSE)</f>
        <v>30.610027906182836</v>
      </c>
      <c r="F700" s="83">
        <f t="shared" si="22"/>
        <v>315</v>
      </c>
      <c r="G700" s="83">
        <f>VLOOKUP(A700,'[2]Pop commune'!$A$4:$G$3833,4,FALSE)</f>
        <v>315</v>
      </c>
      <c r="H700" s="64">
        <v>71</v>
      </c>
      <c r="I700" s="122">
        <v>710970716</v>
      </c>
      <c r="J700" s="65" t="s">
        <v>1411</v>
      </c>
      <c r="L700" s="103" t="s">
        <v>1371</v>
      </c>
      <c r="M700" s="65" t="s">
        <v>1372</v>
      </c>
      <c r="N700" s="65" t="s">
        <v>662</v>
      </c>
      <c r="O700" s="64">
        <v>710781477</v>
      </c>
      <c r="P700" s="94" t="s">
        <v>1373</v>
      </c>
      <c r="Q700" s="90">
        <v>1</v>
      </c>
      <c r="X700" s="65" t="s">
        <v>671</v>
      </c>
      <c r="Y700" s="65">
        <f>SUMPRODUCT(('[2]Prog 89'!$C$5:$C$10000=A700)*'[2]Prog 89'!$E$5:$F$10000)</f>
        <v>0</v>
      </c>
      <c r="Z700" s="65">
        <f>SUMPRODUCT(('[2]Prog 89'!$C$5:$C$10000=A700)*'[2]Prog 89'!$G$5:$H$10000)</f>
        <v>0</v>
      </c>
    </row>
    <row r="701" spans="1:26" ht="12.75" customHeight="1" x14ac:dyDescent="0.25">
      <c r="A701" s="64">
        <v>71376</v>
      </c>
      <c r="B701" s="81">
        <f>VLOOKUP(A701,'[2]Pop commune'!$A$4:$G$3833,7,FALSE)</f>
        <v>116.25830258302582</v>
      </c>
      <c r="C701" s="82">
        <f>VLOOKUP(A701,'[2]Pop commune'!$A$4:$H$3833,5,FALSE)</f>
        <v>71.922509225092256</v>
      </c>
      <c r="D701" s="83">
        <f t="shared" si="21"/>
        <v>44.335793357933575</v>
      </c>
      <c r="E701" s="83">
        <f>VLOOKUP(A701,'[2]Pop commune'!$A$4:$G$3833,6,FALSE)</f>
        <v>44.335793357933575</v>
      </c>
      <c r="F701" s="83">
        <f t="shared" si="22"/>
        <v>267</v>
      </c>
      <c r="G701" s="83">
        <f>VLOOKUP(A701,'[2]Pop commune'!$A$4:$G$3833,4,FALSE)</f>
        <v>267</v>
      </c>
      <c r="H701" s="64">
        <v>71</v>
      </c>
      <c r="I701" s="122">
        <v>710970716</v>
      </c>
      <c r="J701" s="65" t="s">
        <v>1412</v>
      </c>
      <c r="L701" s="103" t="s">
        <v>1371</v>
      </c>
      <c r="M701" s="65" t="s">
        <v>1372</v>
      </c>
      <c r="N701" s="65" t="s">
        <v>662</v>
      </c>
      <c r="O701" s="64">
        <v>710781477</v>
      </c>
      <c r="P701" s="94" t="s">
        <v>1373</v>
      </c>
      <c r="Q701" s="90">
        <v>1</v>
      </c>
      <c r="X701" s="65" t="s">
        <v>671</v>
      </c>
      <c r="Y701" s="65">
        <f>SUMPRODUCT(('[2]Prog 89'!$C$5:$C$10000=A701)*'[2]Prog 89'!$E$5:$F$10000)</f>
        <v>0</v>
      </c>
      <c r="Z701" s="65">
        <f>SUMPRODUCT(('[2]Prog 89'!$C$5:$C$10000=A701)*'[2]Prog 89'!$G$5:$H$10000)</f>
        <v>0</v>
      </c>
    </row>
    <row r="702" spans="1:26" ht="12.75" customHeight="1" x14ac:dyDescent="0.25">
      <c r="A702" s="64">
        <v>71407</v>
      </c>
      <c r="B702" s="81">
        <f>VLOOKUP(A702,'[2]Pop commune'!$A$4:$G$3833,7,FALSE)</f>
        <v>87</v>
      </c>
      <c r="C702" s="82">
        <f>VLOOKUP(A702,'[2]Pop commune'!$A$4:$H$3833,5,FALSE)</f>
        <v>58</v>
      </c>
      <c r="D702" s="83">
        <f t="shared" si="21"/>
        <v>29</v>
      </c>
      <c r="E702" s="83">
        <f>VLOOKUP(A702,'[2]Pop commune'!$A$4:$G$3833,6,FALSE)</f>
        <v>29</v>
      </c>
      <c r="F702" s="83">
        <f t="shared" si="22"/>
        <v>241</v>
      </c>
      <c r="G702" s="83">
        <f>VLOOKUP(A702,'[2]Pop commune'!$A$4:$G$3833,4,FALSE)</f>
        <v>241</v>
      </c>
      <c r="H702" s="64">
        <v>71</v>
      </c>
      <c r="I702" s="122">
        <v>710970716</v>
      </c>
      <c r="J702" s="65" t="s">
        <v>1413</v>
      </c>
      <c r="L702" s="103" t="s">
        <v>1392</v>
      </c>
      <c r="M702" s="65" t="s">
        <v>1372</v>
      </c>
      <c r="N702" s="65" t="s">
        <v>662</v>
      </c>
      <c r="O702" s="64">
        <v>710781477</v>
      </c>
      <c r="P702" s="94" t="s">
        <v>1373</v>
      </c>
      <c r="Q702" s="90">
        <v>1</v>
      </c>
      <c r="X702" s="65" t="s">
        <v>671</v>
      </c>
      <c r="Y702" s="65">
        <f>SUMPRODUCT(('[2]Prog 89'!$C$5:$C$10000=A702)*'[2]Prog 89'!$E$5:$F$10000)</f>
        <v>0</v>
      </c>
      <c r="Z702" s="65">
        <f>SUMPRODUCT(('[2]Prog 89'!$C$5:$C$10000=A702)*'[2]Prog 89'!$G$5:$H$10000)</f>
        <v>0</v>
      </c>
    </row>
    <row r="703" spans="1:26" ht="12.75" customHeight="1" x14ac:dyDescent="0.25">
      <c r="A703" s="64">
        <v>71411</v>
      </c>
      <c r="B703" s="81">
        <f>VLOOKUP(A703,'[2]Pop commune'!$A$4:$G$3833,7,FALSE)</f>
        <v>37</v>
      </c>
      <c r="C703" s="82">
        <f>VLOOKUP(A703,'[2]Pop commune'!$A$4:$H$3833,5,FALSE)</f>
        <v>32</v>
      </c>
      <c r="D703" s="83">
        <f t="shared" si="21"/>
        <v>5</v>
      </c>
      <c r="E703" s="83">
        <f>VLOOKUP(A703,'[2]Pop commune'!$A$4:$G$3833,6,FALSE)</f>
        <v>5</v>
      </c>
      <c r="F703" s="83">
        <f t="shared" si="22"/>
        <v>148</v>
      </c>
      <c r="G703" s="83">
        <f>VLOOKUP(A703,'[2]Pop commune'!$A$4:$G$3833,4,FALSE)</f>
        <v>148</v>
      </c>
      <c r="H703" s="64">
        <v>71</v>
      </c>
      <c r="I703" s="122">
        <v>710970716</v>
      </c>
      <c r="J703" s="65" t="s">
        <v>1414</v>
      </c>
      <c r="L703" s="103" t="s">
        <v>1380</v>
      </c>
      <c r="M703" s="65" t="s">
        <v>1372</v>
      </c>
      <c r="N703" s="65" t="s">
        <v>662</v>
      </c>
      <c r="O703" s="64">
        <v>710781477</v>
      </c>
      <c r="P703" s="94" t="s">
        <v>1373</v>
      </c>
      <c r="Q703" s="90">
        <v>1</v>
      </c>
      <c r="X703" s="65" t="s">
        <v>671</v>
      </c>
      <c r="Y703" s="65">
        <f>SUMPRODUCT(('[2]Prog 89'!$C$5:$C$10000=A703)*'[2]Prog 89'!$E$5:$F$10000)</f>
        <v>0</v>
      </c>
      <c r="Z703" s="65">
        <f>SUMPRODUCT(('[2]Prog 89'!$C$5:$C$10000=A703)*'[2]Prog 89'!$G$5:$H$10000)</f>
        <v>0</v>
      </c>
    </row>
    <row r="704" spans="1:26" ht="12.75" customHeight="1" x14ac:dyDescent="0.25">
      <c r="A704" s="64">
        <v>71414</v>
      </c>
      <c r="B704" s="81">
        <f>VLOOKUP(A704,'[2]Pop commune'!$A$4:$G$3833,7,FALSE)</f>
        <v>158.97131147541037</v>
      </c>
      <c r="C704" s="82">
        <f>VLOOKUP(A704,'[2]Pop commune'!$A$4:$H$3833,5,FALSE)</f>
        <v>116.71311475409875</v>
      </c>
      <c r="D704" s="83">
        <f t="shared" si="21"/>
        <v>42.25819672131162</v>
      </c>
      <c r="E704" s="83">
        <f>VLOOKUP(A704,'[2]Pop commune'!$A$4:$G$3833,6,FALSE)</f>
        <v>42.25819672131162</v>
      </c>
      <c r="F704" s="83">
        <f t="shared" si="22"/>
        <v>491.00000000000171</v>
      </c>
      <c r="G704" s="83">
        <f>VLOOKUP(A704,'[2]Pop commune'!$A$4:$G$3833,4,FALSE)</f>
        <v>491.00000000000171</v>
      </c>
      <c r="H704" s="64">
        <v>71</v>
      </c>
      <c r="I704" s="122">
        <v>710970716</v>
      </c>
      <c r="J704" s="65" t="s">
        <v>1415</v>
      </c>
      <c r="L704" s="103" t="s">
        <v>1398</v>
      </c>
      <c r="M704" s="65" t="s">
        <v>1372</v>
      </c>
      <c r="N704" s="65" t="s">
        <v>662</v>
      </c>
      <c r="O704" s="64">
        <v>710781477</v>
      </c>
      <c r="P704" s="94" t="s">
        <v>1373</v>
      </c>
      <c r="Q704" s="90">
        <v>1</v>
      </c>
      <c r="X704" s="65" t="s">
        <v>671</v>
      </c>
      <c r="Y704" s="65">
        <f>SUMPRODUCT(('[2]Prog 89'!$C$5:$C$10000=A704)*'[2]Prog 89'!$E$5:$F$10000)</f>
        <v>0</v>
      </c>
      <c r="Z704" s="65">
        <f>SUMPRODUCT(('[2]Prog 89'!$C$5:$C$10000=A704)*'[2]Prog 89'!$G$5:$H$10000)</f>
        <v>0</v>
      </c>
    </row>
    <row r="705" spans="1:26" ht="12.75" customHeight="1" x14ac:dyDescent="0.25">
      <c r="A705" s="105">
        <v>71040</v>
      </c>
      <c r="B705" s="81">
        <f>VLOOKUP(A705,'[2]Pop commune'!$A$4:$G$3833,7,FALSE)</f>
        <v>2002.3947577388294</v>
      </c>
      <c r="C705" s="82">
        <f>VLOOKUP(A705,'[2]Pop commune'!$A$4:$H$3833,5,FALSE)</f>
        <v>1382.7471414288243</v>
      </c>
      <c r="D705" s="83">
        <f t="shared" si="21"/>
        <v>309.82380815500255</v>
      </c>
      <c r="E705" s="83">
        <f>VLOOKUP(A705,'[2]Pop commune'!$A$4:$G$3833,6,FALSE)</f>
        <v>619.64761631000511</v>
      </c>
      <c r="F705" s="83">
        <f t="shared" si="22"/>
        <v>3257.5</v>
      </c>
      <c r="G705" s="83">
        <f>VLOOKUP(A705,'[2]Pop commune'!$A$4:$G$3833,4,FALSE)</f>
        <v>6515</v>
      </c>
      <c r="H705" s="64">
        <v>71</v>
      </c>
      <c r="I705" s="122">
        <v>710977794</v>
      </c>
      <c r="J705" s="65" t="s">
        <v>1416</v>
      </c>
      <c r="K705" s="65" t="s">
        <v>4726</v>
      </c>
      <c r="L705" s="103" t="s">
        <v>1417</v>
      </c>
      <c r="M705" s="65" t="s">
        <v>1418</v>
      </c>
      <c r="N705" s="65" t="s">
        <v>662</v>
      </c>
      <c r="O705" s="64">
        <v>750050759</v>
      </c>
      <c r="P705" s="106" t="s">
        <v>1419</v>
      </c>
      <c r="Q705" s="107">
        <v>2</v>
      </c>
      <c r="W705" s="65">
        <v>5</v>
      </c>
      <c r="X705" s="65" t="s">
        <v>671</v>
      </c>
      <c r="Y705" s="65">
        <f>SUMPRODUCT(('[2]Prog 89'!$C$5:$C$10000=A705)*'[2]Prog 89'!$E$5:$F$10000)</f>
        <v>0</v>
      </c>
      <c r="Z705" s="65">
        <f>SUMPRODUCT(('[2]Prog 89'!$C$5:$C$10000=A705)*'[2]Prog 89'!$G$5:$H$10000)</f>
        <v>0</v>
      </c>
    </row>
    <row r="706" spans="1:26" ht="12.75" customHeight="1" x14ac:dyDescent="0.25">
      <c r="A706" s="64">
        <v>71438</v>
      </c>
      <c r="B706" s="81">
        <f>VLOOKUP(A706,'[2]Pop commune'!$A$4:$G$3833,7,FALSE)</f>
        <v>166.23925233644886</v>
      </c>
      <c r="C706" s="82">
        <f>VLOOKUP(A706,'[2]Pop commune'!$A$4:$H$3833,5,FALSE)</f>
        <v>109.8</v>
      </c>
      <c r="D706" s="83">
        <f t="shared" si="21"/>
        <v>56.439252336448853</v>
      </c>
      <c r="E706" s="83">
        <f>VLOOKUP(A706,'[2]Pop commune'!$A$4:$G$3833,6,FALSE)</f>
        <v>56.439252336448853</v>
      </c>
      <c r="F706" s="83">
        <f t="shared" si="22"/>
        <v>549.0000000000025</v>
      </c>
      <c r="G706" s="83">
        <f>VLOOKUP(A706,'[2]Pop commune'!$A$4:$G$3833,4,FALSE)</f>
        <v>549.0000000000025</v>
      </c>
      <c r="H706" s="64">
        <v>71</v>
      </c>
      <c r="I706" s="122">
        <v>710970716</v>
      </c>
      <c r="J706" s="65" t="s">
        <v>1420</v>
      </c>
      <c r="L706" s="103" t="s">
        <v>1390</v>
      </c>
      <c r="M706" s="65" t="s">
        <v>1372</v>
      </c>
      <c r="N706" s="65" t="s">
        <v>662</v>
      </c>
      <c r="O706" s="64">
        <v>710781477</v>
      </c>
      <c r="P706" s="94" t="s">
        <v>1373</v>
      </c>
      <c r="Q706" s="90">
        <v>1</v>
      </c>
      <c r="X706" s="65" t="s">
        <v>671</v>
      </c>
      <c r="Y706" s="65">
        <f>SUMPRODUCT(('[2]Prog 89'!$C$5:$C$10000=A706)*'[2]Prog 89'!$E$5:$F$10000)</f>
        <v>0</v>
      </c>
      <c r="Z706" s="65">
        <f>SUMPRODUCT(('[2]Prog 89'!$C$5:$C$10000=A706)*'[2]Prog 89'!$G$5:$H$10000)</f>
        <v>0</v>
      </c>
    </row>
    <row r="707" spans="1:26" ht="12.75" customHeight="1" x14ac:dyDescent="0.25">
      <c r="A707" s="64">
        <v>71440</v>
      </c>
      <c r="B707" s="81">
        <f>VLOOKUP(A707,'[2]Pop commune'!$A$4:$G$3833,7,FALSE)</f>
        <v>145</v>
      </c>
      <c r="C707" s="82">
        <f>VLOOKUP(A707,'[2]Pop commune'!$A$4:$H$3833,5,FALSE)</f>
        <v>91</v>
      </c>
      <c r="D707" s="83">
        <f t="shared" si="21"/>
        <v>54</v>
      </c>
      <c r="E707" s="83">
        <f>VLOOKUP(A707,'[2]Pop commune'!$A$4:$G$3833,6,FALSE)</f>
        <v>54</v>
      </c>
      <c r="F707" s="83">
        <f t="shared" si="22"/>
        <v>403</v>
      </c>
      <c r="G707" s="83">
        <f>VLOOKUP(A707,'[2]Pop commune'!$A$4:$G$3833,4,FALSE)</f>
        <v>403</v>
      </c>
      <c r="H707" s="64">
        <v>71</v>
      </c>
      <c r="I707" s="122">
        <v>710970716</v>
      </c>
      <c r="J707" s="65" t="s">
        <v>1421</v>
      </c>
      <c r="L707" s="103" t="s">
        <v>1392</v>
      </c>
      <c r="M707" s="65" t="s">
        <v>1372</v>
      </c>
      <c r="N707" s="65" t="s">
        <v>662</v>
      </c>
      <c r="O707" s="64">
        <v>710781477</v>
      </c>
      <c r="P707" s="94" t="s">
        <v>1373</v>
      </c>
      <c r="Q707" s="90">
        <v>1</v>
      </c>
      <c r="X707" s="65" t="s">
        <v>671</v>
      </c>
      <c r="Y707" s="65">
        <f>SUMPRODUCT(('[2]Prog 89'!$C$5:$C$10000=A707)*'[2]Prog 89'!$E$5:$F$10000)</f>
        <v>0</v>
      </c>
      <c r="Z707" s="65">
        <f>SUMPRODUCT(('[2]Prog 89'!$C$5:$C$10000=A707)*'[2]Prog 89'!$G$5:$H$10000)</f>
        <v>0</v>
      </c>
    </row>
    <row r="708" spans="1:26" ht="12.75" customHeight="1" x14ac:dyDescent="0.25">
      <c r="A708" s="64">
        <v>71466</v>
      </c>
      <c r="B708" s="81">
        <f>VLOOKUP(A708,'[2]Pop commune'!$A$4:$G$3833,7,FALSE)</f>
        <v>40</v>
      </c>
      <c r="C708" s="82">
        <f>VLOOKUP(A708,'[2]Pop commune'!$A$4:$H$3833,5,FALSE)</f>
        <v>34</v>
      </c>
      <c r="D708" s="83">
        <f t="shared" si="21"/>
        <v>6</v>
      </c>
      <c r="E708" s="83">
        <f>VLOOKUP(A708,'[2]Pop commune'!$A$4:$G$3833,6,FALSE)</f>
        <v>6</v>
      </c>
      <c r="F708" s="83">
        <f t="shared" si="22"/>
        <v>128</v>
      </c>
      <c r="G708" s="83">
        <f>VLOOKUP(A708,'[2]Pop commune'!$A$4:$G$3833,4,FALSE)</f>
        <v>128</v>
      </c>
      <c r="H708" s="64">
        <v>71</v>
      </c>
      <c r="I708" s="122">
        <v>710970716</v>
      </c>
      <c r="J708" s="65" t="s">
        <v>1422</v>
      </c>
      <c r="L708" s="103" t="s">
        <v>1380</v>
      </c>
      <c r="M708" s="65" t="s">
        <v>1372</v>
      </c>
      <c r="N708" s="65" t="s">
        <v>662</v>
      </c>
      <c r="O708" s="64">
        <v>710781477</v>
      </c>
      <c r="P708" s="94" t="s">
        <v>1373</v>
      </c>
      <c r="Q708" s="90">
        <v>1</v>
      </c>
      <c r="X708" s="65" t="s">
        <v>671</v>
      </c>
      <c r="Y708" s="65">
        <f>SUMPRODUCT(('[2]Prog 89'!$C$5:$C$10000=A708)*'[2]Prog 89'!$E$5:$F$10000)</f>
        <v>0</v>
      </c>
      <c r="Z708" s="65">
        <f>SUMPRODUCT(('[2]Prog 89'!$C$5:$C$10000=A708)*'[2]Prog 89'!$G$5:$H$10000)</f>
        <v>0</v>
      </c>
    </row>
    <row r="709" spans="1:26" ht="12.75" customHeight="1" x14ac:dyDescent="0.25">
      <c r="A709" s="64">
        <v>71472</v>
      </c>
      <c r="B709" s="81">
        <f>VLOOKUP(A709,'[2]Pop commune'!$A$4:$G$3833,7,FALSE)</f>
        <v>86.186915887850503</v>
      </c>
      <c r="C709" s="82">
        <f>VLOOKUP(A709,'[2]Pop commune'!$A$4:$H$3833,5,FALSE)</f>
        <v>49.532710280373848</v>
      </c>
      <c r="D709" s="83">
        <f t="shared" ref="D709:D772" si="23">E709/Q709</f>
        <v>36.654205607476655</v>
      </c>
      <c r="E709" s="83">
        <f>VLOOKUP(A709,'[2]Pop commune'!$A$4:$G$3833,6,FALSE)</f>
        <v>36.654205607476655</v>
      </c>
      <c r="F709" s="83">
        <f t="shared" ref="F709:F772" si="24">G709/Q709</f>
        <v>212</v>
      </c>
      <c r="G709" s="83">
        <f>VLOOKUP(A709,'[2]Pop commune'!$A$4:$G$3833,4,FALSE)</f>
        <v>212</v>
      </c>
      <c r="H709" s="64">
        <v>71</v>
      </c>
      <c r="I709" s="122">
        <v>710970716</v>
      </c>
      <c r="J709" s="65" t="s">
        <v>1423</v>
      </c>
      <c r="L709" s="103" t="s">
        <v>1392</v>
      </c>
      <c r="M709" s="65" t="s">
        <v>1372</v>
      </c>
      <c r="N709" s="65" t="s">
        <v>662</v>
      </c>
      <c r="O709" s="64">
        <v>710781477</v>
      </c>
      <c r="P709" s="94" t="s">
        <v>1373</v>
      </c>
      <c r="Q709" s="90">
        <v>1</v>
      </c>
      <c r="X709" s="65" t="s">
        <v>671</v>
      </c>
      <c r="Y709" s="65">
        <f>SUMPRODUCT(('[2]Prog 89'!$C$5:$C$10000=A709)*'[2]Prog 89'!$E$5:$F$10000)</f>
        <v>0</v>
      </c>
      <c r="Z709" s="65">
        <f>SUMPRODUCT(('[2]Prog 89'!$C$5:$C$10000=A709)*'[2]Prog 89'!$G$5:$H$10000)</f>
        <v>0</v>
      </c>
    </row>
    <row r="710" spans="1:26" ht="12.75" customHeight="1" x14ac:dyDescent="0.25">
      <c r="A710" s="64">
        <v>71493</v>
      </c>
      <c r="B710" s="81">
        <f>VLOOKUP(A710,'[2]Pop commune'!$A$4:$G$3833,7,FALSE)</f>
        <v>92.571428571428555</v>
      </c>
      <c r="C710" s="82">
        <f>VLOOKUP(A710,'[2]Pop commune'!$A$4:$H$3833,5,FALSE)</f>
        <v>59.088145896656521</v>
      </c>
      <c r="D710" s="83">
        <f t="shared" si="23"/>
        <v>33.483282674772028</v>
      </c>
      <c r="E710" s="83">
        <f>VLOOKUP(A710,'[2]Pop commune'!$A$4:$G$3833,6,FALSE)</f>
        <v>33.483282674772028</v>
      </c>
      <c r="F710" s="83">
        <f t="shared" si="24"/>
        <v>324</v>
      </c>
      <c r="G710" s="83">
        <f>VLOOKUP(A710,'[2]Pop commune'!$A$4:$G$3833,4,FALSE)</f>
        <v>324</v>
      </c>
      <c r="H710" s="64">
        <v>71</v>
      </c>
      <c r="I710" s="122">
        <v>710970716</v>
      </c>
      <c r="J710" s="65" t="s">
        <v>1424</v>
      </c>
      <c r="L710" s="103" t="s">
        <v>1390</v>
      </c>
      <c r="M710" s="65" t="s">
        <v>1372</v>
      </c>
      <c r="N710" s="65" t="s">
        <v>662</v>
      </c>
      <c r="O710" s="64">
        <v>710781477</v>
      </c>
      <c r="P710" s="94" t="s">
        <v>1373</v>
      </c>
      <c r="Q710" s="90">
        <v>1</v>
      </c>
      <c r="X710" s="65" t="s">
        <v>671</v>
      </c>
      <c r="Y710" s="65">
        <f>SUMPRODUCT(('[2]Prog 89'!$C$5:$C$10000=A710)*'[2]Prog 89'!$E$5:$F$10000)</f>
        <v>0</v>
      </c>
      <c r="Z710" s="65">
        <f>SUMPRODUCT(('[2]Prog 89'!$C$5:$C$10000=A710)*'[2]Prog 89'!$G$5:$H$10000)</f>
        <v>0</v>
      </c>
    </row>
    <row r="711" spans="1:26" ht="12.75" customHeight="1" x14ac:dyDescent="0.25">
      <c r="A711" s="64">
        <v>71509</v>
      </c>
      <c r="B711" s="81">
        <f>VLOOKUP(A711,'[2]Pop commune'!$A$4:$G$3833,7,FALSE)</f>
        <v>122</v>
      </c>
      <c r="C711" s="82">
        <f>VLOOKUP(A711,'[2]Pop commune'!$A$4:$H$3833,5,FALSE)</f>
        <v>85</v>
      </c>
      <c r="D711" s="83">
        <f t="shared" si="23"/>
        <v>37</v>
      </c>
      <c r="E711" s="83">
        <f>VLOOKUP(A711,'[2]Pop commune'!$A$4:$G$3833,6,FALSE)</f>
        <v>37</v>
      </c>
      <c r="F711" s="83">
        <f t="shared" si="24"/>
        <v>484</v>
      </c>
      <c r="G711" s="83">
        <f>VLOOKUP(A711,'[2]Pop commune'!$A$4:$G$3833,4,FALSE)</f>
        <v>484</v>
      </c>
      <c r="H711" s="64">
        <v>71</v>
      </c>
      <c r="I711" s="122">
        <v>710970716</v>
      </c>
      <c r="J711" s="65" t="s">
        <v>1425</v>
      </c>
      <c r="L711" s="73" t="s">
        <v>1371</v>
      </c>
      <c r="M711" s="65" t="s">
        <v>1372</v>
      </c>
      <c r="N711" s="65" t="s">
        <v>662</v>
      </c>
      <c r="O711" s="64">
        <v>710781477</v>
      </c>
      <c r="P711" s="94" t="s">
        <v>1373</v>
      </c>
      <c r="Q711" s="90">
        <v>1</v>
      </c>
      <c r="X711" s="65" t="s">
        <v>671</v>
      </c>
      <c r="Y711" s="65">
        <f>SUMPRODUCT(('[2]Prog 89'!$C$5:$C$10000=A711)*'[2]Prog 89'!$E$5:$F$10000)</f>
        <v>0</v>
      </c>
      <c r="Z711" s="65">
        <f>SUMPRODUCT(('[2]Prog 89'!$C$5:$C$10000=A711)*'[2]Prog 89'!$G$5:$H$10000)</f>
        <v>0</v>
      </c>
    </row>
    <row r="712" spans="1:26" ht="12.75" customHeight="1" x14ac:dyDescent="0.25">
      <c r="A712" s="64">
        <v>71527</v>
      </c>
      <c r="B712" s="81">
        <f>VLOOKUP(A712,'[2]Pop commune'!$A$4:$G$3833,7,FALSE)</f>
        <v>50.240392970404002</v>
      </c>
      <c r="C712" s="82">
        <f>VLOOKUP(A712,'[2]Pop commune'!$A$4:$H$3833,5,FALSE)</f>
        <v>38.182698657507039</v>
      </c>
      <c r="D712" s="83">
        <f t="shared" si="23"/>
        <v>12.05769431289696</v>
      </c>
      <c r="E712" s="83">
        <f>VLOOKUP(A712,'[2]Pop commune'!$A$4:$G$3833,6,FALSE)</f>
        <v>12.05769431289696</v>
      </c>
      <c r="F712" s="83">
        <f t="shared" si="24"/>
        <v>211</v>
      </c>
      <c r="G712" s="83">
        <f>VLOOKUP(A712,'[2]Pop commune'!$A$4:$G$3833,4,FALSE)</f>
        <v>211</v>
      </c>
      <c r="H712" s="64">
        <v>71</v>
      </c>
      <c r="I712" s="122">
        <v>710970716</v>
      </c>
      <c r="J712" s="65" t="s">
        <v>1426</v>
      </c>
      <c r="L712" s="73" t="s">
        <v>1371</v>
      </c>
      <c r="M712" s="65" t="s">
        <v>1372</v>
      </c>
      <c r="N712" s="65" t="s">
        <v>662</v>
      </c>
      <c r="O712" s="64">
        <v>710781477</v>
      </c>
      <c r="P712" s="94" t="s">
        <v>1373</v>
      </c>
      <c r="Q712" s="90">
        <v>1</v>
      </c>
      <c r="X712" s="65" t="s">
        <v>671</v>
      </c>
      <c r="Y712" s="65">
        <f>SUMPRODUCT(('[2]Prog 89'!$C$5:$C$10000=A712)*'[2]Prog 89'!$E$5:$F$10000)</f>
        <v>0</v>
      </c>
      <c r="Z712" s="65">
        <f>SUMPRODUCT(('[2]Prog 89'!$C$5:$C$10000=A712)*'[2]Prog 89'!$G$5:$H$10000)</f>
        <v>0</v>
      </c>
    </row>
    <row r="713" spans="1:26" ht="12.75" customHeight="1" x14ac:dyDescent="0.25">
      <c r="A713" s="64">
        <v>71530</v>
      </c>
      <c r="B713" s="81">
        <f>VLOOKUP(A713,'[2]Pop commune'!$A$4:$G$3833,7,FALSE)</f>
        <v>152.77443609022561</v>
      </c>
      <c r="C713" s="82">
        <f>VLOOKUP(A713,'[2]Pop commune'!$A$4:$H$3833,5,FALSE)</f>
        <v>98.911654135338381</v>
      </c>
      <c r="D713" s="83">
        <f t="shared" si="23"/>
        <v>53.862781954887232</v>
      </c>
      <c r="E713" s="83">
        <f>VLOOKUP(A713,'[2]Pop commune'!$A$4:$G$3833,6,FALSE)</f>
        <v>53.862781954887232</v>
      </c>
      <c r="F713" s="83">
        <f t="shared" si="24"/>
        <v>521</v>
      </c>
      <c r="G713" s="83">
        <f>VLOOKUP(A713,'[2]Pop commune'!$A$4:$G$3833,4,FALSE)</f>
        <v>521</v>
      </c>
      <c r="H713" s="64">
        <v>71</v>
      </c>
      <c r="I713" s="122">
        <v>710970716</v>
      </c>
      <c r="J713" s="65" t="s">
        <v>1427</v>
      </c>
      <c r="L713" s="73" t="s">
        <v>1390</v>
      </c>
      <c r="M713" s="65" t="s">
        <v>1372</v>
      </c>
      <c r="N713" s="65" t="s">
        <v>662</v>
      </c>
      <c r="O713" s="64">
        <v>710781477</v>
      </c>
      <c r="P713" s="94" t="s">
        <v>1373</v>
      </c>
      <c r="Q713" s="90">
        <v>1</v>
      </c>
      <c r="X713" s="65" t="s">
        <v>671</v>
      </c>
      <c r="Y713" s="65">
        <f>SUMPRODUCT(('[2]Prog 89'!$C$5:$C$10000=A713)*'[2]Prog 89'!$E$5:$F$10000)</f>
        <v>0</v>
      </c>
      <c r="Z713" s="65">
        <f>SUMPRODUCT(('[2]Prog 89'!$C$5:$C$10000=A713)*'[2]Prog 89'!$G$5:$H$10000)</f>
        <v>0</v>
      </c>
    </row>
    <row r="714" spans="1:26" ht="12.75" customHeight="1" x14ac:dyDescent="0.25">
      <c r="A714" s="64">
        <v>71531</v>
      </c>
      <c r="B714" s="81">
        <f>VLOOKUP(A714,'[2]Pop commune'!$A$4:$G$3833,7,FALSE)</f>
        <v>60.5020920502092</v>
      </c>
      <c r="C714" s="82">
        <f>VLOOKUP(A714,'[2]Pop commune'!$A$4:$H$3833,5,FALSE)</f>
        <v>37.30962343096234</v>
      </c>
      <c r="D714" s="83">
        <f t="shared" si="23"/>
        <v>23.19246861924686</v>
      </c>
      <c r="E714" s="83">
        <f>VLOOKUP(A714,'[2]Pop commune'!$A$4:$G$3833,6,FALSE)</f>
        <v>23.19246861924686</v>
      </c>
      <c r="F714" s="83">
        <f t="shared" si="24"/>
        <v>241</v>
      </c>
      <c r="G714" s="83">
        <f>VLOOKUP(A714,'[2]Pop commune'!$A$4:$G$3833,4,FALSE)</f>
        <v>241</v>
      </c>
      <c r="H714" s="64">
        <v>71</v>
      </c>
      <c r="I714" s="122">
        <v>710970716</v>
      </c>
      <c r="J714" s="65" t="s">
        <v>1428</v>
      </c>
      <c r="L714" s="73" t="s">
        <v>1380</v>
      </c>
      <c r="M714" s="65" t="s">
        <v>1372</v>
      </c>
      <c r="N714" s="65" t="s">
        <v>662</v>
      </c>
      <c r="O714" s="64">
        <v>710781477</v>
      </c>
      <c r="P714" s="94" t="s">
        <v>1373</v>
      </c>
      <c r="Q714" s="90">
        <v>1</v>
      </c>
      <c r="X714" s="65" t="s">
        <v>671</v>
      </c>
      <c r="Y714" s="65">
        <f>SUMPRODUCT(('[2]Prog 89'!$C$5:$C$10000=A714)*'[2]Prog 89'!$E$5:$F$10000)</f>
        <v>0</v>
      </c>
      <c r="Z714" s="65">
        <f>SUMPRODUCT(('[2]Prog 89'!$C$5:$C$10000=A714)*'[2]Prog 89'!$G$5:$H$10000)</f>
        <v>0</v>
      </c>
    </row>
    <row r="715" spans="1:26" ht="12.75" customHeight="1" x14ac:dyDescent="0.25">
      <c r="A715" s="64">
        <v>71535</v>
      </c>
      <c r="B715" s="81">
        <f>VLOOKUP(A715,'[2]Pop commune'!$A$4:$G$3833,7,FALSE)</f>
        <v>166</v>
      </c>
      <c r="C715" s="82">
        <f>VLOOKUP(A715,'[2]Pop commune'!$A$4:$H$3833,5,FALSE)</f>
        <v>113</v>
      </c>
      <c r="D715" s="83">
        <f t="shared" si="23"/>
        <v>53</v>
      </c>
      <c r="E715" s="83">
        <f>VLOOKUP(A715,'[2]Pop commune'!$A$4:$G$3833,6,FALSE)</f>
        <v>53</v>
      </c>
      <c r="F715" s="83">
        <f t="shared" si="24"/>
        <v>488</v>
      </c>
      <c r="G715" s="83">
        <f>VLOOKUP(A715,'[2]Pop commune'!$A$4:$G$3833,4,FALSE)</f>
        <v>488</v>
      </c>
      <c r="H715" s="64">
        <v>71</v>
      </c>
      <c r="I715" s="122">
        <v>710970716</v>
      </c>
      <c r="J715" s="65" t="s">
        <v>1429</v>
      </c>
      <c r="L715" s="73" t="s">
        <v>1398</v>
      </c>
      <c r="M715" s="65" t="s">
        <v>1372</v>
      </c>
      <c r="N715" s="65" t="s">
        <v>662</v>
      </c>
      <c r="O715" s="64">
        <v>710781477</v>
      </c>
      <c r="P715" s="94" t="s">
        <v>1373</v>
      </c>
      <c r="Q715" s="90">
        <v>1</v>
      </c>
      <c r="X715" s="65" t="s">
        <v>671</v>
      </c>
      <c r="Y715" s="65">
        <f>SUMPRODUCT(('[2]Prog 89'!$C$5:$C$10000=A715)*'[2]Prog 89'!$E$5:$F$10000)</f>
        <v>0</v>
      </c>
      <c r="Z715" s="65">
        <f>SUMPRODUCT(('[2]Prog 89'!$C$5:$C$10000=A715)*'[2]Prog 89'!$G$5:$H$10000)</f>
        <v>0</v>
      </c>
    </row>
    <row r="716" spans="1:26" ht="12.75" customHeight="1" x14ac:dyDescent="0.25">
      <c r="A716" s="64">
        <v>71537</v>
      </c>
      <c r="B716" s="81">
        <f>VLOOKUP(A716,'[2]Pop commune'!$A$4:$G$3833,7,FALSE)</f>
        <v>48.648648648648475</v>
      </c>
      <c r="C716" s="82">
        <f>VLOOKUP(A716,'[2]Pop commune'!$A$4:$H$3833,5,FALSE)</f>
        <v>35.472972972972848</v>
      </c>
      <c r="D716" s="83">
        <f t="shared" si="23"/>
        <v>13.175675675675629</v>
      </c>
      <c r="E716" s="83">
        <f>VLOOKUP(A716,'[2]Pop commune'!$A$4:$G$3833,6,FALSE)</f>
        <v>13.175675675675629</v>
      </c>
      <c r="F716" s="83">
        <f t="shared" si="24"/>
        <v>149.99999999999949</v>
      </c>
      <c r="G716" s="83">
        <f>VLOOKUP(A716,'[2]Pop commune'!$A$4:$G$3833,4,FALSE)</f>
        <v>149.99999999999949</v>
      </c>
      <c r="H716" s="64">
        <v>71</v>
      </c>
      <c r="I716" s="122">
        <v>710970716</v>
      </c>
      <c r="J716" s="65" t="s">
        <v>1430</v>
      </c>
      <c r="L716" s="73" t="s">
        <v>1392</v>
      </c>
      <c r="M716" s="65" t="s">
        <v>1372</v>
      </c>
      <c r="N716" s="65" t="s">
        <v>662</v>
      </c>
      <c r="O716" s="64">
        <v>710781477</v>
      </c>
      <c r="P716" s="94" t="s">
        <v>1373</v>
      </c>
      <c r="Q716" s="90">
        <v>1</v>
      </c>
      <c r="X716" s="65" t="s">
        <v>671</v>
      </c>
      <c r="Y716" s="65">
        <f>SUMPRODUCT(('[2]Prog 89'!$C$5:$C$10000=A716)*'[2]Prog 89'!$E$5:$F$10000)</f>
        <v>0</v>
      </c>
      <c r="Z716" s="65">
        <f>SUMPRODUCT(('[2]Prog 89'!$C$5:$C$10000=A716)*'[2]Prog 89'!$G$5:$H$10000)</f>
        <v>0</v>
      </c>
    </row>
    <row r="717" spans="1:26" ht="12.75" customHeight="1" x14ac:dyDescent="0.25">
      <c r="A717" s="64">
        <v>71539</v>
      </c>
      <c r="B717" s="81">
        <f>VLOOKUP(A717,'[2]Pop commune'!$A$4:$G$3833,7,FALSE)</f>
        <v>20.454545454545453</v>
      </c>
      <c r="C717" s="82">
        <f>VLOOKUP(A717,'[2]Pop commune'!$A$4:$H$3833,5,FALSE)</f>
        <v>12.662337662337659</v>
      </c>
      <c r="D717" s="83">
        <f t="shared" si="23"/>
        <v>7.7922077922077921</v>
      </c>
      <c r="E717" s="83">
        <f>VLOOKUP(A717,'[2]Pop commune'!$A$4:$G$3833,6,FALSE)</f>
        <v>7.7922077922077921</v>
      </c>
      <c r="F717" s="83">
        <f t="shared" si="24"/>
        <v>75</v>
      </c>
      <c r="G717" s="83">
        <f>VLOOKUP(A717,'[2]Pop commune'!$A$4:$G$3833,4,FALSE)</f>
        <v>75</v>
      </c>
      <c r="H717" s="64">
        <v>71</v>
      </c>
      <c r="I717" s="122">
        <v>710970716</v>
      </c>
      <c r="J717" s="65" t="s">
        <v>1431</v>
      </c>
      <c r="L717" s="73" t="s">
        <v>1390</v>
      </c>
      <c r="M717" s="65" t="s">
        <v>1372</v>
      </c>
      <c r="N717" s="65" t="s">
        <v>662</v>
      </c>
      <c r="O717" s="64">
        <v>710781477</v>
      </c>
      <c r="P717" s="94" t="s">
        <v>1373</v>
      </c>
      <c r="Q717" s="90">
        <v>1</v>
      </c>
      <c r="X717" s="65" t="s">
        <v>671</v>
      </c>
      <c r="Y717" s="65">
        <f>SUMPRODUCT(('[2]Prog 89'!$C$5:$C$10000=A717)*'[2]Prog 89'!$E$5:$F$10000)</f>
        <v>0</v>
      </c>
      <c r="Z717" s="65">
        <f>SUMPRODUCT(('[2]Prog 89'!$C$5:$C$10000=A717)*'[2]Prog 89'!$G$5:$H$10000)</f>
        <v>0</v>
      </c>
    </row>
    <row r="718" spans="1:26" ht="12.75" customHeight="1" x14ac:dyDescent="0.25">
      <c r="A718" s="64">
        <v>71551</v>
      </c>
      <c r="B718" s="81">
        <f>VLOOKUP(A718,'[2]Pop commune'!$A$4:$G$3833,7,FALSE)</f>
        <v>30</v>
      </c>
      <c r="C718" s="82">
        <f>VLOOKUP(A718,'[2]Pop commune'!$A$4:$H$3833,5,FALSE)</f>
        <v>23</v>
      </c>
      <c r="D718" s="83">
        <f t="shared" si="23"/>
        <v>7</v>
      </c>
      <c r="E718" s="83">
        <f>VLOOKUP(A718,'[2]Pop commune'!$A$4:$G$3833,6,FALSE)</f>
        <v>7</v>
      </c>
      <c r="F718" s="83">
        <f t="shared" si="24"/>
        <v>105</v>
      </c>
      <c r="G718" s="83">
        <f>VLOOKUP(A718,'[2]Pop commune'!$A$4:$G$3833,4,FALSE)</f>
        <v>105</v>
      </c>
      <c r="H718" s="64">
        <v>71</v>
      </c>
      <c r="I718" s="122">
        <v>710970716</v>
      </c>
      <c r="J718" s="65" t="s">
        <v>1432</v>
      </c>
      <c r="L718" s="73" t="s">
        <v>1380</v>
      </c>
      <c r="M718" s="65" t="s">
        <v>1372</v>
      </c>
      <c r="N718" s="65" t="s">
        <v>662</v>
      </c>
      <c r="O718" s="64">
        <v>710781477</v>
      </c>
      <c r="P718" s="94" t="s">
        <v>1373</v>
      </c>
      <c r="Q718" s="90">
        <v>1</v>
      </c>
      <c r="X718" s="65" t="s">
        <v>671</v>
      </c>
      <c r="Y718" s="65">
        <f>SUMPRODUCT(('[2]Prog 89'!$C$5:$C$10000=A718)*'[2]Prog 89'!$E$5:$F$10000)</f>
        <v>0</v>
      </c>
      <c r="Z718" s="65">
        <f>SUMPRODUCT(('[2]Prog 89'!$C$5:$C$10000=A718)*'[2]Prog 89'!$G$5:$H$10000)</f>
        <v>0</v>
      </c>
    </row>
    <row r="719" spans="1:26" ht="12.75" customHeight="1" x14ac:dyDescent="0.25">
      <c r="A719" s="64">
        <v>58002</v>
      </c>
      <c r="B719" s="81">
        <f>VLOOKUP(A719,'[2]Pop commune'!$A$4:$G$3833,7,FALSE)</f>
        <v>297.18451025056936</v>
      </c>
      <c r="C719" s="82">
        <f>VLOOKUP(A719,'[2]Pop commune'!$A$4:$H$3833,5,FALSE)</f>
        <v>195.82687927107051</v>
      </c>
      <c r="D719" s="83">
        <f t="shared" si="23"/>
        <v>101.35763097949882</v>
      </c>
      <c r="E719" s="83">
        <f>VLOOKUP(A719,'[2]Pop commune'!$A$4:$G$3833,6,FALSE)</f>
        <v>101.35763097949882</v>
      </c>
      <c r="F719" s="83">
        <f t="shared" si="24"/>
        <v>864</v>
      </c>
      <c r="G719" s="83">
        <f>VLOOKUP(A719,'[2]Pop commune'!$A$4:$G$3833,4,FALSE)</f>
        <v>864</v>
      </c>
      <c r="H719" s="64">
        <v>58</v>
      </c>
      <c r="I719" s="122">
        <v>580000941</v>
      </c>
      <c r="J719" s="65" t="s">
        <v>1433</v>
      </c>
      <c r="K719" s="121" t="s">
        <v>4798</v>
      </c>
      <c r="L719" s="103" t="s">
        <v>1434</v>
      </c>
      <c r="M719" s="65" t="s">
        <v>1435</v>
      </c>
      <c r="N719" s="65" t="s">
        <v>662</v>
      </c>
      <c r="O719" s="64">
        <v>580000933</v>
      </c>
      <c r="P719" s="94" t="s">
        <v>1436</v>
      </c>
      <c r="Q719" s="90">
        <v>1</v>
      </c>
      <c r="R719" s="65">
        <v>55</v>
      </c>
      <c r="S719" s="65">
        <v>55</v>
      </c>
      <c r="T719" s="65">
        <v>4</v>
      </c>
      <c r="U719" s="65">
        <v>4</v>
      </c>
      <c r="X719" s="65" t="s">
        <v>671</v>
      </c>
      <c r="Y719" s="65">
        <f>SUMPRODUCT(('[2]Prog 89'!$C$5:$C$10000=A719)*'[2]Prog 89'!$E$5:$F$10000)</f>
        <v>0</v>
      </c>
      <c r="Z719" s="65">
        <f>SUMPRODUCT(('[2]Prog 89'!$C$5:$C$10000=A719)*'[2]Prog 89'!$G$5:$H$10000)</f>
        <v>0</v>
      </c>
    </row>
    <row r="720" spans="1:26" ht="12.75" customHeight="1" x14ac:dyDescent="0.25">
      <c r="A720" s="64">
        <v>58007</v>
      </c>
      <c r="B720" s="81">
        <f>VLOOKUP(A720,'[2]Pop commune'!$A$4:$G$3833,7,FALSE)</f>
        <v>88</v>
      </c>
      <c r="C720" s="82">
        <f>VLOOKUP(A720,'[2]Pop commune'!$A$4:$H$3833,5,FALSE)</f>
        <v>62</v>
      </c>
      <c r="D720" s="83">
        <f t="shared" si="23"/>
        <v>26</v>
      </c>
      <c r="E720" s="83">
        <f>VLOOKUP(A720,'[2]Pop commune'!$A$4:$G$3833,6,FALSE)</f>
        <v>26</v>
      </c>
      <c r="F720" s="83">
        <f t="shared" si="24"/>
        <v>340</v>
      </c>
      <c r="G720" s="83">
        <f>VLOOKUP(A720,'[2]Pop commune'!$A$4:$G$3833,4,FALSE)</f>
        <v>340</v>
      </c>
      <c r="H720" s="64">
        <v>58</v>
      </c>
      <c r="I720" s="122">
        <v>580000941</v>
      </c>
      <c r="J720" s="65" t="s">
        <v>1437</v>
      </c>
      <c r="L720" s="103" t="s">
        <v>1438</v>
      </c>
      <c r="M720" s="101" t="s">
        <v>1435</v>
      </c>
      <c r="N720" s="65" t="s">
        <v>662</v>
      </c>
      <c r="O720" s="64">
        <v>580000933</v>
      </c>
      <c r="P720" s="94" t="s">
        <v>1436</v>
      </c>
      <c r="Q720" s="90">
        <v>1</v>
      </c>
      <c r="X720" s="65" t="s">
        <v>671</v>
      </c>
      <c r="Y720" s="65">
        <f>SUMPRODUCT(('[2]Prog 89'!$C$5:$C$10000=A720)*'[2]Prog 89'!$E$5:$F$10000)</f>
        <v>0</v>
      </c>
      <c r="Z720" s="65">
        <f>SUMPRODUCT(('[2]Prog 89'!$C$5:$C$10000=A720)*'[2]Prog 89'!$G$5:$H$10000)</f>
        <v>0</v>
      </c>
    </row>
    <row r="721" spans="1:26" ht="12.75" customHeight="1" x14ac:dyDescent="0.25">
      <c r="A721" s="64">
        <v>58044</v>
      </c>
      <c r="B721" s="81">
        <f>VLOOKUP(A721,'[2]Pop commune'!$A$4:$G$3833,7,FALSE)</f>
        <v>235.17482517482529</v>
      </c>
      <c r="C721" s="82">
        <f>VLOOKUP(A721,'[2]Pop commune'!$A$4:$H$3833,5,FALSE)</f>
        <v>163.4265734265735</v>
      </c>
      <c r="D721" s="83">
        <f t="shared" si="23"/>
        <v>71.748251748251789</v>
      </c>
      <c r="E721" s="83">
        <f>VLOOKUP(A721,'[2]Pop commune'!$A$4:$G$3833,6,FALSE)</f>
        <v>71.748251748251789</v>
      </c>
      <c r="F721" s="83">
        <f t="shared" si="24"/>
        <v>855</v>
      </c>
      <c r="G721" s="83">
        <f>VLOOKUP(A721,'[2]Pop commune'!$A$4:$G$3833,4,FALSE)</f>
        <v>855</v>
      </c>
      <c r="H721" s="64">
        <v>58</v>
      </c>
      <c r="I721" s="122">
        <v>580000941</v>
      </c>
      <c r="J721" s="65" t="s">
        <v>1439</v>
      </c>
      <c r="L721" s="103" t="s">
        <v>1438</v>
      </c>
      <c r="M721" s="101" t="s">
        <v>1435</v>
      </c>
      <c r="N721" s="65" t="s">
        <v>662</v>
      </c>
      <c r="O721" s="64">
        <v>580000933</v>
      </c>
      <c r="P721" s="94" t="s">
        <v>1436</v>
      </c>
      <c r="Q721" s="90">
        <v>1</v>
      </c>
      <c r="X721" s="65" t="s">
        <v>671</v>
      </c>
      <c r="Y721" s="65">
        <f>SUMPRODUCT(('[2]Prog 89'!$C$5:$C$10000=A721)*'[2]Prog 89'!$E$5:$F$10000)</f>
        <v>0</v>
      </c>
      <c r="Z721" s="65">
        <f>SUMPRODUCT(('[2]Prog 89'!$C$5:$C$10000=A721)*'[2]Prog 89'!$G$5:$H$10000)</f>
        <v>0</v>
      </c>
    </row>
    <row r="722" spans="1:26" ht="12.75" customHeight="1" x14ac:dyDescent="0.25">
      <c r="A722" s="64">
        <v>58048</v>
      </c>
      <c r="B722" s="81">
        <f>VLOOKUP(A722,'[2]Pop commune'!$A$4:$G$3833,7,FALSE)</f>
        <v>53.333333333333286</v>
      </c>
      <c r="C722" s="82">
        <f>VLOOKUP(A722,'[2]Pop commune'!$A$4:$H$3833,5,FALSE)</f>
        <v>37.777777777777743</v>
      </c>
      <c r="D722" s="83">
        <f t="shared" si="23"/>
        <v>15.555555555555539</v>
      </c>
      <c r="E722" s="83">
        <f>VLOOKUP(A722,'[2]Pop commune'!$A$4:$G$3833,6,FALSE)</f>
        <v>15.555555555555539</v>
      </c>
      <c r="F722" s="83">
        <f t="shared" si="24"/>
        <v>110</v>
      </c>
      <c r="G722" s="83">
        <f>VLOOKUP(A722,'[2]Pop commune'!$A$4:$G$3833,4,FALSE)</f>
        <v>110</v>
      </c>
      <c r="H722" s="64">
        <v>58</v>
      </c>
      <c r="I722" s="122">
        <v>580000941</v>
      </c>
      <c r="J722" s="65" t="s">
        <v>1440</v>
      </c>
      <c r="L722" s="103" t="s">
        <v>1441</v>
      </c>
      <c r="M722" s="101" t="s">
        <v>1435</v>
      </c>
      <c r="N722" s="65" t="s">
        <v>662</v>
      </c>
      <c r="O722" s="64">
        <v>580000933</v>
      </c>
      <c r="P722" s="94" t="s">
        <v>1436</v>
      </c>
      <c r="Q722" s="90">
        <v>1</v>
      </c>
      <c r="X722" s="65" t="s">
        <v>671</v>
      </c>
      <c r="Y722" s="65">
        <f>SUMPRODUCT(('[2]Prog 89'!$C$5:$C$10000=A722)*'[2]Prog 89'!$E$5:$F$10000)</f>
        <v>0</v>
      </c>
      <c r="Z722" s="65">
        <f>SUMPRODUCT(('[2]Prog 89'!$C$5:$C$10000=A722)*'[2]Prog 89'!$G$5:$H$10000)</f>
        <v>0</v>
      </c>
    </row>
    <row r="723" spans="1:26" ht="12.75" customHeight="1" x14ac:dyDescent="0.25">
      <c r="A723" s="64">
        <v>58064</v>
      </c>
      <c r="B723" s="81">
        <f>VLOOKUP(A723,'[2]Pop commune'!$A$4:$G$3833,7,FALSE)</f>
        <v>220.69981583793799</v>
      </c>
      <c r="C723" s="82">
        <f>VLOOKUP(A723,'[2]Pop commune'!$A$4:$H$3833,5,FALSE)</f>
        <v>141.28913443830609</v>
      </c>
      <c r="D723" s="83">
        <f t="shared" si="23"/>
        <v>79.410681399631883</v>
      </c>
      <c r="E723" s="83">
        <f>VLOOKUP(A723,'[2]Pop commune'!$A$4:$G$3833,6,FALSE)</f>
        <v>79.410681399631883</v>
      </c>
      <c r="F723" s="83">
        <f t="shared" si="24"/>
        <v>560.00000000000148</v>
      </c>
      <c r="G723" s="83">
        <f>VLOOKUP(A723,'[2]Pop commune'!$A$4:$G$3833,4,FALSE)</f>
        <v>560.00000000000148</v>
      </c>
      <c r="H723" s="64">
        <v>58</v>
      </c>
      <c r="I723" s="122">
        <v>580000941</v>
      </c>
      <c r="J723" s="65" t="s">
        <v>1442</v>
      </c>
      <c r="L723" s="103" t="s">
        <v>1441</v>
      </c>
      <c r="M723" s="101" t="s">
        <v>1435</v>
      </c>
      <c r="N723" s="65" t="s">
        <v>662</v>
      </c>
      <c r="O723" s="64">
        <v>580000933</v>
      </c>
      <c r="P723" s="94" t="s">
        <v>1436</v>
      </c>
      <c r="Q723" s="90">
        <v>1</v>
      </c>
      <c r="X723" s="65" t="s">
        <v>671</v>
      </c>
      <c r="Y723" s="65">
        <f>SUMPRODUCT(('[2]Prog 89'!$C$5:$C$10000=A723)*'[2]Prog 89'!$E$5:$F$10000)</f>
        <v>0</v>
      </c>
      <c r="Z723" s="65">
        <f>SUMPRODUCT(('[2]Prog 89'!$C$5:$C$10000=A723)*'[2]Prog 89'!$G$5:$H$10000)</f>
        <v>0</v>
      </c>
    </row>
    <row r="724" spans="1:26" ht="12.75" customHeight="1" x14ac:dyDescent="0.25">
      <c r="A724" s="64">
        <v>58077</v>
      </c>
      <c r="B724" s="81">
        <f>VLOOKUP(A724,'[2]Pop commune'!$A$4:$G$3833,7,FALSE)</f>
        <v>131.03723404255379</v>
      </c>
      <c r="C724" s="82">
        <f>VLOOKUP(A724,'[2]Pop commune'!$A$4:$H$3833,5,FALSE)</f>
        <v>81.646276595745064</v>
      </c>
      <c r="D724" s="83">
        <f t="shared" si="23"/>
        <v>49.390957446808741</v>
      </c>
      <c r="E724" s="83">
        <f>VLOOKUP(A724,'[2]Pop commune'!$A$4:$G$3833,6,FALSE)</f>
        <v>49.390957446808741</v>
      </c>
      <c r="F724" s="83">
        <f t="shared" si="24"/>
        <v>379.00000000000176</v>
      </c>
      <c r="G724" s="83">
        <f>VLOOKUP(A724,'[2]Pop commune'!$A$4:$G$3833,4,FALSE)</f>
        <v>379.00000000000176</v>
      </c>
      <c r="H724" s="64">
        <v>58</v>
      </c>
      <c r="I724" s="122">
        <v>580000941</v>
      </c>
      <c r="J724" s="65" t="s">
        <v>1443</v>
      </c>
      <c r="L724" s="103" t="s">
        <v>1441</v>
      </c>
      <c r="M724" s="101" t="s">
        <v>1435</v>
      </c>
      <c r="N724" s="65" t="s">
        <v>662</v>
      </c>
      <c r="O724" s="64">
        <v>580000933</v>
      </c>
      <c r="P724" s="94" t="s">
        <v>1436</v>
      </c>
      <c r="Q724" s="90">
        <v>1</v>
      </c>
      <c r="X724" s="65" t="s">
        <v>671</v>
      </c>
      <c r="Y724" s="65">
        <f>SUMPRODUCT(('[2]Prog 89'!$C$5:$C$10000=A724)*'[2]Prog 89'!$E$5:$F$10000)</f>
        <v>0</v>
      </c>
      <c r="Z724" s="65">
        <f>SUMPRODUCT(('[2]Prog 89'!$C$5:$C$10000=A724)*'[2]Prog 89'!$G$5:$H$10000)</f>
        <v>0</v>
      </c>
    </row>
    <row r="725" spans="1:26" ht="12.75" customHeight="1" x14ac:dyDescent="0.25">
      <c r="A725" s="64">
        <v>58081</v>
      </c>
      <c r="B725" s="81">
        <f>VLOOKUP(A725,'[2]Pop commune'!$A$4:$G$3833,7,FALSE)</f>
        <v>154.72463768115949</v>
      </c>
      <c r="C725" s="82">
        <f>VLOOKUP(A725,'[2]Pop commune'!$A$4:$H$3833,5,FALSE)</f>
        <v>107.42028985507253</v>
      </c>
      <c r="D725" s="83">
        <f t="shared" si="23"/>
        <v>47.304347826086975</v>
      </c>
      <c r="E725" s="83">
        <f>VLOOKUP(A725,'[2]Pop commune'!$A$4:$G$3833,6,FALSE)</f>
        <v>47.304347826086975</v>
      </c>
      <c r="F725" s="83">
        <f t="shared" si="24"/>
        <v>340</v>
      </c>
      <c r="G725" s="83">
        <f>VLOOKUP(A725,'[2]Pop commune'!$A$4:$G$3833,4,FALSE)</f>
        <v>340</v>
      </c>
      <c r="H725" s="64">
        <v>58</v>
      </c>
      <c r="I725" s="122">
        <v>580000941</v>
      </c>
      <c r="J725" s="65" t="s">
        <v>1444</v>
      </c>
      <c r="L725" s="103" t="s">
        <v>1441</v>
      </c>
      <c r="M725" s="101" t="s">
        <v>1435</v>
      </c>
      <c r="N725" s="65" t="s">
        <v>662</v>
      </c>
      <c r="O725" s="64">
        <v>580000933</v>
      </c>
      <c r="P725" s="94" t="s">
        <v>1436</v>
      </c>
      <c r="Q725" s="90">
        <v>1</v>
      </c>
      <c r="X725" s="65" t="s">
        <v>671</v>
      </c>
      <c r="Y725" s="65">
        <f>SUMPRODUCT(('[2]Prog 89'!$C$5:$C$10000=A725)*'[2]Prog 89'!$E$5:$F$10000)</f>
        <v>0</v>
      </c>
      <c r="Z725" s="65">
        <f>SUMPRODUCT(('[2]Prog 89'!$C$5:$C$10000=A725)*'[2]Prog 89'!$G$5:$H$10000)</f>
        <v>0</v>
      </c>
    </row>
    <row r="726" spans="1:26" ht="12.75" customHeight="1" x14ac:dyDescent="0.25">
      <c r="A726" s="64">
        <v>58086</v>
      </c>
      <c r="B726" s="81">
        <f>VLOOKUP(A726,'[2]Pop commune'!$A$4:$G$3833,7,FALSE)</f>
        <v>4063.0910211699183</v>
      </c>
      <c r="C726" s="82">
        <f>VLOOKUP(A726,'[2]Pop commune'!$A$4:$H$3833,5,FALSE)</f>
        <v>2292.5288268405639</v>
      </c>
      <c r="D726" s="83">
        <f t="shared" si="23"/>
        <v>1770.5621943293547</v>
      </c>
      <c r="E726" s="83">
        <f>VLOOKUP(A726,'[2]Pop commune'!$A$4:$G$3833,6,FALSE)</f>
        <v>1770.5621943293547</v>
      </c>
      <c r="F726" s="83">
        <f t="shared" si="24"/>
        <v>10629</v>
      </c>
      <c r="G726" s="83">
        <f>VLOOKUP(A726,'[2]Pop commune'!$A$4:$G$3833,4,FALSE)</f>
        <v>10629</v>
      </c>
      <c r="H726" s="64">
        <v>58</v>
      </c>
      <c r="I726" s="122">
        <v>580000941</v>
      </c>
      <c r="J726" s="65" t="s">
        <v>1445</v>
      </c>
      <c r="L726" s="103" t="s">
        <v>1445</v>
      </c>
      <c r="M726" s="101" t="s">
        <v>1435</v>
      </c>
      <c r="N726" s="65" t="s">
        <v>662</v>
      </c>
      <c r="O726" s="64">
        <v>580000933</v>
      </c>
      <c r="P726" s="94" t="s">
        <v>1436</v>
      </c>
      <c r="Q726" s="90">
        <v>1</v>
      </c>
      <c r="X726" s="65" t="s">
        <v>671</v>
      </c>
      <c r="Y726" s="65">
        <f>SUMPRODUCT(('[2]Prog 89'!$C$5:$C$10000=A726)*'[2]Prog 89'!$E$5:$F$10000)</f>
        <v>0</v>
      </c>
      <c r="Z726" s="65">
        <f>SUMPRODUCT(('[2]Prog 89'!$C$5:$C$10000=A726)*'[2]Prog 89'!$G$5:$H$10000)</f>
        <v>0</v>
      </c>
    </row>
    <row r="727" spans="1:26" ht="12.75" customHeight="1" x14ac:dyDescent="0.25">
      <c r="A727" s="64">
        <v>58089</v>
      </c>
      <c r="B727" s="81">
        <f>VLOOKUP(A727,'[2]Pop commune'!$A$4:$G$3833,7,FALSE)</f>
        <v>107.49999999999983</v>
      </c>
      <c r="C727" s="82">
        <f>VLOOKUP(A727,'[2]Pop commune'!$A$4:$H$3833,5,FALSE)</f>
        <v>68.317757009345684</v>
      </c>
      <c r="D727" s="83">
        <f t="shared" si="23"/>
        <v>39.182242990654139</v>
      </c>
      <c r="E727" s="83">
        <f>VLOOKUP(A727,'[2]Pop commune'!$A$4:$G$3833,6,FALSE)</f>
        <v>39.182242990654139</v>
      </c>
      <c r="F727" s="83">
        <f t="shared" si="24"/>
        <v>215</v>
      </c>
      <c r="G727" s="83">
        <f>VLOOKUP(A727,'[2]Pop commune'!$A$4:$G$3833,4,FALSE)</f>
        <v>215</v>
      </c>
      <c r="H727" s="64">
        <v>58</v>
      </c>
      <c r="I727" s="122">
        <v>580000941</v>
      </c>
      <c r="J727" s="65" t="s">
        <v>1446</v>
      </c>
      <c r="L727" s="103" t="s">
        <v>1441</v>
      </c>
      <c r="M727" s="101" t="s">
        <v>1435</v>
      </c>
      <c r="N727" s="65" t="s">
        <v>662</v>
      </c>
      <c r="O727" s="64">
        <v>580000933</v>
      </c>
      <c r="P727" s="94" t="s">
        <v>1436</v>
      </c>
      <c r="Q727" s="90">
        <v>1</v>
      </c>
      <c r="X727" s="65" t="s">
        <v>671</v>
      </c>
      <c r="Y727" s="65">
        <f>SUMPRODUCT(('[2]Prog 89'!$C$5:$C$10000=A727)*'[2]Prog 89'!$E$5:$F$10000)</f>
        <v>0</v>
      </c>
      <c r="Z727" s="65">
        <f>SUMPRODUCT(('[2]Prog 89'!$C$5:$C$10000=A727)*'[2]Prog 89'!$G$5:$H$10000)</f>
        <v>0</v>
      </c>
    </row>
    <row r="728" spans="1:26" ht="12.75" customHeight="1" x14ac:dyDescent="0.25">
      <c r="A728" s="64">
        <v>58102</v>
      </c>
      <c r="B728" s="81">
        <f>VLOOKUP(A728,'[2]Pop commune'!$A$4:$G$3833,7,FALSE)</f>
        <v>658.980344445421</v>
      </c>
      <c r="C728" s="82">
        <f>VLOOKUP(A728,'[2]Pop commune'!$A$4:$H$3833,5,FALSE)</f>
        <v>355.00261934199119</v>
      </c>
      <c r="D728" s="83">
        <f t="shared" si="23"/>
        <v>303.9777251034298</v>
      </c>
      <c r="E728" s="83">
        <f>VLOOKUP(A728,'[2]Pop commune'!$A$4:$G$3833,6,FALSE)</f>
        <v>303.9777251034298</v>
      </c>
      <c r="F728" s="83">
        <f t="shared" si="24"/>
        <v>1602</v>
      </c>
      <c r="G728" s="83">
        <f>VLOOKUP(A728,'[2]Pop commune'!$A$4:$G$3833,4,FALSE)</f>
        <v>1602</v>
      </c>
      <c r="H728" s="64">
        <v>58</v>
      </c>
      <c r="I728" s="122">
        <v>580000941</v>
      </c>
      <c r="J728" s="65" t="s">
        <v>1447</v>
      </c>
      <c r="L728" s="103" t="s">
        <v>1441</v>
      </c>
      <c r="M728" s="101" t="s">
        <v>1435</v>
      </c>
      <c r="N728" s="65" t="s">
        <v>662</v>
      </c>
      <c r="O728" s="64">
        <v>580000933</v>
      </c>
      <c r="P728" s="94" t="s">
        <v>1436</v>
      </c>
      <c r="Q728" s="90">
        <v>1</v>
      </c>
      <c r="X728" s="65" t="s">
        <v>671</v>
      </c>
      <c r="Y728" s="65">
        <f>SUMPRODUCT(('[2]Prog 89'!$C$5:$C$10000=A728)*'[2]Prog 89'!$E$5:$F$10000)</f>
        <v>0</v>
      </c>
      <c r="Z728" s="65">
        <f>SUMPRODUCT(('[2]Prog 89'!$C$5:$C$10000=A728)*'[2]Prog 89'!$G$5:$H$10000)</f>
        <v>0</v>
      </c>
    </row>
    <row r="729" spans="1:26" ht="12.75" customHeight="1" x14ac:dyDescent="0.25">
      <c r="A729" s="64">
        <v>58187</v>
      </c>
      <c r="B729" s="81">
        <f>VLOOKUP(A729,'[2]Pop commune'!$A$4:$G$3833,7,FALSE)</f>
        <v>188.30086956521734</v>
      </c>
      <c r="C729" s="82">
        <f>VLOOKUP(A729,'[2]Pop commune'!$A$4:$H$3833,5,FALSE)</f>
        <v>118.0539130434782</v>
      </c>
      <c r="D729" s="83">
        <f t="shared" si="23"/>
        <v>70.246956521739122</v>
      </c>
      <c r="E729" s="83">
        <f>VLOOKUP(A729,'[2]Pop commune'!$A$4:$G$3833,6,FALSE)</f>
        <v>70.246956521739122</v>
      </c>
      <c r="F729" s="83">
        <f t="shared" si="24"/>
        <v>561</v>
      </c>
      <c r="G729" s="83">
        <f>VLOOKUP(A729,'[2]Pop commune'!$A$4:$G$3833,4,FALSE)</f>
        <v>561</v>
      </c>
      <c r="H729" s="64">
        <v>58</v>
      </c>
      <c r="I729" s="122">
        <v>580000941</v>
      </c>
      <c r="J729" s="65" t="s">
        <v>1448</v>
      </c>
      <c r="L729" s="103" t="s">
        <v>1438</v>
      </c>
      <c r="M729" s="101" t="s">
        <v>1435</v>
      </c>
      <c r="N729" s="65" t="s">
        <v>662</v>
      </c>
      <c r="O729" s="64">
        <v>580000933</v>
      </c>
      <c r="P729" s="94" t="s">
        <v>1436</v>
      </c>
      <c r="Q729" s="90">
        <v>1</v>
      </c>
      <c r="X729" s="65" t="s">
        <v>671</v>
      </c>
      <c r="Y729" s="65">
        <f>SUMPRODUCT(('[2]Prog 89'!$C$5:$C$10000=A729)*'[2]Prog 89'!$E$5:$F$10000)</f>
        <v>0</v>
      </c>
      <c r="Z729" s="65">
        <f>SUMPRODUCT(('[2]Prog 89'!$C$5:$C$10000=A729)*'[2]Prog 89'!$G$5:$H$10000)</f>
        <v>0</v>
      </c>
    </row>
    <row r="730" spans="1:26" ht="12.75" customHeight="1" x14ac:dyDescent="0.25">
      <c r="A730" s="64">
        <v>58193</v>
      </c>
      <c r="B730" s="81">
        <f>VLOOKUP(A730,'[2]Pop commune'!$A$4:$G$3833,7,FALSE)</f>
        <v>451.50488867822344</v>
      </c>
      <c r="C730" s="82">
        <f>VLOOKUP(A730,'[2]Pop commune'!$A$4:$H$3833,5,FALSE)</f>
        <v>278.77780167167037</v>
      </c>
      <c r="D730" s="83">
        <f t="shared" si="23"/>
        <v>172.72708700655303</v>
      </c>
      <c r="E730" s="83">
        <f>VLOOKUP(A730,'[2]Pop commune'!$A$4:$G$3833,6,FALSE)</f>
        <v>172.72708700655303</v>
      </c>
      <c r="F730" s="83">
        <f t="shared" si="24"/>
        <v>1504.9999999999941</v>
      </c>
      <c r="G730" s="83">
        <f>VLOOKUP(A730,'[2]Pop commune'!$A$4:$G$3833,4,FALSE)</f>
        <v>1504.9999999999941</v>
      </c>
      <c r="H730" s="64">
        <v>58</v>
      </c>
      <c r="I730" s="122">
        <v>580000941</v>
      </c>
      <c r="J730" s="65" t="s">
        <v>1449</v>
      </c>
      <c r="L730" s="103" t="s">
        <v>1438</v>
      </c>
      <c r="M730" s="101" t="s">
        <v>1435</v>
      </c>
      <c r="N730" s="65" t="s">
        <v>662</v>
      </c>
      <c r="O730" s="64">
        <v>580000933</v>
      </c>
      <c r="P730" s="94" t="s">
        <v>1436</v>
      </c>
      <c r="Q730" s="90">
        <v>1</v>
      </c>
      <c r="X730" s="65" t="s">
        <v>671</v>
      </c>
      <c r="Y730" s="65">
        <f>SUMPRODUCT(('[2]Prog 89'!$C$5:$C$10000=A730)*'[2]Prog 89'!$E$5:$F$10000)</f>
        <v>0</v>
      </c>
      <c r="Z730" s="65">
        <f>SUMPRODUCT(('[2]Prog 89'!$C$5:$C$10000=A730)*'[2]Prog 89'!$G$5:$H$10000)</f>
        <v>0</v>
      </c>
    </row>
    <row r="731" spans="1:26" ht="12.75" customHeight="1" x14ac:dyDescent="0.25">
      <c r="A731" s="64">
        <v>58209</v>
      </c>
      <c r="B731" s="81">
        <f>VLOOKUP(A731,'[2]Pop commune'!$A$4:$G$3833,7,FALSE)</f>
        <v>65</v>
      </c>
      <c r="C731" s="82">
        <f>VLOOKUP(A731,'[2]Pop commune'!$A$4:$H$3833,5,FALSE)</f>
        <v>38</v>
      </c>
      <c r="D731" s="83">
        <f t="shared" si="23"/>
        <v>27</v>
      </c>
      <c r="E731" s="83">
        <f>VLOOKUP(A731,'[2]Pop commune'!$A$4:$G$3833,6,FALSE)</f>
        <v>27</v>
      </c>
      <c r="F731" s="83">
        <f t="shared" si="24"/>
        <v>175</v>
      </c>
      <c r="G731" s="83">
        <f>VLOOKUP(A731,'[2]Pop commune'!$A$4:$G$3833,4,FALSE)</f>
        <v>175</v>
      </c>
      <c r="H731" s="64">
        <v>58</v>
      </c>
      <c r="I731" s="122">
        <v>580000941</v>
      </c>
      <c r="J731" s="65" t="s">
        <v>1450</v>
      </c>
      <c r="L731" s="103" t="s">
        <v>1441</v>
      </c>
      <c r="M731" s="101" t="s">
        <v>1435</v>
      </c>
      <c r="N731" s="65" t="s">
        <v>662</v>
      </c>
      <c r="O731" s="64">
        <v>580000933</v>
      </c>
      <c r="P731" s="94" t="s">
        <v>1436</v>
      </c>
      <c r="Q731" s="90">
        <v>1</v>
      </c>
      <c r="X731" s="65" t="s">
        <v>671</v>
      </c>
      <c r="Y731" s="65">
        <f>SUMPRODUCT(('[2]Prog 89'!$C$5:$C$10000=A731)*'[2]Prog 89'!$E$5:$F$10000)</f>
        <v>0</v>
      </c>
      <c r="Z731" s="65">
        <f>SUMPRODUCT(('[2]Prog 89'!$C$5:$C$10000=A731)*'[2]Prog 89'!$G$5:$H$10000)</f>
        <v>0</v>
      </c>
    </row>
    <row r="732" spans="1:26" ht="12.75" customHeight="1" x14ac:dyDescent="0.25">
      <c r="A732" s="64">
        <v>58213</v>
      </c>
      <c r="B732" s="81">
        <f>VLOOKUP(A732,'[2]Pop commune'!$A$4:$G$3833,7,FALSE)</f>
        <v>129.83870967741876</v>
      </c>
      <c r="C732" s="82">
        <f>VLOOKUP(A732,'[2]Pop commune'!$A$4:$H$3833,5,FALSE)</f>
        <v>81.019354838709305</v>
      </c>
      <c r="D732" s="83">
        <f t="shared" si="23"/>
        <v>48.819354838709451</v>
      </c>
      <c r="E732" s="83">
        <f>VLOOKUP(A732,'[2]Pop commune'!$A$4:$G$3833,6,FALSE)</f>
        <v>48.819354838709451</v>
      </c>
      <c r="F732" s="83">
        <f t="shared" si="24"/>
        <v>482.99999999999773</v>
      </c>
      <c r="G732" s="83">
        <f>VLOOKUP(A732,'[2]Pop commune'!$A$4:$G$3833,4,FALSE)</f>
        <v>482.99999999999773</v>
      </c>
      <c r="H732" s="64">
        <v>58</v>
      </c>
      <c r="I732" s="122">
        <v>580000941</v>
      </c>
      <c r="J732" s="65" t="s">
        <v>1451</v>
      </c>
      <c r="L732" s="103" t="s">
        <v>1434</v>
      </c>
      <c r="M732" s="101" t="s">
        <v>1435</v>
      </c>
      <c r="N732" s="65" t="s">
        <v>662</v>
      </c>
      <c r="O732" s="64">
        <v>580000933</v>
      </c>
      <c r="P732" s="94" t="s">
        <v>1436</v>
      </c>
      <c r="Q732" s="90">
        <v>1</v>
      </c>
      <c r="X732" s="65" t="s">
        <v>671</v>
      </c>
      <c r="Y732" s="65">
        <f>SUMPRODUCT(('[2]Prog 89'!$C$5:$C$10000=A732)*'[2]Prog 89'!$E$5:$F$10000)</f>
        <v>0</v>
      </c>
      <c r="Z732" s="65">
        <f>SUMPRODUCT(('[2]Prog 89'!$C$5:$C$10000=A732)*'[2]Prog 89'!$G$5:$H$10000)</f>
        <v>0</v>
      </c>
    </row>
    <row r="733" spans="1:26" ht="12.75" customHeight="1" x14ac:dyDescent="0.25">
      <c r="A733" s="64">
        <v>58236</v>
      </c>
      <c r="B733" s="81">
        <f>VLOOKUP(A733,'[2]Pop commune'!$A$4:$G$3833,7,FALSE)</f>
        <v>45.805084745762727</v>
      </c>
      <c r="C733" s="82">
        <f>VLOOKUP(A733,'[2]Pop commune'!$A$4:$H$3833,5,FALSE)</f>
        <v>28.262711864406789</v>
      </c>
      <c r="D733" s="83">
        <f t="shared" si="23"/>
        <v>17.542372881355938</v>
      </c>
      <c r="E733" s="83">
        <f>VLOOKUP(A733,'[2]Pop commune'!$A$4:$G$3833,6,FALSE)</f>
        <v>17.542372881355938</v>
      </c>
      <c r="F733" s="83">
        <f t="shared" si="24"/>
        <v>115</v>
      </c>
      <c r="G733" s="83">
        <f>VLOOKUP(A733,'[2]Pop commune'!$A$4:$G$3833,4,FALSE)</f>
        <v>115</v>
      </c>
      <c r="H733" s="64">
        <v>58</v>
      </c>
      <c r="I733" s="122">
        <v>580000941</v>
      </c>
      <c r="J733" s="65" t="s">
        <v>1452</v>
      </c>
      <c r="L733" s="103" t="s">
        <v>1441</v>
      </c>
      <c r="M733" s="101" t="s">
        <v>1435</v>
      </c>
      <c r="N733" s="65" t="s">
        <v>662</v>
      </c>
      <c r="O733" s="64">
        <v>580000933</v>
      </c>
      <c r="P733" s="94" t="s">
        <v>1436</v>
      </c>
      <c r="Q733" s="90">
        <v>1</v>
      </c>
      <c r="X733" s="65" t="s">
        <v>671</v>
      </c>
      <c r="Y733" s="65">
        <f>SUMPRODUCT(('[2]Prog 89'!$C$5:$C$10000=A733)*'[2]Prog 89'!$E$5:$F$10000)</f>
        <v>0</v>
      </c>
      <c r="Z733" s="65">
        <f>SUMPRODUCT(('[2]Prog 89'!$C$5:$C$10000=A733)*'[2]Prog 89'!$G$5:$H$10000)</f>
        <v>0</v>
      </c>
    </row>
    <row r="734" spans="1:26" ht="12.75" customHeight="1" x14ac:dyDescent="0.25">
      <c r="A734" s="64">
        <v>58251</v>
      </c>
      <c r="B734" s="81">
        <f>VLOOKUP(A734,'[2]Pop commune'!$A$4:$G$3833,7,FALSE)</f>
        <v>155.5714285714281</v>
      </c>
      <c r="C734" s="82">
        <f>VLOOKUP(A734,'[2]Pop commune'!$A$4:$H$3833,5,FALSE)</f>
        <v>102.03061224489764</v>
      </c>
      <c r="D734" s="83">
        <f t="shared" si="23"/>
        <v>53.540816326530454</v>
      </c>
      <c r="E734" s="83">
        <f>VLOOKUP(A734,'[2]Pop commune'!$A$4:$G$3833,6,FALSE)</f>
        <v>53.540816326530454</v>
      </c>
      <c r="F734" s="83">
        <f t="shared" si="24"/>
        <v>494.99999999999852</v>
      </c>
      <c r="G734" s="83">
        <f>VLOOKUP(A734,'[2]Pop commune'!$A$4:$G$3833,4,FALSE)</f>
        <v>494.99999999999852</v>
      </c>
      <c r="H734" s="64">
        <v>58</v>
      </c>
      <c r="I734" s="122">
        <v>580000941</v>
      </c>
      <c r="J734" s="65" t="s">
        <v>1453</v>
      </c>
      <c r="L734" s="103" t="s">
        <v>1434</v>
      </c>
      <c r="M734" s="101" t="s">
        <v>1435</v>
      </c>
      <c r="N734" s="65" t="s">
        <v>662</v>
      </c>
      <c r="O734" s="64">
        <v>580000933</v>
      </c>
      <c r="P734" s="94" t="s">
        <v>1436</v>
      </c>
      <c r="Q734" s="90">
        <v>1</v>
      </c>
      <c r="X734" s="65" t="s">
        <v>671</v>
      </c>
      <c r="Y734" s="65">
        <f>SUMPRODUCT(('[2]Prog 89'!$C$5:$C$10000=A734)*'[2]Prog 89'!$E$5:$F$10000)</f>
        <v>0</v>
      </c>
      <c r="Z734" s="65">
        <f>SUMPRODUCT(('[2]Prog 89'!$C$5:$C$10000=A734)*'[2]Prog 89'!$G$5:$H$10000)</f>
        <v>0</v>
      </c>
    </row>
    <row r="735" spans="1:26" ht="12.75" customHeight="1" x14ac:dyDescent="0.25">
      <c r="A735" s="64">
        <v>58252</v>
      </c>
      <c r="B735" s="81">
        <f>VLOOKUP(A735,'[2]Pop commune'!$A$4:$G$3833,7,FALSE)</f>
        <v>64</v>
      </c>
      <c r="C735" s="82">
        <f>VLOOKUP(A735,'[2]Pop commune'!$A$4:$H$3833,5,FALSE)</f>
        <v>43</v>
      </c>
      <c r="D735" s="83">
        <f t="shared" si="23"/>
        <v>21</v>
      </c>
      <c r="E735" s="83">
        <f>VLOOKUP(A735,'[2]Pop commune'!$A$4:$G$3833,6,FALSE)</f>
        <v>21</v>
      </c>
      <c r="F735" s="83">
        <f t="shared" si="24"/>
        <v>131</v>
      </c>
      <c r="G735" s="83">
        <f>VLOOKUP(A735,'[2]Pop commune'!$A$4:$G$3833,4,FALSE)</f>
        <v>131</v>
      </c>
      <c r="H735" s="64">
        <v>58</v>
      </c>
      <c r="I735" s="122">
        <v>580000941</v>
      </c>
      <c r="J735" s="65" t="s">
        <v>1454</v>
      </c>
      <c r="L735" s="103" t="s">
        <v>1441</v>
      </c>
      <c r="M735" s="65" t="s">
        <v>1435</v>
      </c>
      <c r="N735" s="65" t="s">
        <v>662</v>
      </c>
      <c r="O735" s="64">
        <v>580000933</v>
      </c>
      <c r="P735" s="94" t="s">
        <v>1436</v>
      </c>
      <c r="Q735" s="90">
        <v>1</v>
      </c>
      <c r="X735" s="65" t="s">
        <v>671</v>
      </c>
      <c r="Y735" s="65">
        <f>SUMPRODUCT(('[2]Prog 89'!$C$5:$C$10000=A735)*'[2]Prog 89'!$E$5:$F$10000)</f>
        <v>0</v>
      </c>
      <c r="Z735" s="65">
        <f>SUMPRODUCT(('[2]Prog 89'!$C$5:$C$10000=A735)*'[2]Prog 89'!$G$5:$H$10000)</f>
        <v>0</v>
      </c>
    </row>
    <row r="736" spans="1:26" ht="12.75" customHeight="1" x14ac:dyDescent="0.25">
      <c r="A736" s="64">
        <v>58261</v>
      </c>
      <c r="B736" s="81">
        <f>VLOOKUP(A736,'[2]Pop commune'!$A$4:$G$3833,7,FALSE)</f>
        <v>401.95752212389357</v>
      </c>
      <c r="C736" s="82">
        <f>VLOOKUP(A736,'[2]Pop commune'!$A$4:$H$3833,5,FALSE)</f>
        <v>266.95663716814141</v>
      </c>
      <c r="D736" s="83">
        <f t="shared" si="23"/>
        <v>135.00088495575213</v>
      </c>
      <c r="E736" s="83">
        <f>VLOOKUP(A736,'[2]Pop commune'!$A$4:$G$3833,6,FALSE)</f>
        <v>135.00088495575213</v>
      </c>
      <c r="F736" s="83">
        <f t="shared" si="24"/>
        <v>1147</v>
      </c>
      <c r="G736" s="83">
        <f>VLOOKUP(A736,'[2]Pop commune'!$A$4:$G$3833,4,FALSE)</f>
        <v>1147</v>
      </c>
      <c r="H736" s="64">
        <v>58</v>
      </c>
      <c r="I736" s="122">
        <v>580000941</v>
      </c>
      <c r="J736" s="65" t="s">
        <v>1455</v>
      </c>
      <c r="L736" s="103" t="s">
        <v>1434</v>
      </c>
      <c r="M736" s="65" t="s">
        <v>1435</v>
      </c>
      <c r="N736" s="65" t="s">
        <v>662</v>
      </c>
      <c r="O736" s="64">
        <v>580000933</v>
      </c>
      <c r="P736" s="94" t="s">
        <v>1436</v>
      </c>
      <c r="Q736" s="90">
        <v>1</v>
      </c>
      <c r="X736" s="65" t="s">
        <v>671</v>
      </c>
      <c r="Y736" s="65">
        <f>SUMPRODUCT(('[2]Prog 89'!$C$5:$C$10000=A736)*'[2]Prog 89'!$E$5:$F$10000)</f>
        <v>0</v>
      </c>
      <c r="Z736" s="65">
        <f>SUMPRODUCT(('[2]Prog 89'!$C$5:$C$10000=A736)*'[2]Prog 89'!$G$5:$H$10000)</f>
        <v>0</v>
      </c>
    </row>
    <row r="737" spans="1:26" ht="12.75" customHeight="1" x14ac:dyDescent="0.25">
      <c r="A737" s="64">
        <v>71038</v>
      </c>
      <c r="B737" s="81">
        <f>VLOOKUP(A737,'[2]Pop commune'!$A$4:$G$3833,7,FALSE)</f>
        <v>111.7158916224693</v>
      </c>
      <c r="C737" s="82">
        <f>VLOOKUP(A737,'[2]Pop commune'!$A$4:$H$3833,5,FALSE)</f>
        <v>87.561104244638102</v>
      </c>
      <c r="D737" s="83">
        <f t="shared" si="23"/>
        <v>24.154787377831202</v>
      </c>
      <c r="E737" s="83">
        <f>VLOOKUP(A737,'[2]Pop commune'!$A$4:$G$3833,6,FALSE)</f>
        <v>24.154787377831202</v>
      </c>
      <c r="F737" s="83">
        <f t="shared" si="24"/>
        <v>469.00000000000131</v>
      </c>
      <c r="G737" s="83">
        <f>VLOOKUP(A737,'[2]Pop commune'!$A$4:$G$3833,4,FALSE)</f>
        <v>469.00000000000131</v>
      </c>
      <c r="H737" s="64">
        <v>71</v>
      </c>
      <c r="I737" s="122">
        <v>710971532</v>
      </c>
      <c r="J737" s="65" t="s">
        <v>1456</v>
      </c>
      <c r="K737" s="121" t="s">
        <v>4799</v>
      </c>
      <c r="L737" s="103" t="s">
        <v>1417</v>
      </c>
      <c r="M737" s="65" t="s">
        <v>1457</v>
      </c>
      <c r="N737" s="65" t="s">
        <v>662</v>
      </c>
      <c r="O737" s="64">
        <v>710000837</v>
      </c>
      <c r="P737" s="94" t="s">
        <v>1458</v>
      </c>
      <c r="Q737" s="90">
        <v>1</v>
      </c>
      <c r="R737" s="65">
        <v>106</v>
      </c>
      <c r="S737" s="65">
        <v>106</v>
      </c>
      <c r="T737" s="65">
        <v>6</v>
      </c>
      <c r="U737" s="65">
        <v>6</v>
      </c>
      <c r="V737" s="65">
        <v>5</v>
      </c>
      <c r="W737" s="65">
        <v>5</v>
      </c>
      <c r="X737" s="65" t="s">
        <v>671</v>
      </c>
      <c r="Y737" s="65">
        <f>SUMPRODUCT(('[2]Prog 89'!$C$5:$C$10000=A737)*'[2]Prog 89'!$E$5:$F$10000)</f>
        <v>0</v>
      </c>
      <c r="Z737" s="65">
        <f>SUMPRODUCT(('[2]Prog 89'!$C$5:$C$10000=A737)*'[2]Prog 89'!$G$5:$H$10000)</f>
        <v>0</v>
      </c>
    </row>
    <row r="738" spans="1:26" ht="12.75" customHeight="1" x14ac:dyDescent="0.25">
      <c r="A738" s="64">
        <v>71059</v>
      </c>
      <c r="B738" s="81">
        <f>VLOOKUP(A738,'[2]Pop commune'!$A$4:$G$3833,7,FALSE)</f>
        <v>1271.2667192460897</v>
      </c>
      <c r="C738" s="82">
        <f>VLOOKUP(A738,'[2]Pop commune'!$A$4:$H$3833,5,FALSE)</f>
        <v>845.4489271774944</v>
      </c>
      <c r="D738" s="83">
        <f t="shared" si="23"/>
        <v>425.81779206859522</v>
      </c>
      <c r="E738" s="83">
        <f>VLOOKUP(A738,'[2]Pop commune'!$A$4:$G$3833,6,FALSE)</f>
        <v>425.81779206859522</v>
      </c>
      <c r="F738" s="83">
        <f t="shared" si="24"/>
        <v>3579.9999999999927</v>
      </c>
      <c r="G738" s="83">
        <f>VLOOKUP(A738,'[2]Pop commune'!$A$4:$G$3833,4,FALSE)</f>
        <v>3579.9999999999927</v>
      </c>
      <c r="H738" s="64">
        <v>71</v>
      </c>
      <c r="I738" s="122">
        <v>710971532</v>
      </c>
      <c r="J738" s="65" t="s">
        <v>1459</v>
      </c>
      <c r="L738" s="103" t="s">
        <v>1460</v>
      </c>
      <c r="M738" s="65" t="s">
        <v>1457</v>
      </c>
      <c r="N738" s="65" t="s">
        <v>662</v>
      </c>
      <c r="O738" s="64">
        <v>710000837</v>
      </c>
      <c r="P738" s="94" t="s">
        <v>1458</v>
      </c>
      <c r="Q738" s="90">
        <v>1</v>
      </c>
      <c r="X738" s="65" t="s">
        <v>671</v>
      </c>
      <c r="Y738" s="65">
        <f>SUMPRODUCT(('[2]Prog 89'!$C$5:$C$10000=A738)*'[2]Prog 89'!$E$5:$F$10000)</f>
        <v>0</v>
      </c>
      <c r="Z738" s="65">
        <f>SUMPRODUCT(('[2]Prog 89'!$C$5:$C$10000=A738)*'[2]Prog 89'!$G$5:$H$10000)</f>
        <v>0</v>
      </c>
    </row>
    <row r="739" spans="1:26" ht="12.75" customHeight="1" x14ac:dyDescent="0.25">
      <c r="A739" s="64">
        <v>71153</v>
      </c>
      <c r="B739" s="81">
        <f>VLOOKUP(A739,'[2]Pop commune'!$A$4:$G$3833,7,FALSE)</f>
        <v>7732.3958922495749</v>
      </c>
      <c r="C739" s="82">
        <f>VLOOKUP(A739,'[2]Pop commune'!$A$4:$H$3833,5,FALSE)</f>
        <v>4036.388241897856</v>
      </c>
      <c r="D739" s="83">
        <f t="shared" si="23"/>
        <v>3696.0076503517193</v>
      </c>
      <c r="E739" s="83">
        <f>VLOOKUP(A739,'[2]Pop commune'!$A$4:$G$3833,6,FALSE)</f>
        <v>3696.0076503517193</v>
      </c>
      <c r="F739" s="83">
        <f t="shared" si="24"/>
        <v>22308</v>
      </c>
      <c r="G739" s="83">
        <f>VLOOKUP(A739,'[2]Pop commune'!$A$4:$G$3833,4,FALSE)</f>
        <v>22308</v>
      </c>
      <c r="H739" s="64">
        <v>71</v>
      </c>
      <c r="I739" s="122">
        <v>710971532</v>
      </c>
      <c r="J739" s="65" t="s">
        <v>1461</v>
      </c>
      <c r="L739" s="103" t="s">
        <v>1462</v>
      </c>
      <c r="M739" s="65" t="s">
        <v>1457</v>
      </c>
      <c r="N739" s="65" t="s">
        <v>662</v>
      </c>
      <c r="O739" s="64">
        <v>710000837</v>
      </c>
      <c r="P739" s="94" t="s">
        <v>1458</v>
      </c>
      <c r="Q739" s="90">
        <v>1</v>
      </c>
      <c r="X739" s="65" t="s">
        <v>671</v>
      </c>
      <c r="Y739" s="65">
        <f>SUMPRODUCT(('[2]Prog 89'!$C$5:$C$10000=A739)*'[2]Prog 89'!$E$5:$F$10000)</f>
        <v>0</v>
      </c>
      <c r="Z739" s="65">
        <f>SUMPRODUCT(('[2]Prog 89'!$C$5:$C$10000=A739)*'[2]Prog 89'!$G$5:$H$10000)</f>
        <v>0</v>
      </c>
    </row>
    <row r="740" spans="1:26" ht="12.75" customHeight="1" x14ac:dyDescent="0.25">
      <c r="A740" s="64">
        <v>71187</v>
      </c>
      <c r="B740" s="81">
        <f>VLOOKUP(A740,'[2]Pop commune'!$A$4:$G$3833,7,FALSE)</f>
        <v>358.02405291641469</v>
      </c>
      <c r="C740" s="82">
        <f>VLOOKUP(A740,'[2]Pop commune'!$A$4:$H$3833,5,FALSE)</f>
        <v>230.81779915814701</v>
      </c>
      <c r="D740" s="83">
        <f t="shared" si="23"/>
        <v>127.20625375826768</v>
      </c>
      <c r="E740" s="83">
        <f>VLOOKUP(A740,'[2]Pop commune'!$A$4:$G$3833,6,FALSE)</f>
        <v>127.20625375826768</v>
      </c>
      <c r="F740" s="83">
        <f t="shared" si="24"/>
        <v>1705.9999999999932</v>
      </c>
      <c r="G740" s="83">
        <f>VLOOKUP(A740,'[2]Pop commune'!$A$4:$G$3833,4,FALSE)</f>
        <v>1705.9999999999932</v>
      </c>
      <c r="H740" s="64">
        <v>71</v>
      </c>
      <c r="I740" s="122">
        <v>710971532</v>
      </c>
      <c r="J740" s="65" t="s">
        <v>1463</v>
      </c>
      <c r="L740" s="103" t="s">
        <v>1464</v>
      </c>
      <c r="M740" s="65" t="s">
        <v>1457</v>
      </c>
      <c r="N740" s="65" t="s">
        <v>662</v>
      </c>
      <c r="O740" s="64">
        <v>710000837</v>
      </c>
      <c r="P740" s="94" t="s">
        <v>1458</v>
      </c>
      <c r="Q740" s="90">
        <v>1</v>
      </c>
      <c r="X740" s="65" t="s">
        <v>671</v>
      </c>
      <c r="Y740" s="65">
        <f>SUMPRODUCT(('[2]Prog 89'!$C$5:$C$10000=A740)*'[2]Prog 89'!$E$5:$F$10000)</f>
        <v>0</v>
      </c>
      <c r="Z740" s="65">
        <f>SUMPRODUCT(('[2]Prog 89'!$C$5:$C$10000=A740)*'[2]Prog 89'!$G$5:$H$10000)</f>
        <v>0</v>
      </c>
    </row>
    <row r="741" spans="1:26" ht="12.75" customHeight="1" x14ac:dyDescent="0.25">
      <c r="A741" s="64">
        <v>71282</v>
      </c>
      <c r="B741" s="81">
        <f>VLOOKUP(A741,'[2]Pop commune'!$A$4:$G$3833,7,FALSE)</f>
        <v>343.21889480342298</v>
      </c>
      <c r="C741" s="82">
        <f>VLOOKUP(A741,'[2]Pop commune'!$A$4:$H$3833,5,FALSE)</f>
        <v>220.21559146346792</v>
      </c>
      <c r="D741" s="83">
        <f t="shared" si="23"/>
        <v>123.00330333995507</v>
      </c>
      <c r="E741" s="83">
        <f>VLOOKUP(A741,'[2]Pop commune'!$A$4:$G$3833,6,FALSE)</f>
        <v>123.00330333995507</v>
      </c>
      <c r="F741" s="83">
        <f t="shared" si="24"/>
        <v>1237</v>
      </c>
      <c r="G741" s="83">
        <f>VLOOKUP(A741,'[2]Pop commune'!$A$4:$G$3833,4,FALSE)</f>
        <v>1237</v>
      </c>
      <c r="H741" s="64">
        <v>71</v>
      </c>
      <c r="I741" s="122">
        <v>710971532</v>
      </c>
      <c r="J741" s="65" t="s">
        <v>1465</v>
      </c>
      <c r="L741" s="103" t="s">
        <v>1417</v>
      </c>
      <c r="M741" s="65" t="s">
        <v>1457</v>
      </c>
      <c r="N741" s="65" t="s">
        <v>662</v>
      </c>
      <c r="O741" s="64">
        <v>710000837</v>
      </c>
      <c r="P741" s="94" t="s">
        <v>1458</v>
      </c>
      <c r="Q741" s="90">
        <v>1</v>
      </c>
      <c r="X741" s="65" t="s">
        <v>671</v>
      </c>
      <c r="Y741" s="65">
        <f>SUMPRODUCT(('[2]Prog 89'!$C$5:$C$10000=A741)*'[2]Prog 89'!$E$5:$F$10000)</f>
        <v>0</v>
      </c>
      <c r="Z741" s="65">
        <f>SUMPRODUCT(('[2]Prog 89'!$C$5:$C$10000=A741)*'[2]Prog 89'!$G$5:$H$10000)</f>
        <v>0</v>
      </c>
    </row>
    <row r="742" spans="1:26" ht="12.75" customHeight="1" x14ac:dyDescent="0.25">
      <c r="A742" s="64">
        <v>71309</v>
      </c>
      <c r="B742" s="81">
        <f>VLOOKUP(A742,'[2]Pop commune'!$A$4:$G$3833,7,FALSE)</f>
        <v>853.69972877237842</v>
      </c>
      <c r="C742" s="82">
        <f>VLOOKUP(A742,'[2]Pop commune'!$A$4:$H$3833,5,FALSE)</f>
        <v>493.09247134892883</v>
      </c>
      <c r="D742" s="83">
        <f t="shared" si="23"/>
        <v>360.60725742344965</v>
      </c>
      <c r="E742" s="83">
        <f>VLOOKUP(A742,'[2]Pop commune'!$A$4:$G$3833,6,FALSE)</f>
        <v>360.60725742344965</v>
      </c>
      <c r="F742" s="83">
        <f t="shared" si="24"/>
        <v>2194.9999999999909</v>
      </c>
      <c r="G742" s="83">
        <f>VLOOKUP(A742,'[2]Pop commune'!$A$4:$G$3833,4,FALSE)</f>
        <v>2194.9999999999909</v>
      </c>
      <c r="H742" s="64">
        <v>71</v>
      </c>
      <c r="I742" s="122">
        <v>710971532</v>
      </c>
      <c r="J742" s="65" t="s">
        <v>1466</v>
      </c>
      <c r="L742" s="103" t="s">
        <v>1417</v>
      </c>
      <c r="M742" s="65" t="s">
        <v>1457</v>
      </c>
      <c r="N742" s="65" t="s">
        <v>662</v>
      </c>
      <c r="O742" s="64">
        <v>710000837</v>
      </c>
      <c r="P742" s="94" t="s">
        <v>1458</v>
      </c>
      <c r="Q742" s="90">
        <v>1</v>
      </c>
      <c r="X742" s="65" t="s">
        <v>671</v>
      </c>
      <c r="Y742" s="65">
        <f>SUMPRODUCT(('[2]Prog 89'!$C$5:$C$10000=A742)*'[2]Prog 89'!$E$5:$F$10000)</f>
        <v>0</v>
      </c>
      <c r="Z742" s="65">
        <f>SUMPRODUCT(('[2]Prog 89'!$C$5:$C$10000=A742)*'[2]Prog 89'!$G$5:$H$10000)</f>
        <v>0</v>
      </c>
    </row>
    <row r="743" spans="1:26" ht="12.75" customHeight="1" x14ac:dyDescent="0.25">
      <c r="A743" s="64">
        <v>71310</v>
      </c>
      <c r="B743" s="81">
        <f>VLOOKUP(A743,'[2]Pop commune'!$A$4:$G$3833,7,FALSE)</f>
        <v>1655</v>
      </c>
      <c r="C743" s="82">
        <f>VLOOKUP(A743,'[2]Pop commune'!$A$4:$H$3833,5,FALSE)</f>
        <v>909</v>
      </c>
      <c r="D743" s="83">
        <f t="shared" si="23"/>
        <v>746</v>
      </c>
      <c r="E743" s="83">
        <f>VLOOKUP(A743,'[2]Pop commune'!$A$4:$G$3833,6,FALSE)</f>
        <v>746</v>
      </c>
      <c r="F743" s="83">
        <f t="shared" si="24"/>
        <v>5226</v>
      </c>
      <c r="G743" s="83">
        <f>VLOOKUP(A743,'[2]Pop commune'!$A$4:$G$3833,4,FALSE)</f>
        <v>5226</v>
      </c>
      <c r="H743" s="64">
        <v>71</v>
      </c>
      <c r="I743" s="122">
        <v>710971532</v>
      </c>
      <c r="J743" s="65" t="s">
        <v>1467</v>
      </c>
      <c r="L743" s="103" t="s">
        <v>1464</v>
      </c>
      <c r="M743" s="65" t="s">
        <v>1457</v>
      </c>
      <c r="N743" s="65" t="s">
        <v>662</v>
      </c>
      <c r="O743" s="64">
        <v>710000837</v>
      </c>
      <c r="P743" s="94" t="s">
        <v>1458</v>
      </c>
      <c r="Q743" s="90">
        <v>1</v>
      </c>
      <c r="X743" s="65" t="s">
        <v>671</v>
      </c>
      <c r="Y743" s="65">
        <f>SUMPRODUCT(('[2]Prog 89'!$C$5:$C$10000=A743)*'[2]Prog 89'!$E$5:$F$10000)</f>
        <v>0</v>
      </c>
      <c r="Z743" s="65">
        <f>SUMPRODUCT(('[2]Prog 89'!$C$5:$C$10000=A743)*'[2]Prog 89'!$G$5:$H$10000)</f>
        <v>0</v>
      </c>
    </row>
    <row r="744" spans="1:26" ht="12.75" customHeight="1" x14ac:dyDescent="0.25">
      <c r="A744" s="64">
        <v>71412</v>
      </c>
      <c r="B744" s="81">
        <f>VLOOKUP(A744,'[2]Pop commune'!$A$4:$G$3833,7,FALSE)</f>
        <v>307</v>
      </c>
      <c r="C744" s="82">
        <f>VLOOKUP(A744,'[2]Pop commune'!$A$4:$H$3833,5,FALSE)</f>
        <v>227</v>
      </c>
      <c r="D744" s="83">
        <f t="shared" si="23"/>
        <v>80</v>
      </c>
      <c r="E744" s="83">
        <f>VLOOKUP(A744,'[2]Pop commune'!$A$4:$G$3833,6,FALSE)</f>
        <v>80</v>
      </c>
      <c r="F744" s="83">
        <f t="shared" si="24"/>
        <v>1141</v>
      </c>
      <c r="G744" s="83">
        <f>VLOOKUP(A744,'[2]Pop commune'!$A$4:$G$3833,4,FALSE)</f>
        <v>1141</v>
      </c>
      <c r="H744" s="64">
        <v>71</v>
      </c>
      <c r="I744" s="122">
        <v>710971532</v>
      </c>
      <c r="J744" s="65" t="s">
        <v>1468</v>
      </c>
      <c r="L744" s="103" t="s">
        <v>1464</v>
      </c>
      <c r="M744" s="65" t="s">
        <v>1457</v>
      </c>
      <c r="N744" s="65" t="s">
        <v>662</v>
      </c>
      <c r="O744" s="64">
        <v>710000837</v>
      </c>
      <c r="P744" s="94" t="s">
        <v>1458</v>
      </c>
      <c r="Q744" s="90">
        <v>1</v>
      </c>
      <c r="X744" s="65" t="s">
        <v>671</v>
      </c>
      <c r="Y744" s="65">
        <f>SUMPRODUCT(('[2]Prog 89'!$C$5:$C$10000=A744)*'[2]Prog 89'!$E$5:$F$10000)</f>
        <v>0</v>
      </c>
      <c r="Z744" s="65">
        <f>SUMPRODUCT(('[2]Prog 89'!$C$5:$C$10000=A744)*'[2]Prog 89'!$G$5:$H$10000)</f>
        <v>0</v>
      </c>
    </row>
    <row r="745" spans="1:26" ht="12.75" customHeight="1" x14ac:dyDescent="0.25">
      <c r="A745" s="64">
        <v>71413</v>
      </c>
      <c r="B745" s="81">
        <f>VLOOKUP(A745,'[2]Pop commune'!$A$4:$G$3833,7,FALSE)</f>
        <v>235.41304347826099</v>
      </c>
      <c r="C745" s="82">
        <f>VLOOKUP(A745,'[2]Pop commune'!$A$4:$H$3833,5,FALSE)</f>
        <v>179.1807780320367</v>
      </c>
      <c r="D745" s="83">
        <f t="shared" si="23"/>
        <v>56.232265446224282</v>
      </c>
      <c r="E745" s="83">
        <f>VLOOKUP(A745,'[2]Pop commune'!$A$4:$G$3833,6,FALSE)</f>
        <v>56.232265446224282</v>
      </c>
      <c r="F745" s="83">
        <f t="shared" si="24"/>
        <v>833</v>
      </c>
      <c r="G745" s="83">
        <f>VLOOKUP(A745,'[2]Pop commune'!$A$4:$G$3833,4,FALSE)</f>
        <v>833</v>
      </c>
      <c r="H745" s="64">
        <v>71</v>
      </c>
      <c r="I745" s="122">
        <v>710971532</v>
      </c>
      <c r="J745" s="65" t="s">
        <v>1469</v>
      </c>
      <c r="L745" s="103" t="s">
        <v>1460</v>
      </c>
      <c r="M745" s="65" t="s">
        <v>1457</v>
      </c>
      <c r="N745" s="65" t="s">
        <v>662</v>
      </c>
      <c r="O745" s="64">
        <v>710000837</v>
      </c>
      <c r="P745" s="94" t="s">
        <v>1458</v>
      </c>
      <c r="Q745" s="90">
        <v>1</v>
      </c>
      <c r="X745" s="65" t="s">
        <v>671</v>
      </c>
      <c r="Y745" s="65">
        <f>SUMPRODUCT(('[2]Prog 89'!$C$5:$C$10000=A745)*'[2]Prog 89'!$E$5:$F$10000)</f>
        <v>0</v>
      </c>
      <c r="Z745" s="65">
        <f>SUMPRODUCT(('[2]Prog 89'!$C$5:$C$10000=A745)*'[2]Prog 89'!$G$5:$H$10000)</f>
        <v>0</v>
      </c>
    </row>
    <row r="746" spans="1:26" ht="12.75" customHeight="1" x14ac:dyDescent="0.25">
      <c r="A746" s="64">
        <v>71435</v>
      </c>
      <c r="B746" s="81">
        <f>VLOOKUP(A746,'[2]Pop commune'!$A$4:$G$3833,7,FALSE)</f>
        <v>61.757322175732199</v>
      </c>
      <c r="C746" s="82">
        <f>VLOOKUP(A746,'[2]Pop commune'!$A$4:$H$3833,5,FALSE)</f>
        <v>42.200836820083673</v>
      </c>
      <c r="D746" s="83">
        <f t="shared" si="23"/>
        <v>19.55648535564853</v>
      </c>
      <c r="E746" s="83">
        <f>VLOOKUP(A746,'[2]Pop commune'!$A$4:$G$3833,6,FALSE)</f>
        <v>19.55648535564853</v>
      </c>
      <c r="F746" s="83">
        <f t="shared" si="24"/>
        <v>246</v>
      </c>
      <c r="G746" s="83">
        <f>VLOOKUP(A746,'[2]Pop commune'!$A$4:$G$3833,4,FALSE)</f>
        <v>246</v>
      </c>
      <c r="H746" s="64">
        <v>71</v>
      </c>
      <c r="I746" s="122">
        <v>710971532</v>
      </c>
      <c r="J746" s="65" t="s">
        <v>1470</v>
      </c>
      <c r="L746" s="103" t="s">
        <v>1464</v>
      </c>
      <c r="M746" s="65" t="s">
        <v>1457</v>
      </c>
      <c r="N746" s="65" t="s">
        <v>662</v>
      </c>
      <c r="O746" s="64">
        <v>710000837</v>
      </c>
      <c r="P746" s="94" t="s">
        <v>1458</v>
      </c>
      <c r="Q746" s="90">
        <v>1</v>
      </c>
      <c r="X746" s="65" t="s">
        <v>671</v>
      </c>
      <c r="Y746" s="65">
        <f>SUMPRODUCT(('[2]Prog 89'!$C$5:$C$10000=A746)*'[2]Prog 89'!$E$5:$F$10000)</f>
        <v>0</v>
      </c>
      <c r="Z746" s="65">
        <f>SUMPRODUCT(('[2]Prog 89'!$C$5:$C$10000=A746)*'[2]Prog 89'!$G$5:$H$10000)</f>
        <v>0</v>
      </c>
    </row>
    <row r="747" spans="1:26" ht="12.75" customHeight="1" x14ac:dyDescent="0.25">
      <c r="A747" s="64">
        <v>71436</v>
      </c>
      <c r="B747" s="81">
        <f>VLOOKUP(A747,'[2]Pop commune'!$A$4:$G$3833,7,FALSE)</f>
        <v>256.079766536965</v>
      </c>
      <c r="C747" s="82">
        <f>VLOOKUP(A747,'[2]Pop commune'!$A$4:$H$3833,5,FALSE)</f>
        <v>156.72081712062257</v>
      </c>
      <c r="D747" s="83">
        <f t="shared" si="23"/>
        <v>99.358949416342412</v>
      </c>
      <c r="E747" s="83">
        <f>VLOOKUP(A747,'[2]Pop commune'!$A$4:$G$3833,6,FALSE)</f>
        <v>99.358949416342412</v>
      </c>
      <c r="F747" s="83">
        <f t="shared" si="24"/>
        <v>1053</v>
      </c>
      <c r="G747" s="83">
        <f>VLOOKUP(A747,'[2]Pop commune'!$A$4:$G$3833,4,FALSE)</f>
        <v>1053</v>
      </c>
      <c r="H747" s="64">
        <v>71</v>
      </c>
      <c r="I747" s="122">
        <v>710971532</v>
      </c>
      <c r="J747" s="65" t="s">
        <v>1471</v>
      </c>
      <c r="L747" s="103" t="s">
        <v>1464</v>
      </c>
      <c r="M747" s="65" t="s">
        <v>1457</v>
      </c>
      <c r="N747" s="65" t="s">
        <v>662</v>
      </c>
      <c r="O747" s="64">
        <v>710000837</v>
      </c>
      <c r="P747" s="94" t="s">
        <v>1458</v>
      </c>
      <c r="Q747" s="90">
        <v>1</v>
      </c>
      <c r="X747" s="65" t="s">
        <v>671</v>
      </c>
      <c r="Y747" s="65">
        <f>SUMPRODUCT(('[2]Prog 89'!$C$5:$C$10000=A747)*'[2]Prog 89'!$E$5:$F$10000)</f>
        <v>0</v>
      </c>
      <c r="Z747" s="65">
        <f>SUMPRODUCT(('[2]Prog 89'!$C$5:$C$10000=A747)*'[2]Prog 89'!$G$5:$H$10000)</f>
        <v>0</v>
      </c>
    </row>
    <row r="748" spans="1:26" ht="12.75" customHeight="1" x14ac:dyDescent="0.25">
      <c r="A748" s="64">
        <v>71479</v>
      </c>
      <c r="B748" s="81">
        <f>VLOOKUP(A748,'[2]Pop commune'!$A$4:$G$3833,7,FALSE)</f>
        <v>509</v>
      </c>
      <c r="C748" s="82">
        <f>VLOOKUP(A748,'[2]Pop commune'!$A$4:$H$3833,5,FALSE)</f>
        <v>384</v>
      </c>
      <c r="D748" s="83">
        <f t="shared" si="23"/>
        <v>125</v>
      </c>
      <c r="E748" s="83">
        <f>VLOOKUP(A748,'[2]Pop commune'!$A$4:$G$3833,6,FALSE)</f>
        <v>125</v>
      </c>
      <c r="F748" s="83">
        <f t="shared" si="24"/>
        <v>1864</v>
      </c>
      <c r="G748" s="83">
        <f>VLOOKUP(A748,'[2]Pop commune'!$A$4:$G$3833,4,FALSE)</f>
        <v>1864</v>
      </c>
      <c r="H748" s="64">
        <v>71</v>
      </c>
      <c r="I748" s="122">
        <v>710971532</v>
      </c>
      <c r="J748" s="65" t="s">
        <v>1472</v>
      </c>
      <c r="L748" s="103" t="s">
        <v>1460</v>
      </c>
      <c r="M748" s="65" t="s">
        <v>1457</v>
      </c>
      <c r="N748" s="65" t="s">
        <v>662</v>
      </c>
      <c r="O748" s="64">
        <v>710000837</v>
      </c>
      <c r="P748" s="94" t="s">
        <v>1458</v>
      </c>
      <c r="Q748" s="90">
        <v>1</v>
      </c>
      <c r="X748" s="65" t="s">
        <v>671</v>
      </c>
      <c r="Y748" s="65">
        <f>SUMPRODUCT(('[2]Prog 89'!$C$5:$C$10000=A748)*'[2]Prog 89'!$E$5:$F$10000)</f>
        <v>0</v>
      </c>
      <c r="Z748" s="65">
        <f>SUMPRODUCT(('[2]Prog 89'!$C$5:$C$10000=A748)*'[2]Prog 89'!$G$5:$H$10000)</f>
        <v>0</v>
      </c>
    </row>
    <row r="749" spans="1:26" ht="12.75" customHeight="1" x14ac:dyDescent="0.25">
      <c r="A749" s="64">
        <v>71482</v>
      </c>
      <c r="B749" s="81">
        <f>VLOOKUP(A749,'[2]Pop commune'!$A$4:$G$3833,7,FALSE)</f>
        <v>225.59809750297342</v>
      </c>
      <c r="C749" s="82">
        <f>VLOOKUP(A749,'[2]Pop commune'!$A$4:$H$3833,5,FALSE)</f>
        <v>150.06302021403144</v>
      </c>
      <c r="D749" s="83">
        <f t="shared" si="23"/>
        <v>75.535077288941991</v>
      </c>
      <c r="E749" s="83">
        <f>VLOOKUP(A749,'[2]Pop commune'!$A$4:$G$3833,6,FALSE)</f>
        <v>75.535077288941991</v>
      </c>
      <c r="F749" s="83">
        <f t="shared" si="24"/>
        <v>847.00000000000296</v>
      </c>
      <c r="G749" s="83">
        <f>VLOOKUP(A749,'[2]Pop commune'!$A$4:$G$3833,4,FALSE)</f>
        <v>847.00000000000296</v>
      </c>
      <c r="H749" s="64">
        <v>71</v>
      </c>
      <c r="I749" s="122">
        <v>710971532</v>
      </c>
      <c r="J749" s="65" t="s">
        <v>1473</v>
      </c>
      <c r="L749" s="103" t="s">
        <v>1417</v>
      </c>
      <c r="M749" s="101" t="s">
        <v>1457</v>
      </c>
      <c r="N749" s="65" t="s">
        <v>662</v>
      </c>
      <c r="O749" s="64">
        <v>710000837</v>
      </c>
      <c r="P749" s="94" t="s">
        <v>1458</v>
      </c>
      <c r="Q749" s="90">
        <v>1</v>
      </c>
      <c r="X749" s="65" t="s">
        <v>671</v>
      </c>
      <c r="Y749" s="65">
        <f>SUMPRODUCT(('[2]Prog 89'!$C$5:$C$10000=A749)*'[2]Prog 89'!$E$5:$F$10000)</f>
        <v>0</v>
      </c>
      <c r="Z749" s="65">
        <f>SUMPRODUCT(('[2]Prog 89'!$C$5:$C$10000=A749)*'[2]Prog 89'!$G$5:$H$10000)</f>
        <v>0</v>
      </c>
    </row>
    <row r="750" spans="1:26" ht="12.75" customHeight="1" x14ac:dyDescent="0.25">
      <c r="A750" s="64">
        <v>71540</v>
      </c>
      <c r="B750" s="81">
        <f>VLOOKUP(A750,'[2]Pop commune'!$A$4:$G$3833,7,FALSE)</f>
        <v>781.72256869255057</v>
      </c>
      <c r="C750" s="82">
        <f>VLOOKUP(A750,'[2]Pop commune'!$A$4:$H$3833,5,FALSE)</f>
        <v>558.80442121707335</v>
      </c>
      <c r="D750" s="83">
        <f t="shared" si="23"/>
        <v>222.91814747547727</v>
      </c>
      <c r="E750" s="83">
        <f>VLOOKUP(A750,'[2]Pop commune'!$A$4:$G$3833,6,FALSE)</f>
        <v>222.91814747547727</v>
      </c>
      <c r="F750" s="83">
        <f t="shared" si="24"/>
        <v>3116</v>
      </c>
      <c r="G750" s="83">
        <f>VLOOKUP(A750,'[2]Pop commune'!$A$4:$G$3833,4,FALSE)</f>
        <v>3116</v>
      </c>
      <c r="H750" s="64">
        <v>71</v>
      </c>
      <c r="I750" s="122">
        <v>710971532</v>
      </c>
      <c r="J750" s="65" t="s">
        <v>1474</v>
      </c>
      <c r="L750" s="73" t="s">
        <v>1417</v>
      </c>
      <c r="M750" s="101" t="s">
        <v>1457</v>
      </c>
      <c r="N750" s="65" t="s">
        <v>662</v>
      </c>
      <c r="O750" s="64">
        <v>710000837</v>
      </c>
      <c r="P750" s="94" t="s">
        <v>1458</v>
      </c>
      <c r="Q750" s="90">
        <v>1</v>
      </c>
      <c r="X750" s="65" t="s">
        <v>671</v>
      </c>
      <c r="Y750" s="65">
        <f>SUMPRODUCT(('[2]Prog 89'!$C$5:$C$10000=A750)*'[2]Prog 89'!$E$5:$F$10000)</f>
        <v>0</v>
      </c>
      <c r="Z750" s="65">
        <f>SUMPRODUCT(('[2]Prog 89'!$C$5:$C$10000=A750)*'[2]Prog 89'!$G$5:$H$10000)</f>
        <v>0</v>
      </c>
    </row>
    <row r="751" spans="1:26" ht="12.75" customHeight="1" x14ac:dyDescent="0.25">
      <c r="A751" s="64">
        <v>71105</v>
      </c>
      <c r="B751" s="81">
        <f>VLOOKUP(A751,'[2]Pop commune'!$A$4:$G$3833,7,FALSE)</f>
        <v>2222.5855284365389</v>
      </c>
      <c r="C751" s="82">
        <f>VLOOKUP(A751,'[2]Pop commune'!$A$4:$H$3833,5,FALSE)</f>
        <v>1259.7734849730871</v>
      </c>
      <c r="D751" s="83">
        <f t="shared" si="23"/>
        <v>962.81204346345157</v>
      </c>
      <c r="E751" s="83">
        <f>VLOOKUP(A751,'[2]Pop commune'!$A$4:$G$3833,6,FALSE)</f>
        <v>962.81204346345157</v>
      </c>
      <c r="F751" s="83">
        <f t="shared" si="24"/>
        <v>6919</v>
      </c>
      <c r="G751" s="83">
        <f>VLOOKUP(A751,'[2]Pop commune'!$A$4:$G$3833,4,FALSE)</f>
        <v>6919</v>
      </c>
      <c r="H751" s="64">
        <v>71</v>
      </c>
      <c r="I751" s="122">
        <v>710973652</v>
      </c>
      <c r="J751" s="65" t="s">
        <v>1475</v>
      </c>
      <c r="K751" s="121" t="s">
        <v>4800</v>
      </c>
      <c r="L751" s="103" t="s">
        <v>1476</v>
      </c>
      <c r="M751" s="101" t="s">
        <v>1477</v>
      </c>
      <c r="N751" s="65" t="s">
        <v>1478</v>
      </c>
      <c r="O751" s="64">
        <v>710970914</v>
      </c>
      <c r="P751" s="94" t="s">
        <v>1479</v>
      </c>
      <c r="Q751" s="90">
        <v>1</v>
      </c>
      <c r="R751" s="65">
        <v>65</v>
      </c>
      <c r="S751" s="100">
        <v>45</v>
      </c>
      <c r="T751" s="65">
        <v>8</v>
      </c>
      <c r="U751" s="65">
        <v>6</v>
      </c>
      <c r="V751" s="65">
        <v>10</v>
      </c>
      <c r="W751" s="65">
        <v>10</v>
      </c>
      <c r="X751" s="65" t="s">
        <v>671</v>
      </c>
      <c r="Y751" s="65">
        <f>SUMPRODUCT(('[2]Prog 89'!$C$5:$C$10000=A751)*'[2]Prog 89'!$E$5:$F$10000)</f>
        <v>0</v>
      </c>
      <c r="Z751" s="65">
        <f>SUMPRODUCT(('[2]Prog 89'!$C$5:$C$10000=A751)*'[2]Prog 89'!$G$5:$H$10000)</f>
        <v>0</v>
      </c>
    </row>
    <row r="752" spans="1:26" ht="12.75" customHeight="1" x14ac:dyDescent="0.25">
      <c r="A752" s="64">
        <v>71016</v>
      </c>
      <c r="B752" s="81">
        <f>VLOOKUP(A752,'[2]Pop commune'!$A$4:$G$3833,7,FALSE)</f>
        <v>257.91072316468228</v>
      </c>
      <c r="C752" s="82">
        <f>VLOOKUP(A752,'[2]Pop commune'!$A$4:$H$3833,5,FALSE)</f>
        <v>161.44805111489956</v>
      </c>
      <c r="D752" s="83">
        <f t="shared" si="23"/>
        <v>96.462672049782753</v>
      </c>
      <c r="E752" s="83">
        <f>VLOOKUP(A752,'[2]Pop commune'!$A$4:$G$3833,6,FALSE)</f>
        <v>96.462672049782753</v>
      </c>
      <c r="F752" s="83">
        <f t="shared" si="24"/>
        <v>1030</v>
      </c>
      <c r="G752" s="83">
        <f>VLOOKUP(A752,'[2]Pop commune'!$A$4:$G$3833,4,FALSE)</f>
        <v>1030</v>
      </c>
      <c r="H752" s="64">
        <v>71</v>
      </c>
      <c r="I752" s="122">
        <v>710976952</v>
      </c>
      <c r="J752" s="65" t="s">
        <v>1480</v>
      </c>
      <c r="K752" s="121" t="s">
        <v>4801</v>
      </c>
      <c r="L752" s="103" t="s">
        <v>1481</v>
      </c>
      <c r="M752" s="101" t="s">
        <v>1482</v>
      </c>
      <c r="N752" s="65" t="s">
        <v>1478</v>
      </c>
      <c r="O752" s="64">
        <v>710970914</v>
      </c>
      <c r="P752" s="94" t="s">
        <v>1479</v>
      </c>
      <c r="Q752" s="90">
        <v>1</v>
      </c>
      <c r="S752" s="65">
        <v>20</v>
      </c>
      <c r="U752" s="65">
        <v>2</v>
      </c>
      <c r="X752" s="65" t="s">
        <v>733</v>
      </c>
      <c r="Y752" s="65">
        <f>SUMPRODUCT(('[2]Prog 89'!$C$5:$C$10000=A752)*'[2]Prog 89'!$E$5:$F$10000)</f>
        <v>0</v>
      </c>
      <c r="Z752" s="65">
        <f>SUMPRODUCT(('[2]Prog 89'!$C$5:$C$10000=A752)*'[2]Prog 89'!$G$5:$H$10000)</f>
        <v>0</v>
      </c>
    </row>
    <row r="753" spans="1:26" ht="12.75" customHeight="1" x14ac:dyDescent="0.25">
      <c r="A753" s="64">
        <v>71235</v>
      </c>
      <c r="B753" s="81">
        <f>VLOOKUP(A753,'[2]Pop commune'!$A$4:$G$3833,7,FALSE)</f>
        <v>525.63269994514621</v>
      </c>
      <c r="C753" s="82">
        <f>VLOOKUP(A753,'[2]Pop commune'!$A$4:$H$3833,5,FALSE)</f>
        <v>360.92148538649963</v>
      </c>
      <c r="D753" s="83">
        <f t="shared" si="23"/>
        <v>164.71121455864662</v>
      </c>
      <c r="E753" s="83">
        <f>VLOOKUP(A753,'[2]Pop commune'!$A$4:$G$3833,6,FALSE)</f>
        <v>164.71121455864662</v>
      </c>
      <c r="F753" s="83">
        <f t="shared" si="24"/>
        <v>1949</v>
      </c>
      <c r="G753" s="83">
        <f>VLOOKUP(A753,'[2]Pop commune'!$A$4:$G$3833,4,FALSE)</f>
        <v>1949</v>
      </c>
      <c r="H753" s="64">
        <v>71</v>
      </c>
      <c r="I753" s="122">
        <v>710973652</v>
      </c>
      <c r="J753" s="65" t="s">
        <v>1483</v>
      </c>
      <c r="L753" s="103" t="s">
        <v>1484</v>
      </c>
      <c r="M753" s="101" t="s">
        <v>1477</v>
      </c>
      <c r="N753" s="65" t="s">
        <v>1478</v>
      </c>
      <c r="O753" s="64">
        <v>710970914</v>
      </c>
      <c r="P753" s="94" t="s">
        <v>1479</v>
      </c>
      <c r="Q753" s="90">
        <v>1</v>
      </c>
      <c r="X753" s="65" t="s">
        <v>733</v>
      </c>
      <c r="Y753" s="65">
        <f>SUMPRODUCT(('[2]Prog 89'!$C$5:$C$10000=A753)*'[2]Prog 89'!$E$5:$F$10000)</f>
        <v>0</v>
      </c>
      <c r="Z753" s="65">
        <f>SUMPRODUCT(('[2]Prog 89'!$C$5:$C$10000=A753)*'[2]Prog 89'!$G$5:$H$10000)</f>
        <v>0</v>
      </c>
    </row>
    <row r="754" spans="1:26" ht="12.75" customHeight="1" x14ac:dyDescent="0.25">
      <c r="A754" s="64">
        <v>71270</v>
      </c>
      <c r="B754" s="81">
        <f>VLOOKUP(A754,'[2]Pop commune'!$A$4:$G$3833,7,FALSE)</f>
        <v>9082.3623099403339</v>
      </c>
      <c r="C754" s="82">
        <f>VLOOKUP(A754,'[2]Pop commune'!$A$4:$H$3833,5,FALSE)</f>
        <v>5317.7794639079639</v>
      </c>
      <c r="D754" s="83">
        <f t="shared" si="23"/>
        <v>3764.5828460323692</v>
      </c>
      <c r="E754" s="83">
        <f>VLOOKUP(A754,'[2]Pop commune'!$A$4:$G$3833,6,FALSE)</f>
        <v>3764.5828460323692</v>
      </c>
      <c r="F754" s="83">
        <f t="shared" si="24"/>
        <v>33350</v>
      </c>
      <c r="G754" s="83">
        <f>VLOOKUP(A754,'[2]Pop commune'!$A$4:$G$3833,4,FALSE)</f>
        <v>33350</v>
      </c>
      <c r="H754" s="64">
        <v>71</v>
      </c>
      <c r="I754" s="122">
        <v>710973652</v>
      </c>
      <c r="J754" s="65" t="s">
        <v>1485</v>
      </c>
      <c r="L754" s="103" t="s">
        <v>1485</v>
      </c>
      <c r="M754" s="101" t="s">
        <v>1477</v>
      </c>
      <c r="N754" s="65" t="s">
        <v>1478</v>
      </c>
      <c r="O754" s="64">
        <v>710970914</v>
      </c>
      <c r="P754" s="94" t="s">
        <v>1479</v>
      </c>
      <c r="Q754" s="90">
        <v>1</v>
      </c>
      <c r="X754" s="65" t="s">
        <v>733</v>
      </c>
      <c r="Y754" s="65">
        <f>SUMPRODUCT(('[2]Prog 89'!$C$5:$C$10000=A754)*'[2]Prog 89'!$E$5:$F$10000)</f>
        <v>0</v>
      </c>
      <c r="Z754" s="65">
        <f>SUMPRODUCT(('[2]Prog 89'!$C$5:$C$10000=A754)*'[2]Prog 89'!$G$5:$H$10000)</f>
        <v>0</v>
      </c>
    </row>
    <row r="755" spans="1:26" ht="12.75" customHeight="1" x14ac:dyDescent="0.25">
      <c r="A755" s="64">
        <v>71497</v>
      </c>
      <c r="B755" s="81">
        <f>VLOOKUP(A755,'[2]Pop commune'!$A$4:$G$3833,7,FALSE)</f>
        <v>468.23178961771362</v>
      </c>
      <c r="C755" s="82">
        <f>VLOOKUP(A755,'[2]Pop commune'!$A$4:$H$3833,5,FALSE)</f>
        <v>349.6920960436089</v>
      </c>
      <c r="D755" s="83">
        <f t="shared" si="23"/>
        <v>118.53969357410472</v>
      </c>
      <c r="E755" s="83">
        <f>VLOOKUP(A755,'[2]Pop commune'!$A$4:$G$3833,6,FALSE)</f>
        <v>118.53969357410472</v>
      </c>
      <c r="F755" s="83">
        <f t="shared" si="24"/>
        <v>1868</v>
      </c>
      <c r="G755" s="83">
        <f>VLOOKUP(A755,'[2]Pop commune'!$A$4:$G$3833,4,FALSE)</f>
        <v>1868</v>
      </c>
      <c r="H755" s="64">
        <v>71</v>
      </c>
      <c r="I755" s="122">
        <v>710973652</v>
      </c>
      <c r="J755" s="65" t="s">
        <v>1486</v>
      </c>
      <c r="L755" s="103" t="s">
        <v>1484</v>
      </c>
      <c r="M755" s="101" t="s">
        <v>1477</v>
      </c>
      <c r="N755" s="65" t="s">
        <v>1478</v>
      </c>
      <c r="O755" s="64">
        <v>710970914</v>
      </c>
      <c r="P755" s="94" t="s">
        <v>1479</v>
      </c>
      <c r="Q755" s="90">
        <v>1</v>
      </c>
      <c r="X755" s="65" t="s">
        <v>733</v>
      </c>
      <c r="Y755" s="65">
        <f>SUMPRODUCT(('[2]Prog 89'!$C$5:$C$10000=A755)*'[2]Prog 89'!$E$5:$F$10000)</f>
        <v>0</v>
      </c>
      <c r="Z755" s="65">
        <f>SUMPRODUCT(('[2]Prog 89'!$C$5:$C$10000=A755)*'[2]Prog 89'!$G$5:$H$10000)</f>
        <v>0</v>
      </c>
    </row>
    <row r="756" spans="1:26" ht="12.75" customHeight="1" x14ac:dyDescent="0.25">
      <c r="A756" s="64">
        <v>71035</v>
      </c>
      <c r="B756" s="81">
        <f>VLOOKUP(A756,'[2]Pop commune'!$A$4:$G$3833,7,FALSE)</f>
        <v>41.197115384615287</v>
      </c>
      <c r="C756" s="82">
        <f>VLOOKUP(A756,'[2]Pop commune'!$A$4:$H$3833,5,FALSE)</f>
        <v>24.11538461538456</v>
      </c>
      <c r="D756" s="83">
        <f t="shared" si="23"/>
        <v>17.081730769230731</v>
      </c>
      <c r="E756" s="83">
        <f>VLOOKUP(A756,'[2]Pop commune'!$A$4:$G$3833,6,FALSE)</f>
        <v>17.081730769230731</v>
      </c>
      <c r="F756" s="83">
        <f t="shared" si="24"/>
        <v>209</v>
      </c>
      <c r="G756" s="83">
        <f>VLOOKUP(A756,'[2]Pop commune'!$A$4:$G$3833,4,FALSE)</f>
        <v>209</v>
      </c>
      <c r="H756" s="64">
        <v>71</v>
      </c>
      <c r="I756" s="122">
        <v>710976952</v>
      </c>
      <c r="J756" s="65" t="s">
        <v>1487</v>
      </c>
      <c r="L756" s="103" t="s">
        <v>1481</v>
      </c>
      <c r="M756" s="101" t="s">
        <v>1482</v>
      </c>
      <c r="N756" s="65" t="s">
        <v>1478</v>
      </c>
      <c r="O756" s="64">
        <v>710970914</v>
      </c>
      <c r="P756" s="94" t="s">
        <v>1479</v>
      </c>
      <c r="Q756" s="90">
        <v>1</v>
      </c>
      <c r="X756" s="65" t="s">
        <v>671</v>
      </c>
      <c r="Y756" s="65">
        <f>SUMPRODUCT(('[2]Prog 89'!$C$5:$C$10000=A756)*'[2]Prog 89'!$E$5:$F$10000)</f>
        <v>0</v>
      </c>
      <c r="Z756" s="65">
        <f>SUMPRODUCT(('[2]Prog 89'!$C$5:$C$10000=A756)*'[2]Prog 89'!$G$5:$H$10000)</f>
        <v>0</v>
      </c>
    </row>
    <row r="757" spans="1:26" ht="12.75" customHeight="1" x14ac:dyDescent="0.25">
      <c r="A757" s="64">
        <v>71066</v>
      </c>
      <c r="B757" s="81">
        <f>VLOOKUP(A757,'[2]Pop commune'!$A$4:$G$3833,7,FALSE)</f>
        <v>32.837606837606842</v>
      </c>
      <c r="C757" s="82">
        <f>VLOOKUP(A757,'[2]Pop commune'!$A$4:$H$3833,5,FALSE)</f>
        <v>22.213675213675216</v>
      </c>
      <c r="D757" s="83">
        <f t="shared" si="23"/>
        <v>10.623931623931623</v>
      </c>
      <c r="E757" s="83">
        <f>VLOOKUP(A757,'[2]Pop commune'!$A$4:$G$3833,6,FALSE)</f>
        <v>10.623931623931623</v>
      </c>
      <c r="F757" s="83">
        <f t="shared" si="24"/>
        <v>113</v>
      </c>
      <c r="G757" s="83">
        <f>VLOOKUP(A757,'[2]Pop commune'!$A$4:$G$3833,4,FALSE)</f>
        <v>113</v>
      </c>
      <c r="H757" s="64">
        <v>71</v>
      </c>
      <c r="I757" s="122">
        <v>710976952</v>
      </c>
      <c r="J757" s="65" t="s">
        <v>1488</v>
      </c>
      <c r="L757" s="103" t="s">
        <v>1481</v>
      </c>
      <c r="M757" s="101" t="s">
        <v>1482</v>
      </c>
      <c r="N757" s="65" t="s">
        <v>1478</v>
      </c>
      <c r="O757" s="64">
        <v>710970914</v>
      </c>
      <c r="P757" s="94" t="s">
        <v>1479</v>
      </c>
      <c r="Q757" s="90">
        <v>1</v>
      </c>
      <c r="X757" s="65" t="s">
        <v>671</v>
      </c>
      <c r="Y757" s="65">
        <f>SUMPRODUCT(('[2]Prog 89'!$C$5:$C$10000=A757)*'[2]Prog 89'!$E$5:$F$10000)</f>
        <v>0</v>
      </c>
      <c r="Z757" s="65">
        <f>SUMPRODUCT(('[2]Prog 89'!$C$5:$C$10000=A757)*'[2]Prog 89'!$G$5:$H$10000)</f>
        <v>0</v>
      </c>
    </row>
    <row r="758" spans="1:26" ht="12.75" customHeight="1" x14ac:dyDescent="0.25">
      <c r="A758" s="64">
        <v>71099</v>
      </c>
      <c r="B758" s="81">
        <f>VLOOKUP(A758,'[2]Pop commune'!$A$4:$G$3833,7,FALSE)</f>
        <v>88.494382022471925</v>
      </c>
      <c r="C758" s="82">
        <f>VLOOKUP(A758,'[2]Pop commune'!$A$4:$H$3833,5,FALSE)</f>
        <v>65.36516853932585</v>
      </c>
      <c r="D758" s="83">
        <f t="shared" si="23"/>
        <v>23.129213483146071</v>
      </c>
      <c r="E758" s="83">
        <f>VLOOKUP(A758,'[2]Pop commune'!$A$4:$G$3833,6,FALSE)</f>
        <v>23.129213483146071</v>
      </c>
      <c r="F758" s="83">
        <f t="shared" si="24"/>
        <v>358</v>
      </c>
      <c r="G758" s="83">
        <f>VLOOKUP(A758,'[2]Pop commune'!$A$4:$G$3833,4,FALSE)</f>
        <v>358</v>
      </c>
      <c r="H758" s="64">
        <v>71</v>
      </c>
      <c r="I758" s="122">
        <v>710976952</v>
      </c>
      <c r="J758" s="65" t="s">
        <v>1489</v>
      </c>
      <c r="L758" s="103" t="s">
        <v>1484</v>
      </c>
      <c r="M758" s="101" t="s">
        <v>1482</v>
      </c>
      <c r="N758" s="65" t="s">
        <v>1478</v>
      </c>
      <c r="O758" s="64">
        <v>710970914</v>
      </c>
      <c r="P758" s="94" t="s">
        <v>1479</v>
      </c>
      <c r="Q758" s="90">
        <v>1</v>
      </c>
      <c r="X758" s="65" t="s">
        <v>671</v>
      </c>
      <c r="Y758" s="65">
        <f>SUMPRODUCT(('[2]Prog 89'!$C$5:$C$10000=A758)*'[2]Prog 89'!$E$5:$F$10000)</f>
        <v>0</v>
      </c>
      <c r="Z758" s="65">
        <f>SUMPRODUCT(('[2]Prog 89'!$C$5:$C$10000=A758)*'[2]Prog 89'!$G$5:$H$10000)</f>
        <v>0</v>
      </c>
    </row>
    <row r="759" spans="1:26" ht="12.75" customHeight="1" x14ac:dyDescent="0.25">
      <c r="A759" s="64">
        <v>71100</v>
      </c>
      <c r="B759" s="81">
        <f>VLOOKUP(A759,'[2]Pop commune'!$A$4:$G$3833,7,FALSE)</f>
        <v>70.710659898477203</v>
      </c>
      <c r="C759" s="82">
        <f>VLOOKUP(A759,'[2]Pop commune'!$A$4:$H$3833,5,FALSE)</f>
        <v>42.426395939086319</v>
      </c>
      <c r="D759" s="83">
        <f t="shared" si="23"/>
        <v>28.284263959390881</v>
      </c>
      <c r="E759" s="83">
        <f>VLOOKUP(A759,'[2]Pop commune'!$A$4:$G$3833,6,FALSE)</f>
        <v>28.284263959390881</v>
      </c>
      <c r="F759" s="83">
        <f t="shared" si="24"/>
        <v>199</v>
      </c>
      <c r="G759" s="83">
        <f>VLOOKUP(A759,'[2]Pop commune'!$A$4:$G$3833,4,FALSE)</f>
        <v>199</v>
      </c>
      <c r="H759" s="64">
        <v>71</v>
      </c>
      <c r="I759" s="122">
        <v>710976952</v>
      </c>
      <c r="J759" s="65" t="s">
        <v>1490</v>
      </c>
      <c r="L759" s="103" t="s">
        <v>1481</v>
      </c>
      <c r="M759" s="101" t="s">
        <v>1482</v>
      </c>
      <c r="N759" s="65" t="s">
        <v>1478</v>
      </c>
      <c r="O759" s="64">
        <v>710970914</v>
      </c>
      <c r="P759" s="94" t="s">
        <v>1479</v>
      </c>
      <c r="Q759" s="90">
        <v>1</v>
      </c>
      <c r="X759" s="65" t="s">
        <v>671</v>
      </c>
      <c r="Y759" s="65">
        <f>SUMPRODUCT(('[2]Prog 89'!$C$5:$C$10000=A759)*'[2]Prog 89'!$E$5:$F$10000)</f>
        <v>0</v>
      </c>
      <c r="Z759" s="65">
        <f>SUMPRODUCT(('[2]Prog 89'!$C$5:$C$10000=A759)*'[2]Prog 89'!$G$5:$H$10000)</f>
        <v>0</v>
      </c>
    </row>
    <row r="760" spans="1:26" ht="12.75" customHeight="1" x14ac:dyDescent="0.25">
      <c r="A760" s="64">
        <v>71135</v>
      </c>
      <c r="B760" s="81">
        <f>VLOOKUP(A760,'[2]Pop commune'!$A$4:$G$3833,7,FALSE)</f>
        <v>189.45542168674694</v>
      </c>
      <c r="C760" s="82">
        <f>VLOOKUP(A760,'[2]Pop commune'!$A$4:$H$3833,5,FALSE)</f>
        <v>140.1180722891566</v>
      </c>
      <c r="D760" s="83">
        <f t="shared" si="23"/>
        <v>49.337349397590344</v>
      </c>
      <c r="E760" s="83">
        <f>VLOOKUP(A760,'[2]Pop commune'!$A$4:$G$3833,6,FALSE)</f>
        <v>49.337349397590344</v>
      </c>
      <c r="F760" s="83">
        <f t="shared" si="24"/>
        <v>819</v>
      </c>
      <c r="G760" s="83">
        <f>VLOOKUP(A760,'[2]Pop commune'!$A$4:$G$3833,4,FALSE)</f>
        <v>819</v>
      </c>
      <c r="H760" s="64">
        <v>71</v>
      </c>
      <c r="I760" s="122">
        <v>710976952</v>
      </c>
      <c r="J760" s="65" t="s">
        <v>1491</v>
      </c>
      <c r="L760" s="103" t="s">
        <v>1481</v>
      </c>
      <c r="M760" s="101" t="s">
        <v>1482</v>
      </c>
      <c r="N760" s="65" t="s">
        <v>1478</v>
      </c>
      <c r="O760" s="64">
        <v>710970914</v>
      </c>
      <c r="P760" s="94" t="s">
        <v>1479</v>
      </c>
      <c r="Q760" s="90">
        <v>1</v>
      </c>
      <c r="X760" s="65" t="s">
        <v>671</v>
      </c>
      <c r="Y760" s="65">
        <f>SUMPRODUCT(('[2]Prog 89'!$C$5:$C$10000=A760)*'[2]Prog 89'!$E$5:$F$10000)</f>
        <v>0</v>
      </c>
      <c r="Z760" s="65">
        <f>SUMPRODUCT(('[2]Prog 89'!$C$5:$C$10000=A760)*'[2]Prog 89'!$G$5:$H$10000)</f>
        <v>0</v>
      </c>
    </row>
    <row r="761" spans="1:26" ht="12.75" customHeight="1" x14ac:dyDescent="0.25">
      <c r="A761" s="64">
        <v>71156</v>
      </c>
      <c r="B761" s="81">
        <f>VLOOKUP(A761,'[2]Pop commune'!$A$4:$G$3833,7,FALSE)</f>
        <v>67.794466403161962</v>
      </c>
      <c r="C761" s="82">
        <f>VLOOKUP(A761,'[2]Pop commune'!$A$4:$H$3833,5,FALSE)</f>
        <v>51.604743083003882</v>
      </c>
      <c r="D761" s="83">
        <f t="shared" si="23"/>
        <v>16.18972332015808</v>
      </c>
      <c r="E761" s="83">
        <f>VLOOKUP(A761,'[2]Pop commune'!$A$4:$G$3833,6,FALSE)</f>
        <v>16.18972332015808</v>
      </c>
      <c r="F761" s="83">
        <f t="shared" si="24"/>
        <v>256</v>
      </c>
      <c r="G761" s="83">
        <f>VLOOKUP(A761,'[2]Pop commune'!$A$4:$G$3833,4,FALSE)</f>
        <v>256</v>
      </c>
      <c r="H761" s="64">
        <v>71</v>
      </c>
      <c r="I761" s="122">
        <v>710976952</v>
      </c>
      <c r="J761" s="65" t="s">
        <v>1492</v>
      </c>
      <c r="L761" s="103" t="s">
        <v>1481</v>
      </c>
      <c r="M761" s="101" t="s">
        <v>1482</v>
      </c>
      <c r="N761" s="65" t="s">
        <v>1478</v>
      </c>
      <c r="O761" s="64">
        <v>710970914</v>
      </c>
      <c r="P761" s="94" t="s">
        <v>1479</v>
      </c>
      <c r="Q761" s="90">
        <v>1</v>
      </c>
      <c r="X761" s="65" t="s">
        <v>671</v>
      </c>
      <c r="Y761" s="65">
        <f>SUMPRODUCT(('[2]Prog 89'!$C$5:$C$10000=A761)*'[2]Prog 89'!$E$5:$F$10000)</f>
        <v>0</v>
      </c>
      <c r="Z761" s="65">
        <f>SUMPRODUCT(('[2]Prog 89'!$C$5:$C$10000=A761)*'[2]Prog 89'!$G$5:$H$10000)</f>
        <v>0</v>
      </c>
    </row>
    <row r="762" spans="1:26" ht="12.75" customHeight="1" x14ac:dyDescent="0.25">
      <c r="A762" s="64">
        <v>71226</v>
      </c>
      <c r="B762" s="81">
        <f>VLOOKUP(A762,'[2]Pop commune'!$A$4:$G$3833,7,FALSE)</f>
        <v>13.599999999999993</v>
      </c>
      <c r="C762" s="82">
        <f>VLOOKUP(A762,'[2]Pop commune'!$A$4:$H$3833,5,FALSE)</f>
        <v>11.657142857142851</v>
      </c>
      <c r="D762" s="83">
        <f t="shared" si="23"/>
        <v>1.9428571428571419</v>
      </c>
      <c r="E762" s="83">
        <f>VLOOKUP(A762,'[2]Pop commune'!$A$4:$G$3833,6,FALSE)</f>
        <v>1.9428571428571419</v>
      </c>
      <c r="F762" s="83">
        <f t="shared" si="24"/>
        <v>34</v>
      </c>
      <c r="G762" s="83">
        <f>VLOOKUP(A762,'[2]Pop commune'!$A$4:$G$3833,4,FALSE)</f>
        <v>34</v>
      </c>
      <c r="H762" s="64">
        <v>71</v>
      </c>
      <c r="I762" s="122">
        <v>710976952</v>
      </c>
      <c r="J762" s="65" t="s">
        <v>1493</v>
      </c>
      <c r="L762" s="103" t="s">
        <v>1481</v>
      </c>
      <c r="M762" s="101" t="s">
        <v>1482</v>
      </c>
      <c r="N762" s="65" t="s">
        <v>1478</v>
      </c>
      <c r="O762" s="64">
        <v>710970914</v>
      </c>
      <c r="P762" s="94" t="s">
        <v>1479</v>
      </c>
      <c r="Q762" s="90">
        <v>1</v>
      </c>
      <c r="X762" s="65" t="s">
        <v>671</v>
      </c>
      <c r="Y762" s="65">
        <f>SUMPRODUCT(('[2]Prog 89'!$C$5:$C$10000=A762)*'[2]Prog 89'!$E$5:$F$10000)</f>
        <v>0</v>
      </c>
      <c r="Z762" s="65">
        <f>SUMPRODUCT(('[2]Prog 89'!$C$5:$C$10000=A762)*'[2]Prog 89'!$G$5:$H$10000)</f>
        <v>0</v>
      </c>
    </row>
    <row r="763" spans="1:26" ht="12.75" customHeight="1" x14ac:dyDescent="0.25">
      <c r="A763" s="64">
        <v>71250</v>
      </c>
      <c r="B763" s="81">
        <f>VLOOKUP(A763,'[2]Pop commune'!$A$4:$G$3833,7,FALSE)</f>
        <v>224</v>
      </c>
      <c r="C763" s="82">
        <f>VLOOKUP(A763,'[2]Pop commune'!$A$4:$H$3833,5,FALSE)</f>
        <v>173</v>
      </c>
      <c r="D763" s="83">
        <f t="shared" si="23"/>
        <v>51</v>
      </c>
      <c r="E763" s="83">
        <f>VLOOKUP(A763,'[2]Pop commune'!$A$4:$G$3833,6,FALSE)</f>
        <v>51</v>
      </c>
      <c r="F763" s="83">
        <f t="shared" si="24"/>
        <v>1088</v>
      </c>
      <c r="G763" s="83">
        <f>VLOOKUP(A763,'[2]Pop commune'!$A$4:$G$3833,4,FALSE)</f>
        <v>1088</v>
      </c>
      <c r="H763" s="64">
        <v>71</v>
      </c>
      <c r="I763" s="122">
        <v>710976952</v>
      </c>
      <c r="J763" s="65" t="s">
        <v>1494</v>
      </c>
      <c r="L763" s="103" t="s">
        <v>1484</v>
      </c>
      <c r="M763" s="101" t="s">
        <v>1482</v>
      </c>
      <c r="N763" s="65" t="s">
        <v>1478</v>
      </c>
      <c r="O763" s="64">
        <v>710970914</v>
      </c>
      <c r="P763" s="94" t="s">
        <v>1479</v>
      </c>
      <c r="Q763" s="90">
        <v>1</v>
      </c>
      <c r="X763" s="65" t="s">
        <v>671</v>
      </c>
      <c r="Y763" s="65">
        <f>SUMPRODUCT(('[2]Prog 89'!$C$5:$C$10000=A763)*'[2]Prog 89'!$E$5:$F$10000)</f>
        <v>0</v>
      </c>
      <c r="Z763" s="65">
        <f>SUMPRODUCT(('[2]Prog 89'!$C$5:$C$10000=A763)*'[2]Prog 89'!$G$5:$H$10000)</f>
        <v>0</v>
      </c>
    </row>
    <row r="764" spans="1:26" ht="12.75" customHeight="1" x14ac:dyDescent="0.25">
      <c r="A764" s="64">
        <v>71267</v>
      </c>
      <c r="B764" s="81">
        <f>VLOOKUP(A764,'[2]Pop commune'!$A$4:$G$3833,7,FALSE)</f>
        <v>236</v>
      </c>
      <c r="C764" s="82">
        <f>VLOOKUP(A764,'[2]Pop commune'!$A$4:$H$3833,5,FALSE)</f>
        <v>151</v>
      </c>
      <c r="D764" s="83">
        <f t="shared" si="23"/>
        <v>85</v>
      </c>
      <c r="E764" s="83">
        <f>VLOOKUP(A764,'[2]Pop commune'!$A$4:$G$3833,6,FALSE)</f>
        <v>85</v>
      </c>
      <c r="F764" s="83">
        <f t="shared" si="24"/>
        <v>894</v>
      </c>
      <c r="G764" s="83">
        <f>VLOOKUP(A764,'[2]Pop commune'!$A$4:$G$3833,4,FALSE)</f>
        <v>894</v>
      </c>
      <c r="H764" s="64">
        <v>71</v>
      </c>
      <c r="I764" s="122">
        <v>710976952</v>
      </c>
      <c r="J764" s="65" t="s">
        <v>1495</v>
      </c>
      <c r="L764" s="103" t="s">
        <v>1481</v>
      </c>
      <c r="M764" s="101" t="s">
        <v>1482</v>
      </c>
      <c r="N764" s="65" t="s">
        <v>1478</v>
      </c>
      <c r="O764" s="64">
        <v>710970914</v>
      </c>
      <c r="P764" s="94" t="s">
        <v>1479</v>
      </c>
      <c r="Q764" s="90">
        <v>1</v>
      </c>
      <c r="X764" s="65" t="s">
        <v>671</v>
      </c>
      <c r="Y764" s="65">
        <f>SUMPRODUCT(('[2]Prog 89'!$C$5:$C$10000=A764)*'[2]Prog 89'!$E$5:$F$10000)</f>
        <v>0</v>
      </c>
      <c r="Z764" s="65">
        <f>SUMPRODUCT(('[2]Prog 89'!$C$5:$C$10000=A764)*'[2]Prog 89'!$G$5:$H$10000)</f>
        <v>0</v>
      </c>
    </row>
    <row r="765" spans="1:26" ht="12.75" customHeight="1" x14ac:dyDescent="0.25">
      <c r="A765" s="64">
        <v>71305</v>
      </c>
      <c r="B765" s="81">
        <f>VLOOKUP(A765,'[2]Pop commune'!$A$4:$G$3833,7,FALSE)</f>
        <v>220.36704119850117</v>
      </c>
      <c r="C765" s="82">
        <f>VLOOKUP(A765,'[2]Pop commune'!$A$4:$H$3833,5,FALSE)</f>
        <v>140.87390761548019</v>
      </c>
      <c r="D765" s="83">
        <f t="shared" si="23"/>
        <v>79.493133583020978</v>
      </c>
      <c r="E765" s="83">
        <f>VLOOKUP(A765,'[2]Pop commune'!$A$4:$G$3833,6,FALSE)</f>
        <v>79.493133583020978</v>
      </c>
      <c r="F765" s="83">
        <f t="shared" si="24"/>
        <v>805.99999999999739</v>
      </c>
      <c r="G765" s="83">
        <f>VLOOKUP(A765,'[2]Pop commune'!$A$4:$G$3833,4,FALSE)</f>
        <v>805.99999999999739</v>
      </c>
      <c r="H765" s="64">
        <v>71</v>
      </c>
      <c r="I765" s="122">
        <v>710976952</v>
      </c>
      <c r="J765" s="65" t="s">
        <v>1496</v>
      </c>
      <c r="L765" s="103" t="s">
        <v>1481</v>
      </c>
      <c r="M765" s="101" t="s">
        <v>1482</v>
      </c>
      <c r="N765" s="65" t="s">
        <v>1478</v>
      </c>
      <c r="O765" s="64">
        <v>710970914</v>
      </c>
      <c r="P765" s="94" t="s">
        <v>1479</v>
      </c>
      <c r="Q765" s="90">
        <v>1</v>
      </c>
      <c r="X765" s="65" t="s">
        <v>671</v>
      </c>
      <c r="Y765" s="65">
        <f>SUMPRODUCT(('[2]Prog 89'!$C$5:$C$10000=A765)*'[2]Prog 89'!$E$5:$F$10000)</f>
        <v>0</v>
      </c>
      <c r="Z765" s="65">
        <f>SUMPRODUCT(('[2]Prog 89'!$C$5:$C$10000=A765)*'[2]Prog 89'!$G$5:$H$10000)</f>
        <v>0</v>
      </c>
    </row>
    <row r="766" spans="1:26" ht="12.75" customHeight="1" x14ac:dyDescent="0.25">
      <c r="A766" s="64">
        <v>71345</v>
      </c>
      <c r="B766" s="81">
        <f>VLOOKUP(A766,'[2]Pop commune'!$A$4:$G$3833,7,FALSE)</f>
        <v>133.0879478827361</v>
      </c>
      <c r="C766" s="82">
        <f>VLOOKUP(A766,'[2]Pop commune'!$A$4:$H$3833,5,FALSE)</f>
        <v>84.789902280130264</v>
      </c>
      <c r="D766" s="83">
        <f t="shared" si="23"/>
        <v>48.298045602605853</v>
      </c>
      <c r="E766" s="83">
        <f>VLOOKUP(A766,'[2]Pop commune'!$A$4:$G$3833,6,FALSE)</f>
        <v>48.298045602605853</v>
      </c>
      <c r="F766" s="83">
        <f t="shared" si="24"/>
        <v>659</v>
      </c>
      <c r="G766" s="83">
        <f>VLOOKUP(A766,'[2]Pop commune'!$A$4:$G$3833,4,FALSE)</f>
        <v>659</v>
      </c>
      <c r="H766" s="64">
        <v>71</v>
      </c>
      <c r="I766" s="122">
        <v>710976952</v>
      </c>
      <c r="J766" s="65" t="s">
        <v>1497</v>
      </c>
      <c r="L766" s="103" t="s">
        <v>1481</v>
      </c>
      <c r="M766" s="101" t="s">
        <v>1482</v>
      </c>
      <c r="N766" s="65" t="s">
        <v>1478</v>
      </c>
      <c r="O766" s="64">
        <v>710970914</v>
      </c>
      <c r="P766" s="94" t="s">
        <v>1479</v>
      </c>
      <c r="Q766" s="90">
        <v>1</v>
      </c>
      <c r="X766" s="65" t="s">
        <v>671</v>
      </c>
      <c r="Y766" s="65">
        <f>SUMPRODUCT(('[2]Prog 89'!$C$5:$C$10000=A766)*'[2]Prog 89'!$E$5:$F$10000)</f>
        <v>0</v>
      </c>
      <c r="Z766" s="65">
        <f>SUMPRODUCT(('[2]Prog 89'!$C$5:$C$10000=A766)*'[2]Prog 89'!$G$5:$H$10000)</f>
        <v>0</v>
      </c>
    </row>
    <row r="767" spans="1:26" ht="12.75" customHeight="1" x14ac:dyDescent="0.25">
      <c r="A767" s="64">
        <v>71383</v>
      </c>
      <c r="B767" s="81">
        <f>VLOOKUP(A767,'[2]Pop commune'!$A$4:$G$3833,7,FALSE)</f>
        <v>96.881188118811906</v>
      </c>
      <c r="C767" s="82">
        <f>VLOOKUP(A767,'[2]Pop commune'!$A$4:$H$3833,5,FALSE)</f>
        <v>62.207920792079221</v>
      </c>
      <c r="D767" s="83">
        <f t="shared" si="23"/>
        <v>34.673267326732685</v>
      </c>
      <c r="E767" s="83">
        <f>VLOOKUP(A767,'[2]Pop commune'!$A$4:$G$3833,6,FALSE)</f>
        <v>34.673267326732685</v>
      </c>
      <c r="F767" s="83">
        <f t="shared" si="24"/>
        <v>515</v>
      </c>
      <c r="G767" s="83">
        <f>VLOOKUP(A767,'[2]Pop commune'!$A$4:$G$3833,4,FALSE)</f>
        <v>515</v>
      </c>
      <c r="H767" s="64">
        <v>71</v>
      </c>
      <c r="I767" s="122">
        <v>710976952</v>
      </c>
      <c r="J767" s="65" t="s">
        <v>1498</v>
      </c>
      <c r="L767" s="103" t="s">
        <v>1481</v>
      </c>
      <c r="M767" s="101" t="s">
        <v>1482</v>
      </c>
      <c r="N767" s="65" t="s">
        <v>1478</v>
      </c>
      <c r="O767" s="64">
        <v>710970914</v>
      </c>
      <c r="P767" s="94" t="s">
        <v>1479</v>
      </c>
      <c r="Q767" s="90">
        <v>1</v>
      </c>
      <c r="X767" s="65" t="s">
        <v>671</v>
      </c>
      <c r="Y767" s="65">
        <f>SUMPRODUCT(('[2]Prog 89'!$C$5:$C$10000=A767)*'[2]Prog 89'!$E$5:$F$10000)</f>
        <v>0</v>
      </c>
      <c r="Z767" s="65">
        <f>SUMPRODUCT(('[2]Prog 89'!$C$5:$C$10000=A767)*'[2]Prog 89'!$G$5:$H$10000)</f>
        <v>0</v>
      </c>
    </row>
    <row r="768" spans="1:26" ht="12.75" customHeight="1" x14ac:dyDescent="0.25">
      <c r="A768" s="64">
        <v>71416</v>
      </c>
      <c r="B768" s="81">
        <f>VLOOKUP(A768,'[2]Pop commune'!$A$4:$G$3833,7,FALSE)</f>
        <v>178.84090909090901</v>
      </c>
      <c r="C768" s="82">
        <f>VLOOKUP(A768,'[2]Pop commune'!$A$4:$H$3833,5,FALSE)</f>
        <v>113.36363636363632</v>
      </c>
      <c r="D768" s="83">
        <f t="shared" si="23"/>
        <v>65.477272727272705</v>
      </c>
      <c r="E768" s="83">
        <f>VLOOKUP(A768,'[2]Pop commune'!$A$4:$G$3833,6,FALSE)</f>
        <v>65.477272727272705</v>
      </c>
      <c r="F768" s="83">
        <f t="shared" si="24"/>
        <v>602</v>
      </c>
      <c r="G768" s="83">
        <f>VLOOKUP(A768,'[2]Pop commune'!$A$4:$G$3833,4,FALSE)</f>
        <v>602</v>
      </c>
      <c r="H768" s="64">
        <v>71</v>
      </c>
      <c r="I768" s="122">
        <v>710976952</v>
      </c>
      <c r="J768" s="65" t="s">
        <v>1499</v>
      </c>
      <c r="L768" s="103" t="s">
        <v>1481</v>
      </c>
      <c r="M768" s="101" t="s">
        <v>1482</v>
      </c>
      <c r="N768" s="65" t="s">
        <v>1478</v>
      </c>
      <c r="O768" s="64">
        <v>710970914</v>
      </c>
      <c r="P768" s="94" t="s">
        <v>1479</v>
      </c>
      <c r="Q768" s="90">
        <v>1</v>
      </c>
      <c r="X768" s="65" t="s">
        <v>671</v>
      </c>
      <c r="Y768" s="65">
        <f>SUMPRODUCT(('[2]Prog 89'!$C$5:$C$10000=A768)*'[2]Prog 89'!$E$5:$F$10000)</f>
        <v>0</v>
      </c>
      <c r="Z768" s="65">
        <f>SUMPRODUCT(('[2]Prog 89'!$C$5:$C$10000=A768)*'[2]Prog 89'!$G$5:$H$10000)</f>
        <v>0</v>
      </c>
    </row>
    <row r="769" spans="1:26" ht="12.75" customHeight="1" x14ac:dyDescent="0.25">
      <c r="A769" s="64">
        <v>71448</v>
      </c>
      <c r="B769" s="81">
        <f>VLOOKUP(A769,'[2]Pop commune'!$A$4:$G$3833,7,FALSE)</f>
        <v>365.23911046052496</v>
      </c>
      <c r="C769" s="82">
        <f>VLOOKUP(A769,'[2]Pop commune'!$A$4:$H$3833,5,FALSE)</f>
        <v>245.58683523797072</v>
      </c>
      <c r="D769" s="83">
        <f t="shared" si="23"/>
        <v>119.65227522255424</v>
      </c>
      <c r="E769" s="83">
        <f>VLOOKUP(A769,'[2]Pop commune'!$A$4:$G$3833,6,FALSE)</f>
        <v>119.65227522255424</v>
      </c>
      <c r="F769" s="83">
        <f t="shared" si="24"/>
        <v>1336</v>
      </c>
      <c r="G769" s="83">
        <f>VLOOKUP(A769,'[2]Pop commune'!$A$4:$G$3833,4,FALSE)</f>
        <v>1336</v>
      </c>
      <c r="H769" s="64">
        <v>71</v>
      </c>
      <c r="I769" s="122">
        <v>710976952</v>
      </c>
      <c r="J769" s="65" t="s">
        <v>1500</v>
      </c>
      <c r="L769" s="103" t="s">
        <v>1484</v>
      </c>
      <c r="M769" s="101" t="s">
        <v>1482</v>
      </c>
      <c r="N769" s="65" t="s">
        <v>1478</v>
      </c>
      <c r="O769" s="64">
        <v>710970914</v>
      </c>
      <c r="P769" s="94" t="s">
        <v>1479</v>
      </c>
      <c r="Q769" s="90">
        <v>1</v>
      </c>
      <c r="X769" s="65" t="s">
        <v>671</v>
      </c>
      <c r="Y769" s="65">
        <f>SUMPRODUCT(('[2]Prog 89'!$C$5:$C$10000=A769)*'[2]Prog 89'!$E$5:$F$10000)</f>
        <v>0</v>
      </c>
      <c r="Z769" s="65">
        <f>SUMPRODUCT(('[2]Prog 89'!$C$5:$C$10000=A769)*'[2]Prog 89'!$G$5:$H$10000)</f>
        <v>0</v>
      </c>
    </row>
    <row r="770" spans="1:26" ht="12.75" customHeight="1" x14ac:dyDescent="0.25">
      <c r="A770" s="64">
        <v>71460</v>
      </c>
      <c r="B770" s="81">
        <f>VLOOKUP(A770,'[2]Pop commune'!$A$4:$G$3833,7,FALSE)</f>
        <v>123.6483866762095</v>
      </c>
      <c r="C770" s="82">
        <f>VLOOKUP(A770,'[2]Pop commune'!$A$4:$H$3833,5,FALSE)</f>
        <v>94.43631661213044</v>
      </c>
      <c r="D770" s="83">
        <f t="shared" si="23"/>
        <v>29.212070064079057</v>
      </c>
      <c r="E770" s="83">
        <f>VLOOKUP(A770,'[2]Pop commune'!$A$4:$G$3833,6,FALSE)</f>
        <v>29.212070064079057</v>
      </c>
      <c r="F770" s="83">
        <f t="shared" si="24"/>
        <v>456</v>
      </c>
      <c r="G770" s="83">
        <f>VLOOKUP(A770,'[2]Pop commune'!$A$4:$G$3833,4,FALSE)</f>
        <v>456</v>
      </c>
      <c r="H770" s="64">
        <v>71</v>
      </c>
      <c r="I770" s="122">
        <v>710976952</v>
      </c>
      <c r="J770" s="65" t="s">
        <v>1501</v>
      </c>
      <c r="L770" s="103" t="s">
        <v>1481</v>
      </c>
      <c r="M770" s="101" t="s">
        <v>1482</v>
      </c>
      <c r="N770" s="65" t="s">
        <v>1478</v>
      </c>
      <c r="O770" s="64">
        <v>710970914</v>
      </c>
      <c r="P770" s="94" t="s">
        <v>1479</v>
      </c>
      <c r="Q770" s="90">
        <v>1</v>
      </c>
      <c r="X770" s="65" t="s">
        <v>671</v>
      </c>
      <c r="Y770" s="65">
        <f>SUMPRODUCT(('[2]Prog 89'!$C$5:$C$10000=A770)*'[2]Prog 89'!$E$5:$F$10000)</f>
        <v>0</v>
      </c>
      <c r="Z770" s="65">
        <f>SUMPRODUCT(('[2]Prog 89'!$C$5:$C$10000=A770)*'[2]Prog 89'!$G$5:$H$10000)</f>
        <v>0</v>
      </c>
    </row>
    <row r="771" spans="1:26" ht="12.75" customHeight="1" x14ac:dyDescent="0.25">
      <c r="A771" s="64">
        <v>71494</v>
      </c>
      <c r="B771" s="81">
        <f>VLOOKUP(A771,'[2]Pop commune'!$A$4:$G$3833,7,FALSE)</f>
        <v>140.50000000000063</v>
      </c>
      <c r="C771" s="82">
        <f>VLOOKUP(A771,'[2]Pop commune'!$A$4:$H$3833,5,FALSE)</f>
        <v>93.666666666667084</v>
      </c>
      <c r="D771" s="83">
        <f t="shared" si="23"/>
        <v>46.833333333333535</v>
      </c>
      <c r="E771" s="83">
        <f>VLOOKUP(A771,'[2]Pop commune'!$A$4:$G$3833,6,FALSE)</f>
        <v>46.833333333333535</v>
      </c>
      <c r="F771" s="83">
        <f t="shared" si="24"/>
        <v>562.0000000000025</v>
      </c>
      <c r="G771" s="83">
        <f>VLOOKUP(A771,'[2]Pop commune'!$A$4:$G$3833,4,FALSE)</f>
        <v>562.0000000000025</v>
      </c>
      <c r="H771" s="64">
        <v>71</v>
      </c>
      <c r="I771" s="122">
        <v>710976952</v>
      </c>
      <c r="J771" s="65" t="s">
        <v>1502</v>
      </c>
      <c r="L771" s="103" t="s">
        <v>1481</v>
      </c>
      <c r="M771" s="101" t="s">
        <v>1482</v>
      </c>
      <c r="N771" s="65" t="s">
        <v>1478</v>
      </c>
      <c r="O771" s="64">
        <v>710970914</v>
      </c>
      <c r="P771" s="94" t="s">
        <v>1479</v>
      </c>
      <c r="Q771" s="90">
        <v>1</v>
      </c>
      <c r="X771" s="65" t="s">
        <v>671</v>
      </c>
      <c r="Y771" s="65">
        <f>SUMPRODUCT(('[2]Prog 89'!$C$5:$C$10000=A771)*'[2]Prog 89'!$E$5:$F$10000)</f>
        <v>0</v>
      </c>
      <c r="Z771" s="65">
        <f>SUMPRODUCT(('[2]Prog 89'!$C$5:$C$10000=A771)*'[2]Prog 89'!$G$5:$H$10000)</f>
        <v>0</v>
      </c>
    </row>
    <row r="772" spans="1:26" ht="12.75" customHeight="1" x14ac:dyDescent="0.25">
      <c r="A772" s="64">
        <v>71513</v>
      </c>
      <c r="B772" s="81">
        <f>VLOOKUP(A772,'[2]Pop commune'!$A$4:$G$3833,7,FALSE)</f>
        <v>290.21983914209119</v>
      </c>
      <c r="C772" s="82">
        <f>VLOOKUP(A772,'[2]Pop commune'!$A$4:$H$3833,5,FALSE)</f>
        <v>219.41018766756036</v>
      </c>
      <c r="D772" s="83">
        <f t="shared" si="23"/>
        <v>70.809651474530838</v>
      </c>
      <c r="E772" s="83">
        <f>VLOOKUP(A772,'[2]Pop commune'!$A$4:$G$3833,6,FALSE)</f>
        <v>70.809651474530838</v>
      </c>
      <c r="F772" s="83">
        <f t="shared" si="24"/>
        <v>1116</v>
      </c>
      <c r="G772" s="83">
        <f>VLOOKUP(A772,'[2]Pop commune'!$A$4:$G$3833,4,FALSE)</f>
        <v>1116</v>
      </c>
      <c r="H772" s="64">
        <v>71</v>
      </c>
      <c r="I772" s="122">
        <v>710976952</v>
      </c>
      <c r="J772" s="65" t="s">
        <v>1503</v>
      </c>
      <c r="L772" s="73" t="s">
        <v>1484</v>
      </c>
      <c r="M772" s="101" t="s">
        <v>1482</v>
      </c>
      <c r="N772" s="65" t="s">
        <v>1478</v>
      </c>
      <c r="O772" s="64">
        <v>710970914</v>
      </c>
      <c r="P772" s="94" t="s">
        <v>1479</v>
      </c>
      <c r="Q772" s="90">
        <v>1</v>
      </c>
      <c r="X772" s="65" t="s">
        <v>671</v>
      </c>
      <c r="Y772" s="65">
        <f>SUMPRODUCT(('[2]Prog 89'!$C$5:$C$10000=A772)*'[2]Prog 89'!$E$5:$F$10000)</f>
        <v>0</v>
      </c>
      <c r="Z772" s="65">
        <f>SUMPRODUCT(('[2]Prog 89'!$C$5:$C$10000=A772)*'[2]Prog 89'!$G$5:$H$10000)</f>
        <v>0</v>
      </c>
    </row>
    <row r="773" spans="1:26" ht="12.75" customHeight="1" x14ac:dyDescent="0.25">
      <c r="A773" s="64">
        <v>71584</v>
      </c>
      <c r="B773" s="81">
        <f>VLOOKUP(A773,'[2]Pop commune'!$A$4:$G$3833,7,FALSE)</f>
        <v>275.51474530831103</v>
      </c>
      <c r="C773" s="82">
        <f>VLOOKUP(A773,'[2]Pop commune'!$A$4:$H$3833,5,FALSE)</f>
        <v>185.00268096514748</v>
      </c>
      <c r="D773" s="83">
        <f t="shared" ref="D773:D836" si="25">E773/Q773</f>
        <v>90.512064343163544</v>
      </c>
      <c r="E773" s="83">
        <f>VLOOKUP(A773,'[2]Pop commune'!$A$4:$G$3833,6,FALSE)</f>
        <v>90.512064343163544</v>
      </c>
      <c r="F773" s="83">
        <f t="shared" ref="F773:F836" si="26">G773/Q773</f>
        <v>1113</v>
      </c>
      <c r="G773" s="83">
        <f>VLOOKUP(A773,'[2]Pop commune'!$A$4:$G$3833,4,FALSE)</f>
        <v>1113</v>
      </c>
      <c r="H773" s="64">
        <v>71</v>
      </c>
      <c r="I773" s="122">
        <v>710976952</v>
      </c>
      <c r="J773" s="65" t="s">
        <v>1504</v>
      </c>
      <c r="L773" s="73" t="s">
        <v>1481</v>
      </c>
      <c r="M773" s="101" t="s">
        <v>1482</v>
      </c>
      <c r="N773" s="65" t="s">
        <v>1478</v>
      </c>
      <c r="O773" s="64">
        <v>710970914</v>
      </c>
      <c r="P773" s="94" t="s">
        <v>1479</v>
      </c>
      <c r="Q773" s="90">
        <v>1</v>
      </c>
      <c r="X773" s="65" t="s">
        <v>671</v>
      </c>
      <c r="Y773" s="65">
        <f>SUMPRODUCT(('[2]Prog 89'!$C$5:$C$10000=A773)*'[2]Prog 89'!$E$5:$F$10000)</f>
        <v>0</v>
      </c>
      <c r="Z773" s="65">
        <f>SUMPRODUCT(('[2]Prog 89'!$C$5:$C$10000=A773)*'[2]Prog 89'!$G$5:$H$10000)</f>
        <v>0</v>
      </c>
    </row>
    <row r="774" spans="1:26" ht="12.75" customHeight="1" x14ac:dyDescent="0.25">
      <c r="A774" s="64">
        <v>71591</v>
      </c>
      <c r="B774" s="81">
        <f>VLOOKUP(A774,'[2]Pop commune'!$A$4:$G$3833,7,FALSE)</f>
        <v>133.16082474226741</v>
      </c>
      <c r="C774" s="82">
        <f>VLOOKUP(A774,'[2]Pop commune'!$A$4:$H$3833,5,FALSE)</f>
        <v>91.484536082473795</v>
      </c>
      <c r="D774" s="83">
        <f t="shared" si="25"/>
        <v>41.67628865979362</v>
      </c>
      <c r="E774" s="83">
        <f>VLOOKUP(A774,'[2]Pop commune'!$A$4:$G$3833,6,FALSE)</f>
        <v>41.67628865979362</v>
      </c>
      <c r="F774" s="83">
        <f t="shared" si="26"/>
        <v>492.99999999999773</v>
      </c>
      <c r="G774" s="83">
        <f>VLOOKUP(A774,'[2]Pop commune'!$A$4:$G$3833,4,FALSE)</f>
        <v>492.99999999999773</v>
      </c>
      <c r="H774" s="64">
        <v>71</v>
      </c>
      <c r="I774" s="122">
        <v>710976952</v>
      </c>
      <c r="J774" s="65" t="s">
        <v>1505</v>
      </c>
      <c r="L774" s="73" t="s">
        <v>1481</v>
      </c>
      <c r="M774" s="101" t="s">
        <v>1482</v>
      </c>
      <c r="N774" s="65" t="s">
        <v>1478</v>
      </c>
      <c r="O774" s="64">
        <v>710970914</v>
      </c>
      <c r="P774" s="94" t="s">
        <v>1479</v>
      </c>
      <c r="Q774" s="90">
        <v>1</v>
      </c>
      <c r="X774" s="65" t="s">
        <v>671</v>
      </c>
      <c r="Y774" s="65">
        <f>SUMPRODUCT(('[2]Prog 89'!$C$5:$C$10000=A774)*'[2]Prog 89'!$E$5:$F$10000)</f>
        <v>0</v>
      </c>
      <c r="Z774" s="65">
        <f>SUMPRODUCT(('[2]Prog 89'!$C$5:$C$10000=A774)*'[2]Prog 89'!$G$5:$H$10000)</f>
        <v>0</v>
      </c>
    </row>
    <row r="775" spans="1:26" ht="12.75" customHeight="1" x14ac:dyDescent="0.25">
      <c r="A775" s="64">
        <v>71026</v>
      </c>
      <c r="B775" s="81">
        <f>VLOOKUP(A775,'[2]Pop commune'!$A$4:$G$3833,7,FALSE)</f>
        <v>79.13793103448279</v>
      </c>
      <c r="C775" s="82">
        <f>VLOOKUP(A775,'[2]Pop commune'!$A$4:$H$3833,5,FALSE)</f>
        <v>49.827586206896576</v>
      </c>
      <c r="D775" s="83">
        <f t="shared" si="25"/>
        <v>29.310344827586214</v>
      </c>
      <c r="E775" s="83">
        <f>VLOOKUP(A775,'[2]Pop commune'!$A$4:$G$3833,6,FALSE)</f>
        <v>29.310344827586214</v>
      </c>
      <c r="F775" s="83">
        <f t="shared" si="26"/>
        <v>340</v>
      </c>
      <c r="G775" s="83">
        <f>VLOOKUP(A775,'[2]Pop commune'!$A$4:$G$3833,4,FALSE)</f>
        <v>340</v>
      </c>
      <c r="H775" s="64">
        <v>71</v>
      </c>
      <c r="I775" s="122">
        <v>710975830</v>
      </c>
      <c r="J775" s="65" t="s">
        <v>1506</v>
      </c>
      <c r="K775" s="65" t="s">
        <v>4742</v>
      </c>
      <c r="L775" s="103" t="s">
        <v>1507</v>
      </c>
      <c r="M775" s="101" t="s">
        <v>1508</v>
      </c>
      <c r="N775" s="65" t="s">
        <v>1478</v>
      </c>
      <c r="O775" s="64">
        <v>710001520</v>
      </c>
      <c r="P775" s="94" t="s">
        <v>1509</v>
      </c>
      <c r="Q775" s="90">
        <v>1</v>
      </c>
      <c r="S775" s="65">
        <v>30</v>
      </c>
      <c r="U775" s="65">
        <v>2</v>
      </c>
      <c r="X775" s="65" t="s">
        <v>733</v>
      </c>
      <c r="Y775" s="65">
        <f>SUMPRODUCT(('[2]Prog 89'!$C$5:$C$10000=A775)*'[2]Prog 89'!$E$5:$F$10000)</f>
        <v>0</v>
      </c>
      <c r="Z775" s="65">
        <f>SUMPRODUCT(('[2]Prog 89'!$C$5:$C$10000=A775)*'[2]Prog 89'!$G$5:$H$10000)</f>
        <v>0</v>
      </c>
    </row>
    <row r="776" spans="1:26" ht="12.75" customHeight="1" x14ac:dyDescent="0.25">
      <c r="A776" s="64">
        <v>71002</v>
      </c>
      <c r="B776" s="81">
        <f>VLOOKUP(A776,'[2]Pop commune'!$A$4:$G$3833,7,FALSE)</f>
        <v>202.45328719723207</v>
      </c>
      <c r="C776" s="82">
        <f>VLOOKUP(A776,'[2]Pop commune'!$A$4:$H$3833,5,FALSE)</f>
        <v>145.19377162629775</v>
      </c>
      <c r="D776" s="83">
        <f t="shared" si="25"/>
        <v>57.259515570934326</v>
      </c>
      <c r="E776" s="83">
        <f>VLOOKUP(A776,'[2]Pop commune'!$A$4:$G$3833,6,FALSE)</f>
        <v>57.259515570934326</v>
      </c>
      <c r="F776" s="83">
        <f t="shared" si="26"/>
        <v>1182</v>
      </c>
      <c r="G776" s="83">
        <f>VLOOKUP(A776,'[2]Pop commune'!$A$4:$G$3833,4,FALSE)</f>
        <v>1182</v>
      </c>
      <c r="H776" s="64">
        <v>71</v>
      </c>
      <c r="I776" s="122">
        <v>710975327</v>
      </c>
      <c r="J776" s="65" t="s">
        <v>1510</v>
      </c>
      <c r="K776" s="65" t="s">
        <v>4802</v>
      </c>
      <c r="L776" s="103" t="s">
        <v>1511</v>
      </c>
      <c r="M776" s="101" t="s">
        <v>1512</v>
      </c>
      <c r="N776" s="65" t="s">
        <v>1478</v>
      </c>
      <c r="O776" s="64">
        <v>710001520</v>
      </c>
      <c r="P776" s="94" t="s">
        <v>1509</v>
      </c>
      <c r="Q776" s="90">
        <v>1</v>
      </c>
      <c r="R776" s="65">
        <v>84</v>
      </c>
      <c r="S776" s="65">
        <v>54</v>
      </c>
      <c r="T776" s="65">
        <v>6</v>
      </c>
      <c r="U776" s="65">
        <v>4</v>
      </c>
      <c r="X776" s="65" t="s">
        <v>671</v>
      </c>
      <c r="Y776" s="65">
        <f>SUMPRODUCT(('[2]Prog 89'!$C$5:$C$10000=A776)*'[2]Prog 89'!$E$5:$F$10000)</f>
        <v>0</v>
      </c>
      <c r="Z776" s="65">
        <f>SUMPRODUCT(('[2]Prog 89'!$C$5:$C$10000=A776)*'[2]Prog 89'!$G$5:$H$10000)</f>
        <v>0</v>
      </c>
    </row>
    <row r="777" spans="1:26" ht="12.75" customHeight="1" x14ac:dyDescent="0.25">
      <c r="A777" s="64">
        <v>71023</v>
      </c>
      <c r="B777" s="81">
        <f>VLOOKUP(A777,'[2]Pop commune'!$A$4:$G$3833,7,FALSE)</f>
        <v>216</v>
      </c>
      <c r="C777" s="82">
        <f>VLOOKUP(A777,'[2]Pop commune'!$A$4:$H$3833,5,FALSE)</f>
        <v>148</v>
      </c>
      <c r="D777" s="83">
        <f t="shared" si="25"/>
        <v>68</v>
      </c>
      <c r="E777" s="83">
        <f>VLOOKUP(A777,'[2]Pop commune'!$A$4:$G$3833,6,FALSE)</f>
        <v>68</v>
      </c>
      <c r="F777" s="83">
        <f t="shared" si="26"/>
        <v>932</v>
      </c>
      <c r="G777" s="83">
        <f>VLOOKUP(A777,'[2]Pop commune'!$A$4:$G$3833,4,FALSE)</f>
        <v>932</v>
      </c>
      <c r="H777" s="64">
        <v>71</v>
      </c>
      <c r="I777" s="122">
        <v>710975327</v>
      </c>
      <c r="J777" s="65" t="s">
        <v>1513</v>
      </c>
      <c r="L777" s="103" t="s">
        <v>1511</v>
      </c>
      <c r="M777" s="101" t="s">
        <v>1512</v>
      </c>
      <c r="N777" s="65" t="s">
        <v>1478</v>
      </c>
      <c r="O777" s="64">
        <v>710001520</v>
      </c>
      <c r="P777" s="94" t="s">
        <v>1509</v>
      </c>
      <c r="Q777" s="90">
        <v>1</v>
      </c>
      <c r="X777" s="65" t="s">
        <v>671</v>
      </c>
      <c r="Y777" s="65">
        <f>SUMPRODUCT(('[2]Prog 89'!$C$5:$C$10000=A777)*'[2]Prog 89'!$E$5:$F$10000)</f>
        <v>0</v>
      </c>
      <c r="Z777" s="65">
        <f>SUMPRODUCT(('[2]Prog 89'!$C$5:$C$10000=A777)*'[2]Prog 89'!$G$5:$H$10000)</f>
        <v>0</v>
      </c>
    </row>
    <row r="778" spans="1:26" ht="12.75" customHeight="1" x14ac:dyDescent="0.25">
      <c r="A778" s="105">
        <v>71040</v>
      </c>
      <c r="B778" s="81">
        <f>VLOOKUP(A778,'[2]Pop commune'!$A$4:$G$3833,7,FALSE)</f>
        <v>2002.3947577388294</v>
      </c>
      <c r="C778" s="82">
        <f>VLOOKUP(A778,'[2]Pop commune'!$A$4:$H$3833,5,FALSE)</f>
        <v>1382.7471414288243</v>
      </c>
      <c r="D778" s="83">
        <f t="shared" si="25"/>
        <v>309.82380815500255</v>
      </c>
      <c r="E778" s="83">
        <f>VLOOKUP(A778,'[2]Pop commune'!$A$4:$G$3833,6,FALSE)</f>
        <v>619.64761631000511</v>
      </c>
      <c r="F778" s="83">
        <f t="shared" si="26"/>
        <v>3257.5</v>
      </c>
      <c r="G778" s="83">
        <f>VLOOKUP(A778,'[2]Pop commune'!$A$4:$G$3833,4,FALSE)</f>
        <v>6515</v>
      </c>
      <c r="H778" s="64">
        <v>71</v>
      </c>
      <c r="I778" s="122">
        <v>710970724</v>
      </c>
      <c r="J778" s="65" t="s">
        <v>1416</v>
      </c>
      <c r="K778" s="65" t="s">
        <v>4803</v>
      </c>
      <c r="L778" s="103" t="s">
        <v>1417</v>
      </c>
      <c r="M778" s="65" t="s">
        <v>1514</v>
      </c>
      <c r="N778" s="65" t="s">
        <v>662</v>
      </c>
      <c r="O778" s="64">
        <v>710785544</v>
      </c>
      <c r="P778" s="94" t="s">
        <v>1515</v>
      </c>
      <c r="Q778" s="107">
        <v>2</v>
      </c>
      <c r="R778" s="65">
        <v>62</v>
      </c>
      <c r="S778" s="65">
        <v>62</v>
      </c>
      <c r="T778" s="65">
        <v>6</v>
      </c>
      <c r="U778" s="65">
        <v>6</v>
      </c>
      <c r="V778" s="65">
        <v>5</v>
      </c>
      <c r="W778" s="65">
        <v>5</v>
      </c>
      <c r="X778" s="65" t="s">
        <v>671</v>
      </c>
      <c r="Y778" s="65">
        <f>SUMPRODUCT(('[2]Prog 89'!$C$5:$C$10000=A778)*'[2]Prog 89'!$E$5:$F$10000)</f>
        <v>0</v>
      </c>
      <c r="Z778" s="65">
        <f>SUMPRODUCT(('[2]Prog 89'!$C$5:$C$10000=A778)*'[2]Prog 89'!$G$5:$H$10000)</f>
        <v>0</v>
      </c>
    </row>
    <row r="779" spans="1:26" ht="12.75" customHeight="1" x14ac:dyDescent="0.25">
      <c r="A779" s="64">
        <v>71102</v>
      </c>
      <c r="B779" s="81">
        <f>VLOOKUP(A779,'[2]Pop commune'!$A$4:$G$3833,7,FALSE)</f>
        <v>175</v>
      </c>
      <c r="C779" s="82">
        <f>VLOOKUP(A779,'[2]Pop commune'!$A$4:$H$3833,5,FALSE)</f>
        <v>147</v>
      </c>
      <c r="D779" s="83">
        <f t="shared" si="25"/>
        <v>28</v>
      </c>
      <c r="E779" s="83">
        <f>VLOOKUP(A779,'[2]Pop commune'!$A$4:$G$3833,6,FALSE)</f>
        <v>28</v>
      </c>
      <c r="F779" s="83">
        <f t="shared" si="26"/>
        <v>692</v>
      </c>
      <c r="G779" s="83">
        <f>VLOOKUP(A779,'[2]Pop commune'!$A$4:$G$3833,4,FALSE)</f>
        <v>692</v>
      </c>
      <c r="H779" s="64">
        <v>71</v>
      </c>
      <c r="I779" s="122">
        <v>710975327</v>
      </c>
      <c r="J779" s="65" t="s">
        <v>1516</v>
      </c>
      <c r="L779" s="103" t="s">
        <v>1517</v>
      </c>
      <c r="M779" s="101" t="s">
        <v>1512</v>
      </c>
      <c r="N779" s="65" t="s">
        <v>1478</v>
      </c>
      <c r="O779" s="64">
        <v>710001520</v>
      </c>
      <c r="P779" s="94" t="s">
        <v>1509</v>
      </c>
      <c r="Q779" s="90">
        <v>1</v>
      </c>
      <c r="X779" s="65" t="s">
        <v>671</v>
      </c>
      <c r="Y779" s="65">
        <f>SUMPRODUCT(('[2]Prog 89'!$C$5:$C$10000=A779)*'[2]Prog 89'!$E$5:$F$10000)</f>
        <v>0</v>
      </c>
      <c r="Z779" s="65">
        <f>SUMPRODUCT(('[2]Prog 89'!$C$5:$C$10000=A779)*'[2]Prog 89'!$G$5:$H$10000)</f>
        <v>0</v>
      </c>
    </row>
    <row r="780" spans="1:26" ht="12.75" customHeight="1" x14ac:dyDescent="0.25">
      <c r="A780" s="64">
        <v>71117</v>
      </c>
      <c r="B780" s="81">
        <f>VLOOKUP(A780,'[2]Pop commune'!$A$4:$G$3833,7,FALSE)</f>
        <v>224.15640118439103</v>
      </c>
      <c r="C780" s="82">
        <f>VLOOKUP(A780,'[2]Pop commune'!$A$4:$H$3833,5,FALSE)</f>
        <v>156.23021900730285</v>
      </c>
      <c r="D780" s="83">
        <f t="shared" si="25"/>
        <v>67.926182177088194</v>
      </c>
      <c r="E780" s="83">
        <f>VLOOKUP(A780,'[2]Pop commune'!$A$4:$G$3833,6,FALSE)</f>
        <v>67.926182177088194</v>
      </c>
      <c r="F780" s="83">
        <f t="shared" si="26"/>
        <v>1057</v>
      </c>
      <c r="G780" s="83">
        <f>VLOOKUP(A780,'[2]Pop commune'!$A$4:$G$3833,4,FALSE)</f>
        <v>1057</v>
      </c>
      <c r="H780" s="64">
        <v>71</v>
      </c>
      <c r="I780" s="122">
        <v>710975327</v>
      </c>
      <c r="J780" s="65" t="s">
        <v>1518</v>
      </c>
      <c r="L780" s="103" t="s">
        <v>1517</v>
      </c>
      <c r="M780" s="101" t="s">
        <v>1512</v>
      </c>
      <c r="N780" s="65" t="s">
        <v>1478</v>
      </c>
      <c r="O780" s="64">
        <v>710001520</v>
      </c>
      <c r="P780" s="94" t="s">
        <v>1509</v>
      </c>
      <c r="Q780" s="90">
        <v>1</v>
      </c>
      <c r="X780" s="65" t="s">
        <v>671</v>
      </c>
      <c r="Y780" s="65">
        <f>SUMPRODUCT(('[2]Prog 89'!$C$5:$C$10000=A780)*'[2]Prog 89'!$E$5:$F$10000)</f>
        <v>0</v>
      </c>
      <c r="Z780" s="65">
        <f>SUMPRODUCT(('[2]Prog 89'!$C$5:$C$10000=A780)*'[2]Prog 89'!$G$5:$H$10000)</f>
        <v>0</v>
      </c>
    </row>
    <row r="781" spans="1:26" ht="12.75" customHeight="1" x14ac:dyDescent="0.25">
      <c r="A781" s="105">
        <v>71081</v>
      </c>
      <c r="B781" s="81">
        <f>VLOOKUP(A781,'[2]Pop commune'!$A$4:$G$3833,7,FALSE)</f>
        <v>620.76118334375531</v>
      </c>
      <c r="C781" s="82">
        <f>VLOOKUP(A781,'[2]Pop commune'!$A$4:$H$3833,5,FALSE)</f>
        <v>426.36518695635868</v>
      </c>
      <c r="D781" s="83">
        <f t="shared" si="25"/>
        <v>97.197998193698297</v>
      </c>
      <c r="E781" s="83">
        <f>VLOOKUP(A781,'[2]Pop commune'!$A$4:$G$3833,6,FALSE)</f>
        <v>194.39599638739659</v>
      </c>
      <c r="F781" s="83">
        <f t="shared" si="26"/>
        <v>1197.5000000000039</v>
      </c>
      <c r="G781" s="83">
        <f>VLOOKUP(A781,'[2]Pop commune'!$A$4:$G$3833,4,FALSE)</f>
        <v>2395.0000000000077</v>
      </c>
      <c r="H781" s="64">
        <v>71</v>
      </c>
      <c r="I781" s="122">
        <v>710975327</v>
      </c>
      <c r="J781" s="65" t="s">
        <v>1519</v>
      </c>
      <c r="L781" s="103" t="s">
        <v>1520</v>
      </c>
      <c r="M781" s="101" t="s">
        <v>1512</v>
      </c>
      <c r="N781" s="65" t="s">
        <v>1478</v>
      </c>
      <c r="O781" s="64">
        <v>710001520</v>
      </c>
      <c r="P781" s="94" t="s">
        <v>1509</v>
      </c>
      <c r="Q781" s="107">
        <v>2</v>
      </c>
      <c r="X781" s="65" t="s">
        <v>671</v>
      </c>
      <c r="Y781" s="65">
        <f>SUMPRODUCT(('[2]Prog 89'!$C$5:$C$10000=A781)*'[2]Prog 89'!$E$5:$F$10000)</f>
        <v>0</v>
      </c>
      <c r="Z781" s="65">
        <f>SUMPRODUCT(('[2]Prog 89'!$C$5:$C$10000=A781)*'[2]Prog 89'!$G$5:$H$10000)</f>
        <v>0</v>
      </c>
    </row>
    <row r="782" spans="1:26" ht="12.75" customHeight="1" x14ac:dyDescent="0.25">
      <c r="A782" s="105">
        <v>71081</v>
      </c>
      <c r="B782" s="81">
        <f>VLOOKUP(A782,'[2]Pop commune'!$A$4:$G$3833,7,FALSE)</f>
        <v>620.76118334375531</v>
      </c>
      <c r="C782" s="82">
        <f>VLOOKUP(A782,'[2]Pop commune'!$A$4:$H$3833,5,FALSE)</f>
        <v>426.36518695635868</v>
      </c>
      <c r="D782" s="83">
        <f t="shared" si="25"/>
        <v>97.197998193698297</v>
      </c>
      <c r="E782" s="83">
        <f>VLOOKUP(A782,'[2]Pop commune'!$A$4:$G$3833,6,FALSE)</f>
        <v>194.39599638739659</v>
      </c>
      <c r="F782" s="83">
        <f t="shared" si="26"/>
        <v>1197.5000000000039</v>
      </c>
      <c r="G782" s="83">
        <f>VLOOKUP(A782,'[2]Pop commune'!$A$4:$G$3833,4,FALSE)</f>
        <v>2395.0000000000077</v>
      </c>
      <c r="H782" s="64">
        <v>71</v>
      </c>
      <c r="I782" s="125">
        <v>710971284</v>
      </c>
      <c r="J782" s="65" t="s">
        <v>1519</v>
      </c>
      <c r="K782" s="65" t="s">
        <v>4804</v>
      </c>
      <c r="L782" s="103" t="s">
        <v>1520</v>
      </c>
      <c r="M782" s="109" t="s">
        <v>1521</v>
      </c>
      <c r="N782" s="65" t="s">
        <v>662</v>
      </c>
      <c r="O782" s="108">
        <v>710971359</v>
      </c>
      <c r="P782" s="109" t="s">
        <v>409</v>
      </c>
      <c r="Q782" s="107">
        <v>2</v>
      </c>
      <c r="X782" s="65" t="s">
        <v>671</v>
      </c>
      <c r="Y782" s="65">
        <f>SUMPRODUCT(('[2]Prog 89'!$C$5:$C$10000=A782)*'[2]Prog 89'!$E$5:$F$10000)</f>
        <v>0</v>
      </c>
      <c r="Z782" s="65">
        <f>SUMPRODUCT(('[2]Prog 89'!$C$5:$C$10000=A782)*'[2]Prog 89'!$G$5:$H$10000)</f>
        <v>0</v>
      </c>
    </row>
    <row r="783" spans="1:26" ht="12.75" customHeight="1" x14ac:dyDescent="0.25">
      <c r="A783" s="64">
        <v>71189</v>
      </c>
      <c r="B783" s="81">
        <f>VLOOKUP(A783,'[2]Pop commune'!$A$4:$G$3833,7,FALSE)</f>
        <v>351</v>
      </c>
      <c r="C783" s="82">
        <f>VLOOKUP(A783,'[2]Pop commune'!$A$4:$H$3833,5,FALSE)</f>
        <v>255</v>
      </c>
      <c r="D783" s="83">
        <f t="shared" si="25"/>
        <v>96</v>
      </c>
      <c r="E783" s="83">
        <f>VLOOKUP(A783,'[2]Pop commune'!$A$4:$G$3833,6,FALSE)</f>
        <v>96</v>
      </c>
      <c r="F783" s="83">
        <f t="shared" si="26"/>
        <v>1601</v>
      </c>
      <c r="G783" s="83">
        <f>VLOOKUP(A783,'[2]Pop commune'!$A$4:$G$3833,4,FALSE)</f>
        <v>1601</v>
      </c>
      <c r="H783" s="64">
        <v>71</v>
      </c>
      <c r="I783" s="122">
        <v>710975327</v>
      </c>
      <c r="J783" s="65" t="s">
        <v>1522</v>
      </c>
      <c r="K783" s="121"/>
      <c r="L783" s="103" t="s">
        <v>1517</v>
      </c>
      <c r="M783" s="101" t="s">
        <v>1512</v>
      </c>
      <c r="N783" s="65" t="s">
        <v>1478</v>
      </c>
      <c r="O783" s="64">
        <v>710001520</v>
      </c>
      <c r="P783" s="94" t="s">
        <v>1509</v>
      </c>
      <c r="Q783" s="90">
        <v>1</v>
      </c>
      <c r="X783" s="65" t="s">
        <v>671</v>
      </c>
      <c r="Y783" s="65">
        <f>SUMPRODUCT(('[2]Prog 89'!$C$5:$C$10000=A783)*'[2]Prog 89'!$E$5:$F$10000)</f>
        <v>0</v>
      </c>
      <c r="Z783" s="65">
        <f>SUMPRODUCT(('[2]Prog 89'!$C$5:$C$10000=A783)*'[2]Prog 89'!$G$5:$H$10000)</f>
        <v>0</v>
      </c>
    </row>
    <row r="784" spans="1:26" ht="12.75" customHeight="1" x14ac:dyDescent="0.25">
      <c r="A784" s="64">
        <v>71194</v>
      </c>
      <c r="B784" s="81">
        <f>VLOOKUP(A784,'[2]Pop commune'!$A$4:$G$3833,7,FALSE)</f>
        <v>163.38461538461536</v>
      </c>
      <c r="C784" s="82">
        <f>VLOOKUP(A784,'[2]Pop commune'!$A$4:$H$3833,5,FALSE)</f>
        <v>135.65874125874123</v>
      </c>
      <c r="D784" s="83">
        <f t="shared" si="25"/>
        <v>27.725874125874121</v>
      </c>
      <c r="E784" s="83">
        <f>VLOOKUP(A784,'[2]Pop commune'!$A$4:$G$3833,6,FALSE)</f>
        <v>27.725874125874121</v>
      </c>
      <c r="F784" s="83">
        <f t="shared" si="26"/>
        <v>708</v>
      </c>
      <c r="G784" s="83">
        <f>VLOOKUP(A784,'[2]Pop commune'!$A$4:$G$3833,4,FALSE)</f>
        <v>708</v>
      </c>
      <c r="H784" s="64">
        <v>71</v>
      </c>
      <c r="I784" s="122">
        <v>710975327</v>
      </c>
      <c r="J784" s="65" t="s">
        <v>1523</v>
      </c>
      <c r="L784" s="103" t="s">
        <v>1520</v>
      </c>
      <c r="M784" s="101" t="s">
        <v>1512</v>
      </c>
      <c r="N784" s="65" t="s">
        <v>1478</v>
      </c>
      <c r="O784" s="64">
        <v>710001520</v>
      </c>
      <c r="P784" s="94" t="s">
        <v>1509</v>
      </c>
      <c r="Q784" s="90">
        <v>1</v>
      </c>
      <c r="X784" s="65" t="s">
        <v>671</v>
      </c>
      <c r="Y784" s="65">
        <f>SUMPRODUCT(('[2]Prog 89'!$C$5:$C$10000=A784)*'[2]Prog 89'!$E$5:$F$10000)</f>
        <v>0</v>
      </c>
      <c r="Z784" s="65">
        <f>SUMPRODUCT(('[2]Prog 89'!$C$5:$C$10000=A784)*'[2]Prog 89'!$G$5:$H$10000)</f>
        <v>0</v>
      </c>
    </row>
    <row r="785" spans="1:26" ht="12.75" customHeight="1" x14ac:dyDescent="0.25">
      <c r="A785" s="64">
        <v>71204</v>
      </c>
      <c r="B785" s="81">
        <f>VLOOKUP(A785,'[2]Pop commune'!$A$4:$G$3833,7,FALSE)</f>
        <v>222.51911468812776</v>
      </c>
      <c r="C785" s="82">
        <f>VLOOKUP(A785,'[2]Pop commune'!$A$4:$H$3833,5,FALSE)</f>
        <v>186.46277665995891</v>
      </c>
      <c r="D785" s="83">
        <f t="shared" si="25"/>
        <v>36.056338028168852</v>
      </c>
      <c r="E785" s="83">
        <f>VLOOKUP(A785,'[2]Pop commune'!$A$4:$G$3833,6,FALSE)</f>
        <v>36.056338028168852</v>
      </c>
      <c r="F785" s="83">
        <f t="shared" si="26"/>
        <v>1024</v>
      </c>
      <c r="G785" s="83">
        <f>VLOOKUP(A785,'[2]Pop commune'!$A$4:$G$3833,4,FALSE)</f>
        <v>1024</v>
      </c>
      <c r="H785" s="64">
        <v>71</v>
      </c>
      <c r="I785" s="122">
        <v>710975327</v>
      </c>
      <c r="J785" s="65" t="s">
        <v>1524</v>
      </c>
      <c r="L785" s="103" t="s">
        <v>1520</v>
      </c>
      <c r="M785" s="101" t="s">
        <v>1512</v>
      </c>
      <c r="N785" s="65" t="s">
        <v>1478</v>
      </c>
      <c r="O785" s="64">
        <v>710001520</v>
      </c>
      <c r="P785" s="94" t="s">
        <v>1509</v>
      </c>
      <c r="Q785" s="90">
        <v>1</v>
      </c>
      <c r="X785" s="65" t="s">
        <v>671</v>
      </c>
      <c r="Y785" s="65">
        <f>SUMPRODUCT(('[2]Prog 89'!$C$5:$C$10000=A785)*'[2]Prog 89'!$E$5:$F$10000)</f>
        <v>0</v>
      </c>
      <c r="Z785" s="65">
        <f>SUMPRODUCT(('[2]Prog 89'!$C$5:$C$10000=A785)*'[2]Prog 89'!$G$5:$H$10000)</f>
        <v>0</v>
      </c>
    </row>
    <row r="786" spans="1:26" ht="12.75" customHeight="1" x14ac:dyDescent="0.25">
      <c r="A786" s="64">
        <v>71253</v>
      </c>
      <c r="B786" s="81">
        <f>VLOOKUP(A786,'[2]Pop commune'!$A$4:$G$3833,7,FALSE)</f>
        <v>178.03131991051507</v>
      </c>
      <c r="C786" s="82">
        <f>VLOOKUP(A786,'[2]Pop commune'!$A$4:$H$3833,5,FALSE)</f>
        <v>131.72259507830017</v>
      </c>
      <c r="D786" s="83">
        <f t="shared" si="25"/>
        <v>46.308724832214899</v>
      </c>
      <c r="E786" s="83">
        <f>VLOOKUP(A786,'[2]Pop commune'!$A$4:$G$3833,6,FALSE)</f>
        <v>46.308724832214899</v>
      </c>
      <c r="F786" s="83">
        <f t="shared" si="26"/>
        <v>920.00000000000284</v>
      </c>
      <c r="G786" s="83">
        <f>VLOOKUP(A786,'[2]Pop commune'!$A$4:$G$3833,4,FALSE)</f>
        <v>920.00000000000284</v>
      </c>
      <c r="H786" s="64">
        <v>71</v>
      </c>
      <c r="I786" s="122">
        <v>710975327</v>
      </c>
      <c r="J786" s="65" t="s">
        <v>1525</v>
      </c>
      <c r="L786" s="103" t="s">
        <v>1517</v>
      </c>
      <c r="M786" s="101" t="s">
        <v>1512</v>
      </c>
      <c r="N786" s="65" t="s">
        <v>1478</v>
      </c>
      <c r="O786" s="64">
        <v>710001520</v>
      </c>
      <c r="P786" s="94" t="s">
        <v>1509</v>
      </c>
      <c r="Q786" s="90">
        <v>1</v>
      </c>
      <c r="X786" s="65" t="s">
        <v>671</v>
      </c>
      <c r="Y786" s="65">
        <f>SUMPRODUCT(('[2]Prog 89'!$C$5:$C$10000=A786)*'[2]Prog 89'!$E$5:$F$10000)</f>
        <v>0</v>
      </c>
      <c r="Z786" s="65">
        <f>SUMPRODUCT(('[2]Prog 89'!$C$5:$C$10000=A786)*'[2]Prog 89'!$G$5:$H$10000)</f>
        <v>0</v>
      </c>
    </row>
    <row r="787" spans="1:26" ht="12.75" customHeight="1" x14ac:dyDescent="0.25">
      <c r="A787" s="64">
        <v>71256</v>
      </c>
      <c r="B787" s="81">
        <f>VLOOKUP(A787,'[2]Pop commune'!$A$4:$G$3833,7,FALSE)</f>
        <v>107.86641929499054</v>
      </c>
      <c r="C787" s="82">
        <f>VLOOKUP(A787,'[2]Pop commune'!$A$4:$H$3833,5,FALSE)</f>
        <v>58.163265306122348</v>
      </c>
      <c r="D787" s="83">
        <f t="shared" si="25"/>
        <v>49.703153988868188</v>
      </c>
      <c r="E787" s="83">
        <f>VLOOKUP(A787,'[2]Pop commune'!$A$4:$G$3833,6,FALSE)</f>
        <v>49.703153988868188</v>
      </c>
      <c r="F787" s="83">
        <f t="shared" si="26"/>
        <v>569.99999999999898</v>
      </c>
      <c r="G787" s="83">
        <f>VLOOKUP(A787,'[2]Pop commune'!$A$4:$G$3833,4,FALSE)</f>
        <v>569.99999999999898</v>
      </c>
      <c r="H787" s="64">
        <v>71</v>
      </c>
      <c r="I787" s="122">
        <v>710975327</v>
      </c>
      <c r="J787" s="65" t="s">
        <v>1526</v>
      </c>
      <c r="L787" s="103" t="s">
        <v>1511</v>
      </c>
      <c r="M787" s="101" t="s">
        <v>1512</v>
      </c>
      <c r="N787" s="65" t="s">
        <v>1478</v>
      </c>
      <c r="O787" s="64">
        <v>710001520</v>
      </c>
      <c r="P787" s="94" t="s">
        <v>1509</v>
      </c>
      <c r="Q787" s="90">
        <v>1</v>
      </c>
      <c r="X787" s="65" t="s">
        <v>671</v>
      </c>
      <c r="Y787" s="65">
        <f>SUMPRODUCT(('[2]Prog 89'!$C$5:$C$10000=A787)*'[2]Prog 89'!$E$5:$F$10000)</f>
        <v>0</v>
      </c>
      <c r="Z787" s="65">
        <f>SUMPRODUCT(('[2]Prog 89'!$C$5:$C$10000=A787)*'[2]Prog 89'!$G$5:$H$10000)</f>
        <v>0</v>
      </c>
    </row>
    <row r="788" spans="1:26" ht="12.75" customHeight="1" x14ac:dyDescent="0.25">
      <c r="A788" s="64">
        <v>71265</v>
      </c>
      <c r="B788" s="81">
        <f>VLOOKUP(A788,'[2]Pop commune'!$A$4:$G$3833,7,FALSE)</f>
        <v>55</v>
      </c>
      <c r="C788" s="82">
        <f>VLOOKUP(A788,'[2]Pop commune'!$A$4:$H$3833,5,FALSE)</f>
        <v>45</v>
      </c>
      <c r="D788" s="83">
        <f t="shared" si="25"/>
        <v>10</v>
      </c>
      <c r="E788" s="83">
        <f>VLOOKUP(A788,'[2]Pop commune'!$A$4:$G$3833,6,FALSE)</f>
        <v>10</v>
      </c>
      <c r="F788" s="83">
        <f t="shared" si="26"/>
        <v>436</v>
      </c>
      <c r="G788" s="83">
        <f>VLOOKUP(A788,'[2]Pop commune'!$A$4:$G$3833,4,FALSE)</f>
        <v>436</v>
      </c>
      <c r="H788" s="64">
        <v>71</v>
      </c>
      <c r="I788" s="122">
        <v>710975327</v>
      </c>
      <c r="J788" s="65" t="s">
        <v>1527</v>
      </c>
      <c r="L788" s="103" t="s">
        <v>1520</v>
      </c>
      <c r="M788" s="101" t="s">
        <v>1512</v>
      </c>
      <c r="N788" s="65" t="s">
        <v>1478</v>
      </c>
      <c r="O788" s="64">
        <v>710001520</v>
      </c>
      <c r="P788" s="94" t="s">
        <v>1509</v>
      </c>
      <c r="Q788" s="90">
        <v>1</v>
      </c>
      <c r="X788" s="65" t="s">
        <v>671</v>
      </c>
      <c r="Y788" s="65">
        <f>SUMPRODUCT(('[2]Prog 89'!$C$5:$C$10000=A788)*'[2]Prog 89'!$E$5:$F$10000)</f>
        <v>0</v>
      </c>
      <c r="Z788" s="65">
        <f>SUMPRODUCT(('[2]Prog 89'!$C$5:$C$10000=A788)*'[2]Prog 89'!$G$5:$H$10000)</f>
        <v>0</v>
      </c>
    </row>
    <row r="789" spans="1:26" ht="12.75" customHeight="1" x14ac:dyDescent="0.25">
      <c r="A789" s="105">
        <v>71085</v>
      </c>
      <c r="B789" s="81">
        <f>VLOOKUP(A789,'[2]Pop commune'!$A$4:$G$3833,7,FALSE)</f>
        <v>66.990950226244166</v>
      </c>
      <c r="C789" s="82">
        <f>VLOOKUP(A789,'[2]Pop commune'!$A$4:$H$3833,5,FALSE)</f>
        <v>45.723981900452372</v>
      </c>
      <c r="D789" s="83">
        <f t="shared" si="25"/>
        <v>10.633484162895899</v>
      </c>
      <c r="E789" s="83">
        <f>VLOOKUP(A789,'[2]Pop commune'!$A$4:$G$3833,6,FALSE)</f>
        <v>21.266968325791797</v>
      </c>
      <c r="F789" s="83">
        <f t="shared" si="26"/>
        <v>117.4999999999997</v>
      </c>
      <c r="G789" s="83">
        <f>VLOOKUP(A789,'[2]Pop commune'!$A$4:$G$3833,4,FALSE)</f>
        <v>234.9999999999994</v>
      </c>
      <c r="H789" s="64">
        <v>71</v>
      </c>
      <c r="I789" s="122">
        <v>710970716</v>
      </c>
      <c r="J789" s="65" t="s">
        <v>1528</v>
      </c>
      <c r="L789" s="103" t="s">
        <v>1390</v>
      </c>
      <c r="M789" s="65" t="s">
        <v>1372</v>
      </c>
      <c r="N789" s="65" t="s">
        <v>662</v>
      </c>
      <c r="O789" s="64">
        <v>710781477</v>
      </c>
      <c r="P789" s="94" t="s">
        <v>1373</v>
      </c>
      <c r="Q789" s="107">
        <v>2</v>
      </c>
      <c r="X789" s="65" t="s">
        <v>671</v>
      </c>
      <c r="Y789" s="65">
        <f>SUMPRODUCT(('[2]Prog 89'!$C$5:$C$10000=A789)*'[2]Prog 89'!$E$5:$F$10000)</f>
        <v>0</v>
      </c>
      <c r="Z789" s="65">
        <f>SUMPRODUCT(('[2]Prog 89'!$C$5:$C$10000=A789)*'[2]Prog 89'!$G$5:$H$10000)</f>
        <v>0</v>
      </c>
    </row>
    <row r="790" spans="1:26" ht="12.75" customHeight="1" x14ac:dyDescent="0.25">
      <c r="A790" s="64">
        <v>71333</v>
      </c>
      <c r="B790" s="81">
        <f>VLOOKUP(A790,'[2]Pop commune'!$A$4:$G$3833,7,FALSE)</f>
        <v>280</v>
      </c>
      <c r="C790" s="82">
        <f>VLOOKUP(A790,'[2]Pop commune'!$A$4:$H$3833,5,FALSE)</f>
        <v>200</v>
      </c>
      <c r="D790" s="83">
        <f t="shared" si="25"/>
        <v>80</v>
      </c>
      <c r="E790" s="83">
        <f>VLOOKUP(A790,'[2]Pop commune'!$A$4:$G$3833,6,FALSE)</f>
        <v>80</v>
      </c>
      <c r="F790" s="83">
        <f t="shared" si="26"/>
        <v>1251</v>
      </c>
      <c r="G790" s="83">
        <f>VLOOKUP(A790,'[2]Pop commune'!$A$4:$G$3833,4,FALSE)</f>
        <v>1251</v>
      </c>
      <c r="H790" s="64">
        <v>71</v>
      </c>
      <c r="I790" s="122">
        <v>710975327</v>
      </c>
      <c r="J790" s="65" t="s">
        <v>1529</v>
      </c>
      <c r="L790" s="103" t="s">
        <v>1517</v>
      </c>
      <c r="M790" s="101" t="s">
        <v>1512</v>
      </c>
      <c r="N790" s="65" t="s">
        <v>1478</v>
      </c>
      <c r="O790" s="64">
        <v>710001520</v>
      </c>
      <c r="P790" s="94" t="s">
        <v>1509</v>
      </c>
      <c r="Q790" s="90">
        <v>1</v>
      </c>
      <c r="X790" s="65" t="s">
        <v>671</v>
      </c>
      <c r="Y790" s="65">
        <f>SUMPRODUCT(('[2]Prog 89'!$C$5:$C$10000=A790)*'[2]Prog 89'!$E$5:$F$10000)</f>
        <v>0</v>
      </c>
      <c r="Z790" s="65">
        <f>SUMPRODUCT(('[2]Prog 89'!$C$5:$C$10000=A790)*'[2]Prog 89'!$G$5:$H$10000)</f>
        <v>0</v>
      </c>
    </row>
    <row r="791" spans="1:26" ht="12.75" customHeight="1" x14ac:dyDescent="0.25">
      <c r="A791" s="64">
        <v>71336</v>
      </c>
      <c r="B791" s="81">
        <f>VLOOKUP(A791,'[2]Pop commune'!$A$4:$G$3833,7,FALSE)</f>
        <v>685</v>
      </c>
      <c r="C791" s="82">
        <f>VLOOKUP(A791,'[2]Pop commune'!$A$4:$H$3833,5,FALSE)</f>
        <v>463</v>
      </c>
      <c r="D791" s="83">
        <f t="shared" si="25"/>
        <v>222</v>
      </c>
      <c r="E791" s="83">
        <f>VLOOKUP(A791,'[2]Pop commune'!$A$4:$G$3833,6,FALSE)</f>
        <v>222</v>
      </c>
      <c r="F791" s="83">
        <f t="shared" si="26"/>
        <v>3041</v>
      </c>
      <c r="G791" s="83">
        <f>VLOOKUP(A791,'[2]Pop commune'!$A$4:$G$3833,4,FALSE)</f>
        <v>3041</v>
      </c>
      <c r="H791" s="64">
        <v>71</v>
      </c>
      <c r="I791" s="122">
        <v>710975327</v>
      </c>
      <c r="J791" s="65" t="s">
        <v>1530</v>
      </c>
      <c r="L791" s="103" t="s">
        <v>1511</v>
      </c>
      <c r="M791" s="101" t="s">
        <v>1512</v>
      </c>
      <c r="N791" s="65" t="s">
        <v>1478</v>
      </c>
      <c r="O791" s="64">
        <v>710001520</v>
      </c>
      <c r="P791" s="94" t="s">
        <v>1509</v>
      </c>
      <c r="Q791" s="90">
        <v>1</v>
      </c>
      <c r="X791" s="65" t="s">
        <v>671</v>
      </c>
      <c r="Y791" s="65">
        <f>SUMPRODUCT(('[2]Prog 89'!$C$5:$C$10000=A791)*'[2]Prog 89'!$E$5:$F$10000)</f>
        <v>0</v>
      </c>
      <c r="Z791" s="65">
        <f>SUMPRODUCT(('[2]Prog 89'!$C$5:$C$10000=A791)*'[2]Prog 89'!$G$5:$H$10000)</f>
        <v>0</v>
      </c>
    </row>
    <row r="792" spans="1:26" ht="12.75" customHeight="1" x14ac:dyDescent="0.25">
      <c r="A792" s="64">
        <v>71398</v>
      </c>
      <c r="B792" s="81">
        <f>VLOOKUP(A792,'[2]Pop commune'!$A$4:$G$3833,7,FALSE)</f>
        <v>202.62946040429694</v>
      </c>
      <c r="C792" s="82">
        <f>VLOOKUP(A792,'[2]Pop commune'!$A$4:$H$3833,5,FALSE)</f>
        <v>138.98759791778119</v>
      </c>
      <c r="D792" s="83">
        <f t="shared" si="25"/>
        <v>63.641862486515748</v>
      </c>
      <c r="E792" s="83">
        <f>VLOOKUP(A792,'[2]Pop commune'!$A$4:$G$3833,6,FALSE)</f>
        <v>63.641862486515748</v>
      </c>
      <c r="F792" s="83">
        <f t="shared" si="26"/>
        <v>1070</v>
      </c>
      <c r="G792" s="83">
        <f>VLOOKUP(A792,'[2]Pop commune'!$A$4:$G$3833,4,FALSE)</f>
        <v>1070</v>
      </c>
      <c r="H792" s="64">
        <v>71</v>
      </c>
      <c r="I792" s="122">
        <v>710975327</v>
      </c>
      <c r="J792" s="65" t="s">
        <v>1531</v>
      </c>
      <c r="L792" s="103" t="s">
        <v>1511</v>
      </c>
      <c r="M792" s="101" t="s">
        <v>1512</v>
      </c>
      <c r="N792" s="65" t="s">
        <v>1478</v>
      </c>
      <c r="O792" s="64">
        <v>710001520</v>
      </c>
      <c r="P792" s="94" t="s">
        <v>1509</v>
      </c>
      <c r="Q792" s="90">
        <v>1</v>
      </c>
      <c r="X792" s="65" t="s">
        <v>671</v>
      </c>
      <c r="Y792" s="65">
        <f>SUMPRODUCT(('[2]Prog 89'!$C$5:$C$10000=A792)*'[2]Prog 89'!$E$5:$F$10000)</f>
        <v>0</v>
      </c>
      <c r="Z792" s="65">
        <f>SUMPRODUCT(('[2]Prog 89'!$C$5:$C$10000=A792)*'[2]Prog 89'!$G$5:$H$10000)</f>
        <v>0</v>
      </c>
    </row>
    <row r="793" spans="1:26" ht="12.75" customHeight="1" x14ac:dyDescent="0.25">
      <c r="A793" s="64">
        <v>71420</v>
      </c>
      <c r="B793" s="81">
        <f>VLOOKUP(A793,'[2]Pop commune'!$A$4:$G$3833,7,FALSE)</f>
        <v>576.88380461698955</v>
      </c>
      <c r="C793" s="82">
        <f>VLOOKUP(A793,'[2]Pop commune'!$A$4:$H$3833,5,FALSE)</f>
        <v>345.56623319851002</v>
      </c>
      <c r="D793" s="83">
        <f t="shared" si="25"/>
        <v>231.3175714184795</v>
      </c>
      <c r="E793" s="83">
        <f>VLOOKUP(A793,'[2]Pop commune'!$A$4:$G$3833,6,FALSE)</f>
        <v>231.3175714184795</v>
      </c>
      <c r="F793" s="83">
        <f t="shared" si="26"/>
        <v>2205</v>
      </c>
      <c r="G793" s="83">
        <f>VLOOKUP(A793,'[2]Pop commune'!$A$4:$G$3833,4,FALSE)</f>
        <v>2205</v>
      </c>
      <c r="H793" s="64">
        <v>71</v>
      </c>
      <c r="I793" s="122">
        <v>710975327</v>
      </c>
      <c r="J793" s="65" t="s">
        <v>1532</v>
      </c>
      <c r="L793" s="103" t="s">
        <v>1511</v>
      </c>
      <c r="M793" s="101" t="s">
        <v>1512</v>
      </c>
      <c r="N793" s="65" t="s">
        <v>1478</v>
      </c>
      <c r="O793" s="64">
        <v>710001520</v>
      </c>
      <c r="P793" s="94" t="s">
        <v>1509</v>
      </c>
      <c r="Q793" s="90">
        <v>1</v>
      </c>
      <c r="X793" s="65" t="s">
        <v>671</v>
      </c>
      <c r="Y793" s="65">
        <f>SUMPRODUCT(('[2]Prog 89'!$C$5:$C$10000=A793)*'[2]Prog 89'!$E$5:$F$10000)</f>
        <v>0</v>
      </c>
      <c r="Z793" s="65">
        <f>SUMPRODUCT(('[2]Prog 89'!$C$5:$C$10000=A793)*'[2]Prog 89'!$G$5:$H$10000)</f>
        <v>0</v>
      </c>
    </row>
    <row r="794" spans="1:26" ht="12.75" customHeight="1" x14ac:dyDescent="0.25">
      <c r="A794" s="105">
        <v>71085</v>
      </c>
      <c r="B794" s="81">
        <f>VLOOKUP(A794,'[2]Pop commune'!$A$4:$G$3833,7,FALSE)</f>
        <v>66.990950226244166</v>
      </c>
      <c r="C794" s="82">
        <f>VLOOKUP(A794,'[2]Pop commune'!$A$4:$H$3833,5,FALSE)</f>
        <v>45.723981900452372</v>
      </c>
      <c r="D794" s="83">
        <f t="shared" si="25"/>
        <v>10.633484162895899</v>
      </c>
      <c r="E794" s="83">
        <f>VLOOKUP(A794,'[2]Pop commune'!$A$4:$G$3833,6,FALSE)</f>
        <v>21.266968325791797</v>
      </c>
      <c r="F794" s="83">
        <f t="shared" si="26"/>
        <v>117.4999999999997</v>
      </c>
      <c r="G794" s="83">
        <f>VLOOKUP(A794,'[2]Pop commune'!$A$4:$G$3833,4,FALSE)</f>
        <v>234.9999999999994</v>
      </c>
      <c r="H794" s="64">
        <v>71</v>
      </c>
      <c r="I794" s="122">
        <v>210008520</v>
      </c>
      <c r="J794" s="65" t="s">
        <v>1528</v>
      </c>
      <c r="K794" s="65" t="s">
        <v>4764</v>
      </c>
      <c r="L794" s="103" t="s">
        <v>1390</v>
      </c>
      <c r="M794" s="65" t="s">
        <v>1533</v>
      </c>
      <c r="N794" s="65" t="s">
        <v>662</v>
      </c>
      <c r="O794" s="64">
        <v>210000253</v>
      </c>
      <c r="P794" s="65" t="s">
        <v>1534</v>
      </c>
      <c r="Q794" s="107">
        <v>2</v>
      </c>
      <c r="X794" s="65" t="s">
        <v>671</v>
      </c>
      <c r="Y794" s="65">
        <f>SUMPRODUCT(('[2]Prog 89'!$C$5:$C$10000=A794)*'[2]Prog 89'!$E$5:$F$10000)</f>
        <v>0</v>
      </c>
      <c r="Z794" s="65">
        <f>SUMPRODUCT(('[2]Prog 89'!$C$5:$C$10000=A794)*'[2]Prog 89'!$G$5:$H$10000)</f>
        <v>0</v>
      </c>
    </row>
    <row r="795" spans="1:26" ht="12.75" customHeight="1" x14ac:dyDescent="0.25">
      <c r="A795" s="105">
        <v>71118</v>
      </c>
      <c r="B795" s="81">
        <f>VLOOKUP(A795,'[2]Pop commune'!$A$4:$G$3833,7,FALSE)</f>
        <v>2105</v>
      </c>
      <c r="C795" s="82">
        <f>VLOOKUP(A795,'[2]Pop commune'!$A$4:$H$3833,5,FALSE)</f>
        <v>1181</v>
      </c>
      <c r="D795" s="83">
        <f t="shared" si="25"/>
        <v>462</v>
      </c>
      <c r="E795" s="83">
        <f>VLOOKUP(A795,'[2]Pop commune'!$A$4:$G$3833,6,FALSE)</f>
        <v>924</v>
      </c>
      <c r="F795" s="83">
        <f t="shared" si="26"/>
        <v>3076</v>
      </c>
      <c r="G795" s="83">
        <f>VLOOKUP(A795,'[2]Pop commune'!$A$4:$G$3833,4,FALSE)</f>
        <v>6152</v>
      </c>
      <c r="H795" s="64">
        <v>71</v>
      </c>
      <c r="I795" s="122">
        <v>710975327</v>
      </c>
      <c r="J795" s="65" t="s">
        <v>1535</v>
      </c>
      <c r="L795" s="103" t="s">
        <v>1536</v>
      </c>
      <c r="M795" s="101" t="s">
        <v>1512</v>
      </c>
      <c r="N795" s="65" t="s">
        <v>1478</v>
      </c>
      <c r="O795" s="64">
        <v>710001520</v>
      </c>
      <c r="P795" s="94" t="s">
        <v>1509</v>
      </c>
      <c r="Q795" s="107">
        <v>2</v>
      </c>
      <c r="X795" s="65" t="s">
        <v>671</v>
      </c>
      <c r="Y795" s="65">
        <f>SUMPRODUCT(('[2]Prog 89'!$C$5:$C$10000=A795)*'[2]Prog 89'!$E$5:$F$10000)</f>
        <v>0</v>
      </c>
      <c r="Z795" s="65">
        <f>SUMPRODUCT(('[2]Prog 89'!$C$5:$C$10000=A795)*'[2]Prog 89'!$G$5:$H$10000)</f>
        <v>0</v>
      </c>
    </row>
    <row r="796" spans="1:26" ht="12.75" customHeight="1" x14ac:dyDescent="0.25">
      <c r="A796" s="64">
        <v>71502</v>
      </c>
      <c r="B796" s="81">
        <f>VLOOKUP(A796,'[2]Pop commune'!$A$4:$G$3833,7,FALSE)</f>
        <v>396.2361460957178</v>
      </c>
      <c r="C796" s="82">
        <f>VLOOKUP(A796,'[2]Pop commune'!$A$4:$H$3833,5,FALSE)</f>
        <v>280.04659949622163</v>
      </c>
      <c r="D796" s="83">
        <f t="shared" si="25"/>
        <v>116.1895465994962</v>
      </c>
      <c r="E796" s="83">
        <f>VLOOKUP(A796,'[2]Pop commune'!$A$4:$G$3833,6,FALSE)</f>
        <v>116.1895465994962</v>
      </c>
      <c r="F796" s="83">
        <f t="shared" si="26"/>
        <v>1577</v>
      </c>
      <c r="G796" s="83">
        <f>VLOOKUP(A796,'[2]Pop commune'!$A$4:$G$3833,4,FALSE)</f>
        <v>1577</v>
      </c>
      <c r="H796" s="64">
        <v>71</v>
      </c>
      <c r="I796" s="122">
        <v>710975327</v>
      </c>
      <c r="J796" s="65" t="s">
        <v>1537</v>
      </c>
      <c r="L796" s="73" t="s">
        <v>1520</v>
      </c>
      <c r="M796" s="101" t="s">
        <v>1512</v>
      </c>
      <c r="N796" s="65" t="s">
        <v>1478</v>
      </c>
      <c r="O796" s="64">
        <v>710001520</v>
      </c>
      <c r="P796" s="94" t="s">
        <v>1509</v>
      </c>
      <c r="Q796" s="90">
        <v>1</v>
      </c>
      <c r="X796" s="65" t="s">
        <v>671</v>
      </c>
      <c r="Y796" s="65">
        <f>SUMPRODUCT(('[2]Prog 89'!$C$5:$C$10000=A796)*'[2]Prog 89'!$E$5:$F$10000)</f>
        <v>0</v>
      </c>
      <c r="Z796" s="65">
        <f>SUMPRODUCT(('[2]Prog 89'!$C$5:$C$10000=A796)*'[2]Prog 89'!$G$5:$H$10000)</f>
        <v>0</v>
      </c>
    </row>
    <row r="797" spans="1:26" ht="12.75" customHeight="1" x14ac:dyDescent="0.25">
      <c r="A797" s="64">
        <v>71520</v>
      </c>
      <c r="B797" s="81">
        <f>VLOOKUP(A797,'[2]Pop commune'!$A$4:$G$3833,7,FALSE)</f>
        <v>279.24127587468934</v>
      </c>
      <c r="C797" s="82">
        <f>VLOOKUP(A797,'[2]Pop commune'!$A$4:$H$3833,5,FALSE)</f>
        <v>196.35650997473567</v>
      </c>
      <c r="D797" s="83">
        <f t="shared" si="25"/>
        <v>82.884765899953678</v>
      </c>
      <c r="E797" s="83">
        <f>VLOOKUP(A797,'[2]Pop commune'!$A$4:$G$3833,6,FALSE)</f>
        <v>82.884765899953678</v>
      </c>
      <c r="F797" s="83">
        <f t="shared" si="26"/>
        <v>1385</v>
      </c>
      <c r="G797" s="83">
        <f>VLOOKUP(A797,'[2]Pop commune'!$A$4:$G$3833,4,FALSE)</f>
        <v>1385</v>
      </c>
      <c r="H797" s="64">
        <v>71</v>
      </c>
      <c r="I797" s="122">
        <v>710975327</v>
      </c>
      <c r="J797" s="65" t="s">
        <v>1538</v>
      </c>
      <c r="L797" s="73" t="s">
        <v>1517</v>
      </c>
      <c r="M797" s="101" t="s">
        <v>1512</v>
      </c>
      <c r="N797" s="65" t="s">
        <v>1478</v>
      </c>
      <c r="O797" s="64">
        <v>710001520</v>
      </c>
      <c r="P797" s="94" t="s">
        <v>1509</v>
      </c>
      <c r="Q797" s="90">
        <v>1</v>
      </c>
      <c r="X797" s="65" t="s">
        <v>671</v>
      </c>
      <c r="Y797" s="65">
        <f>SUMPRODUCT(('[2]Prog 89'!$C$5:$C$10000=A797)*'[2]Prog 89'!$E$5:$F$10000)</f>
        <v>0</v>
      </c>
      <c r="Z797" s="65">
        <f>SUMPRODUCT(('[2]Prog 89'!$C$5:$C$10000=A797)*'[2]Prog 89'!$G$5:$H$10000)</f>
        <v>0</v>
      </c>
    </row>
    <row r="798" spans="1:26" ht="12.75" customHeight="1" x14ac:dyDescent="0.25">
      <c r="A798" s="64">
        <v>71548</v>
      </c>
      <c r="B798" s="81">
        <f>VLOOKUP(A798,'[2]Pop commune'!$A$4:$G$3833,7,FALSE)</f>
        <v>57.090196078431362</v>
      </c>
      <c r="C798" s="82">
        <f>VLOOKUP(A798,'[2]Pop commune'!$A$4:$H$3833,5,FALSE)</f>
        <v>35.435294117647054</v>
      </c>
      <c r="D798" s="83">
        <f t="shared" si="25"/>
        <v>21.654901960784311</v>
      </c>
      <c r="E798" s="83">
        <f>VLOOKUP(A798,'[2]Pop commune'!$A$4:$G$3833,6,FALSE)</f>
        <v>21.654901960784311</v>
      </c>
      <c r="F798" s="83">
        <f t="shared" si="26"/>
        <v>251</v>
      </c>
      <c r="G798" s="83">
        <f>VLOOKUP(A798,'[2]Pop commune'!$A$4:$G$3833,4,FALSE)</f>
        <v>251</v>
      </c>
      <c r="H798" s="64">
        <v>71</v>
      </c>
      <c r="I798" s="122">
        <v>710975327</v>
      </c>
      <c r="J798" s="65" t="s">
        <v>1539</v>
      </c>
      <c r="L798" s="73" t="s">
        <v>1511</v>
      </c>
      <c r="M798" s="101" t="s">
        <v>1512</v>
      </c>
      <c r="N798" s="65" t="s">
        <v>1478</v>
      </c>
      <c r="O798" s="64">
        <v>710001520</v>
      </c>
      <c r="P798" s="94" t="s">
        <v>1509</v>
      </c>
      <c r="Q798" s="90">
        <v>1</v>
      </c>
      <c r="X798" s="65" t="s">
        <v>671</v>
      </c>
      <c r="Y798" s="65">
        <f>SUMPRODUCT(('[2]Prog 89'!$C$5:$C$10000=A798)*'[2]Prog 89'!$E$5:$F$10000)</f>
        <v>0</v>
      </c>
      <c r="Z798" s="65">
        <f>SUMPRODUCT(('[2]Prog 89'!$C$5:$C$10000=A798)*'[2]Prog 89'!$G$5:$H$10000)</f>
        <v>0</v>
      </c>
    </row>
    <row r="799" spans="1:26" ht="12.75" customHeight="1" x14ac:dyDescent="0.25">
      <c r="A799" s="64">
        <v>71585</v>
      </c>
      <c r="B799" s="81">
        <f>VLOOKUP(A799,'[2]Pop commune'!$A$4:$G$3833,7,FALSE)</f>
        <v>250.35498489425993</v>
      </c>
      <c r="C799" s="82">
        <f>VLOOKUP(A799,'[2]Pop commune'!$A$4:$H$3833,5,FALSE)</f>
        <v>196.1442598187312</v>
      </c>
      <c r="D799" s="83">
        <f t="shared" si="25"/>
        <v>54.210725075528721</v>
      </c>
      <c r="E799" s="83">
        <f>VLOOKUP(A799,'[2]Pop commune'!$A$4:$G$3833,6,FALSE)</f>
        <v>54.210725075528721</v>
      </c>
      <c r="F799" s="83">
        <f t="shared" si="26"/>
        <v>1305</v>
      </c>
      <c r="G799" s="83">
        <f>VLOOKUP(A799,'[2]Pop commune'!$A$4:$G$3833,4,FALSE)</f>
        <v>1305</v>
      </c>
      <c r="H799" s="64">
        <v>71</v>
      </c>
      <c r="I799" s="122">
        <v>710975327</v>
      </c>
      <c r="J799" s="65" t="s">
        <v>1540</v>
      </c>
      <c r="L799" s="73" t="s">
        <v>1520</v>
      </c>
      <c r="M799" s="101" t="s">
        <v>1512</v>
      </c>
      <c r="N799" s="65" t="s">
        <v>1478</v>
      </c>
      <c r="O799" s="64">
        <v>710001520</v>
      </c>
      <c r="P799" s="94" t="s">
        <v>1509</v>
      </c>
      <c r="Q799" s="90">
        <v>1</v>
      </c>
      <c r="V799" s="104"/>
      <c r="W799" s="104"/>
      <c r="X799" s="65" t="s">
        <v>671</v>
      </c>
      <c r="Y799" s="65">
        <f>SUMPRODUCT(('[2]Prog 89'!$C$5:$C$10000=A799)*'[2]Prog 89'!$E$5:$F$10000)</f>
        <v>0</v>
      </c>
      <c r="Z799" s="65">
        <f>SUMPRODUCT(('[2]Prog 89'!$C$5:$C$10000=A799)*'[2]Prog 89'!$G$5:$H$10000)</f>
        <v>0</v>
      </c>
    </row>
    <row r="800" spans="1:26" ht="12.75" customHeight="1" x14ac:dyDescent="0.25">
      <c r="A800" s="64">
        <v>71052</v>
      </c>
      <c r="B800" s="81">
        <f>VLOOKUP(A800,'[2]Pop commune'!$A$4:$G$3833,7,FALSE)</f>
        <v>201.80630441839918</v>
      </c>
      <c r="C800" s="82">
        <f>VLOOKUP(A800,'[2]Pop commune'!$A$4:$H$3833,5,FALSE)</f>
        <v>123.76241699509541</v>
      </c>
      <c r="D800" s="83">
        <f t="shared" si="25"/>
        <v>78.043887423303772</v>
      </c>
      <c r="E800" s="83">
        <f>VLOOKUP(A800,'[2]Pop commune'!$A$4:$G$3833,6,FALSE)</f>
        <v>78.043887423303772</v>
      </c>
      <c r="F800" s="83">
        <f t="shared" si="26"/>
        <v>690.99999999999898</v>
      </c>
      <c r="G800" s="83">
        <f>VLOOKUP(A800,'[2]Pop commune'!$A$4:$G$3833,4,FALSE)</f>
        <v>690.99999999999898</v>
      </c>
      <c r="H800" s="64">
        <v>71</v>
      </c>
      <c r="I800" s="122">
        <v>710975830</v>
      </c>
      <c r="J800" s="65" t="s">
        <v>1541</v>
      </c>
      <c r="K800" s="121"/>
      <c r="L800" s="103" t="s">
        <v>1507</v>
      </c>
      <c r="M800" s="65" t="s">
        <v>1508</v>
      </c>
      <c r="N800" s="65" t="s">
        <v>1478</v>
      </c>
      <c r="O800" s="64">
        <v>710001520</v>
      </c>
      <c r="P800" s="94" t="s">
        <v>1509</v>
      </c>
      <c r="Q800" s="90">
        <v>1</v>
      </c>
      <c r="X800" s="65" t="s">
        <v>733</v>
      </c>
      <c r="Y800" s="65">
        <f>SUMPRODUCT(('[2]Prog 89'!$C$5:$C$10000=A800)*'[2]Prog 89'!$E$5:$F$10000)</f>
        <v>0</v>
      </c>
      <c r="Z800" s="65">
        <f>SUMPRODUCT(('[2]Prog 89'!$C$5:$C$10000=A800)*'[2]Prog 89'!$G$5:$H$10000)</f>
        <v>0</v>
      </c>
    </row>
    <row r="801" spans="1:26" ht="12.75" customHeight="1" x14ac:dyDescent="0.25">
      <c r="A801" s="64">
        <v>71058</v>
      </c>
      <c r="B801" s="81">
        <f>VLOOKUP(A801,'[2]Pop commune'!$A$4:$G$3833,7,FALSE)</f>
        <v>63</v>
      </c>
      <c r="C801" s="82">
        <f>VLOOKUP(A801,'[2]Pop commune'!$A$4:$H$3833,5,FALSE)</f>
        <v>45</v>
      </c>
      <c r="D801" s="83">
        <f t="shared" si="25"/>
        <v>18</v>
      </c>
      <c r="E801" s="83">
        <f>VLOOKUP(A801,'[2]Pop commune'!$A$4:$G$3833,6,FALSE)</f>
        <v>18</v>
      </c>
      <c r="F801" s="83">
        <f t="shared" si="26"/>
        <v>189</v>
      </c>
      <c r="G801" s="83">
        <f>VLOOKUP(A801,'[2]Pop commune'!$A$4:$G$3833,4,FALSE)</f>
        <v>189</v>
      </c>
      <c r="H801" s="64">
        <v>71</v>
      </c>
      <c r="I801" s="122">
        <v>710975830</v>
      </c>
      <c r="J801" s="65" t="s">
        <v>1542</v>
      </c>
      <c r="L801" s="103" t="s">
        <v>1507</v>
      </c>
      <c r="M801" s="101" t="s">
        <v>1508</v>
      </c>
      <c r="N801" s="65" t="s">
        <v>1478</v>
      </c>
      <c r="O801" s="64">
        <v>710001520</v>
      </c>
      <c r="P801" s="94" t="s">
        <v>1509</v>
      </c>
      <c r="Q801" s="90">
        <v>1</v>
      </c>
      <c r="X801" s="65" t="s">
        <v>733</v>
      </c>
      <c r="Y801" s="65">
        <f>SUMPRODUCT(('[2]Prog 89'!$C$5:$C$10000=A801)*'[2]Prog 89'!$E$5:$F$10000)</f>
        <v>0</v>
      </c>
      <c r="Z801" s="65">
        <f>SUMPRODUCT(('[2]Prog 89'!$C$5:$C$10000=A801)*'[2]Prog 89'!$G$5:$H$10000)</f>
        <v>0</v>
      </c>
    </row>
    <row r="802" spans="1:26" ht="12.75" customHeight="1" x14ac:dyDescent="0.25">
      <c r="A802" s="64">
        <v>71080</v>
      </c>
      <c r="B802" s="81">
        <f>VLOOKUP(A802,'[2]Pop commune'!$A$4:$G$3833,7,FALSE)</f>
        <v>25.892857142857252</v>
      </c>
      <c r="C802" s="82">
        <f>VLOOKUP(A802,'[2]Pop commune'!$A$4:$H$3833,5,FALSE)</f>
        <v>18.642857142857221</v>
      </c>
      <c r="D802" s="83">
        <f t="shared" si="25"/>
        <v>7.2500000000000302</v>
      </c>
      <c r="E802" s="83">
        <f>VLOOKUP(A802,'[2]Pop commune'!$A$4:$G$3833,6,FALSE)</f>
        <v>7.2500000000000302</v>
      </c>
      <c r="F802" s="83">
        <f t="shared" si="26"/>
        <v>87.000000000000355</v>
      </c>
      <c r="G802" s="83">
        <f>VLOOKUP(A802,'[2]Pop commune'!$A$4:$G$3833,4,FALSE)</f>
        <v>87.000000000000355</v>
      </c>
      <c r="H802" s="64">
        <v>71</v>
      </c>
      <c r="I802" s="122">
        <v>710975830</v>
      </c>
      <c r="J802" s="65" t="s">
        <v>1543</v>
      </c>
      <c r="L802" s="103" t="s">
        <v>1507</v>
      </c>
      <c r="M802" s="101" t="s">
        <v>1508</v>
      </c>
      <c r="N802" s="65" t="s">
        <v>1478</v>
      </c>
      <c r="O802" s="64">
        <v>710001520</v>
      </c>
      <c r="P802" s="94" t="s">
        <v>1509</v>
      </c>
      <c r="Q802" s="90">
        <v>1</v>
      </c>
      <c r="X802" s="65" t="s">
        <v>733</v>
      </c>
      <c r="Y802" s="65">
        <f>SUMPRODUCT(('[2]Prog 89'!$C$5:$C$10000=A802)*'[2]Prog 89'!$E$5:$F$10000)</f>
        <v>0</v>
      </c>
      <c r="Z802" s="65">
        <f>SUMPRODUCT(('[2]Prog 89'!$C$5:$C$10000=A802)*'[2]Prog 89'!$G$5:$H$10000)</f>
        <v>0</v>
      </c>
    </row>
    <row r="803" spans="1:26" ht="12.75" customHeight="1" x14ac:dyDescent="0.25">
      <c r="A803" s="64">
        <v>71089</v>
      </c>
      <c r="B803" s="81">
        <f>VLOOKUP(A803,'[2]Pop commune'!$A$4:$G$3833,7,FALSE)</f>
        <v>75.49609375</v>
      </c>
      <c r="C803" s="82">
        <f>VLOOKUP(A803,'[2]Pop commune'!$A$4:$H$3833,5,FALSE)</f>
        <v>50.984375</v>
      </c>
      <c r="D803" s="83">
        <f t="shared" si="25"/>
        <v>24.51171875</v>
      </c>
      <c r="E803" s="83">
        <f>VLOOKUP(A803,'[2]Pop commune'!$A$4:$G$3833,6,FALSE)</f>
        <v>24.51171875</v>
      </c>
      <c r="F803" s="83">
        <f t="shared" si="26"/>
        <v>251</v>
      </c>
      <c r="G803" s="83">
        <f>VLOOKUP(A803,'[2]Pop commune'!$A$4:$G$3833,4,FALSE)</f>
        <v>251</v>
      </c>
      <c r="H803" s="64">
        <v>71</v>
      </c>
      <c r="I803" s="122">
        <v>710975830</v>
      </c>
      <c r="J803" s="65" t="s">
        <v>1544</v>
      </c>
      <c r="L803" s="103" t="s">
        <v>1507</v>
      </c>
      <c r="M803" s="101" t="s">
        <v>1508</v>
      </c>
      <c r="N803" s="65" t="s">
        <v>1478</v>
      </c>
      <c r="O803" s="64">
        <v>710001520</v>
      </c>
      <c r="P803" s="94" t="s">
        <v>1509</v>
      </c>
      <c r="Q803" s="90">
        <v>1</v>
      </c>
      <c r="X803" s="65" t="s">
        <v>733</v>
      </c>
      <c r="Y803" s="65">
        <f>SUMPRODUCT(('[2]Prog 89'!$C$5:$C$10000=A803)*'[2]Prog 89'!$E$5:$F$10000)</f>
        <v>0</v>
      </c>
      <c r="Z803" s="65">
        <f>SUMPRODUCT(('[2]Prog 89'!$C$5:$C$10000=A803)*'[2]Prog 89'!$G$5:$H$10000)</f>
        <v>0</v>
      </c>
    </row>
    <row r="804" spans="1:26" ht="12.75" customHeight="1" x14ac:dyDescent="0.25">
      <c r="A804" s="64">
        <v>71193</v>
      </c>
      <c r="B804" s="81">
        <f>VLOOKUP(A804,'[2]Pop commune'!$A$4:$G$3833,7,FALSE)</f>
        <v>115.76837416481015</v>
      </c>
      <c r="C804" s="82">
        <f>VLOOKUP(A804,'[2]Pop commune'!$A$4:$H$3833,5,FALSE)</f>
        <v>75.501113585745756</v>
      </c>
      <c r="D804" s="83">
        <f t="shared" si="25"/>
        <v>40.267260579064406</v>
      </c>
      <c r="E804" s="83">
        <f>VLOOKUP(A804,'[2]Pop commune'!$A$4:$G$3833,6,FALSE)</f>
        <v>40.267260579064406</v>
      </c>
      <c r="F804" s="83">
        <f t="shared" si="26"/>
        <v>451.9999999999979</v>
      </c>
      <c r="G804" s="83">
        <f>VLOOKUP(A804,'[2]Pop commune'!$A$4:$G$3833,4,FALSE)</f>
        <v>451.9999999999979</v>
      </c>
      <c r="H804" s="64">
        <v>71</v>
      </c>
      <c r="I804" s="122">
        <v>710975830</v>
      </c>
      <c r="J804" s="65" t="s">
        <v>1545</v>
      </c>
      <c r="L804" s="103" t="s">
        <v>1507</v>
      </c>
      <c r="M804" s="101" t="s">
        <v>1508</v>
      </c>
      <c r="N804" s="65" t="s">
        <v>1478</v>
      </c>
      <c r="O804" s="64">
        <v>710001520</v>
      </c>
      <c r="P804" s="94" t="s">
        <v>1509</v>
      </c>
      <c r="Q804" s="90">
        <v>1</v>
      </c>
      <c r="X804" s="65" t="s">
        <v>733</v>
      </c>
      <c r="Y804" s="65">
        <f>SUMPRODUCT(('[2]Prog 89'!$C$5:$C$10000=A804)*'[2]Prog 89'!$E$5:$F$10000)</f>
        <v>0</v>
      </c>
      <c r="Z804" s="65">
        <f>SUMPRODUCT(('[2]Prog 89'!$C$5:$C$10000=A804)*'[2]Prog 89'!$G$5:$H$10000)</f>
        <v>0</v>
      </c>
    </row>
    <row r="805" spans="1:26" ht="12.75" customHeight="1" x14ac:dyDescent="0.25">
      <c r="A805" s="64">
        <v>71219</v>
      </c>
      <c r="B805" s="81">
        <f>VLOOKUP(A805,'[2]Pop commune'!$A$4:$G$3833,7,FALSE)</f>
        <v>158.74958723128415</v>
      </c>
      <c r="C805" s="82">
        <f>VLOOKUP(A805,'[2]Pop commune'!$A$4:$H$3833,5,FALSE)</f>
        <v>73.411642645611437</v>
      </c>
      <c r="D805" s="83">
        <f t="shared" si="25"/>
        <v>85.337944585672716</v>
      </c>
      <c r="E805" s="83">
        <f>VLOOKUP(A805,'[2]Pop commune'!$A$4:$G$3833,6,FALSE)</f>
        <v>85.337944585672716</v>
      </c>
      <c r="F805" s="83">
        <f t="shared" si="26"/>
        <v>557</v>
      </c>
      <c r="G805" s="83">
        <f>VLOOKUP(A805,'[2]Pop commune'!$A$4:$G$3833,4,FALSE)</f>
        <v>557</v>
      </c>
      <c r="H805" s="64">
        <v>71</v>
      </c>
      <c r="I805" s="122">
        <v>710975830</v>
      </c>
      <c r="J805" s="65" t="s">
        <v>1546</v>
      </c>
      <c r="L805" s="103" t="s">
        <v>1507</v>
      </c>
      <c r="M805" s="101" t="s">
        <v>1508</v>
      </c>
      <c r="N805" s="65" t="s">
        <v>1478</v>
      </c>
      <c r="O805" s="64">
        <v>710001520</v>
      </c>
      <c r="P805" s="94" t="s">
        <v>1509</v>
      </c>
      <c r="Q805" s="90">
        <v>1</v>
      </c>
      <c r="X805" s="65" t="s">
        <v>733</v>
      </c>
      <c r="Y805" s="65">
        <f>SUMPRODUCT(('[2]Prog 89'!$C$5:$C$10000=A805)*'[2]Prog 89'!$E$5:$F$10000)</f>
        <v>0</v>
      </c>
      <c r="Z805" s="65">
        <f>SUMPRODUCT(('[2]Prog 89'!$C$5:$C$10000=A805)*'[2]Prog 89'!$G$5:$H$10000)</f>
        <v>0</v>
      </c>
    </row>
    <row r="806" spans="1:26" ht="12.75" customHeight="1" x14ac:dyDescent="0.25">
      <c r="A806" s="64">
        <v>71245</v>
      </c>
      <c r="B806" s="81">
        <f>VLOOKUP(A806,'[2]Pop commune'!$A$4:$G$3833,7,FALSE)</f>
        <v>68</v>
      </c>
      <c r="C806" s="82">
        <f>VLOOKUP(A806,'[2]Pop commune'!$A$4:$H$3833,5,FALSE)</f>
        <v>39</v>
      </c>
      <c r="D806" s="83">
        <f t="shared" si="25"/>
        <v>29</v>
      </c>
      <c r="E806" s="83">
        <f>VLOOKUP(A806,'[2]Pop commune'!$A$4:$G$3833,6,FALSE)</f>
        <v>29</v>
      </c>
      <c r="F806" s="83">
        <f t="shared" si="26"/>
        <v>325</v>
      </c>
      <c r="G806" s="83">
        <f>VLOOKUP(A806,'[2]Pop commune'!$A$4:$G$3833,4,FALSE)</f>
        <v>325</v>
      </c>
      <c r="H806" s="64">
        <v>71</v>
      </c>
      <c r="I806" s="122">
        <v>710975830</v>
      </c>
      <c r="J806" s="65" t="s">
        <v>1547</v>
      </c>
      <c r="L806" s="103" t="s">
        <v>1507</v>
      </c>
      <c r="M806" s="101" t="s">
        <v>1508</v>
      </c>
      <c r="N806" s="65" t="s">
        <v>1478</v>
      </c>
      <c r="O806" s="64">
        <v>710001520</v>
      </c>
      <c r="P806" s="94" t="s">
        <v>1509</v>
      </c>
      <c r="Q806" s="90">
        <v>1</v>
      </c>
      <c r="X806" s="65" t="s">
        <v>733</v>
      </c>
      <c r="Y806" s="65">
        <f>SUMPRODUCT(('[2]Prog 89'!$C$5:$C$10000=A806)*'[2]Prog 89'!$E$5:$F$10000)</f>
        <v>0</v>
      </c>
      <c r="Z806" s="65">
        <f>SUMPRODUCT(('[2]Prog 89'!$C$5:$C$10000=A806)*'[2]Prog 89'!$G$5:$H$10000)</f>
        <v>0</v>
      </c>
    </row>
    <row r="807" spans="1:26" ht="12.75" customHeight="1" x14ac:dyDescent="0.25">
      <c r="A807" s="64">
        <v>71249</v>
      </c>
      <c r="B807" s="81">
        <f>VLOOKUP(A807,'[2]Pop commune'!$A$4:$G$3833,7,FALSE)</f>
        <v>239.86105557980815</v>
      </c>
      <c r="C807" s="82">
        <f>VLOOKUP(A807,'[2]Pop commune'!$A$4:$H$3833,5,FALSE)</f>
        <v>150.65977026735766</v>
      </c>
      <c r="D807" s="83">
        <f t="shared" si="25"/>
        <v>89.201285312450494</v>
      </c>
      <c r="E807" s="83">
        <f>VLOOKUP(A807,'[2]Pop commune'!$A$4:$G$3833,6,FALSE)</f>
        <v>89.201285312450494</v>
      </c>
      <c r="F807" s="83">
        <f t="shared" si="26"/>
        <v>1012</v>
      </c>
      <c r="G807" s="83">
        <f>VLOOKUP(A807,'[2]Pop commune'!$A$4:$G$3833,4,FALSE)</f>
        <v>1012</v>
      </c>
      <c r="H807" s="64">
        <v>71</v>
      </c>
      <c r="I807" s="122">
        <v>710975830</v>
      </c>
      <c r="J807" s="65" t="s">
        <v>1548</v>
      </c>
      <c r="L807" s="103" t="s">
        <v>1507</v>
      </c>
      <c r="M807" s="101" t="s">
        <v>1508</v>
      </c>
      <c r="N807" s="65" t="s">
        <v>1478</v>
      </c>
      <c r="O807" s="64">
        <v>710001520</v>
      </c>
      <c r="P807" s="94" t="s">
        <v>1509</v>
      </c>
      <c r="Q807" s="90">
        <v>1</v>
      </c>
      <c r="X807" s="65" t="s">
        <v>733</v>
      </c>
      <c r="Y807" s="65">
        <f>SUMPRODUCT(('[2]Prog 89'!$C$5:$C$10000=A807)*'[2]Prog 89'!$E$5:$F$10000)</f>
        <v>0</v>
      </c>
      <c r="Z807" s="65">
        <f>SUMPRODUCT(('[2]Prog 89'!$C$5:$C$10000=A807)*'[2]Prog 89'!$G$5:$H$10000)</f>
        <v>0</v>
      </c>
    </row>
    <row r="808" spans="1:26" ht="12.75" customHeight="1" x14ac:dyDescent="0.25">
      <c r="A808" s="64">
        <v>71252</v>
      </c>
      <c r="B808" s="81">
        <f>VLOOKUP(A808,'[2]Pop commune'!$A$4:$G$3833,7,FALSE)</f>
        <v>91.590909090909108</v>
      </c>
      <c r="C808" s="82">
        <f>VLOOKUP(A808,'[2]Pop commune'!$A$4:$H$3833,5,FALSE)</f>
        <v>68.939393939393952</v>
      </c>
      <c r="D808" s="83">
        <f t="shared" si="25"/>
        <v>22.651515151515156</v>
      </c>
      <c r="E808" s="83">
        <f>VLOOKUP(A808,'[2]Pop commune'!$A$4:$G$3833,6,FALSE)</f>
        <v>22.651515151515156</v>
      </c>
      <c r="F808" s="83">
        <f t="shared" si="26"/>
        <v>390</v>
      </c>
      <c r="G808" s="83">
        <f>VLOOKUP(A808,'[2]Pop commune'!$A$4:$G$3833,4,FALSE)</f>
        <v>390</v>
      </c>
      <c r="H808" s="64">
        <v>71</v>
      </c>
      <c r="I808" s="122">
        <v>710975830</v>
      </c>
      <c r="J808" s="65" t="s">
        <v>1549</v>
      </c>
      <c r="L808" s="103" t="s">
        <v>1507</v>
      </c>
      <c r="M808" s="101" t="s">
        <v>1508</v>
      </c>
      <c r="N808" s="65" t="s">
        <v>1478</v>
      </c>
      <c r="O808" s="64">
        <v>710001520</v>
      </c>
      <c r="P808" s="94" t="s">
        <v>1509</v>
      </c>
      <c r="Q808" s="90">
        <v>1</v>
      </c>
      <c r="X808" s="65" t="s">
        <v>733</v>
      </c>
      <c r="Y808" s="65">
        <f>SUMPRODUCT(('[2]Prog 89'!$C$5:$C$10000=A808)*'[2]Prog 89'!$E$5:$F$10000)</f>
        <v>0</v>
      </c>
      <c r="Z808" s="65">
        <f>SUMPRODUCT(('[2]Prog 89'!$C$5:$C$10000=A808)*'[2]Prog 89'!$G$5:$H$10000)</f>
        <v>0</v>
      </c>
    </row>
    <row r="809" spans="1:26" ht="12.75" customHeight="1" x14ac:dyDescent="0.25">
      <c r="A809" s="64">
        <v>71274</v>
      </c>
      <c r="B809" s="81">
        <f>VLOOKUP(A809,'[2]Pop commune'!$A$4:$G$3833,7,FALSE)</f>
        <v>116.90155440414524</v>
      </c>
      <c r="C809" s="82">
        <f>VLOOKUP(A809,'[2]Pop commune'!$A$4:$H$3833,5,FALSE)</f>
        <v>67.520725388601136</v>
      </c>
      <c r="D809" s="83">
        <f t="shared" si="25"/>
        <v>49.380829015544109</v>
      </c>
      <c r="E809" s="83">
        <f>VLOOKUP(A809,'[2]Pop commune'!$A$4:$G$3833,6,FALSE)</f>
        <v>49.380829015544109</v>
      </c>
      <c r="F809" s="83">
        <f t="shared" si="26"/>
        <v>389.00000000000051</v>
      </c>
      <c r="G809" s="83">
        <f>VLOOKUP(A809,'[2]Pop commune'!$A$4:$G$3833,4,FALSE)</f>
        <v>389.00000000000051</v>
      </c>
      <c r="H809" s="64">
        <v>71</v>
      </c>
      <c r="I809" s="122">
        <v>710975830</v>
      </c>
      <c r="J809" s="65" t="s">
        <v>1550</v>
      </c>
      <c r="L809" s="103" t="s">
        <v>1507</v>
      </c>
      <c r="M809" s="101" t="s">
        <v>1508</v>
      </c>
      <c r="N809" s="65" t="s">
        <v>1478</v>
      </c>
      <c r="O809" s="64">
        <v>710001520</v>
      </c>
      <c r="P809" s="94" t="s">
        <v>1509</v>
      </c>
      <c r="Q809" s="90">
        <v>1</v>
      </c>
      <c r="X809" s="65" t="s">
        <v>733</v>
      </c>
      <c r="Y809" s="65">
        <f>SUMPRODUCT(('[2]Prog 89'!$C$5:$C$10000=A809)*'[2]Prog 89'!$E$5:$F$10000)</f>
        <v>0</v>
      </c>
      <c r="Z809" s="65">
        <f>SUMPRODUCT(('[2]Prog 89'!$C$5:$C$10000=A809)*'[2]Prog 89'!$G$5:$H$10000)</f>
        <v>0</v>
      </c>
    </row>
    <row r="810" spans="1:26" ht="12.75" customHeight="1" x14ac:dyDescent="0.25">
      <c r="A810" s="64">
        <v>71283</v>
      </c>
      <c r="B810" s="81">
        <f>VLOOKUP(A810,'[2]Pop commune'!$A$4:$G$3833,7,FALSE)</f>
        <v>151.01449275362319</v>
      </c>
      <c r="C810" s="82">
        <f>VLOOKUP(A810,'[2]Pop commune'!$A$4:$H$3833,5,FALSE)</f>
        <v>95.32789855072464</v>
      </c>
      <c r="D810" s="83">
        <f t="shared" si="25"/>
        <v>55.686594202898554</v>
      </c>
      <c r="E810" s="83">
        <f>VLOOKUP(A810,'[2]Pop commune'!$A$4:$G$3833,6,FALSE)</f>
        <v>55.686594202898554</v>
      </c>
      <c r="F810" s="83">
        <f t="shared" si="26"/>
        <v>521</v>
      </c>
      <c r="G810" s="83">
        <f>VLOOKUP(A810,'[2]Pop commune'!$A$4:$G$3833,4,FALSE)</f>
        <v>521</v>
      </c>
      <c r="H810" s="64">
        <v>71</v>
      </c>
      <c r="I810" s="122">
        <v>710975830</v>
      </c>
      <c r="J810" s="65" t="s">
        <v>880</v>
      </c>
      <c r="L810" s="103" t="s">
        <v>1517</v>
      </c>
      <c r="M810" s="101" t="s">
        <v>1508</v>
      </c>
      <c r="N810" s="65" t="s">
        <v>1478</v>
      </c>
      <c r="O810" s="64">
        <v>710001520</v>
      </c>
      <c r="P810" s="94" t="s">
        <v>1509</v>
      </c>
      <c r="Q810" s="90">
        <v>1</v>
      </c>
      <c r="V810" s="104"/>
      <c r="W810" s="104"/>
      <c r="X810" s="65" t="s">
        <v>733</v>
      </c>
      <c r="Y810" s="65">
        <f>SUMPRODUCT(('[2]Prog 89'!$C$5:$C$10000=A810)*'[2]Prog 89'!$E$5:$F$10000)</f>
        <v>0</v>
      </c>
      <c r="Z810" s="65">
        <f>SUMPRODUCT(('[2]Prog 89'!$C$5:$C$10000=A810)*'[2]Prog 89'!$G$5:$H$10000)</f>
        <v>0</v>
      </c>
    </row>
    <row r="811" spans="1:26" ht="12.75" customHeight="1" x14ac:dyDescent="0.25">
      <c r="A811" s="64">
        <v>71308</v>
      </c>
      <c r="B811" s="81">
        <f>VLOOKUP(A811,'[2]Pop commune'!$A$4:$G$3833,7,FALSE)</f>
        <v>14.4375</v>
      </c>
      <c r="C811" s="82">
        <f>VLOOKUP(A811,'[2]Pop commune'!$A$4:$H$3833,5,FALSE)</f>
        <v>7.21875</v>
      </c>
      <c r="D811" s="83">
        <f t="shared" si="25"/>
        <v>7.21875</v>
      </c>
      <c r="E811" s="83">
        <f>VLOOKUP(A811,'[2]Pop commune'!$A$4:$G$3833,6,FALSE)</f>
        <v>7.21875</v>
      </c>
      <c r="F811" s="83">
        <f t="shared" si="26"/>
        <v>33</v>
      </c>
      <c r="G811" s="83">
        <f>VLOOKUP(A811,'[2]Pop commune'!$A$4:$G$3833,4,FALSE)</f>
        <v>33</v>
      </c>
      <c r="H811" s="64">
        <v>71</v>
      </c>
      <c r="I811" s="122">
        <v>710975830</v>
      </c>
      <c r="J811" s="65" t="s">
        <v>1551</v>
      </c>
      <c r="L811" s="103" t="s">
        <v>1507</v>
      </c>
      <c r="M811" s="101" t="s">
        <v>1508</v>
      </c>
      <c r="N811" s="65" t="s">
        <v>1478</v>
      </c>
      <c r="O811" s="64">
        <v>710001520</v>
      </c>
      <c r="P811" s="94" t="s">
        <v>1509</v>
      </c>
      <c r="Q811" s="90">
        <v>1</v>
      </c>
      <c r="V811" s="104"/>
      <c r="W811" s="104"/>
      <c r="X811" s="65" t="s">
        <v>733</v>
      </c>
      <c r="Y811" s="65">
        <f>SUMPRODUCT(('[2]Prog 89'!$C$5:$C$10000=A811)*'[2]Prog 89'!$E$5:$F$10000)</f>
        <v>0</v>
      </c>
      <c r="Z811" s="65">
        <f>SUMPRODUCT(('[2]Prog 89'!$C$5:$C$10000=A811)*'[2]Prog 89'!$G$5:$H$10000)</f>
        <v>0</v>
      </c>
    </row>
    <row r="812" spans="1:26" ht="12.75" customHeight="1" x14ac:dyDescent="0.25">
      <c r="A812" s="64">
        <v>71328</v>
      </c>
      <c r="B812" s="81">
        <f>VLOOKUP(A812,'[2]Pop commune'!$A$4:$G$3833,7,FALSE)</f>
        <v>134.85759999999999</v>
      </c>
      <c r="C812" s="82">
        <f>VLOOKUP(A812,'[2]Pop commune'!$A$4:$H$3833,5,FALSE)</f>
        <v>80.512</v>
      </c>
      <c r="D812" s="83">
        <f t="shared" si="25"/>
        <v>54.345599999999997</v>
      </c>
      <c r="E812" s="83">
        <f>VLOOKUP(A812,'[2]Pop commune'!$A$4:$G$3833,6,FALSE)</f>
        <v>54.345599999999997</v>
      </c>
      <c r="F812" s="83">
        <f t="shared" si="26"/>
        <v>629</v>
      </c>
      <c r="G812" s="83">
        <f>VLOOKUP(A812,'[2]Pop commune'!$A$4:$G$3833,4,FALSE)</f>
        <v>629</v>
      </c>
      <c r="H812" s="64">
        <v>71</v>
      </c>
      <c r="I812" s="122">
        <v>710975830</v>
      </c>
      <c r="J812" s="65" t="s">
        <v>1552</v>
      </c>
      <c r="L812" s="103" t="s">
        <v>1507</v>
      </c>
      <c r="M812" s="101" t="s">
        <v>1508</v>
      </c>
      <c r="N812" s="65" t="s">
        <v>1478</v>
      </c>
      <c r="O812" s="64">
        <v>710001520</v>
      </c>
      <c r="P812" s="94" t="s">
        <v>1509</v>
      </c>
      <c r="Q812" s="90">
        <v>1</v>
      </c>
      <c r="X812" s="65" t="s">
        <v>733</v>
      </c>
      <c r="Y812" s="65">
        <f>SUMPRODUCT(('[2]Prog 89'!$C$5:$C$10000=A812)*'[2]Prog 89'!$E$5:$F$10000)</f>
        <v>0</v>
      </c>
      <c r="Z812" s="65">
        <f>SUMPRODUCT(('[2]Prog 89'!$C$5:$C$10000=A812)*'[2]Prog 89'!$G$5:$H$10000)</f>
        <v>0</v>
      </c>
    </row>
    <row r="813" spans="1:26" ht="12.75" customHeight="1" x14ac:dyDescent="0.25">
      <c r="A813" s="64">
        <v>71384</v>
      </c>
      <c r="B813" s="81">
        <f>VLOOKUP(A813,'[2]Pop commune'!$A$4:$G$3833,7,FALSE)</f>
        <v>151.14917436133982</v>
      </c>
      <c r="C813" s="82">
        <f>VLOOKUP(A813,'[2]Pop commune'!$A$4:$H$3833,5,FALSE)</f>
        <v>78.837399025975799</v>
      </c>
      <c r="D813" s="83">
        <f t="shared" si="25"/>
        <v>72.311775335364018</v>
      </c>
      <c r="E813" s="83">
        <f>VLOOKUP(A813,'[2]Pop commune'!$A$4:$G$3833,6,FALSE)</f>
        <v>72.311775335364018</v>
      </c>
      <c r="F813" s="83">
        <f t="shared" si="26"/>
        <v>538.00000000000148</v>
      </c>
      <c r="G813" s="83">
        <f>VLOOKUP(A813,'[2]Pop commune'!$A$4:$G$3833,4,FALSE)</f>
        <v>538.00000000000148</v>
      </c>
      <c r="H813" s="64">
        <v>71</v>
      </c>
      <c r="I813" s="122">
        <v>710975830</v>
      </c>
      <c r="J813" s="65" t="s">
        <v>1553</v>
      </c>
      <c r="L813" s="103" t="s">
        <v>1507</v>
      </c>
      <c r="M813" s="101" t="s">
        <v>1508</v>
      </c>
      <c r="N813" s="65" t="s">
        <v>1478</v>
      </c>
      <c r="O813" s="64">
        <v>710001520</v>
      </c>
      <c r="P813" s="94" t="s">
        <v>1509</v>
      </c>
      <c r="Q813" s="90">
        <v>1</v>
      </c>
      <c r="X813" s="65" t="s">
        <v>733</v>
      </c>
      <c r="Y813" s="65">
        <f>SUMPRODUCT(('[2]Prog 89'!$C$5:$C$10000=A813)*'[2]Prog 89'!$E$5:$F$10000)</f>
        <v>0</v>
      </c>
      <c r="Z813" s="65">
        <f>SUMPRODUCT(('[2]Prog 89'!$C$5:$C$10000=A813)*'[2]Prog 89'!$G$5:$H$10000)</f>
        <v>0</v>
      </c>
    </row>
    <row r="814" spans="1:26" ht="12.75" customHeight="1" x14ac:dyDescent="0.25">
      <c r="A814" s="64">
        <v>71402</v>
      </c>
      <c r="B814" s="81">
        <f>VLOOKUP(A814,'[2]Pop commune'!$A$4:$G$3833,7,FALSE)</f>
        <v>170.98226466575679</v>
      </c>
      <c r="C814" s="82">
        <f>VLOOKUP(A814,'[2]Pop commune'!$A$4:$H$3833,5,FALSE)</f>
        <v>130.81173260572959</v>
      </c>
      <c r="D814" s="83">
        <f t="shared" si="25"/>
        <v>40.170532060027199</v>
      </c>
      <c r="E814" s="83">
        <f>VLOOKUP(A814,'[2]Pop commune'!$A$4:$G$3833,6,FALSE)</f>
        <v>40.170532060027199</v>
      </c>
      <c r="F814" s="83">
        <f t="shared" si="26"/>
        <v>754.99999999999841</v>
      </c>
      <c r="G814" s="83">
        <f>VLOOKUP(A814,'[2]Pop commune'!$A$4:$G$3833,4,FALSE)</f>
        <v>754.99999999999841</v>
      </c>
      <c r="H814" s="64">
        <v>71</v>
      </c>
      <c r="I814" s="122">
        <v>710975830</v>
      </c>
      <c r="J814" s="65" t="s">
        <v>1554</v>
      </c>
      <c r="L814" s="103" t="s">
        <v>1507</v>
      </c>
      <c r="M814" s="101" t="s">
        <v>1508</v>
      </c>
      <c r="N814" s="65" t="s">
        <v>1478</v>
      </c>
      <c r="O814" s="64">
        <v>710001520</v>
      </c>
      <c r="P814" s="94" t="s">
        <v>1509</v>
      </c>
      <c r="Q814" s="90">
        <v>1</v>
      </c>
      <c r="X814" s="65" t="s">
        <v>733</v>
      </c>
      <c r="Y814" s="65">
        <f>SUMPRODUCT(('[2]Prog 89'!$C$5:$C$10000=A814)*'[2]Prog 89'!$E$5:$F$10000)</f>
        <v>0</v>
      </c>
      <c r="Z814" s="65">
        <f>SUMPRODUCT(('[2]Prog 89'!$C$5:$C$10000=A814)*'[2]Prog 89'!$G$5:$H$10000)</f>
        <v>0</v>
      </c>
    </row>
    <row r="815" spans="1:26" ht="12.75" customHeight="1" x14ac:dyDescent="0.25">
      <c r="A815" s="64">
        <v>71444</v>
      </c>
      <c r="B815" s="81">
        <f>VLOOKUP(A815,'[2]Pop commune'!$A$4:$G$3833,7,FALSE)</f>
        <v>242.49567750427474</v>
      </c>
      <c r="C815" s="82">
        <f>VLOOKUP(A815,'[2]Pop commune'!$A$4:$H$3833,5,FALSE)</f>
        <v>160.00935006379595</v>
      </c>
      <c r="D815" s="83">
        <f t="shared" si="25"/>
        <v>82.486327440478775</v>
      </c>
      <c r="E815" s="83">
        <f>VLOOKUP(A815,'[2]Pop commune'!$A$4:$G$3833,6,FALSE)</f>
        <v>82.486327440478775</v>
      </c>
      <c r="F815" s="83">
        <f t="shared" si="26"/>
        <v>1125</v>
      </c>
      <c r="G815" s="83">
        <f>VLOOKUP(A815,'[2]Pop commune'!$A$4:$G$3833,4,FALSE)</f>
        <v>1125</v>
      </c>
      <c r="H815" s="64">
        <v>71</v>
      </c>
      <c r="I815" s="122">
        <v>710975830</v>
      </c>
      <c r="J815" s="65" t="s">
        <v>1555</v>
      </c>
      <c r="L815" s="103" t="s">
        <v>1517</v>
      </c>
      <c r="M815" s="101" t="s">
        <v>1508</v>
      </c>
      <c r="N815" s="65" t="s">
        <v>1478</v>
      </c>
      <c r="O815" s="64">
        <v>710001520</v>
      </c>
      <c r="P815" s="94" t="s">
        <v>1509</v>
      </c>
      <c r="Q815" s="90">
        <v>1</v>
      </c>
      <c r="X815" s="65" t="s">
        <v>733</v>
      </c>
      <c r="Y815" s="65">
        <f>SUMPRODUCT(('[2]Prog 89'!$C$5:$C$10000=A815)*'[2]Prog 89'!$E$5:$F$10000)</f>
        <v>0</v>
      </c>
      <c r="Z815" s="65">
        <f>SUMPRODUCT(('[2]Prog 89'!$C$5:$C$10000=A815)*'[2]Prog 89'!$G$5:$H$10000)</f>
        <v>0</v>
      </c>
    </row>
    <row r="816" spans="1:26" ht="12.75" customHeight="1" x14ac:dyDescent="0.25">
      <c r="A816" s="64">
        <v>71512</v>
      </c>
      <c r="B816" s="81">
        <f>VLOOKUP(A816,'[2]Pop commune'!$A$4:$G$3833,7,FALSE)</f>
        <v>893.24222369291658</v>
      </c>
      <c r="C816" s="82">
        <f>VLOOKUP(A816,'[2]Pop commune'!$A$4:$H$3833,5,FALSE)</f>
        <v>496.02096918891152</v>
      </c>
      <c r="D816" s="83">
        <f t="shared" si="25"/>
        <v>397.22125450400506</v>
      </c>
      <c r="E816" s="83">
        <f>VLOOKUP(A816,'[2]Pop commune'!$A$4:$G$3833,6,FALSE)</f>
        <v>397.22125450400506</v>
      </c>
      <c r="F816" s="83">
        <f t="shared" si="26"/>
        <v>3132</v>
      </c>
      <c r="G816" s="83">
        <f>VLOOKUP(A816,'[2]Pop commune'!$A$4:$G$3833,4,FALSE)</f>
        <v>3132</v>
      </c>
      <c r="H816" s="64">
        <v>71</v>
      </c>
      <c r="I816" s="122">
        <v>710975830</v>
      </c>
      <c r="J816" s="65" t="s">
        <v>1556</v>
      </c>
      <c r="L816" s="73" t="s">
        <v>1507</v>
      </c>
      <c r="M816" s="101" t="s">
        <v>1508</v>
      </c>
      <c r="N816" s="65" t="s">
        <v>1478</v>
      </c>
      <c r="O816" s="64">
        <v>710001520</v>
      </c>
      <c r="P816" s="94" t="s">
        <v>1509</v>
      </c>
      <c r="Q816" s="90">
        <v>1</v>
      </c>
      <c r="X816" s="65" t="s">
        <v>733</v>
      </c>
      <c r="Y816" s="65">
        <f>SUMPRODUCT(('[2]Prog 89'!$C$5:$C$10000=A816)*'[2]Prog 89'!$E$5:$F$10000)</f>
        <v>0</v>
      </c>
      <c r="Z816" s="65">
        <f>SUMPRODUCT(('[2]Prog 89'!$C$5:$C$10000=A816)*'[2]Prog 89'!$G$5:$H$10000)</f>
        <v>0</v>
      </c>
    </row>
    <row r="817" spans="1:26" ht="12.75" customHeight="1" x14ac:dyDescent="0.25">
      <c r="A817" s="64">
        <v>71555</v>
      </c>
      <c r="B817" s="81">
        <f>VLOOKUP(A817,'[2]Pop commune'!$A$4:$G$3833,7,FALSE)</f>
        <v>449</v>
      </c>
      <c r="C817" s="82">
        <f>VLOOKUP(A817,'[2]Pop commune'!$A$4:$H$3833,5,FALSE)</f>
        <v>289</v>
      </c>
      <c r="D817" s="83">
        <f t="shared" si="25"/>
        <v>160</v>
      </c>
      <c r="E817" s="83">
        <f>VLOOKUP(A817,'[2]Pop commune'!$A$4:$G$3833,6,FALSE)</f>
        <v>160</v>
      </c>
      <c r="F817" s="83">
        <f t="shared" si="26"/>
        <v>2228</v>
      </c>
      <c r="G817" s="83">
        <f>VLOOKUP(A817,'[2]Pop commune'!$A$4:$G$3833,4,FALSE)</f>
        <v>2228</v>
      </c>
      <c r="H817" s="64">
        <v>71</v>
      </c>
      <c r="I817" s="122">
        <v>710975830</v>
      </c>
      <c r="J817" s="65" t="s">
        <v>1557</v>
      </c>
      <c r="L817" s="73" t="s">
        <v>1517</v>
      </c>
      <c r="M817" s="101" t="s">
        <v>1508</v>
      </c>
      <c r="N817" s="65" t="s">
        <v>1478</v>
      </c>
      <c r="O817" s="64">
        <v>710001520</v>
      </c>
      <c r="P817" s="94" t="s">
        <v>1509</v>
      </c>
      <c r="Q817" s="90">
        <v>1</v>
      </c>
      <c r="X817" s="65" t="s">
        <v>733</v>
      </c>
      <c r="Y817" s="65">
        <f>SUMPRODUCT(('[2]Prog 89'!$C$5:$C$10000=A817)*'[2]Prog 89'!$E$5:$F$10000)</f>
        <v>0</v>
      </c>
      <c r="Z817" s="65">
        <f>SUMPRODUCT(('[2]Prog 89'!$C$5:$C$10000=A817)*'[2]Prog 89'!$G$5:$H$10000)</f>
        <v>0</v>
      </c>
    </row>
    <row r="818" spans="1:26" ht="12.75" customHeight="1" x14ac:dyDescent="0.25">
      <c r="A818" s="64">
        <v>71572</v>
      </c>
      <c r="B818" s="81">
        <f>VLOOKUP(A818,'[2]Pop commune'!$A$4:$G$3833,7,FALSE)</f>
        <v>60.129310344827609</v>
      </c>
      <c r="C818" s="82">
        <f>VLOOKUP(A818,'[2]Pop commune'!$A$4:$H$3833,5,FALSE)</f>
        <v>48.491379310344847</v>
      </c>
      <c r="D818" s="83">
        <f t="shared" si="25"/>
        <v>11.637931034482763</v>
      </c>
      <c r="E818" s="83">
        <f>VLOOKUP(A818,'[2]Pop commune'!$A$4:$G$3833,6,FALSE)</f>
        <v>11.637931034482763</v>
      </c>
      <c r="F818" s="83">
        <f t="shared" si="26"/>
        <v>225</v>
      </c>
      <c r="G818" s="83">
        <f>VLOOKUP(A818,'[2]Pop commune'!$A$4:$G$3833,4,FALSE)</f>
        <v>225</v>
      </c>
      <c r="H818" s="64">
        <v>71</v>
      </c>
      <c r="I818" s="122">
        <v>710975830</v>
      </c>
      <c r="J818" s="65" t="s">
        <v>1558</v>
      </c>
      <c r="L818" s="73" t="s">
        <v>1507</v>
      </c>
      <c r="M818" s="65" t="s">
        <v>1508</v>
      </c>
      <c r="N818" s="65" t="s">
        <v>1478</v>
      </c>
      <c r="O818" s="64">
        <v>710001520</v>
      </c>
      <c r="P818" s="94" t="s">
        <v>1509</v>
      </c>
      <c r="Q818" s="90">
        <v>1</v>
      </c>
      <c r="X818" s="65" t="s">
        <v>733</v>
      </c>
      <c r="Y818" s="65">
        <f>SUMPRODUCT(('[2]Prog 89'!$C$5:$C$10000=A818)*'[2]Prog 89'!$E$5:$F$10000)</f>
        <v>0</v>
      </c>
      <c r="Z818" s="65">
        <f>SUMPRODUCT(('[2]Prog 89'!$C$5:$C$10000=A818)*'[2]Prog 89'!$G$5:$H$10000)</f>
        <v>0</v>
      </c>
    </row>
    <row r="819" spans="1:26" ht="12.75" customHeight="1" x14ac:dyDescent="0.25">
      <c r="A819" s="64">
        <v>89074</v>
      </c>
      <c r="B819" s="81">
        <f>VLOOKUP(A819,'[2]Pop commune'!$A$4:$G$3833,7,FALSE)</f>
        <v>477.06874644472424</v>
      </c>
      <c r="C819" s="82">
        <f>VLOOKUP(A819,'[2]Pop commune'!$A$4:$H$3833,5,FALSE)</f>
        <v>330.66382436015101</v>
      </c>
      <c r="D819" s="83">
        <f t="shared" si="25"/>
        <v>146.40492208457323</v>
      </c>
      <c r="E819" s="83">
        <f>VLOOKUP(A819,'[2]Pop commune'!$A$4:$G$3833,6,FALSE)</f>
        <v>146.40492208457323</v>
      </c>
      <c r="F819" s="83">
        <f t="shared" si="26"/>
        <v>2248</v>
      </c>
      <c r="G819" s="83">
        <f>VLOOKUP(A819,'[2]Pop commune'!$A$4:$G$3833,4,FALSE)</f>
        <v>2248</v>
      </c>
      <c r="H819" s="64">
        <v>89</v>
      </c>
      <c r="I819" s="122">
        <v>890972383</v>
      </c>
      <c r="J819" s="65" t="s">
        <v>1559</v>
      </c>
      <c r="K819" s="121" t="s">
        <v>4805</v>
      </c>
      <c r="L819" s="103" t="s">
        <v>1560</v>
      </c>
      <c r="M819" s="101" t="s">
        <v>237</v>
      </c>
      <c r="N819" s="65" t="s">
        <v>662</v>
      </c>
      <c r="O819" s="64">
        <v>890970841</v>
      </c>
      <c r="P819" s="94" t="s">
        <v>454</v>
      </c>
      <c r="Q819" s="90">
        <v>1</v>
      </c>
      <c r="R819" s="65">
        <v>45</v>
      </c>
      <c r="S819" s="65">
        <v>45</v>
      </c>
      <c r="X819" s="65" t="s">
        <v>671</v>
      </c>
      <c r="Y819" s="65">
        <f>SUMPRODUCT(('[2]Prog 89'!$C$5:$C$10000=A819)*'[2]Prog 89'!$E$5:$F$10000)</f>
        <v>2</v>
      </c>
      <c r="Z819" s="65">
        <f>SUMPRODUCT(('[2]Prog 89'!$C$5:$C$10000=A819)*'[2]Prog 89'!$G$5:$H$10000)</f>
        <v>15</v>
      </c>
    </row>
    <row r="820" spans="1:26" ht="12.75" customHeight="1" x14ac:dyDescent="0.25">
      <c r="A820" s="64">
        <v>89080</v>
      </c>
      <c r="B820" s="81">
        <f>VLOOKUP(A820,'[2]Pop commune'!$A$4:$G$3833,7,FALSE)</f>
        <v>163.50252921816633</v>
      </c>
      <c r="C820" s="82">
        <f>VLOOKUP(A820,'[2]Pop commune'!$A$4:$H$3833,5,FALSE)</f>
        <v>89.641606998719311</v>
      </c>
      <c r="D820" s="83">
        <f t="shared" si="25"/>
        <v>73.860922219447019</v>
      </c>
      <c r="E820" s="83">
        <f>VLOOKUP(A820,'[2]Pop commune'!$A$4:$G$3833,6,FALSE)</f>
        <v>73.860922219447019</v>
      </c>
      <c r="F820" s="83">
        <f t="shared" si="26"/>
        <v>581.00000000000216</v>
      </c>
      <c r="G820" s="83">
        <f>VLOOKUP(A820,'[2]Pop commune'!$A$4:$G$3833,4,FALSE)</f>
        <v>581.00000000000216</v>
      </c>
      <c r="H820" s="64">
        <v>89</v>
      </c>
      <c r="I820" s="122">
        <v>890972383</v>
      </c>
      <c r="J820" s="65" t="s">
        <v>1561</v>
      </c>
      <c r="K820" s="121"/>
      <c r="L820" s="103" t="s">
        <v>1562</v>
      </c>
      <c r="M820" s="101" t="s">
        <v>237</v>
      </c>
      <c r="N820" s="65" t="s">
        <v>662</v>
      </c>
      <c r="O820" s="64">
        <v>890970841</v>
      </c>
      <c r="P820" s="94" t="s">
        <v>454</v>
      </c>
      <c r="Q820" s="90">
        <v>1</v>
      </c>
      <c r="X820" s="65" t="s">
        <v>671</v>
      </c>
      <c r="Y820" s="65">
        <f>SUMPRODUCT(('[2]Prog 89'!$C$5:$C$10000=A820)*'[2]Prog 89'!$E$5:$F$10000)</f>
        <v>0</v>
      </c>
      <c r="Z820" s="65">
        <f>SUMPRODUCT(('[2]Prog 89'!$C$5:$C$10000=A820)*'[2]Prog 89'!$G$5:$H$10000)</f>
        <v>4</v>
      </c>
    </row>
    <row r="821" spans="1:26" ht="12.75" customHeight="1" x14ac:dyDescent="0.25">
      <c r="A821" s="64">
        <v>89093</v>
      </c>
      <c r="B821" s="81">
        <f>VLOOKUP(A821,'[2]Pop commune'!$A$4:$G$3833,7,FALSE)</f>
        <v>147.51538461538462</v>
      </c>
      <c r="C821" s="82">
        <f>VLOOKUP(A821,'[2]Pop commune'!$A$4:$H$3833,5,FALSE)</f>
        <v>103.55384615384617</v>
      </c>
      <c r="D821" s="83">
        <f t="shared" si="25"/>
        <v>43.961538461538467</v>
      </c>
      <c r="E821" s="83">
        <f>VLOOKUP(A821,'[2]Pop commune'!$A$4:$G$3833,6,FALSE)</f>
        <v>43.961538461538467</v>
      </c>
      <c r="F821" s="83">
        <f t="shared" si="26"/>
        <v>635</v>
      </c>
      <c r="G821" s="83">
        <f>VLOOKUP(A821,'[2]Pop commune'!$A$4:$G$3833,4,FALSE)</f>
        <v>635</v>
      </c>
      <c r="H821" s="64">
        <v>89</v>
      </c>
      <c r="I821" s="122">
        <v>890972383</v>
      </c>
      <c r="J821" s="65" t="s">
        <v>1563</v>
      </c>
      <c r="K821" s="121"/>
      <c r="L821" s="103" t="s">
        <v>1560</v>
      </c>
      <c r="M821" s="101" t="s">
        <v>237</v>
      </c>
      <c r="N821" s="65" t="s">
        <v>662</v>
      </c>
      <c r="O821" s="64">
        <v>890970841</v>
      </c>
      <c r="P821" s="94" t="s">
        <v>454</v>
      </c>
      <c r="Q821" s="90">
        <v>1</v>
      </c>
      <c r="X821" s="65" t="s">
        <v>671</v>
      </c>
      <c r="Y821" s="65">
        <f>SUMPRODUCT(('[2]Prog 89'!$C$5:$C$10000=A821)*'[2]Prog 89'!$E$5:$F$10000)</f>
        <v>3</v>
      </c>
      <c r="Z821" s="65">
        <f>SUMPRODUCT(('[2]Prog 89'!$C$5:$C$10000=A821)*'[2]Prog 89'!$G$5:$H$10000)</f>
        <v>2</v>
      </c>
    </row>
    <row r="822" spans="1:26" ht="12.75" customHeight="1" x14ac:dyDescent="0.25">
      <c r="A822" s="64">
        <v>89115</v>
      </c>
      <c r="B822" s="81">
        <f>VLOOKUP(A822,'[2]Pop commune'!$A$4:$G$3833,7,FALSE)</f>
        <v>26.08024691358025</v>
      </c>
      <c r="C822" s="82">
        <f>VLOOKUP(A822,'[2]Pop commune'!$A$4:$H$3833,5,FALSE)</f>
        <v>16.691358024691361</v>
      </c>
      <c r="D822" s="83">
        <f t="shared" si="25"/>
        <v>9.3888888888888893</v>
      </c>
      <c r="E822" s="83">
        <f>VLOOKUP(A822,'[2]Pop commune'!$A$4:$G$3833,6,FALSE)</f>
        <v>9.3888888888888893</v>
      </c>
      <c r="F822" s="83">
        <f t="shared" si="26"/>
        <v>169</v>
      </c>
      <c r="G822" s="83">
        <f>VLOOKUP(A822,'[2]Pop commune'!$A$4:$G$3833,4,FALSE)</f>
        <v>169</v>
      </c>
      <c r="H822" s="64">
        <v>89</v>
      </c>
      <c r="I822" s="122">
        <v>890972383</v>
      </c>
      <c r="J822" s="65" t="s">
        <v>1564</v>
      </c>
      <c r="K822" s="121"/>
      <c r="L822" s="103" t="s">
        <v>1562</v>
      </c>
      <c r="M822" s="101" t="s">
        <v>237</v>
      </c>
      <c r="N822" s="65" t="s">
        <v>662</v>
      </c>
      <c r="O822" s="64">
        <v>890970841</v>
      </c>
      <c r="P822" s="94" t="s">
        <v>454</v>
      </c>
      <c r="Q822" s="90">
        <v>1</v>
      </c>
      <c r="X822" s="65" t="s">
        <v>671</v>
      </c>
      <c r="Y822" s="65">
        <f>SUMPRODUCT(('[2]Prog 89'!$C$5:$C$10000=A822)*'[2]Prog 89'!$E$5:$F$10000)</f>
        <v>0</v>
      </c>
      <c r="Z822" s="65">
        <f>SUMPRODUCT(('[2]Prog 89'!$C$5:$C$10000=A822)*'[2]Prog 89'!$G$5:$H$10000)</f>
        <v>0</v>
      </c>
    </row>
    <row r="823" spans="1:26" ht="12.75" customHeight="1" x14ac:dyDescent="0.25">
      <c r="A823" s="64">
        <v>89124</v>
      </c>
      <c r="B823" s="81">
        <f>VLOOKUP(A823,'[2]Pop commune'!$A$4:$G$3833,7,FALSE)</f>
        <v>311.05154589190329</v>
      </c>
      <c r="C823" s="82">
        <f>VLOOKUP(A823,'[2]Pop commune'!$A$4:$H$3833,5,FALSE)</f>
        <v>211.99341670710919</v>
      </c>
      <c r="D823" s="83">
        <f t="shared" si="25"/>
        <v>99.058129184794097</v>
      </c>
      <c r="E823" s="83">
        <f>VLOOKUP(A823,'[2]Pop commune'!$A$4:$G$3833,6,FALSE)</f>
        <v>99.058129184794097</v>
      </c>
      <c r="F823" s="83">
        <f t="shared" si="26"/>
        <v>1177</v>
      </c>
      <c r="G823" s="83">
        <f>VLOOKUP(A823,'[2]Pop commune'!$A$4:$G$3833,4,FALSE)</f>
        <v>1177</v>
      </c>
      <c r="H823" s="64">
        <v>89</v>
      </c>
      <c r="I823" s="122">
        <v>890972383</v>
      </c>
      <c r="J823" s="65" t="s">
        <v>1565</v>
      </c>
      <c r="K823" s="121"/>
      <c r="L823" s="103" t="s">
        <v>1562</v>
      </c>
      <c r="M823" s="101" t="s">
        <v>237</v>
      </c>
      <c r="N823" s="65" t="s">
        <v>662</v>
      </c>
      <c r="O823" s="64">
        <v>890970841</v>
      </c>
      <c r="P823" s="94" t="s">
        <v>454</v>
      </c>
      <c r="Q823" s="90">
        <v>1</v>
      </c>
      <c r="X823" s="65" t="s">
        <v>671</v>
      </c>
      <c r="Y823" s="65">
        <f>SUMPRODUCT(('[2]Prog 89'!$C$5:$C$10000=A823)*'[2]Prog 89'!$E$5:$F$10000)</f>
        <v>3</v>
      </c>
      <c r="Z823" s="65">
        <f>SUMPRODUCT(('[2]Prog 89'!$C$5:$C$10000=A823)*'[2]Prog 89'!$G$5:$H$10000)</f>
        <v>19</v>
      </c>
    </row>
    <row r="824" spans="1:26" ht="12.75" customHeight="1" x14ac:dyDescent="0.25">
      <c r="A824" s="64">
        <v>89136</v>
      </c>
      <c r="B824" s="81">
        <f>VLOOKUP(A824,'[2]Pop commune'!$A$4:$G$3833,7,FALSE)</f>
        <v>166.58277503819727</v>
      </c>
      <c r="C824" s="82">
        <f>VLOOKUP(A824,'[2]Pop commune'!$A$4:$H$3833,5,FALSE)</f>
        <v>135.11713975320444</v>
      </c>
      <c r="D824" s="83">
        <f t="shared" si="25"/>
        <v>31.465635284992814</v>
      </c>
      <c r="E824" s="83">
        <f>VLOOKUP(A824,'[2]Pop commune'!$A$4:$G$3833,6,FALSE)</f>
        <v>31.465635284992814</v>
      </c>
      <c r="F824" s="83">
        <f t="shared" si="26"/>
        <v>811</v>
      </c>
      <c r="G824" s="83">
        <f>VLOOKUP(A824,'[2]Pop commune'!$A$4:$G$3833,4,FALSE)</f>
        <v>811</v>
      </c>
      <c r="H824" s="64">
        <v>89</v>
      </c>
      <c r="I824" s="122">
        <v>890972383</v>
      </c>
      <c r="J824" s="65" t="s">
        <v>1566</v>
      </c>
      <c r="K824" s="121"/>
      <c r="L824" s="103" t="s">
        <v>1560</v>
      </c>
      <c r="M824" s="101" t="s">
        <v>237</v>
      </c>
      <c r="N824" s="65" t="s">
        <v>662</v>
      </c>
      <c r="O824" s="64">
        <v>890970841</v>
      </c>
      <c r="P824" s="94" t="s">
        <v>454</v>
      </c>
      <c r="Q824" s="90">
        <v>1</v>
      </c>
      <c r="X824" s="65" t="s">
        <v>671</v>
      </c>
      <c r="Y824" s="65">
        <f>SUMPRODUCT(('[2]Prog 89'!$C$5:$C$10000=A824)*'[2]Prog 89'!$E$5:$F$10000)</f>
        <v>1</v>
      </c>
      <c r="Z824" s="65">
        <f>SUMPRODUCT(('[2]Prog 89'!$C$5:$C$10000=A824)*'[2]Prog 89'!$G$5:$H$10000)</f>
        <v>3</v>
      </c>
    </row>
    <row r="825" spans="1:26" ht="12.75" customHeight="1" x14ac:dyDescent="0.25">
      <c r="A825" s="64">
        <v>89162</v>
      </c>
      <c r="B825" s="81">
        <f>VLOOKUP(A825,'[2]Pop commune'!$A$4:$G$3833,7,FALSE)</f>
        <v>80.35883905013192</v>
      </c>
      <c r="C825" s="82">
        <f>VLOOKUP(A825,'[2]Pop commune'!$A$4:$H$3833,5,FALSE)</f>
        <v>55.556728232189968</v>
      </c>
      <c r="D825" s="83">
        <f t="shared" si="25"/>
        <v>24.802110817941955</v>
      </c>
      <c r="E825" s="83">
        <f>VLOOKUP(A825,'[2]Pop commune'!$A$4:$G$3833,6,FALSE)</f>
        <v>24.802110817941955</v>
      </c>
      <c r="F825" s="83">
        <f t="shared" si="26"/>
        <v>376</v>
      </c>
      <c r="G825" s="83">
        <f>VLOOKUP(A825,'[2]Pop commune'!$A$4:$G$3833,4,FALSE)</f>
        <v>376</v>
      </c>
      <c r="H825" s="64">
        <v>89</v>
      </c>
      <c r="I825" s="122">
        <v>890972383</v>
      </c>
      <c r="J825" s="65" t="s">
        <v>1567</v>
      </c>
      <c r="K825" s="121"/>
      <c r="L825" s="103" t="s">
        <v>1560</v>
      </c>
      <c r="M825" s="101" t="s">
        <v>237</v>
      </c>
      <c r="N825" s="65" t="s">
        <v>662</v>
      </c>
      <c r="O825" s="64">
        <v>890970841</v>
      </c>
      <c r="P825" s="94" t="s">
        <v>454</v>
      </c>
      <c r="Q825" s="90">
        <v>1</v>
      </c>
      <c r="X825" s="65" t="s">
        <v>671</v>
      </c>
      <c r="Y825" s="65">
        <f>SUMPRODUCT(('[2]Prog 89'!$C$5:$C$10000=A825)*'[2]Prog 89'!$E$5:$F$10000)</f>
        <v>1</v>
      </c>
      <c r="Z825" s="65">
        <f>SUMPRODUCT(('[2]Prog 89'!$C$5:$C$10000=A825)*'[2]Prog 89'!$G$5:$H$10000)</f>
        <v>2</v>
      </c>
    </row>
    <row r="826" spans="1:26" ht="12.75" customHeight="1" x14ac:dyDescent="0.25">
      <c r="A826" s="64">
        <v>89189</v>
      </c>
      <c r="B826" s="81">
        <f>VLOOKUP(A826,'[2]Pop commune'!$A$4:$G$3833,7,FALSE)</f>
        <v>147</v>
      </c>
      <c r="C826" s="82">
        <f>VLOOKUP(A826,'[2]Pop commune'!$A$4:$H$3833,5,FALSE)</f>
        <v>107</v>
      </c>
      <c r="D826" s="83">
        <f t="shared" si="25"/>
        <v>40</v>
      </c>
      <c r="E826" s="83">
        <f>VLOOKUP(A826,'[2]Pop commune'!$A$4:$G$3833,6,FALSE)</f>
        <v>40</v>
      </c>
      <c r="F826" s="83">
        <f t="shared" si="26"/>
        <v>576</v>
      </c>
      <c r="G826" s="83">
        <f>VLOOKUP(A826,'[2]Pop commune'!$A$4:$G$3833,4,FALSE)</f>
        <v>576</v>
      </c>
      <c r="H826" s="64">
        <v>89</v>
      </c>
      <c r="I826" s="122">
        <v>890972383</v>
      </c>
      <c r="J826" s="65" t="s">
        <v>1568</v>
      </c>
      <c r="K826" s="121"/>
      <c r="L826" s="103" t="s">
        <v>1560</v>
      </c>
      <c r="M826" s="101" t="s">
        <v>237</v>
      </c>
      <c r="N826" s="65" t="s">
        <v>662</v>
      </c>
      <c r="O826" s="64">
        <v>890970841</v>
      </c>
      <c r="P826" s="94" t="s">
        <v>454</v>
      </c>
      <c r="Q826" s="90">
        <v>1</v>
      </c>
      <c r="X826" s="65" t="s">
        <v>671</v>
      </c>
      <c r="Y826" s="65">
        <f>SUMPRODUCT(('[2]Prog 89'!$C$5:$C$10000=A826)*'[2]Prog 89'!$E$5:$F$10000)</f>
        <v>0</v>
      </c>
      <c r="Z826" s="65">
        <f>SUMPRODUCT(('[2]Prog 89'!$C$5:$C$10000=A826)*'[2]Prog 89'!$G$5:$H$10000)</f>
        <v>8</v>
      </c>
    </row>
    <row r="827" spans="1:26" ht="12.75" customHeight="1" x14ac:dyDescent="0.25">
      <c r="A827" s="64">
        <v>89229</v>
      </c>
      <c r="B827" s="81">
        <f>VLOOKUP(A827,'[2]Pop commune'!$A$4:$G$3833,7,FALSE)</f>
        <v>93.924547501790116</v>
      </c>
      <c r="C827" s="82">
        <f>VLOOKUP(A827,'[2]Pop commune'!$A$4:$H$3833,5,FALSE)</f>
        <v>65.94702271402285</v>
      </c>
      <c r="D827" s="83">
        <f t="shared" si="25"/>
        <v>27.977524787767269</v>
      </c>
      <c r="E827" s="83">
        <f>VLOOKUP(A827,'[2]Pop commune'!$A$4:$G$3833,6,FALSE)</f>
        <v>27.977524787767269</v>
      </c>
      <c r="F827" s="83">
        <f t="shared" si="26"/>
        <v>440</v>
      </c>
      <c r="G827" s="83">
        <f>VLOOKUP(A827,'[2]Pop commune'!$A$4:$G$3833,4,FALSE)</f>
        <v>440</v>
      </c>
      <c r="H827" s="64">
        <v>89</v>
      </c>
      <c r="I827" s="122">
        <v>890972383</v>
      </c>
      <c r="J827" s="65" t="s">
        <v>1569</v>
      </c>
      <c r="K827" s="121"/>
      <c r="L827" s="103" t="s">
        <v>1560</v>
      </c>
      <c r="M827" s="101" t="s">
        <v>237</v>
      </c>
      <c r="N827" s="65" t="s">
        <v>662</v>
      </c>
      <c r="O827" s="64">
        <v>890970841</v>
      </c>
      <c r="P827" s="94" t="s">
        <v>454</v>
      </c>
      <c r="Q827" s="90">
        <v>1</v>
      </c>
      <c r="X827" s="65" t="s">
        <v>671</v>
      </c>
      <c r="Y827" s="65">
        <f>SUMPRODUCT(('[2]Prog 89'!$C$5:$C$10000=A827)*'[2]Prog 89'!$E$5:$F$10000)</f>
        <v>1</v>
      </c>
      <c r="Z827" s="65">
        <f>SUMPRODUCT(('[2]Prog 89'!$C$5:$C$10000=A827)*'[2]Prog 89'!$G$5:$H$10000)</f>
        <v>2</v>
      </c>
    </row>
    <row r="828" spans="1:26" ht="12.75" customHeight="1" x14ac:dyDescent="0.25">
      <c r="A828" s="64">
        <v>89255</v>
      </c>
      <c r="B828" s="81">
        <f>VLOOKUP(A828,'[2]Pop commune'!$A$4:$G$3833,7,FALSE)</f>
        <v>294</v>
      </c>
      <c r="C828" s="82">
        <f>VLOOKUP(A828,'[2]Pop commune'!$A$4:$H$3833,5,FALSE)</f>
        <v>196</v>
      </c>
      <c r="D828" s="83">
        <f t="shared" si="25"/>
        <v>98</v>
      </c>
      <c r="E828" s="83">
        <f>VLOOKUP(A828,'[2]Pop commune'!$A$4:$G$3833,6,FALSE)</f>
        <v>98</v>
      </c>
      <c r="F828" s="83">
        <f t="shared" si="26"/>
        <v>1043</v>
      </c>
      <c r="G828" s="83">
        <f>VLOOKUP(A828,'[2]Pop commune'!$A$4:$G$3833,4,FALSE)</f>
        <v>1043</v>
      </c>
      <c r="H828" s="64">
        <v>89</v>
      </c>
      <c r="I828" s="122">
        <v>890972383</v>
      </c>
      <c r="J828" s="65" t="s">
        <v>1570</v>
      </c>
      <c r="K828" s="121"/>
      <c r="L828" s="103" t="s">
        <v>1560</v>
      </c>
      <c r="M828" s="101" t="s">
        <v>237</v>
      </c>
      <c r="N828" s="65" t="s">
        <v>662</v>
      </c>
      <c r="O828" s="64">
        <v>890970841</v>
      </c>
      <c r="P828" s="94" t="s">
        <v>454</v>
      </c>
      <c r="Q828" s="90">
        <v>1</v>
      </c>
      <c r="X828" s="65" t="s">
        <v>671</v>
      </c>
      <c r="Y828" s="65">
        <f>SUMPRODUCT(('[2]Prog 89'!$C$5:$C$10000=A828)*'[2]Prog 89'!$E$5:$F$10000)</f>
        <v>1</v>
      </c>
      <c r="Z828" s="65">
        <f>SUMPRODUCT(('[2]Prog 89'!$C$5:$C$10000=A828)*'[2]Prog 89'!$G$5:$H$10000)</f>
        <v>14</v>
      </c>
    </row>
    <row r="829" spans="1:26" ht="12.75" customHeight="1" x14ac:dyDescent="0.25">
      <c r="A829" s="64">
        <v>89285</v>
      </c>
      <c r="B829" s="81">
        <f>VLOOKUP(A829,'[2]Pop commune'!$A$4:$G$3833,7,FALSE)</f>
        <v>50.197628458498002</v>
      </c>
      <c r="C829" s="82">
        <f>VLOOKUP(A829,'[2]Pop commune'!$A$4:$H$3833,5,FALSE)</f>
        <v>30.118577075098798</v>
      </c>
      <c r="D829" s="83">
        <f t="shared" si="25"/>
        <v>20.0790513833992</v>
      </c>
      <c r="E829" s="83">
        <f>VLOOKUP(A829,'[2]Pop commune'!$A$4:$G$3833,6,FALSE)</f>
        <v>20.0790513833992</v>
      </c>
      <c r="F829" s="83">
        <f t="shared" si="26"/>
        <v>254</v>
      </c>
      <c r="G829" s="83">
        <f>VLOOKUP(A829,'[2]Pop commune'!$A$4:$G$3833,4,FALSE)</f>
        <v>254</v>
      </c>
      <c r="H829" s="64">
        <v>89</v>
      </c>
      <c r="I829" s="122">
        <v>890972383</v>
      </c>
      <c r="J829" s="65" t="s">
        <v>1571</v>
      </c>
      <c r="K829" s="121"/>
      <c r="L829" s="103" t="s">
        <v>1562</v>
      </c>
      <c r="M829" s="101" t="s">
        <v>237</v>
      </c>
      <c r="N829" s="65" t="s">
        <v>662</v>
      </c>
      <c r="O829" s="64">
        <v>890970841</v>
      </c>
      <c r="P829" s="94" t="s">
        <v>454</v>
      </c>
      <c r="Q829" s="90">
        <v>1</v>
      </c>
      <c r="X829" s="65" t="s">
        <v>671</v>
      </c>
      <c r="Y829" s="65">
        <f>SUMPRODUCT(('[2]Prog 89'!$C$5:$C$10000=A829)*'[2]Prog 89'!$E$5:$F$10000)</f>
        <v>0</v>
      </c>
      <c r="Z829" s="65">
        <f>SUMPRODUCT(('[2]Prog 89'!$C$5:$C$10000=A829)*'[2]Prog 89'!$G$5:$H$10000)</f>
        <v>2</v>
      </c>
    </row>
    <row r="830" spans="1:26" ht="12.75" customHeight="1" x14ac:dyDescent="0.25">
      <c r="A830" s="64">
        <v>89302</v>
      </c>
      <c r="B830" s="81">
        <f>VLOOKUP(A830,'[2]Pop commune'!$A$4:$G$3833,7,FALSE)</f>
        <v>62.424657534246592</v>
      </c>
      <c r="C830" s="82">
        <f>VLOOKUP(A830,'[2]Pop commune'!$A$4:$H$3833,5,FALSE)</f>
        <v>47.561643835616451</v>
      </c>
      <c r="D830" s="83">
        <f t="shared" si="25"/>
        <v>14.863013698630141</v>
      </c>
      <c r="E830" s="83">
        <f>VLOOKUP(A830,'[2]Pop commune'!$A$4:$G$3833,6,FALSE)</f>
        <v>14.863013698630141</v>
      </c>
      <c r="F830" s="83">
        <f t="shared" si="26"/>
        <v>217</v>
      </c>
      <c r="G830" s="83">
        <f>VLOOKUP(A830,'[2]Pop commune'!$A$4:$G$3833,4,FALSE)</f>
        <v>217</v>
      </c>
      <c r="H830" s="64">
        <v>89</v>
      </c>
      <c r="I830" s="122">
        <v>890972383</v>
      </c>
      <c r="J830" s="65" t="s">
        <v>1572</v>
      </c>
      <c r="K830" s="121"/>
      <c r="L830" s="103" t="s">
        <v>1562</v>
      </c>
      <c r="M830" s="101" t="s">
        <v>237</v>
      </c>
      <c r="N830" s="65" t="s">
        <v>662</v>
      </c>
      <c r="O830" s="64">
        <v>890970841</v>
      </c>
      <c r="P830" s="94" t="s">
        <v>454</v>
      </c>
      <c r="Q830" s="90">
        <v>1</v>
      </c>
      <c r="X830" s="65" t="s">
        <v>671</v>
      </c>
      <c r="Y830" s="65">
        <f>SUMPRODUCT(('[2]Prog 89'!$C$5:$C$10000=A830)*'[2]Prog 89'!$E$5:$F$10000)</f>
        <v>0</v>
      </c>
      <c r="Z830" s="65">
        <f>SUMPRODUCT(('[2]Prog 89'!$C$5:$C$10000=A830)*'[2]Prog 89'!$G$5:$H$10000)</f>
        <v>4</v>
      </c>
    </row>
    <row r="831" spans="1:26" ht="12.75" customHeight="1" x14ac:dyDescent="0.25">
      <c r="A831" s="64">
        <v>89309</v>
      </c>
      <c r="B831" s="81">
        <f>VLOOKUP(A831,'[2]Pop commune'!$A$4:$G$3833,7,FALSE)</f>
        <v>986</v>
      </c>
      <c r="C831" s="82">
        <f>VLOOKUP(A831,'[2]Pop commune'!$A$4:$H$3833,5,FALSE)</f>
        <v>571</v>
      </c>
      <c r="D831" s="83">
        <f t="shared" si="25"/>
        <v>415</v>
      </c>
      <c r="E831" s="83">
        <f>VLOOKUP(A831,'[2]Pop commune'!$A$4:$G$3833,6,FALSE)</f>
        <v>415</v>
      </c>
      <c r="F831" s="83">
        <f t="shared" si="26"/>
        <v>3309</v>
      </c>
      <c r="G831" s="83">
        <f>VLOOKUP(A831,'[2]Pop commune'!$A$4:$G$3833,4,FALSE)</f>
        <v>3309</v>
      </c>
      <c r="H831" s="64">
        <v>89</v>
      </c>
      <c r="I831" s="122">
        <v>890972383</v>
      </c>
      <c r="J831" s="65" t="s">
        <v>1573</v>
      </c>
      <c r="K831" s="121"/>
      <c r="L831" s="103" t="s">
        <v>1560</v>
      </c>
      <c r="M831" s="101" t="s">
        <v>237</v>
      </c>
      <c r="N831" s="65" t="s">
        <v>662</v>
      </c>
      <c r="O831" s="64">
        <v>890970841</v>
      </c>
      <c r="P831" s="94" t="s">
        <v>454</v>
      </c>
      <c r="Q831" s="90">
        <v>1</v>
      </c>
      <c r="X831" s="65" t="s">
        <v>671</v>
      </c>
      <c r="Y831" s="65">
        <f>SUMPRODUCT(('[2]Prog 89'!$C$5:$C$10000=A831)*'[2]Prog 89'!$E$5:$F$10000)</f>
        <v>7</v>
      </c>
      <c r="Z831" s="65">
        <f>SUMPRODUCT(('[2]Prog 89'!$C$5:$C$10000=A831)*'[2]Prog 89'!$G$5:$H$10000)</f>
        <v>36</v>
      </c>
    </row>
    <row r="832" spans="1:26" ht="12.75" customHeight="1" x14ac:dyDescent="0.25">
      <c r="A832" s="64">
        <v>89332</v>
      </c>
      <c r="B832" s="81">
        <f>VLOOKUP(A832,'[2]Pop commune'!$A$4:$G$3833,7,FALSE)</f>
        <v>178</v>
      </c>
      <c r="C832" s="82">
        <f>VLOOKUP(A832,'[2]Pop commune'!$A$4:$H$3833,5,FALSE)</f>
        <v>104</v>
      </c>
      <c r="D832" s="83">
        <f t="shared" si="25"/>
        <v>74</v>
      </c>
      <c r="E832" s="83">
        <f>VLOOKUP(A832,'[2]Pop commune'!$A$4:$G$3833,6,FALSE)</f>
        <v>74</v>
      </c>
      <c r="F832" s="83">
        <f t="shared" si="26"/>
        <v>953</v>
      </c>
      <c r="G832" s="83">
        <f>VLOOKUP(A832,'[2]Pop commune'!$A$4:$G$3833,4,FALSE)</f>
        <v>953</v>
      </c>
      <c r="H832" s="64">
        <v>89</v>
      </c>
      <c r="I832" s="122">
        <v>890972383</v>
      </c>
      <c r="J832" s="65" t="s">
        <v>1574</v>
      </c>
      <c r="K832" s="121"/>
      <c r="L832" s="103" t="s">
        <v>1560</v>
      </c>
      <c r="M832" s="101" t="s">
        <v>237</v>
      </c>
      <c r="N832" s="65" t="s">
        <v>662</v>
      </c>
      <c r="O832" s="64">
        <v>890970841</v>
      </c>
      <c r="P832" s="94" t="s">
        <v>454</v>
      </c>
      <c r="Q832" s="90">
        <v>1</v>
      </c>
      <c r="X832" s="65" t="s">
        <v>671</v>
      </c>
      <c r="Y832" s="65">
        <f>SUMPRODUCT(('[2]Prog 89'!$C$5:$C$10000=A832)*'[2]Prog 89'!$E$5:$F$10000)</f>
        <v>0</v>
      </c>
      <c r="Z832" s="65">
        <f>SUMPRODUCT(('[2]Prog 89'!$C$5:$C$10000=A832)*'[2]Prog 89'!$G$5:$H$10000)</f>
        <v>1</v>
      </c>
    </row>
    <row r="833" spans="1:26" ht="12.75" customHeight="1" x14ac:dyDescent="0.25">
      <c r="A833" s="64">
        <v>89369</v>
      </c>
      <c r="B833" s="81">
        <f>VLOOKUP(A833,'[2]Pop commune'!$A$4:$G$3833,7,FALSE)</f>
        <v>102.17779738235548</v>
      </c>
      <c r="C833" s="82">
        <f>VLOOKUP(A833,'[2]Pop commune'!$A$4:$H$3833,5,FALSE)</f>
        <v>69.091653468068941</v>
      </c>
      <c r="D833" s="83">
        <f t="shared" si="25"/>
        <v>33.086143914286538</v>
      </c>
      <c r="E833" s="83">
        <f>VLOOKUP(A833,'[2]Pop commune'!$A$4:$G$3833,6,FALSE)</f>
        <v>33.086143914286538</v>
      </c>
      <c r="F833" s="83">
        <f t="shared" si="26"/>
        <v>555</v>
      </c>
      <c r="G833" s="83">
        <f>VLOOKUP(A833,'[2]Pop commune'!$A$4:$G$3833,4,FALSE)</f>
        <v>555</v>
      </c>
      <c r="H833" s="64">
        <v>89</v>
      </c>
      <c r="I833" s="122">
        <v>890972383</v>
      </c>
      <c r="J833" s="65" t="s">
        <v>1575</v>
      </c>
      <c r="K833" s="121"/>
      <c r="L833" s="103" t="s">
        <v>1560</v>
      </c>
      <c r="M833" s="101" t="s">
        <v>237</v>
      </c>
      <c r="N833" s="65" t="s">
        <v>662</v>
      </c>
      <c r="O833" s="64">
        <v>890970841</v>
      </c>
      <c r="P833" s="94" t="s">
        <v>454</v>
      </c>
      <c r="Q833" s="90">
        <v>1</v>
      </c>
      <c r="X833" s="65" t="s">
        <v>671</v>
      </c>
      <c r="Y833" s="65">
        <f>SUMPRODUCT(('[2]Prog 89'!$C$5:$C$10000=A833)*'[2]Prog 89'!$E$5:$F$10000)</f>
        <v>0</v>
      </c>
      <c r="Z833" s="65">
        <f>SUMPRODUCT(('[2]Prog 89'!$C$5:$C$10000=A833)*'[2]Prog 89'!$G$5:$H$10000)</f>
        <v>3</v>
      </c>
    </row>
    <row r="834" spans="1:26" ht="12.75" customHeight="1" x14ac:dyDescent="0.25">
      <c r="A834" s="64">
        <v>89390</v>
      </c>
      <c r="B834" s="81">
        <f>VLOOKUP(A834,'[2]Pop commune'!$A$4:$G$3833,7,FALSE)</f>
        <v>168</v>
      </c>
      <c r="C834" s="82">
        <f>VLOOKUP(A834,'[2]Pop commune'!$A$4:$H$3833,5,FALSE)</f>
        <v>83</v>
      </c>
      <c r="D834" s="83">
        <f t="shared" si="25"/>
        <v>85</v>
      </c>
      <c r="E834" s="83">
        <f>VLOOKUP(A834,'[2]Pop commune'!$A$4:$G$3833,6,FALSE)</f>
        <v>85</v>
      </c>
      <c r="F834" s="83">
        <f t="shared" si="26"/>
        <v>588</v>
      </c>
      <c r="G834" s="83">
        <f>VLOOKUP(A834,'[2]Pop commune'!$A$4:$G$3833,4,FALSE)</f>
        <v>588</v>
      </c>
      <c r="H834" s="64">
        <v>89</v>
      </c>
      <c r="I834" s="122">
        <v>890972383</v>
      </c>
      <c r="J834" s="65" t="s">
        <v>1576</v>
      </c>
      <c r="K834" s="121"/>
      <c r="L834" s="103" t="s">
        <v>1562</v>
      </c>
      <c r="M834" s="101" t="s">
        <v>237</v>
      </c>
      <c r="N834" s="65" t="s">
        <v>662</v>
      </c>
      <c r="O834" s="64">
        <v>890970841</v>
      </c>
      <c r="P834" s="94" t="s">
        <v>454</v>
      </c>
      <c r="Q834" s="90">
        <v>1</v>
      </c>
      <c r="X834" s="65" t="s">
        <v>671</v>
      </c>
      <c r="Y834" s="65">
        <f>SUMPRODUCT(('[2]Prog 89'!$C$5:$C$10000=A834)*'[2]Prog 89'!$E$5:$F$10000)</f>
        <v>0</v>
      </c>
      <c r="Z834" s="65">
        <f>SUMPRODUCT(('[2]Prog 89'!$C$5:$C$10000=A834)*'[2]Prog 89'!$G$5:$H$10000)</f>
        <v>3</v>
      </c>
    </row>
    <row r="835" spans="1:26" ht="12.75" customHeight="1" x14ac:dyDescent="0.25">
      <c r="A835" s="64">
        <v>89391</v>
      </c>
      <c r="B835" s="81">
        <f>VLOOKUP(A835,'[2]Pop commune'!$A$4:$G$3833,7,FALSE)</f>
        <v>350.91708314445225</v>
      </c>
      <c r="C835" s="82">
        <f>VLOOKUP(A835,'[2]Pop commune'!$A$4:$H$3833,5,FALSE)</f>
        <v>181.40762543424327</v>
      </c>
      <c r="D835" s="83">
        <f t="shared" si="25"/>
        <v>169.50945771020895</v>
      </c>
      <c r="E835" s="83">
        <f>VLOOKUP(A835,'[2]Pop commune'!$A$4:$G$3833,6,FALSE)</f>
        <v>169.50945771020895</v>
      </c>
      <c r="F835" s="83">
        <f t="shared" si="26"/>
        <v>1300</v>
      </c>
      <c r="G835" s="83">
        <f>VLOOKUP(A835,'[2]Pop commune'!$A$4:$G$3833,4,FALSE)</f>
        <v>1300</v>
      </c>
      <c r="H835" s="64">
        <v>89</v>
      </c>
      <c r="I835" s="122">
        <v>890972383</v>
      </c>
      <c r="J835" s="65" t="s">
        <v>1577</v>
      </c>
      <c r="K835" s="121"/>
      <c r="L835" s="103" t="s">
        <v>1562</v>
      </c>
      <c r="M835" s="101" t="s">
        <v>237</v>
      </c>
      <c r="N835" s="65" t="s">
        <v>662</v>
      </c>
      <c r="O835" s="64">
        <v>890970841</v>
      </c>
      <c r="P835" s="94" t="s">
        <v>454</v>
      </c>
      <c r="Q835" s="90">
        <v>1</v>
      </c>
      <c r="X835" s="65" t="s">
        <v>671</v>
      </c>
      <c r="Y835" s="65">
        <f>SUMPRODUCT(('[2]Prog 89'!$C$5:$C$10000=A835)*'[2]Prog 89'!$E$5:$F$10000)</f>
        <v>2</v>
      </c>
      <c r="Z835" s="65">
        <f>SUMPRODUCT(('[2]Prog 89'!$C$5:$C$10000=A835)*'[2]Prog 89'!$G$5:$H$10000)</f>
        <v>10</v>
      </c>
    </row>
    <row r="836" spans="1:26" ht="12.75" customHeight="1" x14ac:dyDescent="0.25">
      <c r="A836" s="64">
        <v>89414</v>
      </c>
      <c r="B836" s="81">
        <f>VLOOKUP(A836,'[2]Pop commune'!$A$4:$G$3833,7,FALSE)</f>
        <v>472</v>
      </c>
      <c r="C836" s="82">
        <f>VLOOKUP(A836,'[2]Pop commune'!$A$4:$H$3833,5,FALSE)</f>
        <v>293</v>
      </c>
      <c r="D836" s="83">
        <f t="shared" si="25"/>
        <v>179</v>
      </c>
      <c r="E836" s="83">
        <f>VLOOKUP(A836,'[2]Pop commune'!$A$4:$G$3833,6,FALSE)</f>
        <v>179</v>
      </c>
      <c r="F836" s="83">
        <f t="shared" si="26"/>
        <v>1510</v>
      </c>
      <c r="G836" s="83">
        <f>VLOOKUP(A836,'[2]Pop commune'!$A$4:$G$3833,4,FALSE)</f>
        <v>1510</v>
      </c>
      <c r="H836" s="64">
        <v>89</v>
      </c>
      <c r="I836" s="122">
        <v>890972383</v>
      </c>
      <c r="J836" s="65" t="s">
        <v>1578</v>
      </c>
      <c r="K836" s="121"/>
      <c r="L836" s="103" t="s">
        <v>1562</v>
      </c>
      <c r="M836" s="101" t="s">
        <v>237</v>
      </c>
      <c r="N836" s="65" t="s">
        <v>662</v>
      </c>
      <c r="O836" s="64">
        <v>890970841</v>
      </c>
      <c r="P836" s="94" t="s">
        <v>454</v>
      </c>
      <c r="Q836" s="90">
        <v>1</v>
      </c>
      <c r="X836" s="65" t="s">
        <v>671</v>
      </c>
      <c r="Y836" s="65">
        <f>SUMPRODUCT(('[2]Prog 89'!$C$5:$C$10000=A836)*'[2]Prog 89'!$E$5:$F$10000)</f>
        <v>8</v>
      </c>
      <c r="Z836" s="65">
        <f>SUMPRODUCT(('[2]Prog 89'!$C$5:$C$10000=A836)*'[2]Prog 89'!$G$5:$H$10000)</f>
        <v>32</v>
      </c>
    </row>
    <row r="837" spans="1:26" ht="12.75" customHeight="1" x14ac:dyDescent="0.25">
      <c r="A837" s="64">
        <v>89449</v>
      </c>
      <c r="B837" s="81">
        <f>VLOOKUP(A837,'[2]Pop commune'!$A$4:$G$3833,7,FALSE)</f>
        <v>405.40798230107248</v>
      </c>
      <c r="C837" s="82">
        <f>VLOOKUP(A837,'[2]Pop commune'!$A$4:$H$3833,5,FALSE)</f>
        <v>271.24562054132832</v>
      </c>
      <c r="D837" s="83">
        <f t="shared" ref="D837:D900" si="27">E837/Q837</f>
        <v>134.16236175974416</v>
      </c>
      <c r="E837" s="83">
        <f>VLOOKUP(A837,'[2]Pop commune'!$A$4:$G$3833,6,FALSE)</f>
        <v>134.16236175974416</v>
      </c>
      <c r="F837" s="83">
        <f t="shared" ref="F837:F900" si="28">G837/Q837</f>
        <v>1835</v>
      </c>
      <c r="G837" s="83">
        <f>VLOOKUP(A837,'[2]Pop commune'!$A$4:$G$3833,4,FALSE)</f>
        <v>1835</v>
      </c>
      <c r="H837" s="64">
        <v>89</v>
      </c>
      <c r="I837" s="122">
        <v>890972383</v>
      </c>
      <c r="J837" s="65" t="s">
        <v>1579</v>
      </c>
      <c r="K837" s="121"/>
      <c r="L837" s="103" t="s">
        <v>1560</v>
      </c>
      <c r="M837" s="101" t="s">
        <v>237</v>
      </c>
      <c r="N837" s="65" t="s">
        <v>662</v>
      </c>
      <c r="O837" s="64">
        <v>890970841</v>
      </c>
      <c r="P837" s="94" t="s">
        <v>454</v>
      </c>
      <c r="Q837" s="90">
        <v>1</v>
      </c>
      <c r="X837" s="65" t="s">
        <v>671</v>
      </c>
      <c r="Y837" s="65">
        <f>SUMPRODUCT(('[2]Prog 89'!$C$5:$C$10000=A837)*'[2]Prog 89'!$E$5:$F$10000)</f>
        <v>4</v>
      </c>
      <c r="Z837" s="65">
        <f>SUMPRODUCT(('[2]Prog 89'!$C$5:$C$10000=A837)*'[2]Prog 89'!$G$5:$H$10000)</f>
        <v>13</v>
      </c>
    </row>
    <row r="838" spans="1:26" ht="12.75" customHeight="1" x14ac:dyDescent="0.25">
      <c r="A838" s="64">
        <v>89456</v>
      </c>
      <c r="B838" s="81">
        <f>VLOOKUP(A838,'[2]Pop commune'!$A$4:$G$3833,7,FALSE)</f>
        <v>143</v>
      </c>
      <c r="C838" s="82">
        <f>VLOOKUP(A838,'[2]Pop commune'!$A$4:$H$3833,5,FALSE)</f>
        <v>95</v>
      </c>
      <c r="D838" s="83">
        <f t="shared" si="27"/>
        <v>48</v>
      </c>
      <c r="E838" s="83">
        <f>VLOOKUP(A838,'[2]Pop commune'!$A$4:$G$3833,6,FALSE)</f>
        <v>48</v>
      </c>
      <c r="F838" s="83">
        <f t="shared" si="28"/>
        <v>657</v>
      </c>
      <c r="G838" s="83">
        <f>VLOOKUP(A838,'[2]Pop commune'!$A$4:$G$3833,4,FALSE)</f>
        <v>657</v>
      </c>
      <c r="H838" s="64">
        <v>89</v>
      </c>
      <c r="I838" s="122">
        <v>890972383</v>
      </c>
      <c r="J838" s="65" t="s">
        <v>1580</v>
      </c>
      <c r="K838" s="121"/>
      <c r="L838" s="103" t="s">
        <v>1560</v>
      </c>
      <c r="M838" s="101" t="s">
        <v>237</v>
      </c>
      <c r="N838" s="65" t="s">
        <v>662</v>
      </c>
      <c r="O838" s="64">
        <v>890970841</v>
      </c>
      <c r="P838" s="94" t="s">
        <v>454</v>
      </c>
      <c r="Q838" s="90">
        <v>1</v>
      </c>
      <c r="X838" s="65" t="s">
        <v>671</v>
      </c>
      <c r="Y838" s="65">
        <f>SUMPRODUCT(('[2]Prog 89'!$C$5:$C$10000=A838)*'[2]Prog 89'!$E$5:$F$10000)</f>
        <v>3</v>
      </c>
      <c r="Z838" s="65">
        <f>SUMPRODUCT(('[2]Prog 89'!$C$5:$C$10000=A838)*'[2]Prog 89'!$G$5:$H$10000)</f>
        <v>7</v>
      </c>
    </row>
    <row r="839" spans="1:26" ht="12.75" customHeight="1" x14ac:dyDescent="0.25">
      <c r="A839" s="64">
        <v>89458</v>
      </c>
      <c r="B839" s="81">
        <f>VLOOKUP(A839,'[2]Pop commune'!$A$4:$G$3833,7,FALSE)</f>
        <v>54.494505494505525</v>
      </c>
      <c r="C839" s="82">
        <f>VLOOKUP(A839,'[2]Pop commune'!$A$4:$H$3833,5,FALSE)</f>
        <v>35.703296703296722</v>
      </c>
      <c r="D839" s="83">
        <f t="shared" si="27"/>
        <v>18.791208791208803</v>
      </c>
      <c r="E839" s="83">
        <f>VLOOKUP(A839,'[2]Pop commune'!$A$4:$G$3833,6,FALSE)</f>
        <v>18.791208791208803</v>
      </c>
      <c r="F839" s="83">
        <f t="shared" si="28"/>
        <v>171</v>
      </c>
      <c r="G839" s="83">
        <f>VLOOKUP(A839,'[2]Pop commune'!$A$4:$G$3833,4,FALSE)</f>
        <v>171</v>
      </c>
      <c r="H839" s="64">
        <v>89</v>
      </c>
      <c r="I839" s="122">
        <v>890972383</v>
      </c>
      <c r="J839" s="65" t="s">
        <v>1581</v>
      </c>
      <c r="K839" s="121"/>
      <c r="L839" s="103" t="s">
        <v>1560</v>
      </c>
      <c r="M839" s="101" t="s">
        <v>237</v>
      </c>
      <c r="N839" s="65" t="s">
        <v>662</v>
      </c>
      <c r="O839" s="64">
        <v>890970841</v>
      </c>
      <c r="P839" s="94" t="s">
        <v>454</v>
      </c>
      <c r="Q839" s="90">
        <v>1</v>
      </c>
      <c r="X839" s="65" t="s">
        <v>671</v>
      </c>
      <c r="Y839" s="65">
        <f>SUMPRODUCT(('[2]Prog 89'!$C$5:$C$10000=A839)*'[2]Prog 89'!$E$5:$F$10000)</f>
        <v>0</v>
      </c>
      <c r="Z839" s="65">
        <f>SUMPRODUCT(('[2]Prog 89'!$C$5:$C$10000=A839)*'[2]Prog 89'!$G$5:$H$10000)</f>
        <v>4</v>
      </c>
    </row>
    <row r="840" spans="1:26" ht="12.75" customHeight="1" x14ac:dyDescent="0.25">
      <c r="A840" s="64">
        <v>89460</v>
      </c>
      <c r="B840" s="81">
        <f>VLOOKUP(A840,'[2]Pop commune'!$A$4:$G$3833,7,FALSE)</f>
        <v>726.28938633946734</v>
      </c>
      <c r="C840" s="82">
        <f>VLOOKUP(A840,'[2]Pop commune'!$A$4:$H$3833,5,FALSE)</f>
        <v>444.39919104975922</v>
      </c>
      <c r="D840" s="83">
        <f t="shared" si="27"/>
        <v>281.89019528970812</v>
      </c>
      <c r="E840" s="83">
        <f>VLOOKUP(A840,'[2]Pop commune'!$A$4:$G$3833,6,FALSE)</f>
        <v>281.89019528970812</v>
      </c>
      <c r="F840" s="83">
        <f t="shared" si="28"/>
        <v>3365.999999999995</v>
      </c>
      <c r="G840" s="83">
        <f>VLOOKUP(A840,'[2]Pop commune'!$A$4:$G$3833,4,FALSE)</f>
        <v>3365.999999999995</v>
      </c>
      <c r="H840" s="64">
        <v>89</v>
      </c>
      <c r="I840" s="122">
        <v>890972383</v>
      </c>
      <c r="J840" s="65" t="s">
        <v>1582</v>
      </c>
      <c r="K840" s="121"/>
      <c r="L840" s="103" t="s">
        <v>1560</v>
      </c>
      <c r="M840" s="101" t="s">
        <v>237</v>
      </c>
      <c r="N840" s="65" t="s">
        <v>662</v>
      </c>
      <c r="O840" s="64">
        <v>890970841</v>
      </c>
      <c r="P840" s="94" t="s">
        <v>454</v>
      </c>
      <c r="Q840" s="90">
        <v>1</v>
      </c>
      <c r="X840" s="65" t="s">
        <v>671</v>
      </c>
      <c r="Y840" s="65">
        <f>SUMPRODUCT(('[2]Prog 89'!$C$5:$C$10000=A840)*'[2]Prog 89'!$E$5:$F$10000)</f>
        <v>4</v>
      </c>
      <c r="Z840" s="65">
        <f>SUMPRODUCT(('[2]Prog 89'!$C$5:$C$10000=A840)*'[2]Prog 89'!$G$5:$H$10000)</f>
        <v>28</v>
      </c>
    </row>
    <row r="841" spans="1:26" ht="12.75" customHeight="1" x14ac:dyDescent="0.25">
      <c r="A841" s="64">
        <v>89465</v>
      </c>
      <c r="B841" s="81">
        <f>VLOOKUP(A841,'[2]Pop commune'!$A$4:$G$3833,7,FALSE)</f>
        <v>79.494371286010193</v>
      </c>
      <c r="C841" s="82">
        <f>VLOOKUP(A841,'[2]Pop commune'!$A$4:$H$3833,5,FALSE)</f>
        <v>59.1111991613922</v>
      </c>
      <c r="D841" s="83">
        <f t="shared" si="27"/>
        <v>20.383172124618</v>
      </c>
      <c r="E841" s="83">
        <f>VLOOKUP(A841,'[2]Pop commune'!$A$4:$G$3833,6,FALSE)</f>
        <v>20.383172124618</v>
      </c>
      <c r="F841" s="83">
        <f t="shared" si="28"/>
        <v>323</v>
      </c>
      <c r="G841" s="83">
        <f>VLOOKUP(A841,'[2]Pop commune'!$A$4:$G$3833,4,FALSE)</f>
        <v>323</v>
      </c>
      <c r="H841" s="64">
        <v>89</v>
      </c>
      <c r="I841" s="122">
        <v>890972383</v>
      </c>
      <c r="J841" s="65" t="s">
        <v>1583</v>
      </c>
      <c r="K841" s="121"/>
      <c r="L841" s="103" t="s">
        <v>1560</v>
      </c>
      <c r="M841" s="101" t="s">
        <v>237</v>
      </c>
      <c r="N841" s="65" t="s">
        <v>662</v>
      </c>
      <c r="O841" s="64">
        <v>890970841</v>
      </c>
      <c r="P841" s="94" t="s">
        <v>454</v>
      </c>
      <c r="Q841" s="90">
        <v>1</v>
      </c>
      <c r="X841" s="65" t="s">
        <v>671</v>
      </c>
      <c r="Y841" s="65">
        <f>SUMPRODUCT(('[2]Prog 89'!$C$5:$C$10000=A841)*'[2]Prog 89'!$E$5:$F$10000)</f>
        <v>0</v>
      </c>
      <c r="Z841" s="65">
        <f>SUMPRODUCT(('[2]Prog 89'!$C$5:$C$10000=A841)*'[2]Prog 89'!$G$5:$H$10000)</f>
        <v>4</v>
      </c>
    </row>
    <row r="842" spans="1:26" ht="12.75" customHeight="1" x14ac:dyDescent="0.25">
      <c r="A842" s="64">
        <v>89467</v>
      </c>
      <c r="B842" s="81">
        <f>VLOOKUP(A842,'[2]Pop commune'!$A$4:$G$3833,7,FALSE)</f>
        <v>118.57482185273159</v>
      </c>
      <c r="C842" s="82">
        <f>VLOOKUP(A842,'[2]Pop commune'!$A$4:$H$3833,5,FALSE)</f>
        <v>93.871733966745836</v>
      </c>
      <c r="D842" s="83">
        <f t="shared" si="27"/>
        <v>24.703087885985749</v>
      </c>
      <c r="E842" s="83">
        <f>VLOOKUP(A842,'[2]Pop commune'!$A$4:$G$3833,6,FALSE)</f>
        <v>24.703087885985749</v>
      </c>
      <c r="F842" s="83">
        <f t="shared" si="28"/>
        <v>832</v>
      </c>
      <c r="G842" s="83">
        <f>VLOOKUP(A842,'[2]Pop commune'!$A$4:$G$3833,4,FALSE)</f>
        <v>832</v>
      </c>
      <c r="H842" s="64">
        <v>89</v>
      </c>
      <c r="I842" s="122">
        <v>890972383</v>
      </c>
      <c r="J842" s="65" t="s">
        <v>1584</v>
      </c>
      <c r="K842" s="121"/>
      <c r="L842" s="103" t="s">
        <v>1560</v>
      </c>
      <c r="M842" s="101" t="s">
        <v>237</v>
      </c>
      <c r="N842" s="65" t="s">
        <v>662</v>
      </c>
      <c r="O842" s="64">
        <v>890970841</v>
      </c>
      <c r="P842" s="94" t="s">
        <v>454</v>
      </c>
      <c r="Q842" s="90">
        <v>1</v>
      </c>
      <c r="X842" s="65" t="s">
        <v>671</v>
      </c>
      <c r="Y842" s="65">
        <f>SUMPRODUCT(('[2]Prog 89'!$C$5:$C$10000=A842)*'[2]Prog 89'!$E$5:$F$10000)</f>
        <v>1</v>
      </c>
      <c r="Z842" s="65">
        <f>SUMPRODUCT(('[2]Prog 89'!$C$5:$C$10000=A842)*'[2]Prog 89'!$G$5:$H$10000)</f>
        <v>3</v>
      </c>
    </row>
    <row r="843" spans="1:26" ht="12.75" customHeight="1" x14ac:dyDescent="0.25">
      <c r="A843" s="64">
        <v>89469</v>
      </c>
      <c r="B843" s="81">
        <f>VLOOKUP(A843,'[2]Pop commune'!$A$4:$G$3833,7,FALSE)</f>
        <v>256.93179433368437</v>
      </c>
      <c r="C843" s="82">
        <f>VLOOKUP(A843,'[2]Pop commune'!$A$4:$H$3833,5,FALSE)</f>
        <v>182.07764952780781</v>
      </c>
      <c r="D843" s="83">
        <f t="shared" si="27"/>
        <v>74.85414480587653</v>
      </c>
      <c r="E843" s="83">
        <f>VLOOKUP(A843,'[2]Pop commune'!$A$4:$G$3833,6,FALSE)</f>
        <v>74.85414480587653</v>
      </c>
      <c r="F843" s="83">
        <f t="shared" si="28"/>
        <v>964.00000000000477</v>
      </c>
      <c r="G843" s="83">
        <f>VLOOKUP(A843,'[2]Pop commune'!$A$4:$G$3833,4,FALSE)</f>
        <v>964.00000000000477</v>
      </c>
      <c r="H843" s="64">
        <v>89</v>
      </c>
      <c r="I843" s="122">
        <v>890972383</v>
      </c>
      <c r="J843" s="65" t="s">
        <v>1585</v>
      </c>
      <c r="K843" s="121"/>
      <c r="L843" s="103" t="s">
        <v>1562</v>
      </c>
      <c r="M843" s="101" t="s">
        <v>237</v>
      </c>
      <c r="N843" s="65" t="s">
        <v>662</v>
      </c>
      <c r="O843" s="64">
        <v>890970841</v>
      </c>
      <c r="P843" s="94" t="s">
        <v>454</v>
      </c>
      <c r="Q843" s="90">
        <v>1</v>
      </c>
      <c r="X843" s="65" t="s">
        <v>671</v>
      </c>
      <c r="Y843" s="65">
        <f>SUMPRODUCT(('[2]Prog 89'!$C$5:$C$10000=A843)*'[2]Prog 89'!$E$5:$F$10000)</f>
        <v>1</v>
      </c>
      <c r="Z843" s="65">
        <f>SUMPRODUCT(('[2]Prog 89'!$C$5:$C$10000=A843)*'[2]Prog 89'!$G$5:$H$10000)</f>
        <v>11</v>
      </c>
    </row>
    <row r="844" spans="1:26" ht="12.75" customHeight="1" x14ac:dyDescent="0.25">
      <c r="A844" s="64">
        <v>89480</v>
      </c>
      <c r="B844" s="81">
        <f>VLOOKUP(A844,'[2]Pop commune'!$A$4:$G$3833,7,FALSE)</f>
        <v>315.00007584167867</v>
      </c>
      <c r="C844" s="82">
        <f>VLOOKUP(A844,'[2]Pop commune'!$A$4:$H$3833,5,FALSE)</f>
        <v>200.00009888472511</v>
      </c>
      <c r="D844" s="83">
        <f t="shared" si="27"/>
        <v>114.99997695695355</v>
      </c>
      <c r="E844" s="83">
        <f>VLOOKUP(A844,'[2]Pop commune'!$A$4:$G$3833,6,FALSE)</f>
        <v>114.99997695695355</v>
      </c>
      <c r="F844" s="83">
        <f t="shared" si="28"/>
        <v>1387</v>
      </c>
      <c r="G844" s="83">
        <f>VLOOKUP(A844,'[2]Pop commune'!$A$4:$G$3833,4,FALSE)</f>
        <v>1387</v>
      </c>
      <c r="H844" s="64">
        <v>89</v>
      </c>
      <c r="I844" s="122">
        <v>890972383</v>
      </c>
      <c r="J844" s="65" t="s">
        <v>1586</v>
      </c>
      <c r="K844" s="121"/>
      <c r="L844" s="103" t="s">
        <v>1562</v>
      </c>
      <c r="M844" s="101" t="s">
        <v>237</v>
      </c>
      <c r="N844" s="65" t="s">
        <v>662</v>
      </c>
      <c r="O844" s="64">
        <v>890970841</v>
      </c>
      <c r="P844" s="94" t="s">
        <v>454</v>
      </c>
      <c r="Q844" s="90">
        <v>1</v>
      </c>
      <c r="X844" s="65" t="s">
        <v>671</v>
      </c>
      <c r="Y844" s="65">
        <f>SUMPRODUCT(('[2]Prog 89'!$C$5:$C$10000=A844)*'[2]Prog 89'!$E$5:$F$10000)</f>
        <v>3</v>
      </c>
      <c r="Z844" s="65">
        <f>SUMPRODUCT(('[2]Prog 89'!$C$5:$C$10000=A844)*'[2]Prog 89'!$G$5:$H$10000)</f>
        <v>18</v>
      </c>
    </row>
    <row r="845" spans="1:26" ht="12.75" customHeight="1" x14ac:dyDescent="0.25">
      <c r="A845" s="64">
        <v>89084</v>
      </c>
      <c r="B845" s="81">
        <f>VLOOKUP(A845,'[2]Pop commune'!$A$4:$G$3833,7,FALSE)</f>
        <v>71.931147540983559</v>
      </c>
      <c r="C845" s="82">
        <f>VLOOKUP(A845,'[2]Pop commune'!$A$4:$H$3833,5,FALSE)</f>
        <v>47.616393442622922</v>
      </c>
      <c r="D845" s="83">
        <f t="shared" si="27"/>
        <v>24.314754098360641</v>
      </c>
      <c r="E845" s="83">
        <f>VLOOKUP(A845,'[2]Pop commune'!$A$4:$G$3833,6,FALSE)</f>
        <v>24.314754098360641</v>
      </c>
      <c r="F845" s="83">
        <f t="shared" si="28"/>
        <v>309</v>
      </c>
      <c r="G845" s="83">
        <f>VLOOKUP(A845,'[2]Pop commune'!$A$4:$G$3833,4,FALSE)</f>
        <v>309</v>
      </c>
      <c r="H845" s="64">
        <v>89</v>
      </c>
      <c r="I845" s="122">
        <v>890974629</v>
      </c>
      <c r="J845" s="65" t="s">
        <v>1587</v>
      </c>
      <c r="K845" s="121" t="s">
        <v>4806</v>
      </c>
      <c r="L845" s="103" t="s">
        <v>1588</v>
      </c>
      <c r="M845" s="101" t="s">
        <v>228</v>
      </c>
      <c r="N845" s="65" t="s">
        <v>662</v>
      </c>
      <c r="O845" s="64">
        <v>890000805</v>
      </c>
      <c r="P845" s="94" t="s">
        <v>439</v>
      </c>
      <c r="Q845" s="90">
        <v>1</v>
      </c>
      <c r="R845" s="65">
        <v>26</v>
      </c>
      <c r="S845" s="65">
        <v>26</v>
      </c>
      <c r="X845" s="65" t="s">
        <v>671</v>
      </c>
      <c r="Y845" s="65">
        <f>SUMPRODUCT(('[2]Prog 89'!$C$5:$C$10000=A845)*'[2]Prog 89'!$E$5:$F$10000)</f>
        <v>0</v>
      </c>
      <c r="Z845" s="65">
        <f>SUMPRODUCT(('[2]Prog 89'!$C$5:$C$10000=A845)*'[2]Prog 89'!$G$5:$H$10000)</f>
        <v>3</v>
      </c>
    </row>
    <row r="846" spans="1:26" ht="12.75" customHeight="1" x14ac:dyDescent="0.25">
      <c r="A846" s="64">
        <v>89117</v>
      </c>
      <c r="B846" s="81">
        <f>VLOOKUP(A846,'[2]Pop commune'!$A$4:$G$3833,7,FALSE)</f>
        <v>34</v>
      </c>
      <c r="C846" s="82">
        <f>VLOOKUP(A846,'[2]Pop commune'!$A$4:$H$3833,5,FALSE)</f>
        <v>27</v>
      </c>
      <c r="D846" s="83">
        <f t="shared" si="27"/>
        <v>7</v>
      </c>
      <c r="E846" s="83">
        <f>VLOOKUP(A846,'[2]Pop commune'!$A$4:$G$3833,6,FALSE)</f>
        <v>7</v>
      </c>
      <c r="F846" s="83">
        <f t="shared" si="28"/>
        <v>209</v>
      </c>
      <c r="G846" s="83">
        <f>VLOOKUP(A846,'[2]Pop commune'!$A$4:$G$3833,4,FALSE)</f>
        <v>209</v>
      </c>
      <c r="H846" s="64">
        <v>89</v>
      </c>
      <c r="I846" s="122">
        <v>890974629</v>
      </c>
      <c r="J846" s="65" t="s">
        <v>1589</v>
      </c>
      <c r="K846" s="121"/>
      <c r="L846" s="103" t="s">
        <v>1588</v>
      </c>
      <c r="M846" s="101" t="s">
        <v>228</v>
      </c>
      <c r="N846" s="65" t="s">
        <v>662</v>
      </c>
      <c r="O846" s="64">
        <v>890000805</v>
      </c>
      <c r="P846" s="94" t="s">
        <v>439</v>
      </c>
      <c r="Q846" s="90">
        <v>1</v>
      </c>
      <c r="X846" s="65" t="s">
        <v>671</v>
      </c>
      <c r="Y846" s="65">
        <f>SUMPRODUCT(('[2]Prog 89'!$C$5:$C$10000=A846)*'[2]Prog 89'!$E$5:$F$10000)</f>
        <v>0</v>
      </c>
      <c r="Z846" s="65">
        <f>SUMPRODUCT(('[2]Prog 89'!$C$5:$C$10000=A846)*'[2]Prog 89'!$G$5:$H$10000)</f>
        <v>1</v>
      </c>
    </row>
    <row r="847" spans="1:26" ht="12.75" customHeight="1" x14ac:dyDescent="0.25">
      <c r="A847" s="64">
        <v>89118</v>
      </c>
      <c r="B847" s="81">
        <f>VLOOKUP(A847,'[2]Pop commune'!$A$4:$G$3833,7,FALSE)</f>
        <v>252.4743461283046</v>
      </c>
      <c r="C847" s="82">
        <f>VLOOKUP(A847,'[2]Pop commune'!$A$4:$H$3833,5,FALSE)</f>
        <v>108.93399255664092</v>
      </c>
      <c r="D847" s="83">
        <f t="shared" si="27"/>
        <v>143.5403535716637</v>
      </c>
      <c r="E847" s="83">
        <f>VLOOKUP(A847,'[2]Pop commune'!$A$4:$G$3833,6,FALSE)</f>
        <v>143.5403535716637</v>
      </c>
      <c r="F847" s="83">
        <f t="shared" si="28"/>
        <v>876</v>
      </c>
      <c r="G847" s="83">
        <f>VLOOKUP(A847,'[2]Pop commune'!$A$4:$G$3833,4,FALSE)</f>
        <v>876</v>
      </c>
      <c r="H847" s="64">
        <v>89</v>
      </c>
      <c r="I847" s="122">
        <v>890974629</v>
      </c>
      <c r="J847" s="65" t="s">
        <v>1590</v>
      </c>
      <c r="K847" s="121"/>
      <c r="L847" s="103" t="s">
        <v>1588</v>
      </c>
      <c r="M847" s="101" t="s">
        <v>228</v>
      </c>
      <c r="N847" s="65" t="s">
        <v>662</v>
      </c>
      <c r="O847" s="64">
        <v>890000805</v>
      </c>
      <c r="P847" s="94" t="s">
        <v>439</v>
      </c>
      <c r="Q847" s="90">
        <v>1</v>
      </c>
      <c r="X847" s="65" t="s">
        <v>671</v>
      </c>
      <c r="Y847" s="65">
        <f>SUMPRODUCT(('[2]Prog 89'!$C$5:$C$10000=A847)*'[2]Prog 89'!$E$5:$F$10000)</f>
        <v>1</v>
      </c>
      <c r="Z847" s="65">
        <f>SUMPRODUCT(('[2]Prog 89'!$C$5:$C$10000=A847)*'[2]Prog 89'!$G$5:$H$10000)</f>
        <v>7</v>
      </c>
    </row>
    <row r="848" spans="1:26" ht="12.75" customHeight="1" x14ac:dyDescent="0.25">
      <c r="A848" s="64">
        <v>89154</v>
      </c>
      <c r="B848" s="81">
        <f>VLOOKUP(A848,'[2]Pop commune'!$A$4:$G$3833,7,FALSE)</f>
        <v>149.66741321388582</v>
      </c>
      <c r="C848" s="82">
        <f>VLOOKUP(A848,'[2]Pop commune'!$A$4:$H$3833,5,FALSE)</f>
        <v>101.45240761478166</v>
      </c>
      <c r="D848" s="83">
        <f t="shared" si="27"/>
        <v>48.21500559910416</v>
      </c>
      <c r="E848" s="83">
        <f>VLOOKUP(A848,'[2]Pop commune'!$A$4:$G$3833,6,FALSE)</f>
        <v>48.21500559910416</v>
      </c>
      <c r="F848" s="83">
        <f t="shared" si="28"/>
        <v>897</v>
      </c>
      <c r="G848" s="83">
        <f>VLOOKUP(A848,'[2]Pop commune'!$A$4:$G$3833,4,FALSE)</f>
        <v>897</v>
      </c>
      <c r="H848" s="64">
        <v>89</v>
      </c>
      <c r="I848" s="122">
        <v>890974629</v>
      </c>
      <c r="J848" s="65" t="s">
        <v>1591</v>
      </c>
      <c r="K848" s="121"/>
      <c r="L848" s="103" t="s">
        <v>1588</v>
      </c>
      <c r="M848" s="101" t="s">
        <v>228</v>
      </c>
      <c r="N848" s="65" t="s">
        <v>662</v>
      </c>
      <c r="O848" s="64">
        <v>890000805</v>
      </c>
      <c r="P848" s="94" t="s">
        <v>439</v>
      </c>
      <c r="Q848" s="90">
        <v>1</v>
      </c>
      <c r="X848" s="65" t="s">
        <v>671</v>
      </c>
      <c r="Y848" s="65">
        <f>SUMPRODUCT(('[2]Prog 89'!$C$5:$C$10000=A848)*'[2]Prog 89'!$E$5:$F$10000)</f>
        <v>3</v>
      </c>
      <c r="Z848" s="65">
        <f>SUMPRODUCT(('[2]Prog 89'!$C$5:$C$10000=A848)*'[2]Prog 89'!$G$5:$H$10000)</f>
        <v>6</v>
      </c>
    </row>
    <row r="849" spans="1:26" ht="12.75" customHeight="1" x14ac:dyDescent="0.25">
      <c r="A849" s="64">
        <v>89155</v>
      </c>
      <c r="B849" s="81">
        <f>VLOOKUP(A849,'[2]Pop commune'!$A$4:$G$3833,7,FALSE)</f>
        <v>157</v>
      </c>
      <c r="C849" s="82">
        <f>VLOOKUP(A849,'[2]Pop commune'!$A$4:$H$3833,5,FALSE)</f>
        <v>117</v>
      </c>
      <c r="D849" s="83">
        <f t="shared" si="27"/>
        <v>40</v>
      </c>
      <c r="E849" s="83">
        <f>VLOOKUP(A849,'[2]Pop commune'!$A$4:$G$3833,6,FALSE)</f>
        <v>40</v>
      </c>
      <c r="F849" s="83">
        <f t="shared" si="28"/>
        <v>722</v>
      </c>
      <c r="G849" s="83">
        <f>VLOOKUP(A849,'[2]Pop commune'!$A$4:$G$3833,4,FALSE)</f>
        <v>722</v>
      </c>
      <c r="H849" s="64">
        <v>89</v>
      </c>
      <c r="I849" s="122">
        <v>890974629</v>
      </c>
      <c r="J849" s="65" t="s">
        <v>1592</v>
      </c>
      <c r="K849" s="121"/>
      <c r="L849" s="103" t="s">
        <v>1588</v>
      </c>
      <c r="M849" s="101" t="s">
        <v>228</v>
      </c>
      <c r="N849" s="65" t="s">
        <v>662</v>
      </c>
      <c r="O849" s="64">
        <v>890000805</v>
      </c>
      <c r="P849" s="94" t="s">
        <v>439</v>
      </c>
      <c r="Q849" s="90">
        <v>1</v>
      </c>
      <c r="X849" s="65" t="s">
        <v>671</v>
      </c>
      <c r="Y849" s="65">
        <f>SUMPRODUCT(('[2]Prog 89'!$C$5:$C$10000=A849)*'[2]Prog 89'!$E$5:$F$10000)</f>
        <v>2</v>
      </c>
      <c r="Z849" s="65">
        <f>SUMPRODUCT(('[2]Prog 89'!$C$5:$C$10000=A849)*'[2]Prog 89'!$G$5:$H$10000)</f>
        <v>6</v>
      </c>
    </row>
    <row r="850" spans="1:26" ht="12.75" customHeight="1" x14ac:dyDescent="0.25">
      <c r="A850" s="64">
        <v>89199</v>
      </c>
      <c r="B850" s="81">
        <f>VLOOKUP(A850,'[2]Pop commune'!$A$4:$G$3833,7,FALSE)</f>
        <v>106.53172866520784</v>
      </c>
      <c r="C850" s="82">
        <f>VLOOKUP(A850,'[2]Pop commune'!$A$4:$H$3833,5,FALSE)</f>
        <v>76.663019693654235</v>
      </c>
      <c r="D850" s="83">
        <f t="shared" si="27"/>
        <v>29.868708971553598</v>
      </c>
      <c r="E850" s="83">
        <f>VLOOKUP(A850,'[2]Pop commune'!$A$4:$G$3833,6,FALSE)</f>
        <v>29.868708971553598</v>
      </c>
      <c r="F850" s="83">
        <f t="shared" si="28"/>
        <v>455</v>
      </c>
      <c r="G850" s="83">
        <f>VLOOKUP(A850,'[2]Pop commune'!$A$4:$G$3833,4,FALSE)</f>
        <v>455</v>
      </c>
      <c r="H850" s="64">
        <v>89</v>
      </c>
      <c r="I850" s="122">
        <v>890974629</v>
      </c>
      <c r="J850" s="65" t="s">
        <v>1593</v>
      </c>
      <c r="K850" s="121"/>
      <c r="L850" s="103" t="s">
        <v>1588</v>
      </c>
      <c r="M850" s="101" t="s">
        <v>228</v>
      </c>
      <c r="N850" s="65" t="s">
        <v>662</v>
      </c>
      <c r="O850" s="64">
        <v>890000805</v>
      </c>
      <c r="P850" s="94" t="s">
        <v>439</v>
      </c>
      <c r="Q850" s="90">
        <v>1</v>
      </c>
      <c r="X850" s="65" t="s">
        <v>671</v>
      </c>
      <c r="Y850" s="65">
        <f>SUMPRODUCT(('[2]Prog 89'!$C$5:$C$10000=A850)*'[2]Prog 89'!$E$5:$F$10000)</f>
        <v>1</v>
      </c>
      <c r="Z850" s="65">
        <f>SUMPRODUCT(('[2]Prog 89'!$C$5:$C$10000=A850)*'[2]Prog 89'!$G$5:$H$10000)</f>
        <v>2</v>
      </c>
    </row>
    <row r="851" spans="1:26" ht="12.75" customHeight="1" x14ac:dyDescent="0.25">
      <c r="A851" s="64">
        <v>89202</v>
      </c>
      <c r="B851" s="81">
        <f>VLOOKUP(A851,'[2]Pop commune'!$A$4:$G$3833,7,FALSE)</f>
        <v>84.45614035087695</v>
      </c>
      <c r="C851" s="82">
        <f>VLOOKUP(A851,'[2]Pop commune'!$A$4:$H$3833,5,FALSE)</f>
        <v>51.894736842105118</v>
      </c>
      <c r="D851" s="83">
        <f t="shared" si="27"/>
        <v>32.561403508771839</v>
      </c>
      <c r="E851" s="83">
        <f>VLOOKUP(A851,'[2]Pop commune'!$A$4:$G$3833,6,FALSE)</f>
        <v>32.561403508771839</v>
      </c>
      <c r="F851" s="83">
        <f t="shared" si="28"/>
        <v>289.9999999999992</v>
      </c>
      <c r="G851" s="83">
        <f>VLOOKUP(A851,'[2]Pop commune'!$A$4:$G$3833,4,FALSE)</f>
        <v>289.9999999999992</v>
      </c>
      <c r="H851" s="64">
        <v>89</v>
      </c>
      <c r="I851" s="122">
        <v>890974629</v>
      </c>
      <c r="J851" s="65" t="s">
        <v>1594</v>
      </c>
      <c r="K851" s="121"/>
      <c r="L851" s="103" t="s">
        <v>1588</v>
      </c>
      <c r="M851" s="101" t="s">
        <v>228</v>
      </c>
      <c r="N851" s="65" t="s">
        <v>662</v>
      </c>
      <c r="O851" s="64">
        <v>890000805</v>
      </c>
      <c r="P851" s="94" t="s">
        <v>439</v>
      </c>
      <c r="Q851" s="90">
        <v>1</v>
      </c>
      <c r="X851" s="65" t="s">
        <v>671</v>
      </c>
      <c r="Y851" s="65">
        <f>SUMPRODUCT(('[2]Prog 89'!$C$5:$C$10000=A851)*'[2]Prog 89'!$E$5:$F$10000)</f>
        <v>0</v>
      </c>
      <c r="Z851" s="65">
        <f>SUMPRODUCT(('[2]Prog 89'!$C$5:$C$10000=A851)*'[2]Prog 89'!$G$5:$H$10000)</f>
        <v>2</v>
      </c>
    </row>
    <row r="852" spans="1:26" ht="12.75" customHeight="1" x14ac:dyDescent="0.25">
      <c r="A852" s="64">
        <v>89212</v>
      </c>
      <c r="B852" s="81">
        <f>VLOOKUP(A852,'[2]Pop commune'!$A$4:$G$3833,7,FALSE)</f>
        <v>119</v>
      </c>
      <c r="C852" s="82">
        <f>VLOOKUP(A852,'[2]Pop commune'!$A$4:$H$3833,5,FALSE)</f>
        <v>87</v>
      </c>
      <c r="D852" s="83">
        <f t="shared" si="27"/>
        <v>32</v>
      </c>
      <c r="E852" s="83">
        <f>VLOOKUP(A852,'[2]Pop commune'!$A$4:$G$3833,6,FALSE)</f>
        <v>32</v>
      </c>
      <c r="F852" s="83">
        <f t="shared" si="28"/>
        <v>411</v>
      </c>
      <c r="G852" s="83">
        <f>VLOOKUP(A852,'[2]Pop commune'!$A$4:$G$3833,4,FALSE)</f>
        <v>411</v>
      </c>
      <c r="H852" s="64">
        <v>89</v>
      </c>
      <c r="I852" s="122">
        <v>890974629</v>
      </c>
      <c r="J852" s="65" t="s">
        <v>1595</v>
      </c>
      <c r="K852" s="121"/>
      <c r="L852" s="103" t="s">
        <v>1588</v>
      </c>
      <c r="M852" s="101" t="s">
        <v>228</v>
      </c>
      <c r="N852" s="65" t="s">
        <v>662</v>
      </c>
      <c r="O852" s="64">
        <v>890000805</v>
      </c>
      <c r="P852" s="94" t="s">
        <v>439</v>
      </c>
      <c r="Q852" s="90">
        <v>1</v>
      </c>
      <c r="X852" s="65" t="s">
        <v>671</v>
      </c>
      <c r="Y852" s="65">
        <f>SUMPRODUCT(('[2]Prog 89'!$C$5:$C$10000=A852)*'[2]Prog 89'!$E$5:$F$10000)</f>
        <v>0</v>
      </c>
      <c r="Z852" s="65">
        <f>SUMPRODUCT(('[2]Prog 89'!$C$5:$C$10000=A852)*'[2]Prog 89'!$G$5:$H$10000)</f>
        <v>3</v>
      </c>
    </row>
    <row r="853" spans="1:26" ht="12.75" customHeight="1" x14ac:dyDescent="0.25">
      <c r="A853" s="64">
        <v>89252</v>
      </c>
      <c r="B853" s="81">
        <f>VLOOKUP(A853,'[2]Pop commune'!$A$4:$G$3833,7,FALSE)</f>
        <v>41</v>
      </c>
      <c r="C853" s="82">
        <f>VLOOKUP(A853,'[2]Pop commune'!$A$4:$H$3833,5,FALSE)</f>
        <v>28</v>
      </c>
      <c r="D853" s="83">
        <f t="shared" si="27"/>
        <v>13</v>
      </c>
      <c r="E853" s="83">
        <f>VLOOKUP(A853,'[2]Pop commune'!$A$4:$G$3833,6,FALSE)</f>
        <v>13</v>
      </c>
      <c r="F853" s="83">
        <f t="shared" si="28"/>
        <v>174</v>
      </c>
      <c r="G853" s="83">
        <f>VLOOKUP(A853,'[2]Pop commune'!$A$4:$G$3833,4,FALSE)</f>
        <v>174</v>
      </c>
      <c r="H853" s="64">
        <v>89</v>
      </c>
      <c r="I853" s="122">
        <v>890974629</v>
      </c>
      <c r="J853" s="65" t="s">
        <v>1596</v>
      </c>
      <c r="K853" s="121"/>
      <c r="L853" s="103" t="s">
        <v>1597</v>
      </c>
      <c r="M853" s="101" t="s">
        <v>228</v>
      </c>
      <c r="N853" s="65" t="s">
        <v>662</v>
      </c>
      <c r="O853" s="64">
        <v>890000805</v>
      </c>
      <c r="P853" s="94" t="s">
        <v>439</v>
      </c>
      <c r="Q853" s="90">
        <v>1</v>
      </c>
      <c r="X853" s="65" t="s">
        <v>671</v>
      </c>
      <c r="Y853" s="65">
        <f>SUMPRODUCT(('[2]Prog 89'!$C$5:$C$10000=A853)*'[2]Prog 89'!$E$5:$F$10000)</f>
        <v>0</v>
      </c>
      <c r="Z853" s="65">
        <f>SUMPRODUCT(('[2]Prog 89'!$C$5:$C$10000=A853)*'[2]Prog 89'!$G$5:$H$10000)</f>
        <v>2</v>
      </c>
    </row>
    <row r="854" spans="1:26" ht="12.75" customHeight="1" x14ac:dyDescent="0.25">
      <c r="A854" s="64">
        <v>89256</v>
      </c>
      <c r="B854" s="81">
        <f>VLOOKUP(A854,'[2]Pop commune'!$A$4:$G$3833,7,FALSE)</f>
        <v>112.48984198645601</v>
      </c>
      <c r="C854" s="82">
        <f>VLOOKUP(A854,'[2]Pop commune'!$A$4:$H$3833,5,FALSE)</f>
        <v>70.679458239277665</v>
      </c>
      <c r="D854" s="83">
        <f t="shared" si="27"/>
        <v>41.810383747178342</v>
      </c>
      <c r="E854" s="83">
        <f>VLOOKUP(A854,'[2]Pop commune'!$A$4:$G$3833,6,FALSE)</f>
        <v>41.810383747178342</v>
      </c>
      <c r="F854" s="83">
        <f t="shared" si="28"/>
        <v>441</v>
      </c>
      <c r="G854" s="83">
        <f>VLOOKUP(A854,'[2]Pop commune'!$A$4:$G$3833,4,FALSE)</f>
        <v>441</v>
      </c>
      <c r="H854" s="64">
        <v>89</v>
      </c>
      <c r="I854" s="122">
        <v>890974629</v>
      </c>
      <c r="J854" s="65" t="s">
        <v>1598</v>
      </c>
      <c r="K854" s="121"/>
      <c r="L854" s="103" t="s">
        <v>1588</v>
      </c>
      <c r="M854" s="101" t="s">
        <v>228</v>
      </c>
      <c r="N854" s="65" t="s">
        <v>662</v>
      </c>
      <c r="O854" s="64">
        <v>890000805</v>
      </c>
      <c r="P854" s="94" t="s">
        <v>439</v>
      </c>
      <c r="Q854" s="90">
        <v>1</v>
      </c>
      <c r="X854" s="65" t="s">
        <v>671</v>
      </c>
      <c r="Y854" s="65">
        <f>SUMPRODUCT(('[2]Prog 89'!$C$5:$C$10000=A854)*'[2]Prog 89'!$E$5:$F$10000)</f>
        <v>0</v>
      </c>
      <c r="Z854" s="65">
        <f>SUMPRODUCT(('[2]Prog 89'!$C$5:$C$10000=A854)*'[2]Prog 89'!$G$5:$H$10000)</f>
        <v>3</v>
      </c>
    </row>
    <row r="855" spans="1:26" ht="12.75" customHeight="1" x14ac:dyDescent="0.25">
      <c r="A855" s="64">
        <v>89270</v>
      </c>
      <c r="B855" s="81">
        <f>VLOOKUP(A855,'[2]Pop commune'!$A$4:$G$3833,7,FALSE)</f>
        <v>33.992481203007358</v>
      </c>
      <c r="C855" s="82">
        <f>VLOOKUP(A855,'[2]Pop commune'!$A$4:$H$3833,5,FALSE)</f>
        <v>18.54135338345856</v>
      </c>
      <c r="D855" s="83">
        <f t="shared" si="27"/>
        <v>15.4511278195488</v>
      </c>
      <c r="E855" s="83">
        <f>VLOOKUP(A855,'[2]Pop commune'!$A$4:$G$3833,6,FALSE)</f>
        <v>15.4511278195488</v>
      </c>
      <c r="F855" s="83">
        <f t="shared" si="28"/>
        <v>136.99999999999935</v>
      </c>
      <c r="G855" s="83">
        <f>VLOOKUP(A855,'[2]Pop commune'!$A$4:$G$3833,4,FALSE)</f>
        <v>136.99999999999935</v>
      </c>
      <c r="H855" s="64">
        <v>89</v>
      </c>
      <c r="I855" s="122">
        <v>890974629</v>
      </c>
      <c r="J855" s="65" t="s">
        <v>1599</v>
      </c>
      <c r="K855" s="121"/>
      <c r="L855" s="103" t="s">
        <v>1597</v>
      </c>
      <c r="M855" s="101" t="s">
        <v>228</v>
      </c>
      <c r="N855" s="65" t="s">
        <v>662</v>
      </c>
      <c r="O855" s="64">
        <v>890000805</v>
      </c>
      <c r="P855" s="94" t="s">
        <v>439</v>
      </c>
      <c r="Q855" s="90">
        <v>1</v>
      </c>
      <c r="X855" s="65" t="s">
        <v>671</v>
      </c>
      <c r="Y855" s="65">
        <f>SUMPRODUCT(('[2]Prog 89'!$C$5:$C$10000=A855)*'[2]Prog 89'!$E$5:$F$10000)</f>
        <v>1</v>
      </c>
      <c r="Z855" s="65">
        <f>SUMPRODUCT(('[2]Prog 89'!$C$5:$C$10000=A855)*'[2]Prog 89'!$G$5:$H$10000)</f>
        <v>2</v>
      </c>
    </row>
    <row r="856" spans="1:26" ht="12.75" customHeight="1" x14ac:dyDescent="0.25">
      <c r="A856" s="64">
        <v>89426</v>
      </c>
      <c r="B856" s="81">
        <f>VLOOKUP(A856,'[2]Pop commune'!$A$4:$G$3833,7,FALSE)</f>
        <v>69</v>
      </c>
      <c r="C856" s="82">
        <f>VLOOKUP(A856,'[2]Pop commune'!$A$4:$H$3833,5,FALSE)</f>
        <v>46</v>
      </c>
      <c r="D856" s="83">
        <f t="shared" si="27"/>
        <v>23</v>
      </c>
      <c r="E856" s="83">
        <f>VLOOKUP(A856,'[2]Pop commune'!$A$4:$G$3833,6,FALSE)</f>
        <v>23</v>
      </c>
      <c r="F856" s="83">
        <f t="shared" si="28"/>
        <v>384</v>
      </c>
      <c r="G856" s="83">
        <f>VLOOKUP(A856,'[2]Pop commune'!$A$4:$G$3833,4,FALSE)</f>
        <v>384</v>
      </c>
      <c r="H856" s="64">
        <v>89</v>
      </c>
      <c r="I856" s="122">
        <v>890974629</v>
      </c>
      <c r="J856" s="65" t="s">
        <v>1600</v>
      </c>
      <c r="K856" s="121"/>
      <c r="L856" s="103" t="s">
        <v>1588</v>
      </c>
      <c r="M856" s="101" t="s">
        <v>228</v>
      </c>
      <c r="N856" s="65" t="s">
        <v>662</v>
      </c>
      <c r="O856" s="64">
        <v>890000805</v>
      </c>
      <c r="P856" s="94" t="s">
        <v>439</v>
      </c>
      <c r="Q856" s="90">
        <v>1</v>
      </c>
      <c r="X856" s="65" t="s">
        <v>671</v>
      </c>
      <c r="Y856" s="65">
        <f>SUMPRODUCT(('[2]Prog 89'!$C$5:$C$10000=A856)*'[2]Prog 89'!$E$5:$F$10000)</f>
        <v>0</v>
      </c>
      <c r="Z856" s="65">
        <f>SUMPRODUCT(('[2]Prog 89'!$C$5:$C$10000=A856)*'[2]Prog 89'!$G$5:$H$10000)</f>
        <v>1</v>
      </c>
    </row>
    <row r="857" spans="1:26" ht="12.75" customHeight="1" x14ac:dyDescent="0.25">
      <c r="A857" s="64">
        <v>89478</v>
      </c>
      <c r="B857" s="81">
        <f>VLOOKUP(A857,'[2]Pop commune'!$A$4:$G$3833,7,FALSE)</f>
        <v>268</v>
      </c>
      <c r="C857" s="82">
        <f>VLOOKUP(A857,'[2]Pop commune'!$A$4:$H$3833,5,FALSE)</f>
        <v>184</v>
      </c>
      <c r="D857" s="83">
        <f t="shared" si="27"/>
        <v>84</v>
      </c>
      <c r="E857" s="83">
        <f>VLOOKUP(A857,'[2]Pop commune'!$A$4:$G$3833,6,FALSE)</f>
        <v>84</v>
      </c>
      <c r="F857" s="83">
        <f t="shared" si="28"/>
        <v>950</v>
      </c>
      <c r="G857" s="83">
        <f>VLOOKUP(A857,'[2]Pop commune'!$A$4:$G$3833,4,FALSE)</f>
        <v>950</v>
      </c>
      <c r="H857" s="64">
        <v>89</v>
      </c>
      <c r="I857" s="122">
        <v>890974629</v>
      </c>
      <c r="J857" s="65" t="s">
        <v>1601</v>
      </c>
      <c r="K857" s="121"/>
      <c r="L857" s="103" t="s">
        <v>1588</v>
      </c>
      <c r="M857" s="101" t="s">
        <v>228</v>
      </c>
      <c r="N857" s="65" t="s">
        <v>662</v>
      </c>
      <c r="O857" s="64">
        <v>890000805</v>
      </c>
      <c r="P857" s="94" t="s">
        <v>439</v>
      </c>
      <c r="Q857" s="90">
        <v>1</v>
      </c>
      <c r="X857" s="65" t="s">
        <v>671</v>
      </c>
      <c r="Y857" s="65">
        <f>SUMPRODUCT(('[2]Prog 89'!$C$5:$C$10000=A857)*'[2]Prog 89'!$E$5:$F$10000)</f>
        <v>1</v>
      </c>
      <c r="Z857" s="65">
        <f>SUMPRODUCT(('[2]Prog 89'!$C$5:$C$10000=A857)*'[2]Prog 89'!$G$5:$H$10000)</f>
        <v>6</v>
      </c>
    </row>
    <row r="858" spans="1:26" ht="12.75" customHeight="1" x14ac:dyDescent="0.25">
      <c r="A858" s="64">
        <v>89479</v>
      </c>
      <c r="B858" s="81">
        <f>VLOOKUP(A858,'[2]Pop commune'!$A$4:$G$3833,7,FALSE)</f>
        <v>90.142348754448449</v>
      </c>
      <c r="C858" s="82">
        <f>VLOOKUP(A858,'[2]Pop commune'!$A$4:$H$3833,5,FALSE)</f>
        <v>59.387900355871921</v>
      </c>
      <c r="D858" s="83">
        <f t="shared" si="27"/>
        <v>30.754448398576528</v>
      </c>
      <c r="E858" s="83">
        <f>VLOOKUP(A858,'[2]Pop commune'!$A$4:$G$3833,6,FALSE)</f>
        <v>30.754448398576528</v>
      </c>
      <c r="F858" s="83">
        <f t="shared" si="28"/>
        <v>298</v>
      </c>
      <c r="G858" s="83">
        <f>VLOOKUP(A858,'[2]Pop commune'!$A$4:$G$3833,4,FALSE)</f>
        <v>298</v>
      </c>
      <c r="H858" s="64">
        <v>89</v>
      </c>
      <c r="I858" s="122">
        <v>890974629</v>
      </c>
      <c r="J858" s="65" t="s">
        <v>1602</v>
      </c>
      <c r="K858" s="121"/>
      <c r="L858" s="103" t="s">
        <v>1588</v>
      </c>
      <c r="M858" s="101" t="s">
        <v>228</v>
      </c>
      <c r="N858" s="65" t="s">
        <v>662</v>
      </c>
      <c r="O858" s="64">
        <v>890000805</v>
      </c>
      <c r="P858" s="94" t="s">
        <v>439</v>
      </c>
      <c r="Q858" s="90">
        <v>1</v>
      </c>
      <c r="X858" s="65" t="s">
        <v>671</v>
      </c>
      <c r="Y858" s="65">
        <f>SUMPRODUCT(('[2]Prog 89'!$C$5:$C$10000=A858)*'[2]Prog 89'!$E$5:$F$10000)</f>
        <v>1</v>
      </c>
      <c r="Z858" s="65">
        <f>SUMPRODUCT(('[2]Prog 89'!$C$5:$C$10000=A858)*'[2]Prog 89'!$G$5:$H$10000)</f>
        <v>1</v>
      </c>
    </row>
    <row r="859" spans="1:26" ht="12.75" customHeight="1" x14ac:dyDescent="0.25">
      <c r="A859" s="64">
        <v>58020</v>
      </c>
      <c r="B859" s="81">
        <f>VLOOKUP(A859,'[2]Pop commune'!$A$4:$G$3833,7,FALSE)</f>
        <v>61.030534351145057</v>
      </c>
      <c r="C859" s="82">
        <f>VLOOKUP(A859,'[2]Pop commune'!$A$4:$H$3833,5,FALSE)</f>
        <v>51.64122137404582</v>
      </c>
      <c r="D859" s="83">
        <f t="shared" si="27"/>
        <v>9.3893129770992392</v>
      </c>
      <c r="E859" s="83">
        <f>VLOOKUP(A859,'[2]Pop commune'!$A$4:$G$3833,6,FALSE)</f>
        <v>9.3893129770992392</v>
      </c>
      <c r="F859" s="83">
        <f t="shared" si="28"/>
        <v>246</v>
      </c>
      <c r="G859" s="83">
        <f>VLOOKUP(A859,'[2]Pop commune'!$A$4:$G$3833,4,FALSE)</f>
        <v>246</v>
      </c>
      <c r="H859" s="64">
        <v>58</v>
      </c>
      <c r="I859" s="122">
        <v>580972214</v>
      </c>
      <c r="J859" s="65" t="s">
        <v>1603</v>
      </c>
      <c r="K859" s="121" t="s">
        <v>4807</v>
      </c>
      <c r="L859" s="103" t="s">
        <v>1604</v>
      </c>
      <c r="M859" s="65" t="s">
        <v>1605</v>
      </c>
      <c r="N859" s="65" t="s">
        <v>662</v>
      </c>
      <c r="O859" s="64">
        <v>580000685</v>
      </c>
      <c r="P859" s="94" t="s">
        <v>336</v>
      </c>
      <c r="Q859" s="90">
        <v>1</v>
      </c>
      <c r="R859" s="65">
        <v>40</v>
      </c>
      <c r="S859" s="65">
        <v>40</v>
      </c>
      <c r="T859" s="65">
        <v>3</v>
      </c>
      <c r="U859" s="65">
        <v>3</v>
      </c>
      <c r="X859" s="65" t="s">
        <v>671</v>
      </c>
      <c r="Y859" s="65">
        <f>SUMPRODUCT(('[2]Prog 89'!$C$5:$C$10000=A859)*'[2]Prog 89'!$E$5:$F$10000)</f>
        <v>0</v>
      </c>
      <c r="Z859" s="65">
        <f>SUMPRODUCT(('[2]Prog 89'!$C$5:$C$10000=A859)*'[2]Prog 89'!$G$5:$H$10000)</f>
        <v>0</v>
      </c>
    </row>
    <row r="860" spans="1:26" ht="12.75" customHeight="1" x14ac:dyDescent="0.25">
      <c r="A860" s="64">
        <v>58025</v>
      </c>
      <c r="B860" s="81">
        <f>VLOOKUP(A860,'[2]Pop commune'!$A$4:$G$3833,7,FALSE)</f>
        <v>42.72093023255816</v>
      </c>
      <c r="C860" s="82">
        <f>VLOOKUP(A860,'[2]Pop commune'!$A$4:$H$3833,5,FALSE)</f>
        <v>23.302325581395358</v>
      </c>
      <c r="D860" s="83">
        <f t="shared" si="27"/>
        <v>19.418604651162799</v>
      </c>
      <c r="E860" s="83">
        <f>VLOOKUP(A860,'[2]Pop commune'!$A$4:$G$3833,6,FALSE)</f>
        <v>19.418604651162799</v>
      </c>
      <c r="F860" s="83">
        <f t="shared" si="28"/>
        <v>167</v>
      </c>
      <c r="G860" s="83">
        <f>VLOOKUP(A860,'[2]Pop commune'!$A$4:$G$3833,4,FALSE)</f>
        <v>167</v>
      </c>
      <c r="H860" s="64">
        <v>58</v>
      </c>
      <c r="I860" s="126">
        <v>580972214</v>
      </c>
      <c r="J860" s="65" t="s">
        <v>1606</v>
      </c>
      <c r="K860" s="121"/>
      <c r="L860" s="103" t="s">
        <v>1145</v>
      </c>
      <c r="M860" s="110" t="s">
        <v>1605</v>
      </c>
      <c r="N860" s="110" t="s">
        <v>662</v>
      </c>
      <c r="O860" s="111">
        <v>580000685</v>
      </c>
      <c r="P860" s="112" t="s">
        <v>336</v>
      </c>
      <c r="Q860" s="90">
        <v>1</v>
      </c>
      <c r="X860" s="65" t="s">
        <v>671</v>
      </c>
      <c r="Y860" s="65">
        <f>SUMPRODUCT(('[2]Prog 89'!$C$5:$C$10000=A860)*'[2]Prog 89'!$E$5:$F$10000)</f>
        <v>0</v>
      </c>
      <c r="Z860" s="65">
        <f>SUMPRODUCT(('[2]Prog 89'!$C$5:$C$10000=A860)*'[2]Prog 89'!$G$5:$H$10000)</f>
        <v>0</v>
      </c>
    </row>
    <row r="861" spans="1:26" ht="12.75" customHeight="1" x14ac:dyDescent="0.25">
      <c r="A861" s="64">
        <v>58055</v>
      </c>
      <c r="B861" s="81">
        <f>VLOOKUP(A861,'[2]Pop commune'!$A$4:$G$3833,7,FALSE)</f>
        <v>287.64969320533794</v>
      </c>
      <c r="C861" s="82">
        <f>VLOOKUP(A861,'[2]Pop commune'!$A$4:$H$3833,5,FALSE)</f>
        <v>185.77376019511411</v>
      </c>
      <c r="D861" s="83">
        <f t="shared" si="27"/>
        <v>101.87593301022386</v>
      </c>
      <c r="E861" s="83">
        <f>VLOOKUP(A861,'[2]Pop commune'!$A$4:$G$3833,6,FALSE)</f>
        <v>101.87593301022386</v>
      </c>
      <c r="F861" s="83">
        <f t="shared" si="28"/>
        <v>825</v>
      </c>
      <c r="G861" s="83">
        <f>VLOOKUP(A861,'[2]Pop commune'!$A$4:$G$3833,4,FALSE)</f>
        <v>825</v>
      </c>
      <c r="H861" s="64">
        <v>58</v>
      </c>
      <c r="I861" s="122">
        <v>580972214</v>
      </c>
      <c r="J861" s="65" t="s">
        <v>1607</v>
      </c>
      <c r="K861" s="121"/>
      <c r="L861" s="103" t="s">
        <v>1604</v>
      </c>
      <c r="M861" s="65" t="s">
        <v>1605</v>
      </c>
      <c r="N861" s="65" t="s">
        <v>662</v>
      </c>
      <c r="O861" s="64">
        <v>580000685</v>
      </c>
      <c r="P861" s="94" t="s">
        <v>336</v>
      </c>
      <c r="Q861" s="90">
        <v>1</v>
      </c>
      <c r="X861" s="65" t="s">
        <v>671</v>
      </c>
      <c r="Y861" s="65">
        <f>SUMPRODUCT(('[2]Prog 89'!$C$5:$C$10000=A861)*'[2]Prog 89'!$E$5:$F$10000)</f>
        <v>0</v>
      </c>
      <c r="Z861" s="65">
        <f>SUMPRODUCT(('[2]Prog 89'!$C$5:$C$10000=A861)*'[2]Prog 89'!$G$5:$H$10000)</f>
        <v>0</v>
      </c>
    </row>
    <row r="862" spans="1:26" ht="12.75" customHeight="1" x14ac:dyDescent="0.25">
      <c r="A862" s="64">
        <v>58060</v>
      </c>
      <c r="B862" s="81">
        <f>VLOOKUP(A862,'[2]Pop commune'!$A$4:$G$3833,7,FALSE)</f>
        <v>207.57425742574247</v>
      </c>
      <c r="C862" s="82">
        <f>VLOOKUP(A862,'[2]Pop commune'!$A$4:$H$3833,5,FALSE)</f>
        <v>131.46369636963689</v>
      </c>
      <c r="D862" s="83">
        <f t="shared" si="27"/>
        <v>76.110561056105581</v>
      </c>
      <c r="E862" s="83">
        <f>VLOOKUP(A862,'[2]Pop commune'!$A$4:$G$3833,6,FALSE)</f>
        <v>76.110561056105581</v>
      </c>
      <c r="F862" s="83">
        <f t="shared" si="28"/>
        <v>599</v>
      </c>
      <c r="G862" s="83">
        <f>VLOOKUP(A862,'[2]Pop commune'!$A$4:$G$3833,4,FALSE)</f>
        <v>599</v>
      </c>
      <c r="H862" s="64">
        <v>58</v>
      </c>
      <c r="I862" s="122">
        <v>580972214</v>
      </c>
      <c r="J862" s="65" t="s">
        <v>1608</v>
      </c>
      <c r="K862" s="121"/>
      <c r="L862" s="103" t="s">
        <v>1609</v>
      </c>
      <c r="M862" s="65" t="s">
        <v>1605</v>
      </c>
      <c r="N862" s="65" t="s">
        <v>662</v>
      </c>
      <c r="O862" s="64">
        <v>580000685</v>
      </c>
      <c r="P862" s="94" t="s">
        <v>336</v>
      </c>
      <c r="Q862" s="90">
        <v>1</v>
      </c>
      <c r="X862" s="65" t="s">
        <v>671</v>
      </c>
      <c r="Y862" s="65">
        <f>SUMPRODUCT(('[2]Prog 89'!$C$5:$C$10000=A862)*'[2]Prog 89'!$E$5:$F$10000)</f>
        <v>0</v>
      </c>
      <c r="Z862" s="65">
        <f>SUMPRODUCT(('[2]Prog 89'!$C$5:$C$10000=A862)*'[2]Prog 89'!$G$5:$H$10000)</f>
        <v>0</v>
      </c>
    </row>
    <row r="863" spans="1:26" ht="12.75" customHeight="1" x14ac:dyDescent="0.25">
      <c r="A863" s="64">
        <v>58087</v>
      </c>
      <c r="B863" s="81">
        <f>VLOOKUP(A863,'[2]Pop commune'!$A$4:$G$3833,7,FALSE)</f>
        <v>206.67493969351341</v>
      </c>
      <c r="C863" s="82">
        <f>VLOOKUP(A863,'[2]Pop commune'!$A$4:$H$3833,5,FALSE)</f>
        <v>131.16151707453611</v>
      </c>
      <c r="D863" s="83">
        <f t="shared" si="27"/>
        <v>75.513422618977302</v>
      </c>
      <c r="E863" s="83">
        <f>VLOOKUP(A863,'[2]Pop commune'!$A$4:$G$3833,6,FALSE)</f>
        <v>75.513422618977302</v>
      </c>
      <c r="F863" s="83">
        <f t="shared" si="28"/>
        <v>777</v>
      </c>
      <c r="G863" s="83">
        <f>VLOOKUP(A863,'[2]Pop commune'!$A$4:$G$3833,4,FALSE)</f>
        <v>777</v>
      </c>
      <c r="H863" s="64">
        <v>58</v>
      </c>
      <c r="I863" s="122">
        <v>580972214</v>
      </c>
      <c r="J863" s="65" t="s">
        <v>1610</v>
      </c>
      <c r="K863" s="121"/>
      <c r="L863" s="103" t="s">
        <v>1611</v>
      </c>
      <c r="M863" s="65" t="s">
        <v>1605</v>
      </c>
      <c r="N863" s="65" t="s">
        <v>662</v>
      </c>
      <c r="O863" s="64">
        <v>580000685</v>
      </c>
      <c r="P863" s="94" t="s">
        <v>336</v>
      </c>
      <c r="Q863" s="90">
        <v>1</v>
      </c>
      <c r="X863" s="65" t="s">
        <v>671</v>
      </c>
      <c r="Y863" s="65">
        <f>SUMPRODUCT(('[2]Prog 89'!$C$5:$C$10000=A863)*'[2]Prog 89'!$E$5:$F$10000)</f>
        <v>0</v>
      </c>
      <c r="Z863" s="65">
        <f>SUMPRODUCT(('[2]Prog 89'!$C$5:$C$10000=A863)*'[2]Prog 89'!$G$5:$H$10000)</f>
        <v>0</v>
      </c>
    </row>
    <row r="864" spans="1:26" ht="12.75" customHeight="1" x14ac:dyDescent="0.25">
      <c r="A864" s="64">
        <v>58095</v>
      </c>
      <c r="B864" s="81">
        <f>VLOOKUP(A864,'[2]Pop commune'!$A$4:$G$3833,7,FALSE)</f>
        <v>2160</v>
      </c>
      <c r="C864" s="82">
        <f>VLOOKUP(A864,'[2]Pop commune'!$A$4:$H$3833,5,FALSE)</f>
        <v>1095</v>
      </c>
      <c r="D864" s="83">
        <f t="shared" si="27"/>
        <v>1065</v>
      </c>
      <c r="E864" s="83">
        <f>VLOOKUP(A864,'[2]Pop commune'!$A$4:$G$3833,6,FALSE)</f>
        <v>1065</v>
      </c>
      <c r="F864" s="83">
        <f t="shared" si="28"/>
        <v>5689</v>
      </c>
      <c r="G864" s="83">
        <f>VLOOKUP(A864,'[2]Pop commune'!$A$4:$G$3833,4,FALSE)</f>
        <v>5689</v>
      </c>
      <c r="H864" s="64">
        <v>58</v>
      </c>
      <c r="I864" s="122">
        <v>580972214</v>
      </c>
      <c r="J864" s="65" t="s">
        <v>1612</v>
      </c>
      <c r="K864" s="121"/>
      <c r="L864" s="103" t="s">
        <v>1604</v>
      </c>
      <c r="M864" s="65" t="s">
        <v>1605</v>
      </c>
      <c r="N864" s="65" t="s">
        <v>662</v>
      </c>
      <c r="O864" s="64">
        <v>580000685</v>
      </c>
      <c r="P864" s="94" t="s">
        <v>336</v>
      </c>
      <c r="Q864" s="90">
        <v>1</v>
      </c>
      <c r="X864" s="65" t="s">
        <v>671</v>
      </c>
      <c r="Y864" s="65">
        <f>SUMPRODUCT(('[2]Prog 89'!$C$5:$C$10000=A864)*'[2]Prog 89'!$E$5:$F$10000)</f>
        <v>0</v>
      </c>
      <c r="Z864" s="65">
        <f>SUMPRODUCT(('[2]Prog 89'!$C$5:$C$10000=A864)*'[2]Prog 89'!$G$5:$H$10000)</f>
        <v>0</v>
      </c>
    </row>
    <row r="865" spans="1:26" ht="12.75" customHeight="1" x14ac:dyDescent="0.25">
      <c r="A865" s="64">
        <v>58096</v>
      </c>
      <c r="B865" s="81">
        <f>VLOOKUP(A865,'[2]Pop commune'!$A$4:$G$3833,7,FALSE)</f>
        <v>138.15873015873072</v>
      </c>
      <c r="C865" s="82">
        <f>VLOOKUP(A865,'[2]Pop commune'!$A$4:$H$3833,5,FALSE)</f>
        <v>88.380952380952735</v>
      </c>
      <c r="D865" s="83">
        <f t="shared" si="27"/>
        <v>49.777777777777978</v>
      </c>
      <c r="E865" s="83">
        <f>VLOOKUP(A865,'[2]Pop commune'!$A$4:$G$3833,6,FALSE)</f>
        <v>49.777777777777978</v>
      </c>
      <c r="F865" s="83">
        <f t="shared" si="28"/>
        <v>512.00000000000205</v>
      </c>
      <c r="G865" s="83">
        <f>VLOOKUP(A865,'[2]Pop commune'!$A$4:$G$3833,4,FALSE)</f>
        <v>512.00000000000205</v>
      </c>
      <c r="H865" s="64">
        <v>58</v>
      </c>
      <c r="I865" s="122">
        <v>580972214</v>
      </c>
      <c r="J865" s="65" t="s">
        <v>1613</v>
      </c>
      <c r="K865" s="121"/>
      <c r="L865" s="103" t="s">
        <v>1604</v>
      </c>
      <c r="M865" s="65" t="s">
        <v>1605</v>
      </c>
      <c r="N865" s="65" t="s">
        <v>662</v>
      </c>
      <c r="O865" s="64">
        <v>580000685</v>
      </c>
      <c r="P865" s="94" t="s">
        <v>336</v>
      </c>
      <c r="Q865" s="90">
        <v>1</v>
      </c>
      <c r="X865" s="65" t="s">
        <v>671</v>
      </c>
      <c r="Y865" s="65">
        <f>SUMPRODUCT(('[2]Prog 89'!$C$5:$C$10000=A865)*'[2]Prog 89'!$E$5:$F$10000)</f>
        <v>0</v>
      </c>
      <c r="Z865" s="65">
        <f>SUMPRODUCT(('[2]Prog 89'!$C$5:$C$10000=A865)*'[2]Prog 89'!$G$5:$H$10000)</f>
        <v>0</v>
      </c>
    </row>
    <row r="866" spans="1:26" ht="12.75" customHeight="1" x14ac:dyDescent="0.25">
      <c r="A866" s="64">
        <v>58104</v>
      </c>
      <c r="B866" s="81">
        <f>VLOOKUP(A866,'[2]Pop commune'!$A$4:$G$3833,7,FALSE)</f>
        <v>400</v>
      </c>
      <c r="C866" s="82">
        <f>VLOOKUP(A866,'[2]Pop commune'!$A$4:$H$3833,5,FALSE)</f>
        <v>226</v>
      </c>
      <c r="D866" s="83">
        <f t="shared" si="27"/>
        <v>174</v>
      </c>
      <c r="E866" s="83">
        <f>VLOOKUP(A866,'[2]Pop commune'!$A$4:$G$3833,6,FALSE)</f>
        <v>174</v>
      </c>
      <c r="F866" s="83">
        <f t="shared" si="28"/>
        <v>1380</v>
      </c>
      <c r="G866" s="83">
        <f>VLOOKUP(A866,'[2]Pop commune'!$A$4:$G$3833,4,FALSE)</f>
        <v>1380</v>
      </c>
      <c r="H866" s="64">
        <v>58</v>
      </c>
      <c r="I866" s="122">
        <v>580972214</v>
      </c>
      <c r="J866" s="65" t="s">
        <v>1614</v>
      </c>
      <c r="K866" s="121"/>
      <c r="L866" s="103" t="s">
        <v>1611</v>
      </c>
      <c r="M866" s="65" t="s">
        <v>1605</v>
      </c>
      <c r="N866" s="65" t="s">
        <v>662</v>
      </c>
      <c r="O866" s="64">
        <v>580000685</v>
      </c>
      <c r="P866" s="94" t="s">
        <v>336</v>
      </c>
      <c r="Q866" s="90">
        <v>1</v>
      </c>
      <c r="X866" s="65" t="s">
        <v>671</v>
      </c>
      <c r="Y866" s="65">
        <f>SUMPRODUCT(('[2]Prog 89'!$C$5:$C$10000=A866)*'[2]Prog 89'!$E$5:$F$10000)</f>
        <v>0</v>
      </c>
      <c r="Z866" s="65">
        <f>SUMPRODUCT(('[2]Prog 89'!$C$5:$C$10000=A866)*'[2]Prog 89'!$G$5:$H$10000)</f>
        <v>0</v>
      </c>
    </row>
    <row r="867" spans="1:26" ht="12.75" customHeight="1" x14ac:dyDescent="0.25">
      <c r="A867" s="64">
        <v>58105</v>
      </c>
      <c r="B867" s="81">
        <f>VLOOKUP(A867,'[2]Pop commune'!$A$4:$G$3833,7,FALSE)</f>
        <v>64.901408450703997</v>
      </c>
      <c r="C867" s="82">
        <f>VLOOKUP(A867,'[2]Pop commune'!$A$4:$H$3833,5,FALSE)</f>
        <v>47.661971830985749</v>
      </c>
      <c r="D867" s="83">
        <f t="shared" si="27"/>
        <v>17.239436619718248</v>
      </c>
      <c r="E867" s="83">
        <f>VLOOKUP(A867,'[2]Pop commune'!$A$4:$G$3833,6,FALSE)</f>
        <v>17.239436619718248</v>
      </c>
      <c r="F867" s="83">
        <f t="shared" si="28"/>
        <v>359.99999999999875</v>
      </c>
      <c r="G867" s="83">
        <f>VLOOKUP(A867,'[2]Pop commune'!$A$4:$G$3833,4,FALSE)</f>
        <v>359.99999999999875</v>
      </c>
      <c r="H867" s="64">
        <v>58</v>
      </c>
      <c r="I867" s="126">
        <v>580972214</v>
      </c>
      <c r="J867" s="65" t="s">
        <v>1615</v>
      </c>
      <c r="K867" s="121"/>
      <c r="L867" s="103" t="s">
        <v>1145</v>
      </c>
      <c r="M867" s="110" t="s">
        <v>1605</v>
      </c>
      <c r="N867" s="110" t="s">
        <v>662</v>
      </c>
      <c r="O867" s="111">
        <v>580000685</v>
      </c>
      <c r="P867" s="112" t="s">
        <v>336</v>
      </c>
      <c r="Q867" s="90">
        <v>1</v>
      </c>
      <c r="X867" s="65" t="s">
        <v>671</v>
      </c>
      <c r="Y867" s="65">
        <f>SUMPRODUCT(('[2]Prog 89'!$C$5:$C$10000=A867)*'[2]Prog 89'!$E$5:$F$10000)</f>
        <v>0</v>
      </c>
      <c r="Z867" s="65">
        <f>SUMPRODUCT(('[2]Prog 89'!$C$5:$C$10000=A867)*'[2]Prog 89'!$G$5:$H$10000)</f>
        <v>0</v>
      </c>
    </row>
    <row r="868" spans="1:26" ht="12.75" customHeight="1" x14ac:dyDescent="0.25">
      <c r="A868" s="64">
        <v>58115</v>
      </c>
      <c r="B868" s="81">
        <f>VLOOKUP(A868,'[2]Pop commune'!$A$4:$G$3833,7,FALSE)</f>
        <v>62.22540983606558</v>
      </c>
      <c r="C868" s="82">
        <f>VLOOKUP(A868,'[2]Pop commune'!$A$4:$H$3833,5,FALSE)</f>
        <v>42.471311475409841</v>
      </c>
      <c r="D868" s="83">
        <f t="shared" si="27"/>
        <v>19.754098360655739</v>
      </c>
      <c r="E868" s="83">
        <f>VLOOKUP(A868,'[2]Pop commune'!$A$4:$G$3833,6,FALSE)</f>
        <v>19.754098360655739</v>
      </c>
      <c r="F868" s="83">
        <f t="shared" si="28"/>
        <v>241</v>
      </c>
      <c r="G868" s="83">
        <f>VLOOKUP(A868,'[2]Pop commune'!$A$4:$G$3833,4,FALSE)</f>
        <v>241</v>
      </c>
      <c r="H868" s="64">
        <v>58</v>
      </c>
      <c r="I868" s="122">
        <v>580972214</v>
      </c>
      <c r="J868" s="65" t="s">
        <v>1616</v>
      </c>
      <c r="K868" s="121"/>
      <c r="L868" s="103" t="s">
        <v>1604</v>
      </c>
      <c r="M868" s="65" t="s">
        <v>1605</v>
      </c>
      <c r="N868" s="65" t="s">
        <v>662</v>
      </c>
      <c r="O868" s="64">
        <v>580000685</v>
      </c>
      <c r="P868" s="94" t="s">
        <v>336</v>
      </c>
      <c r="Q868" s="90">
        <v>1</v>
      </c>
      <c r="X868" s="65" t="s">
        <v>671</v>
      </c>
      <c r="Y868" s="65">
        <f>SUMPRODUCT(('[2]Prog 89'!$C$5:$C$10000=A868)*'[2]Prog 89'!$E$5:$F$10000)</f>
        <v>0</v>
      </c>
      <c r="Z868" s="65">
        <f>SUMPRODUCT(('[2]Prog 89'!$C$5:$C$10000=A868)*'[2]Prog 89'!$G$5:$H$10000)</f>
        <v>0</v>
      </c>
    </row>
    <row r="869" spans="1:26" ht="12.75" customHeight="1" x14ac:dyDescent="0.25">
      <c r="A869" s="64">
        <v>58137</v>
      </c>
      <c r="B869" s="81">
        <f>VLOOKUP(A869,'[2]Pop commune'!$A$4:$G$3833,7,FALSE)</f>
        <v>18</v>
      </c>
      <c r="C869" s="82">
        <f>VLOOKUP(A869,'[2]Pop commune'!$A$4:$H$3833,5,FALSE)</f>
        <v>6</v>
      </c>
      <c r="D869" s="83">
        <f t="shared" si="27"/>
        <v>12</v>
      </c>
      <c r="E869" s="83">
        <f>VLOOKUP(A869,'[2]Pop commune'!$A$4:$G$3833,6,FALSE)</f>
        <v>12</v>
      </c>
      <c r="F869" s="83">
        <f t="shared" si="28"/>
        <v>55</v>
      </c>
      <c r="G869" s="83">
        <f>VLOOKUP(A869,'[2]Pop commune'!$A$4:$G$3833,4,FALSE)</f>
        <v>55</v>
      </c>
      <c r="H869" s="64">
        <v>58</v>
      </c>
      <c r="I869" s="122">
        <v>580972214</v>
      </c>
      <c r="J869" s="65" t="s">
        <v>1617</v>
      </c>
      <c r="K869" s="121"/>
      <c r="L869" s="103" t="s">
        <v>1611</v>
      </c>
      <c r="M869" s="101" t="s">
        <v>1605</v>
      </c>
      <c r="N869" s="65" t="s">
        <v>662</v>
      </c>
      <c r="O869" s="64">
        <v>580000685</v>
      </c>
      <c r="P869" s="94" t="s">
        <v>336</v>
      </c>
      <c r="Q869" s="90">
        <v>1</v>
      </c>
      <c r="X869" s="65" t="s">
        <v>671</v>
      </c>
      <c r="Y869" s="65">
        <f>SUMPRODUCT(('[2]Prog 89'!$C$5:$C$10000=A869)*'[2]Prog 89'!$E$5:$F$10000)</f>
        <v>0</v>
      </c>
      <c r="Z869" s="65">
        <f>SUMPRODUCT(('[2]Prog 89'!$C$5:$C$10000=A869)*'[2]Prog 89'!$G$5:$H$10000)</f>
        <v>0</v>
      </c>
    </row>
    <row r="870" spans="1:26" ht="12.75" customHeight="1" x14ac:dyDescent="0.25">
      <c r="A870" s="64">
        <v>58146</v>
      </c>
      <c r="B870" s="81">
        <f>VLOOKUP(A870,'[2]Pop commune'!$A$4:$G$3833,7,FALSE)</f>
        <v>319</v>
      </c>
      <c r="C870" s="82">
        <f>VLOOKUP(A870,'[2]Pop commune'!$A$4:$H$3833,5,FALSE)</f>
        <v>167</v>
      </c>
      <c r="D870" s="83">
        <f t="shared" si="27"/>
        <v>152</v>
      </c>
      <c r="E870" s="83">
        <f>VLOOKUP(A870,'[2]Pop commune'!$A$4:$G$3833,6,FALSE)</f>
        <v>152</v>
      </c>
      <c r="F870" s="83">
        <f t="shared" si="28"/>
        <v>1005</v>
      </c>
      <c r="G870" s="83">
        <f>VLOOKUP(A870,'[2]Pop commune'!$A$4:$G$3833,4,FALSE)</f>
        <v>1005</v>
      </c>
      <c r="H870" s="64">
        <v>58</v>
      </c>
      <c r="I870" s="122">
        <v>580972214</v>
      </c>
      <c r="J870" s="65" t="s">
        <v>1618</v>
      </c>
      <c r="K870" s="121"/>
      <c r="L870" s="103" t="s">
        <v>1611</v>
      </c>
      <c r="M870" s="101" t="s">
        <v>1605</v>
      </c>
      <c r="N870" s="65" t="s">
        <v>662</v>
      </c>
      <c r="O870" s="64">
        <v>580000685</v>
      </c>
      <c r="P870" s="94" t="s">
        <v>336</v>
      </c>
      <c r="Q870" s="90">
        <v>1</v>
      </c>
      <c r="X870" s="65" t="s">
        <v>671</v>
      </c>
      <c r="Y870" s="65">
        <f>SUMPRODUCT(('[2]Prog 89'!$C$5:$C$10000=A870)*'[2]Prog 89'!$E$5:$F$10000)</f>
        <v>0</v>
      </c>
      <c r="Z870" s="65">
        <f>SUMPRODUCT(('[2]Prog 89'!$C$5:$C$10000=A870)*'[2]Prog 89'!$G$5:$H$10000)</f>
        <v>0</v>
      </c>
    </row>
    <row r="871" spans="1:26" ht="12.75" customHeight="1" x14ac:dyDescent="0.25">
      <c r="A871" s="64">
        <v>58192</v>
      </c>
      <c r="B871" s="81">
        <f>VLOOKUP(A871,'[2]Pop commune'!$A$4:$G$3833,7,FALSE)</f>
        <v>74.990151623139198</v>
      </c>
      <c r="C871" s="82">
        <f>VLOOKUP(A871,'[2]Pop commune'!$A$4:$H$3833,5,FALSE)</f>
        <v>48.002611724250237</v>
      </c>
      <c r="D871" s="83">
        <f t="shared" si="27"/>
        <v>26.987539898888961</v>
      </c>
      <c r="E871" s="83">
        <f>VLOOKUP(A871,'[2]Pop commune'!$A$4:$G$3833,6,FALSE)</f>
        <v>26.987539898888961</v>
      </c>
      <c r="F871" s="83">
        <f t="shared" si="28"/>
        <v>255.99999999999949</v>
      </c>
      <c r="G871" s="83">
        <f>VLOOKUP(A871,'[2]Pop commune'!$A$4:$G$3833,4,FALSE)</f>
        <v>255.99999999999949</v>
      </c>
      <c r="H871" s="64">
        <v>58</v>
      </c>
      <c r="I871" s="122">
        <v>580972214</v>
      </c>
      <c r="J871" s="65" t="s">
        <v>1619</v>
      </c>
      <c r="K871" s="121"/>
      <c r="L871" s="103" t="s">
        <v>1611</v>
      </c>
      <c r="M871" s="101" t="s">
        <v>1605</v>
      </c>
      <c r="N871" s="65" t="s">
        <v>662</v>
      </c>
      <c r="O871" s="64">
        <v>580000685</v>
      </c>
      <c r="P871" s="94" t="s">
        <v>336</v>
      </c>
      <c r="Q871" s="90">
        <v>1</v>
      </c>
      <c r="X871" s="65" t="s">
        <v>671</v>
      </c>
      <c r="Y871" s="65">
        <f>SUMPRODUCT(('[2]Prog 89'!$C$5:$C$10000=A871)*'[2]Prog 89'!$E$5:$F$10000)</f>
        <v>0</v>
      </c>
      <c r="Z871" s="65">
        <f>SUMPRODUCT(('[2]Prog 89'!$C$5:$C$10000=A871)*'[2]Prog 89'!$G$5:$H$10000)</f>
        <v>0</v>
      </c>
    </row>
    <row r="872" spans="1:26" ht="12.75" customHeight="1" x14ac:dyDescent="0.25">
      <c r="A872" s="64">
        <v>58241</v>
      </c>
      <c r="B872" s="81">
        <f>VLOOKUP(A872,'[2]Pop commune'!$A$4:$G$3833,7,FALSE)</f>
        <v>117.33913043478287</v>
      </c>
      <c r="C872" s="82">
        <f>VLOOKUP(A872,'[2]Pop commune'!$A$4:$H$3833,5,FALSE)</f>
        <v>75.217391304347998</v>
      </c>
      <c r="D872" s="83">
        <f t="shared" si="27"/>
        <v>42.121739130434882</v>
      </c>
      <c r="E872" s="83">
        <f>VLOOKUP(A872,'[2]Pop commune'!$A$4:$G$3833,6,FALSE)</f>
        <v>42.121739130434882</v>
      </c>
      <c r="F872" s="83">
        <f t="shared" si="28"/>
        <v>346.0000000000008</v>
      </c>
      <c r="G872" s="83">
        <f>VLOOKUP(A872,'[2]Pop commune'!$A$4:$G$3833,4,FALSE)</f>
        <v>346.0000000000008</v>
      </c>
      <c r="H872" s="64">
        <v>58</v>
      </c>
      <c r="I872" s="122">
        <v>580972214</v>
      </c>
      <c r="J872" s="65" t="s">
        <v>1620</v>
      </c>
      <c r="K872" s="121"/>
      <c r="L872" s="103" t="s">
        <v>1604</v>
      </c>
      <c r="M872" s="101" t="s">
        <v>1605</v>
      </c>
      <c r="N872" s="65" t="s">
        <v>662</v>
      </c>
      <c r="O872" s="64">
        <v>580000685</v>
      </c>
      <c r="P872" s="94" t="s">
        <v>336</v>
      </c>
      <c r="Q872" s="90">
        <v>1</v>
      </c>
      <c r="X872" s="65" t="s">
        <v>671</v>
      </c>
      <c r="Y872" s="65">
        <f>SUMPRODUCT(('[2]Prog 89'!$C$5:$C$10000=A872)*'[2]Prog 89'!$E$5:$F$10000)</f>
        <v>0</v>
      </c>
      <c r="Z872" s="65">
        <f>SUMPRODUCT(('[2]Prog 89'!$C$5:$C$10000=A872)*'[2]Prog 89'!$G$5:$H$10000)</f>
        <v>0</v>
      </c>
    </row>
    <row r="873" spans="1:26" ht="12.75" customHeight="1" x14ac:dyDescent="0.25">
      <c r="A873" s="64">
        <v>58250</v>
      </c>
      <c r="B873" s="81">
        <f>VLOOKUP(A873,'[2]Pop commune'!$A$4:$G$3833,7,FALSE)</f>
        <v>635.71979223196195</v>
      </c>
      <c r="C873" s="82">
        <f>VLOOKUP(A873,'[2]Pop commune'!$A$4:$H$3833,5,FALSE)</f>
        <v>404.65956485801632</v>
      </c>
      <c r="D873" s="83">
        <f t="shared" si="27"/>
        <v>231.06022737394557</v>
      </c>
      <c r="E873" s="83">
        <f>VLOOKUP(A873,'[2]Pop commune'!$A$4:$G$3833,6,FALSE)</f>
        <v>231.06022737394557</v>
      </c>
      <c r="F873" s="83">
        <f t="shared" si="28"/>
        <v>1989</v>
      </c>
      <c r="G873" s="83">
        <f>VLOOKUP(A873,'[2]Pop commune'!$A$4:$G$3833,4,FALSE)</f>
        <v>1989</v>
      </c>
      <c r="H873" s="64">
        <v>58</v>
      </c>
      <c r="I873" s="122">
        <v>580972214</v>
      </c>
      <c r="J873" s="65" t="s">
        <v>1621</v>
      </c>
      <c r="K873" s="121"/>
      <c r="L873" s="103" t="s">
        <v>1145</v>
      </c>
      <c r="M873" s="101" t="s">
        <v>1605</v>
      </c>
      <c r="N873" s="65" t="s">
        <v>662</v>
      </c>
      <c r="O873" s="64">
        <v>580000685</v>
      </c>
      <c r="P873" s="94" t="s">
        <v>336</v>
      </c>
      <c r="Q873" s="90">
        <v>1</v>
      </c>
      <c r="X873" s="65" t="s">
        <v>671</v>
      </c>
      <c r="Y873" s="65">
        <f>SUMPRODUCT(('[2]Prog 89'!$C$5:$C$10000=A873)*'[2]Prog 89'!$E$5:$F$10000)</f>
        <v>0</v>
      </c>
      <c r="Z873" s="65">
        <f>SUMPRODUCT(('[2]Prog 89'!$C$5:$C$10000=A873)*'[2]Prog 89'!$G$5:$H$10000)</f>
        <v>0</v>
      </c>
    </row>
    <row r="874" spans="1:26" ht="12.75" customHeight="1" x14ac:dyDescent="0.25">
      <c r="A874" s="64">
        <v>58259</v>
      </c>
      <c r="B874" s="81">
        <f>VLOOKUP(A874,'[2]Pop commune'!$A$4:$G$3833,7,FALSE)</f>
        <v>53.168539325842723</v>
      </c>
      <c r="C874" s="82">
        <f>VLOOKUP(A874,'[2]Pop commune'!$A$4:$H$3833,5,FALSE)</f>
        <v>36.808988764044962</v>
      </c>
      <c r="D874" s="83">
        <f t="shared" si="27"/>
        <v>16.359550561797761</v>
      </c>
      <c r="E874" s="83">
        <f>VLOOKUP(A874,'[2]Pop commune'!$A$4:$G$3833,6,FALSE)</f>
        <v>16.359550561797761</v>
      </c>
      <c r="F874" s="83">
        <f t="shared" si="28"/>
        <v>182</v>
      </c>
      <c r="G874" s="83">
        <f>VLOOKUP(A874,'[2]Pop commune'!$A$4:$G$3833,4,FALSE)</f>
        <v>182</v>
      </c>
      <c r="H874" s="64">
        <v>58</v>
      </c>
      <c r="I874" s="122">
        <v>580972214</v>
      </c>
      <c r="J874" s="65" t="s">
        <v>1622</v>
      </c>
      <c r="K874" s="121"/>
      <c r="L874" s="103" t="s">
        <v>1611</v>
      </c>
      <c r="M874" s="101" t="s">
        <v>1605</v>
      </c>
      <c r="N874" s="65" t="s">
        <v>662</v>
      </c>
      <c r="O874" s="64">
        <v>580000685</v>
      </c>
      <c r="P874" s="94" t="s">
        <v>336</v>
      </c>
      <c r="Q874" s="90">
        <v>1</v>
      </c>
      <c r="X874" s="65" t="s">
        <v>671</v>
      </c>
      <c r="Y874" s="65">
        <f>SUMPRODUCT(('[2]Prog 89'!$C$5:$C$10000=A874)*'[2]Prog 89'!$E$5:$F$10000)</f>
        <v>0</v>
      </c>
      <c r="Z874" s="65">
        <f>SUMPRODUCT(('[2]Prog 89'!$C$5:$C$10000=A874)*'[2]Prog 89'!$G$5:$H$10000)</f>
        <v>0</v>
      </c>
    </row>
    <row r="875" spans="1:26" ht="12.75" customHeight="1" x14ac:dyDescent="0.25">
      <c r="A875" s="64">
        <v>58280</v>
      </c>
      <c r="B875" s="81">
        <f>VLOOKUP(A875,'[2]Pop commune'!$A$4:$G$3833,7,FALSE)</f>
        <v>167</v>
      </c>
      <c r="C875" s="82">
        <f>VLOOKUP(A875,'[2]Pop commune'!$A$4:$H$3833,5,FALSE)</f>
        <v>118</v>
      </c>
      <c r="D875" s="83">
        <f t="shared" si="27"/>
        <v>49</v>
      </c>
      <c r="E875" s="83">
        <f>VLOOKUP(A875,'[2]Pop commune'!$A$4:$G$3833,6,FALSE)</f>
        <v>49</v>
      </c>
      <c r="F875" s="83">
        <f t="shared" si="28"/>
        <v>658</v>
      </c>
      <c r="G875" s="83">
        <f>VLOOKUP(A875,'[2]Pop commune'!$A$4:$G$3833,4,FALSE)</f>
        <v>658</v>
      </c>
      <c r="H875" s="64">
        <v>58</v>
      </c>
      <c r="I875" s="126">
        <v>580972214</v>
      </c>
      <c r="J875" s="65" t="s">
        <v>1623</v>
      </c>
      <c r="K875" s="121"/>
      <c r="L875" s="103" t="s">
        <v>1145</v>
      </c>
      <c r="M875" s="110" t="s">
        <v>1605</v>
      </c>
      <c r="N875" s="110" t="s">
        <v>662</v>
      </c>
      <c r="O875" s="111">
        <v>580000685</v>
      </c>
      <c r="P875" s="112" t="s">
        <v>336</v>
      </c>
      <c r="Q875" s="90">
        <v>1</v>
      </c>
      <c r="X875" s="65" t="s">
        <v>671</v>
      </c>
      <c r="Y875" s="65">
        <f>SUMPRODUCT(('[2]Prog 89'!$C$5:$C$10000=A875)*'[2]Prog 89'!$E$5:$F$10000)</f>
        <v>0</v>
      </c>
      <c r="Z875" s="65">
        <f>SUMPRODUCT(('[2]Prog 89'!$C$5:$C$10000=A875)*'[2]Prog 89'!$G$5:$H$10000)</f>
        <v>0</v>
      </c>
    </row>
    <row r="876" spans="1:26" ht="12.75" customHeight="1" x14ac:dyDescent="0.25">
      <c r="A876" s="64">
        <v>58293</v>
      </c>
      <c r="B876" s="81">
        <f>VLOOKUP(A876,'[2]Pop commune'!$A$4:$G$3833,7,FALSE)</f>
        <v>129.22488038277504</v>
      </c>
      <c r="C876" s="82">
        <f>VLOOKUP(A876,'[2]Pop commune'!$A$4:$H$3833,5,FALSE)</f>
        <v>92.880382775119557</v>
      </c>
      <c r="D876" s="83">
        <f t="shared" si="27"/>
        <v>36.344497607655477</v>
      </c>
      <c r="E876" s="83">
        <f>VLOOKUP(A876,'[2]Pop commune'!$A$4:$G$3833,6,FALSE)</f>
        <v>36.344497607655477</v>
      </c>
      <c r="F876" s="83">
        <f t="shared" si="28"/>
        <v>422</v>
      </c>
      <c r="G876" s="83">
        <f>VLOOKUP(A876,'[2]Pop commune'!$A$4:$G$3833,4,FALSE)</f>
        <v>422</v>
      </c>
      <c r="H876" s="64">
        <v>58</v>
      </c>
      <c r="I876" s="122">
        <v>580972214</v>
      </c>
      <c r="J876" s="65" t="s">
        <v>1624</v>
      </c>
      <c r="K876" s="121"/>
      <c r="L876" s="103" t="s">
        <v>1611</v>
      </c>
      <c r="M876" s="101" t="s">
        <v>1605</v>
      </c>
      <c r="N876" s="65" t="s">
        <v>662</v>
      </c>
      <c r="O876" s="64">
        <v>580000685</v>
      </c>
      <c r="P876" s="94" t="s">
        <v>336</v>
      </c>
      <c r="Q876" s="90">
        <v>1</v>
      </c>
      <c r="X876" s="65" t="s">
        <v>671</v>
      </c>
      <c r="Y876" s="65">
        <f>SUMPRODUCT(('[2]Prog 89'!$C$5:$C$10000=A876)*'[2]Prog 89'!$E$5:$F$10000)</f>
        <v>0</v>
      </c>
      <c r="Z876" s="65">
        <f>SUMPRODUCT(('[2]Prog 89'!$C$5:$C$10000=A876)*'[2]Prog 89'!$G$5:$H$10000)</f>
        <v>0</v>
      </c>
    </row>
    <row r="877" spans="1:26" ht="12.75" customHeight="1" x14ac:dyDescent="0.25">
      <c r="A877" s="64">
        <v>58306</v>
      </c>
      <c r="B877" s="81">
        <f>VLOOKUP(A877,'[2]Pop commune'!$A$4:$G$3833,7,FALSE)</f>
        <v>84.040752351097353</v>
      </c>
      <c r="C877" s="82">
        <f>VLOOKUP(A877,'[2]Pop commune'!$A$4:$H$3833,5,FALSE)</f>
        <v>39.489028213166222</v>
      </c>
      <c r="D877" s="83">
        <f t="shared" si="27"/>
        <v>44.551724137931124</v>
      </c>
      <c r="E877" s="83">
        <f>VLOOKUP(A877,'[2]Pop commune'!$A$4:$G$3833,6,FALSE)</f>
        <v>44.551724137931124</v>
      </c>
      <c r="F877" s="83">
        <f t="shared" si="28"/>
        <v>323.00000000000063</v>
      </c>
      <c r="G877" s="83">
        <f>VLOOKUP(A877,'[2]Pop commune'!$A$4:$G$3833,4,FALSE)</f>
        <v>323.00000000000063</v>
      </c>
      <c r="H877" s="64">
        <v>58</v>
      </c>
      <c r="I877" s="122">
        <v>580972214</v>
      </c>
      <c r="J877" s="65" t="s">
        <v>1625</v>
      </c>
      <c r="K877" s="121"/>
      <c r="L877" s="103" t="s">
        <v>1604</v>
      </c>
      <c r="M877" s="101" t="s">
        <v>1605</v>
      </c>
      <c r="N877" s="65" t="s">
        <v>662</v>
      </c>
      <c r="O877" s="64">
        <v>580000685</v>
      </c>
      <c r="P877" s="94" t="s">
        <v>336</v>
      </c>
      <c r="Q877" s="90">
        <v>1</v>
      </c>
      <c r="X877" s="65" t="s">
        <v>671</v>
      </c>
      <c r="Y877" s="65">
        <f>SUMPRODUCT(('[2]Prog 89'!$C$5:$C$10000=A877)*'[2]Prog 89'!$E$5:$F$10000)</f>
        <v>0</v>
      </c>
      <c r="Z877" s="65">
        <f>SUMPRODUCT(('[2]Prog 89'!$C$5:$C$10000=A877)*'[2]Prog 89'!$G$5:$H$10000)</f>
        <v>0</v>
      </c>
    </row>
    <row r="878" spans="1:26" ht="12.75" customHeight="1" x14ac:dyDescent="0.25">
      <c r="A878" s="64">
        <v>58010</v>
      </c>
      <c r="B878" s="81">
        <f>VLOOKUP(A878,'[2]Pop commune'!$A$4:$G$3833,7,FALSE)</f>
        <v>318.89299867899757</v>
      </c>
      <c r="C878" s="82">
        <f>VLOOKUP(A878,'[2]Pop commune'!$A$4:$H$3833,5,FALSE)</f>
        <v>179.04623513870629</v>
      </c>
      <c r="D878" s="83">
        <f t="shared" si="27"/>
        <v>139.84676354029128</v>
      </c>
      <c r="E878" s="83">
        <f>VLOOKUP(A878,'[2]Pop commune'!$A$4:$G$3833,6,FALSE)</f>
        <v>139.84676354029128</v>
      </c>
      <c r="F878" s="83">
        <f t="shared" si="28"/>
        <v>802.00000000000375</v>
      </c>
      <c r="G878" s="83">
        <f>VLOOKUP(A878,'[2]Pop commune'!$A$4:$G$3833,4,FALSE)</f>
        <v>802.00000000000375</v>
      </c>
      <c r="H878" s="64">
        <v>58</v>
      </c>
      <c r="I878" s="122">
        <v>580972180</v>
      </c>
      <c r="J878" s="65" t="s">
        <v>1626</v>
      </c>
      <c r="K878" s="121" t="s">
        <v>4808</v>
      </c>
      <c r="L878" s="103" t="s">
        <v>1627</v>
      </c>
      <c r="M878" s="65" t="s">
        <v>165</v>
      </c>
      <c r="N878" s="65" t="s">
        <v>662</v>
      </c>
      <c r="O878" s="64">
        <v>580000677</v>
      </c>
      <c r="P878" s="94" t="s">
        <v>334</v>
      </c>
      <c r="Q878" s="90">
        <v>1</v>
      </c>
      <c r="R878" s="65">
        <v>30</v>
      </c>
      <c r="S878" s="65">
        <v>30</v>
      </c>
      <c r="X878" s="65" t="s">
        <v>671</v>
      </c>
      <c r="Y878" s="65">
        <f>SUMPRODUCT(('[2]Prog 89'!$C$5:$C$10000=A878)*'[2]Prog 89'!$E$5:$F$10000)</f>
        <v>0</v>
      </c>
      <c r="Z878" s="65">
        <f>SUMPRODUCT(('[2]Prog 89'!$C$5:$C$10000=A878)*'[2]Prog 89'!$G$5:$H$10000)</f>
        <v>0</v>
      </c>
    </row>
    <row r="879" spans="1:26" ht="12.75" customHeight="1" x14ac:dyDescent="0.25">
      <c r="A879" s="64">
        <v>58034</v>
      </c>
      <c r="B879" s="81">
        <f>VLOOKUP(A879,'[2]Pop commune'!$A$4:$G$3833,7,FALSE)</f>
        <v>57.674157303370762</v>
      </c>
      <c r="C879" s="82">
        <f>VLOOKUP(A879,'[2]Pop commune'!$A$4:$H$3833,5,FALSE)</f>
        <v>41.056179775280881</v>
      </c>
      <c r="D879" s="83">
        <f t="shared" si="27"/>
        <v>16.617977528089881</v>
      </c>
      <c r="E879" s="83">
        <f>VLOOKUP(A879,'[2]Pop commune'!$A$4:$G$3833,6,FALSE)</f>
        <v>16.617977528089881</v>
      </c>
      <c r="F879" s="83">
        <f t="shared" si="28"/>
        <v>174</v>
      </c>
      <c r="G879" s="83">
        <f>VLOOKUP(A879,'[2]Pop commune'!$A$4:$G$3833,4,FALSE)</f>
        <v>174</v>
      </c>
      <c r="H879" s="64">
        <v>58</v>
      </c>
      <c r="I879" s="122">
        <v>580972180</v>
      </c>
      <c r="J879" s="65" t="s">
        <v>1628</v>
      </c>
      <c r="K879" s="121"/>
      <c r="L879" s="103" t="s">
        <v>1627</v>
      </c>
      <c r="M879" s="65" t="s">
        <v>165</v>
      </c>
      <c r="N879" s="65" t="s">
        <v>662</v>
      </c>
      <c r="O879" s="64">
        <v>580000677</v>
      </c>
      <c r="P879" s="94" t="s">
        <v>334</v>
      </c>
      <c r="Q879" s="90">
        <v>1</v>
      </c>
      <c r="X879" s="65" t="s">
        <v>671</v>
      </c>
      <c r="Y879" s="65">
        <f>SUMPRODUCT(('[2]Prog 89'!$C$5:$C$10000=A879)*'[2]Prog 89'!$E$5:$F$10000)</f>
        <v>0</v>
      </c>
      <c r="Z879" s="65">
        <f>SUMPRODUCT(('[2]Prog 89'!$C$5:$C$10000=A879)*'[2]Prog 89'!$G$5:$H$10000)</f>
        <v>0</v>
      </c>
    </row>
    <row r="880" spans="1:26" ht="12.75" customHeight="1" x14ac:dyDescent="0.25">
      <c r="A880" s="64">
        <v>58062</v>
      </c>
      <c r="B880" s="81">
        <f>VLOOKUP(A880,'[2]Pop commune'!$A$4:$G$3833,7,FALSE)</f>
        <v>731</v>
      </c>
      <c r="C880" s="82">
        <f>VLOOKUP(A880,'[2]Pop commune'!$A$4:$H$3833,5,FALSE)</f>
        <v>299</v>
      </c>
      <c r="D880" s="83">
        <f t="shared" si="27"/>
        <v>432</v>
      </c>
      <c r="E880" s="83">
        <f>VLOOKUP(A880,'[2]Pop commune'!$A$4:$G$3833,6,FALSE)</f>
        <v>432</v>
      </c>
      <c r="F880" s="83">
        <f t="shared" si="28"/>
        <v>2086</v>
      </c>
      <c r="G880" s="83">
        <f>VLOOKUP(A880,'[2]Pop commune'!$A$4:$G$3833,4,FALSE)</f>
        <v>2086</v>
      </c>
      <c r="H880" s="64">
        <v>58</v>
      </c>
      <c r="I880" s="122">
        <v>580972180</v>
      </c>
      <c r="J880" s="65" t="s">
        <v>1629</v>
      </c>
      <c r="K880" s="121"/>
      <c r="L880" s="103" t="s">
        <v>1627</v>
      </c>
      <c r="M880" s="65" t="s">
        <v>165</v>
      </c>
      <c r="N880" s="65" t="s">
        <v>662</v>
      </c>
      <c r="O880" s="64">
        <v>580000677</v>
      </c>
      <c r="P880" s="94" t="s">
        <v>334</v>
      </c>
      <c r="Q880" s="90">
        <v>1</v>
      </c>
      <c r="X880" s="65" t="s">
        <v>671</v>
      </c>
      <c r="Y880" s="65">
        <f>SUMPRODUCT(('[2]Prog 89'!$C$5:$C$10000=A880)*'[2]Prog 89'!$E$5:$F$10000)</f>
        <v>0</v>
      </c>
      <c r="Z880" s="65">
        <f>SUMPRODUCT(('[2]Prog 89'!$C$5:$C$10000=A880)*'[2]Prog 89'!$G$5:$H$10000)</f>
        <v>0</v>
      </c>
    </row>
    <row r="881" spans="1:26" ht="12.75" customHeight="1" x14ac:dyDescent="0.25">
      <c r="A881" s="64">
        <v>58063</v>
      </c>
      <c r="B881" s="81">
        <f>VLOOKUP(A881,'[2]Pop commune'!$A$4:$G$3833,7,FALSE)</f>
        <v>210.53311258278154</v>
      </c>
      <c r="C881" s="82">
        <f>VLOOKUP(A881,'[2]Pop commune'!$A$4:$H$3833,5,FALSE)</f>
        <v>125.15562913907289</v>
      </c>
      <c r="D881" s="83">
        <f t="shared" si="27"/>
        <v>85.377483443708641</v>
      </c>
      <c r="E881" s="83">
        <f>VLOOKUP(A881,'[2]Pop commune'!$A$4:$G$3833,6,FALSE)</f>
        <v>85.377483443708641</v>
      </c>
      <c r="F881" s="83">
        <f t="shared" si="28"/>
        <v>586</v>
      </c>
      <c r="G881" s="83">
        <f>VLOOKUP(A881,'[2]Pop commune'!$A$4:$G$3833,4,FALSE)</f>
        <v>586</v>
      </c>
      <c r="H881" s="64">
        <v>58</v>
      </c>
      <c r="I881" s="122">
        <v>580972180</v>
      </c>
      <c r="J881" s="65" t="s">
        <v>1630</v>
      </c>
      <c r="K881" s="121"/>
      <c r="L881" s="103" t="s">
        <v>1627</v>
      </c>
      <c r="M881" s="65" t="s">
        <v>165</v>
      </c>
      <c r="N881" s="65" t="s">
        <v>662</v>
      </c>
      <c r="O881" s="64">
        <v>580000677</v>
      </c>
      <c r="P881" s="94" t="s">
        <v>334</v>
      </c>
      <c r="Q881" s="90">
        <v>1</v>
      </c>
      <c r="X881" s="65" t="s">
        <v>671</v>
      </c>
      <c r="Y881" s="65">
        <f>SUMPRODUCT(('[2]Prog 89'!$C$5:$C$10000=A881)*'[2]Prog 89'!$E$5:$F$10000)</f>
        <v>0</v>
      </c>
      <c r="Z881" s="65">
        <f>SUMPRODUCT(('[2]Prog 89'!$C$5:$C$10000=A881)*'[2]Prog 89'!$G$5:$H$10000)</f>
        <v>0</v>
      </c>
    </row>
    <row r="882" spans="1:26" ht="12.75" customHeight="1" x14ac:dyDescent="0.25">
      <c r="A882" s="64">
        <v>58066</v>
      </c>
      <c r="B882" s="81">
        <f>VLOOKUP(A882,'[2]Pop commune'!$A$4:$G$3833,7,FALSE)</f>
        <v>33.672313152165515</v>
      </c>
      <c r="C882" s="82">
        <f>VLOOKUP(A882,'[2]Pop commune'!$A$4:$H$3833,5,FALSE)</f>
        <v>26.742554824779827</v>
      </c>
      <c r="D882" s="83">
        <f t="shared" si="27"/>
        <v>6.9297583273856906</v>
      </c>
      <c r="E882" s="83">
        <f>VLOOKUP(A882,'[2]Pop commune'!$A$4:$G$3833,6,FALSE)</f>
        <v>6.9297583273856906</v>
      </c>
      <c r="F882" s="83">
        <f t="shared" si="28"/>
        <v>100</v>
      </c>
      <c r="G882" s="83">
        <f>VLOOKUP(A882,'[2]Pop commune'!$A$4:$G$3833,4,FALSE)</f>
        <v>100</v>
      </c>
      <c r="H882" s="64">
        <v>58</v>
      </c>
      <c r="I882" s="122">
        <v>580972180</v>
      </c>
      <c r="J882" s="65" t="s">
        <v>1631</v>
      </c>
      <c r="K882" s="121"/>
      <c r="L882" s="103" t="s">
        <v>1627</v>
      </c>
      <c r="M882" s="65" t="s">
        <v>165</v>
      </c>
      <c r="N882" s="65" t="s">
        <v>662</v>
      </c>
      <c r="O882" s="64">
        <v>580000677</v>
      </c>
      <c r="P882" s="94" t="s">
        <v>334</v>
      </c>
      <c r="Q882" s="90">
        <v>1</v>
      </c>
      <c r="X882" s="65" t="s">
        <v>671</v>
      </c>
      <c r="Y882" s="65">
        <f>SUMPRODUCT(('[2]Prog 89'!$C$5:$C$10000=A882)*'[2]Prog 89'!$E$5:$F$10000)</f>
        <v>0</v>
      </c>
      <c r="Z882" s="65">
        <f>SUMPRODUCT(('[2]Prog 89'!$C$5:$C$10000=A882)*'[2]Prog 89'!$G$5:$H$10000)</f>
        <v>0</v>
      </c>
    </row>
    <row r="883" spans="1:26" ht="12.75" customHeight="1" x14ac:dyDescent="0.25">
      <c r="A883" s="64">
        <v>58082</v>
      </c>
      <c r="B883" s="81">
        <f>VLOOKUP(A883,'[2]Pop commune'!$A$4:$G$3833,7,FALSE)</f>
        <v>136.88599348534257</v>
      </c>
      <c r="C883" s="82">
        <f>VLOOKUP(A883,'[2]Pop commune'!$A$4:$H$3833,5,FALSE)</f>
        <v>75.488599348534507</v>
      </c>
      <c r="D883" s="83">
        <f t="shared" si="27"/>
        <v>61.39739413680806</v>
      </c>
      <c r="E883" s="83">
        <f>VLOOKUP(A883,'[2]Pop commune'!$A$4:$G$3833,6,FALSE)</f>
        <v>61.39739413680806</v>
      </c>
      <c r="F883" s="83">
        <f t="shared" si="28"/>
        <v>309.00000000000119</v>
      </c>
      <c r="G883" s="83">
        <f>VLOOKUP(A883,'[2]Pop commune'!$A$4:$G$3833,4,FALSE)</f>
        <v>309.00000000000119</v>
      </c>
      <c r="H883" s="64">
        <v>58</v>
      </c>
      <c r="I883" s="122">
        <v>580972180</v>
      </c>
      <c r="J883" s="65" t="s">
        <v>1632</v>
      </c>
      <c r="K883" s="121"/>
      <c r="L883" s="103" t="s">
        <v>1627</v>
      </c>
      <c r="M883" s="65" t="s">
        <v>165</v>
      </c>
      <c r="N883" s="65" t="s">
        <v>662</v>
      </c>
      <c r="O883" s="64">
        <v>580000677</v>
      </c>
      <c r="P883" s="94" t="s">
        <v>334</v>
      </c>
      <c r="Q883" s="90">
        <v>1</v>
      </c>
      <c r="X883" s="65" t="s">
        <v>671</v>
      </c>
      <c r="Y883" s="65">
        <f>SUMPRODUCT(('[2]Prog 89'!$C$5:$C$10000=A883)*'[2]Prog 89'!$E$5:$F$10000)</f>
        <v>0</v>
      </c>
      <c r="Z883" s="65">
        <f>SUMPRODUCT(('[2]Prog 89'!$C$5:$C$10000=A883)*'[2]Prog 89'!$G$5:$H$10000)</f>
        <v>0</v>
      </c>
    </row>
    <row r="884" spans="1:26" ht="12.75" customHeight="1" x14ac:dyDescent="0.25">
      <c r="A884" s="64">
        <v>58099</v>
      </c>
      <c r="B884" s="81">
        <f>VLOOKUP(A884,'[2]Pop commune'!$A$4:$G$3833,7,FALSE)</f>
        <v>57.627906976744157</v>
      </c>
      <c r="C884" s="82">
        <f>VLOOKUP(A884,'[2]Pop commune'!$A$4:$H$3833,5,FALSE)</f>
        <v>37.046511627906959</v>
      </c>
      <c r="D884" s="83">
        <f t="shared" si="27"/>
        <v>20.581395348837201</v>
      </c>
      <c r="E884" s="83">
        <f>VLOOKUP(A884,'[2]Pop commune'!$A$4:$G$3833,6,FALSE)</f>
        <v>20.581395348837201</v>
      </c>
      <c r="F884" s="83">
        <f t="shared" si="28"/>
        <v>177</v>
      </c>
      <c r="G884" s="83">
        <f>VLOOKUP(A884,'[2]Pop commune'!$A$4:$G$3833,4,FALSE)</f>
        <v>177</v>
      </c>
      <c r="H884" s="64">
        <v>58</v>
      </c>
      <c r="I884" s="122">
        <v>580972180</v>
      </c>
      <c r="J884" s="65" t="s">
        <v>1633</v>
      </c>
      <c r="K884" s="121"/>
      <c r="L884" s="103" t="s">
        <v>1627</v>
      </c>
      <c r="M884" s="65" t="s">
        <v>165</v>
      </c>
      <c r="N884" s="65" t="s">
        <v>662</v>
      </c>
      <c r="O884" s="64">
        <v>580000677</v>
      </c>
      <c r="P884" s="94" t="s">
        <v>334</v>
      </c>
      <c r="Q884" s="90">
        <v>1</v>
      </c>
      <c r="X884" s="65" t="s">
        <v>671</v>
      </c>
      <c r="Y884" s="65">
        <f>SUMPRODUCT(('[2]Prog 89'!$C$5:$C$10000=A884)*'[2]Prog 89'!$E$5:$F$10000)</f>
        <v>0</v>
      </c>
      <c r="Z884" s="65">
        <f>SUMPRODUCT(('[2]Prog 89'!$C$5:$C$10000=A884)*'[2]Prog 89'!$G$5:$H$10000)</f>
        <v>0</v>
      </c>
    </row>
    <row r="885" spans="1:26" ht="12.75" customHeight="1" x14ac:dyDescent="0.25">
      <c r="A885" s="64">
        <v>58111</v>
      </c>
      <c r="B885" s="81">
        <f>VLOOKUP(A885,'[2]Pop commune'!$A$4:$G$3833,7,FALSE)</f>
        <v>68.60714285714279</v>
      </c>
      <c r="C885" s="82">
        <f>VLOOKUP(A885,'[2]Pop commune'!$A$4:$H$3833,5,FALSE)</f>
        <v>47.41964285714279</v>
      </c>
      <c r="D885" s="83">
        <f t="shared" si="27"/>
        <v>21.1875</v>
      </c>
      <c r="E885" s="83">
        <f>VLOOKUP(A885,'[2]Pop commune'!$A$4:$G$3833,6,FALSE)</f>
        <v>21.1875</v>
      </c>
      <c r="F885" s="83">
        <f t="shared" si="28"/>
        <v>113</v>
      </c>
      <c r="G885" s="83">
        <f>VLOOKUP(A885,'[2]Pop commune'!$A$4:$G$3833,4,FALSE)</f>
        <v>113</v>
      </c>
      <c r="H885" s="64">
        <v>58</v>
      </c>
      <c r="I885" s="122">
        <v>580972180</v>
      </c>
      <c r="J885" s="65" t="s">
        <v>1634</v>
      </c>
      <c r="K885" s="121"/>
      <c r="L885" s="103" t="s">
        <v>1627</v>
      </c>
      <c r="M885" s="65" t="s">
        <v>165</v>
      </c>
      <c r="N885" s="65" t="s">
        <v>662</v>
      </c>
      <c r="O885" s="64">
        <v>580000677</v>
      </c>
      <c r="P885" s="94" t="s">
        <v>334</v>
      </c>
      <c r="Q885" s="90">
        <v>1</v>
      </c>
      <c r="X885" s="65" t="s">
        <v>671</v>
      </c>
      <c r="Y885" s="65">
        <f>SUMPRODUCT(('[2]Prog 89'!$C$5:$C$10000=A885)*'[2]Prog 89'!$E$5:$F$10000)</f>
        <v>0</v>
      </c>
      <c r="Z885" s="65">
        <f>SUMPRODUCT(('[2]Prog 89'!$C$5:$C$10000=A885)*'[2]Prog 89'!$G$5:$H$10000)</f>
        <v>0</v>
      </c>
    </row>
    <row r="886" spans="1:26" ht="12.75" customHeight="1" x14ac:dyDescent="0.25">
      <c r="A886" s="64">
        <v>58128</v>
      </c>
      <c r="B886" s="81">
        <f>VLOOKUP(A886,'[2]Pop commune'!$A$4:$G$3833,7,FALSE)</f>
        <v>43.576923076923059</v>
      </c>
      <c r="C886" s="82">
        <f>VLOOKUP(A886,'[2]Pop commune'!$A$4:$H$3833,5,FALSE)</f>
        <v>21.788461538461529</v>
      </c>
      <c r="D886" s="83">
        <f t="shared" si="27"/>
        <v>21.788461538461529</v>
      </c>
      <c r="E886" s="83">
        <f>VLOOKUP(A886,'[2]Pop commune'!$A$4:$G$3833,6,FALSE)</f>
        <v>21.788461538461529</v>
      </c>
      <c r="F886" s="83">
        <f t="shared" si="28"/>
        <v>103</v>
      </c>
      <c r="G886" s="83">
        <f>VLOOKUP(A886,'[2]Pop commune'!$A$4:$G$3833,4,FALSE)</f>
        <v>103</v>
      </c>
      <c r="H886" s="64">
        <v>58</v>
      </c>
      <c r="I886" s="122">
        <v>580972180</v>
      </c>
      <c r="J886" s="65" t="s">
        <v>1635</v>
      </c>
      <c r="K886" s="121"/>
      <c r="L886" s="103" t="s">
        <v>1627</v>
      </c>
      <c r="M886" s="101" t="s">
        <v>165</v>
      </c>
      <c r="N886" s="65" t="s">
        <v>662</v>
      </c>
      <c r="O886" s="64">
        <v>580000677</v>
      </c>
      <c r="P886" s="94" t="s">
        <v>334</v>
      </c>
      <c r="Q886" s="90">
        <v>1</v>
      </c>
      <c r="X886" s="65" t="s">
        <v>671</v>
      </c>
      <c r="Y886" s="65">
        <f>SUMPRODUCT(('[2]Prog 89'!$C$5:$C$10000=A886)*'[2]Prog 89'!$E$5:$F$10000)</f>
        <v>0</v>
      </c>
      <c r="Z886" s="65">
        <f>SUMPRODUCT(('[2]Prog 89'!$C$5:$C$10000=A886)*'[2]Prog 89'!$G$5:$H$10000)</f>
        <v>0</v>
      </c>
    </row>
    <row r="887" spans="1:26" ht="12.75" customHeight="1" x14ac:dyDescent="0.25">
      <c r="A887" s="64">
        <v>58141</v>
      </c>
      <c r="B887" s="81">
        <f>VLOOKUP(A887,'[2]Pop commune'!$A$4:$G$3833,7,FALSE)</f>
        <v>27</v>
      </c>
      <c r="C887" s="82">
        <f>VLOOKUP(A887,'[2]Pop commune'!$A$4:$H$3833,5,FALSE)</f>
        <v>14</v>
      </c>
      <c r="D887" s="83">
        <f t="shared" si="27"/>
        <v>13</v>
      </c>
      <c r="E887" s="83">
        <f>VLOOKUP(A887,'[2]Pop commune'!$A$4:$G$3833,6,FALSE)</f>
        <v>13</v>
      </c>
      <c r="F887" s="83">
        <f t="shared" si="28"/>
        <v>63</v>
      </c>
      <c r="G887" s="83">
        <f>VLOOKUP(A887,'[2]Pop commune'!$A$4:$G$3833,4,FALSE)</f>
        <v>63</v>
      </c>
      <c r="H887" s="64">
        <v>58</v>
      </c>
      <c r="I887" s="122">
        <v>580972180</v>
      </c>
      <c r="J887" s="65" t="s">
        <v>1636</v>
      </c>
      <c r="K887" s="121"/>
      <c r="L887" s="103" t="s">
        <v>1627</v>
      </c>
      <c r="M887" s="101" t="s">
        <v>165</v>
      </c>
      <c r="N887" s="65" t="s">
        <v>662</v>
      </c>
      <c r="O887" s="64">
        <v>580000677</v>
      </c>
      <c r="P887" s="94" t="s">
        <v>334</v>
      </c>
      <c r="Q887" s="90">
        <v>1</v>
      </c>
      <c r="X887" s="65" t="s">
        <v>671</v>
      </c>
      <c r="Y887" s="65">
        <f>SUMPRODUCT(('[2]Prog 89'!$C$5:$C$10000=A887)*'[2]Prog 89'!$E$5:$F$10000)</f>
        <v>0</v>
      </c>
      <c r="Z887" s="65">
        <f>SUMPRODUCT(('[2]Prog 89'!$C$5:$C$10000=A887)*'[2]Prog 89'!$G$5:$H$10000)</f>
        <v>0</v>
      </c>
    </row>
    <row r="888" spans="1:26" ht="12.75" customHeight="1" x14ac:dyDescent="0.25">
      <c r="A888" s="64">
        <v>58177</v>
      </c>
      <c r="B888" s="81">
        <f>VLOOKUP(A888,'[2]Pop commune'!$A$4:$G$3833,7,FALSE)</f>
        <v>171.61609907120732</v>
      </c>
      <c r="C888" s="82">
        <f>VLOOKUP(A888,'[2]Pop commune'!$A$4:$H$3833,5,FALSE)</f>
        <v>96.470588235294045</v>
      </c>
      <c r="D888" s="83">
        <f t="shared" si="27"/>
        <v>75.145510835913257</v>
      </c>
      <c r="E888" s="83">
        <f>VLOOKUP(A888,'[2]Pop commune'!$A$4:$G$3833,6,FALSE)</f>
        <v>75.145510835913257</v>
      </c>
      <c r="F888" s="83">
        <f t="shared" si="28"/>
        <v>328</v>
      </c>
      <c r="G888" s="83">
        <f>VLOOKUP(A888,'[2]Pop commune'!$A$4:$G$3833,4,FALSE)</f>
        <v>328</v>
      </c>
      <c r="H888" s="64">
        <v>58</v>
      </c>
      <c r="I888" s="122">
        <v>580972180</v>
      </c>
      <c r="J888" s="65" t="s">
        <v>1637</v>
      </c>
      <c r="K888" s="121"/>
      <c r="L888" s="103" t="s">
        <v>1627</v>
      </c>
      <c r="M888" s="101" t="s">
        <v>165</v>
      </c>
      <c r="N888" s="65" t="s">
        <v>662</v>
      </c>
      <c r="O888" s="64">
        <v>580000677</v>
      </c>
      <c r="P888" s="94" t="s">
        <v>334</v>
      </c>
      <c r="Q888" s="90">
        <v>1</v>
      </c>
      <c r="X888" s="65" t="s">
        <v>671</v>
      </c>
      <c r="Y888" s="65">
        <f>SUMPRODUCT(('[2]Prog 89'!$C$5:$C$10000=A888)*'[2]Prog 89'!$E$5:$F$10000)</f>
        <v>0</v>
      </c>
      <c r="Z888" s="65">
        <f>SUMPRODUCT(('[2]Prog 89'!$C$5:$C$10000=A888)*'[2]Prog 89'!$G$5:$H$10000)</f>
        <v>0</v>
      </c>
    </row>
    <row r="889" spans="1:26" ht="12.75" customHeight="1" x14ac:dyDescent="0.25">
      <c r="A889" s="64">
        <v>58179</v>
      </c>
      <c r="B889" s="81">
        <f>VLOOKUP(A889,'[2]Pop commune'!$A$4:$G$3833,7,FALSE)</f>
        <v>122.28268551236738</v>
      </c>
      <c r="C889" s="82">
        <f>VLOOKUP(A889,'[2]Pop commune'!$A$4:$H$3833,5,FALSE)</f>
        <v>74.784452296819723</v>
      </c>
      <c r="D889" s="83">
        <f t="shared" si="27"/>
        <v>47.498233215547664</v>
      </c>
      <c r="E889" s="83">
        <f>VLOOKUP(A889,'[2]Pop commune'!$A$4:$G$3833,6,FALSE)</f>
        <v>47.498233215547664</v>
      </c>
      <c r="F889" s="83">
        <f t="shared" si="28"/>
        <v>286</v>
      </c>
      <c r="G889" s="83">
        <f>VLOOKUP(A889,'[2]Pop commune'!$A$4:$G$3833,4,FALSE)</f>
        <v>286</v>
      </c>
      <c r="H889" s="64">
        <v>58</v>
      </c>
      <c r="I889" s="122">
        <v>580972180</v>
      </c>
      <c r="J889" s="65" t="s">
        <v>1638</v>
      </c>
      <c r="K889" s="121"/>
      <c r="L889" s="103" t="s">
        <v>1627</v>
      </c>
      <c r="M889" s="101" t="s">
        <v>165</v>
      </c>
      <c r="N889" s="65" t="s">
        <v>662</v>
      </c>
      <c r="O889" s="64">
        <v>580000677</v>
      </c>
      <c r="P889" s="94" t="s">
        <v>334</v>
      </c>
      <c r="Q889" s="90">
        <v>1</v>
      </c>
      <c r="X889" s="65" t="s">
        <v>671</v>
      </c>
      <c r="Y889" s="65">
        <f>SUMPRODUCT(('[2]Prog 89'!$C$5:$C$10000=A889)*'[2]Prog 89'!$E$5:$F$10000)</f>
        <v>0</v>
      </c>
      <c r="Z889" s="65">
        <f>SUMPRODUCT(('[2]Prog 89'!$C$5:$C$10000=A889)*'[2]Prog 89'!$G$5:$H$10000)</f>
        <v>0</v>
      </c>
    </row>
    <row r="890" spans="1:26" ht="12.75" customHeight="1" x14ac:dyDescent="0.25">
      <c r="A890" s="64">
        <v>58244</v>
      </c>
      <c r="B890" s="81">
        <f>VLOOKUP(A890,'[2]Pop commune'!$A$4:$G$3833,7,FALSE)</f>
        <v>62.593301435406659</v>
      </c>
      <c r="C890" s="82">
        <f>VLOOKUP(A890,'[2]Pop commune'!$A$4:$H$3833,5,FALSE)</f>
        <v>42.401913875598062</v>
      </c>
      <c r="D890" s="83">
        <f t="shared" si="27"/>
        <v>20.1913875598086</v>
      </c>
      <c r="E890" s="83">
        <f>VLOOKUP(A890,'[2]Pop commune'!$A$4:$G$3833,6,FALSE)</f>
        <v>20.1913875598086</v>
      </c>
      <c r="F890" s="83">
        <f t="shared" si="28"/>
        <v>211</v>
      </c>
      <c r="G890" s="83">
        <f>VLOOKUP(A890,'[2]Pop commune'!$A$4:$G$3833,4,FALSE)</f>
        <v>211</v>
      </c>
      <c r="H890" s="64">
        <v>58</v>
      </c>
      <c r="I890" s="122">
        <v>580972180</v>
      </c>
      <c r="J890" s="65" t="s">
        <v>1639</v>
      </c>
      <c r="K890" s="121"/>
      <c r="L890" s="103" t="s">
        <v>1627</v>
      </c>
      <c r="M890" s="101" t="s">
        <v>165</v>
      </c>
      <c r="N890" s="65" t="s">
        <v>662</v>
      </c>
      <c r="O890" s="64">
        <v>580000677</v>
      </c>
      <c r="P890" s="94" t="s">
        <v>334</v>
      </c>
      <c r="Q890" s="90">
        <v>1</v>
      </c>
      <c r="X890" s="65" t="s">
        <v>671</v>
      </c>
      <c r="Y890" s="65">
        <f>SUMPRODUCT(('[2]Prog 89'!$C$5:$C$10000=A890)*'[2]Prog 89'!$E$5:$F$10000)</f>
        <v>0</v>
      </c>
      <c r="Z890" s="65">
        <f>SUMPRODUCT(('[2]Prog 89'!$C$5:$C$10000=A890)*'[2]Prog 89'!$G$5:$H$10000)</f>
        <v>0</v>
      </c>
    </row>
    <row r="891" spans="1:26" ht="12.75" customHeight="1" x14ac:dyDescent="0.25">
      <c r="A891" s="64">
        <v>58249</v>
      </c>
      <c r="B891" s="81">
        <f>VLOOKUP(A891,'[2]Pop commune'!$A$4:$G$3833,7,FALSE)</f>
        <v>108.22277809696878</v>
      </c>
      <c r="C891" s="82">
        <f>VLOOKUP(A891,'[2]Pop commune'!$A$4:$H$3833,5,FALSE)</f>
        <v>44.977119897720151</v>
      </c>
      <c r="D891" s="83">
        <f t="shared" si="27"/>
        <v>63.245658199248631</v>
      </c>
      <c r="E891" s="83">
        <f>VLOOKUP(A891,'[2]Pop commune'!$A$4:$G$3833,6,FALSE)</f>
        <v>63.245658199248631</v>
      </c>
      <c r="F891" s="83">
        <f t="shared" si="28"/>
        <v>354.99999999999949</v>
      </c>
      <c r="G891" s="83">
        <f>VLOOKUP(A891,'[2]Pop commune'!$A$4:$G$3833,4,FALSE)</f>
        <v>354.99999999999949</v>
      </c>
      <c r="H891" s="64">
        <v>58</v>
      </c>
      <c r="I891" s="122">
        <v>580972180</v>
      </c>
      <c r="J891" s="65" t="s">
        <v>1640</v>
      </c>
      <c r="K891" s="121"/>
      <c r="L891" s="103" t="s">
        <v>1627</v>
      </c>
      <c r="M891" s="101" t="s">
        <v>165</v>
      </c>
      <c r="N891" s="65" t="s">
        <v>662</v>
      </c>
      <c r="O891" s="64">
        <v>580000677</v>
      </c>
      <c r="P891" s="94" t="s">
        <v>334</v>
      </c>
      <c r="Q891" s="90">
        <v>1</v>
      </c>
      <c r="X891" s="65" t="s">
        <v>671</v>
      </c>
      <c r="Y891" s="65">
        <f>SUMPRODUCT(('[2]Prog 89'!$C$5:$C$10000=A891)*'[2]Prog 89'!$E$5:$F$10000)</f>
        <v>0</v>
      </c>
      <c r="Z891" s="65">
        <f>SUMPRODUCT(('[2]Prog 89'!$C$5:$C$10000=A891)*'[2]Prog 89'!$G$5:$H$10000)</f>
        <v>0</v>
      </c>
    </row>
    <row r="892" spans="1:26" ht="12.75" customHeight="1" x14ac:dyDescent="0.25">
      <c r="A892" s="64">
        <v>58262</v>
      </c>
      <c r="B892" s="81">
        <f>VLOOKUP(A892,'[2]Pop commune'!$A$4:$G$3833,7,FALSE)</f>
        <v>91.302521008403318</v>
      </c>
      <c r="C892" s="82">
        <f>VLOOKUP(A892,'[2]Pop commune'!$A$4:$H$3833,5,FALSE)</f>
        <v>59.01260504201678</v>
      </c>
      <c r="D892" s="83">
        <f t="shared" si="27"/>
        <v>32.289915966386538</v>
      </c>
      <c r="E892" s="83">
        <f>VLOOKUP(A892,'[2]Pop commune'!$A$4:$G$3833,6,FALSE)</f>
        <v>32.289915966386538</v>
      </c>
      <c r="F892" s="83">
        <f t="shared" si="28"/>
        <v>265</v>
      </c>
      <c r="G892" s="83">
        <f>VLOOKUP(A892,'[2]Pop commune'!$A$4:$G$3833,4,FALSE)</f>
        <v>265</v>
      </c>
      <c r="H892" s="64">
        <v>58</v>
      </c>
      <c r="I892" s="122">
        <v>580972180</v>
      </c>
      <c r="J892" s="65" t="s">
        <v>1641</v>
      </c>
      <c r="K892" s="121"/>
      <c r="L892" s="103" t="s">
        <v>1627</v>
      </c>
      <c r="M892" s="101" t="s">
        <v>165</v>
      </c>
      <c r="N892" s="65" t="s">
        <v>662</v>
      </c>
      <c r="O892" s="64">
        <v>580000677</v>
      </c>
      <c r="P892" s="94" t="s">
        <v>334</v>
      </c>
      <c r="Q892" s="90">
        <v>1</v>
      </c>
      <c r="X892" s="65" t="s">
        <v>671</v>
      </c>
      <c r="Y892" s="65">
        <f>SUMPRODUCT(('[2]Prog 89'!$C$5:$C$10000=A892)*'[2]Prog 89'!$E$5:$F$10000)</f>
        <v>0</v>
      </c>
      <c r="Z892" s="65">
        <f>SUMPRODUCT(('[2]Prog 89'!$C$5:$C$10000=A892)*'[2]Prog 89'!$G$5:$H$10000)</f>
        <v>0</v>
      </c>
    </row>
    <row r="893" spans="1:26" ht="12.75" customHeight="1" x14ac:dyDescent="0.25">
      <c r="A893" s="64">
        <v>89070</v>
      </c>
      <c r="B893" s="81">
        <f>VLOOKUP(A893,'[2]Pop commune'!$A$4:$G$3833,7,FALSE)</f>
        <v>20</v>
      </c>
      <c r="C893" s="82">
        <f>VLOOKUP(A893,'[2]Pop commune'!$A$4:$H$3833,5,FALSE)</f>
        <v>12</v>
      </c>
      <c r="D893" s="83">
        <f t="shared" si="27"/>
        <v>8</v>
      </c>
      <c r="E893" s="83">
        <f>VLOOKUP(A893,'[2]Pop commune'!$A$4:$G$3833,6,FALSE)</f>
        <v>8</v>
      </c>
      <c r="F893" s="83">
        <f t="shared" si="28"/>
        <v>53</v>
      </c>
      <c r="G893" s="83">
        <f>VLOOKUP(A893,'[2]Pop commune'!$A$4:$G$3833,4,FALSE)</f>
        <v>53</v>
      </c>
      <c r="H893" s="64">
        <v>89</v>
      </c>
      <c r="I893" s="122">
        <v>890973522</v>
      </c>
      <c r="J893" s="65" t="s">
        <v>1642</v>
      </c>
      <c r="K893" s="121" t="s">
        <v>4809</v>
      </c>
      <c r="L893" s="103" t="s">
        <v>1643</v>
      </c>
      <c r="M893" s="101" t="s">
        <v>234</v>
      </c>
      <c r="N893" s="65" t="s">
        <v>1478</v>
      </c>
      <c r="O893" s="64">
        <v>890007057</v>
      </c>
      <c r="P893" s="94" t="s">
        <v>1644</v>
      </c>
      <c r="Q893" s="90">
        <v>1</v>
      </c>
      <c r="R893" s="65">
        <v>17</v>
      </c>
      <c r="S893" s="65">
        <v>17</v>
      </c>
      <c r="X893" s="65" t="s">
        <v>671</v>
      </c>
      <c r="Y893" s="65">
        <f>SUMPRODUCT(('[2]Prog 89'!$C$5:$C$10000=A893)*'[2]Prog 89'!$E$5:$F$10000)</f>
        <v>0</v>
      </c>
      <c r="Z893" s="65">
        <f>SUMPRODUCT(('[2]Prog 89'!$C$5:$C$10000=A893)*'[2]Prog 89'!$G$5:$H$10000)</f>
        <v>0</v>
      </c>
    </row>
    <row r="894" spans="1:26" ht="12.75" customHeight="1" x14ac:dyDescent="0.25">
      <c r="A894" s="64">
        <v>89086</v>
      </c>
      <c r="B894" s="81">
        <f>VLOOKUP(A894,'[2]Pop commune'!$A$4:$G$3833,7,FALSE)</f>
        <v>680.44820350565487</v>
      </c>
      <c r="C894" s="82">
        <f>VLOOKUP(A894,'[2]Pop commune'!$A$4:$H$3833,5,FALSE)</f>
        <v>345.99794538046592</v>
      </c>
      <c r="D894" s="83">
        <f t="shared" si="27"/>
        <v>334.45025812518895</v>
      </c>
      <c r="E894" s="83">
        <f>VLOOKUP(A894,'[2]Pop commune'!$A$4:$G$3833,6,FALSE)</f>
        <v>334.45025812518895</v>
      </c>
      <c r="F894" s="83">
        <f t="shared" si="28"/>
        <v>1617</v>
      </c>
      <c r="G894" s="83">
        <f>VLOOKUP(A894,'[2]Pop commune'!$A$4:$G$3833,4,FALSE)</f>
        <v>1617</v>
      </c>
      <c r="H894" s="64">
        <v>89</v>
      </c>
      <c r="I894" s="122">
        <v>890973522</v>
      </c>
      <c r="J894" s="65" t="s">
        <v>1645</v>
      </c>
      <c r="K894" s="121"/>
      <c r="L894" s="103" t="s">
        <v>1643</v>
      </c>
      <c r="M894" s="101" t="s">
        <v>234</v>
      </c>
      <c r="N894" s="65" t="s">
        <v>1478</v>
      </c>
      <c r="O894" s="64">
        <v>890007057</v>
      </c>
      <c r="P894" s="94" t="s">
        <v>1644</v>
      </c>
      <c r="Q894" s="90">
        <v>1</v>
      </c>
      <c r="X894" s="65" t="s">
        <v>671</v>
      </c>
      <c r="Y894" s="65">
        <f>SUMPRODUCT(('[2]Prog 89'!$C$5:$C$10000=A894)*'[2]Prog 89'!$E$5:$F$10000)</f>
        <v>8</v>
      </c>
      <c r="Z894" s="65">
        <f>SUMPRODUCT(('[2]Prog 89'!$C$5:$C$10000=A894)*'[2]Prog 89'!$G$5:$H$10000)</f>
        <v>65</v>
      </c>
    </row>
    <row r="895" spans="1:26" ht="12.75" customHeight="1" x14ac:dyDescent="0.25">
      <c r="A895" s="64">
        <v>89097</v>
      </c>
      <c r="B895" s="81">
        <f>VLOOKUP(A895,'[2]Pop commune'!$A$4:$G$3833,7,FALSE)</f>
        <v>46.216666666666654</v>
      </c>
      <c r="C895" s="82">
        <f>VLOOKUP(A895,'[2]Pop commune'!$A$4:$H$3833,5,FALSE)</f>
        <v>30.483333333333324</v>
      </c>
      <c r="D895" s="83">
        <f t="shared" si="27"/>
        <v>15.733333333333327</v>
      </c>
      <c r="E895" s="83">
        <f>VLOOKUP(A895,'[2]Pop commune'!$A$4:$G$3833,6,FALSE)</f>
        <v>15.733333333333327</v>
      </c>
      <c r="F895" s="83">
        <f t="shared" si="28"/>
        <v>118</v>
      </c>
      <c r="G895" s="83">
        <f>VLOOKUP(A895,'[2]Pop commune'!$A$4:$G$3833,4,FALSE)</f>
        <v>118</v>
      </c>
      <c r="H895" s="64">
        <v>89</v>
      </c>
      <c r="I895" s="122">
        <v>890973522</v>
      </c>
      <c r="J895" s="65" t="s">
        <v>1646</v>
      </c>
      <c r="K895" s="121"/>
      <c r="L895" s="103" t="s">
        <v>1643</v>
      </c>
      <c r="M895" s="101" t="s">
        <v>234</v>
      </c>
      <c r="N895" s="65" t="s">
        <v>1478</v>
      </c>
      <c r="O895" s="64">
        <v>890007057</v>
      </c>
      <c r="P895" s="94" t="s">
        <v>1644</v>
      </c>
      <c r="Q895" s="90">
        <v>1</v>
      </c>
      <c r="X895" s="65" t="s">
        <v>671</v>
      </c>
      <c r="Y895" s="65">
        <f>SUMPRODUCT(('[2]Prog 89'!$C$5:$C$10000=A895)*'[2]Prog 89'!$E$5:$F$10000)</f>
        <v>0</v>
      </c>
      <c r="Z895" s="65">
        <f>SUMPRODUCT(('[2]Prog 89'!$C$5:$C$10000=A895)*'[2]Prog 89'!$G$5:$H$10000)</f>
        <v>0</v>
      </c>
    </row>
    <row r="896" spans="1:26" ht="12.75" customHeight="1" x14ac:dyDescent="0.25">
      <c r="A896" s="64">
        <v>89103</v>
      </c>
      <c r="B896" s="81">
        <f>VLOOKUP(A896,'[2]Pop commune'!$A$4:$G$3833,7,FALSE)</f>
        <v>103.29651162790697</v>
      </c>
      <c r="C896" s="82">
        <f>VLOOKUP(A896,'[2]Pop commune'!$A$4:$H$3833,5,FALSE)</f>
        <v>54.017441860465112</v>
      </c>
      <c r="D896" s="83">
        <f t="shared" si="27"/>
        <v>49.279069767441854</v>
      </c>
      <c r="E896" s="83">
        <f>VLOOKUP(A896,'[2]Pop commune'!$A$4:$G$3833,6,FALSE)</f>
        <v>49.279069767441854</v>
      </c>
      <c r="F896" s="83">
        <f t="shared" si="28"/>
        <v>326</v>
      </c>
      <c r="G896" s="83">
        <f>VLOOKUP(A896,'[2]Pop commune'!$A$4:$G$3833,4,FALSE)</f>
        <v>326</v>
      </c>
      <c r="H896" s="64">
        <v>89</v>
      </c>
      <c r="I896" s="122">
        <v>890973522</v>
      </c>
      <c r="J896" s="65" t="s">
        <v>1647</v>
      </c>
      <c r="K896" s="121"/>
      <c r="L896" s="103" t="s">
        <v>1643</v>
      </c>
      <c r="M896" s="101" t="s">
        <v>234</v>
      </c>
      <c r="N896" s="65" t="s">
        <v>1478</v>
      </c>
      <c r="O896" s="64">
        <v>890007057</v>
      </c>
      <c r="P896" s="94" t="s">
        <v>1644</v>
      </c>
      <c r="Q896" s="90">
        <v>1</v>
      </c>
      <c r="X896" s="65" t="s">
        <v>671</v>
      </c>
      <c r="Y896" s="65">
        <f>SUMPRODUCT(('[2]Prog 89'!$C$5:$C$10000=A896)*'[2]Prog 89'!$E$5:$F$10000)</f>
        <v>0</v>
      </c>
      <c r="Z896" s="65">
        <f>SUMPRODUCT(('[2]Prog 89'!$C$5:$C$10000=A896)*'[2]Prog 89'!$G$5:$H$10000)</f>
        <v>0</v>
      </c>
    </row>
    <row r="897" spans="1:26" ht="12.75" customHeight="1" x14ac:dyDescent="0.25">
      <c r="A897" s="64">
        <v>89138</v>
      </c>
      <c r="B897" s="81">
        <f>VLOOKUP(A897,'[2]Pop commune'!$A$4:$G$3833,7,FALSE)</f>
        <v>112.31515151515151</v>
      </c>
      <c r="C897" s="82">
        <f>VLOOKUP(A897,'[2]Pop commune'!$A$4:$H$3833,5,FALSE)</f>
        <v>57.648484848484856</v>
      </c>
      <c r="D897" s="83">
        <f t="shared" si="27"/>
        <v>54.666666666666664</v>
      </c>
      <c r="E897" s="83">
        <f>VLOOKUP(A897,'[2]Pop commune'!$A$4:$G$3833,6,FALSE)</f>
        <v>54.666666666666664</v>
      </c>
      <c r="F897" s="83">
        <f t="shared" si="28"/>
        <v>328</v>
      </c>
      <c r="G897" s="83">
        <f>VLOOKUP(A897,'[2]Pop commune'!$A$4:$G$3833,4,FALSE)</f>
        <v>328</v>
      </c>
      <c r="H897" s="64">
        <v>89</v>
      </c>
      <c r="I897" s="122">
        <v>890973522</v>
      </c>
      <c r="J897" s="65" t="s">
        <v>1648</v>
      </c>
      <c r="K897" s="121"/>
      <c r="L897" s="103" t="s">
        <v>1643</v>
      </c>
      <c r="M897" s="101" t="s">
        <v>234</v>
      </c>
      <c r="N897" s="65" t="s">
        <v>1478</v>
      </c>
      <c r="O897" s="64">
        <v>890007057</v>
      </c>
      <c r="P897" s="94" t="s">
        <v>1644</v>
      </c>
      <c r="Q897" s="90">
        <v>1</v>
      </c>
      <c r="X897" s="65" t="s">
        <v>671</v>
      </c>
      <c r="Y897" s="65">
        <f>SUMPRODUCT(('[2]Prog 89'!$C$5:$C$10000=A897)*'[2]Prog 89'!$E$5:$F$10000)</f>
        <v>0</v>
      </c>
      <c r="Z897" s="65">
        <f>SUMPRODUCT(('[2]Prog 89'!$C$5:$C$10000=A897)*'[2]Prog 89'!$G$5:$H$10000)</f>
        <v>0</v>
      </c>
    </row>
    <row r="898" spans="1:26" ht="12.75" customHeight="1" x14ac:dyDescent="0.25">
      <c r="A898" s="64">
        <v>89163</v>
      </c>
      <c r="B898" s="81">
        <f>VLOOKUP(A898,'[2]Pop commune'!$A$4:$G$3833,7,FALSE)</f>
        <v>178.81488933601608</v>
      </c>
      <c r="C898" s="82">
        <f>VLOOKUP(A898,'[2]Pop commune'!$A$4:$H$3833,5,FALSE)</f>
        <v>123.49094567404426</v>
      </c>
      <c r="D898" s="83">
        <f t="shared" si="27"/>
        <v>55.323943661971825</v>
      </c>
      <c r="E898" s="83">
        <f>VLOOKUP(A898,'[2]Pop commune'!$A$4:$G$3833,6,FALSE)</f>
        <v>55.323943661971825</v>
      </c>
      <c r="F898" s="83">
        <f t="shared" si="28"/>
        <v>491</v>
      </c>
      <c r="G898" s="83">
        <f>VLOOKUP(A898,'[2]Pop commune'!$A$4:$G$3833,4,FALSE)</f>
        <v>491</v>
      </c>
      <c r="H898" s="64">
        <v>89</v>
      </c>
      <c r="I898" s="122">
        <v>890973522</v>
      </c>
      <c r="J898" s="65" t="s">
        <v>1649</v>
      </c>
      <c r="K898" s="121"/>
      <c r="L898" s="103" t="s">
        <v>1643</v>
      </c>
      <c r="M898" s="101" t="s">
        <v>234</v>
      </c>
      <c r="N898" s="65" t="s">
        <v>1478</v>
      </c>
      <c r="O898" s="64">
        <v>890007057</v>
      </c>
      <c r="P898" s="94" t="s">
        <v>1644</v>
      </c>
      <c r="Q898" s="90">
        <v>1</v>
      </c>
      <c r="X898" s="65" t="s">
        <v>671</v>
      </c>
      <c r="Y898" s="65">
        <f>SUMPRODUCT(('[2]Prog 89'!$C$5:$C$10000=A898)*'[2]Prog 89'!$E$5:$F$10000)</f>
        <v>3</v>
      </c>
      <c r="Z898" s="65">
        <f>SUMPRODUCT(('[2]Prog 89'!$C$5:$C$10000=A898)*'[2]Prog 89'!$G$5:$H$10000)</f>
        <v>8</v>
      </c>
    </row>
    <row r="899" spans="1:26" s="97" customFormat="1" ht="12.75" customHeight="1" x14ac:dyDescent="0.25">
      <c r="A899" s="64">
        <v>89178</v>
      </c>
      <c r="B899" s="81">
        <f>VLOOKUP(A899,'[2]Pop commune'!$A$4:$G$3833,7,FALSE)</f>
        <v>73.690140845070715</v>
      </c>
      <c r="C899" s="82">
        <f>VLOOKUP(A899,'[2]Pop commune'!$A$4:$H$3833,5,FALSE)</f>
        <v>49.126760563380479</v>
      </c>
      <c r="D899" s="83">
        <f t="shared" si="27"/>
        <v>24.56338028169024</v>
      </c>
      <c r="E899" s="83">
        <f>VLOOKUP(A899,'[2]Pop commune'!$A$4:$G$3833,6,FALSE)</f>
        <v>24.56338028169024</v>
      </c>
      <c r="F899" s="83">
        <f t="shared" si="28"/>
        <v>218.00000000000088</v>
      </c>
      <c r="G899" s="83">
        <f>VLOOKUP(A899,'[2]Pop commune'!$A$4:$G$3833,4,FALSE)</f>
        <v>218.00000000000088</v>
      </c>
      <c r="H899" s="64">
        <v>89</v>
      </c>
      <c r="I899" s="122">
        <v>890973522</v>
      </c>
      <c r="J899" s="65" t="s">
        <v>1650</v>
      </c>
      <c r="K899" s="121"/>
      <c r="L899" s="103" t="s">
        <v>1643</v>
      </c>
      <c r="M899" s="101" t="s">
        <v>234</v>
      </c>
      <c r="N899" s="65" t="s">
        <v>1478</v>
      </c>
      <c r="O899" s="64">
        <v>890007057</v>
      </c>
      <c r="P899" s="94" t="s">
        <v>1644</v>
      </c>
      <c r="Q899" s="90">
        <v>1</v>
      </c>
      <c r="R899" s="65"/>
      <c r="S899" s="65"/>
      <c r="T899" s="65"/>
      <c r="U899" s="65"/>
      <c r="V899" s="65"/>
      <c r="W899" s="65"/>
      <c r="X899" s="65" t="s">
        <v>671</v>
      </c>
      <c r="Y899" s="65">
        <f>SUMPRODUCT(('[2]Prog 89'!$C$5:$C$10000=A899)*'[2]Prog 89'!$E$5:$F$10000)</f>
        <v>0</v>
      </c>
      <c r="Z899" s="65">
        <f>SUMPRODUCT(('[2]Prog 89'!$C$5:$C$10000=A899)*'[2]Prog 89'!$G$5:$H$10000)</f>
        <v>0</v>
      </c>
    </row>
    <row r="900" spans="1:26" s="97" customFormat="1" ht="12.75" customHeight="1" x14ac:dyDescent="0.25">
      <c r="A900" s="64">
        <v>89192</v>
      </c>
      <c r="B900" s="81">
        <f>VLOOKUP(A900,'[2]Pop commune'!$A$4:$G$3833,7,FALSE)</f>
        <v>133.90540540540542</v>
      </c>
      <c r="C900" s="82">
        <f>VLOOKUP(A900,'[2]Pop commune'!$A$4:$H$3833,5,FALSE)</f>
        <v>82.327027027027043</v>
      </c>
      <c r="D900" s="83">
        <f t="shared" si="27"/>
        <v>51.578378378378382</v>
      </c>
      <c r="E900" s="83">
        <f>VLOOKUP(A900,'[2]Pop commune'!$A$4:$G$3833,6,FALSE)</f>
        <v>51.578378378378382</v>
      </c>
      <c r="F900" s="83">
        <f t="shared" si="28"/>
        <v>367</v>
      </c>
      <c r="G900" s="83">
        <f>VLOOKUP(A900,'[2]Pop commune'!$A$4:$G$3833,4,FALSE)</f>
        <v>367</v>
      </c>
      <c r="H900" s="64">
        <v>89</v>
      </c>
      <c r="I900" s="122">
        <v>890973522</v>
      </c>
      <c r="J900" s="65" t="s">
        <v>1651</v>
      </c>
      <c r="K900" s="121"/>
      <c r="L900" s="103" t="s">
        <v>1643</v>
      </c>
      <c r="M900" s="101" t="s">
        <v>234</v>
      </c>
      <c r="N900" s="65" t="s">
        <v>1478</v>
      </c>
      <c r="O900" s="64">
        <v>890007057</v>
      </c>
      <c r="P900" s="94" t="s">
        <v>1644</v>
      </c>
      <c r="Q900" s="90">
        <v>1</v>
      </c>
      <c r="R900" s="65"/>
      <c r="S900" s="65"/>
      <c r="T900" s="65"/>
      <c r="U900" s="65"/>
      <c r="V900" s="65"/>
      <c r="W900" s="65"/>
      <c r="X900" s="65" t="s">
        <v>671</v>
      </c>
      <c r="Y900" s="65">
        <f>SUMPRODUCT(('[2]Prog 89'!$C$5:$C$10000=A900)*'[2]Prog 89'!$E$5:$F$10000)</f>
        <v>0</v>
      </c>
      <c r="Z900" s="65">
        <f>SUMPRODUCT(('[2]Prog 89'!$C$5:$C$10000=A900)*'[2]Prog 89'!$G$5:$H$10000)</f>
        <v>0</v>
      </c>
    </row>
    <row r="901" spans="1:26" s="97" customFormat="1" ht="12.75" customHeight="1" x14ac:dyDescent="0.25">
      <c r="A901" s="64">
        <v>89241</v>
      </c>
      <c r="B901" s="81">
        <f>VLOOKUP(A901,'[2]Pop commune'!$A$4:$G$3833,7,FALSE)</f>
        <v>60</v>
      </c>
      <c r="C901" s="82">
        <f>VLOOKUP(A901,'[2]Pop commune'!$A$4:$H$3833,5,FALSE)</f>
        <v>40</v>
      </c>
      <c r="D901" s="83">
        <f t="shared" ref="D901:D964" si="29">E901/Q901</f>
        <v>20</v>
      </c>
      <c r="E901" s="83">
        <f>VLOOKUP(A901,'[2]Pop commune'!$A$4:$G$3833,6,FALSE)</f>
        <v>20</v>
      </c>
      <c r="F901" s="83">
        <f t="shared" ref="F901:F964" si="30">G901/Q901</f>
        <v>155</v>
      </c>
      <c r="G901" s="83">
        <f>VLOOKUP(A901,'[2]Pop commune'!$A$4:$G$3833,4,FALSE)</f>
        <v>155</v>
      </c>
      <c r="H901" s="64">
        <v>89</v>
      </c>
      <c r="I901" s="122">
        <v>890973522</v>
      </c>
      <c r="J901" s="65" t="s">
        <v>1652</v>
      </c>
      <c r="K901" s="121"/>
      <c r="L901" s="103" t="s">
        <v>1643</v>
      </c>
      <c r="M901" s="101" t="s">
        <v>234</v>
      </c>
      <c r="N901" s="65" t="s">
        <v>1478</v>
      </c>
      <c r="O901" s="64">
        <v>890007057</v>
      </c>
      <c r="P901" s="94" t="s">
        <v>1644</v>
      </c>
      <c r="Q901" s="90">
        <v>1</v>
      </c>
      <c r="R901" s="65"/>
      <c r="S901" s="65"/>
      <c r="T901" s="65"/>
      <c r="U901" s="65"/>
      <c r="V901" s="65"/>
      <c r="W901" s="65"/>
      <c r="X901" s="65" t="s">
        <v>671</v>
      </c>
      <c r="Y901" s="65">
        <f>SUMPRODUCT(('[2]Prog 89'!$C$5:$C$10000=A901)*'[2]Prog 89'!$E$5:$F$10000)</f>
        <v>0</v>
      </c>
      <c r="Z901" s="65">
        <f>SUMPRODUCT(('[2]Prog 89'!$C$5:$C$10000=A901)*'[2]Prog 89'!$G$5:$H$10000)</f>
        <v>0</v>
      </c>
    </row>
    <row r="902" spans="1:26" ht="12.75" customHeight="1" x14ac:dyDescent="0.25">
      <c r="A902" s="64">
        <v>89243</v>
      </c>
      <c r="B902" s="81">
        <f>VLOOKUP(A902,'[2]Pop commune'!$A$4:$G$3833,7,FALSE)</f>
        <v>61</v>
      </c>
      <c r="C902" s="82">
        <f>VLOOKUP(A902,'[2]Pop commune'!$A$4:$H$3833,5,FALSE)</f>
        <v>37</v>
      </c>
      <c r="D902" s="83">
        <f t="shared" si="29"/>
        <v>24</v>
      </c>
      <c r="E902" s="83">
        <f>VLOOKUP(A902,'[2]Pop commune'!$A$4:$G$3833,6,FALSE)</f>
        <v>24</v>
      </c>
      <c r="F902" s="83">
        <f t="shared" si="30"/>
        <v>119</v>
      </c>
      <c r="G902" s="83">
        <f>VLOOKUP(A902,'[2]Pop commune'!$A$4:$G$3833,4,FALSE)</f>
        <v>119</v>
      </c>
      <c r="H902" s="64">
        <v>89</v>
      </c>
      <c r="I902" s="122">
        <v>890973522</v>
      </c>
      <c r="J902" s="65" t="s">
        <v>1653</v>
      </c>
      <c r="K902" s="121"/>
      <c r="L902" s="103" t="s">
        <v>1643</v>
      </c>
      <c r="M902" s="101" t="s">
        <v>234</v>
      </c>
      <c r="N902" s="65" t="s">
        <v>1478</v>
      </c>
      <c r="O902" s="64">
        <v>890007057</v>
      </c>
      <c r="P902" s="94" t="s">
        <v>1644</v>
      </c>
      <c r="Q902" s="90">
        <v>1</v>
      </c>
      <c r="X902" s="65" t="s">
        <v>671</v>
      </c>
      <c r="Y902" s="65">
        <f>SUMPRODUCT(('[2]Prog 89'!$C$5:$C$10000=A902)*'[2]Prog 89'!$E$5:$F$10000)</f>
        <v>0</v>
      </c>
      <c r="Z902" s="65">
        <f>SUMPRODUCT(('[2]Prog 89'!$C$5:$C$10000=A902)*'[2]Prog 89'!$G$5:$H$10000)</f>
        <v>0</v>
      </c>
    </row>
    <row r="903" spans="1:26" ht="12.75" customHeight="1" x14ac:dyDescent="0.25">
      <c r="A903" s="64">
        <v>89294</v>
      </c>
      <c r="B903" s="81">
        <f>VLOOKUP(A903,'[2]Pop commune'!$A$4:$G$3833,7,FALSE)</f>
        <v>126.24154983553812</v>
      </c>
      <c r="C903" s="82">
        <f>VLOOKUP(A903,'[2]Pop commune'!$A$4:$H$3833,5,FALSE)</f>
        <v>96.413575065431544</v>
      </c>
      <c r="D903" s="83">
        <f t="shared" si="29"/>
        <v>29.827974770106582</v>
      </c>
      <c r="E903" s="83">
        <f>VLOOKUP(A903,'[2]Pop commune'!$A$4:$G$3833,6,FALSE)</f>
        <v>29.827974770106582</v>
      </c>
      <c r="F903" s="83">
        <f t="shared" si="30"/>
        <v>335</v>
      </c>
      <c r="G903" s="83">
        <f>VLOOKUP(A903,'[2]Pop commune'!$A$4:$G$3833,4,FALSE)</f>
        <v>335</v>
      </c>
      <c r="H903" s="64">
        <v>89</v>
      </c>
      <c r="I903" s="122">
        <v>890973522</v>
      </c>
      <c r="J903" s="65" t="s">
        <v>1654</v>
      </c>
      <c r="K903" s="121"/>
      <c r="L903" s="103" t="s">
        <v>1643</v>
      </c>
      <c r="M903" s="101" t="s">
        <v>234</v>
      </c>
      <c r="N903" s="65" t="s">
        <v>1478</v>
      </c>
      <c r="O903" s="64">
        <v>890007057</v>
      </c>
      <c r="P903" s="94" t="s">
        <v>1644</v>
      </c>
      <c r="Q903" s="90">
        <v>1</v>
      </c>
      <c r="X903" s="65" t="s">
        <v>671</v>
      </c>
      <c r="Y903" s="65">
        <f>SUMPRODUCT(('[2]Prog 89'!$C$5:$C$10000=A903)*'[2]Prog 89'!$E$5:$F$10000)</f>
        <v>0</v>
      </c>
      <c r="Z903" s="65">
        <f>SUMPRODUCT(('[2]Prog 89'!$C$5:$C$10000=A903)*'[2]Prog 89'!$G$5:$H$10000)</f>
        <v>0</v>
      </c>
    </row>
    <row r="904" spans="1:26" ht="12.75" customHeight="1" x14ac:dyDescent="0.25">
      <c r="A904" s="64">
        <v>89317</v>
      </c>
      <c r="B904" s="81">
        <f>VLOOKUP(A904,'[2]Pop commune'!$A$4:$G$3833,7,FALSE)</f>
        <v>104.68196721311472</v>
      </c>
      <c r="C904" s="82">
        <f>VLOOKUP(A904,'[2]Pop commune'!$A$4:$H$3833,5,FALSE)</f>
        <v>72.472131147540964</v>
      </c>
      <c r="D904" s="83">
        <f t="shared" si="29"/>
        <v>32.209836065573761</v>
      </c>
      <c r="E904" s="83">
        <f>VLOOKUP(A904,'[2]Pop commune'!$A$4:$G$3833,6,FALSE)</f>
        <v>32.209836065573761</v>
      </c>
      <c r="F904" s="83">
        <f t="shared" si="30"/>
        <v>307</v>
      </c>
      <c r="G904" s="83">
        <f>VLOOKUP(A904,'[2]Pop commune'!$A$4:$G$3833,4,FALSE)</f>
        <v>307</v>
      </c>
      <c r="H904" s="64">
        <v>89</v>
      </c>
      <c r="I904" s="122">
        <v>890973522</v>
      </c>
      <c r="J904" s="65" t="s">
        <v>1655</v>
      </c>
      <c r="K904" s="121"/>
      <c r="L904" s="103" t="s">
        <v>1643</v>
      </c>
      <c r="M904" s="101" t="s">
        <v>234</v>
      </c>
      <c r="N904" s="65" t="s">
        <v>1478</v>
      </c>
      <c r="O904" s="64">
        <v>890007057</v>
      </c>
      <c r="P904" s="94" t="s">
        <v>1644</v>
      </c>
      <c r="Q904" s="90">
        <v>1</v>
      </c>
      <c r="X904" s="65" t="s">
        <v>671</v>
      </c>
      <c r="Y904" s="65">
        <f>SUMPRODUCT(('[2]Prog 89'!$C$5:$C$10000=A904)*'[2]Prog 89'!$E$5:$F$10000)</f>
        <v>0</v>
      </c>
      <c r="Z904" s="65">
        <f>SUMPRODUCT(('[2]Prog 89'!$C$5:$C$10000=A904)*'[2]Prog 89'!$G$5:$H$10000)</f>
        <v>0</v>
      </c>
    </row>
    <row r="905" spans="1:26" ht="12.75" customHeight="1" x14ac:dyDescent="0.25">
      <c r="A905" s="64">
        <v>89343</v>
      </c>
      <c r="B905" s="81">
        <f>VLOOKUP(A905,'[2]Pop commune'!$A$4:$G$3833,7,FALSE)</f>
        <v>51.596899224806208</v>
      </c>
      <c r="C905" s="82">
        <f>VLOOKUP(A905,'[2]Pop commune'!$A$4:$H$3833,5,FALSE)</f>
        <v>38.697674418604656</v>
      </c>
      <c r="D905" s="83">
        <f t="shared" si="29"/>
        <v>12.899224806201552</v>
      </c>
      <c r="E905" s="83">
        <f>VLOOKUP(A905,'[2]Pop commune'!$A$4:$G$3833,6,FALSE)</f>
        <v>12.899224806201552</v>
      </c>
      <c r="F905" s="83">
        <f t="shared" si="30"/>
        <v>128</v>
      </c>
      <c r="G905" s="83">
        <f>VLOOKUP(A905,'[2]Pop commune'!$A$4:$G$3833,4,FALSE)</f>
        <v>128</v>
      </c>
      <c r="H905" s="64">
        <v>89</v>
      </c>
      <c r="I905" s="122">
        <v>890973522</v>
      </c>
      <c r="J905" s="65" t="s">
        <v>1656</v>
      </c>
      <c r="K905" s="121"/>
      <c r="L905" s="103" t="s">
        <v>1643</v>
      </c>
      <c r="M905" s="101" t="s">
        <v>234</v>
      </c>
      <c r="N905" s="65" t="s">
        <v>1478</v>
      </c>
      <c r="O905" s="64">
        <v>890007057</v>
      </c>
      <c r="P905" s="94" t="s">
        <v>1644</v>
      </c>
      <c r="Q905" s="90">
        <v>1</v>
      </c>
      <c r="X905" s="65" t="s">
        <v>671</v>
      </c>
      <c r="Y905" s="65">
        <f>SUMPRODUCT(('[2]Prog 89'!$C$5:$C$10000=A905)*'[2]Prog 89'!$E$5:$F$10000)</f>
        <v>0</v>
      </c>
      <c r="Z905" s="65">
        <f>SUMPRODUCT(('[2]Prog 89'!$C$5:$C$10000=A905)*'[2]Prog 89'!$G$5:$H$10000)</f>
        <v>0</v>
      </c>
    </row>
    <row r="906" spans="1:26" ht="12.75" customHeight="1" x14ac:dyDescent="0.25">
      <c r="A906" s="64">
        <v>89358</v>
      </c>
      <c r="B906" s="81">
        <f>VLOOKUP(A906,'[2]Pop commune'!$A$4:$G$3833,7,FALSE)</f>
        <v>165.25056433408582</v>
      </c>
      <c r="C906" s="82">
        <f>VLOOKUP(A906,'[2]Pop commune'!$A$4:$H$3833,5,FALSE)</f>
        <v>112.489841986456</v>
      </c>
      <c r="D906" s="83">
        <f t="shared" si="29"/>
        <v>52.760722347629809</v>
      </c>
      <c r="E906" s="83">
        <f>VLOOKUP(A906,'[2]Pop commune'!$A$4:$G$3833,6,FALSE)</f>
        <v>52.760722347629809</v>
      </c>
      <c r="F906" s="83">
        <f t="shared" si="30"/>
        <v>441</v>
      </c>
      <c r="G906" s="83">
        <f>VLOOKUP(A906,'[2]Pop commune'!$A$4:$G$3833,4,FALSE)</f>
        <v>441</v>
      </c>
      <c r="H906" s="64">
        <v>89</v>
      </c>
      <c r="I906" s="122">
        <v>890973522</v>
      </c>
      <c r="J906" s="65" t="s">
        <v>1657</v>
      </c>
      <c r="K906" s="121"/>
      <c r="L906" s="103" t="s">
        <v>1643</v>
      </c>
      <c r="M906" s="101" t="s">
        <v>234</v>
      </c>
      <c r="N906" s="65" t="s">
        <v>1478</v>
      </c>
      <c r="O906" s="64">
        <v>890007057</v>
      </c>
      <c r="P906" s="94" t="s">
        <v>1644</v>
      </c>
      <c r="Q906" s="90">
        <v>1</v>
      </c>
      <c r="X906" s="65" t="s">
        <v>671</v>
      </c>
      <c r="Y906" s="65">
        <f>SUMPRODUCT(('[2]Prog 89'!$C$5:$C$10000=A906)*'[2]Prog 89'!$E$5:$F$10000)</f>
        <v>0</v>
      </c>
      <c r="Z906" s="65">
        <f>SUMPRODUCT(('[2]Prog 89'!$C$5:$C$10000=A906)*'[2]Prog 89'!$G$5:$H$10000)</f>
        <v>1</v>
      </c>
    </row>
    <row r="907" spans="1:26" ht="12.75" customHeight="1" x14ac:dyDescent="0.25">
      <c r="A907" s="64">
        <v>89454</v>
      </c>
      <c r="B907" s="81">
        <f>VLOOKUP(A907,'[2]Pop commune'!$A$4:$G$3833,7,FALSE)</f>
        <v>213.33288037212304</v>
      </c>
      <c r="C907" s="82">
        <f>VLOOKUP(A907,'[2]Pop commune'!$A$4:$H$3833,5,FALSE)</f>
        <v>141.22342961408751</v>
      </c>
      <c r="D907" s="83">
        <f t="shared" si="29"/>
        <v>72.109450758035521</v>
      </c>
      <c r="E907" s="83">
        <f>VLOOKUP(A907,'[2]Pop commune'!$A$4:$G$3833,6,FALSE)</f>
        <v>72.109450758035521</v>
      </c>
      <c r="F907" s="83">
        <f t="shared" si="30"/>
        <v>635.00000000000136</v>
      </c>
      <c r="G907" s="83">
        <f>VLOOKUP(A907,'[2]Pop commune'!$A$4:$G$3833,4,FALSE)</f>
        <v>635.00000000000136</v>
      </c>
      <c r="H907" s="64">
        <v>89</v>
      </c>
      <c r="I907" s="122">
        <v>890973522</v>
      </c>
      <c r="J907" s="65" t="s">
        <v>1658</v>
      </c>
      <c r="K907" s="121"/>
      <c r="L907" s="103" t="s">
        <v>1643</v>
      </c>
      <c r="M907" s="101" t="s">
        <v>234</v>
      </c>
      <c r="N907" s="65" t="s">
        <v>1478</v>
      </c>
      <c r="O907" s="64">
        <v>890007057</v>
      </c>
      <c r="P907" s="94" t="s">
        <v>1644</v>
      </c>
      <c r="Q907" s="90">
        <v>1</v>
      </c>
      <c r="X907" s="65" t="s">
        <v>671</v>
      </c>
      <c r="Y907" s="65">
        <f>SUMPRODUCT(('[2]Prog 89'!$C$5:$C$10000=A907)*'[2]Prog 89'!$E$5:$F$10000)</f>
        <v>0</v>
      </c>
      <c r="Z907" s="65">
        <f>SUMPRODUCT(('[2]Prog 89'!$C$5:$C$10000=A907)*'[2]Prog 89'!$G$5:$H$10000)</f>
        <v>0</v>
      </c>
    </row>
    <row r="908" spans="1:26" ht="12.75" customHeight="1" x14ac:dyDescent="0.25">
      <c r="A908" s="64">
        <v>58194</v>
      </c>
      <c r="B908" s="81">
        <f>VLOOKUP(A908,'[2]Pop commune'!$A$4:$G$3833,7,FALSE)</f>
        <v>10285.939576278057</v>
      </c>
      <c r="C908" s="82">
        <f>VLOOKUP(A908,'[2]Pop commune'!$A$4:$H$3833,5,FALSE)</f>
        <v>5745.8750112848011</v>
      </c>
      <c r="D908" s="83">
        <f t="shared" si="29"/>
        <v>4540.0645649932558</v>
      </c>
      <c r="E908" s="83">
        <f>VLOOKUP(A908,'[2]Pop commune'!$A$4:$G$3833,6,FALSE)</f>
        <v>4540.0645649932558</v>
      </c>
      <c r="F908" s="83">
        <f t="shared" si="30"/>
        <v>34841</v>
      </c>
      <c r="G908" s="83">
        <f>VLOOKUP(A908,'[2]Pop commune'!$A$4:$G$3833,4,FALSE)</f>
        <v>34841</v>
      </c>
      <c r="H908" s="64">
        <v>58</v>
      </c>
      <c r="I908" s="122">
        <v>580971489</v>
      </c>
      <c r="J908" s="65" t="s">
        <v>1659</v>
      </c>
      <c r="K908" s="65" t="s">
        <v>1659</v>
      </c>
      <c r="L908" s="103" t="s">
        <v>1659</v>
      </c>
      <c r="M908" s="65" t="s">
        <v>1660</v>
      </c>
      <c r="N908" s="65" t="s">
        <v>662</v>
      </c>
      <c r="O908" s="64">
        <v>580970879</v>
      </c>
      <c r="P908" s="94" t="s">
        <v>354</v>
      </c>
      <c r="Q908" s="90">
        <v>1</v>
      </c>
      <c r="R908" s="65">
        <v>67</v>
      </c>
      <c r="S908" s="65">
        <v>67</v>
      </c>
      <c r="T908" s="65">
        <v>3</v>
      </c>
      <c r="U908" s="65">
        <v>3</v>
      </c>
      <c r="X908" s="65" t="s">
        <v>671</v>
      </c>
      <c r="Y908" s="65">
        <f>SUMPRODUCT(('[2]Prog 89'!$C$5:$C$10000=A908)*'[2]Prog 89'!$E$5:$F$10000)</f>
        <v>0</v>
      </c>
      <c r="Z908" s="65">
        <f>SUMPRODUCT(('[2]Prog 89'!$C$5:$C$10000=A908)*'[2]Prog 89'!$G$5:$H$10000)</f>
        <v>0</v>
      </c>
    </row>
    <row r="909" spans="1:26" ht="12.75" customHeight="1" x14ac:dyDescent="0.25">
      <c r="A909" s="64">
        <v>58151</v>
      </c>
      <c r="B909" s="81">
        <f>VLOOKUP(A909,'[2]Pop commune'!$A$4:$G$3833,7,FALSE)</f>
        <v>1360.9575791252796</v>
      </c>
      <c r="C909" s="82">
        <f>VLOOKUP(A909,'[2]Pop commune'!$A$4:$H$3833,5,FALSE)</f>
        <v>811.91452847865457</v>
      </c>
      <c r="D909" s="83">
        <f t="shared" si="29"/>
        <v>549.04305064662515</v>
      </c>
      <c r="E909" s="83">
        <f>VLOOKUP(A909,'[2]Pop commune'!$A$4:$G$3833,6,FALSE)</f>
        <v>549.04305064662515</v>
      </c>
      <c r="F909" s="83">
        <f t="shared" si="30"/>
        <v>3435</v>
      </c>
      <c r="G909" s="83">
        <f>VLOOKUP(A909,'[2]Pop commune'!$A$4:$G$3833,4,FALSE)</f>
        <v>3435</v>
      </c>
      <c r="H909" s="64">
        <v>58</v>
      </c>
      <c r="I909" s="122">
        <v>580004364</v>
      </c>
      <c r="J909" s="65" t="s">
        <v>1661</v>
      </c>
      <c r="K909" s="121" t="s">
        <v>4810</v>
      </c>
      <c r="L909" s="103" t="s">
        <v>1145</v>
      </c>
      <c r="M909" s="101" t="s">
        <v>1662</v>
      </c>
      <c r="N909" s="65" t="s">
        <v>662</v>
      </c>
      <c r="O909" s="64">
        <v>750050759</v>
      </c>
      <c r="P909" s="94" t="s">
        <v>1419</v>
      </c>
      <c r="Q909" s="90">
        <v>1</v>
      </c>
      <c r="R909" s="65">
        <v>17</v>
      </c>
      <c r="S909" s="65">
        <v>17</v>
      </c>
      <c r="T909" s="65">
        <v>1</v>
      </c>
      <c r="U909" s="65">
        <v>1</v>
      </c>
      <c r="X909" s="65" t="s">
        <v>671</v>
      </c>
      <c r="Y909" s="65">
        <f>SUMPRODUCT(('[2]Prog 89'!$C$5:$C$10000=A909)*'[2]Prog 89'!$E$5:$F$10000)</f>
        <v>0</v>
      </c>
      <c r="Z909" s="65">
        <f>SUMPRODUCT(('[2]Prog 89'!$C$5:$C$10000=A909)*'[2]Prog 89'!$G$5:$H$10000)</f>
        <v>0</v>
      </c>
    </row>
    <row r="910" spans="1:26" ht="12.75" customHeight="1" x14ac:dyDescent="0.25">
      <c r="A910" s="64">
        <v>58291</v>
      </c>
      <c r="B910" s="81">
        <f>VLOOKUP(A910,'[2]Pop commune'!$A$4:$G$3833,7,FALSE)</f>
        <v>54</v>
      </c>
      <c r="C910" s="82">
        <f>VLOOKUP(A910,'[2]Pop commune'!$A$4:$H$3833,5,FALSE)</f>
        <v>39</v>
      </c>
      <c r="D910" s="83">
        <f t="shared" si="29"/>
        <v>15</v>
      </c>
      <c r="E910" s="83">
        <f>VLOOKUP(A910,'[2]Pop commune'!$A$4:$G$3833,6,FALSE)</f>
        <v>15</v>
      </c>
      <c r="F910" s="83">
        <f t="shared" si="30"/>
        <v>171</v>
      </c>
      <c r="G910" s="83">
        <f>VLOOKUP(A910,'[2]Pop commune'!$A$4:$G$3833,4,FALSE)</f>
        <v>171</v>
      </c>
      <c r="H910" s="64">
        <v>58</v>
      </c>
      <c r="I910" s="122">
        <v>580004364</v>
      </c>
      <c r="J910" s="65" t="s">
        <v>1663</v>
      </c>
      <c r="K910" s="121"/>
      <c r="L910" s="103" t="s">
        <v>1145</v>
      </c>
      <c r="M910" s="101" t="s">
        <v>1662</v>
      </c>
      <c r="N910" s="65" t="s">
        <v>662</v>
      </c>
      <c r="O910" s="64">
        <v>750050759</v>
      </c>
      <c r="P910" s="94" t="s">
        <v>1419</v>
      </c>
      <c r="Q910" s="90">
        <v>1</v>
      </c>
      <c r="X910" s="65" t="s">
        <v>671</v>
      </c>
      <c r="Y910" s="65">
        <f>SUMPRODUCT(('[2]Prog 89'!$C$5:$C$10000=A910)*'[2]Prog 89'!$E$5:$F$10000)</f>
        <v>0</v>
      </c>
      <c r="Z910" s="65">
        <f>SUMPRODUCT(('[2]Prog 89'!$C$5:$C$10000=A910)*'[2]Prog 89'!$G$5:$H$10000)</f>
        <v>0</v>
      </c>
    </row>
    <row r="911" spans="1:26" ht="12.75" customHeight="1" x14ac:dyDescent="0.25">
      <c r="A911" s="64">
        <v>58297</v>
      </c>
      <c r="B911" s="81">
        <f>VLOOKUP(A911,'[2]Pop commune'!$A$4:$G$3833,7,FALSE)</f>
        <v>73</v>
      </c>
      <c r="C911" s="82">
        <f>VLOOKUP(A911,'[2]Pop commune'!$A$4:$H$3833,5,FALSE)</f>
        <v>50</v>
      </c>
      <c r="D911" s="83">
        <f t="shared" si="29"/>
        <v>23</v>
      </c>
      <c r="E911" s="83">
        <f>VLOOKUP(A911,'[2]Pop commune'!$A$4:$G$3833,6,FALSE)</f>
        <v>23</v>
      </c>
      <c r="F911" s="83">
        <f t="shared" si="30"/>
        <v>238</v>
      </c>
      <c r="G911" s="83">
        <f>VLOOKUP(A911,'[2]Pop commune'!$A$4:$G$3833,4,FALSE)</f>
        <v>238</v>
      </c>
      <c r="H911" s="64">
        <v>58</v>
      </c>
      <c r="I911" s="122">
        <v>580004364</v>
      </c>
      <c r="J911" s="65" t="s">
        <v>1664</v>
      </c>
      <c r="K911" s="121"/>
      <c r="L911" s="103" t="s">
        <v>1665</v>
      </c>
      <c r="M911" s="65" t="s">
        <v>1662</v>
      </c>
      <c r="N911" s="65" t="s">
        <v>662</v>
      </c>
      <c r="O911" s="64">
        <v>750050759</v>
      </c>
      <c r="P911" s="94" t="s">
        <v>1419</v>
      </c>
      <c r="Q911" s="90">
        <v>1</v>
      </c>
      <c r="X911" s="65" t="s">
        <v>671</v>
      </c>
      <c r="Y911" s="65">
        <f>SUMPRODUCT(('[2]Prog 89'!$C$5:$C$10000=A911)*'[2]Prog 89'!$E$5:$F$10000)</f>
        <v>0</v>
      </c>
      <c r="Z911" s="65">
        <f>SUMPRODUCT(('[2]Prog 89'!$C$5:$C$10000=A911)*'[2]Prog 89'!$G$5:$H$10000)</f>
        <v>0</v>
      </c>
    </row>
    <row r="912" spans="1:26" ht="12.75" customHeight="1" x14ac:dyDescent="0.25">
      <c r="A912" s="64">
        <v>71103</v>
      </c>
      <c r="B912" s="81">
        <f>VLOOKUP(A912,'[2]Pop commune'!$A$4:$G$3833,7,FALSE)</f>
        <v>72.392156862744741</v>
      </c>
      <c r="C912" s="82">
        <f>VLOOKUP(A912,'[2]Pop commune'!$A$4:$H$3833,5,FALSE)</f>
        <v>42.823529411764497</v>
      </c>
      <c r="D912" s="83">
        <f t="shared" si="29"/>
        <v>29.568627450980248</v>
      </c>
      <c r="E912" s="83">
        <f>VLOOKUP(A912,'[2]Pop commune'!$A$4:$G$3833,6,FALSE)</f>
        <v>29.568627450980248</v>
      </c>
      <c r="F912" s="83">
        <f t="shared" si="30"/>
        <v>259.99999999999875</v>
      </c>
      <c r="G912" s="83">
        <f>VLOOKUP(A912,'[2]Pop commune'!$A$4:$G$3833,4,FALSE)</f>
        <v>259.99999999999875</v>
      </c>
      <c r="H912" s="64">
        <v>71</v>
      </c>
      <c r="I912" s="122">
        <v>710977794</v>
      </c>
      <c r="J912" s="65" t="s">
        <v>1666</v>
      </c>
      <c r="K912" s="121"/>
      <c r="L912" s="103" t="s">
        <v>1417</v>
      </c>
      <c r="M912" s="65" t="s">
        <v>1418</v>
      </c>
      <c r="N912" s="65" t="s">
        <v>662</v>
      </c>
      <c r="O912" s="64">
        <v>750050759</v>
      </c>
      <c r="P912" s="106" t="s">
        <v>1419</v>
      </c>
      <c r="Q912" s="90">
        <v>1</v>
      </c>
      <c r="R912" s="65">
        <v>84</v>
      </c>
      <c r="S912" s="65">
        <v>84</v>
      </c>
      <c r="T912" s="65">
        <v>3</v>
      </c>
      <c r="U912" s="65">
        <v>3</v>
      </c>
      <c r="V912" s="65">
        <v>13</v>
      </c>
      <c r="W912" s="65">
        <v>13</v>
      </c>
      <c r="X912" s="94" t="s">
        <v>671</v>
      </c>
      <c r="Y912" s="65">
        <f>SUMPRODUCT(('[2]Prog 89'!$C$5:$C$10000=A912)*'[2]Prog 89'!$E$5:$F$10000)</f>
        <v>0</v>
      </c>
      <c r="Z912" s="65">
        <f>SUMPRODUCT(('[2]Prog 89'!$C$5:$C$10000=A912)*'[2]Prog 89'!$G$5:$H$10000)</f>
        <v>0</v>
      </c>
    </row>
    <row r="913" spans="1:26" ht="12.75" customHeight="1" x14ac:dyDescent="0.25">
      <c r="A913" s="64">
        <v>71132</v>
      </c>
      <c r="B913" s="81">
        <f>VLOOKUP(A913,'[2]Pop commune'!$A$4:$G$3833,7,FALSE)</f>
        <v>713</v>
      </c>
      <c r="C913" s="82">
        <f>VLOOKUP(A913,'[2]Pop commune'!$A$4:$H$3833,5,FALSE)</f>
        <v>458</v>
      </c>
      <c r="D913" s="83">
        <f t="shared" si="29"/>
        <v>255</v>
      </c>
      <c r="E913" s="83">
        <f>VLOOKUP(A913,'[2]Pop commune'!$A$4:$G$3833,6,FALSE)</f>
        <v>255</v>
      </c>
      <c r="F913" s="83">
        <f t="shared" si="30"/>
        <v>2332</v>
      </c>
      <c r="G913" s="83">
        <f>VLOOKUP(A913,'[2]Pop commune'!$A$4:$G$3833,4,FALSE)</f>
        <v>2332</v>
      </c>
      <c r="H913" s="64">
        <v>71</v>
      </c>
      <c r="I913" s="122">
        <v>710977794</v>
      </c>
      <c r="J913" s="65" t="s">
        <v>1667</v>
      </c>
      <c r="K913" s="121"/>
      <c r="L913" s="103" t="s">
        <v>1668</v>
      </c>
      <c r="M913" s="65" t="s">
        <v>1418</v>
      </c>
      <c r="N913" s="65" t="s">
        <v>662</v>
      </c>
      <c r="O913" s="64">
        <v>750050759</v>
      </c>
      <c r="P913" s="106" t="s">
        <v>1419</v>
      </c>
      <c r="Q913" s="90">
        <v>1</v>
      </c>
      <c r="X913" s="94" t="s">
        <v>671</v>
      </c>
      <c r="Y913" s="65">
        <f>SUMPRODUCT(('[2]Prog 89'!$C$5:$C$10000=A913)*'[2]Prog 89'!$E$5:$F$10000)</f>
        <v>0</v>
      </c>
      <c r="Z913" s="65">
        <f>SUMPRODUCT(('[2]Prog 89'!$C$5:$C$10000=A913)*'[2]Prog 89'!$G$5:$H$10000)</f>
        <v>0</v>
      </c>
    </row>
    <row r="914" spans="1:26" ht="12.75" customHeight="1" x14ac:dyDescent="0.25">
      <c r="A914" s="64">
        <v>71179</v>
      </c>
      <c r="B914" s="81">
        <f>VLOOKUP(A914,'[2]Pop commune'!$A$4:$G$3833,7,FALSE)</f>
        <v>16</v>
      </c>
      <c r="C914" s="82">
        <f>VLOOKUP(A914,'[2]Pop commune'!$A$4:$H$3833,5,FALSE)</f>
        <v>6</v>
      </c>
      <c r="D914" s="83">
        <f t="shared" si="29"/>
        <v>10</v>
      </c>
      <c r="E914" s="83">
        <f>VLOOKUP(A914,'[2]Pop commune'!$A$4:$G$3833,6,FALSE)</f>
        <v>10</v>
      </c>
      <c r="F914" s="83">
        <f t="shared" si="30"/>
        <v>74</v>
      </c>
      <c r="G914" s="83">
        <f>VLOOKUP(A914,'[2]Pop commune'!$A$4:$G$3833,4,FALSE)</f>
        <v>74</v>
      </c>
      <c r="H914" s="64">
        <v>71</v>
      </c>
      <c r="I914" s="122">
        <v>710977794</v>
      </c>
      <c r="J914" s="65" t="s">
        <v>1669</v>
      </c>
      <c r="K914" s="121"/>
      <c r="L914" s="103" t="s">
        <v>1668</v>
      </c>
      <c r="M914" s="65" t="s">
        <v>1418</v>
      </c>
      <c r="N914" s="65" t="s">
        <v>662</v>
      </c>
      <c r="O914" s="64">
        <v>750050759</v>
      </c>
      <c r="P914" s="106" t="s">
        <v>1419</v>
      </c>
      <c r="Q914" s="90">
        <v>1</v>
      </c>
      <c r="X914" s="94" t="s">
        <v>671</v>
      </c>
      <c r="Y914" s="65">
        <f>SUMPRODUCT(('[2]Prog 89'!$C$5:$C$10000=A914)*'[2]Prog 89'!$E$5:$F$10000)</f>
        <v>0</v>
      </c>
      <c r="Z914" s="65">
        <f>SUMPRODUCT(('[2]Prog 89'!$C$5:$C$10000=A914)*'[2]Prog 89'!$G$5:$H$10000)</f>
        <v>0</v>
      </c>
    </row>
    <row r="915" spans="1:26" ht="12.75" customHeight="1" x14ac:dyDescent="0.25">
      <c r="A915" s="64">
        <v>71212</v>
      </c>
      <c r="B915" s="81">
        <f>VLOOKUP(A915,'[2]Pop commune'!$A$4:$G$3833,7,FALSE)</f>
        <v>495.18727777623019</v>
      </c>
      <c r="C915" s="82">
        <f>VLOOKUP(A915,'[2]Pop commune'!$A$4:$H$3833,5,FALSE)</f>
        <v>293.2564001584642</v>
      </c>
      <c r="D915" s="83">
        <f t="shared" si="29"/>
        <v>201.93087761776599</v>
      </c>
      <c r="E915" s="83">
        <f>VLOOKUP(A915,'[2]Pop commune'!$A$4:$G$3833,6,FALSE)</f>
        <v>201.93087761776599</v>
      </c>
      <c r="F915" s="83">
        <f t="shared" si="30"/>
        <v>1380.0000000000068</v>
      </c>
      <c r="G915" s="83">
        <f>VLOOKUP(A915,'[2]Pop commune'!$A$4:$G$3833,4,FALSE)</f>
        <v>1380.0000000000068</v>
      </c>
      <c r="H915" s="64">
        <v>71</v>
      </c>
      <c r="I915" s="122">
        <v>710977794</v>
      </c>
      <c r="J915" s="65" t="s">
        <v>1670</v>
      </c>
      <c r="K915" s="121"/>
      <c r="L915" s="103" t="s">
        <v>1668</v>
      </c>
      <c r="M915" s="65" t="s">
        <v>1418</v>
      </c>
      <c r="N915" s="65" t="s">
        <v>662</v>
      </c>
      <c r="O915" s="64">
        <v>750050759</v>
      </c>
      <c r="P915" s="106" t="s">
        <v>1419</v>
      </c>
      <c r="Q915" s="90">
        <v>1</v>
      </c>
      <c r="X915" s="94" t="s">
        <v>671</v>
      </c>
      <c r="Y915" s="65">
        <f>SUMPRODUCT(('[2]Prog 89'!$C$5:$C$10000=A915)*'[2]Prog 89'!$E$5:$F$10000)</f>
        <v>0</v>
      </c>
      <c r="Z915" s="65">
        <f>SUMPRODUCT(('[2]Prog 89'!$C$5:$C$10000=A915)*'[2]Prog 89'!$G$5:$H$10000)</f>
        <v>0</v>
      </c>
    </row>
    <row r="916" spans="1:26" ht="12.75" customHeight="1" x14ac:dyDescent="0.25">
      <c r="A916" s="64">
        <v>71281</v>
      </c>
      <c r="B916" s="81">
        <f>VLOOKUP(A916,'[2]Pop commune'!$A$4:$G$3833,7,FALSE)</f>
        <v>106.04747774480717</v>
      </c>
      <c r="C916" s="82">
        <f>VLOOKUP(A916,'[2]Pop commune'!$A$4:$H$3833,5,FALSE)</f>
        <v>65.412462908011889</v>
      </c>
      <c r="D916" s="83">
        <f t="shared" si="29"/>
        <v>40.635014836795271</v>
      </c>
      <c r="E916" s="83">
        <f>VLOOKUP(A916,'[2]Pop commune'!$A$4:$G$3833,6,FALSE)</f>
        <v>40.635014836795271</v>
      </c>
      <c r="F916" s="83">
        <f t="shared" si="30"/>
        <v>334</v>
      </c>
      <c r="G916" s="83">
        <f>VLOOKUP(A916,'[2]Pop commune'!$A$4:$G$3833,4,FALSE)</f>
        <v>334</v>
      </c>
      <c r="H916" s="64">
        <v>71</v>
      </c>
      <c r="I916" s="122">
        <v>710977794</v>
      </c>
      <c r="J916" s="65" t="s">
        <v>1671</v>
      </c>
      <c r="K916" s="121"/>
      <c r="L916" s="103" t="s">
        <v>1668</v>
      </c>
      <c r="M916" s="65" t="s">
        <v>1418</v>
      </c>
      <c r="N916" s="65" t="s">
        <v>662</v>
      </c>
      <c r="O916" s="64">
        <v>750050759</v>
      </c>
      <c r="P916" s="106" t="s">
        <v>1419</v>
      </c>
      <c r="Q916" s="90">
        <v>1</v>
      </c>
      <c r="X916" s="94" t="s">
        <v>671</v>
      </c>
      <c r="Y916" s="65">
        <f>SUMPRODUCT(('[2]Prog 89'!$C$5:$C$10000=A916)*'[2]Prog 89'!$E$5:$F$10000)</f>
        <v>0</v>
      </c>
      <c r="Z916" s="65">
        <f>SUMPRODUCT(('[2]Prog 89'!$C$5:$C$10000=A916)*'[2]Prog 89'!$G$5:$H$10000)</f>
        <v>0</v>
      </c>
    </row>
    <row r="917" spans="1:26" ht="12.75" customHeight="1" x14ac:dyDescent="0.25">
      <c r="A917" s="105">
        <v>71118</v>
      </c>
      <c r="B917" s="81">
        <f>VLOOKUP(A917,'[2]Pop commune'!$A$4:$G$3833,7,FALSE)</f>
        <v>2105</v>
      </c>
      <c r="C917" s="82">
        <f>VLOOKUP(A917,'[2]Pop commune'!$A$4:$H$3833,5,FALSE)</f>
        <v>1181</v>
      </c>
      <c r="D917" s="83">
        <f t="shared" si="29"/>
        <v>462</v>
      </c>
      <c r="E917" s="83">
        <f>VLOOKUP(A917,'[2]Pop commune'!$A$4:$G$3833,6,FALSE)</f>
        <v>924</v>
      </c>
      <c r="F917" s="83">
        <f t="shared" si="30"/>
        <v>3076</v>
      </c>
      <c r="G917" s="83">
        <f>VLOOKUP(A917,'[2]Pop commune'!$A$4:$G$3833,4,FALSE)</f>
        <v>6152</v>
      </c>
      <c r="H917" s="64">
        <v>71</v>
      </c>
      <c r="I917" s="125">
        <v>710971284</v>
      </c>
      <c r="J917" s="65" t="s">
        <v>1535</v>
      </c>
      <c r="K917" s="121"/>
      <c r="L917" s="103" t="s">
        <v>1536</v>
      </c>
      <c r="M917" s="109" t="s">
        <v>1521</v>
      </c>
      <c r="N917" s="65" t="s">
        <v>662</v>
      </c>
      <c r="O917" s="108">
        <v>710971359</v>
      </c>
      <c r="P917" s="109" t="s">
        <v>409</v>
      </c>
      <c r="Q917" s="107">
        <v>2</v>
      </c>
      <c r="X917" s="65" t="s">
        <v>671</v>
      </c>
      <c r="Y917" s="65">
        <f>SUMPRODUCT(('[2]Prog 89'!$C$5:$C$10000=A917)*'[2]Prog 89'!$E$5:$F$10000)</f>
        <v>0</v>
      </c>
      <c r="Z917" s="65">
        <f>SUMPRODUCT(('[2]Prog 89'!$C$5:$C$10000=A917)*'[2]Prog 89'!$G$5:$H$10000)</f>
        <v>0</v>
      </c>
    </row>
    <row r="918" spans="1:26" ht="12.75" customHeight="1" x14ac:dyDescent="0.25">
      <c r="A918" s="64">
        <v>71346</v>
      </c>
      <c r="B918" s="81">
        <f>VLOOKUP(A918,'[2]Pop commune'!$A$4:$G$3833,7,FALSE)</f>
        <v>575.3638146981682</v>
      </c>
      <c r="C918" s="82">
        <f>VLOOKUP(A918,'[2]Pop commune'!$A$4:$H$3833,5,FALSE)</f>
        <v>368.07105193345029</v>
      </c>
      <c r="D918" s="83">
        <f t="shared" si="29"/>
        <v>207.29276276471791</v>
      </c>
      <c r="E918" s="83">
        <f>VLOOKUP(A918,'[2]Pop commune'!$A$4:$G$3833,6,FALSE)</f>
        <v>207.29276276471791</v>
      </c>
      <c r="F918" s="83">
        <f t="shared" si="30"/>
        <v>1689.0000000000052</v>
      </c>
      <c r="G918" s="83">
        <f>VLOOKUP(A918,'[2]Pop commune'!$A$4:$G$3833,4,FALSE)</f>
        <v>1689.0000000000052</v>
      </c>
      <c r="H918" s="64">
        <v>71</v>
      </c>
      <c r="I918" s="122">
        <v>710977794</v>
      </c>
      <c r="J918" s="65" t="s">
        <v>1672</v>
      </c>
      <c r="K918" s="121"/>
      <c r="L918" s="103" t="s">
        <v>1668</v>
      </c>
      <c r="M918" s="65" t="s">
        <v>1418</v>
      </c>
      <c r="N918" s="65" t="s">
        <v>662</v>
      </c>
      <c r="O918" s="64">
        <v>750050759</v>
      </c>
      <c r="P918" s="106" t="s">
        <v>1419</v>
      </c>
      <c r="Q918" s="90">
        <v>1</v>
      </c>
      <c r="X918" s="94" t="s">
        <v>671</v>
      </c>
      <c r="Y918" s="65">
        <f>SUMPRODUCT(('[2]Prog 89'!$C$5:$C$10000=A918)*'[2]Prog 89'!$E$5:$F$10000)</f>
        <v>0</v>
      </c>
      <c r="Z918" s="65">
        <f>SUMPRODUCT(('[2]Prog 89'!$C$5:$C$10000=A918)*'[2]Prog 89'!$G$5:$H$10000)</f>
        <v>0</v>
      </c>
    </row>
    <row r="919" spans="1:26" ht="12.75" customHeight="1" x14ac:dyDescent="0.25">
      <c r="A919" s="64">
        <v>71390</v>
      </c>
      <c r="B919" s="81">
        <f>VLOOKUP(A919,'[2]Pop commune'!$A$4:$G$3833,7,FALSE)</f>
        <v>298.25253456221196</v>
      </c>
      <c r="C919" s="82">
        <f>VLOOKUP(A919,'[2]Pop commune'!$A$4:$H$3833,5,FALSE)</f>
        <v>179.14838709677417</v>
      </c>
      <c r="D919" s="83">
        <f t="shared" si="29"/>
        <v>119.10414746543778</v>
      </c>
      <c r="E919" s="83">
        <f>VLOOKUP(A919,'[2]Pop commune'!$A$4:$G$3833,6,FALSE)</f>
        <v>119.10414746543778</v>
      </c>
      <c r="F919" s="83">
        <f t="shared" si="30"/>
        <v>1068</v>
      </c>
      <c r="G919" s="83">
        <f>VLOOKUP(A919,'[2]Pop commune'!$A$4:$G$3833,4,FALSE)</f>
        <v>1068</v>
      </c>
      <c r="H919" s="64">
        <v>71</v>
      </c>
      <c r="I919" s="122">
        <v>710977794</v>
      </c>
      <c r="J919" s="65" t="s">
        <v>1673</v>
      </c>
      <c r="K919" s="121"/>
      <c r="L919" s="103" t="s">
        <v>1417</v>
      </c>
      <c r="M919" s="65" t="s">
        <v>1418</v>
      </c>
      <c r="N919" s="65" t="s">
        <v>662</v>
      </c>
      <c r="O919" s="64">
        <v>750050759</v>
      </c>
      <c r="P919" s="106" t="s">
        <v>1419</v>
      </c>
      <c r="Q919" s="90">
        <v>1</v>
      </c>
      <c r="X919" s="94" t="s">
        <v>671</v>
      </c>
      <c r="Y919" s="65">
        <f>SUMPRODUCT(('[2]Prog 89'!$C$5:$C$10000=A919)*'[2]Prog 89'!$E$5:$F$10000)</f>
        <v>0</v>
      </c>
      <c r="Z919" s="65">
        <f>SUMPRODUCT(('[2]Prog 89'!$C$5:$C$10000=A919)*'[2]Prog 89'!$G$5:$H$10000)</f>
        <v>0</v>
      </c>
    </row>
    <row r="920" spans="1:26" ht="12.75" customHeight="1" x14ac:dyDescent="0.25">
      <c r="A920" s="64">
        <v>71478</v>
      </c>
      <c r="B920" s="81">
        <f>VLOOKUP(A920,'[2]Pop commune'!$A$4:$G$3833,7,FALSE)</f>
        <v>25.726315789473674</v>
      </c>
      <c r="C920" s="82">
        <f>VLOOKUP(A920,'[2]Pop commune'!$A$4:$H$3833,5,FALSE)</f>
        <v>15.831578947368415</v>
      </c>
      <c r="D920" s="83">
        <f t="shared" si="29"/>
        <v>9.8947368421052602</v>
      </c>
      <c r="E920" s="83">
        <f>VLOOKUP(A920,'[2]Pop commune'!$A$4:$G$3833,6,FALSE)</f>
        <v>9.8947368421052602</v>
      </c>
      <c r="F920" s="83">
        <f t="shared" si="30"/>
        <v>94</v>
      </c>
      <c r="G920" s="83">
        <f>VLOOKUP(A920,'[2]Pop commune'!$A$4:$G$3833,4,FALSE)</f>
        <v>94</v>
      </c>
      <c r="H920" s="64">
        <v>71</v>
      </c>
      <c r="I920" s="122">
        <v>710977794</v>
      </c>
      <c r="J920" s="65" t="s">
        <v>1674</v>
      </c>
      <c r="K920" s="121"/>
      <c r="L920" s="103" t="s">
        <v>1668</v>
      </c>
      <c r="M920" s="65" t="s">
        <v>1418</v>
      </c>
      <c r="N920" s="65" t="s">
        <v>662</v>
      </c>
      <c r="O920" s="64">
        <v>750050759</v>
      </c>
      <c r="P920" s="106" t="s">
        <v>1419</v>
      </c>
      <c r="Q920" s="90">
        <v>1</v>
      </c>
      <c r="X920" s="94" t="s">
        <v>671</v>
      </c>
      <c r="Y920" s="65">
        <f>SUMPRODUCT(('[2]Prog 89'!$C$5:$C$10000=A920)*'[2]Prog 89'!$E$5:$F$10000)</f>
        <v>0</v>
      </c>
      <c r="Z920" s="65">
        <f>SUMPRODUCT(('[2]Prog 89'!$C$5:$C$10000=A920)*'[2]Prog 89'!$G$5:$H$10000)</f>
        <v>0</v>
      </c>
    </row>
    <row r="921" spans="1:26" ht="12.75" customHeight="1" x14ac:dyDescent="0.25">
      <c r="A921" s="64">
        <v>71499</v>
      </c>
      <c r="B921" s="81">
        <f>VLOOKUP(A921,'[2]Pop commune'!$A$4:$G$3833,7,FALSE)</f>
        <v>1371.4964570038956</v>
      </c>
      <c r="C921" s="82">
        <f>VLOOKUP(A921,'[2]Pop commune'!$A$4:$H$3833,5,FALSE)</f>
        <v>767.07238495301965</v>
      </c>
      <c r="D921" s="83">
        <f t="shared" si="29"/>
        <v>604.42407205087602</v>
      </c>
      <c r="E921" s="83">
        <f>VLOOKUP(A921,'[2]Pop commune'!$A$4:$G$3833,6,FALSE)</f>
        <v>604.42407205087602</v>
      </c>
      <c r="F921" s="83">
        <f t="shared" si="30"/>
        <v>4459.0000000000091</v>
      </c>
      <c r="G921" s="83">
        <f>VLOOKUP(A921,'[2]Pop commune'!$A$4:$G$3833,4,FALSE)</f>
        <v>4459.0000000000091</v>
      </c>
      <c r="H921" s="64">
        <v>71</v>
      </c>
      <c r="I921" s="122">
        <v>710977794</v>
      </c>
      <c r="J921" s="65" t="s">
        <v>1675</v>
      </c>
      <c r="K921" s="121"/>
      <c r="L921" s="103" t="s">
        <v>1668</v>
      </c>
      <c r="M921" s="65" t="s">
        <v>1418</v>
      </c>
      <c r="N921" s="65" t="s">
        <v>662</v>
      </c>
      <c r="O921" s="64">
        <v>750050759</v>
      </c>
      <c r="P921" s="106" t="s">
        <v>1419</v>
      </c>
      <c r="Q921" s="90">
        <v>1</v>
      </c>
      <c r="X921" s="94" t="s">
        <v>671</v>
      </c>
      <c r="Y921" s="65">
        <f>SUMPRODUCT(('[2]Prog 89'!$C$5:$C$10000=A921)*'[2]Prog 89'!$E$5:$F$10000)</f>
        <v>0</v>
      </c>
      <c r="Z921" s="65">
        <f>SUMPRODUCT(('[2]Prog 89'!$C$5:$C$10000=A921)*'[2]Prog 89'!$G$5:$H$10000)</f>
        <v>0</v>
      </c>
    </row>
    <row r="922" spans="1:26" ht="12.75" customHeight="1" x14ac:dyDescent="0.25">
      <c r="A922" s="64">
        <v>71542</v>
      </c>
      <c r="B922" s="81">
        <f>VLOOKUP(A922,'[2]Pop commune'!$A$4:$G$3833,7,FALSE)</f>
        <v>702.63504620287938</v>
      </c>
      <c r="C922" s="82">
        <f>VLOOKUP(A922,'[2]Pop commune'!$A$4:$H$3833,5,FALSE)</f>
        <v>333.51241736894877</v>
      </c>
      <c r="D922" s="83">
        <f t="shared" si="29"/>
        <v>369.12262883393061</v>
      </c>
      <c r="E922" s="83">
        <f>VLOOKUP(A922,'[2]Pop commune'!$A$4:$G$3833,6,FALSE)</f>
        <v>369.12262883393061</v>
      </c>
      <c r="F922" s="83">
        <f t="shared" si="30"/>
        <v>1610</v>
      </c>
      <c r="G922" s="83">
        <f>VLOOKUP(A922,'[2]Pop commune'!$A$4:$G$3833,4,FALSE)</f>
        <v>1610</v>
      </c>
      <c r="H922" s="64">
        <v>71</v>
      </c>
      <c r="I922" s="122">
        <v>710977794</v>
      </c>
      <c r="J922" s="65" t="s">
        <v>1676</v>
      </c>
      <c r="K922" s="121"/>
      <c r="L922" s="73" t="s">
        <v>1668</v>
      </c>
      <c r="M922" s="65" t="s">
        <v>1418</v>
      </c>
      <c r="N922" s="65" t="s">
        <v>662</v>
      </c>
      <c r="O922" s="64">
        <v>750050759</v>
      </c>
      <c r="P922" s="106" t="s">
        <v>1419</v>
      </c>
      <c r="Q922" s="90">
        <v>1</v>
      </c>
      <c r="X922" s="94" t="s">
        <v>671</v>
      </c>
      <c r="Y922" s="65">
        <f>SUMPRODUCT(('[2]Prog 89'!$C$5:$C$10000=A922)*'[2]Prog 89'!$E$5:$F$10000)</f>
        <v>0</v>
      </c>
      <c r="Z922" s="65">
        <f>SUMPRODUCT(('[2]Prog 89'!$C$5:$C$10000=A922)*'[2]Prog 89'!$G$5:$H$10000)</f>
        <v>0</v>
      </c>
    </row>
    <row r="923" spans="1:26" ht="12.75" customHeight="1" x14ac:dyDescent="0.25">
      <c r="A923" s="64">
        <v>90010</v>
      </c>
      <c r="B923" s="81">
        <f>VLOOKUP(A923,'[2]Pop commune'!$A$4:$G$3833,7,FALSE)</f>
        <v>10556.829975337983</v>
      </c>
      <c r="C923" s="82">
        <f>VLOOKUP(A923,'[2]Pop commune'!$A$4:$H$3833,5,FALSE)</f>
        <v>6264.6736890056864</v>
      </c>
      <c r="D923" s="83">
        <f t="shared" si="29"/>
        <v>4292.1562863322961</v>
      </c>
      <c r="E923" s="83">
        <f>VLOOKUP(A923,'[2]Pop commune'!$A$4:$G$3833,6,FALSE)</f>
        <v>4292.1562863322961</v>
      </c>
      <c r="F923" s="83">
        <f t="shared" si="30"/>
        <v>50196</v>
      </c>
      <c r="G923" s="83">
        <f>VLOOKUP(A923,'[2]Pop commune'!$A$4:$G$3833,4,FALSE)</f>
        <v>50196</v>
      </c>
      <c r="H923" s="64">
        <v>90</v>
      </c>
      <c r="I923" s="122">
        <v>900004789</v>
      </c>
      <c r="J923" s="91" t="s">
        <v>1677</v>
      </c>
      <c r="K923" s="91" t="s">
        <v>1677</v>
      </c>
      <c r="L923" s="92" t="s">
        <v>1677</v>
      </c>
      <c r="M923" s="65" t="s">
        <v>1678</v>
      </c>
      <c r="N923" s="65" t="s">
        <v>662</v>
      </c>
      <c r="O923" s="64">
        <v>900003294</v>
      </c>
      <c r="P923" s="94" t="s">
        <v>456</v>
      </c>
      <c r="Q923" s="90">
        <v>1</v>
      </c>
      <c r="R923" s="65">
        <v>110</v>
      </c>
      <c r="S923" s="65">
        <v>110</v>
      </c>
      <c r="T923" s="65">
        <v>10</v>
      </c>
      <c r="U923" s="65">
        <v>10</v>
      </c>
      <c r="V923" s="65">
        <v>10</v>
      </c>
      <c r="W923" s="65">
        <v>10</v>
      </c>
      <c r="X923" s="65" t="s">
        <v>671</v>
      </c>
      <c r="Y923" s="65">
        <f>SUMPRODUCT(('[2]Prog 89'!$C$5:$C$10000=A923)*'[2]Prog 89'!$E$5:$F$10000)</f>
        <v>0</v>
      </c>
      <c r="Z923" s="65">
        <f>SUMPRODUCT(('[2]Prog 89'!$C$5:$C$10000=A923)*'[2]Prog 89'!$G$5:$H$10000)</f>
        <v>0</v>
      </c>
    </row>
    <row r="924" spans="1:26" ht="12.75" customHeight="1" x14ac:dyDescent="0.25">
      <c r="A924" s="104">
        <v>21166</v>
      </c>
      <c r="B924" s="81">
        <f>VLOOKUP(A924,'[2]Pop commune'!$A$4:$G$3833,7,FALSE)</f>
        <v>3388.7697587032344</v>
      </c>
      <c r="C924" s="82">
        <f>VLOOKUP(A924,'[2]Pop commune'!$A$4:$H$3833,5,FALSE)</f>
        <v>2106.3469739298225</v>
      </c>
      <c r="D924" s="83">
        <f t="shared" si="29"/>
        <v>641.21139238670582</v>
      </c>
      <c r="E924" s="83">
        <f>VLOOKUP(A924,'[2]Pop commune'!$A$4:$G$3833,6,FALSE)</f>
        <v>1282.4227847734116</v>
      </c>
      <c r="F924" s="83">
        <f t="shared" si="30"/>
        <v>6991</v>
      </c>
      <c r="G924" s="83">
        <f>VLOOKUP(A924,'[2]Pop commune'!$A$4:$G$3833,4,FALSE)</f>
        <v>13982</v>
      </c>
      <c r="H924" s="105">
        <v>21</v>
      </c>
      <c r="I924" s="124">
        <v>210983383</v>
      </c>
      <c r="J924" s="104" t="s">
        <v>1679</v>
      </c>
      <c r="K924" s="121" t="s">
        <v>4811</v>
      </c>
      <c r="L924" s="104" t="s">
        <v>1679</v>
      </c>
      <c r="M924" s="104" t="s">
        <v>99</v>
      </c>
      <c r="N924" s="104" t="s">
        <v>662</v>
      </c>
      <c r="O924" s="105">
        <v>210000766</v>
      </c>
      <c r="P924" s="104" t="s">
        <v>1680</v>
      </c>
      <c r="Q924" s="105">
        <v>2</v>
      </c>
      <c r="R924" s="65">
        <v>69</v>
      </c>
      <c r="S924" s="65">
        <v>69</v>
      </c>
      <c r="T924" s="65">
        <v>8</v>
      </c>
      <c r="U924" s="65">
        <v>8</v>
      </c>
      <c r="X924" s="65" t="s">
        <v>671</v>
      </c>
      <c r="Y924" s="65">
        <f>SUMPRODUCT(('[2]Prog 89'!$C$5:$C$10000=A924)*'[2]Prog 89'!$E$5:$F$10000)</f>
        <v>0</v>
      </c>
      <c r="Z924" s="65">
        <f>SUMPRODUCT(('[2]Prog 89'!$C$5:$C$10000=A924)*'[2]Prog 89'!$G$5:$H$10000)</f>
        <v>0</v>
      </c>
    </row>
    <row r="925" spans="1:26" ht="12.75" customHeight="1" x14ac:dyDescent="0.25">
      <c r="A925" s="64">
        <v>71076</v>
      </c>
      <c r="B925" s="81">
        <f>VLOOKUP(A925,'[2]Pop commune'!$A$4:$G$3833,7,FALSE)</f>
        <v>12275.216041864927</v>
      </c>
      <c r="C925" s="82">
        <f>VLOOKUP(A925,'[2]Pop commune'!$A$4:$H$3833,5,FALSE)</f>
        <v>6843.3142444117502</v>
      </c>
      <c r="D925" s="83">
        <f t="shared" si="29"/>
        <v>5431.9017974531771</v>
      </c>
      <c r="E925" s="83">
        <f>VLOOKUP(A925,'[2]Pop commune'!$A$4:$G$3833,6,FALSE)</f>
        <v>5431.9017974531771</v>
      </c>
      <c r="F925" s="83">
        <f t="shared" si="30"/>
        <v>45166</v>
      </c>
      <c r="G925" s="83">
        <f>VLOOKUP(A925,'[2]Pop commune'!$A$4:$G$3833,4,FALSE)</f>
        <v>45166</v>
      </c>
      <c r="H925" s="64">
        <v>71</v>
      </c>
      <c r="I925" s="125">
        <v>710971284</v>
      </c>
      <c r="J925" s="65" t="s">
        <v>1681</v>
      </c>
      <c r="K925" s="121"/>
      <c r="L925" s="103" t="s">
        <v>1681</v>
      </c>
      <c r="M925" s="109" t="s">
        <v>1521</v>
      </c>
      <c r="N925" s="65" t="s">
        <v>662</v>
      </c>
      <c r="O925" s="108">
        <v>710971359</v>
      </c>
      <c r="P925" s="109" t="s">
        <v>409</v>
      </c>
      <c r="Q925" s="90">
        <v>1</v>
      </c>
      <c r="R925" s="65">
        <v>76</v>
      </c>
      <c r="S925" s="65">
        <v>76</v>
      </c>
      <c r="T925" s="65">
        <v>3</v>
      </c>
      <c r="U925" s="65">
        <v>3</v>
      </c>
      <c r="X925" s="65" t="s">
        <v>671</v>
      </c>
      <c r="Y925" s="65">
        <f>SUMPRODUCT(('[2]Prog 89'!$C$5:$C$10000=A925)*'[2]Prog 89'!$E$5:$F$10000)</f>
        <v>0</v>
      </c>
      <c r="Z925" s="65">
        <f>SUMPRODUCT(('[2]Prog 89'!$C$5:$C$10000=A925)*'[2]Prog 89'!$G$5:$H$10000)</f>
        <v>0</v>
      </c>
    </row>
    <row r="926" spans="1:26" ht="12.75" customHeight="1" x14ac:dyDescent="0.25">
      <c r="A926" s="104">
        <v>21166</v>
      </c>
      <c r="B926" s="81">
        <f>VLOOKUP(A926,'[2]Pop commune'!$A$4:$G$3833,7,FALSE)</f>
        <v>3388.7697587032344</v>
      </c>
      <c r="C926" s="82">
        <f>VLOOKUP(A926,'[2]Pop commune'!$A$4:$H$3833,5,FALSE)</f>
        <v>2106.3469739298225</v>
      </c>
      <c r="D926" s="83">
        <f t="shared" si="29"/>
        <v>641.21139238670582</v>
      </c>
      <c r="E926" s="83">
        <f>VLOOKUP(A926,'[2]Pop commune'!$A$4:$G$3833,6,FALSE)</f>
        <v>1282.4227847734116</v>
      </c>
      <c r="F926" s="83">
        <f t="shared" si="30"/>
        <v>6991</v>
      </c>
      <c r="G926" s="83">
        <f>VLOOKUP(A926,'[2]Pop commune'!$A$4:$G$3833,4,FALSE)</f>
        <v>13982</v>
      </c>
      <c r="H926" s="105">
        <v>21</v>
      </c>
      <c r="I926" s="124">
        <v>210983995</v>
      </c>
      <c r="J926" s="104" t="s">
        <v>1679</v>
      </c>
      <c r="K926" s="121" t="s">
        <v>4812</v>
      </c>
      <c r="L926" s="104" t="s">
        <v>1679</v>
      </c>
      <c r="M926" s="104" t="s">
        <v>128</v>
      </c>
      <c r="N926" s="104" t="s">
        <v>1478</v>
      </c>
      <c r="O926" s="105">
        <v>210987400</v>
      </c>
      <c r="P926" s="65" t="s">
        <v>279</v>
      </c>
      <c r="Q926" s="64">
        <v>2</v>
      </c>
      <c r="S926" s="99"/>
      <c r="T926" s="99"/>
      <c r="U926" s="99"/>
      <c r="X926" s="65" t="s">
        <v>671</v>
      </c>
      <c r="Y926" s="65">
        <f>SUMPRODUCT(('[2]Prog 89'!$C$5:$C$10000=A926)*'[2]Prog 89'!$E$5:$F$10000)</f>
        <v>0</v>
      </c>
      <c r="Z926" s="65">
        <f>SUMPRODUCT(('[2]Prog 89'!$C$5:$C$10000=A926)*'[2]Prog 89'!$G$5:$H$10000)</f>
        <v>0</v>
      </c>
    </row>
    <row r="927" spans="1:26" ht="12.75" customHeight="1" x14ac:dyDescent="0.25">
      <c r="A927" s="105">
        <v>71151</v>
      </c>
      <c r="B927" s="81">
        <f>VLOOKUP(A927,'[2]Pop commune'!$A$4:$G$3833,7,FALSE)</f>
        <v>19.481012658227797</v>
      </c>
      <c r="C927" s="82">
        <f>VLOOKUP(A927,'[2]Pop commune'!$A$4:$H$3833,5,FALSE)</f>
        <v>10.253164556962</v>
      </c>
      <c r="D927" s="83">
        <f t="shared" si="29"/>
        <v>4.6139240506328996</v>
      </c>
      <c r="E927" s="83">
        <f>VLOOKUP(A927,'[2]Pop commune'!$A$4:$G$3833,6,FALSE)</f>
        <v>9.2278481012657991</v>
      </c>
      <c r="F927" s="83">
        <f t="shared" si="30"/>
        <v>40.499999999999901</v>
      </c>
      <c r="G927" s="83">
        <f>VLOOKUP(A927,'[2]Pop commune'!$A$4:$G$3833,4,FALSE)</f>
        <v>80.999999999999801</v>
      </c>
      <c r="H927" s="64">
        <v>71</v>
      </c>
      <c r="I927" s="122">
        <v>710970716</v>
      </c>
      <c r="J927" s="65" t="s">
        <v>1682</v>
      </c>
      <c r="K927" s="121"/>
      <c r="L927" s="103" t="s">
        <v>1390</v>
      </c>
      <c r="M927" s="65" t="s">
        <v>1372</v>
      </c>
      <c r="N927" s="65" t="s">
        <v>662</v>
      </c>
      <c r="O927" s="64">
        <v>710781477</v>
      </c>
      <c r="P927" s="94" t="s">
        <v>1373</v>
      </c>
      <c r="Q927" s="107">
        <v>2</v>
      </c>
      <c r="X927" s="65" t="s">
        <v>671</v>
      </c>
      <c r="Y927" s="65">
        <f>SUMPRODUCT(('[2]Prog 89'!$C$5:$C$10000=A927)*'[2]Prog 89'!$E$5:$F$10000)</f>
        <v>0</v>
      </c>
      <c r="Z927" s="65">
        <f>SUMPRODUCT(('[2]Prog 89'!$C$5:$C$10000=A927)*'[2]Prog 89'!$G$5:$H$10000)</f>
        <v>0</v>
      </c>
    </row>
    <row r="928" spans="1:26" ht="12.75" customHeight="1" x14ac:dyDescent="0.25">
      <c r="A928" s="105">
        <v>71151</v>
      </c>
      <c r="B928" s="81">
        <f>VLOOKUP(A928,'[2]Pop commune'!$A$4:$G$3833,7,FALSE)</f>
        <v>19.481012658227797</v>
      </c>
      <c r="C928" s="82">
        <f>VLOOKUP(A928,'[2]Pop commune'!$A$4:$H$3833,5,FALSE)</f>
        <v>10.253164556962</v>
      </c>
      <c r="D928" s="83">
        <f t="shared" si="29"/>
        <v>4.6139240506328996</v>
      </c>
      <c r="E928" s="83">
        <f>VLOOKUP(A928,'[2]Pop commune'!$A$4:$G$3833,6,FALSE)</f>
        <v>9.2278481012657991</v>
      </c>
      <c r="F928" s="83">
        <f t="shared" si="30"/>
        <v>40.499999999999901</v>
      </c>
      <c r="G928" s="83">
        <f>VLOOKUP(A928,'[2]Pop commune'!$A$4:$G$3833,4,FALSE)</f>
        <v>80.999999999999801</v>
      </c>
      <c r="H928" s="64">
        <v>71</v>
      </c>
      <c r="I928" s="122">
        <v>210008520</v>
      </c>
      <c r="J928" s="65" t="s">
        <v>1682</v>
      </c>
      <c r="K928" s="121"/>
      <c r="L928" s="103" t="s">
        <v>1390</v>
      </c>
      <c r="M928" s="65" t="s">
        <v>1533</v>
      </c>
      <c r="N928" s="65" t="s">
        <v>662</v>
      </c>
      <c r="O928" s="64">
        <v>210000253</v>
      </c>
      <c r="P928" s="65" t="s">
        <v>1534</v>
      </c>
      <c r="Q928" s="107">
        <v>2</v>
      </c>
      <c r="X928" s="65" t="s">
        <v>671</v>
      </c>
      <c r="Y928" s="65">
        <f>SUMPRODUCT(('[2]Prog 89'!$C$5:$C$10000=A928)*'[2]Prog 89'!$E$5:$F$10000)</f>
        <v>0</v>
      </c>
      <c r="Z928" s="65">
        <f>SUMPRODUCT(('[2]Prog 89'!$C$5:$C$10000=A928)*'[2]Prog 89'!$G$5:$H$10000)</f>
        <v>0</v>
      </c>
    </row>
    <row r="929" spans="1:26" ht="12.75" customHeight="1" x14ac:dyDescent="0.25">
      <c r="A929" s="105">
        <v>71154</v>
      </c>
      <c r="B929" s="81">
        <f>VLOOKUP(A929,'[2]Pop commune'!$A$4:$G$3833,7,FALSE)</f>
        <v>573.39155940541025</v>
      </c>
      <c r="C929" s="82">
        <f>VLOOKUP(A929,'[2]Pop commune'!$A$4:$H$3833,5,FALSE)</f>
        <v>416.83146536746477</v>
      </c>
      <c r="D929" s="83">
        <f t="shared" si="29"/>
        <v>78.280047018972738</v>
      </c>
      <c r="E929" s="83">
        <f>VLOOKUP(A929,'[2]Pop commune'!$A$4:$G$3833,6,FALSE)</f>
        <v>156.56009403794548</v>
      </c>
      <c r="F929" s="83">
        <f t="shared" si="30"/>
        <v>1248.5</v>
      </c>
      <c r="G929" s="83">
        <f>VLOOKUP(A929,'[2]Pop commune'!$A$4:$G$3833,4,FALSE)</f>
        <v>2497</v>
      </c>
      <c r="H929" s="64">
        <v>71</v>
      </c>
      <c r="I929" s="122">
        <v>710975327</v>
      </c>
      <c r="J929" s="65" t="s">
        <v>1683</v>
      </c>
      <c r="K929" s="121"/>
      <c r="L929" s="103" t="s">
        <v>1520</v>
      </c>
      <c r="M929" s="65" t="s">
        <v>1512</v>
      </c>
      <c r="N929" s="65" t="s">
        <v>1478</v>
      </c>
      <c r="O929" s="64">
        <v>710001520</v>
      </c>
      <c r="P929" s="94" t="s">
        <v>1509</v>
      </c>
      <c r="Q929" s="107">
        <v>2</v>
      </c>
      <c r="X929" s="65" t="s">
        <v>671</v>
      </c>
      <c r="Y929" s="65">
        <f>SUMPRODUCT(('[2]Prog 89'!$C$5:$C$10000=A929)*'[2]Prog 89'!$E$5:$F$10000)</f>
        <v>0</v>
      </c>
      <c r="Z929" s="65">
        <f>SUMPRODUCT(('[2]Prog 89'!$C$5:$C$10000=A929)*'[2]Prog 89'!$G$5:$H$10000)</f>
        <v>0</v>
      </c>
    </row>
    <row r="930" spans="1:26" ht="12.75" customHeight="1" x14ac:dyDescent="0.25">
      <c r="A930" s="105">
        <v>71154</v>
      </c>
      <c r="B930" s="81">
        <f>VLOOKUP(A930,'[2]Pop commune'!$A$4:$G$3833,7,FALSE)</f>
        <v>573.39155940541025</v>
      </c>
      <c r="C930" s="82">
        <f>VLOOKUP(A930,'[2]Pop commune'!$A$4:$H$3833,5,FALSE)</f>
        <v>416.83146536746477</v>
      </c>
      <c r="D930" s="83">
        <f t="shared" si="29"/>
        <v>78.280047018972738</v>
      </c>
      <c r="E930" s="83">
        <f>VLOOKUP(A930,'[2]Pop commune'!$A$4:$G$3833,6,FALSE)</f>
        <v>156.56009403794548</v>
      </c>
      <c r="F930" s="83">
        <f t="shared" si="30"/>
        <v>1248.5</v>
      </c>
      <c r="G930" s="83">
        <f>VLOOKUP(A930,'[2]Pop commune'!$A$4:$G$3833,4,FALSE)</f>
        <v>2497</v>
      </c>
      <c r="H930" s="64">
        <v>71</v>
      </c>
      <c r="I930" s="125">
        <v>710971284</v>
      </c>
      <c r="J930" s="65" t="s">
        <v>1683</v>
      </c>
      <c r="K930" s="121"/>
      <c r="L930" s="103" t="s">
        <v>1520</v>
      </c>
      <c r="M930" s="109" t="s">
        <v>1521</v>
      </c>
      <c r="N930" s="65" t="s">
        <v>662</v>
      </c>
      <c r="O930" s="108">
        <v>710971359</v>
      </c>
      <c r="P930" s="109" t="s">
        <v>409</v>
      </c>
      <c r="Q930" s="107">
        <v>2</v>
      </c>
      <c r="X930" s="65" t="s">
        <v>671</v>
      </c>
      <c r="Y930" s="65">
        <f>SUMPRODUCT(('[2]Prog 89'!$C$5:$C$10000=A930)*'[2]Prog 89'!$E$5:$F$10000)</f>
        <v>0</v>
      </c>
      <c r="Z930" s="65">
        <f>SUMPRODUCT(('[2]Prog 89'!$C$5:$C$10000=A930)*'[2]Prog 89'!$G$5:$H$10000)</f>
        <v>0</v>
      </c>
    </row>
    <row r="931" spans="1:26" ht="12.75" customHeight="1" x14ac:dyDescent="0.25">
      <c r="A931" s="104">
        <v>21231</v>
      </c>
      <c r="B931" s="81">
        <f>VLOOKUP(A931,'[2]Pop commune'!$A$4:$G$3833,7,FALSE)</f>
        <v>33514.091476049936</v>
      </c>
      <c r="C931" s="82">
        <f>VLOOKUP(A931,'[2]Pop commune'!$A$4:$H$3833,5,FALSE)</f>
        <v>19647.994903248</v>
      </c>
      <c r="D931" s="83">
        <f t="shared" si="29"/>
        <v>4622.0321909339782</v>
      </c>
      <c r="E931" s="83">
        <f>VLOOKUP(A931,'[2]Pop commune'!$A$4:$G$3833,6,FALSE)</f>
        <v>13866.096572801935</v>
      </c>
      <c r="F931" s="83">
        <f t="shared" si="30"/>
        <v>51001</v>
      </c>
      <c r="G931" s="83">
        <f>VLOOKUP(A931,'[2]Pop commune'!$A$4:$G$3833,4,FALSE)</f>
        <v>153003</v>
      </c>
      <c r="H931" s="105">
        <v>21</v>
      </c>
      <c r="I931" s="124">
        <v>210983383</v>
      </c>
      <c r="J931" s="104" t="s">
        <v>1684</v>
      </c>
      <c r="K931" s="121"/>
      <c r="L931" s="104" t="s">
        <v>1684</v>
      </c>
      <c r="M931" s="104" t="s">
        <v>99</v>
      </c>
      <c r="N931" s="104" t="s">
        <v>662</v>
      </c>
      <c r="O931" s="105">
        <v>210000766</v>
      </c>
      <c r="P931" s="104" t="s">
        <v>1680</v>
      </c>
      <c r="Q931" s="105">
        <v>3</v>
      </c>
      <c r="X931" s="65" t="s">
        <v>671</v>
      </c>
      <c r="Y931" s="65">
        <f>SUMPRODUCT(('[2]Prog 89'!$C$5:$C$10000=A931)*'[2]Prog 89'!$E$5:$F$10000)</f>
        <v>0</v>
      </c>
      <c r="Z931" s="65">
        <f>SUMPRODUCT(('[2]Prog 89'!$C$5:$C$10000=A931)*'[2]Prog 89'!$G$5:$H$10000)</f>
        <v>0</v>
      </c>
    </row>
    <row r="932" spans="1:26" ht="12.75" customHeight="1" x14ac:dyDescent="0.25">
      <c r="A932" s="64">
        <v>25388</v>
      </c>
      <c r="B932" s="81">
        <f>VLOOKUP(A932,'[2]Pop commune'!$A$4:$G$3833,7,FALSE)</f>
        <v>6524.899231090174</v>
      </c>
      <c r="C932" s="82">
        <f>VLOOKUP(A932,'[2]Pop commune'!$A$4:$H$3833,5,FALSE)</f>
        <v>3984.5365921018879</v>
      </c>
      <c r="D932" s="83">
        <f t="shared" si="29"/>
        <v>2540.3626389882857</v>
      </c>
      <c r="E932" s="83">
        <f>VLOOKUP(A932,'[2]Pop commune'!$A$4:$G$3833,6,FALSE)</f>
        <v>2540.3626389882857</v>
      </c>
      <c r="F932" s="83">
        <f t="shared" si="30"/>
        <v>25697</v>
      </c>
      <c r="G932" s="83">
        <f>VLOOKUP(A932,'[2]Pop commune'!$A$4:$G$3833,4,FALSE)</f>
        <v>25697</v>
      </c>
      <c r="H932" s="64">
        <v>25</v>
      </c>
      <c r="I932" s="122">
        <v>250005956</v>
      </c>
      <c r="J932" s="91" t="s">
        <v>1165</v>
      </c>
      <c r="K932" s="91" t="s">
        <v>1165</v>
      </c>
      <c r="L932" s="92" t="s">
        <v>1165</v>
      </c>
      <c r="M932" s="65" t="s">
        <v>1685</v>
      </c>
      <c r="N932" s="65" t="s">
        <v>662</v>
      </c>
      <c r="O932" s="64">
        <v>250006087</v>
      </c>
      <c r="P932" s="94" t="s">
        <v>307</v>
      </c>
      <c r="Q932" s="90">
        <v>1</v>
      </c>
      <c r="R932" s="65">
        <v>62</v>
      </c>
      <c r="S932" s="65">
        <v>62</v>
      </c>
      <c r="T932" s="65">
        <v>7</v>
      </c>
      <c r="U932" s="65">
        <v>7</v>
      </c>
      <c r="X932" s="65" t="s">
        <v>671</v>
      </c>
      <c r="Y932" s="65">
        <f>SUMPRODUCT(('[2]Prog 89'!$C$5:$C$10000=A932)*'[2]Prog 89'!$E$5:$F$10000)</f>
        <v>0</v>
      </c>
      <c r="Z932" s="65">
        <f>SUMPRODUCT(('[2]Prog 89'!$C$5:$C$10000=A932)*'[2]Prog 89'!$G$5:$H$10000)</f>
        <v>0</v>
      </c>
    </row>
    <row r="933" spans="1:26" ht="12.75" customHeight="1" x14ac:dyDescent="0.25">
      <c r="A933" s="104">
        <v>21231</v>
      </c>
      <c r="B933" s="81">
        <f>VLOOKUP(A933,'[2]Pop commune'!$A$4:$G$3833,7,FALSE)</f>
        <v>33514.091476049936</v>
      </c>
      <c r="C933" s="82">
        <f>VLOOKUP(A933,'[2]Pop commune'!$A$4:$H$3833,5,FALSE)</f>
        <v>19647.994903248</v>
      </c>
      <c r="D933" s="83">
        <f t="shared" si="29"/>
        <v>4622.0321909339782</v>
      </c>
      <c r="E933" s="83">
        <f>VLOOKUP(A933,'[2]Pop commune'!$A$4:$G$3833,6,FALSE)</f>
        <v>13866.096572801935</v>
      </c>
      <c r="F933" s="83">
        <f t="shared" si="30"/>
        <v>51001</v>
      </c>
      <c r="G933" s="83">
        <f>VLOOKUP(A933,'[2]Pop commune'!$A$4:$G$3833,4,FALSE)</f>
        <v>153003</v>
      </c>
      <c r="H933" s="105">
        <v>21</v>
      </c>
      <c r="I933" s="124">
        <v>210983995</v>
      </c>
      <c r="J933" s="104" t="s">
        <v>1684</v>
      </c>
      <c r="K933" s="121"/>
      <c r="L933" s="104" t="s">
        <v>1684</v>
      </c>
      <c r="M933" s="104" t="s">
        <v>128</v>
      </c>
      <c r="N933" s="104" t="s">
        <v>1478</v>
      </c>
      <c r="O933" s="105">
        <v>210987400</v>
      </c>
      <c r="P933" s="65" t="s">
        <v>279</v>
      </c>
      <c r="Q933" s="64">
        <v>3</v>
      </c>
      <c r="X933" s="65" t="s">
        <v>671</v>
      </c>
      <c r="Y933" s="65">
        <f>SUMPRODUCT(('[2]Prog 89'!$C$5:$C$10000=A933)*'[2]Prog 89'!$E$5:$F$10000)</f>
        <v>0</v>
      </c>
      <c r="Z933" s="65">
        <f>SUMPRODUCT(('[2]Prog 89'!$C$5:$C$10000=A933)*'[2]Prog 89'!$G$5:$H$10000)</f>
        <v>0</v>
      </c>
    </row>
    <row r="934" spans="1:26" ht="12.75" customHeight="1" x14ac:dyDescent="0.25">
      <c r="A934" s="64">
        <v>21192</v>
      </c>
      <c r="B934" s="81">
        <f>VLOOKUP(A934,'[2]Pop commune'!$A$4:$G$3833,7,FALSE)</f>
        <v>279.57317073170748</v>
      </c>
      <c r="C934" s="82">
        <f>VLOOKUP(A934,'[2]Pop commune'!$A$4:$H$3833,5,FALSE)</f>
        <v>220.66310975609767</v>
      </c>
      <c r="D934" s="83">
        <f t="shared" si="29"/>
        <v>58.910060975609781</v>
      </c>
      <c r="E934" s="83">
        <f>VLOOKUP(A934,'[2]Pop commune'!$A$4:$G$3833,6,FALSE)</f>
        <v>58.910060975609781</v>
      </c>
      <c r="F934" s="83">
        <f t="shared" si="30"/>
        <v>655</v>
      </c>
      <c r="G934" s="83">
        <f>VLOOKUP(A934,'[2]Pop commune'!$A$4:$G$3833,4,FALSE)</f>
        <v>655</v>
      </c>
      <c r="H934" s="64">
        <v>21</v>
      </c>
      <c r="I934" s="122">
        <v>210983383</v>
      </c>
      <c r="J934" s="65" t="s">
        <v>1686</v>
      </c>
      <c r="K934" s="121"/>
      <c r="L934" s="103" t="s">
        <v>1687</v>
      </c>
      <c r="M934" s="65" t="s">
        <v>99</v>
      </c>
      <c r="N934" s="65" t="s">
        <v>662</v>
      </c>
      <c r="O934" s="64">
        <v>210000766</v>
      </c>
      <c r="P934" s="104" t="s">
        <v>1680</v>
      </c>
      <c r="Q934" s="90">
        <v>1</v>
      </c>
      <c r="X934" s="65" t="s">
        <v>671</v>
      </c>
      <c r="Y934" s="65">
        <f>SUMPRODUCT(('[2]Prog 89'!$C$5:$C$10000=A934)*'[2]Prog 89'!$E$5:$F$10000)</f>
        <v>0</v>
      </c>
      <c r="Z934" s="65">
        <f>SUMPRODUCT(('[2]Prog 89'!$C$5:$C$10000=A934)*'[2]Prog 89'!$G$5:$H$10000)</f>
        <v>0</v>
      </c>
    </row>
    <row r="935" spans="1:26" ht="12.75" customHeight="1" x14ac:dyDescent="0.25">
      <c r="A935" s="104">
        <v>21231</v>
      </c>
      <c r="B935" s="81">
        <f>VLOOKUP(A935,'[2]Pop commune'!$A$4:$G$3833,7,FALSE)</f>
        <v>33514.091476049936</v>
      </c>
      <c r="C935" s="82">
        <f>VLOOKUP(A935,'[2]Pop commune'!$A$4:$H$3833,5,FALSE)</f>
        <v>19647.994903248</v>
      </c>
      <c r="D935" s="83">
        <f t="shared" si="29"/>
        <v>4622.0321909339782</v>
      </c>
      <c r="E935" s="83">
        <f>VLOOKUP(A935,'[2]Pop commune'!$A$4:$G$3833,6,FALSE)</f>
        <v>13866.096572801935</v>
      </c>
      <c r="F935" s="83">
        <f t="shared" si="30"/>
        <v>51001</v>
      </c>
      <c r="G935" s="83">
        <f>VLOOKUP(A935,'[2]Pop commune'!$A$4:$G$3833,4,FALSE)</f>
        <v>153003</v>
      </c>
      <c r="H935" s="105">
        <v>21</v>
      </c>
      <c r="I935" s="124">
        <v>210982765</v>
      </c>
      <c r="J935" s="104" t="s">
        <v>1684</v>
      </c>
      <c r="K935" s="121" t="s">
        <v>4740</v>
      </c>
      <c r="L935" s="104" t="s">
        <v>1684</v>
      </c>
      <c r="M935" s="104" t="s">
        <v>1688</v>
      </c>
      <c r="N935" s="104" t="s">
        <v>1478</v>
      </c>
      <c r="O935" s="105">
        <v>210781266</v>
      </c>
      <c r="P935" s="65" t="s">
        <v>1689</v>
      </c>
      <c r="Q935" s="64">
        <v>3</v>
      </c>
      <c r="X935" s="65" t="s">
        <v>671</v>
      </c>
      <c r="Y935" s="65">
        <f>SUMPRODUCT(('[2]Prog 89'!$C$5:$C$10000=A935)*'[2]Prog 89'!$E$5:$F$10000)</f>
        <v>0</v>
      </c>
      <c r="Z935" s="65">
        <f>SUMPRODUCT(('[2]Prog 89'!$C$5:$C$10000=A935)*'[2]Prog 89'!$G$5:$H$10000)</f>
        <v>0</v>
      </c>
    </row>
    <row r="936" spans="1:26" ht="12.75" customHeight="1" x14ac:dyDescent="0.25">
      <c r="A936" s="64">
        <v>21270</v>
      </c>
      <c r="B936" s="81">
        <f>VLOOKUP(A936,'[2]Pop commune'!$A$4:$G$3833,7,FALSE)</f>
        <v>33.258021250125026</v>
      </c>
      <c r="C936" s="82">
        <f>VLOOKUP(A936,'[2]Pop commune'!$A$4:$H$3833,5,FALSE)</f>
        <v>22.443678108292428</v>
      </c>
      <c r="D936" s="83">
        <f t="shared" si="29"/>
        <v>10.814343141832596</v>
      </c>
      <c r="E936" s="83">
        <f>VLOOKUP(A936,'[2]Pop commune'!$A$4:$G$3833,6,FALSE)</f>
        <v>10.814343141832596</v>
      </c>
      <c r="F936" s="83">
        <f t="shared" si="30"/>
        <v>158</v>
      </c>
      <c r="G936" s="83">
        <f>VLOOKUP(A936,'[2]Pop commune'!$A$4:$G$3833,4,FALSE)</f>
        <v>158</v>
      </c>
      <c r="H936" s="64">
        <v>21</v>
      </c>
      <c r="I936" s="122">
        <v>210983383</v>
      </c>
      <c r="J936" s="65" t="s">
        <v>1690</v>
      </c>
      <c r="K936" s="121"/>
      <c r="L936" s="103" t="s">
        <v>1687</v>
      </c>
      <c r="M936" s="65" t="s">
        <v>99</v>
      </c>
      <c r="N936" s="65" t="s">
        <v>662</v>
      </c>
      <c r="O936" s="64">
        <v>210000766</v>
      </c>
      <c r="P936" s="104" t="s">
        <v>1680</v>
      </c>
      <c r="Q936" s="90">
        <v>1</v>
      </c>
      <c r="X936" s="65" t="s">
        <v>671</v>
      </c>
      <c r="Y936" s="65">
        <f>SUMPRODUCT(('[2]Prog 89'!$C$5:$C$10000=A936)*'[2]Prog 89'!$E$5:$F$10000)</f>
        <v>0</v>
      </c>
      <c r="Z936" s="65">
        <f>SUMPRODUCT(('[2]Prog 89'!$C$5:$C$10000=A936)*'[2]Prog 89'!$G$5:$H$10000)</f>
        <v>0</v>
      </c>
    </row>
    <row r="937" spans="1:26" ht="12.75" customHeight="1" x14ac:dyDescent="0.25">
      <c r="A937" s="64">
        <v>21273</v>
      </c>
      <c r="B937" s="81">
        <f>VLOOKUP(A937,'[2]Pop commune'!$A$4:$G$3833,7,FALSE)</f>
        <v>378</v>
      </c>
      <c r="C937" s="82">
        <f>VLOOKUP(A937,'[2]Pop commune'!$A$4:$H$3833,5,FALSE)</f>
        <v>245</v>
      </c>
      <c r="D937" s="83">
        <f t="shared" si="29"/>
        <v>133</v>
      </c>
      <c r="E937" s="83">
        <f>VLOOKUP(A937,'[2]Pop commune'!$A$4:$G$3833,6,FALSE)</f>
        <v>133</v>
      </c>
      <c r="F937" s="83">
        <f t="shared" si="30"/>
        <v>1206</v>
      </c>
      <c r="G937" s="83">
        <f>VLOOKUP(A937,'[2]Pop commune'!$A$4:$G$3833,4,FALSE)</f>
        <v>1206</v>
      </c>
      <c r="H937" s="64">
        <v>21</v>
      </c>
      <c r="I937" s="122">
        <v>210983383</v>
      </c>
      <c r="J937" s="65" t="s">
        <v>1691</v>
      </c>
      <c r="K937" s="121"/>
      <c r="L937" s="103" t="s">
        <v>1687</v>
      </c>
      <c r="M937" s="65" t="s">
        <v>99</v>
      </c>
      <c r="N937" s="65" t="s">
        <v>662</v>
      </c>
      <c r="O937" s="64">
        <v>210000766</v>
      </c>
      <c r="P937" s="104" t="s">
        <v>1680</v>
      </c>
      <c r="Q937" s="90">
        <v>1</v>
      </c>
      <c r="X937" s="65" t="s">
        <v>671</v>
      </c>
      <c r="Y937" s="65">
        <f>SUMPRODUCT(('[2]Prog 89'!$C$5:$C$10000=A937)*'[2]Prog 89'!$E$5:$F$10000)</f>
        <v>0</v>
      </c>
      <c r="Z937" s="65">
        <f>SUMPRODUCT(('[2]Prog 89'!$C$5:$C$10000=A937)*'[2]Prog 89'!$G$5:$H$10000)</f>
        <v>0</v>
      </c>
    </row>
    <row r="938" spans="1:26" ht="12.75" customHeight="1" x14ac:dyDescent="0.25">
      <c r="A938" s="105">
        <v>71188</v>
      </c>
      <c r="B938" s="81">
        <f>VLOOKUP(A938,'[2]Pop commune'!$A$4:$G$3833,7,FALSE)</f>
        <v>15.983606557377</v>
      </c>
      <c r="C938" s="82">
        <f>VLOOKUP(A938,'[2]Pop commune'!$A$4:$H$3833,5,FALSE)</f>
        <v>10.655737704918</v>
      </c>
      <c r="D938" s="83">
        <f t="shared" si="29"/>
        <v>2.6639344262294999</v>
      </c>
      <c r="E938" s="83">
        <f>VLOOKUP(A938,'[2]Pop commune'!$A$4:$G$3833,6,FALSE)</f>
        <v>5.3278688524589999</v>
      </c>
      <c r="F938" s="83">
        <f t="shared" si="30"/>
        <v>32.499999999999901</v>
      </c>
      <c r="G938" s="83">
        <f>VLOOKUP(A938,'[2]Pop commune'!$A$4:$G$3833,4,FALSE)</f>
        <v>64.999999999999801</v>
      </c>
      <c r="H938" s="64">
        <v>71</v>
      </c>
      <c r="I938" s="122">
        <v>710970716</v>
      </c>
      <c r="J938" s="65" t="s">
        <v>1692</v>
      </c>
      <c r="K938" s="121"/>
      <c r="L938" s="103" t="s">
        <v>1390</v>
      </c>
      <c r="M938" s="65" t="s">
        <v>1372</v>
      </c>
      <c r="N938" s="65" t="s">
        <v>662</v>
      </c>
      <c r="O938" s="64">
        <v>710781477</v>
      </c>
      <c r="P938" s="94" t="s">
        <v>1373</v>
      </c>
      <c r="Q938" s="107">
        <v>2</v>
      </c>
      <c r="X938" s="65" t="s">
        <v>671</v>
      </c>
      <c r="Y938" s="65">
        <f>SUMPRODUCT(('[2]Prog 89'!$C$5:$C$10000=A938)*'[2]Prog 89'!$E$5:$F$10000)</f>
        <v>0</v>
      </c>
      <c r="Z938" s="65">
        <f>SUMPRODUCT(('[2]Prog 89'!$C$5:$C$10000=A938)*'[2]Prog 89'!$G$5:$H$10000)</f>
        <v>0</v>
      </c>
    </row>
    <row r="939" spans="1:26" ht="12.75" customHeight="1" x14ac:dyDescent="0.25">
      <c r="A939" s="64">
        <v>21339</v>
      </c>
      <c r="B939" s="81">
        <f>VLOOKUP(A939,'[2]Pop commune'!$A$4:$G$3833,7,FALSE)</f>
        <v>81.194499017681764</v>
      </c>
      <c r="C939" s="82">
        <f>VLOOKUP(A939,'[2]Pop commune'!$A$4:$H$3833,5,FALSE)</f>
        <v>60.40078585461692</v>
      </c>
      <c r="D939" s="83">
        <f t="shared" si="29"/>
        <v>20.793713163064844</v>
      </c>
      <c r="E939" s="83">
        <f>VLOOKUP(A939,'[2]Pop commune'!$A$4:$G$3833,6,FALSE)</f>
        <v>20.793713163064844</v>
      </c>
      <c r="F939" s="83">
        <f t="shared" si="30"/>
        <v>504</v>
      </c>
      <c r="G939" s="83">
        <f>VLOOKUP(A939,'[2]Pop commune'!$A$4:$G$3833,4,FALSE)</f>
        <v>504</v>
      </c>
      <c r="H939" s="64">
        <v>21</v>
      </c>
      <c r="I939" s="122">
        <v>210983383</v>
      </c>
      <c r="J939" s="65" t="s">
        <v>1693</v>
      </c>
      <c r="K939" s="121"/>
      <c r="L939" s="103" t="s">
        <v>1687</v>
      </c>
      <c r="M939" s="65" t="s">
        <v>99</v>
      </c>
      <c r="N939" s="65" t="s">
        <v>662</v>
      </c>
      <c r="O939" s="64">
        <v>210000766</v>
      </c>
      <c r="P939" s="104" t="s">
        <v>1680</v>
      </c>
      <c r="Q939" s="90">
        <v>1</v>
      </c>
      <c r="S939" s="99"/>
      <c r="T939" s="99"/>
      <c r="U939" s="99"/>
      <c r="X939" s="65" t="s">
        <v>671</v>
      </c>
      <c r="Y939" s="65">
        <f>SUMPRODUCT(('[2]Prog 89'!$C$5:$C$10000=A939)*'[2]Prog 89'!$E$5:$F$10000)</f>
        <v>0</v>
      </c>
      <c r="Z939" s="65">
        <f>SUMPRODUCT(('[2]Prog 89'!$C$5:$C$10000=A939)*'[2]Prog 89'!$G$5:$H$10000)</f>
        <v>0</v>
      </c>
    </row>
    <row r="940" spans="1:26" ht="12.75" customHeight="1" x14ac:dyDescent="0.25">
      <c r="A940" s="105">
        <v>71188</v>
      </c>
      <c r="B940" s="81">
        <f>VLOOKUP(A940,'[2]Pop commune'!$A$4:$G$3833,7,FALSE)</f>
        <v>15.983606557377</v>
      </c>
      <c r="C940" s="82">
        <f>VLOOKUP(A940,'[2]Pop commune'!$A$4:$H$3833,5,FALSE)</f>
        <v>10.655737704918</v>
      </c>
      <c r="D940" s="83">
        <f t="shared" si="29"/>
        <v>2.6639344262294999</v>
      </c>
      <c r="E940" s="83">
        <f>VLOOKUP(A940,'[2]Pop commune'!$A$4:$G$3833,6,FALSE)</f>
        <v>5.3278688524589999</v>
      </c>
      <c r="F940" s="83">
        <f t="shared" si="30"/>
        <v>32.499999999999901</v>
      </c>
      <c r="G940" s="83">
        <f>VLOOKUP(A940,'[2]Pop commune'!$A$4:$G$3833,4,FALSE)</f>
        <v>64.999999999999801</v>
      </c>
      <c r="H940" s="64">
        <v>71</v>
      </c>
      <c r="I940" s="122">
        <v>210008520</v>
      </c>
      <c r="J940" s="65" t="s">
        <v>1692</v>
      </c>
      <c r="K940" s="121"/>
      <c r="L940" s="103" t="s">
        <v>1390</v>
      </c>
      <c r="M940" s="65" t="s">
        <v>1533</v>
      </c>
      <c r="N940" s="65" t="s">
        <v>662</v>
      </c>
      <c r="O940" s="64">
        <v>210000253</v>
      </c>
      <c r="P940" s="65" t="s">
        <v>1534</v>
      </c>
      <c r="Q940" s="107">
        <v>2</v>
      </c>
      <c r="X940" s="65" t="s">
        <v>671</v>
      </c>
      <c r="Y940" s="65">
        <f>SUMPRODUCT(('[2]Prog 89'!$C$5:$C$10000=A940)*'[2]Prog 89'!$E$5:$F$10000)</f>
        <v>0</v>
      </c>
      <c r="Z940" s="65">
        <f>SUMPRODUCT(('[2]Prog 89'!$C$5:$C$10000=A940)*'[2]Prog 89'!$G$5:$H$10000)</f>
        <v>0</v>
      </c>
    </row>
    <row r="941" spans="1:26" ht="12.75" customHeight="1" x14ac:dyDescent="0.25">
      <c r="A941" s="104">
        <v>21278</v>
      </c>
      <c r="B941" s="81">
        <f>VLOOKUP(A941,'[2]Pop commune'!$A$4:$G$3833,7,FALSE)</f>
        <v>3190.4938191843144</v>
      </c>
      <c r="C941" s="82">
        <f>VLOOKUP(A941,'[2]Pop commune'!$A$4:$H$3833,5,FALSE)</f>
        <v>1845.1063236042703</v>
      </c>
      <c r="D941" s="83">
        <f t="shared" si="29"/>
        <v>672.69374779002203</v>
      </c>
      <c r="E941" s="83">
        <f>VLOOKUP(A941,'[2]Pop commune'!$A$4:$G$3833,6,FALSE)</f>
        <v>1345.3874955800441</v>
      </c>
      <c r="F941" s="83">
        <f t="shared" si="30"/>
        <v>4527.5000000000182</v>
      </c>
      <c r="G941" s="83">
        <f>VLOOKUP(A941,'[2]Pop commune'!$A$4:$G$3833,4,FALSE)</f>
        <v>9055.0000000000364</v>
      </c>
      <c r="H941" s="105">
        <v>21</v>
      </c>
      <c r="I941" s="124">
        <v>210983383</v>
      </c>
      <c r="J941" s="104" t="s">
        <v>1694</v>
      </c>
      <c r="K941" s="121"/>
      <c r="L941" s="104" t="s">
        <v>1695</v>
      </c>
      <c r="M941" s="104" t="s">
        <v>99</v>
      </c>
      <c r="N941" s="104" t="s">
        <v>662</v>
      </c>
      <c r="O941" s="105">
        <v>210000766</v>
      </c>
      <c r="P941" s="104" t="s">
        <v>1680</v>
      </c>
      <c r="Q941" s="105">
        <v>2</v>
      </c>
      <c r="X941" s="65" t="s">
        <v>671</v>
      </c>
      <c r="Y941" s="65">
        <f>SUMPRODUCT(('[2]Prog 89'!$C$5:$C$10000=A941)*'[2]Prog 89'!$E$5:$F$10000)</f>
        <v>0</v>
      </c>
      <c r="Z941" s="65">
        <f>SUMPRODUCT(('[2]Prog 89'!$C$5:$C$10000=A941)*'[2]Prog 89'!$G$5:$H$10000)</f>
        <v>0</v>
      </c>
    </row>
    <row r="942" spans="1:26" ht="12.75" customHeight="1" x14ac:dyDescent="0.25">
      <c r="A942" s="64">
        <v>21661</v>
      </c>
      <c r="B942" s="81">
        <f>VLOOKUP(A942,'[2]Pop commune'!$A$4:$G$3833,7,FALSE)</f>
        <v>498.92681965553493</v>
      </c>
      <c r="C942" s="82">
        <f>VLOOKUP(A942,'[2]Pop commune'!$A$4:$H$3833,5,FALSE)</f>
        <v>355.06826469847289</v>
      </c>
      <c r="D942" s="83">
        <f t="shared" si="29"/>
        <v>143.85855495706201</v>
      </c>
      <c r="E942" s="83">
        <f>VLOOKUP(A942,'[2]Pop commune'!$A$4:$G$3833,6,FALSE)</f>
        <v>143.85855495706201</v>
      </c>
      <c r="F942" s="83">
        <f t="shared" si="30"/>
        <v>1716.000000000008</v>
      </c>
      <c r="G942" s="83">
        <f>VLOOKUP(A942,'[2]Pop commune'!$A$4:$G$3833,4,FALSE)</f>
        <v>1716.000000000008</v>
      </c>
      <c r="H942" s="64">
        <v>21</v>
      </c>
      <c r="I942" s="122">
        <v>210983383</v>
      </c>
      <c r="J942" s="65" t="s">
        <v>1696</v>
      </c>
      <c r="K942" s="121"/>
      <c r="L942" s="73" t="s">
        <v>1687</v>
      </c>
      <c r="M942" s="65" t="s">
        <v>99</v>
      </c>
      <c r="N942" s="65" t="s">
        <v>662</v>
      </c>
      <c r="O942" s="64">
        <v>210000766</v>
      </c>
      <c r="P942" s="104" t="s">
        <v>1680</v>
      </c>
      <c r="Q942" s="90">
        <v>1</v>
      </c>
      <c r="X942" s="65" t="s">
        <v>671</v>
      </c>
      <c r="Y942" s="65">
        <f>SUMPRODUCT(('[2]Prog 89'!$C$5:$C$10000=A942)*'[2]Prog 89'!$E$5:$F$10000)</f>
        <v>0</v>
      </c>
      <c r="Z942" s="65">
        <f>SUMPRODUCT(('[2]Prog 89'!$C$5:$C$10000=A942)*'[2]Prog 89'!$G$5:$H$10000)</f>
        <v>0</v>
      </c>
    </row>
    <row r="943" spans="1:26" ht="12.75" customHeight="1" x14ac:dyDescent="0.25">
      <c r="A943" s="64">
        <v>21039</v>
      </c>
      <c r="B943" s="81">
        <f>VLOOKUP(A943,'[2]Pop commune'!$A$4:$G$3833,7,FALSE)</f>
        <v>15</v>
      </c>
      <c r="C943" s="82">
        <f>VLOOKUP(A943,'[2]Pop commune'!$A$4:$H$3833,5,FALSE)</f>
        <v>6</v>
      </c>
      <c r="D943" s="83">
        <f t="shared" si="29"/>
        <v>9</v>
      </c>
      <c r="E943" s="83">
        <f>VLOOKUP(A943,'[2]Pop commune'!$A$4:$G$3833,6,FALSE)</f>
        <v>9</v>
      </c>
      <c r="F943" s="83">
        <f t="shared" si="30"/>
        <v>34</v>
      </c>
      <c r="G943" s="83">
        <f>VLOOKUP(A943,'[2]Pop commune'!$A$4:$G$3833,4,FALSE)</f>
        <v>34</v>
      </c>
      <c r="H943" s="64">
        <v>21</v>
      </c>
      <c r="I943" s="122">
        <v>210003539</v>
      </c>
      <c r="J943" s="65" t="s">
        <v>1697</v>
      </c>
      <c r="K943" s="121" t="s">
        <v>4813</v>
      </c>
      <c r="L943" s="103" t="s">
        <v>1698</v>
      </c>
      <c r="M943" s="65" t="s">
        <v>106</v>
      </c>
      <c r="N943" s="65" t="s">
        <v>662</v>
      </c>
      <c r="O943" s="64">
        <v>210780631</v>
      </c>
      <c r="P943" s="94" t="s">
        <v>256</v>
      </c>
      <c r="Q943" s="90">
        <v>1</v>
      </c>
      <c r="R943" s="65">
        <v>38</v>
      </c>
      <c r="S943" s="65">
        <v>38</v>
      </c>
      <c r="T943" s="65">
        <v>5</v>
      </c>
      <c r="U943" s="65">
        <v>5</v>
      </c>
      <c r="X943" s="65" t="s">
        <v>671</v>
      </c>
      <c r="Y943" s="65">
        <f>SUMPRODUCT(('[2]Prog 89'!$C$5:$C$10000=A943)*'[2]Prog 89'!$E$5:$F$10000)</f>
        <v>0</v>
      </c>
      <c r="Z943" s="65">
        <f>SUMPRODUCT(('[2]Prog 89'!$C$5:$C$10000=A943)*'[2]Prog 89'!$G$5:$H$10000)</f>
        <v>0</v>
      </c>
    </row>
    <row r="944" spans="1:26" ht="12.75" customHeight="1" x14ac:dyDescent="0.25">
      <c r="A944" s="64">
        <v>21041</v>
      </c>
      <c r="B944" s="81">
        <f>VLOOKUP(A944,'[2]Pop commune'!$A$4:$G$3833,7,FALSE)</f>
        <v>45.130681818181834</v>
      </c>
      <c r="C944" s="82">
        <f>VLOOKUP(A944,'[2]Pop commune'!$A$4:$H$3833,5,FALSE)</f>
        <v>27.846590909090921</v>
      </c>
      <c r="D944" s="83">
        <f t="shared" si="29"/>
        <v>17.284090909090914</v>
      </c>
      <c r="E944" s="83">
        <f>VLOOKUP(A944,'[2]Pop commune'!$A$4:$G$3833,6,FALSE)</f>
        <v>17.284090909090914</v>
      </c>
      <c r="F944" s="83">
        <f t="shared" si="30"/>
        <v>169</v>
      </c>
      <c r="G944" s="83">
        <f>VLOOKUP(A944,'[2]Pop commune'!$A$4:$G$3833,4,FALSE)</f>
        <v>169</v>
      </c>
      <c r="H944" s="64">
        <v>21</v>
      </c>
      <c r="I944" s="122">
        <v>210003539</v>
      </c>
      <c r="J944" s="65" t="s">
        <v>1699</v>
      </c>
      <c r="K944" s="121"/>
      <c r="L944" s="103" t="s">
        <v>1700</v>
      </c>
      <c r="M944" s="65" t="s">
        <v>106</v>
      </c>
      <c r="N944" s="65" t="s">
        <v>662</v>
      </c>
      <c r="O944" s="64">
        <v>210780631</v>
      </c>
      <c r="P944" s="94" t="s">
        <v>256</v>
      </c>
      <c r="Q944" s="90">
        <v>1</v>
      </c>
      <c r="X944" s="65" t="s">
        <v>671</v>
      </c>
      <c r="Y944" s="65">
        <f>SUMPRODUCT(('[2]Prog 89'!$C$5:$C$10000=A944)*'[2]Prog 89'!$E$5:$F$10000)</f>
        <v>0</v>
      </c>
      <c r="Z944" s="65">
        <f>SUMPRODUCT(('[2]Prog 89'!$C$5:$C$10000=A944)*'[2]Prog 89'!$G$5:$H$10000)</f>
        <v>0</v>
      </c>
    </row>
    <row r="945" spans="1:26" ht="12.75" customHeight="1" x14ac:dyDescent="0.25">
      <c r="A945" s="64">
        <v>21049</v>
      </c>
      <c r="B945" s="81">
        <f>VLOOKUP(A945,'[2]Pop commune'!$A$4:$G$3833,7,FALSE)</f>
        <v>15</v>
      </c>
      <c r="C945" s="82">
        <f>VLOOKUP(A945,'[2]Pop commune'!$A$4:$H$3833,5,FALSE)</f>
        <v>10</v>
      </c>
      <c r="D945" s="83">
        <f t="shared" si="29"/>
        <v>5</v>
      </c>
      <c r="E945" s="83">
        <f>VLOOKUP(A945,'[2]Pop commune'!$A$4:$G$3833,6,FALSE)</f>
        <v>5</v>
      </c>
      <c r="F945" s="83">
        <f t="shared" si="30"/>
        <v>36</v>
      </c>
      <c r="G945" s="83">
        <f>VLOOKUP(A945,'[2]Pop commune'!$A$4:$G$3833,4,FALSE)</f>
        <v>36</v>
      </c>
      <c r="H945" s="64">
        <v>21</v>
      </c>
      <c r="I945" s="122">
        <v>210003539</v>
      </c>
      <c r="J945" s="65" t="s">
        <v>1701</v>
      </c>
      <c r="K945" s="121"/>
      <c r="L945" s="103" t="s">
        <v>1700</v>
      </c>
      <c r="M945" s="65" t="s">
        <v>106</v>
      </c>
      <c r="N945" s="65" t="s">
        <v>662</v>
      </c>
      <c r="O945" s="64">
        <v>210780631</v>
      </c>
      <c r="P945" s="94" t="s">
        <v>256</v>
      </c>
      <c r="Q945" s="90">
        <v>1</v>
      </c>
      <c r="X945" s="65" t="s">
        <v>671</v>
      </c>
      <c r="Y945" s="65">
        <f>SUMPRODUCT(('[2]Prog 89'!$C$5:$C$10000=A945)*'[2]Prog 89'!$E$5:$F$10000)</f>
        <v>0</v>
      </c>
      <c r="Z945" s="65">
        <f>SUMPRODUCT(('[2]Prog 89'!$C$5:$C$10000=A945)*'[2]Prog 89'!$G$5:$H$10000)</f>
        <v>0</v>
      </c>
    </row>
    <row r="946" spans="1:26" ht="12.75" customHeight="1" x14ac:dyDescent="0.25">
      <c r="A946" s="64">
        <v>21096</v>
      </c>
      <c r="B946" s="81">
        <f>VLOOKUP(A946,'[2]Pop commune'!$A$4:$G$3833,7,FALSE)</f>
        <v>21.701612903225801</v>
      </c>
      <c r="C946" s="82">
        <f>VLOOKUP(A946,'[2]Pop commune'!$A$4:$H$3833,5,FALSE)</f>
        <v>14.15322580645161</v>
      </c>
      <c r="D946" s="83">
        <f t="shared" si="29"/>
        <v>7.5483870967741922</v>
      </c>
      <c r="E946" s="83">
        <f>VLOOKUP(A946,'[2]Pop commune'!$A$4:$G$3833,6,FALSE)</f>
        <v>7.5483870967741922</v>
      </c>
      <c r="F946" s="83">
        <f t="shared" si="30"/>
        <v>117</v>
      </c>
      <c r="G946" s="83">
        <f>VLOOKUP(A946,'[2]Pop commune'!$A$4:$G$3833,4,FALSE)</f>
        <v>117</v>
      </c>
      <c r="H946" s="64">
        <v>21</v>
      </c>
      <c r="I946" s="122">
        <v>210003539</v>
      </c>
      <c r="J946" s="65" t="s">
        <v>1702</v>
      </c>
      <c r="K946" s="121"/>
      <c r="L946" s="103" t="s">
        <v>1703</v>
      </c>
      <c r="M946" s="65" t="s">
        <v>106</v>
      </c>
      <c r="N946" s="65" t="s">
        <v>662</v>
      </c>
      <c r="O946" s="64">
        <v>210780631</v>
      </c>
      <c r="P946" s="94" t="s">
        <v>256</v>
      </c>
      <c r="Q946" s="90">
        <v>1</v>
      </c>
      <c r="X946" s="65" t="s">
        <v>671</v>
      </c>
      <c r="Y946" s="65">
        <f>SUMPRODUCT(('[2]Prog 89'!$C$5:$C$10000=A946)*'[2]Prog 89'!$E$5:$F$10000)</f>
        <v>0</v>
      </c>
      <c r="Z946" s="65">
        <f>SUMPRODUCT(('[2]Prog 89'!$C$5:$C$10000=A946)*'[2]Prog 89'!$G$5:$H$10000)</f>
        <v>0</v>
      </c>
    </row>
    <row r="947" spans="1:26" ht="12.75" customHeight="1" x14ac:dyDescent="0.25">
      <c r="A947" s="64">
        <v>21118</v>
      </c>
      <c r="B947" s="81">
        <f>VLOOKUP(A947,'[2]Pop commune'!$A$4:$G$3833,7,FALSE)</f>
        <v>8.2424242424242404</v>
      </c>
      <c r="C947" s="82">
        <f>VLOOKUP(A947,'[2]Pop commune'!$A$4:$H$3833,5,FALSE)</f>
        <v>7.2121212121212102</v>
      </c>
      <c r="D947" s="83">
        <f t="shared" si="29"/>
        <v>1.0303030303030301</v>
      </c>
      <c r="E947" s="83">
        <f>VLOOKUP(A947,'[2]Pop commune'!$A$4:$G$3833,6,FALSE)</f>
        <v>1.0303030303030301</v>
      </c>
      <c r="F947" s="83">
        <f t="shared" si="30"/>
        <v>34</v>
      </c>
      <c r="G947" s="83">
        <f>VLOOKUP(A947,'[2]Pop commune'!$A$4:$G$3833,4,FALSE)</f>
        <v>34</v>
      </c>
      <c r="H947" s="64">
        <v>21</v>
      </c>
      <c r="I947" s="122">
        <v>210003539</v>
      </c>
      <c r="J947" s="65" t="s">
        <v>1704</v>
      </c>
      <c r="K947" s="121"/>
      <c r="L947" s="73" t="s">
        <v>1700</v>
      </c>
      <c r="M947" s="65" t="s">
        <v>106</v>
      </c>
      <c r="N947" s="65" t="s">
        <v>662</v>
      </c>
      <c r="O947" s="64">
        <v>210780631</v>
      </c>
      <c r="P947" s="94" t="s">
        <v>256</v>
      </c>
      <c r="Q947" s="90">
        <v>1</v>
      </c>
      <c r="X947" s="65" t="s">
        <v>671</v>
      </c>
      <c r="Y947" s="65">
        <f>SUMPRODUCT(('[2]Prog 89'!$C$5:$C$10000=A947)*'[2]Prog 89'!$E$5:$F$10000)</f>
        <v>0</v>
      </c>
      <c r="Z947" s="65">
        <f>SUMPRODUCT(('[2]Prog 89'!$C$5:$C$10000=A947)*'[2]Prog 89'!$G$5:$H$10000)</f>
        <v>0</v>
      </c>
    </row>
    <row r="948" spans="1:26" ht="12.75" customHeight="1" x14ac:dyDescent="0.25">
      <c r="A948" s="64">
        <v>21119</v>
      </c>
      <c r="B948" s="81">
        <f>VLOOKUP(A948,'[2]Pop commune'!$A$4:$G$3833,7,FALSE)</f>
        <v>19.475000000000001</v>
      </c>
      <c r="C948" s="82">
        <f>VLOOKUP(A948,'[2]Pop commune'!$A$4:$H$3833,5,FALSE)</f>
        <v>12.3</v>
      </c>
      <c r="D948" s="83">
        <f t="shared" si="29"/>
        <v>7.1749999999999998</v>
      </c>
      <c r="E948" s="83">
        <f>VLOOKUP(A948,'[2]Pop commune'!$A$4:$G$3833,6,FALSE)</f>
        <v>7.1749999999999998</v>
      </c>
      <c r="F948" s="83">
        <f t="shared" si="30"/>
        <v>41</v>
      </c>
      <c r="G948" s="83">
        <f>VLOOKUP(A948,'[2]Pop commune'!$A$4:$G$3833,4,FALSE)</f>
        <v>41</v>
      </c>
      <c r="H948" s="64">
        <v>21</v>
      </c>
      <c r="I948" s="122">
        <v>210003539</v>
      </c>
      <c r="J948" s="65" t="s">
        <v>1329</v>
      </c>
      <c r="K948" s="121"/>
      <c r="L948" s="73" t="s">
        <v>1700</v>
      </c>
      <c r="M948" s="65" t="s">
        <v>106</v>
      </c>
      <c r="N948" s="65" t="s">
        <v>662</v>
      </c>
      <c r="O948" s="64">
        <v>210780631</v>
      </c>
      <c r="P948" s="94" t="s">
        <v>256</v>
      </c>
      <c r="Q948" s="90">
        <v>1</v>
      </c>
      <c r="X948" s="65" t="s">
        <v>671</v>
      </c>
      <c r="Y948" s="65">
        <f>SUMPRODUCT(('[2]Prog 89'!$C$5:$C$10000=A948)*'[2]Prog 89'!$E$5:$F$10000)</f>
        <v>0</v>
      </c>
      <c r="Z948" s="65">
        <f>SUMPRODUCT(('[2]Prog 89'!$C$5:$C$10000=A948)*'[2]Prog 89'!$G$5:$H$10000)</f>
        <v>0</v>
      </c>
    </row>
    <row r="949" spans="1:26" ht="12.75" customHeight="1" x14ac:dyDescent="0.25">
      <c r="A949" s="64">
        <v>21127</v>
      </c>
      <c r="B949" s="81">
        <f>VLOOKUP(A949,'[2]Pop commune'!$A$4:$G$3833,7,FALSE)</f>
        <v>95.078212290502435</v>
      </c>
      <c r="C949" s="82">
        <f>VLOOKUP(A949,'[2]Pop commune'!$A$4:$H$3833,5,FALSE)</f>
        <v>67.474860335195274</v>
      </c>
      <c r="D949" s="83">
        <f t="shared" si="29"/>
        <v>27.603351955307161</v>
      </c>
      <c r="E949" s="83">
        <f>VLOOKUP(A949,'[2]Pop commune'!$A$4:$G$3833,6,FALSE)</f>
        <v>27.603351955307161</v>
      </c>
      <c r="F949" s="83">
        <f t="shared" si="30"/>
        <v>548.99999999999795</v>
      </c>
      <c r="G949" s="83">
        <f>VLOOKUP(A949,'[2]Pop commune'!$A$4:$G$3833,4,FALSE)</f>
        <v>548.99999999999795</v>
      </c>
      <c r="H949" s="64">
        <v>21</v>
      </c>
      <c r="I949" s="122">
        <v>210003539</v>
      </c>
      <c r="J949" s="65" t="s">
        <v>1705</v>
      </c>
      <c r="K949" s="121"/>
      <c r="L949" s="103" t="s">
        <v>1698</v>
      </c>
      <c r="M949" s="65" t="s">
        <v>106</v>
      </c>
      <c r="N949" s="65" t="s">
        <v>662</v>
      </c>
      <c r="O949" s="64">
        <v>210780631</v>
      </c>
      <c r="P949" s="94" t="s">
        <v>256</v>
      </c>
      <c r="Q949" s="90">
        <v>1</v>
      </c>
      <c r="X949" s="65" t="s">
        <v>671</v>
      </c>
      <c r="Y949" s="65">
        <f>SUMPRODUCT(('[2]Prog 89'!$C$5:$C$10000=A949)*'[2]Prog 89'!$E$5:$F$10000)</f>
        <v>0</v>
      </c>
      <c r="Z949" s="65">
        <f>SUMPRODUCT(('[2]Prog 89'!$C$5:$C$10000=A949)*'[2]Prog 89'!$G$5:$H$10000)</f>
        <v>0</v>
      </c>
    </row>
    <row r="950" spans="1:26" ht="12.75" customHeight="1" x14ac:dyDescent="0.25">
      <c r="A950" s="64">
        <v>21163</v>
      </c>
      <c r="B950" s="81">
        <f>VLOOKUP(A950,'[2]Pop commune'!$A$4:$G$3833,7,FALSE)</f>
        <v>60.752475247524771</v>
      </c>
      <c r="C950" s="82">
        <f>VLOOKUP(A950,'[2]Pop commune'!$A$4:$H$3833,5,FALSE)</f>
        <v>41.188118811881203</v>
      </c>
      <c r="D950" s="83">
        <f t="shared" si="29"/>
        <v>19.564356435643571</v>
      </c>
      <c r="E950" s="83">
        <f>VLOOKUP(A950,'[2]Pop commune'!$A$4:$G$3833,6,FALSE)</f>
        <v>19.564356435643571</v>
      </c>
      <c r="F950" s="83">
        <f t="shared" si="30"/>
        <v>208</v>
      </c>
      <c r="G950" s="83">
        <f>VLOOKUP(A950,'[2]Pop commune'!$A$4:$G$3833,4,FALSE)</f>
        <v>208</v>
      </c>
      <c r="H950" s="64">
        <v>21</v>
      </c>
      <c r="I950" s="122">
        <v>210003539</v>
      </c>
      <c r="J950" s="65" t="s">
        <v>1706</v>
      </c>
      <c r="K950" s="121"/>
      <c r="L950" s="103" t="s">
        <v>1703</v>
      </c>
      <c r="M950" s="65" t="s">
        <v>106</v>
      </c>
      <c r="N950" s="65" t="s">
        <v>662</v>
      </c>
      <c r="O950" s="64">
        <v>210780631</v>
      </c>
      <c r="P950" s="94" t="s">
        <v>256</v>
      </c>
      <c r="Q950" s="90">
        <v>1</v>
      </c>
      <c r="X950" s="65" t="s">
        <v>671</v>
      </c>
      <c r="Y950" s="65">
        <f>SUMPRODUCT(('[2]Prog 89'!$C$5:$C$10000=A950)*'[2]Prog 89'!$E$5:$F$10000)</f>
        <v>0</v>
      </c>
      <c r="Z950" s="65">
        <f>SUMPRODUCT(('[2]Prog 89'!$C$5:$C$10000=A950)*'[2]Prog 89'!$G$5:$H$10000)</f>
        <v>0</v>
      </c>
    </row>
    <row r="951" spans="1:26" ht="12.75" customHeight="1" x14ac:dyDescent="0.25">
      <c r="A951" s="64">
        <v>21207</v>
      </c>
      <c r="B951" s="81">
        <f>VLOOKUP(A951,'[2]Pop commune'!$A$4:$G$3833,7,FALSE)</f>
        <v>22</v>
      </c>
      <c r="C951" s="82">
        <f>VLOOKUP(A951,'[2]Pop commune'!$A$4:$H$3833,5,FALSE)</f>
        <v>12</v>
      </c>
      <c r="D951" s="83">
        <f t="shared" si="29"/>
        <v>10</v>
      </c>
      <c r="E951" s="83">
        <f>VLOOKUP(A951,'[2]Pop commune'!$A$4:$G$3833,6,FALSE)</f>
        <v>10</v>
      </c>
      <c r="F951" s="83">
        <f t="shared" si="30"/>
        <v>79</v>
      </c>
      <c r="G951" s="83">
        <f>VLOOKUP(A951,'[2]Pop commune'!$A$4:$G$3833,4,FALSE)</f>
        <v>79</v>
      </c>
      <c r="H951" s="64">
        <v>21</v>
      </c>
      <c r="I951" s="122">
        <v>210003539</v>
      </c>
      <c r="J951" s="65" t="s">
        <v>1707</v>
      </c>
      <c r="K951" s="121"/>
      <c r="L951" s="73" t="s">
        <v>1700</v>
      </c>
      <c r="M951" s="65" t="s">
        <v>106</v>
      </c>
      <c r="N951" s="65" t="s">
        <v>662</v>
      </c>
      <c r="O951" s="64">
        <v>210780631</v>
      </c>
      <c r="P951" s="94" t="s">
        <v>256</v>
      </c>
      <c r="Q951" s="90">
        <v>1</v>
      </c>
      <c r="X951" s="65" t="s">
        <v>671</v>
      </c>
      <c r="Y951" s="65">
        <f>SUMPRODUCT(('[2]Prog 89'!$C$5:$C$10000=A951)*'[2]Prog 89'!$E$5:$F$10000)</f>
        <v>0</v>
      </c>
      <c r="Z951" s="65">
        <f>SUMPRODUCT(('[2]Prog 89'!$C$5:$C$10000=A951)*'[2]Prog 89'!$G$5:$H$10000)</f>
        <v>0</v>
      </c>
    </row>
    <row r="952" spans="1:26" ht="12.75" customHeight="1" x14ac:dyDescent="0.25">
      <c r="A952" s="64">
        <v>21208</v>
      </c>
      <c r="B952" s="81">
        <f>VLOOKUP(A952,'[2]Pop commune'!$A$4:$G$3833,7,FALSE)</f>
        <v>42.080835799031199</v>
      </c>
      <c r="C952" s="82">
        <f>VLOOKUP(A952,'[2]Pop commune'!$A$4:$H$3833,5,FALSE)</f>
        <v>27.35254326937028</v>
      </c>
      <c r="D952" s="83">
        <f t="shared" si="29"/>
        <v>14.728292529660921</v>
      </c>
      <c r="E952" s="83">
        <f>VLOOKUP(A952,'[2]Pop commune'!$A$4:$G$3833,6,FALSE)</f>
        <v>14.728292529660921</v>
      </c>
      <c r="F952" s="83">
        <f t="shared" si="30"/>
        <v>184</v>
      </c>
      <c r="G952" s="83">
        <f>VLOOKUP(A952,'[2]Pop commune'!$A$4:$G$3833,4,FALSE)</f>
        <v>184</v>
      </c>
      <c r="H952" s="64">
        <v>21</v>
      </c>
      <c r="I952" s="122">
        <v>210003539</v>
      </c>
      <c r="J952" s="65" t="s">
        <v>1708</v>
      </c>
      <c r="K952" s="121"/>
      <c r="L952" s="73" t="s">
        <v>1698</v>
      </c>
      <c r="M952" s="65" t="s">
        <v>106</v>
      </c>
      <c r="N952" s="65" t="s">
        <v>662</v>
      </c>
      <c r="O952" s="64">
        <v>210780631</v>
      </c>
      <c r="P952" s="94" t="s">
        <v>256</v>
      </c>
      <c r="Q952" s="90">
        <v>1</v>
      </c>
      <c r="X952" s="65" t="s">
        <v>671</v>
      </c>
      <c r="Y952" s="65">
        <f>SUMPRODUCT(('[2]Prog 89'!$C$5:$C$10000=A952)*'[2]Prog 89'!$E$5:$F$10000)</f>
        <v>0</v>
      </c>
      <c r="Z952" s="65">
        <f>SUMPRODUCT(('[2]Prog 89'!$C$5:$C$10000=A952)*'[2]Prog 89'!$G$5:$H$10000)</f>
        <v>0</v>
      </c>
    </row>
    <row r="953" spans="1:26" ht="12.75" customHeight="1" x14ac:dyDescent="0.25">
      <c r="A953" s="64">
        <v>21211</v>
      </c>
      <c r="B953" s="81">
        <f>VLOOKUP(A953,'[2]Pop commune'!$A$4:$G$3833,7,FALSE)</f>
        <v>37.234899328859079</v>
      </c>
      <c r="C953" s="82">
        <f>VLOOKUP(A953,'[2]Pop commune'!$A$4:$H$3833,5,FALSE)</f>
        <v>27.436241610738268</v>
      </c>
      <c r="D953" s="83">
        <f t="shared" si="29"/>
        <v>9.7986577181208094</v>
      </c>
      <c r="E953" s="83">
        <f>VLOOKUP(A953,'[2]Pop commune'!$A$4:$G$3833,6,FALSE)</f>
        <v>9.7986577181208094</v>
      </c>
      <c r="F953" s="83">
        <f t="shared" si="30"/>
        <v>146</v>
      </c>
      <c r="G953" s="83">
        <f>VLOOKUP(A953,'[2]Pop commune'!$A$4:$G$3833,4,FALSE)</f>
        <v>146</v>
      </c>
      <c r="H953" s="64">
        <v>21</v>
      </c>
      <c r="I953" s="122">
        <v>210003539</v>
      </c>
      <c r="J953" s="65" t="s">
        <v>1709</v>
      </c>
      <c r="K953" s="121"/>
      <c r="L953" s="73" t="s">
        <v>1698</v>
      </c>
      <c r="M953" s="65" t="s">
        <v>106</v>
      </c>
      <c r="N953" s="65" t="s">
        <v>662</v>
      </c>
      <c r="O953" s="64">
        <v>210780631</v>
      </c>
      <c r="P953" s="94" t="s">
        <v>256</v>
      </c>
      <c r="Q953" s="90">
        <v>1</v>
      </c>
      <c r="R953" s="99"/>
      <c r="X953" s="65" t="s">
        <v>671</v>
      </c>
      <c r="Y953" s="65">
        <f>SUMPRODUCT(('[2]Prog 89'!$C$5:$C$10000=A953)*'[2]Prog 89'!$E$5:$F$10000)</f>
        <v>0</v>
      </c>
      <c r="Z953" s="65">
        <f>SUMPRODUCT(('[2]Prog 89'!$C$5:$C$10000=A953)*'[2]Prog 89'!$G$5:$H$10000)</f>
        <v>0</v>
      </c>
    </row>
    <row r="954" spans="1:26" ht="12.75" customHeight="1" x14ac:dyDescent="0.25">
      <c r="A954" s="64">
        <v>21220</v>
      </c>
      <c r="B954" s="81">
        <f>VLOOKUP(A954,'[2]Pop commune'!$A$4:$G$3833,7,FALSE)</f>
        <v>52.396946564885518</v>
      </c>
      <c r="C954" s="82">
        <f>VLOOKUP(A954,'[2]Pop commune'!$A$4:$H$3833,5,FALSE)</f>
        <v>30.229007633587798</v>
      </c>
      <c r="D954" s="83">
        <f t="shared" si="29"/>
        <v>22.167938931297719</v>
      </c>
      <c r="E954" s="83">
        <f>VLOOKUP(A954,'[2]Pop commune'!$A$4:$G$3833,6,FALSE)</f>
        <v>22.167938931297719</v>
      </c>
      <c r="F954" s="83">
        <f t="shared" si="30"/>
        <v>132</v>
      </c>
      <c r="G954" s="83">
        <f>VLOOKUP(A954,'[2]Pop commune'!$A$4:$G$3833,4,FALSE)</f>
        <v>132</v>
      </c>
      <c r="H954" s="64">
        <v>21</v>
      </c>
      <c r="I954" s="122">
        <v>210003539</v>
      </c>
      <c r="J954" s="65" t="s">
        <v>1710</v>
      </c>
      <c r="K954" s="121"/>
      <c r="L954" s="73" t="s">
        <v>1700</v>
      </c>
      <c r="M954" s="65" t="s">
        <v>106</v>
      </c>
      <c r="N954" s="65" t="s">
        <v>662</v>
      </c>
      <c r="O954" s="64">
        <v>210780631</v>
      </c>
      <c r="P954" s="94" t="s">
        <v>256</v>
      </c>
      <c r="Q954" s="90">
        <v>1</v>
      </c>
      <c r="X954" s="65" t="s">
        <v>671</v>
      </c>
      <c r="Y954" s="65">
        <f>SUMPRODUCT(('[2]Prog 89'!$C$5:$C$10000=A954)*'[2]Prog 89'!$E$5:$F$10000)</f>
        <v>0</v>
      </c>
      <c r="Z954" s="65">
        <f>SUMPRODUCT(('[2]Prog 89'!$C$5:$C$10000=A954)*'[2]Prog 89'!$G$5:$H$10000)</f>
        <v>0</v>
      </c>
    </row>
    <row r="955" spans="1:26" ht="12.75" customHeight="1" x14ac:dyDescent="0.25">
      <c r="A955" s="64">
        <v>21230</v>
      </c>
      <c r="B955" s="81">
        <f>VLOOKUP(A955,'[2]Pop commune'!$A$4:$G$3833,7,FALSE)</f>
        <v>64.387186629526482</v>
      </c>
      <c r="C955" s="82">
        <f>VLOOKUP(A955,'[2]Pop commune'!$A$4:$H$3833,5,FALSE)</f>
        <v>49.456824512534837</v>
      </c>
      <c r="D955" s="83">
        <f t="shared" si="29"/>
        <v>14.930362116991651</v>
      </c>
      <c r="E955" s="83">
        <f>VLOOKUP(A955,'[2]Pop commune'!$A$4:$G$3833,6,FALSE)</f>
        <v>14.930362116991651</v>
      </c>
      <c r="F955" s="83">
        <f t="shared" si="30"/>
        <v>335</v>
      </c>
      <c r="G955" s="83">
        <f>VLOOKUP(A955,'[2]Pop commune'!$A$4:$G$3833,4,FALSE)</f>
        <v>335</v>
      </c>
      <c r="H955" s="64">
        <v>21</v>
      </c>
      <c r="I955" s="122">
        <v>210003539</v>
      </c>
      <c r="J955" s="65" t="s">
        <v>1711</v>
      </c>
      <c r="K955" s="121"/>
      <c r="L955" s="103" t="s">
        <v>1698</v>
      </c>
      <c r="M955" s="65" t="s">
        <v>106</v>
      </c>
      <c r="N955" s="65" t="s">
        <v>662</v>
      </c>
      <c r="O955" s="64">
        <v>210780631</v>
      </c>
      <c r="P955" s="94" t="s">
        <v>256</v>
      </c>
      <c r="Q955" s="90">
        <v>1</v>
      </c>
      <c r="X955" s="65" t="s">
        <v>671</v>
      </c>
      <c r="Y955" s="65">
        <f>SUMPRODUCT(('[2]Prog 89'!$C$5:$C$10000=A955)*'[2]Prog 89'!$E$5:$F$10000)</f>
        <v>0</v>
      </c>
      <c r="Z955" s="65">
        <f>SUMPRODUCT(('[2]Prog 89'!$C$5:$C$10000=A955)*'[2]Prog 89'!$G$5:$H$10000)</f>
        <v>0</v>
      </c>
    </row>
    <row r="956" spans="1:26" ht="12.75" customHeight="1" x14ac:dyDescent="0.25">
      <c r="A956" s="64">
        <v>21240</v>
      </c>
      <c r="B956" s="81">
        <f>VLOOKUP(A956,'[2]Pop commune'!$A$4:$G$3833,7,FALSE)</f>
        <v>31.404347826086969</v>
      </c>
      <c r="C956" s="82">
        <f>VLOOKUP(A956,'[2]Pop commune'!$A$4:$H$3833,5,FALSE)</f>
        <v>21.27391304347827</v>
      </c>
      <c r="D956" s="83">
        <f t="shared" si="29"/>
        <v>10.130434782608701</v>
      </c>
      <c r="E956" s="83">
        <f>VLOOKUP(A956,'[2]Pop commune'!$A$4:$G$3833,6,FALSE)</f>
        <v>10.130434782608701</v>
      </c>
      <c r="F956" s="83">
        <f t="shared" si="30"/>
        <v>233</v>
      </c>
      <c r="G956" s="83">
        <f>VLOOKUP(A956,'[2]Pop commune'!$A$4:$G$3833,4,FALSE)</f>
        <v>233</v>
      </c>
      <c r="H956" s="64">
        <v>21</v>
      </c>
      <c r="I956" s="122">
        <v>210003539</v>
      </c>
      <c r="J956" s="65" t="s">
        <v>1712</v>
      </c>
      <c r="K956" s="121"/>
      <c r="L956" s="103" t="s">
        <v>1698</v>
      </c>
      <c r="M956" s="65" t="s">
        <v>106</v>
      </c>
      <c r="N956" s="65" t="s">
        <v>662</v>
      </c>
      <c r="O956" s="64">
        <v>210780631</v>
      </c>
      <c r="P956" s="94" t="s">
        <v>256</v>
      </c>
      <c r="Q956" s="90">
        <v>1</v>
      </c>
      <c r="X956" s="65" t="s">
        <v>671</v>
      </c>
      <c r="Y956" s="65">
        <f>SUMPRODUCT(('[2]Prog 89'!$C$5:$C$10000=A956)*'[2]Prog 89'!$E$5:$F$10000)</f>
        <v>0</v>
      </c>
      <c r="Z956" s="65">
        <f>SUMPRODUCT(('[2]Prog 89'!$C$5:$C$10000=A956)*'[2]Prog 89'!$G$5:$H$10000)</f>
        <v>0</v>
      </c>
    </row>
    <row r="957" spans="1:26" ht="12.75" customHeight="1" x14ac:dyDescent="0.25">
      <c r="A957" s="64">
        <v>21245</v>
      </c>
      <c r="B957" s="81">
        <f>VLOOKUP(A957,'[2]Pop commune'!$A$4:$G$3833,7,FALSE)</f>
        <v>55.562553772731</v>
      </c>
      <c r="C957" s="82">
        <f>VLOOKUP(A957,'[2]Pop commune'!$A$4:$H$3833,5,FALSE)</f>
        <v>41.157447239059998</v>
      </c>
      <c r="D957" s="83">
        <f t="shared" si="29"/>
        <v>14.405106533671001</v>
      </c>
      <c r="E957" s="83">
        <f>VLOOKUP(A957,'[2]Pop commune'!$A$4:$G$3833,6,FALSE)</f>
        <v>14.405106533671001</v>
      </c>
      <c r="F957" s="83">
        <f t="shared" si="30"/>
        <v>322</v>
      </c>
      <c r="G957" s="83">
        <f>VLOOKUP(A957,'[2]Pop commune'!$A$4:$G$3833,4,FALSE)</f>
        <v>322</v>
      </c>
      <c r="H957" s="64">
        <v>21</v>
      </c>
      <c r="I957" s="122">
        <v>210003539</v>
      </c>
      <c r="J957" s="65" t="s">
        <v>1713</v>
      </c>
      <c r="K957" s="121"/>
      <c r="L957" s="73" t="s">
        <v>1698</v>
      </c>
      <c r="M957" s="65" t="s">
        <v>106</v>
      </c>
      <c r="N957" s="65" t="s">
        <v>662</v>
      </c>
      <c r="O957" s="64">
        <v>210780631</v>
      </c>
      <c r="P957" s="94" t="s">
        <v>256</v>
      </c>
      <c r="Q957" s="90">
        <v>1</v>
      </c>
      <c r="X957" s="65" t="s">
        <v>671</v>
      </c>
      <c r="Y957" s="65">
        <f>SUMPRODUCT(('[2]Prog 89'!$C$5:$C$10000=A957)*'[2]Prog 89'!$E$5:$F$10000)</f>
        <v>0</v>
      </c>
      <c r="Z957" s="65">
        <f>SUMPRODUCT(('[2]Prog 89'!$C$5:$C$10000=A957)*'[2]Prog 89'!$G$5:$H$10000)</f>
        <v>0</v>
      </c>
    </row>
    <row r="958" spans="1:26" ht="12.75" customHeight="1" x14ac:dyDescent="0.25">
      <c r="A958" s="64">
        <v>21266</v>
      </c>
      <c r="B958" s="81">
        <f>VLOOKUP(A958,'[2]Pop commune'!$A$4:$G$3833,7,FALSE)</f>
        <v>39</v>
      </c>
      <c r="C958" s="82">
        <f>VLOOKUP(A958,'[2]Pop commune'!$A$4:$H$3833,5,FALSE)</f>
        <v>24</v>
      </c>
      <c r="D958" s="83">
        <f t="shared" si="29"/>
        <v>15</v>
      </c>
      <c r="E958" s="83">
        <f>VLOOKUP(A958,'[2]Pop commune'!$A$4:$G$3833,6,FALSE)</f>
        <v>15</v>
      </c>
      <c r="F958" s="83">
        <f t="shared" si="30"/>
        <v>152</v>
      </c>
      <c r="G958" s="83">
        <f>VLOOKUP(A958,'[2]Pop commune'!$A$4:$G$3833,4,FALSE)</f>
        <v>152</v>
      </c>
      <c r="H958" s="64">
        <v>21</v>
      </c>
      <c r="I958" s="122">
        <v>210003539</v>
      </c>
      <c r="J958" s="65" t="s">
        <v>1714</v>
      </c>
      <c r="K958" s="121"/>
      <c r="L958" s="103" t="s">
        <v>1698</v>
      </c>
      <c r="M958" s="65" t="s">
        <v>106</v>
      </c>
      <c r="N958" s="65" t="s">
        <v>662</v>
      </c>
      <c r="O958" s="64">
        <v>210780631</v>
      </c>
      <c r="P958" s="94" t="s">
        <v>256</v>
      </c>
      <c r="Q958" s="90">
        <v>1</v>
      </c>
      <c r="X958" s="65" t="s">
        <v>671</v>
      </c>
      <c r="Y958" s="65">
        <f>SUMPRODUCT(('[2]Prog 89'!$C$5:$C$10000=A958)*'[2]Prog 89'!$E$5:$F$10000)</f>
        <v>0</v>
      </c>
      <c r="Z958" s="65">
        <f>SUMPRODUCT(('[2]Prog 89'!$C$5:$C$10000=A958)*'[2]Prog 89'!$G$5:$H$10000)</f>
        <v>0</v>
      </c>
    </row>
    <row r="959" spans="1:26" ht="12.75" customHeight="1" x14ac:dyDescent="0.25">
      <c r="A959" s="64">
        <v>21275</v>
      </c>
      <c r="B959" s="81">
        <f>VLOOKUP(A959,'[2]Pop commune'!$A$4:$G$3833,7,FALSE)</f>
        <v>37.264285714285819</v>
      </c>
      <c r="C959" s="82">
        <f>VLOOKUP(A959,'[2]Pop commune'!$A$4:$H$3833,5,FALSE)</f>
        <v>28.200000000000081</v>
      </c>
      <c r="D959" s="83">
        <f t="shared" si="29"/>
        <v>9.0642857142857398</v>
      </c>
      <c r="E959" s="83">
        <f>VLOOKUP(A959,'[2]Pop commune'!$A$4:$G$3833,6,FALSE)</f>
        <v>9.0642857142857398</v>
      </c>
      <c r="F959" s="83">
        <f t="shared" si="30"/>
        <v>141</v>
      </c>
      <c r="G959" s="83">
        <f>VLOOKUP(A959,'[2]Pop commune'!$A$4:$G$3833,4,FALSE)</f>
        <v>141</v>
      </c>
      <c r="H959" s="64">
        <v>21</v>
      </c>
      <c r="I959" s="122">
        <v>210003539</v>
      </c>
      <c r="J959" s="65" t="s">
        <v>1715</v>
      </c>
      <c r="K959" s="121"/>
      <c r="L959" s="103" t="s">
        <v>1703</v>
      </c>
      <c r="M959" s="65" t="s">
        <v>106</v>
      </c>
      <c r="N959" s="65" t="s">
        <v>662</v>
      </c>
      <c r="O959" s="64">
        <v>210780631</v>
      </c>
      <c r="P959" s="94" t="s">
        <v>256</v>
      </c>
      <c r="Q959" s="90">
        <v>1</v>
      </c>
      <c r="X959" s="65" t="s">
        <v>671</v>
      </c>
      <c r="Y959" s="65">
        <f>SUMPRODUCT(('[2]Prog 89'!$C$5:$C$10000=A959)*'[2]Prog 89'!$E$5:$F$10000)</f>
        <v>0</v>
      </c>
      <c r="Z959" s="65">
        <f>SUMPRODUCT(('[2]Prog 89'!$C$5:$C$10000=A959)*'[2]Prog 89'!$G$5:$H$10000)</f>
        <v>0</v>
      </c>
    </row>
    <row r="960" spans="1:26" ht="12.75" customHeight="1" x14ac:dyDescent="0.25">
      <c r="A960" s="64">
        <v>21283</v>
      </c>
      <c r="B960" s="81">
        <f>VLOOKUP(A960,'[2]Pop commune'!$A$4:$G$3833,7,FALSE)</f>
        <v>14</v>
      </c>
      <c r="C960" s="82">
        <f>VLOOKUP(A960,'[2]Pop commune'!$A$4:$H$3833,5,FALSE)</f>
        <v>6</v>
      </c>
      <c r="D960" s="83">
        <f t="shared" si="29"/>
        <v>8</v>
      </c>
      <c r="E960" s="83">
        <f>VLOOKUP(A960,'[2]Pop commune'!$A$4:$G$3833,6,FALSE)</f>
        <v>8</v>
      </c>
      <c r="F960" s="83">
        <f t="shared" si="30"/>
        <v>60</v>
      </c>
      <c r="G960" s="83">
        <f>VLOOKUP(A960,'[2]Pop commune'!$A$4:$G$3833,4,FALSE)</f>
        <v>60</v>
      </c>
      <c r="H960" s="64">
        <v>21</v>
      </c>
      <c r="I960" s="122">
        <v>210003539</v>
      </c>
      <c r="J960" s="65" t="s">
        <v>1716</v>
      </c>
      <c r="K960" s="121"/>
      <c r="L960" s="103" t="s">
        <v>1700</v>
      </c>
      <c r="M960" s="65" t="s">
        <v>106</v>
      </c>
      <c r="N960" s="65" t="s">
        <v>662</v>
      </c>
      <c r="O960" s="64">
        <v>210780631</v>
      </c>
      <c r="P960" s="94" t="s">
        <v>256</v>
      </c>
      <c r="Q960" s="90">
        <v>1</v>
      </c>
      <c r="X960" s="65" t="s">
        <v>671</v>
      </c>
      <c r="Y960" s="65">
        <f>SUMPRODUCT(('[2]Prog 89'!$C$5:$C$10000=A960)*'[2]Prog 89'!$E$5:$F$10000)</f>
        <v>0</v>
      </c>
      <c r="Z960" s="65">
        <f>SUMPRODUCT(('[2]Prog 89'!$C$5:$C$10000=A960)*'[2]Prog 89'!$G$5:$H$10000)</f>
        <v>0</v>
      </c>
    </row>
    <row r="961" spans="1:26" ht="12.75" customHeight="1" x14ac:dyDescent="0.25">
      <c r="A961" s="64">
        <v>21290</v>
      </c>
      <c r="B961" s="81">
        <f>VLOOKUP(A961,'[2]Pop commune'!$A$4:$G$3833,7,FALSE)</f>
        <v>135.29838709677375</v>
      </c>
      <c r="C961" s="82">
        <f>VLOOKUP(A961,'[2]Pop commune'!$A$4:$H$3833,5,FALSE)</f>
        <v>93.589861751151759</v>
      </c>
      <c r="D961" s="83">
        <f t="shared" si="29"/>
        <v>41.708525345621979</v>
      </c>
      <c r="E961" s="83">
        <f>VLOOKUP(A961,'[2]Pop commune'!$A$4:$G$3833,6,FALSE)</f>
        <v>41.708525345621979</v>
      </c>
      <c r="F961" s="83">
        <f t="shared" si="30"/>
        <v>882.99999999999704</v>
      </c>
      <c r="G961" s="83">
        <f>VLOOKUP(A961,'[2]Pop commune'!$A$4:$G$3833,4,FALSE)</f>
        <v>882.99999999999704</v>
      </c>
      <c r="H961" s="64">
        <v>21</v>
      </c>
      <c r="I961" s="122">
        <v>210003539</v>
      </c>
      <c r="J961" s="65" t="s">
        <v>1717</v>
      </c>
      <c r="K961" s="121"/>
      <c r="L961" s="73" t="s">
        <v>1698</v>
      </c>
      <c r="M961" s="65" t="s">
        <v>106</v>
      </c>
      <c r="N961" s="65" t="s">
        <v>662</v>
      </c>
      <c r="O961" s="64">
        <v>210780631</v>
      </c>
      <c r="P961" s="94" t="s">
        <v>256</v>
      </c>
      <c r="Q961" s="90">
        <v>1</v>
      </c>
      <c r="X961" s="65" t="s">
        <v>671</v>
      </c>
      <c r="Y961" s="65">
        <f>SUMPRODUCT(('[2]Prog 89'!$C$5:$C$10000=A961)*'[2]Prog 89'!$E$5:$F$10000)</f>
        <v>0</v>
      </c>
      <c r="Z961" s="65">
        <f>SUMPRODUCT(('[2]Prog 89'!$C$5:$C$10000=A961)*'[2]Prog 89'!$G$5:$H$10000)</f>
        <v>0</v>
      </c>
    </row>
    <row r="962" spans="1:26" ht="12.75" customHeight="1" x14ac:dyDescent="0.25">
      <c r="A962" s="64">
        <v>21304</v>
      </c>
      <c r="B962" s="81">
        <f>VLOOKUP(A962,'[2]Pop commune'!$A$4:$G$3833,7,FALSE)</f>
        <v>68.56420233463065</v>
      </c>
      <c r="C962" s="82">
        <f>VLOOKUP(A962,'[2]Pop commune'!$A$4:$H$3833,5,FALSE)</f>
        <v>39.91050583657605</v>
      </c>
      <c r="D962" s="83">
        <f t="shared" si="29"/>
        <v>28.6536964980546</v>
      </c>
      <c r="E962" s="83">
        <f>VLOOKUP(A962,'[2]Pop commune'!$A$4:$G$3833,6,FALSE)</f>
        <v>28.6536964980546</v>
      </c>
      <c r="F962" s="83">
        <f t="shared" si="30"/>
        <v>263.00000000000114</v>
      </c>
      <c r="G962" s="83">
        <f>VLOOKUP(A962,'[2]Pop commune'!$A$4:$G$3833,4,FALSE)</f>
        <v>263.00000000000114</v>
      </c>
      <c r="H962" s="64">
        <v>21</v>
      </c>
      <c r="I962" s="122">
        <v>210003539</v>
      </c>
      <c r="J962" s="65" t="s">
        <v>1718</v>
      </c>
      <c r="K962" s="121"/>
      <c r="L962" s="103" t="s">
        <v>1700</v>
      </c>
      <c r="M962" s="65" t="s">
        <v>106</v>
      </c>
      <c r="N962" s="65" t="s">
        <v>662</v>
      </c>
      <c r="O962" s="64">
        <v>210780631</v>
      </c>
      <c r="P962" s="94" t="s">
        <v>256</v>
      </c>
      <c r="Q962" s="90">
        <v>1</v>
      </c>
      <c r="X962" s="65" t="s">
        <v>671</v>
      </c>
      <c r="Y962" s="65">
        <f>SUMPRODUCT(('[2]Prog 89'!$C$5:$C$10000=A962)*'[2]Prog 89'!$E$5:$F$10000)</f>
        <v>0</v>
      </c>
      <c r="Z962" s="65">
        <f>SUMPRODUCT(('[2]Prog 89'!$C$5:$C$10000=A962)*'[2]Prog 89'!$G$5:$H$10000)</f>
        <v>0</v>
      </c>
    </row>
    <row r="963" spans="1:26" ht="12.75" customHeight="1" x14ac:dyDescent="0.25">
      <c r="A963" s="64">
        <v>21317</v>
      </c>
      <c r="B963" s="81">
        <f>VLOOKUP(A963,'[2]Pop commune'!$A$4:$G$3833,7,FALSE)</f>
        <v>1054.8935671807076</v>
      </c>
      <c r="C963" s="82">
        <f>VLOOKUP(A963,'[2]Pop commune'!$A$4:$H$3833,5,FALSE)</f>
        <v>625.56069084246735</v>
      </c>
      <c r="D963" s="83">
        <f t="shared" si="29"/>
        <v>429.33287633824023</v>
      </c>
      <c r="E963" s="83">
        <f>VLOOKUP(A963,'[2]Pop commune'!$A$4:$G$3833,6,FALSE)</f>
        <v>429.33287633824023</v>
      </c>
      <c r="F963" s="83">
        <f t="shared" si="30"/>
        <v>4432.00000000001</v>
      </c>
      <c r="G963" s="83">
        <f>VLOOKUP(A963,'[2]Pop commune'!$A$4:$G$3833,4,FALSE)</f>
        <v>4432.00000000001</v>
      </c>
      <c r="H963" s="64">
        <v>21</v>
      </c>
      <c r="I963" s="122">
        <v>210003539</v>
      </c>
      <c r="J963" s="65" t="s">
        <v>1719</v>
      </c>
      <c r="K963" s="121"/>
      <c r="L963" s="103" t="s">
        <v>1698</v>
      </c>
      <c r="M963" s="65" t="s">
        <v>106</v>
      </c>
      <c r="N963" s="65" t="s">
        <v>662</v>
      </c>
      <c r="O963" s="64">
        <v>210780631</v>
      </c>
      <c r="P963" s="94" t="s">
        <v>256</v>
      </c>
      <c r="Q963" s="90">
        <v>1</v>
      </c>
      <c r="X963" s="65" t="s">
        <v>671</v>
      </c>
      <c r="Y963" s="65">
        <f>SUMPRODUCT(('[2]Prog 89'!$C$5:$C$10000=A963)*'[2]Prog 89'!$E$5:$F$10000)</f>
        <v>0</v>
      </c>
      <c r="Z963" s="65">
        <f>SUMPRODUCT(('[2]Prog 89'!$C$5:$C$10000=A963)*'[2]Prog 89'!$G$5:$H$10000)</f>
        <v>0</v>
      </c>
    </row>
    <row r="964" spans="1:26" ht="12.75" customHeight="1" x14ac:dyDescent="0.25">
      <c r="A964" s="64">
        <v>21361</v>
      </c>
      <c r="B964" s="81">
        <f>VLOOKUP(A964,'[2]Pop commune'!$A$4:$G$3833,7,FALSE)</f>
        <v>118</v>
      </c>
      <c r="C964" s="82">
        <f>VLOOKUP(A964,'[2]Pop commune'!$A$4:$H$3833,5,FALSE)</f>
        <v>73</v>
      </c>
      <c r="D964" s="83">
        <f t="shared" si="29"/>
        <v>45</v>
      </c>
      <c r="E964" s="83">
        <f>VLOOKUP(A964,'[2]Pop commune'!$A$4:$G$3833,6,FALSE)</f>
        <v>45</v>
      </c>
      <c r="F964" s="83">
        <f t="shared" si="30"/>
        <v>522</v>
      </c>
      <c r="G964" s="83">
        <f>VLOOKUP(A964,'[2]Pop commune'!$A$4:$G$3833,4,FALSE)</f>
        <v>522</v>
      </c>
      <c r="H964" s="64">
        <v>21</v>
      </c>
      <c r="I964" s="122">
        <v>210003539</v>
      </c>
      <c r="J964" s="65" t="s">
        <v>1720</v>
      </c>
      <c r="K964" s="121"/>
      <c r="L964" s="103" t="s">
        <v>1698</v>
      </c>
      <c r="M964" s="65" t="s">
        <v>106</v>
      </c>
      <c r="N964" s="65" t="s">
        <v>662</v>
      </c>
      <c r="O964" s="64">
        <v>210780631</v>
      </c>
      <c r="P964" s="94" t="s">
        <v>256</v>
      </c>
      <c r="Q964" s="90">
        <v>1</v>
      </c>
      <c r="X964" s="65" t="s">
        <v>671</v>
      </c>
      <c r="Y964" s="65">
        <f>SUMPRODUCT(('[2]Prog 89'!$C$5:$C$10000=A964)*'[2]Prog 89'!$E$5:$F$10000)</f>
        <v>0</v>
      </c>
      <c r="Z964" s="65">
        <f>SUMPRODUCT(('[2]Prog 89'!$C$5:$C$10000=A964)*'[2]Prog 89'!$G$5:$H$10000)</f>
        <v>0</v>
      </c>
    </row>
    <row r="965" spans="1:26" ht="12.75" customHeight="1" x14ac:dyDescent="0.25">
      <c r="A965" s="64">
        <v>21383</v>
      </c>
      <c r="B965" s="81">
        <f>VLOOKUP(A965,'[2]Pop commune'!$A$4:$G$3833,7,FALSE)</f>
        <v>359.5396677091419</v>
      </c>
      <c r="C965" s="82">
        <f>VLOOKUP(A965,'[2]Pop commune'!$A$4:$H$3833,5,FALSE)</f>
        <v>252.18416129458123</v>
      </c>
      <c r="D965" s="83">
        <f t="shared" ref="D965:D1028" si="31">E965/Q965</f>
        <v>107.35550641456068</v>
      </c>
      <c r="E965" s="83">
        <f>VLOOKUP(A965,'[2]Pop commune'!$A$4:$G$3833,6,FALSE)</f>
        <v>107.35550641456068</v>
      </c>
      <c r="F965" s="83">
        <f t="shared" ref="F965:F1028" si="32">G965/Q965</f>
        <v>1684</v>
      </c>
      <c r="G965" s="83">
        <f>VLOOKUP(A965,'[2]Pop commune'!$A$4:$G$3833,4,FALSE)</f>
        <v>1684</v>
      </c>
      <c r="H965" s="64">
        <v>21</v>
      </c>
      <c r="I965" s="122">
        <v>210003539</v>
      </c>
      <c r="J965" s="65" t="s">
        <v>1721</v>
      </c>
      <c r="K965" s="121"/>
      <c r="L965" s="73" t="s">
        <v>1698</v>
      </c>
      <c r="M965" s="65" t="s">
        <v>106</v>
      </c>
      <c r="N965" s="65" t="s">
        <v>662</v>
      </c>
      <c r="O965" s="64">
        <v>210780631</v>
      </c>
      <c r="P965" s="94" t="s">
        <v>256</v>
      </c>
      <c r="Q965" s="90">
        <v>1</v>
      </c>
      <c r="X965" s="65" t="s">
        <v>671</v>
      </c>
      <c r="Y965" s="65">
        <f>SUMPRODUCT(('[2]Prog 89'!$C$5:$C$10000=A965)*'[2]Prog 89'!$E$5:$F$10000)</f>
        <v>0</v>
      </c>
      <c r="Z965" s="65">
        <f>SUMPRODUCT(('[2]Prog 89'!$C$5:$C$10000=A965)*'[2]Prog 89'!$G$5:$H$10000)</f>
        <v>0</v>
      </c>
    </row>
    <row r="966" spans="1:26" ht="12.75" customHeight="1" x14ac:dyDescent="0.25">
      <c r="A966" s="64">
        <v>21385</v>
      </c>
      <c r="B966" s="81">
        <f>VLOOKUP(A966,'[2]Pop commune'!$A$4:$G$3833,7,FALSE)</f>
        <v>79.259259259259295</v>
      </c>
      <c r="C966" s="82">
        <f>VLOOKUP(A966,'[2]Pop commune'!$A$4:$H$3833,5,FALSE)</f>
        <v>54.490740740740762</v>
      </c>
      <c r="D966" s="83">
        <f t="shared" si="31"/>
        <v>24.768518518518526</v>
      </c>
      <c r="E966" s="83">
        <f>VLOOKUP(A966,'[2]Pop commune'!$A$4:$G$3833,6,FALSE)</f>
        <v>24.768518518518526</v>
      </c>
      <c r="F966" s="83">
        <f t="shared" si="32"/>
        <v>321</v>
      </c>
      <c r="G966" s="83">
        <f>VLOOKUP(A966,'[2]Pop commune'!$A$4:$G$3833,4,FALSE)</f>
        <v>321</v>
      </c>
      <c r="H966" s="64">
        <v>21</v>
      </c>
      <c r="I966" s="122">
        <v>210003539</v>
      </c>
      <c r="J966" s="65" t="s">
        <v>1722</v>
      </c>
      <c r="K966" s="121"/>
      <c r="L966" s="73" t="s">
        <v>1698</v>
      </c>
      <c r="M966" s="65" t="s">
        <v>106</v>
      </c>
      <c r="N966" s="65" t="s">
        <v>662</v>
      </c>
      <c r="O966" s="64">
        <v>210780631</v>
      </c>
      <c r="P966" s="94" t="s">
        <v>256</v>
      </c>
      <c r="Q966" s="90">
        <v>1</v>
      </c>
      <c r="X966" s="65" t="s">
        <v>671</v>
      </c>
      <c r="Y966" s="65">
        <f>SUMPRODUCT(('[2]Prog 89'!$C$5:$C$10000=A966)*'[2]Prog 89'!$E$5:$F$10000)</f>
        <v>0</v>
      </c>
      <c r="Z966" s="65">
        <f>SUMPRODUCT(('[2]Prog 89'!$C$5:$C$10000=A966)*'[2]Prog 89'!$G$5:$H$10000)</f>
        <v>0</v>
      </c>
    </row>
    <row r="967" spans="1:26" ht="12.75" customHeight="1" x14ac:dyDescent="0.25">
      <c r="A967" s="64">
        <v>21391</v>
      </c>
      <c r="B967" s="81">
        <f>VLOOKUP(A967,'[2]Pop commune'!$A$4:$G$3833,7,FALSE)</f>
        <v>159</v>
      </c>
      <c r="C967" s="82">
        <f>VLOOKUP(A967,'[2]Pop commune'!$A$4:$H$3833,5,FALSE)</f>
        <v>117</v>
      </c>
      <c r="D967" s="83">
        <f t="shared" si="31"/>
        <v>42</v>
      </c>
      <c r="E967" s="83">
        <f>VLOOKUP(A967,'[2]Pop commune'!$A$4:$G$3833,6,FALSE)</f>
        <v>42</v>
      </c>
      <c r="F967" s="83">
        <f t="shared" si="32"/>
        <v>823</v>
      </c>
      <c r="G967" s="83">
        <f>VLOOKUP(A967,'[2]Pop commune'!$A$4:$G$3833,4,FALSE)</f>
        <v>823</v>
      </c>
      <c r="H967" s="64">
        <v>21</v>
      </c>
      <c r="I967" s="122">
        <v>210003539</v>
      </c>
      <c r="J967" s="65" t="s">
        <v>1723</v>
      </c>
      <c r="K967" s="121"/>
      <c r="L967" s="103" t="s">
        <v>1698</v>
      </c>
      <c r="M967" s="65" t="s">
        <v>106</v>
      </c>
      <c r="N967" s="65" t="s">
        <v>662</v>
      </c>
      <c r="O967" s="64">
        <v>210780631</v>
      </c>
      <c r="P967" s="94" t="s">
        <v>256</v>
      </c>
      <c r="Q967" s="90">
        <v>1</v>
      </c>
      <c r="X967" s="65" t="s">
        <v>671</v>
      </c>
      <c r="Y967" s="65">
        <f>SUMPRODUCT(('[2]Prog 89'!$C$5:$C$10000=A967)*'[2]Prog 89'!$E$5:$F$10000)</f>
        <v>0</v>
      </c>
      <c r="Z967" s="65">
        <f>SUMPRODUCT(('[2]Prog 89'!$C$5:$C$10000=A967)*'[2]Prog 89'!$G$5:$H$10000)</f>
        <v>0</v>
      </c>
    </row>
    <row r="968" spans="1:26" ht="12.75" customHeight="1" x14ac:dyDescent="0.25">
      <c r="A968" s="64">
        <v>21400</v>
      </c>
      <c r="B968" s="81">
        <f>VLOOKUP(A968,'[2]Pop commune'!$A$4:$G$3833,7,FALSE)</f>
        <v>11</v>
      </c>
      <c r="C968" s="82">
        <f>VLOOKUP(A968,'[2]Pop commune'!$A$4:$H$3833,5,FALSE)</f>
        <v>7</v>
      </c>
      <c r="D968" s="83">
        <f t="shared" si="31"/>
        <v>4</v>
      </c>
      <c r="E968" s="83">
        <f>VLOOKUP(A968,'[2]Pop commune'!$A$4:$G$3833,6,FALSE)</f>
        <v>4</v>
      </c>
      <c r="F968" s="83">
        <f t="shared" si="32"/>
        <v>50</v>
      </c>
      <c r="G968" s="83">
        <f>VLOOKUP(A968,'[2]Pop commune'!$A$4:$G$3833,4,FALSE)</f>
        <v>50</v>
      </c>
      <c r="H968" s="64">
        <v>21</v>
      </c>
      <c r="I968" s="122">
        <v>210003539</v>
      </c>
      <c r="J968" s="65" t="s">
        <v>1724</v>
      </c>
      <c r="K968" s="121"/>
      <c r="L968" s="103" t="s">
        <v>1700</v>
      </c>
      <c r="M968" s="65" t="s">
        <v>106</v>
      </c>
      <c r="N968" s="65" t="s">
        <v>662</v>
      </c>
      <c r="O968" s="64">
        <v>210780631</v>
      </c>
      <c r="P968" s="94" t="s">
        <v>256</v>
      </c>
      <c r="Q968" s="90">
        <v>1</v>
      </c>
      <c r="X968" s="65" t="s">
        <v>671</v>
      </c>
      <c r="Y968" s="65">
        <f>SUMPRODUCT(('[2]Prog 89'!$C$5:$C$10000=A968)*'[2]Prog 89'!$E$5:$F$10000)</f>
        <v>0</v>
      </c>
      <c r="Z968" s="65">
        <f>SUMPRODUCT(('[2]Prog 89'!$C$5:$C$10000=A968)*'[2]Prog 89'!$G$5:$H$10000)</f>
        <v>0</v>
      </c>
    </row>
    <row r="969" spans="1:26" ht="12.75" customHeight="1" x14ac:dyDescent="0.25">
      <c r="A969" s="64">
        <v>21421</v>
      </c>
      <c r="B969" s="81">
        <f>VLOOKUP(A969,'[2]Pop commune'!$A$4:$G$3833,7,FALSE)</f>
        <v>56.520930232558399</v>
      </c>
      <c r="C969" s="82">
        <f>VLOOKUP(A969,'[2]Pop commune'!$A$4:$H$3833,5,FALSE)</f>
        <v>36.334883720930399</v>
      </c>
      <c r="D969" s="83">
        <f t="shared" si="31"/>
        <v>20.186046511628</v>
      </c>
      <c r="E969" s="83">
        <f>VLOOKUP(A969,'[2]Pop commune'!$A$4:$G$3833,6,FALSE)</f>
        <v>20.186046511628</v>
      </c>
      <c r="F969" s="83">
        <f t="shared" si="32"/>
        <v>217.00000000000099</v>
      </c>
      <c r="G969" s="83">
        <f>VLOOKUP(A969,'[2]Pop commune'!$A$4:$G$3833,4,FALSE)</f>
        <v>217.00000000000099</v>
      </c>
      <c r="H969" s="64">
        <v>21</v>
      </c>
      <c r="I969" s="122">
        <v>210003539</v>
      </c>
      <c r="J969" s="65" t="s">
        <v>1725</v>
      </c>
      <c r="K969" s="121"/>
      <c r="L969" s="103" t="s">
        <v>1698</v>
      </c>
      <c r="M969" s="65" t="s">
        <v>106</v>
      </c>
      <c r="N969" s="65" t="s">
        <v>662</v>
      </c>
      <c r="O969" s="64">
        <v>210780631</v>
      </c>
      <c r="P969" s="94" t="s">
        <v>256</v>
      </c>
      <c r="Q969" s="90">
        <v>1</v>
      </c>
      <c r="X969" s="65" t="s">
        <v>671</v>
      </c>
      <c r="Y969" s="65">
        <f>SUMPRODUCT(('[2]Prog 89'!$C$5:$C$10000=A969)*'[2]Prog 89'!$E$5:$F$10000)</f>
        <v>0</v>
      </c>
      <c r="Z969" s="65">
        <f>SUMPRODUCT(('[2]Prog 89'!$C$5:$C$10000=A969)*'[2]Prog 89'!$G$5:$H$10000)</f>
        <v>0</v>
      </c>
    </row>
    <row r="970" spans="1:26" ht="12.75" customHeight="1" x14ac:dyDescent="0.25">
      <c r="A970" s="64">
        <v>21472</v>
      </c>
      <c r="B970" s="81">
        <f>VLOOKUP(A970,'[2]Pop commune'!$A$4:$G$3833,7,FALSE)</f>
        <v>48.832369942196642</v>
      </c>
      <c r="C970" s="82">
        <f>VLOOKUP(A970,'[2]Pop commune'!$A$4:$H$3833,5,FALSE)</f>
        <v>35.60693641618505</v>
      </c>
      <c r="D970" s="83">
        <f t="shared" si="31"/>
        <v>13.225433526011591</v>
      </c>
      <c r="E970" s="83">
        <f>VLOOKUP(A970,'[2]Pop commune'!$A$4:$G$3833,6,FALSE)</f>
        <v>13.225433526011591</v>
      </c>
      <c r="F970" s="83">
        <f t="shared" si="32"/>
        <v>176</v>
      </c>
      <c r="G970" s="83">
        <f>VLOOKUP(A970,'[2]Pop commune'!$A$4:$G$3833,4,FALSE)</f>
        <v>176</v>
      </c>
      <c r="H970" s="64">
        <v>21</v>
      </c>
      <c r="I970" s="122">
        <v>210003539</v>
      </c>
      <c r="J970" s="65" t="s">
        <v>1726</v>
      </c>
      <c r="K970" s="121"/>
      <c r="L970" s="103" t="s">
        <v>1703</v>
      </c>
      <c r="M970" s="65" t="s">
        <v>106</v>
      </c>
      <c r="N970" s="65" t="s">
        <v>662</v>
      </c>
      <c r="O970" s="64">
        <v>210780631</v>
      </c>
      <c r="P970" s="94" t="s">
        <v>256</v>
      </c>
      <c r="Q970" s="90">
        <v>1</v>
      </c>
      <c r="R970" s="99"/>
      <c r="X970" s="65" t="s">
        <v>671</v>
      </c>
      <c r="Y970" s="65">
        <f>SUMPRODUCT(('[2]Prog 89'!$C$5:$C$10000=A970)*'[2]Prog 89'!$E$5:$F$10000)</f>
        <v>0</v>
      </c>
      <c r="Z970" s="65">
        <f>SUMPRODUCT(('[2]Prog 89'!$C$5:$C$10000=A970)*'[2]Prog 89'!$G$5:$H$10000)</f>
        <v>0</v>
      </c>
    </row>
    <row r="971" spans="1:26" ht="12.75" customHeight="1" x14ac:dyDescent="0.25">
      <c r="A971" s="64">
        <v>21483</v>
      </c>
      <c r="B971" s="81">
        <f>VLOOKUP(A971,'[2]Pop commune'!$A$4:$G$3833,7,FALSE)</f>
        <v>34</v>
      </c>
      <c r="C971" s="82">
        <f>VLOOKUP(A971,'[2]Pop commune'!$A$4:$H$3833,5,FALSE)</f>
        <v>26</v>
      </c>
      <c r="D971" s="83">
        <f t="shared" si="31"/>
        <v>8</v>
      </c>
      <c r="E971" s="83">
        <f>VLOOKUP(A971,'[2]Pop commune'!$A$4:$G$3833,6,FALSE)</f>
        <v>8</v>
      </c>
      <c r="F971" s="83">
        <f t="shared" si="32"/>
        <v>275</v>
      </c>
      <c r="G971" s="83">
        <f>VLOOKUP(A971,'[2]Pop commune'!$A$4:$G$3833,4,FALSE)</f>
        <v>275</v>
      </c>
      <c r="H971" s="64">
        <v>21</v>
      </c>
      <c r="I971" s="122">
        <v>210003539</v>
      </c>
      <c r="J971" s="65" t="s">
        <v>1727</v>
      </c>
      <c r="K971" s="121"/>
      <c r="L971" s="103" t="s">
        <v>1698</v>
      </c>
      <c r="M971" s="65" t="s">
        <v>106</v>
      </c>
      <c r="N971" s="65" t="s">
        <v>662</v>
      </c>
      <c r="O971" s="64">
        <v>210780631</v>
      </c>
      <c r="P971" s="94" t="s">
        <v>256</v>
      </c>
      <c r="Q971" s="90">
        <v>1</v>
      </c>
      <c r="X971" s="65" t="s">
        <v>671</v>
      </c>
      <c r="Y971" s="65">
        <f>SUMPRODUCT(('[2]Prog 89'!$C$5:$C$10000=A971)*'[2]Prog 89'!$E$5:$F$10000)</f>
        <v>0</v>
      </c>
      <c r="Z971" s="65">
        <f>SUMPRODUCT(('[2]Prog 89'!$C$5:$C$10000=A971)*'[2]Prog 89'!$G$5:$H$10000)</f>
        <v>0</v>
      </c>
    </row>
    <row r="972" spans="1:26" ht="12.75" customHeight="1" x14ac:dyDescent="0.25">
      <c r="A972" s="64">
        <v>21491</v>
      </c>
      <c r="B972" s="81">
        <f>VLOOKUP(A972,'[2]Pop commune'!$A$4:$G$3833,7,FALSE)</f>
        <v>17</v>
      </c>
      <c r="C972" s="82">
        <f>VLOOKUP(A972,'[2]Pop commune'!$A$4:$H$3833,5,FALSE)</f>
        <v>13</v>
      </c>
      <c r="D972" s="83">
        <f t="shared" si="31"/>
        <v>4</v>
      </c>
      <c r="E972" s="83">
        <f>VLOOKUP(A972,'[2]Pop commune'!$A$4:$G$3833,6,FALSE)</f>
        <v>4</v>
      </c>
      <c r="F972" s="83">
        <f t="shared" si="32"/>
        <v>63</v>
      </c>
      <c r="G972" s="83">
        <f>VLOOKUP(A972,'[2]Pop commune'!$A$4:$G$3833,4,FALSE)</f>
        <v>63</v>
      </c>
      <c r="H972" s="64">
        <v>21</v>
      </c>
      <c r="I972" s="122">
        <v>210003539</v>
      </c>
      <c r="J972" s="65" t="s">
        <v>1728</v>
      </c>
      <c r="K972" s="121"/>
      <c r="L972" s="103" t="s">
        <v>1698</v>
      </c>
      <c r="M972" s="65" t="s">
        <v>106</v>
      </c>
      <c r="N972" s="65" t="s">
        <v>662</v>
      </c>
      <c r="O972" s="64">
        <v>210780631</v>
      </c>
      <c r="P972" s="94" t="s">
        <v>256</v>
      </c>
      <c r="Q972" s="90">
        <v>1</v>
      </c>
      <c r="X972" s="65" t="s">
        <v>671</v>
      </c>
      <c r="Y972" s="65">
        <f>SUMPRODUCT(('[2]Prog 89'!$C$5:$C$10000=A972)*'[2]Prog 89'!$E$5:$F$10000)</f>
        <v>0</v>
      </c>
      <c r="Z972" s="65">
        <f>SUMPRODUCT(('[2]Prog 89'!$C$5:$C$10000=A972)*'[2]Prog 89'!$G$5:$H$10000)</f>
        <v>0</v>
      </c>
    </row>
    <row r="973" spans="1:26" ht="12.75" customHeight="1" x14ac:dyDescent="0.25">
      <c r="A973" s="64">
        <v>21536</v>
      </c>
      <c r="B973" s="81">
        <f>VLOOKUP(A973,'[2]Pop commune'!$A$4:$G$3833,7,FALSE)</f>
        <v>79.351145038168085</v>
      </c>
      <c r="C973" s="82">
        <f>VLOOKUP(A973,'[2]Pop commune'!$A$4:$H$3833,5,FALSE)</f>
        <v>46.374045801526798</v>
      </c>
      <c r="D973" s="83">
        <f t="shared" si="31"/>
        <v>32.97709923664128</v>
      </c>
      <c r="E973" s="83">
        <f>VLOOKUP(A973,'[2]Pop commune'!$A$4:$G$3833,6,FALSE)</f>
        <v>32.97709923664128</v>
      </c>
      <c r="F973" s="83">
        <f t="shared" si="32"/>
        <v>270</v>
      </c>
      <c r="G973" s="83">
        <f>VLOOKUP(A973,'[2]Pop commune'!$A$4:$G$3833,4,FALSE)</f>
        <v>270</v>
      </c>
      <c r="H973" s="64">
        <v>21</v>
      </c>
      <c r="I973" s="122">
        <v>210003539</v>
      </c>
      <c r="J973" s="65" t="s">
        <v>1729</v>
      </c>
      <c r="K973" s="121"/>
      <c r="L973" s="73" t="s">
        <v>1703</v>
      </c>
      <c r="M973" s="65" t="s">
        <v>106</v>
      </c>
      <c r="N973" s="65" t="s">
        <v>662</v>
      </c>
      <c r="O973" s="64">
        <v>210780631</v>
      </c>
      <c r="P973" s="94" t="s">
        <v>256</v>
      </c>
      <c r="Q973" s="90">
        <v>1</v>
      </c>
      <c r="X973" s="65" t="s">
        <v>671</v>
      </c>
      <c r="Y973" s="65">
        <f>SUMPRODUCT(('[2]Prog 89'!$C$5:$C$10000=A973)*'[2]Prog 89'!$E$5:$F$10000)</f>
        <v>0</v>
      </c>
      <c r="Z973" s="65">
        <f>SUMPRODUCT(('[2]Prog 89'!$C$5:$C$10000=A973)*'[2]Prog 89'!$G$5:$H$10000)</f>
        <v>0</v>
      </c>
    </row>
    <row r="974" spans="1:26" ht="12.75" customHeight="1" x14ac:dyDescent="0.25">
      <c r="A974" s="64">
        <v>21579</v>
      </c>
      <c r="B974" s="81">
        <f>VLOOKUP(A974,'[2]Pop commune'!$A$4:$G$3833,7,FALSE)</f>
        <v>46</v>
      </c>
      <c r="C974" s="82">
        <f>VLOOKUP(A974,'[2]Pop commune'!$A$4:$H$3833,5,FALSE)</f>
        <v>25</v>
      </c>
      <c r="D974" s="83">
        <f t="shared" si="31"/>
        <v>21</v>
      </c>
      <c r="E974" s="83">
        <f>VLOOKUP(A974,'[2]Pop commune'!$A$4:$G$3833,6,FALSE)</f>
        <v>21</v>
      </c>
      <c r="F974" s="83">
        <f t="shared" si="32"/>
        <v>228</v>
      </c>
      <c r="G974" s="83">
        <f>VLOOKUP(A974,'[2]Pop commune'!$A$4:$G$3833,4,FALSE)</f>
        <v>228</v>
      </c>
      <c r="H974" s="64">
        <v>21</v>
      </c>
      <c r="I974" s="122">
        <v>210003539</v>
      </c>
      <c r="J974" s="65" t="s">
        <v>1730</v>
      </c>
      <c r="K974" s="121"/>
      <c r="L974" s="103" t="s">
        <v>1700</v>
      </c>
      <c r="M974" s="65" t="s">
        <v>106</v>
      </c>
      <c r="N974" s="65" t="s">
        <v>662</v>
      </c>
      <c r="O974" s="64">
        <v>210780631</v>
      </c>
      <c r="P974" s="94" t="s">
        <v>256</v>
      </c>
      <c r="Q974" s="90">
        <v>1</v>
      </c>
      <c r="X974" s="65" t="s">
        <v>671</v>
      </c>
      <c r="Y974" s="65">
        <f>SUMPRODUCT(('[2]Prog 89'!$C$5:$C$10000=A974)*'[2]Prog 89'!$E$5:$F$10000)</f>
        <v>0</v>
      </c>
      <c r="Z974" s="65">
        <f>SUMPRODUCT(('[2]Prog 89'!$C$5:$C$10000=A974)*'[2]Prog 89'!$G$5:$H$10000)</f>
        <v>0</v>
      </c>
    </row>
    <row r="975" spans="1:26" ht="12.75" customHeight="1" x14ac:dyDescent="0.25">
      <c r="A975" s="64">
        <v>21587</v>
      </c>
      <c r="B975" s="81">
        <f>VLOOKUP(A975,'[2]Pop commune'!$A$4:$G$3833,7,FALSE)</f>
        <v>62.629629629629889</v>
      </c>
      <c r="C975" s="82">
        <f>VLOOKUP(A975,'[2]Pop commune'!$A$4:$H$3833,5,FALSE)</f>
        <v>39.555555555555721</v>
      </c>
      <c r="D975" s="83">
        <f t="shared" si="31"/>
        <v>23.074074074074169</v>
      </c>
      <c r="E975" s="83">
        <f>VLOOKUP(A975,'[2]Pop commune'!$A$4:$G$3833,6,FALSE)</f>
        <v>23.074074074074169</v>
      </c>
      <c r="F975" s="83">
        <f t="shared" si="32"/>
        <v>267.00000000000114</v>
      </c>
      <c r="G975" s="83">
        <f>VLOOKUP(A975,'[2]Pop commune'!$A$4:$G$3833,4,FALSE)</f>
        <v>267.00000000000114</v>
      </c>
      <c r="H975" s="64">
        <v>21</v>
      </c>
      <c r="I975" s="122">
        <v>210003539</v>
      </c>
      <c r="J975" s="65" t="s">
        <v>1731</v>
      </c>
      <c r="K975" s="121"/>
      <c r="L975" s="103" t="s">
        <v>1698</v>
      </c>
      <c r="M975" s="65" t="s">
        <v>106</v>
      </c>
      <c r="N975" s="65" t="s">
        <v>662</v>
      </c>
      <c r="O975" s="64">
        <v>210780631</v>
      </c>
      <c r="P975" s="94" t="s">
        <v>256</v>
      </c>
      <c r="Q975" s="90">
        <v>1</v>
      </c>
      <c r="X975" s="65" t="s">
        <v>671</v>
      </c>
      <c r="Y975" s="65">
        <f>SUMPRODUCT(('[2]Prog 89'!$C$5:$C$10000=A975)*'[2]Prog 89'!$E$5:$F$10000)</f>
        <v>0</v>
      </c>
      <c r="Z975" s="65">
        <f>SUMPRODUCT(('[2]Prog 89'!$C$5:$C$10000=A975)*'[2]Prog 89'!$G$5:$H$10000)</f>
        <v>0</v>
      </c>
    </row>
    <row r="976" spans="1:26" ht="12.75" customHeight="1" x14ac:dyDescent="0.25">
      <c r="A976" s="64">
        <v>21599</v>
      </c>
      <c r="B976" s="81">
        <f>VLOOKUP(A976,'[2]Pop commune'!$A$4:$G$3833,7,FALSE)</f>
        <v>599.88172796877757</v>
      </c>
      <c r="C976" s="82">
        <f>VLOOKUP(A976,'[2]Pop commune'!$A$4:$H$3833,5,FALSE)</f>
        <v>361.28466832901648</v>
      </c>
      <c r="D976" s="83">
        <f t="shared" si="31"/>
        <v>238.59705963976114</v>
      </c>
      <c r="E976" s="83">
        <f>VLOOKUP(A976,'[2]Pop commune'!$A$4:$G$3833,6,FALSE)</f>
        <v>238.59705963976114</v>
      </c>
      <c r="F976" s="83">
        <f t="shared" si="32"/>
        <v>2438</v>
      </c>
      <c r="G976" s="83">
        <f>VLOOKUP(A976,'[2]Pop commune'!$A$4:$G$3833,4,FALSE)</f>
        <v>2438</v>
      </c>
      <c r="H976" s="64">
        <v>21</v>
      </c>
      <c r="I976" s="122">
        <v>210003539</v>
      </c>
      <c r="J976" s="65" t="s">
        <v>1732</v>
      </c>
      <c r="K976" s="121"/>
      <c r="L976" s="103" t="s">
        <v>1703</v>
      </c>
      <c r="M976" s="65" t="s">
        <v>106</v>
      </c>
      <c r="N976" s="65" t="s">
        <v>662</v>
      </c>
      <c r="O976" s="64">
        <v>210780631</v>
      </c>
      <c r="P976" s="94" t="s">
        <v>256</v>
      </c>
      <c r="Q976" s="90">
        <v>1</v>
      </c>
      <c r="X976" s="65" t="s">
        <v>671</v>
      </c>
      <c r="Y976" s="65">
        <f>SUMPRODUCT(('[2]Prog 89'!$C$5:$C$10000=A976)*'[2]Prog 89'!$E$5:$F$10000)</f>
        <v>0</v>
      </c>
      <c r="Z976" s="65">
        <f>SUMPRODUCT(('[2]Prog 89'!$C$5:$C$10000=A976)*'[2]Prog 89'!$G$5:$H$10000)</f>
        <v>0</v>
      </c>
    </row>
    <row r="977" spans="1:26" ht="12.75" customHeight="1" x14ac:dyDescent="0.25">
      <c r="A977" s="64">
        <v>21614</v>
      </c>
      <c r="B977" s="81">
        <f>VLOOKUP(A977,'[2]Pop commune'!$A$4:$G$3833,7,FALSE)</f>
        <v>55.30434782608684</v>
      </c>
      <c r="C977" s="82">
        <f>VLOOKUP(A977,'[2]Pop commune'!$A$4:$H$3833,5,FALSE)</f>
        <v>35.096989966555107</v>
      </c>
      <c r="D977" s="83">
        <f t="shared" si="31"/>
        <v>20.207357859531729</v>
      </c>
      <c r="E977" s="83">
        <f>VLOOKUP(A977,'[2]Pop commune'!$A$4:$G$3833,6,FALSE)</f>
        <v>20.207357859531729</v>
      </c>
      <c r="F977" s="83">
        <f t="shared" si="32"/>
        <v>317.99999999999932</v>
      </c>
      <c r="G977" s="83">
        <f>VLOOKUP(A977,'[2]Pop commune'!$A$4:$G$3833,4,FALSE)</f>
        <v>317.99999999999932</v>
      </c>
      <c r="H977" s="64">
        <v>21</v>
      </c>
      <c r="I977" s="122">
        <v>210003539</v>
      </c>
      <c r="J977" s="65" t="s">
        <v>1733</v>
      </c>
      <c r="K977" s="121"/>
      <c r="L977" s="73" t="s">
        <v>1698</v>
      </c>
      <c r="M977" s="65" t="s">
        <v>106</v>
      </c>
      <c r="N977" s="65" t="s">
        <v>662</v>
      </c>
      <c r="O977" s="64">
        <v>210780631</v>
      </c>
      <c r="P977" s="94" t="s">
        <v>256</v>
      </c>
      <c r="Q977" s="90">
        <v>1</v>
      </c>
      <c r="X977" s="65" t="s">
        <v>671</v>
      </c>
      <c r="Y977" s="65">
        <f>SUMPRODUCT(('[2]Prog 89'!$C$5:$C$10000=A977)*'[2]Prog 89'!$E$5:$F$10000)</f>
        <v>0</v>
      </c>
      <c r="Z977" s="65">
        <f>SUMPRODUCT(('[2]Prog 89'!$C$5:$C$10000=A977)*'[2]Prog 89'!$G$5:$H$10000)</f>
        <v>0</v>
      </c>
    </row>
    <row r="978" spans="1:26" ht="12.75" customHeight="1" x14ac:dyDescent="0.25">
      <c r="A978" s="64">
        <v>21620</v>
      </c>
      <c r="B978" s="81">
        <f>VLOOKUP(A978,'[2]Pop commune'!$A$4:$G$3833,7,FALSE)</f>
        <v>51.648648648648447</v>
      </c>
      <c r="C978" s="82">
        <f>VLOOKUP(A978,'[2]Pop commune'!$A$4:$H$3833,5,FALSE)</f>
        <v>40.0540540540539</v>
      </c>
      <c r="D978" s="83">
        <f t="shared" si="31"/>
        <v>11.59459459459455</v>
      </c>
      <c r="E978" s="83">
        <f>VLOOKUP(A978,'[2]Pop commune'!$A$4:$G$3833,6,FALSE)</f>
        <v>11.59459459459455</v>
      </c>
      <c r="F978" s="83">
        <f t="shared" si="32"/>
        <v>155.9999999999994</v>
      </c>
      <c r="G978" s="83">
        <f>VLOOKUP(A978,'[2]Pop commune'!$A$4:$G$3833,4,FALSE)</f>
        <v>155.9999999999994</v>
      </c>
      <c r="H978" s="64">
        <v>21</v>
      </c>
      <c r="I978" s="122">
        <v>210003539</v>
      </c>
      <c r="J978" s="65" t="s">
        <v>1734</v>
      </c>
      <c r="K978" s="121"/>
      <c r="L978" s="73" t="s">
        <v>1698</v>
      </c>
      <c r="M978" s="65" t="s">
        <v>106</v>
      </c>
      <c r="N978" s="65" t="s">
        <v>662</v>
      </c>
      <c r="O978" s="64">
        <v>210780631</v>
      </c>
      <c r="P978" s="94" t="s">
        <v>256</v>
      </c>
      <c r="Q978" s="90">
        <v>1</v>
      </c>
      <c r="X978" s="65" t="s">
        <v>671</v>
      </c>
      <c r="Y978" s="65">
        <f>SUMPRODUCT(('[2]Prog 89'!$C$5:$C$10000=A978)*'[2]Prog 89'!$E$5:$F$10000)</f>
        <v>0</v>
      </c>
      <c r="Z978" s="65">
        <f>SUMPRODUCT(('[2]Prog 89'!$C$5:$C$10000=A978)*'[2]Prog 89'!$G$5:$H$10000)</f>
        <v>0</v>
      </c>
    </row>
    <row r="979" spans="1:26" ht="12.75" customHeight="1" x14ac:dyDescent="0.25">
      <c r="A979" s="64">
        <v>21638</v>
      </c>
      <c r="B979" s="81">
        <f>VLOOKUP(A979,'[2]Pop commune'!$A$4:$G$3833,7,FALSE)</f>
        <v>188</v>
      </c>
      <c r="C979" s="82">
        <f>VLOOKUP(A979,'[2]Pop commune'!$A$4:$H$3833,5,FALSE)</f>
        <v>123</v>
      </c>
      <c r="D979" s="83">
        <f t="shared" si="31"/>
        <v>65</v>
      </c>
      <c r="E979" s="83">
        <f>VLOOKUP(A979,'[2]Pop commune'!$A$4:$G$3833,6,FALSE)</f>
        <v>65</v>
      </c>
      <c r="F979" s="83">
        <f t="shared" si="32"/>
        <v>1055</v>
      </c>
      <c r="G979" s="83">
        <f>VLOOKUP(A979,'[2]Pop commune'!$A$4:$G$3833,4,FALSE)</f>
        <v>1055</v>
      </c>
      <c r="H979" s="64">
        <v>21</v>
      </c>
      <c r="I979" s="122">
        <v>210003539</v>
      </c>
      <c r="J979" s="65" t="s">
        <v>1735</v>
      </c>
      <c r="K979" s="121"/>
      <c r="L979" s="73" t="s">
        <v>1698</v>
      </c>
      <c r="M979" s="65" t="s">
        <v>106</v>
      </c>
      <c r="N979" s="65" t="s">
        <v>662</v>
      </c>
      <c r="O979" s="64">
        <v>210780631</v>
      </c>
      <c r="P979" s="94" t="s">
        <v>256</v>
      </c>
      <c r="Q979" s="90">
        <v>1</v>
      </c>
      <c r="X979" s="65" t="s">
        <v>671</v>
      </c>
      <c r="Y979" s="65">
        <f>SUMPRODUCT(('[2]Prog 89'!$C$5:$C$10000=A979)*'[2]Prog 89'!$E$5:$F$10000)</f>
        <v>0</v>
      </c>
      <c r="Z979" s="65">
        <f>SUMPRODUCT(('[2]Prog 89'!$C$5:$C$10000=A979)*'[2]Prog 89'!$G$5:$H$10000)</f>
        <v>0</v>
      </c>
    </row>
    <row r="980" spans="1:26" ht="12.75" customHeight="1" x14ac:dyDescent="0.25">
      <c r="A980" s="64">
        <v>21665</v>
      </c>
      <c r="B980" s="81">
        <f>VLOOKUP(A980,'[2]Pop commune'!$A$4:$G$3833,7,FALSE)</f>
        <v>27.285714285714278</v>
      </c>
      <c r="C980" s="82">
        <f>VLOOKUP(A980,'[2]Pop commune'!$A$4:$H$3833,5,FALSE)</f>
        <v>15.591836734693873</v>
      </c>
      <c r="D980" s="83">
        <f t="shared" si="31"/>
        <v>11.693877551020403</v>
      </c>
      <c r="E980" s="83">
        <f>VLOOKUP(A980,'[2]Pop commune'!$A$4:$G$3833,6,FALSE)</f>
        <v>11.693877551020403</v>
      </c>
      <c r="F980" s="83">
        <f t="shared" si="32"/>
        <v>191</v>
      </c>
      <c r="G980" s="83">
        <f>VLOOKUP(A980,'[2]Pop commune'!$A$4:$G$3833,4,FALSE)</f>
        <v>191</v>
      </c>
      <c r="H980" s="64">
        <v>21</v>
      </c>
      <c r="I980" s="122">
        <v>210003539</v>
      </c>
      <c r="J980" s="65" t="s">
        <v>1736</v>
      </c>
      <c r="K980" s="121"/>
      <c r="L980" s="73" t="s">
        <v>1703</v>
      </c>
      <c r="M980" s="65" t="s">
        <v>106</v>
      </c>
      <c r="N980" s="65" t="s">
        <v>662</v>
      </c>
      <c r="O980" s="64">
        <v>210780631</v>
      </c>
      <c r="P980" s="94" t="s">
        <v>256</v>
      </c>
      <c r="Q980" s="90">
        <v>1</v>
      </c>
      <c r="X980" s="65" t="s">
        <v>671</v>
      </c>
      <c r="Y980" s="65">
        <f>SUMPRODUCT(('[2]Prog 89'!$C$5:$C$10000=A980)*'[2]Prog 89'!$E$5:$F$10000)</f>
        <v>0</v>
      </c>
      <c r="Z980" s="65">
        <f>SUMPRODUCT(('[2]Prog 89'!$C$5:$C$10000=A980)*'[2]Prog 89'!$G$5:$H$10000)</f>
        <v>0</v>
      </c>
    </row>
    <row r="981" spans="1:26" ht="12.75" customHeight="1" x14ac:dyDescent="0.25">
      <c r="A981" s="64">
        <v>21666</v>
      </c>
      <c r="B981" s="81">
        <f>VLOOKUP(A981,'[2]Pop commune'!$A$4:$G$3833,7,FALSE)</f>
        <v>19.024390243902442</v>
      </c>
      <c r="C981" s="82">
        <f>VLOOKUP(A981,'[2]Pop commune'!$A$4:$H$3833,5,FALSE)</f>
        <v>14.26829268292683</v>
      </c>
      <c r="D981" s="83">
        <f t="shared" si="31"/>
        <v>4.7560975609756104</v>
      </c>
      <c r="E981" s="83">
        <f>VLOOKUP(A981,'[2]Pop commune'!$A$4:$G$3833,6,FALSE)</f>
        <v>4.7560975609756104</v>
      </c>
      <c r="F981" s="83">
        <f t="shared" si="32"/>
        <v>78</v>
      </c>
      <c r="G981" s="83">
        <f>VLOOKUP(A981,'[2]Pop commune'!$A$4:$G$3833,4,FALSE)</f>
        <v>78</v>
      </c>
      <c r="H981" s="64">
        <v>21</v>
      </c>
      <c r="I981" s="122">
        <v>210003539</v>
      </c>
      <c r="J981" s="65" t="s">
        <v>1737</v>
      </c>
      <c r="K981" s="121"/>
      <c r="L981" s="73" t="s">
        <v>1698</v>
      </c>
      <c r="M981" s="65" t="s">
        <v>106</v>
      </c>
      <c r="N981" s="65" t="s">
        <v>662</v>
      </c>
      <c r="O981" s="64">
        <v>210780631</v>
      </c>
      <c r="P981" s="94" t="s">
        <v>256</v>
      </c>
      <c r="Q981" s="90">
        <v>1</v>
      </c>
      <c r="X981" s="65" t="s">
        <v>671</v>
      </c>
      <c r="Y981" s="65">
        <f>SUMPRODUCT(('[2]Prog 89'!$C$5:$C$10000=A981)*'[2]Prog 89'!$E$5:$F$10000)</f>
        <v>0</v>
      </c>
      <c r="Z981" s="65">
        <f>SUMPRODUCT(('[2]Prog 89'!$C$5:$C$10000=A981)*'[2]Prog 89'!$G$5:$H$10000)</f>
        <v>0</v>
      </c>
    </row>
    <row r="982" spans="1:26" ht="12.75" customHeight="1" x14ac:dyDescent="0.25">
      <c r="A982" s="64">
        <v>21667</v>
      </c>
      <c r="B982" s="81">
        <f>VLOOKUP(A982,'[2]Pop commune'!$A$4:$G$3833,7,FALSE)</f>
        <v>85.079700178554475</v>
      </c>
      <c r="C982" s="82">
        <f>VLOOKUP(A982,'[2]Pop commune'!$A$4:$H$3833,5,FALSE)</f>
        <v>55.706946545482097</v>
      </c>
      <c r="D982" s="83">
        <f t="shared" si="31"/>
        <v>29.372753633072378</v>
      </c>
      <c r="E982" s="83">
        <f>VLOOKUP(A982,'[2]Pop commune'!$A$4:$G$3833,6,FALSE)</f>
        <v>29.372753633072378</v>
      </c>
      <c r="F982" s="83">
        <f t="shared" si="32"/>
        <v>394.99999999999841</v>
      </c>
      <c r="G982" s="83">
        <f>VLOOKUP(A982,'[2]Pop commune'!$A$4:$G$3833,4,FALSE)</f>
        <v>394.99999999999841</v>
      </c>
      <c r="H982" s="64">
        <v>21</v>
      </c>
      <c r="I982" s="122">
        <v>210003539</v>
      </c>
      <c r="J982" s="65" t="s">
        <v>1738</v>
      </c>
      <c r="K982" s="121"/>
      <c r="L982" s="73" t="s">
        <v>1703</v>
      </c>
      <c r="M982" s="65" t="s">
        <v>106</v>
      </c>
      <c r="N982" s="65" t="s">
        <v>662</v>
      </c>
      <c r="O982" s="64">
        <v>210780631</v>
      </c>
      <c r="P982" s="94" t="s">
        <v>256</v>
      </c>
      <c r="Q982" s="90">
        <v>1</v>
      </c>
      <c r="X982" s="65" t="s">
        <v>671</v>
      </c>
      <c r="Y982" s="65">
        <f>SUMPRODUCT(('[2]Prog 89'!$C$5:$C$10000=A982)*'[2]Prog 89'!$E$5:$F$10000)</f>
        <v>0</v>
      </c>
      <c r="Z982" s="65">
        <f>SUMPRODUCT(('[2]Prog 89'!$C$5:$C$10000=A982)*'[2]Prog 89'!$G$5:$H$10000)</f>
        <v>0</v>
      </c>
    </row>
    <row r="983" spans="1:26" ht="12.75" customHeight="1" x14ac:dyDescent="0.25">
      <c r="A983" s="64">
        <v>21692</v>
      </c>
      <c r="B983" s="81">
        <f>VLOOKUP(A983,'[2]Pop commune'!$A$4:$G$3833,7,FALSE)</f>
        <v>62</v>
      </c>
      <c r="C983" s="82">
        <f>VLOOKUP(A983,'[2]Pop commune'!$A$4:$H$3833,5,FALSE)</f>
        <v>39</v>
      </c>
      <c r="D983" s="83">
        <f t="shared" si="31"/>
        <v>23</v>
      </c>
      <c r="E983" s="83">
        <f>VLOOKUP(A983,'[2]Pop commune'!$A$4:$G$3833,6,FALSE)</f>
        <v>23</v>
      </c>
      <c r="F983" s="83">
        <f t="shared" si="32"/>
        <v>253</v>
      </c>
      <c r="G983" s="83">
        <f>VLOOKUP(A983,'[2]Pop commune'!$A$4:$G$3833,4,FALSE)</f>
        <v>253</v>
      </c>
      <c r="H983" s="64">
        <v>21</v>
      </c>
      <c r="I983" s="122">
        <v>210003539</v>
      </c>
      <c r="J983" s="65" t="s">
        <v>1739</v>
      </c>
      <c r="K983" s="121"/>
      <c r="L983" s="73" t="s">
        <v>1698</v>
      </c>
      <c r="M983" s="65" t="s">
        <v>106</v>
      </c>
      <c r="N983" s="65" t="s">
        <v>662</v>
      </c>
      <c r="O983" s="64">
        <v>210780631</v>
      </c>
      <c r="P983" s="94" t="s">
        <v>256</v>
      </c>
      <c r="Q983" s="90">
        <v>1</v>
      </c>
      <c r="X983" s="65" t="s">
        <v>671</v>
      </c>
      <c r="Y983" s="65">
        <f>SUMPRODUCT(('[2]Prog 89'!$C$5:$C$10000=A983)*'[2]Prog 89'!$E$5:$F$10000)</f>
        <v>0</v>
      </c>
      <c r="Z983" s="65">
        <f>SUMPRODUCT(('[2]Prog 89'!$C$5:$C$10000=A983)*'[2]Prog 89'!$G$5:$H$10000)</f>
        <v>0</v>
      </c>
    </row>
    <row r="984" spans="1:26" ht="12.75" customHeight="1" x14ac:dyDescent="0.25">
      <c r="A984" s="64">
        <v>21702</v>
      </c>
      <c r="B984" s="81">
        <f>VLOOKUP(A984,'[2]Pop commune'!$A$4:$G$3833,7,FALSE)</f>
        <v>67</v>
      </c>
      <c r="C984" s="82">
        <f>VLOOKUP(A984,'[2]Pop commune'!$A$4:$H$3833,5,FALSE)</f>
        <v>56</v>
      </c>
      <c r="D984" s="83">
        <f t="shared" si="31"/>
        <v>11</v>
      </c>
      <c r="E984" s="83">
        <f>VLOOKUP(A984,'[2]Pop commune'!$A$4:$G$3833,6,FALSE)</f>
        <v>11</v>
      </c>
      <c r="F984" s="83">
        <f t="shared" si="32"/>
        <v>269</v>
      </c>
      <c r="G984" s="83">
        <f>VLOOKUP(A984,'[2]Pop commune'!$A$4:$G$3833,4,FALSE)</f>
        <v>269</v>
      </c>
      <c r="H984" s="64">
        <v>21</v>
      </c>
      <c r="I984" s="122">
        <v>210003539</v>
      </c>
      <c r="J984" s="65" t="s">
        <v>1740</v>
      </c>
      <c r="K984" s="121"/>
      <c r="L984" s="73" t="s">
        <v>1698</v>
      </c>
      <c r="M984" s="65" t="s">
        <v>106</v>
      </c>
      <c r="N984" s="65" t="s">
        <v>662</v>
      </c>
      <c r="O984" s="64">
        <v>210780631</v>
      </c>
      <c r="P984" s="94" t="s">
        <v>256</v>
      </c>
      <c r="Q984" s="90">
        <v>1</v>
      </c>
      <c r="X984" s="65" t="s">
        <v>671</v>
      </c>
      <c r="Y984" s="65">
        <f>SUMPRODUCT(('[2]Prog 89'!$C$5:$C$10000=A984)*'[2]Prog 89'!$E$5:$F$10000)</f>
        <v>0</v>
      </c>
      <c r="Z984" s="65">
        <f>SUMPRODUCT(('[2]Prog 89'!$C$5:$C$10000=A984)*'[2]Prog 89'!$G$5:$H$10000)</f>
        <v>0</v>
      </c>
    </row>
    <row r="985" spans="1:26" ht="12.75" customHeight="1" x14ac:dyDescent="0.25">
      <c r="A985" s="64">
        <v>71017</v>
      </c>
      <c r="B985" s="81">
        <f>VLOOKUP(A985,'[2]Pop commune'!$A$4:$G$3833,7,FALSE)</f>
        <v>32</v>
      </c>
      <c r="C985" s="82">
        <f>VLOOKUP(A985,'[2]Pop commune'!$A$4:$H$3833,5,FALSE)</f>
        <v>19</v>
      </c>
      <c r="D985" s="83">
        <f t="shared" si="31"/>
        <v>13</v>
      </c>
      <c r="E985" s="83">
        <f>VLOOKUP(A985,'[2]Pop commune'!$A$4:$G$3833,6,FALSE)</f>
        <v>13</v>
      </c>
      <c r="F985" s="83">
        <f t="shared" si="32"/>
        <v>85</v>
      </c>
      <c r="G985" s="83">
        <f>VLOOKUP(A985,'[2]Pop commune'!$A$4:$G$3833,4,FALSE)</f>
        <v>85</v>
      </c>
      <c r="H985" s="64">
        <v>71</v>
      </c>
      <c r="I985" s="122">
        <v>710011016</v>
      </c>
      <c r="J985" s="65" t="s">
        <v>1741</v>
      </c>
      <c r="K985" s="121" t="s">
        <v>4814</v>
      </c>
      <c r="L985" s="103" t="s">
        <v>1742</v>
      </c>
      <c r="M985" s="101" t="s">
        <v>198</v>
      </c>
      <c r="N985" s="65" t="s">
        <v>662</v>
      </c>
      <c r="O985" s="64">
        <v>710780156</v>
      </c>
      <c r="P985" s="94" t="s">
        <v>390</v>
      </c>
      <c r="Q985" s="90">
        <v>1</v>
      </c>
      <c r="R985" s="65">
        <v>42</v>
      </c>
      <c r="S985" s="65">
        <v>42</v>
      </c>
      <c r="X985" s="65" t="s">
        <v>671</v>
      </c>
      <c r="Y985" s="65">
        <f>SUMPRODUCT(('[2]Prog 89'!$C$5:$C$10000=A985)*'[2]Prog 89'!$E$5:$F$10000)</f>
        <v>0</v>
      </c>
      <c r="Z985" s="65">
        <f>SUMPRODUCT(('[2]Prog 89'!$C$5:$C$10000=A985)*'[2]Prog 89'!$G$5:$H$10000)</f>
        <v>0</v>
      </c>
    </row>
    <row r="986" spans="1:26" ht="12.75" customHeight="1" x14ac:dyDescent="0.25">
      <c r="A986" s="64">
        <v>71025</v>
      </c>
      <c r="B986" s="81">
        <f>VLOOKUP(A986,'[2]Pop commune'!$A$4:$G$3833,7,FALSE)</f>
        <v>132.06793478260823</v>
      </c>
      <c r="C986" s="82">
        <f>VLOOKUP(A986,'[2]Pop commune'!$A$4:$H$3833,5,FALSE)</f>
        <v>85.692934782608404</v>
      </c>
      <c r="D986" s="83">
        <f t="shared" si="31"/>
        <v>46.374999999999837</v>
      </c>
      <c r="E986" s="83">
        <f>VLOOKUP(A986,'[2]Pop commune'!$A$4:$G$3833,6,FALSE)</f>
        <v>46.374999999999837</v>
      </c>
      <c r="F986" s="83">
        <f t="shared" si="32"/>
        <v>370.99999999999869</v>
      </c>
      <c r="G986" s="83">
        <f>VLOOKUP(A986,'[2]Pop commune'!$A$4:$G$3833,4,FALSE)</f>
        <v>370.99999999999869</v>
      </c>
      <c r="H986" s="64">
        <v>71</v>
      </c>
      <c r="I986" s="122">
        <v>710011016</v>
      </c>
      <c r="J986" s="65" t="s">
        <v>1743</v>
      </c>
      <c r="K986" s="121"/>
      <c r="L986" s="103" t="s">
        <v>1744</v>
      </c>
      <c r="M986" s="101" t="s">
        <v>198</v>
      </c>
      <c r="N986" s="65" t="s">
        <v>662</v>
      </c>
      <c r="O986" s="64">
        <v>710780156</v>
      </c>
      <c r="P986" s="94" t="s">
        <v>390</v>
      </c>
      <c r="Q986" s="90">
        <v>1</v>
      </c>
      <c r="X986" s="65" t="s">
        <v>671</v>
      </c>
      <c r="Y986" s="65">
        <f>SUMPRODUCT(('[2]Prog 89'!$C$5:$C$10000=A986)*'[2]Prog 89'!$E$5:$F$10000)</f>
        <v>0</v>
      </c>
      <c r="Z986" s="65">
        <f>SUMPRODUCT(('[2]Prog 89'!$C$5:$C$10000=A986)*'[2]Prog 89'!$G$5:$H$10000)</f>
        <v>0</v>
      </c>
    </row>
    <row r="987" spans="1:26" ht="12.75" customHeight="1" x14ac:dyDescent="0.25">
      <c r="A987" s="64">
        <v>71127</v>
      </c>
      <c r="B987" s="81">
        <f>VLOOKUP(A987,'[2]Pop commune'!$A$4:$G$3833,7,FALSE)</f>
        <v>31.826666666666767</v>
      </c>
      <c r="C987" s="82">
        <f>VLOOKUP(A987,'[2]Pop commune'!$A$4:$H$3833,5,FALSE)</f>
        <v>15.40000000000005</v>
      </c>
      <c r="D987" s="83">
        <f t="shared" si="31"/>
        <v>16.426666666666719</v>
      </c>
      <c r="E987" s="83">
        <f>VLOOKUP(A987,'[2]Pop commune'!$A$4:$G$3833,6,FALSE)</f>
        <v>16.426666666666719</v>
      </c>
      <c r="F987" s="83">
        <f t="shared" si="32"/>
        <v>77.000000000000256</v>
      </c>
      <c r="G987" s="83">
        <f>VLOOKUP(A987,'[2]Pop commune'!$A$4:$G$3833,4,FALSE)</f>
        <v>77.000000000000256</v>
      </c>
      <c r="H987" s="64">
        <v>71</v>
      </c>
      <c r="I987" s="122">
        <v>710011016</v>
      </c>
      <c r="J987" s="65" t="s">
        <v>1745</v>
      </c>
      <c r="K987" s="121"/>
      <c r="L987" s="103" t="s">
        <v>1742</v>
      </c>
      <c r="M987" s="101" t="s">
        <v>198</v>
      </c>
      <c r="N987" s="65" t="s">
        <v>662</v>
      </c>
      <c r="O987" s="64">
        <v>710780156</v>
      </c>
      <c r="P987" s="94" t="s">
        <v>390</v>
      </c>
      <c r="Q987" s="90">
        <v>1</v>
      </c>
      <c r="X987" s="65" t="s">
        <v>671</v>
      </c>
      <c r="Y987" s="65">
        <f>SUMPRODUCT(('[2]Prog 89'!$C$5:$C$10000=A987)*'[2]Prog 89'!$E$5:$F$10000)</f>
        <v>0</v>
      </c>
      <c r="Z987" s="65">
        <f>SUMPRODUCT(('[2]Prog 89'!$C$5:$C$10000=A987)*'[2]Prog 89'!$G$5:$H$10000)</f>
        <v>0</v>
      </c>
    </row>
    <row r="988" spans="1:26" ht="12.75" customHeight="1" x14ac:dyDescent="0.25">
      <c r="A988" s="64">
        <v>71128</v>
      </c>
      <c r="B988" s="81">
        <f>VLOOKUP(A988,'[2]Pop commune'!$A$4:$G$3833,7,FALSE)</f>
        <v>28.022471910112369</v>
      </c>
      <c r="C988" s="82">
        <f>VLOOKUP(A988,'[2]Pop commune'!$A$4:$H$3833,5,FALSE)</f>
        <v>15.460674157303377</v>
      </c>
      <c r="D988" s="83">
        <f t="shared" si="31"/>
        <v>12.561797752808992</v>
      </c>
      <c r="E988" s="83">
        <f>VLOOKUP(A988,'[2]Pop commune'!$A$4:$G$3833,6,FALSE)</f>
        <v>12.561797752808992</v>
      </c>
      <c r="F988" s="83">
        <f t="shared" si="32"/>
        <v>86</v>
      </c>
      <c r="G988" s="83">
        <f>VLOOKUP(A988,'[2]Pop commune'!$A$4:$G$3833,4,FALSE)</f>
        <v>86</v>
      </c>
      <c r="H988" s="64">
        <v>71</v>
      </c>
      <c r="I988" s="122">
        <v>710011016</v>
      </c>
      <c r="J988" s="65" t="s">
        <v>1746</v>
      </c>
      <c r="K988" s="121"/>
      <c r="L988" s="103" t="s">
        <v>1744</v>
      </c>
      <c r="M988" s="101" t="s">
        <v>198</v>
      </c>
      <c r="N988" s="65" t="s">
        <v>662</v>
      </c>
      <c r="O988" s="64">
        <v>710780156</v>
      </c>
      <c r="P988" s="94" t="s">
        <v>390</v>
      </c>
      <c r="Q988" s="90">
        <v>1</v>
      </c>
      <c r="X988" s="65" t="s">
        <v>671</v>
      </c>
      <c r="Y988" s="65">
        <f>SUMPRODUCT(('[2]Prog 89'!$C$5:$C$10000=A988)*'[2]Prog 89'!$E$5:$F$10000)</f>
        <v>0</v>
      </c>
      <c r="Z988" s="65">
        <f>SUMPRODUCT(('[2]Prog 89'!$C$5:$C$10000=A988)*'[2]Prog 89'!$G$5:$H$10000)</f>
        <v>0</v>
      </c>
    </row>
    <row r="989" spans="1:26" ht="12.75" customHeight="1" x14ac:dyDescent="0.25">
      <c r="A989" s="64">
        <v>71139</v>
      </c>
      <c r="B989" s="81">
        <f>VLOOKUP(A989,'[2]Pop commune'!$A$4:$G$3833,7,FALSE)</f>
        <v>41.438848920863201</v>
      </c>
      <c r="C989" s="82">
        <f>VLOOKUP(A989,'[2]Pop commune'!$A$4:$H$3833,5,FALSE)</f>
        <v>32.115107913668979</v>
      </c>
      <c r="D989" s="83">
        <f t="shared" si="31"/>
        <v>9.3237410071942204</v>
      </c>
      <c r="E989" s="83">
        <f>VLOOKUP(A989,'[2]Pop commune'!$A$4:$G$3833,6,FALSE)</f>
        <v>9.3237410071942204</v>
      </c>
      <c r="F989" s="83">
        <f t="shared" si="32"/>
        <v>144</v>
      </c>
      <c r="G989" s="83">
        <f>VLOOKUP(A989,'[2]Pop commune'!$A$4:$G$3833,4,FALSE)</f>
        <v>144</v>
      </c>
      <c r="H989" s="64">
        <v>71</v>
      </c>
      <c r="I989" s="122">
        <v>710011016</v>
      </c>
      <c r="J989" s="65" t="s">
        <v>1747</v>
      </c>
      <c r="K989" s="121"/>
      <c r="L989" s="103" t="s">
        <v>1742</v>
      </c>
      <c r="M989" s="101" t="s">
        <v>198</v>
      </c>
      <c r="N989" s="65" t="s">
        <v>662</v>
      </c>
      <c r="O989" s="64">
        <v>710780156</v>
      </c>
      <c r="P989" s="94" t="s">
        <v>390</v>
      </c>
      <c r="Q989" s="90">
        <v>1</v>
      </c>
      <c r="X989" s="65" t="s">
        <v>671</v>
      </c>
      <c r="Y989" s="65">
        <f>SUMPRODUCT(('[2]Prog 89'!$C$5:$C$10000=A989)*'[2]Prog 89'!$E$5:$F$10000)</f>
        <v>0</v>
      </c>
      <c r="Z989" s="65">
        <f>SUMPRODUCT(('[2]Prog 89'!$C$5:$C$10000=A989)*'[2]Prog 89'!$G$5:$H$10000)</f>
        <v>0</v>
      </c>
    </row>
    <row r="990" spans="1:26" ht="12.75" customHeight="1" x14ac:dyDescent="0.25">
      <c r="A990" s="64">
        <v>71214</v>
      </c>
      <c r="B990" s="81">
        <f>VLOOKUP(A990,'[2]Pop commune'!$A$4:$G$3833,7,FALSE)</f>
        <v>138.69930069930075</v>
      </c>
      <c r="C990" s="82">
        <f>VLOOKUP(A990,'[2]Pop commune'!$A$4:$H$3833,5,FALSE)</f>
        <v>77.71095571095573</v>
      </c>
      <c r="D990" s="83">
        <f t="shared" si="31"/>
        <v>60.988344988345006</v>
      </c>
      <c r="E990" s="83">
        <f>VLOOKUP(A990,'[2]Pop commune'!$A$4:$G$3833,6,FALSE)</f>
        <v>60.988344988345006</v>
      </c>
      <c r="F990" s="83">
        <f t="shared" si="32"/>
        <v>422</v>
      </c>
      <c r="G990" s="83">
        <f>VLOOKUP(A990,'[2]Pop commune'!$A$4:$G$3833,4,FALSE)</f>
        <v>422</v>
      </c>
      <c r="H990" s="64">
        <v>71</v>
      </c>
      <c r="I990" s="122">
        <v>710011016</v>
      </c>
      <c r="J990" s="65" t="s">
        <v>1748</v>
      </c>
      <c r="K990" s="121"/>
      <c r="L990" s="103" t="s">
        <v>1749</v>
      </c>
      <c r="M990" s="101" t="s">
        <v>198</v>
      </c>
      <c r="N990" s="65" t="s">
        <v>662</v>
      </c>
      <c r="O990" s="64">
        <v>710780156</v>
      </c>
      <c r="P990" s="94" t="s">
        <v>390</v>
      </c>
      <c r="Q990" s="90">
        <v>1</v>
      </c>
      <c r="X990" s="65" t="s">
        <v>671</v>
      </c>
      <c r="Y990" s="65">
        <f>SUMPRODUCT(('[2]Prog 89'!$C$5:$C$10000=A990)*'[2]Prog 89'!$E$5:$F$10000)</f>
        <v>0</v>
      </c>
      <c r="Z990" s="65">
        <f>SUMPRODUCT(('[2]Prog 89'!$C$5:$C$10000=A990)*'[2]Prog 89'!$G$5:$H$10000)</f>
        <v>0</v>
      </c>
    </row>
    <row r="991" spans="1:26" ht="12.75" customHeight="1" x14ac:dyDescent="0.25">
      <c r="A991" s="64">
        <v>71222</v>
      </c>
      <c r="B991" s="81">
        <f>VLOOKUP(A991,'[2]Pop commune'!$A$4:$G$3833,7,FALSE)</f>
        <v>267</v>
      </c>
      <c r="C991" s="82">
        <f>VLOOKUP(A991,'[2]Pop commune'!$A$4:$H$3833,5,FALSE)</f>
        <v>181</v>
      </c>
      <c r="D991" s="83">
        <f t="shared" si="31"/>
        <v>86</v>
      </c>
      <c r="E991" s="83">
        <f>VLOOKUP(A991,'[2]Pop commune'!$A$4:$G$3833,6,FALSE)</f>
        <v>86</v>
      </c>
      <c r="F991" s="83">
        <f t="shared" si="32"/>
        <v>899</v>
      </c>
      <c r="G991" s="83">
        <f>VLOOKUP(A991,'[2]Pop commune'!$A$4:$G$3833,4,FALSE)</f>
        <v>899</v>
      </c>
      <c r="H991" s="64">
        <v>71</v>
      </c>
      <c r="I991" s="122">
        <v>710011016</v>
      </c>
      <c r="J991" s="65" t="s">
        <v>1750</v>
      </c>
      <c r="K991" s="121"/>
      <c r="L991" s="103" t="s">
        <v>1749</v>
      </c>
      <c r="M991" s="65" t="s">
        <v>198</v>
      </c>
      <c r="N991" s="65" t="s">
        <v>662</v>
      </c>
      <c r="O991" s="64">
        <v>710780156</v>
      </c>
      <c r="P991" s="94" t="s">
        <v>390</v>
      </c>
      <c r="Q991" s="90">
        <v>1</v>
      </c>
      <c r="X991" s="65" t="s">
        <v>671</v>
      </c>
      <c r="Y991" s="65">
        <f>SUMPRODUCT(('[2]Prog 89'!$C$5:$C$10000=A991)*'[2]Prog 89'!$E$5:$F$10000)</f>
        <v>0</v>
      </c>
      <c r="Z991" s="65">
        <f>SUMPRODUCT(('[2]Prog 89'!$C$5:$C$10000=A991)*'[2]Prog 89'!$G$5:$H$10000)</f>
        <v>0</v>
      </c>
    </row>
    <row r="992" spans="1:26" ht="12.75" customHeight="1" x14ac:dyDescent="0.25">
      <c r="A992" s="64">
        <v>71231</v>
      </c>
      <c r="B992" s="81">
        <f>VLOOKUP(A992,'[2]Pop commune'!$A$4:$G$3833,7,FALSE)</f>
        <v>306.41568505149974</v>
      </c>
      <c r="C992" s="82">
        <f>VLOOKUP(A992,'[2]Pop commune'!$A$4:$H$3833,5,FALSE)</f>
        <v>109.19691610091915</v>
      </c>
      <c r="D992" s="83">
        <f t="shared" si="31"/>
        <v>197.2187689505806</v>
      </c>
      <c r="E992" s="83">
        <f>VLOOKUP(A992,'[2]Pop commune'!$A$4:$G$3833,6,FALSE)</f>
        <v>197.2187689505806</v>
      </c>
      <c r="F992" s="83">
        <f t="shared" si="32"/>
        <v>609.99999999999875</v>
      </c>
      <c r="G992" s="83">
        <f>VLOOKUP(A992,'[2]Pop commune'!$A$4:$G$3833,4,FALSE)</f>
        <v>609.99999999999875</v>
      </c>
      <c r="H992" s="64">
        <v>71</v>
      </c>
      <c r="I992" s="122">
        <v>710011016</v>
      </c>
      <c r="J992" s="65" t="s">
        <v>1751</v>
      </c>
      <c r="K992" s="121"/>
      <c r="L992" s="103" t="s">
        <v>1742</v>
      </c>
      <c r="M992" s="65" t="s">
        <v>198</v>
      </c>
      <c r="N992" s="65" t="s">
        <v>662</v>
      </c>
      <c r="O992" s="64">
        <v>710780156</v>
      </c>
      <c r="P992" s="94" t="s">
        <v>390</v>
      </c>
      <c r="Q992" s="90">
        <v>1</v>
      </c>
      <c r="X992" s="65" t="s">
        <v>671</v>
      </c>
      <c r="Y992" s="65">
        <f>SUMPRODUCT(('[2]Prog 89'!$C$5:$C$10000=A992)*'[2]Prog 89'!$E$5:$F$10000)</f>
        <v>0</v>
      </c>
      <c r="Z992" s="65">
        <f>SUMPRODUCT(('[2]Prog 89'!$C$5:$C$10000=A992)*'[2]Prog 89'!$G$5:$H$10000)</f>
        <v>0</v>
      </c>
    </row>
    <row r="993" spans="1:26" ht="12.75" customHeight="1" x14ac:dyDescent="0.25">
      <c r="A993" s="64">
        <v>71242</v>
      </c>
      <c r="B993" s="81">
        <f>VLOOKUP(A993,'[2]Pop commune'!$A$4:$G$3833,7,FALSE)</f>
        <v>172.91787681846847</v>
      </c>
      <c r="C993" s="82">
        <f>VLOOKUP(A993,'[2]Pop commune'!$A$4:$H$3833,5,FALSE)</f>
        <v>103.37561154226675</v>
      </c>
      <c r="D993" s="83">
        <f t="shared" si="31"/>
        <v>69.542265276201718</v>
      </c>
      <c r="E993" s="83">
        <f>VLOOKUP(A993,'[2]Pop commune'!$A$4:$G$3833,6,FALSE)</f>
        <v>69.542265276201718</v>
      </c>
      <c r="F993" s="83">
        <f t="shared" si="32"/>
        <v>534.99999999999943</v>
      </c>
      <c r="G993" s="83">
        <f>VLOOKUP(A993,'[2]Pop commune'!$A$4:$G$3833,4,FALSE)</f>
        <v>534.99999999999943</v>
      </c>
      <c r="H993" s="64">
        <v>71</v>
      </c>
      <c r="I993" s="122">
        <v>710011016</v>
      </c>
      <c r="J993" s="65" t="s">
        <v>1752</v>
      </c>
      <c r="K993" s="121"/>
      <c r="L993" s="103" t="s">
        <v>1742</v>
      </c>
      <c r="M993" s="65" t="s">
        <v>198</v>
      </c>
      <c r="N993" s="65" t="s">
        <v>662</v>
      </c>
      <c r="O993" s="64">
        <v>710780156</v>
      </c>
      <c r="P993" s="94" t="s">
        <v>390</v>
      </c>
      <c r="Q993" s="90">
        <v>1</v>
      </c>
      <c r="X993" s="65" t="s">
        <v>671</v>
      </c>
      <c r="Y993" s="65">
        <f>SUMPRODUCT(('[2]Prog 89'!$C$5:$C$10000=A993)*'[2]Prog 89'!$E$5:$F$10000)</f>
        <v>0</v>
      </c>
      <c r="Z993" s="65">
        <f>SUMPRODUCT(('[2]Prog 89'!$C$5:$C$10000=A993)*'[2]Prog 89'!$G$5:$H$10000)</f>
        <v>0</v>
      </c>
    </row>
    <row r="994" spans="1:26" ht="12.75" customHeight="1" x14ac:dyDescent="0.25">
      <c r="A994" s="64">
        <v>71278</v>
      </c>
      <c r="B994" s="81">
        <f>VLOOKUP(A994,'[2]Pop commune'!$A$4:$G$3833,7,FALSE)</f>
        <v>37</v>
      </c>
      <c r="C994" s="82">
        <f>VLOOKUP(A994,'[2]Pop commune'!$A$4:$H$3833,5,FALSE)</f>
        <v>28</v>
      </c>
      <c r="D994" s="83">
        <f t="shared" si="31"/>
        <v>9</v>
      </c>
      <c r="E994" s="83">
        <f>VLOOKUP(A994,'[2]Pop commune'!$A$4:$G$3833,6,FALSE)</f>
        <v>9</v>
      </c>
      <c r="F994" s="83">
        <f t="shared" si="32"/>
        <v>149</v>
      </c>
      <c r="G994" s="83">
        <f>VLOOKUP(A994,'[2]Pop commune'!$A$4:$G$3833,4,FALSE)</f>
        <v>149</v>
      </c>
      <c r="H994" s="64">
        <v>71</v>
      </c>
      <c r="I994" s="122">
        <v>710011016</v>
      </c>
      <c r="J994" s="65" t="s">
        <v>1753</v>
      </c>
      <c r="K994" s="121"/>
      <c r="L994" s="103" t="s">
        <v>1749</v>
      </c>
      <c r="M994" s="65" t="s">
        <v>198</v>
      </c>
      <c r="N994" s="65" t="s">
        <v>662</v>
      </c>
      <c r="O994" s="64">
        <v>710780156</v>
      </c>
      <c r="P994" s="94" t="s">
        <v>390</v>
      </c>
      <c r="Q994" s="90">
        <v>1</v>
      </c>
      <c r="X994" s="65" t="s">
        <v>671</v>
      </c>
      <c r="Y994" s="65">
        <f>SUMPRODUCT(('[2]Prog 89'!$C$5:$C$10000=A994)*'[2]Prog 89'!$E$5:$F$10000)</f>
        <v>0</v>
      </c>
      <c r="Z994" s="65">
        <f>SUMPRODUCT(('[2]Prog 89'!$C$5:$C$10000=A994)*'[2]Prog 89'!$G$5:$H$10000)</f>
        <v>0</v>
      </c>
    </row>
    <row r="995" spans="1:26" ht="12.75" customHeight="1" x14ac:dyDescent="0.25">
      <c r="A995" s="64">
        <v>71279</v>
      </c>
      <c r="B995" s="81">
        <f>VLOOKUP(A995,'[2]Pop commune'!$A$4:$G$3833,7,FALSE)</f>
        <v>155</v>
      </c>
      <c r="C995" s="82">
        <f>VLOOKUP(A995,'[2]Pop commune'!$A$4:$H$3833,5,FALSE)</f>
        <v>92</v>
      </c>
      <c r="D995" s="83">
        <f t="shared" si="31"/>
        <v>63</v>
      </c>
      <c r="E995" s="83">
        <f>VLOOKUP(A995,'[2]Pop commune'!$A$4:$G$3833,6,FALSE)</f>
        <v>63</v>
      </c>
      <c r="F995" s="83">
        <f t="shared" si="32"/>
        <v>451</v>
      </c>
      <c r="G995" s="83">
        <f>VLOOKUP(A995,'[2]Pop commune'!$A$4:$G$3833,4,FALSE)</f>
        <v>451</v>
      </c>
      <c r="H995" s="64">
        <v>71</v>
      </c>
      <c r="I995" s="122">
        <v>710011016</v>
      </c>
      <c r="J995" s="65" t="s">
        <v>1754</v>
      </c>
      <c r="K995" s="121"/>
      <c r="L995" s="103" t="s">
        <v>1742</v>
      </c>
      <c r="M995" s="65" t="s">
        <v>198</v>
      </c>
      <c r="N995" s="65" t="s">
        <v>662</v>
      </c>
      <c r="O995" s="64">
        <v>710780156</v>
      </c>
      <c r="P995" s="94" t="s">
        <v>390</v>
      </c>
      <c r="Q995" s="90">
        <v>1</v>
      </c>
      <c r="X995" s="65" t="s">
        <v>671</v>
      </c>
      <c r="Y995" s="65">
        <f>SUMPRODUCT(('[2]Prog 89'!$C$5:$C$10000=A995)*'[2]Prog 89'!$E$5:$F$10000)</f>
        <v>0</v>
      </c>
      <c r="Z995" s="65">
        <f>SUMPRODUCT(('[2]Prog 89'!$C$5:$C$10000=A995)*'[2]Prog 89'!$G$5:$H$10000)</f>
        <v>0</v>
      </c>
    </row>
    <row r="996" spans="1:26" ht="12.75" customHeight="1" x14ac:dyDescent="0.25">
      <c r="A996" s="64">
        <v>71286</v>
      </c>
      <c r="B996" s="81">
        <f>VLOOKUP(A996,'[2]Pop commune'!$A$4:$G$3833,7,FALSE)</f>
        <v>72.623376623376714</v>
      </c>
      <c r="C996" s="82">
        <f>VLOOKUP(A996,'[2]Pop commune'!$A$4:$H$3833,5,FALSE)</f>
        <v>55.476190476190553</v>
      </c>
      <c r="D996" s="83">
        <f t="shared" si="31"/>
        <v>17.147186147186169</v>
      </c>
      <c r="E996" s="83">
        <f>VLOOKUP(A996,'[2]Pop commune'!$A$4:$G$3833,6,FALSE)</f>
        <v>17.147186147186169</v>
      </c>
      <c r="F996" s="83">
        <f t="shared" si="32"/>
        <v>233</v>
      </c>
      <c r="G996" s="83">
        <f>VLOOKUP(A996,'[2]Pop commune'!$A$4:$G$3833,4,FALSE)</f>
        <v>233</v>
      </c>
      <c r="H996" s="64">
        <v>71</v>
      </c>
      <c r="I996" s="122">
        <v>710011016</v>
      </c>
      <c r="J996" s="65" t="s">
        <v>1755</v>
      </c>
      <c r="K996" s="121"/>
      <c r="L996" s="103" t="s">
        <v>1749</v>
      </c>
      <c r="M996" s="65" t="s">
        <v>198</v>
      </c>
      <c r="N996" s="65" t="s">
        <v>662</v>
      </c>
      <c r="O996" s="64">
        <v>710780156</v>
      </c>
      <c r="P996" s="94" t="s">
        <v>390</v>
      </c>
      <c r="Q996" s="90">
        <v>1</v>
      </c>
      <c r="X996" s="65" t="s">
        <v>671</v>
      </c>
      <c r="Y996" s="65">
        <f>SUMPRODUCT(('[2]Prog 89'!$C$5:$C$10000=A996)*'[2]Prog 89'!$E$5:$F$10000)</f>
        <v>0</v>
      </c>
      <c r="Z996" s="65">
        <f>SUMPRODUCT(('[2]Prog 89'!$C$5:$C$10000=A996)*'[2]Prog 89'!$G$5:$H$10000)</f>
        <v>0</v>
      </c>
    </row>
    <row r="997" spans="1:26" ht="12.75" customHeight="1" x14ac:dyDescent="0.25">
      <c r="A997" s="64">
        <v>71320</v>
      </c>
      <c r="B997" s="81">
        <f>VLOOKUP(A997,'[2]Pop commune'!$A$4:$G$3833,7,FALSE)</f>
        <v>156.24760112255854</v>
      </c>
      <c r="C997" s="82">
        <f>VLOOKUP(A997,'[2]Pop commune'!$A$4:$H$3833,5,FALSE)</f>
        <v>75.929693508409301</v>
      </c>
      <c r="D997" s="83">
        <f t="shared" si="31"/>
        <v>80.317907614149249</v>
      </c>
      <c r="E997" s="83">
        <f>VLOOKUP(A997,'[2]Pop commune'!$A$4:$G$3833,6,FALSE)</f>
        <v>80.317907614149249</v>
      </c>
      <c r="F997" s="83">
        <f t="shared" si="32"/>
        <v>336</v>
      </c>
      <c r="G997" s="83">
        <f>VLOOKUP(A997,'[2]Pop commune'!$A$4:$G$3833,4,FALSE)</f>
        <v>336</v>
      </c>
      <c r="H997" s="64">
        <v>71</v>
      </c>
      <c r="I997" s="122">
        <v>710011016</v>
      </c>
      <c r="J997" s="65" t="s">
        <v>1756</v>
      </c>
      <c r="K997" s="121"/>
      <c r="L997" s="103" t="s">
        <v>1749</v>
      </c>
      <c r="M997" s="65" t="s">
        <v>198</v>
      </c>
      <c r="N997" s="65" t="s">
        <v>662</v>
      </c>
      <c r="O997" s="64">
        <v>710780156</v>
      </c>
      <c r="P997" s="94" t="s">
        <v>390</v>
      </c>
      <c r="Q997" s="90">
        <v>1</v>
      </c>
      <c r="X997" s="65" t="s">
        <v>671</v>
      </c>
      <c r="Y997" s="65">
        <f>SUMPRODUCT(('[2]Prog 89'!$C$5:$C$10000=A997)*'[2]Prog 89'!$E$5:$F$10000)</f>
        <v>0</v>
      </c>
      <c r="Z997" s="65">
        <f>SUMPRODUCT(('[2]Prog 89'!$C$5:$C$10000=A997)*'[2]Prog 89'!$G$5:$H$10000)</f>
        <v>0</v>
      </c>
    </row>
    <row r="998" spans="1:26" ht="12.75" customHeight="1" x14ac:dyDescent="0.25">
      <c r="A998" s="64">
        <v>71323</v>
      </c>
      <c r="B998" s="81">
        <f>VLOOKUP(A998,'[2]Pop commune'!$A$4:$G$3833,7,FALSE)</f>
        <v>57</v>
      </c>
      <c r="C998" s="82">
        <f>VLOOKUP(A998,'[2]Pop commune'!$A$4:$H$3833,5,FALSE)</f>
        <v>40</v>
      </c>
      <c r="D998" s="83">
        <f t="shared" si="31"/>
        <v>17</v>
      </c>
      <c r="E998" s="83">
        <f>VLOOKUP(A998,'[2]Pop commune'!$A$4:$G$3833,6,FALSE)</f>
        <v>17</v>
      </c>
      <c r="F998" s="83">
        <f t="shared" si="32"/>
        <v>126</v>
      </c>
      <c r="G998" s="83">
        <f>VLOOKUP(A998,'[2]Pop commune'!$A$4:$G$3833,4,FALSE)</f>
        <v>126</v>
      </c>
      <c r="H998" s="64">
        <v>71</v>
      </c>
      <c r="I998" s="122">
        <v>710011016</v>
      </c>
      <c r="J998" s="65" t="s">
        <v>1757</v>
      </c>
      <c r="K998" s="121"/>
      <c r="L998" s="103" t="s">
        <v>1744</v>
      </c>
      <c r="M998" s="65" t="s">
        <v>198</v>
      </c>
      <c r="N998" s="65" t="s">
        <v>662</v>
      </c>
      <c r="O998" s="64">
        <v>710780156</v>
      </c>
      <c r="P998" s="94" t="s">
        <v>390</v>
      </c>
      <c r="Q998" s="90">
        <v>1</v>
      </c>
      <c r="X998" s="65" t="s">
        <v>671</v>
      </c>
      <c r="Y998" s="65">
        <f>SUMPRODUCT(('[2]Prog 89'!$C$5:$C$10000=A998)*'[2]Prog 89'!$E$5:$F$10000)</f>
        <v>0</v>
      </c>
      <c r="Z998" s="65">
        <f>SUMPRODUCT(('[2]Prog 89'!$C$5:$C$10000=A998)*'[2]Prog 89'!$G$5:$H$10000)</f>
        <v>0</v>
      </c>
    </row>
    <row r="999" spans="1:26" ht="12.75" customHeight="1" x14ac:dyDescent="0.25">
      <c r="A999" s="64">
        <v>71356</v>
      </c>
      <c r="B999" s="81">
        <f>VLOOKUP(A999,'[2]Pop commune'!$A$4:$G$3833,7,FALSE)</f>
        <v>200</v>
      </c>
      <c r="C999" s="82">
        <f>VLOOKUP(A999,'[2]Pop commune'!$A$4:$H$3833,5,FALSE)</f>
        <v>150</v>
      </c>
      <c r="D999" s="83">
        <f t="shared" si="31"/>
        <v>50</v>
      </c>
      <c r="E999" s="83">
        <f>VLOOKUP(A999,'[2]Pop commune'!$A$4:$G$3833,6,FALSE)</f>
        <v>50</v>
      </c>
      <c r="F999" s="83">
        <f t="shared" si="32"/>
        <v>1005</v>
      </c>
      <c r="G999" s="83">
        <f>VLOOKUP(A999,'[2]Pop commune'!$A$4:$G$3833,4,FALSE)</f>
        <v>1005</v>
      </c>
      <c r="H999" s="64">
        <v>71</v>
      </c>
      <c r="I999" s="122">
        <v>710011016</v>
      </c>
      <c r="J999" s="65" t="s">
        <v>1758</v>
      </c>
      <c r="K999" s="121"/>
      <c r="L999" s="103" t="s">
        <v>1742</v>
      </c>
      <c r="M999" s="65" t="s">
        <v>198</v>
      </c>
      <c r="N999" s="65" t="s">
        <v>662</v>
      </c>
      <c r="O999" s="64">
        <v>710780156</v>
      </c>
      <c r="P999" s="94" t="s">
        <v>390</v>
      </c>
      <c r="Q999" s="90">
        <v>1</v>
      </c>
      <c r="X999" s="65" t="s">
        <v>671</v>
      </c>
      <c r="Y999" s="65">
        <f>SUMPRODUCT(('[2]Prog 89'!$C$5:$C$10000=A999)*'[2]Prog 89'!$E$5:$F$10000)</f>
        <v>0</v>
      </c>
      <c r="Z999" s="65">
        <f>SUMPRODUCT(('[2]Prog 89'!$C$5:$C$10000=A999)*'[2]Prog 89'!$G$5:$H$10000)</f>
        <v>0</v>
      </c>
    </row>
    <row r="1000" spans="1:26" ht="12.75" customHeight="1" x14ac:dyDescent="0.25">
      <c r="A1000" s="64">
        <v>71358</v>
      </c>
      <c r="B1000" s="81">
        <f>VLOOKUP(A1000,'[2]Pop commune'!$A$4:$G$3833,7,FALSE)</f>
        <v>35</v>
      </c>
      <c r="C1000" s="82">
        <f>VLOOKUP(A1000,'[2]Pop commune'!$A$4:$H$3833,5,FALSE)</f>
        <v>20</v>
      </c>
      <c r="D1000" s="83">
        <f t="shared" si="31"/>
        <v>15</v>
      </c>
      <c r="E1000" s="83">
        <f>VLOOKUP(A1000,'[2]Pop commune'!$A$4:$G$3833,6,FALSE)</f>
        <v>15</v>
      </c>
      <c r="F1000" s="83">
        <f t="shared" si="32"/>
        <v>96</v>
      </c>
      <c r="G1000" s="83">
        <f>VLOOKUP(A1000,'[2]Pop commune'!$A$4:$G$3833,4,FALSE)</f>
        <v>96</v>
      </c>
      <c r="H1000" s="64">
        <v>71</v>
      </c>
      <c r="I1000" s="122">
        <v>710011016</v>
      </c>
      <c r="J1000" s="65" t="s">
        <v>1759</v>
      </c>
      <c r="K1000" s="121"/>
      <c r="L1000" s="103" t="s">
        <v>1744</v>
      </c>
      <c r="M1000" s="65" t="s">
        <v>198</v>
      </c>
      <c r="N1000" s="65" t="s">
        <v>662</v>
      </c>
      <c r="O1000" s="64">
        <v>710780156</v>
      </c>
      <c r="P1000" s="94" t="s">
        <v>390</v>
      </c>
      <c r="Q1000" s="90">
        <v>1</v>
      </c>
      <c r="X1000" s="65" t="s">
        <v>671</v>
      </c>
      <c r="Y1000" s="65">
        <f>SUMPRODUCT(('[2]Prog 89'!$C$5:$C$10000=A1000)*'[2]Prog 89'!$E$5:$F$10000)</f>
        <v>0</v>
      </c>
      <c r="Z1000" s="65">
        <f>SUMPRODUCT(('[2]Prog 89'!$C$5:$C$10000=A1000)*'[2]Prog 89'!$G$5:$H$10000)</f>
        <v>0</v>
      </c>
    </row>
    <row r="1001" spans="1:26" ht="12.75" customHeight="1" x14ac:dyDescent="0.25">
      <c r="A1001" s="64">
        <v>71363</v>
      </c>
      <c r="B1001" s="81">
        <f>VLOOKUP(A1001,'[2]Pop commune'!$A$4:$G$3833,7,FALSE)</f>
        <v>26.252631578947369</v>
      </c>
      <c r="C1001" s="82">
        <f>VLOOKUP(A1001,'[2]Pop commune'!$A$4:$H$3833,5,FALSE)</f>
        <v>17.2</v>
      </c>
      <c r="D1001" s="83">
        <f t="shared" si="31"/>
        <v>9.0526315789473699</v>
      </c>
      <c r="E1001" s="83">
        <f>VLOOKUP(A1001,'[2]Pop commune'!$A$4:$G$3833,6,FALSE)</f>
        <v>9.0526315789473699</v>
      </c>
      <c r="F1001" s="83">
        <f t="shared" si="32"/>
        <v>86</v>
      </c>
      <c r="G1001" s="83">
        <f>VLOOKUP(A1001,'[2]Pop commune'!$A$4:$G$3833,4,FALSE)</f>
        <v>86</v>
      </c>
      <c r="H1001" s="64">
        <v>71</v>
      </c>
      <c r="I1001" s="122">
        <v>710011016</v>
      </c>
      <c r="J1001" s="65" t="s">
        <v>1760</v>
      </c>
      <c r="K1001" s="121"/>
      <c r="L1001" s="103" t="s">
        <v>1749</v>
      </c>
      <c r="M1001" s="65" t="s">
        <v>198</v>
      </c>
      <c r="N1001" s="65" t="s">
        <v>662</v>
      </c>
      <c r="O1001" s="64">
        <v>710780156</v>
      </c>
      <c r="P1001" s="94" t="s">
        <v>390</v>
      </c>
      <c r="Q1001" s="90">
        <v>1</v>
      </c>
      <c r="X1001" s="65" t="s">
        <v>671</v>
      </c>
      <c r="Y1001" s="65">
        <f>SUMPRODUCT(('[2]Prog 89'!$C$5:$C$10000=A1001)*'[2]Prog 89'!$E$5:$F$10000)</f>
        <v>0</v>
      </c>
      <c r="Z1001" s="65">
        <f>SUMPRODUCT(('[2]Prog 89'!$C$5:$C$10000=A1001)*'[2]Prog 89'!$G$5:$H$10000)</f>
        <v>0</v>
      </c>
    </row>
    <row r="1002" spans="1:26" ht="12.75" customHeight="1" x14ac:dyDescent="0.25">
      <c r="A1002" s="64">
        <v>71375</v>
      </c>
      <c r="B1002" s="81">
        <f>VLOOKUP(A1002,'[2]Pop commune'!$A$4:$G$3833,7,FALSE)</f>
        <v>82.329317269076455</v>
      </c>
      <c r="C1002" s="82">
        <f>VLOOKUP(A1002,'[2]Pop commune'!$A$4:$H$3833,5,FALSE)</f>
        <v>44.176706827309317</v>
      </c>
      <c r="D1002" s="83">
        <f t="shared" si="31"/>
        <v>38.152610441767138</v>
      </c>
      <c r="E1002" s="83">
        <f>VLOOKUP(A1002,'[2]Pop commune'!$A$4:$G$3833,6,FALSE)</f>
        <v>38.152610441767138</v>
      </c>
      <c r="F1002" s="83">
        <f t="shared" si="32"/>
        <v>250</v>
      </c>
      <c r="G1002" s="83">
        <f>VLOOKUP(A1002,'[2]Pop commune'!$A$4:$G$3833,4,FALSE)</f>
        <v>250</v>
      </c>
      <c r="H1002" s="64">
        <v>71</v>
      </c>
      <c r="I1002" s="122">
        <v>710011016</v>
      </c>
      <c r="J1002" s="65" t="s">
        <v>1761</v>
      </c>
      <c r="K1002" s="121"/>
      <c r="L1002" s="103" t="s">
        <v>1742</v>
      </c>
      <c r="M1002" s="65" t="s">
        <v>198</v>
      </c>
      <c r="N1002" s="65" t="s">
        <v>662</v>
      </c>
      <c r="O1002" s="64">
        <v>710780156</v>
      </c>
      <c r="P1002" s="94" t="s">
        <v>390</v>
      </c>
      <c r="Q1002" s="90">
        <v>1</v>
      </c>
      <c r="X1002" s="65" t="s">
        <v>671</v>
      </c>
      <c r="Y1002" s="65">
        <f>SUMPRODUCT(('[2]Prog 89'!$C$5:$C$10000=A1002)*'[2]Prog 89'!$E$5:$F$10000)</f>
        <v>0</v>
      </c>
      <c r="Z1002" s="65">
        <f>SUMPRODUCT(('[2]Prog 89'!$C$5:$C$10000=A1002)*'[2]Prog 89'!$G$5:$H$10000)</f>
        <v>0</v>
      </c>
    </row>
    <row r="1003" spans="1:26" ht="12.75" customHeight="1" x14ac:dyDescent="0.25">
      <c r="A1003" s="64">
        <v>71394</v>
      </c>
      <c r="B1003" s="81">
        <f>VLOOKUP(A1003,'[2]Pop commune'!$A$4:$G$3833,7,FALSE)</f>
        <v>326</v>
      </c>
      <c r="C1003" s="82">
        <f>VLOOKUP(A1003,'[2]Pop commune'!$A$4:$H$3833,5,FALSE)</f>
        <v>163</v>
      </c>
      <c r="D1003" s="83">
        <f t="shared" si="31"/>
        <v>163</v>
      </c>
      <c r="E1003" s="83">
        <f>VLOOKUP(A1003,'[2]Pop commune'!$A$4:$G$3833,6,FALSE)</f>
        <v>163</v>
      </c>
      <c r="F1003" s="83">
        <f t="shared" si="32"/>
        <v>760</v>
      </c>
      <c r="G1003" s="83">
        <f>VLOOKUP(A1003,'[2]Pop commune'!$A$4:$G$3833,4,FALSE)</f>
        <v>760</v>
      </c>
      <c r="H1003" s="64">
        <v>71</v>
      </c>
      <c r="I1003" s="122">
        <v>710011016</v>
      </c>
      <c r="J1003" s="65" t="s">
        <v>1762</v>
      </c>
      <c r="K1003" s="121"/>
      <c r="L1003" s="103" t="s">
        <v>1744</v>
      </c>
      <c r="M1003" s="65" t="s">
        <v>198</v>
      </c>
      <c r="N1003" s="65" t="s">
        <v>662</v>
      </c>
      <c r="O1003" s="64">
        <v>710780156</v>
      </c>
      <c r="P1003" s="94" t="s">
        <v>390</v>
      </c>
      <c r="Q1003" s="90">
        <v>1</v>
      </c>
      <c r="X1003" s="65" t="s">
        <v>671</v>
      </c>
      <c r="Y1003" s="65">
        <f>SUMPRODUCT(('[2]Prog 89'!$C$5:$C$10000=A1003)*'[2]Prog 89'!$E$5:$F$10000)</f>
        <v>0</v>
      </c>
      <c r="Z1003" s="65">
        <f>SUMPRODUCT(('[2]Prog 89'!$C$5:$C$10000=A1003)*'[2]Prog 89'!$G$5:$H$10000)</f>
        <v>0</v>
      </c>
    </row>
    <row r="1004" spans="1:26" ht="12.75" customHeight="1" x14ac:dyDescent="0.25">
      <c r="A1004" s="64">
        <v>71400</v>
      </c>
      <c r="B1004" s="81">
        <f>VLOOKUP(A1004,'[2]Pop commune'!$A$4:$G$3833,7,FALSE)</f>
        <v>42.31343283582072</v>
      </c>
      <c r="C1004" s="82">
        <f>VLOOKUP(A1004,'[2]Pop commune'!$A$4:$H$3833,5,FALSE)</f>
        <v>26.194029850746158</v>
      </c>
      <c r="D1004" s="83">
        <f t="shared" si="31"/>
        <v>16.119402985074561</v>
      </c>
      <c r="E1004" s="83">
        <f>VLOOKUP(A1004,'[2]Pop commune'!$A$4:$G$3833,6,FALSE)</f>
        <v>16.119402985074561</v>
      </c>
      <c r="F1004" s="83">
        <f t="shared" si="32"/>
        <v>134.99999999999943</v>
      </c>
      <c r="G1004" s="83">
        <f>VLOOKUP(A1004,'[2]Pop commune'!$A$4:$G$3833,4,FALSE)</f>
        <v>134.99999999999943</v>
      </c>
      <c r="H1004" s="64">
        <v>71</v>
      </c>
      <c r="I1004" s="122">
        <v>710011016</v>
      </c>
      <c r="J1004" s="65" t="s">
        <v>1763</v>
      </c>
      <c r="K1004" s="121"/>
      <c r="L1004" s="103" t="s">
        <v>1749</v>
      </c>
      <c r="M1004" s="65" t="s">
        <v>198</v>
      </c>
      <c r="N1004" s="65" t="s">
        <v>662</v>
      </c>
      <c r="O1004" s="64">
        <v>710780156</v>
      </c>
      <c r="P1004" s="94" t="s">
        <v>390</v>
      </c>
      <c r="Q1004" s="90">
        <v>1</v>
      </c>
      <c r="X1004" s="65" t="s">
        <v>671</v>
      </c>
      <c r="Y1004" s="65">
        <f>SUMPRODUCT(('[2]Prog 89'!$C$5:$C$10000=A1004)*'[2]Prog 89'!$E$5:$F$10000)</f>
        <v>0</v>
      </c>
      <c r="Z1004" s="65">
        <f>SUMPRODUCT(('[2]Prog 89'!$C$5:$C$10000=A1004)*'[2]Prog 89'!$G$5:$H$10000)</f>
        <v>0</v>
      </c>
    </row>
    <row r="1005" spans="1:26" ht="12.75" customHeight="1" x14ac:dyDescent="0.25">
      <c r="A1005" s="64">
        <v>71446</v>
      </c>
      <c r="B1005" s="81">
        <f>VLOOKUP(A1005,'[2]Pop commune'!$A$4:$G$3833,7,FALSE)</f>
        <v>69</v>
      </c>
      <c r="C1005" s="82">
        <f>VLOOKUP(A1005,'[2]Pop commune'!$A$4:$H$3833,5,FALSE)</f>
        <v>43</v>
      </c>
      <c r="D1005" s="83">
        <f t="shared" si="31"/>
        <v>26</v>
      </c>
      <c r="E1005" s="83">
        <f>VLOOKUP(A1005,'[2]Pop commune'!$A$4:$G$3833,6,FALSE)</f>
        <v>26</v>
      </c>
      <c r="F1005" s="83">
        <f t="shared" si="32"/>
        <v>185</v>
      </c>
      <c r="G1005" s="83">
        <f>VLOOKUP(A1005,'[2]Pop commune'!$A$4:$G$3833,4,FALSE)</f>
        <v>185</v>
      </c>
      <c r="H1005" s="64">
        <v>71</v>
      </c>
      <c r="I1005" s="122">
        <v>710011016</v>
      </c>
      <c r="J1005" s="65" t="s">
        <v>1764</v>
      </c>
      <c r="K1005" s="121"/>
      <c r="L1005" s="103" t="s">
        <v>1742</v>
      </c>
      <c r="M1005" s="65" t="s">
        <v>198</v>
      </c>
      <c r="N1005" s="65" t="s">
        <v>662</v>
      </c>
      <c r="O1005" s="64">
        <v>710780156</v>
      </c>
      <c r="P1005" s="94" t="s">
        <v>390</v>
      </c>
      <c r="Q1005" s="90">
        <v>1</v>
      </c>
      <c r="X1005" s="65" t="s">
        <v>671</v>
      </c>
      <c r="Y1005" s="65">
        <f>SUMPRODUCT(('[2]Prog 89'!$C$5:$C$10000=A1005)*'[2]Prog 89'!$E$5:$F$10000)</f>
        <v>0</v>
      </c>
      <c r="Z1005" s="65">
        <f>SUMPRODUCT(('[2]Prog 89'!$C$5:$C$10000=A1005)*'[2]Prog 89'!$G$5:$H$10000)</f>
        <v>0</v>
      </c>
    </row>
    <row r="1006" spans="1:26" ht="12.75" customHeight="1" x14ac:dyDescent="0.25">
      <c r="A1006" s="64">
        <v>71452</v>
      </c>
      <c r="B1006" s="81">
        <f>VLOOKUP(A1006,'[2]Pop commune'!$A$4:$G$3833,7,FALSE)</f>
        <v>35.297439955855758</v>
      </c>
      <c r="C1006" s="82">
        <f>VLOOKUP(A1006,'[2]Pop commune'!$A$4:$H$3833,5,FALSE)</f>
        <v>21.801359972734438</v>
      </c>
      <c r="D1006" s="83">
        <f t="shared" si="31"/>
        <v>13.496079983121319</v>
      </c>
      <c r="E1006" s="83">
        <f>VLOOKUP(A1006,'[2]Pop commune'!$A$4:$G$3833,6,FALSE)</f>
        <v>13.496079983121319</v>
      </c>
      <c r="F1006" s="83">
        <f t="shared" si="32"/>
        <v>111</v>
      </c>
      <c r="G1006" s="83">
        <f>VLOOKUP(A1006,'[2]Pop commune'!$A$4:$G$3833,4,FALSE)</f>
        <v>111</v>
      </c>
      <c r="H1006" s="64">
        <v>71</v>
      </c>
      <c r="I1006" s="122">
        <v>710011016</v>
      </c>
      <c r="J1006" s="65" t="s">
        <v>1765</v>
      </c>
      <c r="K1006" s="121"/>
      <c r="L1006" s="103" t="s">
        <v>1742</v>
      </c>
      <c r="M1006" s="65" t="s">
        <v>198</v>
      </c>
      <c r="N1006" s="65" t="s">
        <v>662</v>
      </c>
      <c r="O1006" s="64">
        <v>710780156</v>
      </c>
      <c r="P1006" s="94" t="s">
        <v>390</v>
      </c>
      <c r="Q1006" s="90">
        <v>1</v>
      </c>
      <c r="X1006" s="65" t="s">
        <v>671</v>
      </c>
      <c r="Y1006" s="65">
        <f>SUMPRODUCT(('[2]Prog 89'!$C$5:$C$10000=A1006)*'[2]Prog 89'!$E$5:$F$10000)</f>
        <v>0</v>
      </c>
      <c r="Z1006" s="65">
        <f>SUMPRODUCT(('[2]Prog 89'!$C$5:$C$10000=A1006)*'[2]Prog 89'!$G$5:$H$10000)</f>
        <v>0</v>
      </c>
    </row>
    <row r="1007" spans="1:26" ht="12.75" customHeight="1" x14ac:dyDescent="0.25">
      <c r="A1007" s="64">
        <v>71458</v>
      </c>
      <c r="B1007" s="81">
        <f>VLOOKUP(A1007,'[2]Pop commune'!$A$4:$G$3833,7,FALSE)</f>
        <v>15</v>
      </c>
      <c r="C1007" s="82">
        <f>VLOOKUP(A1007,'[2]Pop commune'!$A$4:$H$3833,5,FALSE)</f>
        <v>9</v>
      </c>
      <c r="D1007" s="83">
        <f t="shared" si="31"/>
        <v>6</v>
      </c>
      <c r="E1007" s="83">
        <f>VLOOKUP(A1007,'[2]Pop commune'!$A$4:$G$3833,6,FALSE)</f>
        <v>6</v>
      </c>
      <c r="F1007" s="83">
        <f t="shared" si="32"/>
        <v>63</v>
      </c>
      <c r="G1007" s="83">
        <f>VLOOKUP(A1007,'[2]Pop commune'!$A$4:$G$3833,4,FALSE)</f>
        <v>63</v>
      </c>
      <c r="H1007" s="64">
        <v>71</v>
      </c>
      <c r="I1007" s="122">
        <v>710011016</v>
      </c>
      <c r="J1007" s="65" t="s">
        <v>1766</v>
      </c>
      <c r="K1007" s="121"/>
      <c r="L1007" s="103" t="s">
        <v>1742</v>
      </c>
      <c r="M1007" s="65" t="s">
        <v>198</v>
      </c>
      <c r="N1007" s="65" t="s">
        <v>662</v>
      </c>
      <c r="O1007" s="64">
        <v>710780156</v>
      </c>
      <c r="P1007" s="94" t="s">
        <v>390</v>
      </c>
      <c r="Q1007" s="90">
        <v>1</v>
      </c>
      <c r="X1007" s="65" t="s">
        <v>671</v>
      </c>
      <c r="Y1007" s="65">
        <f>SUMPRODUCT(('[2]Prog 89'!$C$5:$C$10000=A1007)*'[2]Prog 89'!$E$5:$F$10000)</f>
        <v>0</v>
      </c>
      <c r="Z1007" s="65">
        <f>SUMPRODUCT(('[2]Prog 89'!$C$5:$C$10000=A1007)*'[2]Prog 89'!$G$5:$H$10000)</f>
        <v>0</v>
      </c>
    </row>
    <row r="1008" spans="1:26" ht="12.75" customHeight="1" x14ac:dyDescent="0.25">
      <c r="A1008" s="64">
        <v>71465</v>
      </c>
      <c r="B1008" s="81">
        <f>VLOOKUP(A1008,'[2]Pop commune'!$A$4:$G$3833,7,FALSE)</f>
        <v>62</v>
      </c>
      <c r="C1008" s="82">
        <f>VLOOKUP(A1008,'[2]Pop commune'!$A$4:$H$3833,5,FALSE)</f>
        <v>40</v>
      </c>
      <c r="D1008" s="83">
        <f t="shared" si="31"/>
        <v>22</v>
      </c>
      <c r="E1008" s="83">
        <f>VLOOKUP(A1008,'[2]Pop commune'!$A$4:$G$3833,6,FALSE)</f>
        <v>22</v>
      </c>
      <c r="F1008" s="83">
        <f t="shared" si="32"/>
        <v>270</v>
      </c>
      <c r="G1008" s="83">
        <f>VLOOKUP(A1008,'[2]Pop commune'!$A$4:$G$3833,4,FALSE)</f>
        <v>270</v>
      </c>
      <c r="H1008" s="64">
        <v>71</v>
      </c>
      <c r="I1008" s="122">
        <v>710011016</v>
      </c>
      <c r="J1008" s="65" t="s">
        <v>1767</v>
      </c>
      <c r="K1008" s="121"/>
      <c r="L1008" s="103" t="s">
        <v>1749</v>
      </c>
      <c r="M1008" s="65" t="s">
        <v>198</v>
      </c>
      <c r="N1008" s="65" t="s">
        <v>662</v>
      </c>
      <c r="O1008" s="64">
        <v>710780156</v>
      </c>
      <c r="P1008" s="94" t="s">
        <v>390</v>
      </c>
      <c r="Q1008" s="90">
        <v>1</v>
      </c>
      <c r="X1008" s="65" t="s">
        <v>671</v>
      </c>
      <c r="Y1008" s="65">
        <f>SUMPRODUCT(('[2]Prog 89'!$C$5:$C$10000=A1008)*'[2]Prog 89'!$E$5:$F$10000)</f>
        <v>0</v>
      </c>
      <c r="Z1008" s="65">
        <f>SUMPRODUCT(('[2]Prog 89'!$C$5:$C$10000=A1008)*'[2]Prog 89'!$G$5:$H$10000)</f>
        <v>0</v>
      </c>
    </row>
    <row r="1009" spans="1:26" ht="12.75" customHeight="1" x14ac:dyDescent="0.25">
      <c r="A1009" s="64">
        <v>71477</v>
      </c>
      <c r="B1009" s="81">
        <f>VLOOKUP(A1009,'[2]Pop commune'!$A$4:$G$3833,7,FALSE)</f>
        <v>111</v>
      </c>
      <c r="C1009" s="82">
        <f>VLOOKUP(A1009,'[2]Pop commune'!$A$4:$H$3833,5,FALSE)</f>
        <v>78</v>
      </c>
      <c r="D1009" s="83">
        <f t="shared" si="31"/>
        <v>33</v>
      </c>
      <c r="E1009" s="83">
        <f>VLOOKUP(A1009,'[2]Pop commune'!$A$4:$G$3833,6,FALSE)</f>
        <v>33</v>
      </c>
      <c r="F1009" s="83">
        <f t="shared" si="32"/>
        <v>473</v>
      </c>
      <c r="G1009" s="83">
        <f>VLOOKUP(A1009,'[2]Pop commune'!$A$4:$G$3833,4,FALSE)</f>
        <v>473</v>
      </c>
      <c r="H1009" s="64">
        <v>71</v>
      </c>
      <c r="I1009" s="122">
        <v>710011016</v>
      </c>
      <c r="J1009" s="65" t="s">
        <v>1768</v>
      </c>
      <c r="K1009" s="121"/>
      <c r="L1009" s="103" t="s">
        <v>1749</v>
      </c>
      <c r="M1009" s="65" t="s">
        <v>198</v>
      </c>
      <c r="N1009" s="65" t="s">
        <v>662</v>
      </c>
      <c r="O1009" s="64">
        <v>710780156</v>
      </c>
      <c r="P1009" s="94" t="s">
        <v>390</v>
      </c>
      <c r="Q1009" s="90">
        <v>1</v>
      </c>
      <c r="X1009" s="65" t="s">
        <v>671</v>
      </c>
      <c r="Y1009" s="65">
        <f>SUMPRODUCT(('[2]Prog 89'!$C$5:$C$10000=A1009)*'[2]Prog 89'!$E$5:$F$10000)</f>
        <v>0</v>
      </c>
      <c r="Z1009" s="65">
        <f>SUMPRODUCT(('[2]Prog 89'!$C$5:$C$10000=A1009)*'[2]Prog 89'!$G$5:$H$10000)</f>
        <v>0</v>
      </c>
    </row>
    <row r="1010" spans="1:26" ht="12.75" customHeight="1" x14ac:dyDescent="0.25">
      <c r="A1010" s="64">
        <v>71524</v>
      </c>
      <c r="B1010" s="81">
        <f>VLOOKUP(A1010,'[2]Pop commune'!$A$4:$G$3833,7,FALSE)</f>
        <v>63.238095238095234</v>
      </c>
      <c r="C1010" s="82">
        <f>VLOOKUP(A1010,'[2]Pop commune'!$A$4:$H$3833,5,FALSE)</f>
        <v>38.535714285714285</v>
      </c>
      <c r="D1010" s="83">
        <f t="shared" si="31"/>
        <v>24.702380952380949</v>
      </c>
      <c r="E1010" s="83">
        <f>VLOOKUP(A1010,'[2]Pop commune'!$A$4:$G$3833,6,FALSE)</f>
        <v>24.702380952380949</v>
      </c>
      <c r="F1010" s="83">
        <f t="shared" si="32"/>
        <v>166</v>
      </c>
      <c r="G1010" s="83">
        <f>VLOOKUP(A1010,'[2]Pop commune'!$A$4:$G$3833,4,FALSE)</f>
        <v>166</v>
      </c>
      <c r="H1010" s="64">
        <v>71</v>
      </c>
      <c r="I1010" s="122">
        <v>710011016</v>
      </c>
      <c r="J1010" s="65" t="s">
        <v>1769</v>
      </c>
      <c r="K1010" s="121"/>
      <c r="L1010" s="73" t="s">
        <v>1744</v>
      </c>
      <c r="M1010" s="65" t="s">
        <v>198</v>
      </c>
      <c r="N1010" s="65" t="s">
        <v>662</v>
      </c>
      <c r="O1010" s="64">
        <v>710780156</v>
      </c>
      <c r="P1010" s="94" t="s">
        <v>390</v>
      </c>
      <c r="Q1010" s="90">
        <v>1</v>
      </c>
      <c r="X1010" s="65" t="s">
        <v>671</v>
      </c>
      <c r="Y1010" s="65">
        <f>SUMPRODUCT(('[2]Prog 89'!$C$5:$C$10000=A1010)*'[2]Prog 89'!$E$5:$F$10000)</f>
        <v>0</v>
      </c>
      <c r="Z1010" s="65">
        <f>SUMPRODUCT(('[2]Prog 89'!$C$5:$C$10000=A1010)*'[2]Prog 89'!$G$5:$H$10000)</f>
        <v>0</v>
      </c>
    </row>
    <row r="1011" spans="1:26" ht="12.75" customHeight="1" x14ac:dyDescent="0.25">
      <c r="A1011" s="64">
        <v>71529</v>
      </c>
      <c r="B1011" s="81">
        <f>VLOOKUP(A1011,'[2]Pop commune'!$A$4:$G$3833,7,FALSE)</f>
        <v>89.943462897526416</v>
      </c>
      <c r="C1011" s="82">
        <f>VLOOKUP(A1011,'[2]Pop commune'!$A$4:$H$3833,5,FALSE)</f>
        <v>41.434628975264978</v>
      </c>
      <c r="D1011" s="83">
        <f t="shared" si="31"/>
        <v>48.508833922261445</v>
      </c>
      <c r="E1011" s="83">
        <f>VLOOKUP(A1011,'[2]Pop commune'!$A$4:$G$3833,6,FALSE)</f>
        <v>48.508833922261445</v>
      </c>
      <c r="F1011" s="83">
        <f t="shared" si="32"/>
        <v>286</v>
      </c>
      <c r="G1011" s="83">
        <f>VLOOKUP(A1011,'[2]Pop commune'!$A$4:$G$3833,4,FALSE)</f>
        <v>286</v>
      </c>
      <c r="H1011" s="64">
        <v>71</v>
      </c>
      <c r="I1011" s="122">
        <v>710011016</v>
      </c>
      <c r="J1011" s="65" t="s">
        <v>1770</v>
      </c>
      <c r="K1011" s="121"/>
      <c r="L1011" s="73" t="s">
        <v>1744</v>
      </c>
      <c r="M1011" s="65" t="s">
        <v>198</v>
      </c>
      <c r="N1011" s="65" t="s">
        <v>662</v>
      </c>
      <c r="O1011" s="64">
        <v>710780156</v>
      </c>
      <c r="P1011" s="94" t="s">
        <v>390</v>
      </c>
      <c r="Q1011" s="90">
        <v>1</v>
      </c>
      <c r="X1011" s="65" t="s">
        <v>671</v>
      </c>
      <c r="Y1011" s="65">
        <f>SUMPRODUCT(('[2]Prog 89'!$C$5:$C$10000=A1011)*'[2]Prog 89'!$E$5:$F$10000)</f>
        <v>0</v>
      </c>
      <c r="Z1011" s="65">
        <f>SUMPRODUCT(('[2]Prog 89'!$C$5:$C$10000=A1011)*'[2]Prog 89'!$G$5:$H$10000)</f>
        <v>0</v>
      </c>
    </row>
    <row r="1012" spans="1:26" ht="12.75" customHeight="1" x14ac:dyDescent="0.25">
      <c r="A1012" s="64">
        <v>71563</v>
      </c>
      <c r="B1012" s="81">
        <f>VLOOKUP(A1012,'[2]Pop commune'!$A$4:$G$3833,7,FALSE)</f>
        <v>34.627659574468098</v>
      </c>
      <c r="C1012" s="82">
        <f>VLOOKUP(A1012,'[2]Pop commune'!$A$4:$H$3833,5,FALSE)</f>
        <v>15.829787234042559</v>
      </c>
      <c r="D1012" s="83">
        <f t="shared" si="31"/>
        <v>18.797872340425538</v>
      </c>
      <c r="E1012" s="83">
        <f>VLOOKUP(A1012,'[2]Pop commune'!$A$4:$G$3833,6,FALSE)</f>
        <v>18.797872340425538</v>
      </c>
      <c r="F1012" s="83">
        <f t="shared" si="32"/>
        <v>93</v>
      </c>
      <c r="G1012" s="83">
        <f>VLOOKUP(A1012,'[2]Pop commune'!$A$4:$G$3833,4,FALSE)</f>
        <v>93</v>
      </c>
      <c r="H1012" s="64">
        <v>71</v>
      </c>
      <c r="I1012" s="122">
        <v>710011016</v>
      </c>
      <c r="J1012" s="65" t="s">
        <v>1771</v>
      </c>
      <c r="K1012" s="121"/>
      <c r="L1012" s="73" t="s">
        <v>1749</v>
      </c>
      <c r="M1012" s="65" t="s">
        <v>198</v>
      </c>
      <c r="N1012" s="65" t="s">
        <v>662</v>
      </c>
      <c r="O1012" s="64">
        <v>710780156</v>
      </c>
      <c r="P1012" s="94" t="s">
        <v>390</v>
      </c>
      <c r="Q1012" s="90">
        <v>1</v>
      </c>
      <c r="X1012" s="65" t="s">
        <v>671</v>
      </c>
      <c r="Y1012" s="65">
        <f>SUMPRODUCT(('[2]Prog 89'!$C$5:$C$10000=A1012)*'[2]Prog 89'!$E$5:$F$10000)</f>
        <v>0</v>
      </c>
      <c r="Z1012" s="65">
        <f>SUMPRODUCT(('[2]Prog 89'!$C$5:$C$10000=A1012)*'[2]Prog 89'!$G$5:$H$10000)</f>
        <v>0</v>
      </c>
    </row>
    <row r="1013" spans="1:26" ht="12.75" customHeight="1" x14ac:dyDescent="0.25">
      <c r="A1013" s="64">
        <v>71571</v>
      </c>
      <c r="B1013" s="81">
        <f>VLOOKUP(A1013,'[2]Pop commune'!$A$4:$G$3833,7,FALSE)</f>
        <v>135.08498829150577</v>
      </c>
      <c r="C1013" s="82">
        <f>VLOOKUP(A1013,'[2]Pop commune'!$A$4:$H$3833,5,FALSE)</f>
        <v>92.670629099324159</v>
      </c>
      <c r="D1013" s="83">
        <f t="shared" si="31"/>
        <v>42.414359192181607</v>
      </c>
      <c r="E1013" s="83">
        <f>VLOOKUP(A1013,'[2]Pop commune'!$A$4:$G$3833,6,FALSE)</f>
        <v>42.414359192181607</v>
      </c>
      <c r="F1013" s="83">
        <f t="shared" si="32"/>
        <v>446</v>
      </c>
      <c r="G1013" s="83">
        <f>VLOOKUP(A1013,'[2]Pop commune'!$A$4:$G$3833,4,FALSE)</f>
        <v>446</v>
      </c>
      <c r="H1013" s="64">
        <v>71</v>
      </c>
      <c r="I1013" s="122">
        <v>710011016</v>
      </c>
      <c r="J1013" s="65" t="s">
        <v>1772</v>
      </c>
      <c r="K1013" s="121"/>
      <c r="L1013" s="73" t="s">
        <v>1744</v>
      </c>
      <c r="M1013" s="65" t="s">
        <v>198</v>
      </c>
      <c r="N1013" s="65" t="s">
        <v>662</v>
      </c>
      <c r="O1013" s="64">
        <v>710780156</v>
      </c>
      <c r="P1013" s="94" t="s">
        <v>390</v>
      </c>
      <c r="Q1013" s="90">
        <v>1</v>
      </c>
      <c r="X1013" s="65" t="s">
        <v>671</v>
      </c>
      <c r="Y1013" s="65">
        <f>SUMPRODUCT(('[2]Prog 89'!$C$5:$C$10000=A1013)*'[2]Prog 89'!$E$5:$F$10000)</f>
        <v>0</v>
      </c>
      <c r="Z1013" s="65">
        <f>SUMPRODUCT(('[2]Prog 89'!$C$5:$C$10000=A1013)*'[2]Prog 89'!$G$5:$H$10000)</f>
        <v>0</v>
      </c>
    </row>
    <row r="1014" spans="1:26" ht="12.75" customHeight="1" x14ac:dyDescent="0.25">
      <c r="A1014" s="64">
        <v>71011</v>
      </c>
      <c r="B1014" s="81">
        <f>VLOOKUP(A1014,'[2]Pop commune'!$A$4:$G$3833,7,FALSE)</f>
        <v>140.82519452538045</v>
      </c>
      <c r="C1014" s="82">
        <f>VLOOKUP(A1014,'[2]Pop commune'!$A$4:$H$3833,5,FALSE)</f>
        <v>93.249115293833</v>
      </c>
      <c r="D1014" s="83">
        <f t="shared" si="31"/>
        <v>47.576079231547446</v>
      </c>
      <c r="E1014" s="83">
        <f>VLOOKUP(A1014,'[2]Pop commune'!$A$4:$G$3833,6,FALSE)</f>
        <v>47.576079231547446</v>
      </c>
      <c r="F1014" s="83">
        <f t="shared" si="32"/>
        <v>448</v>
      </c>
      <c r="G1014" s="83">
        <f>VLOOKUP(A1014,'[2]Pop commune'!$A$4:$G$3833,4,FALSE)</f>
        <v>448</v>
      </c>
      <c r="H1014" s="64">
        <v>71</v>
      </c>
      <c r="I1014" s="122">
        <v>710973553</v>
      </c>
      <c r="J1014" s="65" t="s">
        <v>1773</v>
      </c>
      <c r="K1014" s="121" t="s">
        <v>4815</v>
      </c>
      <c r="L1014" s="103" t="s">
        <v>1774</v>
      </c>
      <c r="M1014" s="65" t="s">
        <v>1775</v>
      </c>
      <c r="N1014" s="65" t="s">
        <v>662</v>
      </c>
      <c r="O1014" s="64">
        <v>710780438</v>
      </c>
      <c r="P1014" s="94" t="s">
        <v>1776</v>
      </c>
      <c r="Q1014" s="90">
        <v>1</v>
      </c>
      <c r="R1014" s="65">
        <v>38</v>
      </c>
      <c r="S1014" s="65">
        <v>38</v>
      </c>
      <c r="T1014" s="65">
        <v>2</v>
      </c>
      <c r="U1014" s="65">
        <v>2</v>
      </c>
      <c r="X1014" s="65" t="s">
        <v>671</v>
      </c>
      <c r="Y1014" s="65">
        <f>SUMPRODUCT(('[2]Prog 89'!$C$5:$C$10000=A1014)*'[2]Prog 89'!$E$5:$F$10000)</f>
        <v>0</v>
      </c>
      <c r="Z1014" s="65">
        <f>SUMPRODUCT(('[2]Prog 89'!$C$5:$C$10000=A1014)*'[2]Prog 89'!$G$5:$H$10000)</f>
        <v>0</v>
      </c>
    </row>
    <row r="1015" spans="1:26" ht="12.75" customHeight="1" x14ac:dyDescent="0.25">
      <c r="A1015" s="64">
        <v>71012</v>
      </c>
      <c r="B1015" s="81">
        <f>VLOOKUP(A1015,'[2]Pop commune'!$A$4:$G$3833,7,FALSE)</f>
        <v>108</v>
      </c>
      <c r="C1015" s="82">
        <f>VLOOKUP(A1015,'[2]Pop commune'!$A$4:$H$3833,5,FALSE)</f>
        <v>61</v>
      </c>
      <c r="D1015" s="83">
        <f t="shared" si="31"/>
        <v>47</v>
      </c>
      <c r="E1015" s="83">
        <f>VLOOKUP(A1015,'[2]Pop commune'!$A$4:$G$3833,6,FALSE)</f>
        <v>47</v>
      </c>
      <c r="F1015" s="83">
        <f t="shared" si="32"/>
        <v>339</v>
      </c>
      <c r="G1015" s="83">
        <f>VLOOKUP(A1015,'[2]Pop commune'!$A$4:$G$3833,4,FALSE)</f>
        <v>339</v>
      </c>
      <c r="H1015" s="64">
        <v>71</v>
      </c>
      <c r="I1015" s="122">
        <v>710973553</v>
      </c>
      <c r="J1015" s="65" t="s">
        <v>1777</v>
      </c>
      <c r="K1015" s="121"/>
      <c r="L1015" s="103" t="s">
        <v>1774</v>
      </c>
      <c r="M1015" s="65" t="s">
        <v>1775</v>
      </c>
      <c r="N1015" s="65" t="s">
        <v>662</v>
      </c>
      <c r="O1015" s="64">
        <v>710780438</v>
      </c>
      <c r="P1015" s="94" t="s">
        <v>1776</v>
      </c>
      <c r="Q1015" s="90">
        <v>1</v>
      </c>
      <c r="X1015" s="65" t="s">
        <v>671</v>
      </c>
      <c r="Y1015" s="65">
        <f>SUMPRODUCT(('[2]Prog 89'!$C$5:$C$10000=A1015)*'[2]Prog 89'!$E$5:$F$10000)</f>
        <v>0</v>
      </c>
      <c r="Z1015" s="65">
        <f>SUMPRODUCT(('[2]Prog 89'!$C$5:$C$10000=A1015)*'[2]Prog 89'!$G$5:$H$10000)</f>
        <v>0</v>
      </c>
    </row>
    <row r="1016" spans="1:26" ht="12.75" customHeight="1" x14ac:dyDescent="0.25">
      <c r="A1016" s="64">
        <v>71024</v>
      </c>
      <c r="B1016" s="81">
        <f>VLOOKUP(A1016,'[2]Pop commune'!$A$4:$G$3833,7,FALSE)</f>
        <v>119.72</v>
      </c>
      <c r="C1016" s="82">
        <f>VLOOKUP(A1016,'[2]Pop commune'!$A$4:$H$3833,5,FALSE)</f>
        <v>75.92</v>
      </c>
      <c r="D1016" s="83">
        <f t="shared" si="31"/>
        <v>43.79999999999999</v>
      </c>
      <c r="E1016" s="83">
        <f>VLOOKUP(A1016,'[2]Pop commune'!$A$4:$G$3833,6,FALSE)</f>
        <v>43.79999999999999</v>
      </c>
      <c r="F1016" s="83">
        <f t="shared" si="32"/>
        <v>511</v>
      </c>
      <c r="G1016" s="83">
        <f>VLOOKUP(A1016,'[2]Pop commune'!$A$4:$G$3833,4,FALSE)</f>
        <v>511</v>
      </c>
      <c r="H1016" s="64">
        <v>71</v>
      </c>
      <c r="I1016" s="122">
        <v>710973553</v>
      </c>
      <c r="J1016" s="65" t="s">
        <v>1778</v>
      </c>
      <c r="K1016" s="121"/>
      <c r="L1016" s="103" t="s">
        <v>1774</v>
      </c>
      <c r="M1016" s="101" t="s">
        <v>1775</v>
      </c>
      <c r="N1016" s="65" t="s">
        <v>662</v>
      </c>
      <c r="O1016" s="64">
        <v>710780438</v>
      </c>
      <c r="P1016" s="94" t="s">
        <v>1776</v>
      </c>
      <c r="Q1016" s="90">
        <v>1</v>
      </c>
      <c r="X1016" s="65" t="s">
        <v>671</v>
      </c>
      <c r="Y1016" s="65">
        <f>SUMPRODUCT(('[2]Prog 89'!$C$5:$C$10000=A1016)*'[2]Prog 89'!$E$5:$F$10000)</f>
        <v>0</v>
      </c>
      <c r="Z1016" s="65">
        <f>SUMPRODUCT(('[2]Prog 89'!$C$5:$C$10000=A1016)*'[2]Prog 89'!$G$5:$H$10000)</f>
        <v>0</v>
      </c>
    </row>
    <row r="1017" spans="1:26" ht="12.75" customHeight="1" x14ac:dyDescent="0.25">
      <c r="A1017" s="64">
        <v>71048</v>
      </c>
      <c r="B1017" s="81">
        <f>VLOOKUP(A1017,'[2]Pop commune'!$A$4:$G$3833,7,FALSE)</f>
        <v>62.245989304812596</v>
      </c>
      <c r="C1017" s="82">
        <f>VLOOKUP(A1017,'[2]Pop commune'!$A$4:$H$3833,5,FALSE)</f>
        <v>43.572192513368819</v>
      </c>
      <c r="D1017" s="83">
        <f t="shared" si="31"/>
        <v>18.673796791443777</v>
      </c>
      <c r="E1017" s="83">
        <f>VLOOKUP(A1017,'[2]Pop commune'!$A$4:$G$3833,6,FALSE)</f>
        <v>18.673796791443777</v>
      </c>
      <c r="F1017" s="83">
        <f t="shared" si="32"/>
        <v>193.99999999999929</v>
      </c>
      <c r="G1017" s="83">
        <f>VLOOKUP(A1017,'[2]Pop commune'!$A$4:$G$3833,4,FALSE)</f>
        <v>193.99999999999929</v>
      </c>
      <c r="H1017" s="64">
        <v>71</v>
      </c>
      <c r="I1017" s="122">
        <v>710973553</v>
      </c>
      <c r="J1017" s="65" t="s">
        <v>1779</v>
      </c>
      <c r="K1017" s="121"/>
      <c r="L1017" s="103" t="s">
        <v>1774</v>
      </c>
      <c r="M1017" s="101" t="s">
        <v>1775</v>
      </c>
      <c r="N1017" s="65" t="s">
        <v>662</v>
      </c>
      <c r="O1017" s="64">
        <v>710780438</v>
      </c>
      <c r="P1017" s="94" t="s">
        <v>1776</v>
      </c>
      <c r="Q1017" s="90">
        <v>1</v>
      </c>
      <c r="X1017" s="65" t="s">
        <v>671</v>
      </c>
      <c r="Y1017" s="65">
        <f>SUMPRODUCT(('[2]Prog 89'!$C$5:$C$10000=A1017)*'[2]Prog 89'!$E$5:$F$10000)</f>
        <v>0</v>
      </c>
      <c r="Z1017" s="65">
        <f>SUMPRODUCT(('[2]Prog 89'!$C$5:$C$10000=A1017)*'[2]Prog 89'!$G$5:$H$10000)</f>
        <v>0</v>
      </c>
    </row>
    <row r="1018" spans="1:26" ht="12.75" customHeight="1" x14ac:dyDescent="0.25">
      <c r="A1018" s="64">
        <v>71060</v>
      </c>
      <c r="B1018" s="81">
        <f>VLOOKUP(A1018,'[2]Pop commune'!$A$4:$G$3833,7,FALSE)</f>
        <v>100.446428571429</v>
      </c>
      <c r="C1018" s="82">
        <f>VLOOKUP(A1018,'[2]Pop commune'!$A$4:$H$3833,5,FALSE)</f>
        <v>68.303571428571715</v>
      </c>
      <c r="D1018" s="83">
        <f t="shared" si="31"/>
        <v>32.142857142857281</v>
      </c>
      <c r="E1018" s="83">
        <f>VLOOKUP(A1018,'[2]Pop commune'!$A$4:$G$3833,6,FALSE)</f>
        <v>32.142857142857281</v>
      </c>
      <c r="F1018" s="83">
        <f t="shared" si="32"/>
        <v>225.00000000000097</v>
      </c>
      <c r="G1018" s="83">
        <f>VLOOKUP(A1018,'[2]Pop commune'!$A$4:$G$3833,4,FALSE)</f>
        <v>225.00000000000097</v>
      </c>
      <c r="H1018" s="64">
        <v>71</v>
      </c>
      <c r="I1018" s="122">
        <v>710973553</v>
      </c>
      <c r="J1018" s="65" t="s">
        <v>1780</v>
      </c>
      <c r="K1018" s="121"/>
      <c r="L1018" s="103" t="s">
        <v>1781</v>
      </c>
      <c r="M1018" s="101" t="s">
        <v>1775</v>
      </c>
      <c r="N1018" s="65" t="s">
        <v>662</v>
      </c>
      <c r="O1018" s="64">
        <v>710780438</v>
      </c>
      <c r="P1018" s="94" t="s">
        <v>1776</v>
      </c>
      <c r="Q1018" s="90">
        <v>1</v>
      </c>
      <c r="X1018" s="65" t="s">
        <v>671</v>
      </c>
      <c r="Y1018" s="65">
        <f>SUMPRODUCT(('[2]Prog 89'!$C$5:$C$10000=A1018)*'[2]Prog 89'!$E$5:$F$10000)</f>
        <v>0</v>
      </c>
      <c r="Z1018" s="65">
        <f>SUMPRODUCT(('[2]Prog 89'!$C$5:$C$10000=A1018)*'[2]Prog 89'!$G$5:$H$10000)</f>
        <v>0</v>
      </c>
    </row>
    <row r="1019" spans="1:26" ht="12.75" customHeight="1" x14ac:dyDescent="0.25">
      <c r="A1019" s="64">
        <v>71071</v>
      </c>
      <c r="B1019" s="81">
        <f>VLOOKUP(A1019,'[2]Pop commune'!$A$4:$G$3833,7,FALSE)</f>
        <v>111.35925925925918</v>
      </c>
      <c r="C1019" s="82">
        <f>VLOOKUP(A1019,'[2]Pop commune'!$A$4:$H$3833,5,FALSE)</f>
        <v>66.607407407407365</v>
      </c>
      <c r="D1019" s="83">
        <f t="shared" si="31"/>
        <v>44.751851851851818</v>
      </c>
      <c r="E1019" s="83">
        <f>VLOOKUP(A1019,'[2]Pop commune'!$A$4:$G$3833,6,FALSE)</f>
        <v>44.751851851851818</v>
      </c>
      <c r="F1019" s="83">
        <f t="shared" si="32"/>
        <v>281</v>
      </c>
      <c r="G1019" s="83">
        <f>VLOOKUP(A1019,'[2]Pop commune'!$A$4:$G$3833,4,FALSE)</f>
        <v>281</v>
      </c>
      <c r="H1019" s="64">
        <v>71</v>
      </c>
      <c r="I1019" s="122">
        <v>710973553</v>
      </c>
      <c r="J1019" s="65" t="s">
        <v>1782</v>
      </c>
      <c r="K1019" s="121"/>
      <c r="L1019" s="103" t="s">
        <v>1774</v>
      </c>
      <c r="M1019" s="101" t="s">
        <v>1775</v>
      </c>
      <c r="N1019" s="65" t="s">
        <v>662</v>
      </c>
      <c r="O1019" s="64">
        <v>710780438</v>
      </c>
      <c r="P1019" s="94" t="s">
        <v>1776</v>
      </c>
      <c r="Q1019" s="90">
        <v>1</v>
      </c>
      <c r="X1019" s="65" t="s">
        <v>671</v>
      </c>
      <c r="Y1019" s="65">
        <f>SUMPRODUCT(('[2]Prog 89'!$C$5:$C$10000=A1019)*'[2]Prog 89'!$E$5:$F$10000)</f>
        <v>0</v>
      </c>
      <c r="Z1019" s="65">
        <f>SUMPRODUCT(('[2]Prog 89'!$C$5:$C$10000=A1019)*'[2]Prog 89'!$G$5:$H$10000)</f>
        <v>0</v>
      </c>
    </row>
    <row r="1020" spans="1:26" ht="12.75" customHeight="1" x14ac:dyDescent="0.25">
      <c r="A1020" s="64">
        <v>71077</v>
      </c>
      <c r="B1020" s="81">
        <f>VLOOKUP(A1020,'[2]Pop commune'!$A$4:$G$3833,7,FALSE)</f>
        <v>166.67193675889328</v>
      </c>
      <c r="C1020" s="82">
        <f>VLOOKUP(A1020,'[2]Pop commune'!$A$4:$H$3833,5,FALSE)</f>
        <v>102.18577075098814</v>
      </c>
      <c r="D1020" s="83">
        <f t="shared" si="31"/>
        <v>64.48616600790514</v>
      </c>
      <c r="E1020" s="83">
        <f>VLOOKUP(A1020,'[2]Pop commune'!$A$4:$G$3833,6,FALSE)</f>
        <v>64.48616600790514</v>
      </c>
      <c r="F1020" s="83">
        <f t="shared" si="32"/>
        <v>502</v>
      </c>
      <c r="G1020" s="83">
        <f>VLOOKUP(A1020,'[2]Pop commune'!$A$4:$G$3833,4,FALSE)</f>
        <v>502</v>
      </c>
      <c r="H1020" s="64">
        <v>71</v>
      </c>
      <c r="I1020" s="122">
        <v>710973553</v>
      </c>
      <c r="J1020" s="65" t="s">
        <v>1783</v>
      </c>
      <c r="K1020" s="121"/>
      <c r="L1020" s="103" t="s">
        <v>1774</v>
      </c>
      <c r="M1020" s="101" t="s">
        <v>1775</v>
      </c>
      <c r="N1020" s="65" t="s">
        <v>662</v>
      </c>
      <c r="O1020" s="64">
        <v>710780438</v>
      </c>
      <c r="P1020" s="94" t="s">
        <v>1776</v>
      </c>
      <c r="Q1020" s="90">
        <v>1</v>
      </c>
      <c r="X1020" s="65" t="s">
        <v>671</v>
      </c>
      <c r="Y1020" s="65">
        <f>SUMPRODUCT(('[2]Prog 89'!$C$5:$C$10000=A1020)*'[2]Prog 89'!$E$5:$F$10000)</f>
        <v>0</v>
      </c>
      <c r="Z1020" s="65">
        <f>SUMPRODUCT(('[2]Prog 89'!$C$5:$C$10000=A1020)*'[2]Prog 89'!$G$5:$H$10000)</f>
        <v>0</v>
      </c>
    </row>
    <row r="1021" spans="1:26" ht="12.75" customHeight="1" x14ac:dyDescent="0.25">
      <c r="A1021" s="64">
        <v>71123</v>
      </c>
      <c r="B1021" s="81">
        <f>VLOOKUP(A1021,'[2]Pop commune'!$A$4:$G$3833,7,FALSE)</f>
        <v>125.62189054726375</v>
      </c>
      <c r="C1021" s="82">
        <f>VLOOKUP(A1021,'[2]Pop commune'!$A$4:$H$3833,5,FALSE)</f>
        <v>71.353233830845809</v>
      </c>
      <c r="D1021" s="83">
        <f t="shared" si="31"/>
        <v>54.268656716417937</v>
      </c>
      <c r="E1021" s="83">
        <f>VLOOKUP(A1021,'[2]Pop commune'!$A$4:$G$3833,6,FALSE)</f>
        <v>54.268656716417937</v>
      </c>
      <c r="F1021" s="83">
        <f t="shared" si="32"/>
        <v>404</v>
      </c>
      <c r="G1021" s="83">
        <f>VLOOKUP(A1021,'[2]Pop commune'!$A$4:$G$3833,4,FALSE)</f>
        <v>404</v>
      </c>
      <c r="H1021" s="64">
        <v>71</v>
      </c>
      <c r="I1021" s="122">
        <v>710973553</v>
      </c>
      <c r="J1021" s="65" t="s">
        <v>1784</v>
      </c>
      <c r="K1021" s="121"/>
      <c r="L1021" s="103" t="s">
        <v>1774</v>
      </c>
      <c r="M1021" s="101" t="s">
        <v>1775</v>
      </c>
      <c r="N1021" s="65" t="s">
        <v>662</v>
      </c>
      <c r="O1021" s="64">
        <v>710780438</v>
      </c>
      <c r="P1021" s="94" t="s">
        <v>1776</v>
      </c>
      <c r="Q1021" s="90">
        <v>1</v>
      </c>
      <c r="X1021" s="65" t="s">
        <v>671</v>
      </c>
      <c r="Y1021" s="65">
        <f>SUMPRODUCT(('[2]Prog 89'!$C$5:$C$10000=A1021)*'[2]Prog 89'!$E$5:$F$10000)</f>
        <v>0</v>
      </c>
      <c r="Z1021" s="65">
        <f>SUMPRODUCT(('[2]Prog 89'!$C$5:$C$10000=A1021)*'[2]Prog 89'!$G$5:$H$10000)</f>
        <v>0</v>
      </c>
    </row>
    <row r="1022" spans="1:26" ht="12.75" customHeight="1" x14ac:dyDescent="0.25">
      <c r="A1022" s="64">
        <v>71200</v>
      </c>
      <c r="B1022" s="81">
        <f>VLOOKUP(A1022,'[2]Pop commune'!$A$4:$G$3833,7,FALSE)</f>
        <v>174</v>
      </c>
      <c r="C1022" s="82">
        <f>VLOOKUP(A1022,'[2]Pop commune'!$A$4:$H$3833,5,FALSE)</f>
        <v>123</v>
      </c>
      <c r="D1022" s="83">
        <f t="shared" si="31"/>
        <v>51</v>
      </c>
      <c r="E1022" s="83">
        <f>VLOOKUP(A1022,'[2]Pop commune'!$A$4:$G$3833,6,FALSE)</f>
        <v>51</v>
      </c>
      <c r="F1022" s="83">
        <f t="shared" si="32"/>
        <v>663</v>
      </c>
      <c r="G1022" s="83">
        <f>VLOOKUP(A1022,'[2]Pop commune'!$A$4:$G$3833,4,FALSE)</f>
        <v>663</v>
      </c>
      <c r="H1022" s="64">
        <v>71</v>
      </c>
      <c r="I1022" s="122">
        <v>710973553</v>
      </c>
      <c r="J1022" s="65" t="s">
        <v>1785</v>
      </c>
      <c r="K1022" s="121"/>
      <c r="L1022" s="103" t="s">
        <v>1781</v>
      </c>
      <c r="M1022" s="101" t="s">
        <v>1775</v>
      </c>
      <c r="N1022" s="65" t="s">
        <v>662</v>
      </c>
      <c r="O1022" s="64">
        <v>710780438</v>
      </c>
      <c r="P1022" s="94" t="s">
        <v>1776</v>
      </c>
      <c r="Q1022" s="90">
        <v>1</v>
      </c>
      <c r="X1022" s="65" t="s">
        <v>671</v>
      </c>
      <c r="Y1022" s="65">
        <f>SUMPRODUCT(('[2]Prog 89'!$C$5:$C$10000=A1022)*'[2]Prog 89'!$E$5:$F$10000)</f>
        <v>0</v>
      </c>
      <c r="Z1022" s="65">
        <f>SUMPRODUCT(('[2]Prog 89'!$C$5:$C$10000=A1022)*'[2]Prog 89'!$G$5:$H$10000)</f>
        <v>0</v>
      </c>
    </row>
    <row r="1023" spans="1:26" ht="12.75" customHeight="1" x14ac:dyDescent="0.25">
      <c r="A1023" s="64">
        <v>71238</v>
      </c>
      <c r="B1023" s="81">
        <f>VLOOKUP(A1023,'[2]Pop commune'!$A$4:$G$3833,7,FALSE)</f>
        <v>249.50347567030775</v>
      </c>
      <c r="C1023" s="82">
        <f>VLOOKUP(A1023,'[2]Pop commune'!$A$4:$H$3833,5,FALSE)</f>
        <v>155.69016881827204</v>
      </c>
      <c r="D1023" s="83">
        <f t="shared" si="31"/>
        <v>93.813306852035723</v>
      </c>
      <c r="E1023" s="83">
        <f>VLOOKUP(A1023,'[2]Pop commune'!$A$4:$G$3833,6,FALSE)</f>
        <v>93.813306852035723</v>
      </c>
      <c r="F1023" s="83">
        <f t="shared" si="32"/>
        <v>1005</v>
      </c>
      <c r="G1023" s="83">
        <f>VLOOKUP(A1023,'[2]Pop commune'!$A$4:$G$3833,4,FALSE)</f>
        <v>1005</v>
      </c>
      <c r="H1023" s="64">
        <v>71</v>
      </c>
      <c r="I1023" s="122">
        <v>710973553</v>
      </c>
      <c r="J1023" s="65" t="s">
        <v>1786</v>
      </c>
      <c r="K1023" s="121"/>
      <c r="L1023" s="103" t="s">
        <v>1781</v>
      </c>
      <c r="M1023" s="101" t="s">
        <v>1775</v>
      </c>
      <c r="N1023" s="65" t="s">
        <v>662</v>
      </c>
      <c r="O1023" s="64">
        <v>710780438</v>
      </c>
      <c r="P1023" s="94" t="s">
        <v>1776</v>
      </c>
      <c r="Q1023" s="90">
        <v>1</v>
      </c>
      <c r="X1023" s="65" t="s">
        <v>671</v>
      </c>
      <c r="Y1023" s="65">
        <f>SUMPRODUCT(('[2]Prog 89'!$C$5:$C$10000=A1023)*'[2]Prog 89'!$E$5:$F$10000)</f>
        <v>0</v>
      </c>
      <c r="Z1023" s="65">
        <f>SUMPRODUCT(('[2]Prog 89'!$C$5:$C$10000=A1023)*'[2]Prog 89'!$G$5:$H$10000)</f>
        <v>0</v>
      </c>
    </row>
    <row r="1024" spans="1:26" ht="12.75" customHeight="1" x14ac:dyDescent="0.25">
      <c r="A1024" s="64">
        <v>71259</v>
      </c>
      <c r="B1024" s="81">
        <f>VLOOKUP(A1024,'[2]Pop commune'!$A$4:$G$3833,7,FALSE)</f>
        <v>97.72455089820383</v>
      </c>
      <c r="C1024" s="82">
        <f>VLOOKUP(A1024,'[2]Pop commune'!$A$4:$H$3833,5,FALSE)</f>
        <v>67.185628742515135</v>
      </c>
      <c r="D1024" s="83">
        <f t="shared" si="31"/>
        <v>30.538922155688702</v>
      </c>
      <c r="E1024" s="83">
        <f>VLOOKUP(A1024,'[2]Pop commune'!$A$4:$G$3833,6,FALSE)</f>
        <v>30.538922155688702</v>
      </c>
      <c r="F1024" s="83">
        <f t="shared" si="32"/>
        <v>340.00000000000085</v>
      </c>
      <c r="G1024" s="83">
        <f>VLOOKUP(A1024,'[2]Pop commune'!$A$4:$G$3833,4,FALSE)</f>
        <v>340.00000000000085</v>
      </c>
      <c r="H1024" s="64">
        <v>71</v>
      </c>
      <c r="I1024" s="122">
        <v>710973553</v>
      </c>
      <c r="J1024" s="65" t="s">
        <v>1787</v>
      </c>
      <c r="K1024" s="121"/>
      <c r="L1024" s="103" t="s">
        <v>1781</v>
      </c>
      <c r="M1024" s="101" t="s">
        <v>1775</v>
      </c>
      <c r="N1024" s="65" t="s">
        <v>662</v>
      </c>
      <c r="O1024" s="64">
        <v>710780438</v>
      </c>
      <c r="P1024" s="94" t="s">
        <v>1776</v>
      </c>
      <c r="Q1024" s="90">
        <v>1</v>
      </c>
      <c r="X1024" s="65" t="s">
        <v>671</v>
      </c>
      <c r="Y1024" s="65">
        <f>SUMPRODUCT(('[2]Prog 89'!$C$5:$C$10000=A1024)*'[2]Prog 89'!$E$5:$F$10000)</f>
        <v>0</v>
      </c>
      <c r="Z1024" s="65">
        <f>SUMPRODUCT(('[2]Prog 89'!$C$5:$C$10000=A1024)*'[2]Prog 89'!$G$5:$H$10000)</f>
        <v>0</v>
      </c>
    </row>
    <row r="1025" spans="1:26" ht="12.75" customHeight="1" x14ac:dyDescent="0.25">
      <c r="A1025" s="64">
        <v>71271</v>
      </c>
      <c r="B1025" s="81">
        <f>VLOOKUP(A1025,'[2]Pop commune'!$A$4:$G$3833,7,FALSE)</f>
        <v>62.083333333333336</v>
      </c>
      <c r="C1025" s="82">
        <f>VLOOKUP(A1025,'[2]Pop commune'!$A$4:$H$3833,5,FALSE)</f>
        <v>44.891025641025642</v>
      </c>
      <c r="D1025" s="83">
        <f t="shared" si="31"/>
        <v>17.192307692307693</v>
      </c>
      <c r="E1025" s="83">
        <f>VLOOKUP(A1025,'[2]Pop commune'!$A$4:$G$3833,6,FALSE)</f>
        <v>17.192307692307693</v>
      </c>
      <c r="F1025" s="83">
        <f t="shared" si="32"/>
        <v>149</v>
      </c>
      <c r="G1025" s="83">
        <f>VLOOKUP(A1025,'[2]Pop commune'!$A$4:$G$3833,4,FALSE)</f>
        <v>149</v>
      </c>
      <c r="H1025" s="64">
        <v>71</v>
      </c>
      <c r="I1025" s="122">
        <v>710973553</v>
      </c>
      <c r="J1025" s="65" t="s">
        <v>1788</v>
      </c>
      <c r="K1025" s="121"/>
      <c r="L1025" s="103" t="s">
        <v>1781</v>
      </c>
      <c r="M1025" s="101" t="s">
        <v>1775</v>
      </c>
      <c r="N1025" s="65" t="s">
        <v>662</v>
      </c>
      <c r="O1025" s="64">
        <v>710780438</v>
      </c>
      <c r="P1025" s="94" t="s">
        <v>1776</v>
      </c>
      <c r="Q1025" s="90">
        <v>1</v>
      </c>
      <c r="X1025" s="65" t="s">
        <v>671</v>
      </c>
      <c r="Y1025" s="65">
        <f>SUMPRODUCT(('[2]Prog 89'!$C$5:$C$10000=A1025)*'[2]Prog 89'!$E$5:$F$10000)</f>
        <v>0</v>
      </c>
      <c r="Z1025" s="65">
        <f>SUMPRODUCT(('[2]Prog 89'!$C$5:$C$10000=A1025)*'[2]Prog 89'!$G$5:$H$10000)</f>
        <v>0</v>
      </c>
    </row>
    <row r="1026" spans="1:26" ht="12.75" customHeight="1" x14ac:dyDescent="0.25">
      <c r="A1026" s="64">
        <v>71275</v>
      </c>
      <c r="B1026" s="81">
        <f>VLOOKUP(A1026,'[2]Pop commune'!$A$4:$G$3833,7,FALSE)</f>
        <v>894.85886219400538</v>
      </c>
      <c r="C1026" s="82">
        <f>VLOOKUP(A1026,'[2]Pop commune'!$A$4:$H$3833,5,FALSE)</f>
        <v>423.92581962785431</v>
      </c>
      <c r="D1026" s="83">
        <f t="shared" si="31"/>
        <v>470.93304256615107</v>
      </c>
      <c r="E1026" s="83">
        <f>VLOOKUP(A1026,'[2]Pop commune'!$A$4:$G$3833,6,FALSE)</f>
        <v>470.93304256615107</v>
      </c>
      <c r="F1026" s="83">
        <f t="shared" si="32"/>
        <v>1841.0000000000059</v>
      </c>
      <c r="G1026" s="83">
        <f>VLOOKUP(A1026,'[2]Pop commune'!$A$4:$G$3833,4,FALSE)</f>
        <v>1841.0000000000059</v>
      </c>
      <c r="H1026" s="64">
        <v>71</v>
      </c>
      <c r="I1026" s="122">
        <v>710973553</v>
      </c>
      <c r="J1026" s="65" t="s">
        <v>1789</v>
      </c>
      <c r="K1026" s="121"/>
      <c r="L1026" s="103" t="s">
        <v>1774</v>
      </c>
      <c r="M1026" s="101" t="s">
        <v>1775</v>
      </c>
      <c r="N1026" s="65" t="s">
        <v>662</v>
      </c>
      <c r="O1026" s="64">
        <v>710780438</v>
      </c>
      <c r="P1026" s="94" t="s">
        <v>1776</v>
      </c>
      <c r="Q1026" s="90">
        <v>1</v>
      </c>
      <c r="X1026" s="65" t="s">
        <v>671</v>
      </c>
      <c r="Y1026" s="65">
        <f>SUMPRODUCT(('[2]Prog 89'!$C$5:$C$10000=A1026)*'[2]Prog 89'!$E$5:$F$10000)</f>
        <v>0</v>
      </c>
      <c r="Z1026" s="65">
        <f>SUMPRODUCT(('[2]Prog 89'!$C$5:$C$10000=A1026)*'[2]Prog 89'!$G$5:$H$10000)</f>
        <v>0</v>
      </c>
    </row>
    <row r="1027" spans="1:26" ht="12.75" customHeight="1" x14ac:dyDescent="0.25">
      <c r="A1027" s="64">
        <v>71291</v>
      </c>
      <c r="B1027" s="81">
        <f>VLOOKUP(A1027,'[2]Pop commune'!$A$4:$G$3833,7,FALSE)</f>
        <v>255.00091051289459</v>
      </c>
      <c r="C1027" s="82">
        <f>VLOOKUP(A1027,'[2]Pop commune'!$A$4:$H$3833,5,FALSE)</f>
        <v>138.00023648043231</v>
      </c>
      <c r="D1027" s="83">
        <f t="shared" si="31"/>
        <v>117.00067403246229</v>
      </c>
      <c r="E1027" s="83">
        <f>VLOOKUP(A1027,'[2]Pop commune'!$A$4:$G$3833,6,FALSE)</f>
        <v>117.00067403246229</v>
      </c>
      <c r="F1027" s="83">
        <f t="shared" si="32"/>
        <v>975</v>
      </c>
      <c r="G1027" s="83">
        <f>VLOOKUP(A1027,'[2]Pop commune'!$A$4:$G$3833,4,FALSE)</f>
        <v>975</v>
      </c>
      <c r="H1027" s="64">
        <v>71</v>
      </c>
      <c r="I1027" s="122">
        <v>710973553</v>
      </c>
      <c r="J1027" s="65" t="s">
        <v>1790</v>
      </c>
      <c r="K1027" s="121"/>
      <c r="L1027" s="103" t="s">
        <v>1774</v>
      </c>
      <c r="M1027" s="101" t="s">
        <v>1775</v>
      </c>
      <c r="N1027" s="65" t="s">
        <v>662</v>
      </c>
      <c r="O1027" s="64">
        <v>710780438</v>
      </c>
      <c r="P1027" s="94" t="s">
        <v>1776</v>
      </c>
      <c r="Q1027" s="90">
        <v>1</v>
      </c>
      <c r="X1027" s="65" t="s">
        <v>671</v>
      </c>
      <c r="Y1027" s="65">
        <f>SUMPRODUCT(('[2]Prog 89'!$C$5:$C$10000=A1027)*'[2]Prog 89'!$E$5:$F$10000)</f>
        <v>0</v>
      </c>
      <c r="Z1027" s="65">
        <f>SUMPRODUCT(('[2]Prog 89'!$C$5:$C$10000=A1027)*'[2]Prog 89'!$G$5:$H$10000)</f>
        <v>0</v>
      </c>
    </row>
    <row r="1028" spans="1:26" ht="12.75" customHeight="1" x14ac:dyDescent="0.25">
      <c r="A1028" s="64">
        <v>71307</v>
      </c>
      <c r="B1028" s="81">
        <f>VLOOKUP(A1028,'[2]Pop commune'!$A$4:$G$3833,7,FALSE)</f>
        <v>73.212121212121446</v>
      </c>
      <c r="C1028" s="82">
        <f>VLOOKUP(A1028,'[2]Pop commune'!$A$4:$H$3833,5,FALSE)</f>
        <v>48.808080808080959</v>
      </c>
      <c r="D1028" s="83">
        <f t="shared" si="31"/>
        <v>24.404040404040479</v>
      </c>
      <c r="E1028" s="83">
        <f>VLOOKUP(A1028,'[2]Pop commune'!$A$4:$G$3833,6,FALSE)</f>
        <v>24.404040404040479</v>
      </c>
      <c r="F1028" s="83">
        <f t="shared" si="32"/>
        <v>302.00000000000097</v>
      </c>
      <c r="G1028" s="83">
        <f>VLOOKUP(A1028,'[2]Pop commune'!$A$4:$G$3833,4,FALSE)</f>
        <v>302.00000000000097</v>
      </c>
      <c r="H1028" s="64">
        <v>71</v>
      </c>
      <c r="I1028" s="122">
        <v>710973553</v>
      </c>
      <c r="J1028" s="65" t="s">
        <v>1791</v>
      </c>
      <c r="K1028" s="121"/>
      <c r="L1028" s="103" t="s">
        <v>1774</v>
      </c>
      <c r="M1028" s="101" t="s">
        <v>1775</v>
      </c>
      <c r="N1028" s="65" t="s">
        <v>662</v>
      </c>
      <c r="O1028" s="64">
        <v>710780438</v>
      </c>
      <c r="P1028" s="94" t="s">
        <v>1776</v>
      </c>
      <c r="Q1028" s="90">
        <v>1</v>
      </c>
      <c r="X1028" s="65" t="s">
        <v>671</v>
      </c>
      <c r="Y1028" s="65">
        <f>SUMPRODUCT(('[2]Prog 89'!$C$5:$C$10000=A1028)*'[2]Prog 89'!$E$5:$F$10000)</f>
        <v>0</v>
      </c>
      <c r="Z1028" s="65">
        <f>SUMPRODUCT(('[2]Prog 89'!$C$5:$C$10000=A1028)*'[2]Prog 89'!$G$5:$H$10000)</f>
        <v>0</v>
      </c>
    </row>
    <row r="1029" spans="1:26" ht="12.75" customHeight="1" x14ac:dyDescent="0.25">
      <c r="A1029" s="64">
        <v>71337</v>
      </c>
      <c r="B1029" s="81">
        <f>VLOOKUP(A1029,'[2]Pop commune'!$A$4:$G$3833,7,FALSE)</f>
        <v>101</v>
      </c>
      <c r="C1029" s="82">
        <f>VLOOKUP(A1029,'[2]Pop commune'!$A$4:$H$3833,5,FALSE)</f>
        <v>69</v>
      </c>
      <c r="D1029" s="83">
        <f t="shared" ref="D1029:D1092" si="33">E1029/Q1029</f>
        <v>32</v>
      </c>
      <c r="E1029" s="83">
        <f>VLOOKUP(A1029,'[2]Pop commune'!$A$4:$G$3833,6,FALSE)</f>
        <v>32</v>
      </c>
      <c r="F1029" s="83">
        <f t="shared" ref="F1029:F1092" si="34">G1029/Q1029</f>
        <v>308</v>
      </c>
      <c r="G1029" s="83">
        <f>VLOOKUP(A1029,'[2]Pop commune'!$A$4:$G$3833,4,FALSE)</f>
        <v>308</v>
      </c>
      <c r="H1029" s="64">
        <v>71</v>
      </c>
      <c r="I1029" s="122">
        <v>710973553</v>
      </c>
      <c r="J1029" s="65" t="s">
        <v>1792</v>
      </c>
      <c r="K1029" s="121"/>
      <c r="L1029" s="103" t="s">
        <v>1781</v>
      </c>
      <c r="M1029" s="101" t="s">
        <v>1775</v>
      </c>
      <c r="N1029" s="65" t="s">
        <v>662</v>
      </c>
      <c r="O1029" s="64">
        <v>710780438</v>
      </c>
      <c r="P1029" s="94" t="s">
        <v>1776</v>
      </c>
      <c r="Q1029" s="90">
        <v>1</v>
      </c>
      <c r="X1029" s="65" t="s">
        <v>671</v>
      </c>
      <c r="Y1029" s="65">
        <f>SUMPRODUCT(('[2]Prog 89'!$C$5:$C$10000=A1029)*'[2]Prog 89'!$E$5:$F$10000)</f>
        <v>0</v>
      </c>
      <c r="Z1029" s="65">
        <f>SUMPRODUCT(('[2]Prog 89'!$C$5:$C$10000=A1029)*'[2]Prog 89'!$G$5:$H$10000)</f>
        <v>0</v>
      </c>
    </row>
    <row r="1030" spans="1:26" ht="12.75" customHeight="1" x14ac:dyDescent="0.25">
      <c r="A1030" s="64">
        <v>71393</v>
      </c>
      <c r="B1030" s="81">
        <f>VLOOKUP(A1030,'[2]Pop commune'!$A$4:$G$3833,7,FALSE)</f>
        <v>112.14876033057851</v>
      </c>
      <c r="C1030" s="82">
        <f>VLOOKUP(A1030,'[2]Pop commune'!$A$4:$H$3833,5,FALSE)</f>
        <v>84.84297520661157</v>
      </c>
      <c r="D1030" s="83">
        <f t="shared" si="33"/>
        <v>27.305785123966938</v>
      </c>
      <c r="E1030" s="83">
        <f>VLOOKUP(A1030,'[2]Pop commune'!$A$4:$G$3833,6,FALSE)</f>
        <v>27.305785123966938</v>
      </c>
      <c r="F1030" s="83">
        <f t="shared" si="34"/>
        <v>472</v>
      </c>
      <c r="G1030" s="83">
        <f>VLOOKUP(A1030,'[2]Pop commune'!$A$4:$G$3833,4,FALSE)</f>
        <v>472</v>
      </c>
      <c r="H1030" s="64">
        <v>71</v>
      </c>
      <c r="I1030" s="122">
        <v>710973553</v>
      </c>
      <c r="J1030" s="65" t="s">
        <v>1793</v>
      </c>
      <c r="K1030" s="121"/>
      <c r="L1030" s="103" t="s">
        <v>1781</v>
      </c>
      <c r="M1030" s="101" t="s">
        <v>1775</v>
      </c>
      <c r="N1030" s="65" t="s">
        <v>662</v>
      </c>
      <c r="O1030" s="64">
        <v>710780438</v>
      </c>
      <c r="P1030" s="94" t="s">
        <v>1776</v>
      </c>
      <c r="Q1030" s="90">
        <v>1</v>
      </c>
      <c r="X1030" s="65" t="s">
        <v>671</v>
      </c>
      <c r="Y1030" s="65">
        <f>SUMPRODUCT(('[2]Prog 89'!$C$5:$C$10000=A1030)*'[2]Prog 89'!$E$5:$F$10000)</f>
        <v>0</v>
      </c>
      <c r="Z1030" s="65">
        <f>SUMPRODUCT(('[2]Prog 89'!$C$5:$C$10000=A1030)*'[2]Prog 89'!$G$5:$H$10000)</f>
        <v>0</v>
      </c>
    </row>
    <row r="1031" spans="1:26" ht="12.75" customHeight="1" x14ac:dyDescent="0.25">
      <c r="A1031" s="64">
        <v>71399</v>
      </c>
      <c r="B1031" s="81">
        <f>VLOOKUP(A1031,'[2]Pop commune'!$A$4:$G$3833,7,FALSE)</f>
        <v>187.25343811394941</v>
      </c>
      <c r="C1031" s="82">
        <f>VLOOKUP(A1031,'[2]Pop commune'!$A$4:$H$3833,5,FALSE)</f>
        <v>95.662082514735033</v>
      </c>
      <c r="D1031" s="83">
        <f t="shared" si="33"/>
        <v>91.591355599214396</v>
      </c>
      <c r="E1031" s="83">
        <f>VLOOKUP(A1031,'[2]Pop commune'!$A$4:$G$3833,6,FALSE)</f>
        <v>91.591355599214396</v>
      </c>
      <c r="F1031" s="83">
        <f t="shared" si="34"/>
        <v>518.00000000000148</v>
      </c>
      <c r="G1031" s="83">
        <f>VLOOKUP(A1031,'[2]Pop commune'!$A$4:$G$3833,4,FALSE)</f>
        <v>518.00000000000148</v>
      </c>
      <c r="H1031" s="64">
        <v>71</v>
      </c>
      <c r="I1031" s="122">
        <v>710973553</v>
      </c>
      <c r="J1031" s="65" t="s">
        <v>1794</v>
      </c>
      <c r="K1031" s="121"/>
      <c r="L1031" s="103" t="s">
        <v>1781</v>
      </c>
      <c r="M1031" s="101" t="s">
        <v>1775</v>
      </c>
      <c r="N1031" s="65" t="s">
        <v>662</v>
      </c>
      <c r="O1031" s="64">
        <v>710780438</v>
      </c>
      <c r="P1031" s="94" t="s">
        <v>1776</v>
      </c>
      <c r="Q1031" s="90">
        <v>1</v>
      </c>
      <c r="X1031" s="65" t="s">
        <v>671</v>
      </c>
      <c r="Y1031" s="65">
        <f>SUMPRODUCT(('[2]Prog 89'!$C$5:$C$10000=A1031)*'[2]Prog 89'!$E$5:$F$10000)</f>
        <v>0</v>
      </c>
      <c r="Z1031" s="65">
        <f>SUMPRODUCT(('[2]Prog 89'!$C$5:$C$10000=A1031)*'[2]Prog 89'!$G$5:$H$10000)</f>
        <v>0</v>
      </c>
    </row>
    <row r="1032" spans="1:26" ht="12.75" customHeight="1" x14ac:dyDescent="0.25">
      <c r="A1032" s="64">
        <v>71406</v>
      </c>
      <c r="B1032" s="81">
        <f>VLOOKUP(A1032,'[2]Pop commune'!$A$4:$G$3833,7,FALSE)</f>
        <v>63.610389610389859</v>
      </c>
      <c r="C1032" s="82">
        <f>VLOOKUP(A1032,'[2]Pop commune'!$A$4:$H$3833,5,FALSE)</f>
        <v>35.909090909091049</v>
      </c>
      <c r="D1032" s="83">
        <f t="shared" si="33"/>
        <v>27.701298701298811</v>
      </c>
      <c r="E1032" s="83">
        <f>VLOOKUP(A1032,'[2]Pop commune'!$A$4:$G$3833,6,FALSE)</f>
        <v>27.701298701298811</v>
      </c>
      <c r="F1032" s="83">
        <f t="shared" si="34"/>
        <v>158.00000000000065</v>
      </c>
      <c r="G1032" s="83">
        <f>VLOOKUP(A1032,'[2]Pop commune'!$A$4:$G$3833,4,FALSE)</f>
        <v>158.00000000000065</v>
      </c>
      <c r="H1032" s="64">
        <v>71</v>
      </c>
      <c r="I1032" s="122">
        <v>710973553</v>
      </c>
      <c r="J1032" s="65" t="s">
        <v>1795</v>
      </c>
      <c r="K1032" s="121"/>
      <c r="L1032" s="103" t="s">
        <v>1781</v>
      </c>
      <c r="M1032" s="101" t="s">
        <v>1775</v>
      </c>
      <c r="N1032" s="65" t="s">
        <v>662</v>
      </c>
      <c r="O1032" s="64">
        <v>710780438</v>
      </c>
      <c r="P1032" s="94" t="s">
        <v>1776</v>
      </c>
      <c r="Q1032" s="90">
        <v>1</v>
      </c>
      <c r="X1032" s="65" t="s">
        <v>671</v>
      </c>
      <c r="Y1032" s="65">
        <f>SUMPRODUCT(('[2]Prog 89'!$C$5:$C$10000=A1032)*'[2]Prog 89'!$E$5:$F$10000)</f>
        <v>0</v>
      </c>
      <c r="Z1032" s="65">
        <f>SUMPRODUCT(('[2]Prog 89'!$C$5:$C$10000=A1032)*'[2]Prog 89'!$G$5:$H$10000)</f>
        <v>0</v>
      </c>
    </row>
    <row r="1033" spans="1:26" ht="12.75" customHeight="1" x14ac:dyDescent="0.25">
      <c r="A1033" s="64">
        <v>71415</v>
      </c>
      <c r="B1033" s="81">
        <f>VLOOKUP(A1033,'[2]Pop commune'!$A$4:$G$3833,7,FALSE)</f>
        <v>40</v>
      </c>
      <c r="C1033" s="82">
        <f>VLOOKUP(A1033,'[2]Pop commune'!$A$4:$H$3833,5,FALSE)</f>
        <v>27</v>
      </c>
      <c r="D1033" s="83">
        <f t="shared" si="33"/>
        <v>13</v>
      </c>
      <c r="E1033" s="83">
        <f>VLOOKUP(A1033,'[2]Pop commune'!$A$4:$G$3833,6,FALSE)</f>
        <v>13</v>
      </c>
      <c r="F1033" s="83">
        <f t="shared" si="34"/>
        <v>120</v>
      </c>
      <c r="G1033" s="83">
        <f>VLOOKUP(A1033,'[2]Pop commune'!$A$4:$G$3833,4,FALSE)</f>
        <v>120</v>
      </c>
      <c r="H1033" s="64">
        <v>71</v>
      </c>
      <c r="I1033" s="122">
        <v>710973553</v>
      </c>
      <c r="J1033" s="65" t="s">
        <v>1796</v>
      </c>
      <c r="K1033" s="121"/>
      <c r="L1033" s="103" t="s">
        <v>1781</v>
      </c>
      <c r="M1033" s="101" t="s">
        <v>1775</v>
      </c>
      <c r="N1033" s="65" t="s">
        <v>662</v>
      </c>
      <c r="O1033" s="64">
        <v>710780438</v>
      </c>
      <c r="P1033" s="94" t="s">
        <v>1776</v>
      </c>
      <c r="Q1033" s="90">
        <v>1</v>
      </c>
      <c r="X1033" s="65" t="s">
        <v>671</v>
      </c>
      <c r="Y1033" s="65">
        <f>SUMPRODUCT(('[2]Prog 89'!$C$5:$C$10000=A1033)*'[2]Prog 89'!$E$5:$F$10000)</f>
        <v>0</v>
      </c>
      <c r="Z1033" s="65">
        <f>SUMPRODUCT(('[2]Prog 89'!$C$5:$C$10000=A1033)*'[2]Prog 89'!$G$5:$H$10000)</f>
        <v>0</v>
      </c>
    </row>
    <row r="1034" spans="1:26" ht="12.75" customHeight="1" x14ac:dyDescent="0.25">
      <c r="A1034" s="64">
        <v>71434</v>
      </c>
      <c r="B1034" s="81">
        <f>VLOOKUP(A1034,'[2]Pop commune'!$A$4:$G$3833,7,FALSE)</f>
        <v>91.76</v>
      </c>
      <c r="C1034" s="82">
        <f>VLOOKUP(A1034,'[2]Pop commune'!$A$4:$H$3833,5,FALSE)</f>
        <v>62.16</v>
      </c>
      <c r="D1034" s="83">
        <f t="shared" si="33"/>
        <v>29.600000000000012</v>
      </c>
      <c r="E1034" s="83">
        <f>VLOOKUP(A1034,'[2]Pop commune'!$A$4:$G$3833,6,FALSE)</f>
        <v>29.600000000000012</v>
      </c>
      <c r="F1034" s="83">
        <f t="shared" si="34"/>
        <v>296</v>
      </c>
      <c r="G1034" s="83">
        <f>VLOOKUP(A1034,'[2]Pop commune'!$A$4:$G$3833,4,FALSE)</f>
        <v>296</v>
      </c>
      <c r="H1034" s="64">
        <v>71</v>
      </c>
      <c r="I1034" s="122">
        <v>710973553</v>
      </c>
      <c r="J1034" s="65" t="s">
        <v>1797</v>
      </c>
      <c r="K1034" s="121"/>
      <c r="L1034" s="103" t="s">
        <v>1781</v>
      </c>
      <c r="M1034" s="101" t="s">
        <v>1775</v>
      </c>
      <c r="N1034" s="65" t="s">
        <v>662</v>
      </c>
      <c r="O1034" s="64">
        <v>710780438</v>
      </c>
      <c r="P1034" s="94" t="s">
        <v>1776</v>
      </c>
      <c r="Q1034" s="90">
        <v>1</v>
      </c>
      <c r="X1034" s="65" t="s">
        <v>671</v>
      </c>
      <c r="Y1034" s="65">
        <f>SUMPRODUCT(('[2]Prog 89'!$C$5:$C$10000=A1034)*'[2]Prog 89'!$E$5:$F$10000)</f>
        <v>0</v>
      </c>
      <c r="Z1034" s="65">
        <f>SUMPRODUCT(('[2]Prog 89'!$C$5:$C$10000=A1034)*'[2]Prog 89'!$G$5:$H$10000)</f>
        <v>0</v>
      </c>
    </row>
    <row r="1035" spans="1:26" ht="12.75" customHeight="1" x14ac:dyDescent="0.25">
      <c r="A1035" s="64">
        <v>71453</v>
      </c>
      <c r="B1035" s="81">
        <f>VLOOKUP(A1035,'[2]Pop commune'!$A$4:$G$3833,7,FALSE)</f>
        <v>82</v>
      </c>
      <c r="C1035" s="82">
        <f>VLOOKUP(A1035,'[2]Pop commune'!$A$4:$H$3833,5,FALSE)</f>
        <v>57</v>
      </c>
      <c r="D1035" s="83">
        <f t="shared" si="33"/>
        <v>25</v>
      </c>
      <c r="E1035" s="83">
        <f>VLOOKUP(A1035,'[2]Pop commune'!$A$4:$G$3833,6,FALSE)</f>
        <v>25</v>
      </c>
      <c r="F1035" s="83">
        <f t="shared" si="34"/>
        <v>250</v>
      </c>
      <c r="G1035" s="83">
        <f>VLOOKUP(A1035,'[2]Pop commune'!$A$4:$G$3833,4,FALSE)</f>
        <v>250</v>
      </c>
      <c r="H1035" s="64">
        <v>71</v>
      </c>
      <c r="I1035" s="122">
        <v>710973553</v>
      </c>
      <c r="J1035" s="65" t="s">
        <v>1798</v>
      </c>
      <c r="K1035" s="121"/>
      <c r="L1035" s="103" t="s">
        <v>1774</v>
      </c>
      <c r="M1035" s="101" t="s">
        <v>1775</v>
      </c>
      <c r="N1035" s="65" t="s">
        <v>662</v>
      </c>
      <c r="O1035" s="64">
        <v>710780438</v>
      </c>
      <c r="P1035" s="94" t="s">
        <v>1776</v>
      </c>
      <c r="Q1035" s="90">
        <v>1</v>
      </c>
      <c r="X1035" s="65" t="s">
        <v>671</v>
      </c>
      <c r="Y1035" s="65">
        <f>SUMPRODUCT(('[2]Prog 89'!$C$5:$C$10000=A1035)*'[2]Prog 89'!$E$5:$F$10000)</f>
        <v>0</v>
      </c>
      <c r="Z1035" s="65">
        <f>SUMPRODUCT(('[2]Prog 89'!$C$5:$C$10000=A1035)*'[2]Prog 89'!$G$5:$H$10000)</f>
        <v>0</v>
      </c>
    </row>
    <row r="1036" spans="1:26" ht="12.75" customHeight="1" x14ac:dyDescent="0.25">
      <c r="A1036" s="64">
        <v>71500</v>
      </c>
      <c r="B1036" s="81">
        <f>VLOOKUP(A1036,'[2]Pop commune'!$A$4:$G$3833,7,FALSE)</f>
        <v>47</v>
      </c>
      <c r="C1036" s="82">
        <f>VLOOKUP(A1036,'[2]Pop commune'!$A$4:$H$3833,5,FALSE)</f>
        <v>28</v>
      </c>
      <c r="D1036" s="83">
        <f t="shared" si="33"/>
        <v>19</v>
      </c>
      <c r="E1036" s="83">
        <f>VLOOKUP(A1036,'[2]Pop commune'!$A$4:$G$3833,6,FALSE)</f>
        <v>19</v>
      </c>
      <c r="F1036" s="83">
        <f t="shared" si="34"/>
        <v>124</v>
      </c>
      <c r="G1036" s="83">
        <f>VLOOKUP(A1036,'[2]Pop commune'!$A$4:$G$3833,4,FALSE)</f>
        <v>124</v>
      </c>
      <c r="H1036" s="64">
        <v>71</v>
      </c>
      <c r="I1036" s="122">
        <v>710973553</v>
      </c>
      <c r="J1036" s="65" t="s">
        <v>1799</v>
      </c>
      <c r="K1036" s="121"/>
      <c r="L1036" s="73" t="s">
        <v>1781</v>
      </c>
      <c r="M1036" s="101" t="s">
        <v>1775</v>
      </c>
      <c r="N1036" s="65" t="s">
        <v>662</v>
      </c>
      <c r="O1036" s="64">
        <v>710780438</v>
      </c>
      <c r="P1036" s="94" t="s">
        <v>1776</v>
      </c>
      <c r="Q1036" s="90">
        <v>1</v>
      </c>
      <c r="X1036" s="65" t="s">
        <v>671</v>
      </c>
      <c r="Y1036" s="65">
        <f>SUMPRODUCT(('[2]Prog 89'!$C$5:$C$10000=A1036)*'[2]Prog 89'!$E$5:$F$10000)</f>
        <v>0</v>
      </c>
      <c r="Z1036" s="65">
        <f>SUMPRODUCT(('[2]Prog 89'!$C$5:$C$10000=A1036)*'[2]Prog 89'!$G$5:$H$10000)</f>
        <v>0</v>
      </c>
    </row>
    <row r="1037" spans="1:26" ht="12.75" customHeight="1" x14ac:dyDescent="0.25">
      <c r="A1037" s="64">
        <v>71510</v>
      </c>
      <c r="B1037" s="81">
        <f>VLOOKUP(A1037,'[2]Pop commune'!$A$4:$G$3833,7,FALSE)</f>
        <v>280</v>
      </c>
      <c r="C1037" s="82">
        <f>VLOOKUP(A1037,'[2]Pop commune'!$A$4:$H$3833,5,FALSE)</f>
        <v>128</v>
      </c>
      <c r="D1037" s="83">
        <f t="shared" si="33"/>
        <v>152</v>
      </c>
      <c r="E1037" s="83">
        <f>VLOOKUP(A1037,'[2]Pop commune'!$A$4:$G$3833,6,FALSE)</f>
        <v>152</v>
      </c>
      <c r="F1037" s="83">
        <f t="shared" si="34"/>
        <v>653</v>
      </c>
      <c r="G1037" s="83">
        <f>VLOOKUP(A1037,'[2]Pop commune'!$A$4:$G$3833,4,FALSE)</f>
        <v>653</v>
      </c>
      <c r="H1037" s="64">
        <v>71</v>
      </c>
      <c r="I1037" s="122">
        <v>710973553</v>
      </c>
      <c r="J1037" s="65" t="s">
        <v>1800</v>
      </c>
      <c r="K1037" s="121"/>
      <c r="L1037" s="73" t="s">
        <v>1781</v>
      </c>
      <c r="M1037" s="101" t="s">
        <v>1775</v>
      </c>
      <c r="N1037" s="65" t="s">
        <v>662</v>
      </c>
      <c r="O1037" s="64">
        <v>710780438</v>
      </c>
      <c r="P1037" s="94" t="s">
        <v>1776</v>
      </c>
      <c r="Q1037" s="90">
        <v>1</v>
      </c>
      <c r="X1037" s="65" t="s">
        <v>671</v>
      </c>
      <c r="Y1037" s="65">
        <f>SUMPRODUCT(('[2]Prog 89'!$C$5:$C$10000=A1037)*'[2]Prog 89'!$E$5:$F$10000)</f>
        <v>0</v>
      </c>
      <c r="Z1037" s="65">
        <f>SUMPRODUCT(('[2]Prog 89'!$C$5:$C$10000=A1037)*'[2]Prog 89'!$G$5:$H$10000)</f>
        <v>0</v>
      </c>
    </row>
    <row r="1038" spans="1:26" ht="12.75" customHeight="1" x14ac:dyDescent="0.25">
      <c r="A1038" s="64">
        <v>71554</v>
      </c>
      <c r="B1038" s="81">
        <f>VLOOKUP(A1038,'[2]Pop commune'!$A$4:$G$3833,7,FALSE)</f>
        <v>47</v>
      </c>
      <c r="C1038" s="82">
        <f>VLOOKUP(A1038,'[2]Pop commune'!$A$4:$H$3833,5,FALSE)</f>
        <v>29</v>
      </c>
      <c r="D1038" s="83">
        <f t="shared" si="33"/>
        <v>18</v>
      </c>
      <c r="E1038" s="83">
        <f>VLOOKUP(A1038,'[2]Pop commune'!$A$4:$G$3833,6,FALSE)</f>
        <v>18</v>
      </c>
      <c r="F1038" s="83">
        <f t="shared" si="34"/>
        <v>125</v>
      </c>
      <c r="G1038" s="83">
        <f>VLOOKUP(A1038,'[2]Pop commune'!$A$4:$G$3833,4,FALSE)</f>
        <v>125</v>
      </c>
      <c r="H1038" s="64">
        <v>71</v>
      </c>
      <c r="I1038" s="122">
        <v>710973553</v>
      </c>
      <c r="J1038" s="65" t="s">
        <v>1801</v>
      </c>
      <c r="K1038" s="121"/>
      <c r="L1038" s="73" t="s">
        <v>1781</v>
      </c>
      <c r="M1038" s="101" t="s">
        <v>1775</v>
      </c>
      <c r="N1038" s="65" t="s">
        <v>662</v>
      </c>
      <c r="O1038" s="64">
        <v>710780438</v>
      </c>
      <c r="P1038" s="94" t="s">
        <v>1776</v>
      </c>
      <c r="Q1038" s="90">
        <v>1</v>
      </c>
      <c r="X1038" s="65" t="s">
        <v>671</v>
      </c>
      <c r="Y1038" s="65">
        <f>SUMPRODUCT(('[2]Prog 89'!$C$5:$C$10000=A1038)*'[2]Prog 89'!$E$5:$F$10000)</f>
        <v>0</v>
      </c>
      <c r="Z1038" s="65">
        <f>SUMPRODUCT(('[2]Prog 89'!$C$5:$C$10000=A1038)*'[2]Prog 89'!$G$5:$H$10000)</f>
        <v>0</v>
      </c>
    </row>
    <row r="1039" spans="1:26" ht="12.75" customHeight="1" x14ac:dyDescent="0.25">
      <c r="A1039" s="64">
        <v>71581</v>
      </c>
      <c r="B1039" s="81">
        <f>VLOOKUP(A1039,'[2]Pop commune'!$A$4:$G$3833,7,FALSE)</f>
        <v>64.488188976377984</v>
      </c>
      <c r="C1039" s="82">
        <f>VLOOKUP(A1039,'[2]Pop commune'!$A$4:$H$3833,5,FALSE)</f>
        <v>39.685039370078762</v>
      </c>
      <c r="D1039" s="83">
        <f t="shared" si="33"/>
        <v>24.803149606299225</v>
      </c>
      <c r="E1039" s="83">
        <f>VLOOKUP(A1039,'[2]Pop commune'!$A$4:$G$3833,6,FALSE)</f>
        <v>24.803149606299225</v>
      </c>
      <c r="F1039" s="83">
        <f t="shared" si="34"/>
        <v>252</v>
      </c>
      <c r="G1039" s="83">
        <f>VLOOKUP(A1039,'[2]Pop commune'!$A$4:$G$3833,4,FALSE)</f>
        <v>252</v>
      </c>
      <c r="H1039" s="64">
        <v>71</v>
      </c>
      <c r="I1039" s="122">
        <v>710973553</v>
      </c>
      <c r="J1039" s="65" t="s">
        <v>1802</v>
      </c>
      <c r="K1039" s="121"/>
      <c r="L1039" s="73" t="s">
        <v>1774</v>
      </c>
      <c r="M1039" s="101" t="s">
        <v>1775</v>
      </c>
      <c r="N1039" s="65" t="s">
        <v>662</v>
      </c>
      <c r="O1039" s="64">
        <v>710780438</v>
      </c>
      <c r="P1039" s="94" t="s">
        <v>1776</v>
      </c>
      <c r="Q1039" s="90">
        <v>1</v>
      </c>
      <c r="X1039" s="65" t="s">
        <v>671</v>
      </c>
      <c r="Y1039" s="65">
        <f>SUMPRODUCT(('[2]Prog 89'!$C$5:$C$10000=A1039)*'[2]Prog 89'!$E$5:$F$10000)</f>
        <v>0</v>
      </c>
      <c r="Z1039" s="65">
        <f>SUMPRODUCT(('[2]Prog 89'!$C$5:$C$10000=A1039)*'[2]Prog 89'!$G$5:$H$10000)</f>
        <v>0</v>
      </c>
    </row>
    <row r="1040" spans="1:26" ht="12.75" customHeight="1" x14ac:dyDescent="0.25">
      <c r="A1040" s="64">
        <v>89002</v>
      </c>
      <c r="B1040" s="81">
        <f>VLOOKUP(A1040,'[2]Pop commune'!$A$4:$G$3833,7,FALSE)</f>
        <v>19</v>
      </c>
      <c r="C1040" s="82">
        <f>VLOOKUP(A1040,'[2]Pop commune'!$A$4:$H$3833,5,FALSE)</f>
        <v>8</v>
      </c>
      <c r="D1040" s="83">
        <f t="shared" si="33"/>
        <v>11</v>
      </c>
      <c r="E1040" s="83">
        <f>VLOOKUP(A1040,'[2]Pop commune'!$A$4:$G$3833,6,FALSE)</f>
        <v>11</v>
      </c>
      <c r="F1040" s="83">
        <f t="shared" si="34"/>
        <v>74</v>
      </c>
      <c r="G1040" s="83">
        <f>VLOOKUP(A1040,'[2]Pop commune'!$A$4:$G$3833,4,FALSE)</f>
        <v>74</v>
      </c>
      <c r="H1040" s="64">
        <v>89</v>
      </c>
      <c r="I1040" s="122">
        <v>890971989</v>
      </c>
      <c r="J1040" s="65" t="s">
        <v>1803</v>
      </c>
      <c r="K1040" s="121" t="s">
        <v>4774</v>
      </c>
      <c r="L1040" s="103" t="s">
        <v>1804</v>
      </c>
      <c r="M1040" s="101" t="s">
        <v>222</v>
      </c>
      <c r="N1040" s="65" t="s">
        <v>662</v>
      </c>
      <c r="O1040" s="64">
        <v>890000433</v>
      </c>
      <c r="P1040" s="94" t="s">
        <v>428</v>
      </c>
      <c r="Q1040" s="90">
        <v>1</v>
      </c>
      <c r="R1040" s="65">
        <v>73</v>
      </c>
      <c r="S1040" s="65">
        <v>73</v>
      </c>
      <c r="T1040" s="65">
        <v>3</v>
      </c>
      <c r="U1040" s="65">
        <v>3</v>
      </c>
      <c r="X1040" s="65" t="s">
        <v>671</v>
      </c>
      <c r="Y1040" s="65">
        <f>SUMPRODUCT(('[2]Prog 89'!$C$5:$C$10000=A1040)*'[2]Prog 89'!$E$5:$F$10000)</f>
        <v>0</v>
      </c>
      <c r="Z1040" s="65">
        <f>SUMPRODUCT(('[2]Prog 89'!$C$5:$C$10000=A1040)*'[2]Prog 89'!$G$5:$H$10000)</f>
        <v>0</v>
      </c>
    </row>
    <row r="1041" spans="1:26" ht="12.75" customHeight="1" x14ac:dyDescent="0.25">
      <c r="A1041" s="64">
        <v>89004</v>
      </c>
      <c r="B1041" s="81">
        <f>VLOOKUP(A1041,'[2]Pop commune'!$A$4:$G$3833,7,FALSE)</f>
        <v>86.015936254980105</v>
      </c>
      <c r="C1041" s="82">
        <f>VLOOKUP(A1041,'[2]Pop commune'!$A$4:$H$3833,5,FALSE)</f>
        <v>45.5378486055777</v>
      </c>
      <c r="D1041" s="83">
        <f t="shared" si="33"/>
        <v>40.478087649402404</v>
      </c>
      <c r="E1041" s="83">
        <f>VLOOKUP(A1041,'[2]Pop commune'!$A$4:$G$3833,6,FALSE)</f>
        <v>40.478087649402404</v>
      </c>
      <c r="F1041" s="83">
        <f t="shared" si="34"/>
        <v>254</v>
      </c>
      <c r="G1041" s="83">
        <f>VLOOKUP(A1041,'[2]Pop commune'!$A$4:$G$3833,4,FALSE)</f>
        <v>254</v>
      </c>
      <c r="H1041" s="64">
        <v>89</v>
      </c>
      <c r="I1041" s="122">
        <v>890971989</v>
      </c>
      <c r="J1041" s="65" t="s">
        <v>1805</v>
      </c>
      <c r="K1041" s="121"/>
      <c r="L1041" s="103" t="s">
        <v>1806</v>
      </c>
      <c r="M1041" s="101" t="s">
        <v>222</v>
      </c>
      <c r="N1041" s="65" t="s">
        <v>662</v>
      </c>
      <c r="O1041" s="64">
        <v>890000433</v>
      </c>
      <c r="P1041" s="94" t="s">
        <v>428</v>
      </c>
      <c r="Q1041" s="90">
        <v>1</v>
      </c>
      <c r="X1041" s="65" t="s">
        <v>671</v>
      </c>
      <c r="Y1041" s="65">
        <f>SUMPRODUCT(('[2]Prog 89'!$C$5:$C$10000=A1041)*'[2]Prog 89'!$E$5:$F$10000)</f>
        <v>1</v>
      </c>
      <c r="Z1041" s="65">
        <f>SUMPRODUCT(('[2]Prog 89'!$C$5:$C$10000=A1041)*'[2]Prog 89'!$G$5:$H$10000)</f>
        <v>2</v>
      </c>
    </row>
    <row r="1042" spans="1:26" ht="12.75" customHeight="1" x14ac:dyDescent="0.25">
      <c r="A1042" s="64">
        <v>89005</v>
      </c>
      <c r="B1042" s="81">
        <f>VLOOKUP(A1042,'[2]Pop commune'!$A$4:$G$3833,7,FALSE)</f>
        <v>431.92176349579847</v>
      </c>
      <c r="C1042" s="82">
        <f>VLOOKUP(A1042,'[2]Pop commune'!$A$4:$H$3833,5,FALSE)</f>
        <v>210.81728510697161</v>
      </c>
      <c r="D1042" s="83">
        <f t="shared" si="33"/>
        <v>221.10447838882686</v>
      </c>
      <c r="E1042" s="83">
        <f>VLOOKUP(A1042,'[2]Pop commune'!$A$4:$G$3833,6,FALSE)</f>
        <v>221.10447838882686</v>
      </c>
      <c r="F1042" s="83">
        <f t="shared" si="34"/>
        <v>957.99999999999795</v>
      </c>
      <c r="G1042" s="83">
        <f>VLOOKUP(A1042,'[2]Pop commune'!$A$4:$G$3833,4,FALSE)</f>
        <v>957.99999999999795</v>
      </c>
      <c r="H1042" s="64">
        <v>89</v>
      </c>
      <c r="I1042" s="122">
        <v>890971989</v>
      </c>
      <c r="J1042" s="65" t="s">
        <v>1807</v>
      </c>
      <c r="K1042" s="121"/>
      <c r="L1042" s="103" t="s">
        <v>1806</v>
      </c>
      <c r="M1042" s="101" t="s">
        <v>222</v>
      </c>
      <c r="N1042" s="65" t="s">
        <v>662</v>
      </c>
      <c r="O1042" s="64">
        <v>890000433</v>
      </c>
      <c r="P1042" s="94" t="s">
        <v>428</v>
      </c>
      <c r="Q1042" s="90">
        <v>1</v>
      </c>
      <c r="X1042" s="65" t="s">
        <v>671</v>
      </c>
      <c r="Y1042" s="65">
        <f>SUMPRODUCT(('[2]Prog 89'!$C$5:$C$10000=A1042)*'[2]Prog 89'!$E$5:$F$10000)</f>
        <v>0</v>
      </c>
      <c r="Z1042" s="65">
        <f>SUMPRODUCT(('[2]Prog 89'!$C$5:$C$10000=A1042)*'[2]Prog 89'!$G$5:$H$10000)</f>
        <v>13</v>
      </c>
    </row>
    <row r="1043" spans="1:26" ht="12.75" customHeight="1" x14ac:dyDescent="0.25">
      <c r="A1043" s="64">
        <v>89006</v>
      </c>
      <c r="B1043" s="81">
        <f>VLOOKUP(A1043,'[2]Pop commune'!$A$4:$G$3833,7,FALSE)</f>
        <v>74.817679558011335</v>
      </c>
      <c r="C1043" s="82">
        <f>VLOOKUP(A1043,'[2]Pop commune'!$A$4:$H$3833,5,FALSE)</f>
        <v>52.57458563535932</v>
      </c>
      <c r="D1043" s="83">
        <f t="shared" si="33"/>
        <v>22.243093922652019</v>
      </c>
      <c r="E1043" s="83">
        <f>VLOOKUP(A1043,'[2]Pop commune'!$A$4:$G$3833,6,FALSE)</f>
        <v>22.243093922652019</v>
      </c>
      <c r="F1043" s="83">
        <f t="shared" si="34"/>
        <v>183.00000000000071</v>
      </c>
      <c r="G1043" s="83">
        <f>VLOOKUP(A1043,'[2]Pop commune'!$A$4:$G$3833,4,FALSE)</f>
        <v>183.00000000000071</v>
      </c>
      <c r="H1043" s="64">
        <v>89</v>
      </c>
      <c r="I1043" s="122">
        <v>890971989</v>
      </c>
      <c r="J1043" s="65" t="s">
        <v>1808</v>
      </c>
      <c r="K1043" s="121"/>
      <c r="L1043" s="103" t="s">
        <v>1806</v>
      </c>
      <c r="M1043" s="101" t="s">
        <v>222</v>
      </c>
      <c r="N1043" s="65" t="s">
        <v>662</v>
      </c>
      <c r="O1043" s="64">
        <v>890000433</v>
      </c>
      <c r="P1043" s="94" t="s">
        <v>428</v>
      </c>
      <c r="Q1043" s="90">
        <v>1</v>
      </c>
      <c r="X1043" s="65" t="s">
        <v>671</v>
      </c>
      <c r="Y1043" s="65">
        <f>SUMPRODUCT(('[2]Prog 89'!$C$5:$C$10000=A1043)*'[2]Prog 89'!$E$5:$F$10000)</f>
        <v>0</v>
      </c>
      <c r="Z1043" s="65">
        <f>SUMPRODUCT(('[2]Prog 89'!$C$5:$C$10000=A1043)*'[2]Prog 89'!$G$5:$H$10000)</f>
        <v>6</v>
      </c>
    </row>
    <row r="1044" spans="1:26" ht="12.75" customHeight="1" x14ac:dyDescent="0.25">
      <c r="A1044" s="64">
        <v>89010</v>
      </c>
      <c r="B1044" s="81">
        <f>VLOOKUP(A1044,'[2]Pop commune'!$A$4:$G$3833,7,FALSE)</f>
        <v>99</v>
      </c>
      <c r="C1044" s="82">
        <f>VLOOKUP(A1044,'[2]Pop commune'!$A$4:$H$3833,5,FALSE)</f>
        <v>56</v>
      </c>
      <c r="D1044" s="83">
        <f t="shared" si="33"/>
        <v>43</v>
      </c>
      <c r="E1044" s="83">
        <f>VLOOKUP(A1044,'[2]Pop commune'!$A$4:$G$3833,6,FALSE)</f>
        <v>43</v>
      </c>
      <c r="F1044" s="83">
        <f t="shared" si="34"/>
        <v>236</v>
      </c>
      <c r="G1044" s="83">
        <f>VLOOKUP(A1044,'[2]Pop commune'!$A$4:$G$3833,4,FALSE)</f>
        <v>236</v>
      </c>
      <c r="H1044" s="64">
        <v>89</v>
      </c>
      <c r="I1044" s="122">
        <v>890971989</v>
      </c>
      <c r="J1044" s="65" t="s">
        <v>1809</v>
      </c>
      <c r="K1044" s="121"/>
      <c r="L1044" s="103" t="s">
        <v>1810</v>
      </c>
      <c r="M1044" s="101" t="s">
        <v>222</v>
      </c>
      <c r="N1044" s="65" t="s">
        <v>662</v>
      </c>
      <c r="O1044" s="64">
        <v>890000433</v>
      </c>
      <c r="P1044" s="94" t="s">
        <v>428</v>
      </c>
      <c r="Q1044" s="90">
        <v>1</v>
      </c>
      <c r="X1044" s="65" t="s">
        <v>671</v>
      </c>
      <c r="Y1044" s="65">
        <f>SUMPRODUCT(('[2]Prog 89'!$C$5:$C$10000=A1044)*'[2]Prog 89'!$E$5:$F$10000)</f>
        <v>0</v>
      </c>
      <c r="Z1044" s="65">
        <f>SUMPRODUCT(('[2]Prog 89'!$C$5:$C$10000=A1044)*'[2]Prog 89'!$G$5:$H$10000)</f>
        <v>2</v>
      </c>
    </row>
    <row r="1045" spans="1:26" ht="12.75" customHeight="1" x14ac:dyDescent="0.25">
      <c r="A1045" s="64">
        <v>89016</v>
      </c>
      <c r="B1045" s="81">
        <f>VLOOKUP(A1045,'[2]Pop commune'!$A$4:$G$3833,7,FALSE)</f>
        <v>29</v>
      </c>
      <c r="C1045" s="82">
        <f>VLOOKUP(A1045,'[2]Pop commune'!$A$4:$H$3833,5,FALSE)</f>
        <v>15</v>
      </c>
      <c r="D1045" s="83">
        <f t="shared" si="33"/>
        <v>14</v>
      </c>
      <c r="E1045" s="83">
        <f>VLOOKUP(A1045,'[2]Pop commune'!$A$4:$G$3833,6,FALSE)</f>
        <v>14</v>
      </c>
      <c r="F1045" s="83">
        <f t="shared" si="34"/>
        <v>89</v>
      </c>
      <c r="G1045" s="83">
        <f>VLOOKUP(A1045,'[2]Pop commune'!$A$4:$G$3833,4,FALSE)</f>
        <v>89</v>
      </c>
      <c r="H1045" s="64">
        <v>89</v>
      </c>
      <c r="I1045" s="122">
        <v>890971989</v>
      </c>
      <c r="J1045" s="65" t="s">
        <v>1811</v>
      </c>
      <c r="K1045" s="121"/>
      <c r="L1045" s="103" t="s">
        <v>1806</v>
      </c>
      <c r="M1045" s="101" t="s">
        <v>222</v>
      </c>
      <c r="N1045" s="65" t="s">
        <v>662</v>
      </c>
      <c r="O1045" s="64">
        <v>890000433</v>
      </c>
      <c r="P1045" s="94" t="s">
        <v>428</v>
      </c>
      <c r="Q1045" s="90">
        <v>1</v>
      </c>
      <c r="X1045" s="65" t="s">
        <v>671</v>
      </c>
      <c r="Y1045" s="65">
        <f>SUMPRODUCT(('[2]Prog 89'!$C$5:$C$10000=A1045)*'[2]Prog 89'!$E$5:$F$10000)</f>
        <v>0</v>
      </c>
      <c r="Z1045" s="65">
        <f>SUMPRODUCT(('[2]Prog 89'!$C$5:$C$10000=A1045)*'[2]Prog 89'!$G$5:$H$10000)</f>
        <v>0</v>
      </c>
    </row>
    <row r="1046" spans="1:26" ht="12.75" customHeight="1" x14ac:dyDescent="0.25">
      <c r="A1046" s="64">
        <v>89017</v>
      </c>
      <c r="B1046" s="81">
        <f>VLOOKUP(A1046,'[2]Pop commune'!$A$4:$G$3833,7,FALSE)</f>
        <v>86.540284360189659</v>
      </c>
      <c r="C1046" s="82">
        <f>VLOOKUP(A1046,'[2]Pop commune'!$A$4:$H$3833,5,FALSE)</f>
        <v>47.96208530805692</v>
      </c>
      <c r="D1046" s="83">
        <f t="shared" si="33"/>
        <v>38.578199052132739</v>
      </c>
      <c r="E1046" s="83">
        <f>VLOOKUP(A1046,'[2]Pop commune'!$A$4:$G$3833,6,FALSE)</f>
        <v>38.578199052132739</v>
      </c>
      <c r="F1046" s="83">
        <f t="shared" si="34"/>
        <v>220</v>
      </c>
      <c r="G1046" s="83">
        <f>VLOOKUP(A1046,'[2]Pop commune'!$A$4:$G$3833,4,FALSE)</f>
        <v>220</v>
      </c>
      <c r="H1046" s="64">
        <v>89</v>
      </c>
      <c r="I1046" s="122">
        <v>890971989</v>
      </c>
      <c r="J1046" s="65" t="s">
        <v>1812</v>
      </c>
      <c r="K1046" s="121"/>
      <c r="L1046" s="103" t="s">
        <v>1806</v>
      </c>
      <c r="M1046" s="101" t="s">
        <v>222</v>
      </c>
      <c r="N1046" s="65" t="s">
        <v>662</v>
      </c>
      <c r="O1046" s="64">
        <v>890000433</v>
      </c>
      <c r="P1046" s="94" t="s">
        <v>428</v>
      </c>
      <c r="Q1046" s="90">
        <v>1</v>
      </c>
      <c r="X1046" s="65" t="s">
        <v>671</v>
      </c>
      <c r="Y1046" s="65">
        <f>SUMPRODUCT(('[2]Prog 89'!$C$5:$C$10000=A1046)*'[2]Prog 89'!$E$5:$F$10000)</f>
        <v>0</v>
      </c>
      <c r="Z1046" s="65">
        <f>SUMPRODUCT(('[2]Prog 89'!$C$5:$C$10000=A1046)*'[2]Prog 89'!$G$5:$H$10000)</f>
        <v>7</v>
      </c>
    </row>
    <row r="1047" spans="1:26" ht="12.75" customHeight="1" x14ac:dyDescent="0.25">
      <c r="A1047" s="64">
        <v>89019</v>
      </c>
      <c r="B1047" s="81">
        <f>VLOOKUP(A1047,'[2]Pop commune'!$A$4:$G$3833,7,FALSE)</f>
        <v>70.262195121951265</v>
      </c>
      <c r="C1047" s="82">
        <f>VLOOKUP(A1047,'[2]Pop commune'!$A$4:$H$3833,5,FALSE)</f>
        <v>45.82317073170735</v>
      </c>
      <c r="D1047" s="83">
        <f t="shared" si="33"/>
        <v>24.439024390243922</v>
      </c>
      <c r="E1047" s="83">
        <f>VLOOKUP(A1047,'[2]Pop commune'!$A$4:$G$3833,6,FALSE)</f>
        <v>24.439024390243922</v>
      </c>
      <c r="F1047" s="83">
        <f t="shared" si="34"/>
        <v>167</v>
      </c>
      <c r="G1047" s="83">
        <f>VLOOKUP(A1047,'[2]Pop commune'!$A$4:$G$3833,4,FALSE)</f>
        <v>167</v>
      </c>
      <c r="H1047" s="64">
        <v>89</v>
      </c>
      <c r="I1047" s="122">
        <v>890971989</v>
      </c>
      <c r="J1047" s="65" t="s">
        <v>1813</v>
      </c>
      <c r="K1047" s="121"/>
      <c r="L1047" s="103" t="s">
        <v>1814</v>
      </c>
      <c r="M1047" s="101" t="s">
        <v>222</v>
      </c>
      <c r="N1047" s="65" t="s">
        <v>662</v>
      </c>
      <c r="O1047" s="64">
        <v>890000433</v>
      </c>
      <c r="P1047" s="94" t="s">
        <v>428</v>
      </c>
      <c r="Q1047" s="90">
        <v>1</v>
      </c>
      <c r="X1047" s="65" t="s">
        <v>671</v>
      </c>
      <c r="Y1047" s="65">
        <f>SUMPRODUCT(('[2]Prog 89'!$C$5:$C$10000=A1047)*'[2]Prog 89'!$E$5:$F$10000)</f>
        <v>0</v>
      </c>
      <c r="Z1047" s="65">
        <f>SUMPRODUCT(('[2]Prog 89'!$C$5:$C$10000=A1047)*'[2]Prog 89'!$G$5:$H$10000)</f>
        <v>0</v>
      </c>
    </row>
    <row r="1048" spans="1:26" ht="12.75" customHeight="1" x14ac:dyDescent="0.25">
      <c r="A1048" s="64">
        <v>89028</v>
      </c>
      <c r="B1048" s="81">
        <f>VLOOKUP(A1048,'[2]Pop commune'!$A$4:$G$3833,7,FALSE)</f>
        <v>14.17948717948714</v>
      </c>
      <c r="C1048" s="82">
        <f>VLOOKUP(A1048,'[2]Pop commune'!$A$4:$H$3833,5,FALSE)</f>
        <v>8.1025641025640809</v>
      </c>
      <c r="D1048" s="83">
        <f t="shared" si="33"/>
        <v>6.0769230769230598</v>
      </c>
      <c r="E1048" s="83">
        <f>VLOOKUP(A1048,'[2]Pop commune'!$A$4:$G$3833,6,FALSE)</f>
        <v>6.0769230769230598</v>
      </c>
      <c r="F1048" s="83">
        <f t="shared" si="34"/>
        <v>78.999999999999787</v>
      </c>
      <c r="G1048" s="83">
        <f>VLOOKUP(A1048,'[2]Pop commune'!$A$4:$G$3833,4,FALSE)</f>
        <v>78.999999999999787</v>
      </c>
      <c r="H1048" s="64">
        <v>89</v>
      </c>
      <c r="I1048" s="122">
        <v>890971989</v>
      </c>
      <c r="J1048" s="65" t="s">
        <v>1815</v>
      </c>
      <c r="K1048" s="121"/>
      <c r="L1048" s="103" t="s">
        <v>1814</v>
      </c>
      <c r="M1048" s="101" t="s">
        <v>222</v>
      </c>
      <c r="N1048" s="65" t="s">
        <v>662</v>
      </c>
      <c r="O1048" s="64">
        <v>890000433</v>
      </c>
      <c r="P1048" s="94" t="s">
        <v>428</v>
      </c>
      <c r="Q1048" s="90">
        <v>1</v>
      </c>
      <c r="X1048" s="65" t="s">
        <v>671</v>
      </c>
      <c r="Y1048" s="65">
        <f>SUMPRODUCT(('[2]Prog 89'!$C$5:$C$10000=A1048)*'[2]Prog 89'!$E$5:$F$10000)</f>
        <v>0</v>
      </c>
      <c r="Z1048" s="65">
        <f>SUMPRODUCT(('[2]Prog 89'!$C$5:$C$10000=A1048)*'[2]Prog 89'!$G$5:$H$10000)</f>
        <v>0</v>
      </c>
    </row>
    <row r="1049" spans="1:26" ht="12.75" customHeight="1" x14ac:dyDescent="0.25">
      <c r="A1049" s="64">
        <v>89034</v>
      </c>
      <c r="B1049" s="81">
        <f>VLOOKUP(A1049,'[2]Pop commune'!$A$4:$G$3833,7,FALSE)</f>
        <v>95.051948051948159</v>
      </c>
      <c r="C1049" s="82">
        <f>VLOOKUP(A1049,'[2]Pop commune'!$A$4:$H$3833,5,FALSE)</f>
        <v>55.359925788497279</v>
      </c>
      <c r="D1049" s="83">
        <f t="shared" si="33"/>
        <v>39.69202226345088</v>
      </c>
      <c r="E1049" s="83">
        <f>VLOOKUP(A1049,'[2]Pop commune'!$A$4:$G$3833,6,FALSE)</f>
        <v>39.69202226345088</v>
      </c>
      <c r="F1049" s="83">
        <f t="shared" si="34"/>
        <v>563.00000000000068</v>
      </c>
      <c r="G1049" s="83">
        <f>VLOOKUP(A1049,'[2]Pop commune'!$A$4:$G$3833,4,FALSE)</f>
        <v>563.00000000000068</v>
      </c>
      <c r="H1049" s="64">
        <v>89</v>
      </c>
      <c r="I1049" s="122">
        <v>890971989</v>
      </c>
      <c r="J1049" s="65" t="s">
        <v>1816</v>
      </c>
      <c r="K1049" s="121"/>
      <c r="L1049" s="103" t="s">
        <v>1804</v>
      </c>
      <c r="M1049" s="101" t="s">
        <v>222</v>
      </c>
      <c r="N1049" s="65" t="s">
        <v>662</v>
      </c>
      <c r="O1049" s="64">
        <v>890000433</v>
      </c>
      <c r="P1049" s="94" t="s">
        <v>428</v>
      </c>
      <c r="Q1049" s="90">
        <v>1</v>
      </c>
      <c r="X1049" s="65" t="s">
        <v>671</v>
      </c>
      <c r="Y1049" s="65">
        <f>SUMPRODUCT(('[2]Prog 89'!$C$5:$C$10000=A1049)*'[2]Prog 89'!$E$5:$F$10000)</f>
        <v>0</v>
      </c>
      <c r="Z1049" s="65">
        <f>SUMPRODUCT(('[2]Prog 89'!$C$5:$C$10000=A1049)*'[2]Prog 89'!$G$5:$H$10000)</f>
        <v>2</v>
      </c>
    </row>
    <row r="1050" spans="1:26" ht="12.75" customHeight="1" x14ac:dyDescent="0.25">
      <c r="A1050" s="64">
        <v>89038</v>
      </c>
      <c r="B1050" s="81">
        <f>VLOOKUP(A1050,'[2]Pop commune'!$A$4:$G$3833,7,FALSE)</f>
        <v>25.10091743119272</v>
      </c>
      <c r="C1050" s="82">
        <f>VLOOKUP(A1050,'[2]Pop commune'!$A$4:$H$3833,5,FALSE)</f>
        <v>13.59633027522939</v>
      </c>
      <c r="D1050" s="83">
        <f t="shared" si="33"/>
        <v>11.50458715596333</v>
      </c>
      <c r="E1050" s="83">
        <f>VLOOKUP(A1050,'[2]Pop commune'!$A$4:$G$3833,6,FALSE)</f>
        <v>11.50458715596333</v>
      </c>
      <c r="F1050" s="83">
        <f t="shared" si="34"/>
        <v>114</v>
      </c>
      <c r="G1050" s="83">
        <f>VLOOKUP(A1050,'[2]Pop commune'!$A$4:$G$3833,4,FALSE)</f>
        <v>114</v>
      </c>
      <c r="H1050" s="64">
        <v>89</v>
      </c>
      <c r="I1050" s="122">
        <v>890971989</v>
      </c>
      <c r="J1050" s="65" t="s">
        <v>1817</v>
      </c>
      <c r="K1050" s="121"/>
      <c r="L1050" s="103" t="s">
        <v>1818</v>
      </c>
      <c r="M1050" s="101" t="s">
        <v>222</v>
      </c>
      <c r="N1050" s="65" t="s">
        <v>662</v>
      </c>
      <c r="O1050" s="64">
        <v>890000433</v>
      </c>
      <c r="P1050" s="94" t="s">
        <v>428</v>
      </c>
      <c r="Q1050" s="90">
        <v>1</v>
      </c>
      <c r="X1050" s="65" t="s">
        <v>671</v>
      </c>
      <c r="Y1050" s="65">
        <f>SUMPRODUCT(('[2]Prog 89'!$C$5:$C$10000=A1050)*'[2]Prog 89'!$E$5:$F$10000)</f>
        <v>0</v>
      </c>
      <c r="Z1050" s="65">
        <f>SUMPRODUCT(('[2]Prog 89'!$C$5:$C$10000=A1050)*'[2]Prog 89'!$G$5:$H$10000)</f>
        <v>2</v>
      </c>
    </row>
    <row r="1051" spans="1:26" ht="12.75" customHeight="1" x14ac:dyDescent="0.25">
      <c r="A1051" s="64">
        <v>89039</v>
      </c>
      <c r="B1051" s="81">
        <f>VLOOKUP(A1051,'[2]Pop commune'!$A$4:$G$3833,7,FALSE)</f>
        <v>20.468354430379737</v>
      </c>
      <c r="C1051" s="82">
        <f>VLOOKUP(A1051,'[2]Pop commune'!$A$4:$H$3833,5,FALSE)</f>
        <v>8.7721518987341724</v>
      </c>
      <c r="D1051" s="83">
        <f t="shared" si="33"/>
        <v>11.696202531645564</v>
      </c>
      <c r="E1051" s="83">
        <f>VLOOKUP(A1051,'[2]Pop commune'!$A$4:$G$3833,6,FALSE)</f>
        <v>11.696202531645564</v>
      </c>
      <c r="F1051" s="83">
        <f t="shared" si="34"/>
        <v>77</v>
      </c>
      <c r="G1051" s="83">
        <f>VLOOKUP(A1051,'[2]Pop commune'!$A$4:$G$3833,4,FALSE)</f>
        <v>77</v>
      </c>
      <c r="H1051" s="64">
        <v>89</v>
      </c>
      <c r="I1051" s="122">
        <v>890971989</v>
      </c>
      <c r="J1051" s="65" t="s">
        <v>1819</v>
      </c>
      <c r="K1051" s="121"/>
      <c r="L1051" s="103" t="s">
        <v>1820</v>
      </c>
      <c r="M1051" s="101" t="s">
        <v>222</v>
      </c>
      <c r="N1051" s="65" t="s">
        <v>662</v>
      </c>
      <c r="O1051" s="64">
        <v>890000433</v>
      </c>
      <c r="P1051" s="94" t="s">
        <v>428</v>
      </c>
      <c r="Q1051" s="90">
        <v>1</v>
      </c>
      <c r="X1051" s="65" t="s">
        <v>671</v>
      </c>
      <c r="Y1051" s="65">
        <f>SUMPRODUCT(('[2]Prog 89'!$C$5:$C$10000=A1051)*'[2]Prog 89'!$E$5:$F$10000)</f>
        <v>0</v>
      </c>
      <c r="Z1051" s="65">
        <f>SUMPRODUCT(('[2]Prog 89'!$C$5:$C$10000=A1051)*'[2]Prog 89'!$G$5:$H$10000)</f>
        <v>3</v>
      </c>
    </row>
    <row r="1052" spans="1:26" ht="12.75" customHeight="1" x14ac:dyDescent="0.25">
      <c r="A1052" s="64">
        <v>89061</v>
      </c>
      <c r="B1052" s="81">
        <f>VLOOKUP(A1052,'[2]Pop commune'!$A$4:$G$3833,7,FALSE)</f>
        <v>70</v>
      </c>
      <c r="C1052" s="82">
        <f>VLOOKUP(A1052,'[2]Pop commune'!$A$4:$H$3833,5,FALSE)</f>
        <v>46</v>
      </c>
      <c r="D1052" s="83">
        <f t="shared" si="33"/>
        <v>24</v>
      </c>
      <c r="E1052" s="83">
        <f>VLOOKUP(A1052,'[2]Pop commune'!$A$4:$G$3833,6,FALSE)</f>
        <v>24</v>
      </c>
      <c r="F1052" s="83">
        <f t="shared" si="34"/>
        <v>269</v>
      </c>
      <c r="G1052" s="83">
        <f>VLOOKUP(A1052,'[2]Pop commune'!$A$4:$G$3833,4,FALSE)</f>
        <v>269</v>
      </c>
      <c r="H1052" s="64">
        <v>89</v>
      </c>
      <c r="I1052" s="122">
        <v>890971989</v>
      </c>
      <c r="J1052" s="65" t="s">
        <v>1821</v>
      </c>
      <c r="K1052" s="121"/>
      <c r="L1052" s="103" t="s">
        <v>1818</v>
      </c>
      <c r="M1052" s="101" t="s">
        <v>222</v>
      </c>
      <c r="N1052" s="65" t="s">
        <v>662</v>
      </c>
      <c r="O1052" s="64">
        <v>890000433</v>
      </c>
      <c r="P1052" s="94" t="s">
        <v>428</v>
      </c>
      <c r="Q1052" s="90">
        <v>1</v>
      </c>
      <c r="X1052" s="65" t="s">
        <v>671</v>
      </c>
      <c r="Y1052" s="65">
        <f>SUMPRODUCT(('[2]Prog 89'!$C$5:$C$10000=A1052)*'[2]Prog 89'!$E$5:$F$10000)</f>
        <v>0</v>
      </c>
      <c r="Z1052" s="65">
        <f>SUMPRODUCT(('[2]Prog 89'!$C$5:$C$10000=A1052)*'[2]Prog 89'!$G$5:$H$10000)</f>
        <v>5</v>
      </c>
    </row>
    <row r="1053" spans="1:26" ht="12.75" customHeight="1" x14ac:dyDescent="0.25">
      <c r="A1053" s="64">
        <v>89062</v>
      </c>
      <c r="B1053" s="81">
        <f>VLOOKUP(A1053,'[2]Pop commune'!$A$4:$G$3833,7,FALSE)</f>
        <v>156.75944072840139</v>
      </c>
      <c r="C1053" s="82">
        <f>VLOOKUP(A1053,'[2]Pop commune'!$A$4:$H$3833,5,FALSE)</f>
        <v>64.164166230102353</v>
      </c>
      <c r="D1053" s="83">
        <f t="shared" si="33"/>
        <v>92.595274498299034</v>
      </c>
      <c r="E1053" s="83">
        <f>VLOOKUP(A1053,'[2]Pop commune'!$A$4:$G$3833,6,FALSE)</f>
        <v>92.595274498299034</v>
      </c>
      <c r="F1053" s="83">
        <f t="shared" si="34"/>
        <v>371.0000000000008</v>
      </c>
      <c r="G1053" s="83">
        <f>VLOOKUP(A1053,'[2]Pop commune'!$A$4:$G$3833,4,FALSE)</f>
        <v>371.0000000000008</v>
      </c>
      <c r="H1053" s="64">
        <v>89</v>
      </c>
      <c r="I1053" s="122">
        <v>890971989</v>
      </c>
      <c r="J1053" s="65" t="s">
        <v>1822</v>
      </c>
      <c r="K1053" s="121"/>
      <c r="L1053" s="103" t="s">
        <v>1818</v>
      </c>
      <c r="M1053" s="101" t="s">
        <v>222</v>
      </c>
      <c r="N1053" s="65" t="s">
        <v>662</v>
      </c>
      <c r="O1053" s="64">
        <v>890000433</v>
      </c>
      <c r="P1053" s="94" t="s">
        <v>428</v>
      </c>
      <c r="Q1053" s="90">
        <v>1</v>
      </c>
      <c r="X1053" s="65" t="s">
        <v>671</v>
      </c>
      <c r="Y1053" s="65">
        <f>SUMPRODUCT(('[2]Prog 89'!$C$5:$C$10000=A1053)*'[2]Prog 89'!$E$5:$F$10000)</f>
        <v>0</v>
      </c>
      <c r="Z1053" s="65">
        <f>SUMPRODUCT(('[2]Prog 89'!$C$5:$C$10000=A1053)*'[2]Prog 89'!$G$5:$H$10000)</f>
        <v>1</v>
      </c>
    </row>
    <row r="1054" spans="1:26" ht="12.75" customHeight="1" x14ac:dyDescent="0.25">
      <c r="A1054" s="64">
        <v>89068</v>
      </c>
      <c r="B1054" s="81">
        <f>VLOOKUP(A1054,'[2]Pop commune'!$A$4:$G$3833,7,FALSE)</f>
        <v>645.63650008806587</v>
      </c>
      <c r="C1054" s="82">
        <f>VLOOKUP(A1054,'[2]Pop commune'!$A$4:$H$3833,5,FALSE)</f>
        <v>376.96764497521121</v>
      </c>
      <c r="D1054" s="83">
        <f t="shared" si="33"/>
        <v>268.66885511285466</v>
      </c>
      <c r="E1054" s="83">
        <f>VLOOKUP(A1054,'[2]Pop commune'!$A$4:$G$3833,6,FALSE)</f>
        <v>268.66885511285466</v>
      </c>
      <c r="F1054" s="83">
        <f t="shared" si="34"/>
        <v>2281</v>
      </c>
      <c r="G1054" s="83">
        <f>VLOOKUP(A1054,'[2]Pop commune'!$A$4:$G$3833,4,FALSE)</f>
        <v>2281</v>
      </c>
      <c r="H1054" s="64">
        <v>89</v>
      </c>
      <c r="I1054" s="122">
        <v>890971989</v>
      </c>
      <c r="J1054" s="65" t="s">
        <v>1823</v>
      </c>
      <c r="K1054" s="121"/>
      <c r="L1054" s="103" t="s">
        <v>1804</v>
      </c>
      <c r="M1054" s="101" t="s">
        <v>222</v>
      </c>
      <c r="N1054" s="65" t="s">
        <v>662</v>
      </c>
      <c r="O1054" s="64">
        <v>890000433</v>
      </c>
      <c r="P1054" s="94" t="s">
        <v>428</v>
      </c>
      <c r="Q1054" s="90">
        <v>1</v>
      </c>
      <c r="X1054" s="65" t="s">
        <v>671</v>
      </c>
      <c r="Y1054" s="65">
        <f>SUMPRODUCT(('[2]Prog 89'!$C$5:$C$10000=A1054)*'[2]Prog 89'!$E$5:$F$10000)</f>
        <v>2</v>
      </c>
      <c r="Z1054" s="65">
        <f>SUMPRODUCT(('[2]Prog 89'!$C$5:$C$10000=A1054)*'[2]Prog 89'!$G$5:$H$10000)</f>
        <v>15</v>
      </c>
    </row>
    <row r="1055" spans="1:26" ht="12.75" customHeight="1" x14ac:dyDescent="0.25">
      <c r="A1055" s="64">
        <v>89087</v>
      </c>
      <c r="B1055" s="81">
        <f>VLOOKUP(A1055,'[2]Pop commune'!$A$4:$G$3833,7,FALSE)</f>
        <v>96.894409937888639</v>
      </c>
      <c r="C1055" s="82">
        <f>VLOOKUP(A1055,'[2]Pop commune'!$A$4:$H$3833,5,FALSE)</f>
        <v>56.521739130435037</v>
      </c>
      <c r="D1055" s="83">
        <f t="shared" si="33"/>
        <v>40.372670807453602</v>
      </c>
      <c r="E1055" s="83">
        <f>VLOOKUP(A1055,'[2]Pop commune'!$A$4:$G$3833,6,FALSE)</f>
        <v>40.372670807453602</v>
      </c>
      <c r="F1055" s="83">
        <f t="shared" si="34"/>
        <v>325.00000000000148</v>
      </c>
      <c r="G1055" s="83">
        <f>VLOOKUP(A1055,'[2]Pop commune'!$A$4:$G$3833,4,FALSE)</f>
        <v>325.00000000000148</v>
      </c>
      <c r="H1055" s="64">
        <v>89</v>
      </c>
      <c r="I1055" s="122">
        <v>890971989</v>
      </c>
      <c r="J1055" s="65" t="s">
        <v>1824</v>
      </c>
      <c r="K1055" s="121"/>
      <c r="L1055" s="103" t="s">
        <v>1806</v>
      </c>
      <c r="M1055" s="101" t="s">
        <v>222</v>
      </c>
      <c r="N1055" s="65" t="s">
        <v>662</v>
      </c>
      <c r="O1055" s="64">
        <v>890000433</v>
      </c>
      <c r="P1055" s="94" t="s">
        <v>428</v>
      </c>
      <c r="Q1055" s="90">
        <v>1</v>
      </c>
      <c r="X1055" s="65" t="s">
        <v>671</v>
      </c>
      <c r="Y1055" s="65">
        <f>SUMPRODUCT(('[2]Prog 89'!$C$5:$C$10000=A1055)*'[2]Prog 89'!$E$5:$F$10000)</f>
        <v>0</v>
      </c>
      <c r="Z1055" s="65">
        <f>SUMPRODUCT(('[2]Prog 89'!$C$5:$C$10000=A1055)*'[2]Prog 89'!$G$5:$H$10000)</f>
        <v>5</v>
      </c>
    </row>
    <row r="1056" spans="1:26" ht="12.75" customHeight="1" x14ac:dyDescent="0.25">
      <c r="A1056" s="64">
        <v>89095</v>
      </c>
      <c r="B1056" s="81">
        <f>VLOOKUP(A1056,'[2]Pop commune'!$A$4:$G$3833,7,FALSE)</f>
        <v>38.707315677220471</v>
      </c>
      <c r="C1056" s="82">
        <f>VLOOKUP(A1056,'[2]Pop commune'!$A$4:$H$3833,5,FALSE)</f>
        <v>17.517894642946843</v>
      </c>
      <c r="D1056" s="83">
        <f t="shared" si="33"/>
        <v>21.189421034273629</v>
      </c>
      <c r="E1056" s="83">
        <f>VLOOKUP(A1056,'[2]Pop commune'!$A$4:$G$3833,6,FALSE)</f>
        <v>21.189421034273629</v>
      </c>
      <c r="F1056" s="83">
        <f t="shared" si="34"/>
        <v>160.9999999999994</v>
      </c>
      <c r="G1056" s="83">
        <f>VLOOKUP(A1056,'[2]Pop commune'!$A$4:$G$3833,4,FALSE)</f>
        <v>160.9999999999994</v>
      </c>
      <c r="H1056" s="64">
        <v>89</v>
      </c>
      <c r="I1056" s="122">
        <v>890971989</v>
      </c>
      <c r="J1056" s="65" t="s">
        <v>1825</v>
      </c>
      <c r="K1056" s="121"/>
      <c r="L1056" s="103" t="s">
        <v>1804</v>
      </c>
      <c r="M1056" s="101" t="s">
        <v>222</v>
      </c>
      <c r="N1056" s="65" t="s">
        <v>662</v>
      </c>
      <c r="O1056" s="64">
        <v>890000433</v>
      </c>
      <c r="P1056" s="94" t="s">
        <v>428</v>
      </c>
      <c r="Q1056" s="90">
        <v>1</v>
      </c>
      <c r="X1056" s="65" t="s">
        <v>671</v>
      </c>
      <c r="Y1056" s="65">
        <f>SUMPRODUCT(('[2]Prog 89'!$C$5:$C$10000=A1056)*'[2]Prog 89'!$E$5:$F$10000)</f>
        <v>0</v>
      </c>
      <c r="Z1056" s="65">
        <f>SUMPRODUCT(('[2]Prog 89'!$C$5:$C$10000=A1056)*'[2]Prog 89'!$G$5:$H$10000)</f>
        <v>2</v>
      </c>
    </row>
    <row r="1057" spans="1:26" ht="12.75" customHeight="1" x14ac:dyDescent="0.25">
      <c r="A1057" s="64">
        <v>89098</v>
      </c>
      <c r="B1057" s="81">
        <f>VLOOKUP(A1057,'[2]Pop commune'!$A$4:$G$3833,7,FALSE)</f>
        <v>50.266940788938939</v>
      </c>
      <c r="C1057" s="82">
        <f>VLOOKUP(A1057,'[2]Pop commune'!$A$4:$H$3833,5,FALSE)</f>
        <v>34.496920149271823</v>
      </c>
      <c r="D1057" s="83">
        <f t="shared" si="33"/>
        <v>15.77002063966712</v>
      </c>
      <c r="E1057" s="83">
        <f>VLOOKUP(A1057,'[2]Pop commune'!$A$4:$G$3833,6,FALSE)</f>
        <v>15.77002063966712</v>
      </c>
      <c r="F1057" s="83">
        <f t="shared" si="34"/>
        <v>261</v>
      </c>
      <c r="G1057" s="83">
        <f>VLOOKUP(A1057,'[2]Pop commune'!$A$4:$G$3833,4,FALSE)</f>
        <v>261</v>
      </c>
      <c r="H1057" s="64">
        <v>89</v>
      </c>
      <c r="I1057" s="122">
        <v>890971989</v>
      </c>
      <c r="J1057" s="65" t="s">
        <v>1826</v>
      </c>
      <c r="K1057" s="121"/>
      <c r="L1057" s="103" t="s">
        <v>1820</v>
      </c>
      <c r="M1057" s="101" t="s">
        <v>222</v>
      </c>
      <c r="N1057" s="65" t="s">
        <v>662</v>
      </c>
      <c r="O1057" s="64">
        <v>890000433</v>
      </c>
      <c r="P1057" s="94" t="s">
        <v>428</v>
      </c>
      <c r="Q1057" s="90">
        <v>1</v>
      </c>
      <c r="X1057" s="65" t="s">
        <v>671</v>
      </c>
      <c r="Y1057" s="65">
        <f>SUMPRODUCT(('[2]Prog 89'!$C$5:$C$10000=A1057)*'[2]Prog 89'!$E$5:$F$10000)</f>
        <v>0</v>
      </c>
      <c r="Z1057" s="65">
        <f>SUMPRODUCT(('[2]Prog 89'!$C$5:$C$10000=A1057)*'[2]Prog 89'!$G$5:$H$10000)</f>
        <v>0</v>
      </c>
    </row>
    <row r="1058" spans="1:26" ht="12.75" customHeight="1" x14ac:dyDescent="0.25">
      <c r="A1058" s="64">
        <v>89104</v>
      </c>
      <c r="B1058" s="81">
        <f>VLOOKUP(A1058,'[2]Pop commune'!$A$4:$G$3833,7,FALSE)</f>
        <v>55.530085959885376</v>
      </c>
      <c r="C1058" s="82">
        <f>VLOOKUP(A1058,'[2]Pop commune'!$A$4:$H$3833,5,FALSE)</f>
        <v>31.174785100286527</v>
      </c>
      <c r="D1058" s="83">
        <f t="shared" si="33"/>
        <v>24.355300859598849</v>
      </c>
      <c r="E1058" s="83">
        <f>VLOOKUP(A1058,'[2]Pop commune'!$A$4:$G$3833,6,FALSE)</f>
        <v>24.355300859598849</v>
      </c>
      <c r="F1058" s="83">
        <f t="shared" si="34"/>
        <v>340</v>
      </c>
      <c r="G1058" s="83">
        <f>VLOOKUP(A1058,'[2]Pop commune'!$A$4:$G$3833,4,FALSE)</f>
        <v>340</v>
      </c>
      <c r="H1058" s="64">
        <v>89</v>
      </c>
      <c r="I1058" s="122">
        <v>890971989</v>
      </c>
      <c r="J1058" s="65" t="s">
        <v>1827</v>
      </c>
      <c r="K1058" s="121"/>
      <c r="L1058" s="103" t="s">
        <v>1804</v>
      </c>
      <c r="M1058" s="101" t="s">
        <v>222</v>
      </c>
      <c r="N1058" s="65" t="s">
        <v>662</v>
      </c>
      <c r="O1058" s="64">
        <v>890000433</v>
      </c>
      <c r="P1058" s="94" t="s">
        <v>428</v>
      </c>
      <c r="Q1058" s="90">
        <v>1</v>
      </c>
      <c r="X1058" s="65" t="s">
        <v>671</v>
      </c>
      <c r="Y1058" s="65">
        <f>SUMPRODUCT(('[2]Prog 89'!$C$5:$C$10000=A1058)*'[2]Prog 89'!$E$5:$F$10000)</f>
        <v>1</v>
      </c>
      <c r="Z1058" s="65">
        <f>SUMPRODUCT(('[2]Prog 89'!$C$5:$C$10000=A1058)*'[2]Prog 89'!$G$5:$H$10000)</f>
        <v>1</v>
      </c>
    </row>
    <row r="1059" spans="1:26" ht="12.75" customHeight="1" x14ac:dyDescent="0.25">
      <c r="A1059" s="64">
        <v>89108</v>
      </c>
      <c r="B1059" s="81">
        <f>VLOOKUP(A1059,'[2]Pop commune'!$A$4:$G$3833,7,FALSE)</f>
        <v>103.26966292134836</v>
      </c>
      <c r="C1059" s="82">
        <f>VLOOKUP(A1059,'[2]Pop commune'!$A$4:$H$3833,5,FALSE)</f>
        <v>66.460674157303401</v>
      </c>
      <c r="D1059" s="83">
        <f t="shared" si="33"/>
        <v>36.808988764044962</v>
      </c>
      <c r="E1059" s="83">
        <f>VLOOKUP(A1059,'[2]Pop commune'!$A$4:$G$3833,6,FALSE)</f>
        <v>36.808988764044962</v>
      </c>
      <c r="F1059" s="83">
        <f t="shared" si="34"/>
        <v>364</v>
      </c>
      <c r="G1059" s="83">
        <f>VLOOKUP(A1059,'[2]Pop commune'!$A$4:$G$3833,4,FALSE)</f>
        <v>364</v>
      </c>
      <c r="H1059" s="64">
        <v>89</v>
      </c>
      <c r="I1059" s="122">
        <v>890971989</v>
      </c>
      <c r="J1059" s="65" t="s">
        <v>1828</v>
      </c>
      <c r="K1059" s="121"/>
      <c r="L1059" s="103" t="s">
        <v>1804</v>
      </c>
      <c r="M1059" s="101" t="s">
        <v>222</v>
      </c>
      <c r="N1059" s="65" t="s">
        <v>662</v>
      </c>
      <c r="O1059" s="64">
        <v>890000433</v>
      </c>
      <c r="P1059" s="94" t="s">
        <v>428</v>
      </c>
      <c r="Q1059" s="90">
        <v>1</v>
      </c>
      <c r="X1059" s="65" t="s">
        <v>671</v>
      </c>
      <c r="Y1059" s="65">
        <f>SUMPRODUCT(('[2]Prog 89'!$C$5:$C$10000=A1059)*'[2]Prog 89'!$E$5:$F$10000)</f>
        <v>0</v>
      </c>
      <c r="Z1059" s="65">
        <f>SUMPRODUCT(('[2]Prog 89'!$C$5:$C$10000=A1059)*'[2]Prog 89'!$G$5:$H$10000)</f>
        <v>3</v>
      </c>
    </row>
    <row r="1060" spans="1:26" ht="12.75" customHeight="1" x14ac:dyDescent="0.25">
      <c r="A1060" s="64">
        <v>89112</v>
      </c>
      <c r="B1060" s="81">
        <f>VLOOKUP(A1060,'[2]Pop commune'!$A$4:$G$3833,7,FALSE)</f>
        <v>48.455555555555563</v>
      </c>
      <c r="C1060" s="82">
        <f>VLOOKUP(A1060,'[2]Pop commune'!$A$4:$H$3833,5,FALSE)</f>
        <v>28.677777777777781</v>
      </c>
      <c r="D1060" s="83">
        <f t="shared" si="33"/>
        <v>19.777777777777779</v>
      </c>
      <c r="E1060" s="83">
        <f>VLOOKUP(A1060,'[2]Pop commune'!$A$4:$G$3833,6,FALSE)</f>
        <v>19.777777777777779</v>
      </c>
      <c r="F1060" s="83">
        <f t="shared" si="34"/>
        <v>178</v>
      </c>
      <c r="G1060" s="83">
        <f>VLOOKUP(A1060,'[2]Pop commune'!$A$4:$G$3833,4,FALSE)</f>
        <v>178</v>
      </c>
      <c r="H1060" s="64">
        <v>89</v>
      </c>
      <c r="I1060" s="122">
        <v>890971989</v>
      </c>
      <c r="J1060" s="65" t="s">
        <v>1829</v>
      </c>
      <c r="K1060" s="121"/>
      <c r="L1060" s="103" t="s">
        <v>1820</v>
      </c>
      <c r="M1060" s="101" t="s">
        <v>222</v>
      </c>
      <c r="N1060" s="65" t="s">
        <v>662</v>
      </c>
      <c r="O1060" s="64">
        <v>890000433</v>
      </c>
      <c r="P1060" s="94" t="s">
        <v>428</v>
      </c>
      <c r="Q1060" s="90">
        <v>1</v>
      </c>
      <c r="X1060" s="65" t="s">
        <v>671</v>
      </c>
      <c r="Y1060" s="65">
        <f>SUMPRODUCT(('[2]Prog 89'!$C$5:$C$10000=A1060)*'[2]Prog 89'!$E$5:$F$10000)</f>
        <v>0</v>
      </c>
      <c r="Z1060" s="65">
        <f>SUMPRODUCT(('[2]Prog 89'!$C$5:$C$10000=A1060)*'[2]Prog 89'!$G$5:$H$10000)</f>
        <v>3</v>
      </c>
    </row>
    <row r="1061" spans="1:26" ht="12.75" customHeight="1" x14ac:dyDescent="0.25">
      <c r="A1061" s="64">
        <v>89123</v>
      </c>
      <c r="B1061" s="81">
        <f>VLOOKUP(A1061,'[2]Pop commune'!$A$4:$G$3833,7,FALSE)</f>
        <v>60.232558139535001</v>
      </c>
      <c r="C1061" s="82">
        <f>VLOOKUP(A1061,'[2]Pop commune'!$A$4:$H$3833,5,FALSE)</f>
        <v>43.16666666666675</v>
      </c>
      <c r="D1061" s="83">
        <f t="shared" si="33"/>
        <v>17.065891472868252</v>
      </c>
      <c r="E1061" s="83">
        <f>VLOOKUP(A1061,'[2]Pop commune'!$A$4:$G$3833,6,FALSE)</f>
        <v>17.065891472868252</v>
      </c>
      <c r="F1061" s="83">
        <f t="shared" si="34"/>
        <v>259.00000000000051</v>
      </c>
      <c r="G1061" s="83">
        <f>VLOOKUP(A1061,'[2]Pop commune'!$A$4:$G$3833,4,FALSE)</f>
        <v>259.00000000000051</v>
      </c>
      <c r="H1061" s="64">
        <v>89</v>
      </c>
      <c r="I1061" s="122">
        <v>890971989</v>
      </c>
      <c r="J1061" s="65" t="s">
        <v>1830</v>
      </c>
      <c r="K1061" s="121"/>
      <c r="L1061" s="103" t="s">
        <v>1804</v>
      </c>
      <c r="M1061" s="101" t="s">
        <v>222</v>
      </c>
      <c r="N1061" s="65" t="s">
        <v>662</v>
      </c>
      <c r="O1061" s="64">
        <v>890000433</v>
      </c>
      <c r="P1061" s="94" t="s">
        <v>428</v>
      </c>
      <c r="Q1061" s="90">
        <v>1</v>
      </c>
      <c r="X1061" s="65" t="s">
        <v>671</v>
      </c>
      <c r="Y1061" s="65">
        <f>SUMPRODUCT(('[2]Prog 89'!$C$5:$C$10000=A1061)*'[2]Prog 89'!$E$5:$F$10000)</f>
        <v>0</v>
      </c>
      <c r="Z1061" s="65">
        <f>SUMPRODUCT(('[2]Prog 89'!$C$5:$C$10000=A1061)*'[2]Prog 89'!$G$5:$H$10000)</f>
        <v>0</v>
      </c>
    </row>
    <row r="1062" spans="1:26" ht="12.75" customHeight="1" x14ac:dyDescent="0.25">
      <c r="A1062" s="64">
        <v>89131</v>
      </c>
      <c r="B1062" s="81">
        <f>VLOOKUP(A1062,'[2]Pop commune'!$A$4:$G$3833,7,FALSE)</f>
        <v>84.784946236559477</v>
      </c>
      <c r="C1062" s="82">
        <f>VLOOKUP(A1062,'[2]Pop commune'!$A$4:$H$3833,5,FALSE)</f>
        <v>54.139784946236773</v>
      </c>
      <c r="D1062" s="83">
        <f t="shared" si="33"/>
        <v>30.645161290322701</v>
      </c>
      <c r="E1062" s="83">
        <f>VLOOKUP(A1062,'[2]Pop commune'!$A$4:$G$3833,6,FALSE)</f>
        <v>30.645161290322701</v>
      </c>
      <c r="F1062" s="83">
        <f t="shared" si="34"/>
        <v>285.00000000000114</v>
      </c>
      <c r="G1062" s="83">
        <f>VLOOKUP(A1062,'[2]Pop commune'!$A$4:$G$3833,4,FALSE)</f>
        <v>285.00000000000114</v>
      </c>
      <c r="H1062" s="64">
        <v>89</v>
      </c>
      <c r="I1062" s="122">
        <v>890971989</v>
      </c>
      <c r="J1062" s="65" t="s">
        <v>1831</v>
      </c>
      <c r="K1062" s="121"/>
      <c r="L1062" s="103" t="s">
        <v>1814</v>
      </c>
      <c r="M1062" s="101" t="s">
        <v>222</v>
      </c>
      <c r="N1062" s="65" t="s">
        <v>662</v>
      </c>
      <c r="O1062" s="64">
        <v>890000433</v>
      </c>
      <c r="P1062" s="94" t="s">
        <v>428</v>
      </c>
      <c r="Q1062" s="90">
        <v>1</v>
      </c>
      <c r="X1062" s="65" t="s">
        <v>671</v>
      </c>
      <c r="Y1062" s="65">
        <f>SUMPRODUCT(('[2]Prog 89'!$C$5:$C$10000=A1062)*'[2]Prog 89'!$E$5:$F$10000)</f>
        <v>0</v>
      </c>
      <c r="Z1062" s="65">
        <f>SUMPRODUCT(('[2]Prog 89'!$C$5:$C$10000=A1062)*'[2]Prog 89'!$G$5:$H$10000)</f>
        <v>4</v>
      </c>
    </row>
    <row r="1063" spans="1:26" ht="12.75" customHeight="1" x14ac:dyDescent="0.25">
      <c r="A1063" s="64">
        <v>89132</v>
      </c>
      <c r="B1063" s="81">
        <f>VLOOKUP(A1063,'[2]Pop commune'!$A$4:$G$3833,7,FALSE)</f>
        <v>65.471264367816318</v>
      </c>
      <c r="C1063" s="82">
        <f>VLOOKUP(A1063,'[2]Pop commune'!$A$4:$H$3833,5,FALSE)</f>
        <v>38.873563218390942</v>
      </c>
      <c r="D1063" s="83">
        <f t="shared" si="33"/>
        <v>26.597701149425379</v>
      </c>
      <c r="E1063" s="83">
        <f>VLOOKUP(A1063,'[2]Pop commune'!$A$4:$G$3833,6,FALSE)</f>
        <v>26.597701149425379</v>
      </c>
      <c r="F1063" s="83">
        <f t="shared" si="34"/>
        <v>178.00000000000065</v>
      </c>
      <c r="G1063" s="83">
        <f>VLOOKUP(A1063,'[2]Pop commune'!$A$4:$G$3833,4,FALSE)</f>
        <v>178.00000000000065</v>
      </c>
      <c r="H1063" s="64">
        <v>89</v>
      </c>
      <c r="I1063" s="122">
        <v>890971989</v>
      </c>
      <c r="J1063" s="65" t="s">
        <v>1832</v>
      </c>
      <c r="K1063" s="121"/>
      <c r="L1063" s="103" t="s">
        <v>1806</v>
      </c>
      <c r="M1063" s="101" t="s">
        <v>222</v>
      </c>
      <c r="N1063" s="65" t="s">
        <v>662</v>
      </c>
      <c r="O1063" s="64">
        <v>890000433</v>
      </c>
      <c r="P1063" s="94" t="s">
        <v>428</v>
      </c>
      <c r="Q1063" s="90">
        <v>1</v>
      </c>
      <c r="X1063" s="65" t="s">
        <v>671</v>
      </c>
      <c r="Y1063" s="65">
        <f>SUMPRODUCT(('[2]Prog 89'!$C$5:$C$10000=A1063)*'[2]Prog 89'!$E$5:$F$10000)</f>
        <v>1</v>
      </c>
      <c r="Z1063" s="65">
        <f>SUMPRODUCT(('[2]Prog 89'!$C$5:$C$10000=A1063)*'[2]Prog 89'!$G$5:$H$10000)</f>
        <v>4</v>
      </c>
    </row>
    <row r="1064" spans="1:26" ht="12.75" customHeight="1" x14ac:dyDescent="0.25">
      <c r="A1064" s="64">
        <v>89137</v>
      </c>
      <c r="B1064" s="81">
        <f>VLOOKUP(A1064,'[2]Pop commune'!$A$4:$G$3833,7,FALSE)</f>
        <v>115</v>
      </c>
      <c r="C1064" s="82">
        <f>VLOOKUP(A1064,'[2]Pop commune'!$A$4:$H$3833,5,FALSE)</f>
        <v>81</v>
      </c>
      <c r="D1064" s="83">
        <f t="shared" si="33"/>
        <v>34</v>
      </c>
      <c r="E1064" s="83">
        <f>VLOOKUP(A1064,'[2]Pop commune'!$A$4:$G$3833,6,FALSE)</f>
        <v>34</v>
      </c>
      <c r="F1064" s="83">
        <f t="shared" si="34"/>
        <v>466</v>
      </c>
      <c r="G1064" s="83">
        <f>VLOOKUP(A1064,'[2]Pop commune'!$A$4:$G$3833,4,FALSE)</f>
        <v>466</v>
      </c>
      <c r="H1064" s="64">
        <v>89</v>
      </c>
      <c r="I1064" s="122">
        <v>890971989</v>
      </c>
      <c r="J1064" s="65" t="s">
        <v>1833</v>
      </c>
      <c r="K1064" s="121"/>
      <c r="L1064" s="103" t="s">
        <v>1820</v>
      </c>
      <c r="M1064" s="101" t="s">
        <v>222</v>
      </c>
      <c r="N1064" s="65" t="s">
        <v>662</v>
      </c>
      <c r="O1064" s="64">
        <v>890000433</v>
      </c>
      <c r="P1064" s="94" t="s">
        <v>428</v>
      </c>
      <c r="Q1064" s="90">
        <v>1</v>
      </c>
      <c r="X1064" s="65" t="s">
        <v>671</v>
      </c>
      <c r="Y1064" s="65">
        <f>SUMPRODUCT(('[2]Prog 89'!$C$5:$C$10000=A1064)*'[2]Prog 89'!$E$5:$F$10000)</f>
        <v>2</v>
      </c>
      <c r="Z1064" s="65">
        <f>SUMPRODUCT(('[2]Prog 89'!$C$5:$C$10000=A1064)*'[2]Prog 89'!$G$5:$H$10000)</f>
        <v>4</v>
      </c>
    </row>
    <row r="1065" spans="1:26" ht="12.75" customHeight="1" x14ac:dyDescent="0.25">
      <c r="A1065" s="64">
        <v>89149</v>
      </c>
      <c r="B1065" s="81">
        <f>VLOOKUP(A1065,'[2]Pop commune'!$A$4:$G$3833,7,FALSE)</f>
        <v>56.571428571428577</v>
      </c>
      <c r="C1065" s="82">
        <f>VLOOKUP(A1065,'[2]Pop commune'!$A$4:$H$3833,5,FALSE)</f>
        <v>28.285714285714288</v>
      </c>
      <c r="D1065" s="83">
        <f t="shared" si="33"/>
        <v>28.285714285714288</v>
      </c>
      <c r="E1065" s="83">
        <f>VLOOKUP(A1065,'[2]Pop commune'!$A$4:$G$3833,6,FALSE)</f>
        <v>28.285714285714288</v>
      </c>
      <c r="F1065" s="83">
        <f t="shared" si="34"/>
        <v>198</v>
      </c>
      <c r="G1065" s="83">
        <f>VLOOKUP(A1065,'[2]Pop commune'!$A$4:$G$3833,4,FALSE)</f>
        <v>198</v>
      </c>
      <c r="H1065" s="64">
        <v>89</v>
      </c>
      <c r="I1065" s="122">
        <v>890971989</v>
      </c>
      <c r="J1065" s="65" t="s">
        <v>1834</v>
      </c>
      <c r="K1065" s="121"/>
      <c r="L1065" s="103" t="s">
        <v>1818</v>
      </c>
      <c r="M1065" s="101" t="s">
        <v>222</v>
      </c>
      <c r="N1065" s="65" t="s">
        <v>662</v>
      </c>
      <c r="O1065" s="64">
        <v>890000433</v>
      </c>
      <c r="P1065" s="94" t="s">
        <v>428</v>
      </c>
      <c r="Q1065" s="90">
        <v>1</v>
      </c>
      <c r="X1065" s="65" t="s">
        <v>671</v>
      </c>
      <c r="Y1065" s="65">
        <f>SUMPRODUCT(('[2]Prog 89'!$C$5:$C$10000=A1065)*'[2]Prog 89'!$E$5:$F$10000)</f>
        <v>1</v>
      </c>
      <c r="Z1065" s="65">
        <f>SUMPRODUCT(('[2]Prog 89'!$C$5:$C$10000=A1065)*'[2]Prog 89'!$G$5:$H$10000)</f>
        <v>1</v>
      </c>
    </row>
    <row r="1066" spans="1:26" ht="12.75" customHeight="1" x14ac:dyDescent="0.25">
      <c r="A1066" s="64">
        <v>89153</v>
      </c>
      <c r="B1066" s="81">
        <f>VLOOKUP(A1066,'[2]Pop commune'!$A$4:$G$3833,7,FALSE)</f>
        <v>208.07321131447512</v>
      </c>
      <c r="C1066" s="82">
        <f>VLOOKUP(A1066,'[2]Pop commune'!$A$4:$H$3833,5,FALSE)</f>
        <v>145.85524126455854</v>
      </c>
      <c r="D1066" s="83">
        <f t="shared" si="33"/>
        <v>62.21797004991658</v>
      </c>
      <c r="E1066" s="83">
        <f>VLOOKUP(A1066,'[2]Pop commune'!$A$4:$G$3833,6,FALSE)</f>
        <v>62.21797004991658</v>
      </c>
      <c r="F1066" s="83">
        <f t="shared" si="34"/>
        <v>612.99999999999773</v>
      </c>
      <c r="G1066" s="83">
        <f>VLOOKUP(A1066,'[2]Pop commune'!$A$4:$G$3833,4,FALSE)</f>
        <v>612.99999999999773</v>
      </c>
      <c r="H1066" s="64">
        <v>89</v>
      </c>
      <c r="I1066" s="122">
        <v>890971989</v>
      </c>
      <c r="J1066" s="65" t="s">
        <v>1835</v>
      </c>
      <c r="K1066" s="121"/>
      <c r="L1066" s="103" t="s">
        <v>1820</v>
      </c>
      <c r="M1066" s="101" t="s">
        <v>222</v>
      </c>
      <c r="N1066" s="65" t="s">
        <v>662</v>
      </c>
      <c r="O1066" s="64">
        <v>890000433</v>
      </c>
      <c r="P1066" s="94" t="s">
        <v>428</v>
      </c>
      <c r="Q1066" s="90">
        <v>1</v>
      </c>
      <c r="X1066" s="65" t="s">
        <v>671</v>
      </c>
      <c r="Y1066" s="65">
        <f>SUMPRODUCT(('[2]Prog 89'!$C$5:$C$10000=A1066)*'[2]Prog 89'!$E$5:$F$10000)</f>
        <v>1</v>
      </c>
      <c r="Z1066" s="65">
        <f>SUMPRODUCT(('[2]Prog 89'!$C$5:$C$10000=A1066)*'[2]Prog 89'!$G$5:$H$10000)</f>
        <v>8</v>
      </c>
    </row>
    <row r="1067" spans="1:26" ht="12.75" customHeight="1" x14ac:dyDescent="0.25">
      <c r="A1067" s="64">
        <v>89168</v>
      </c>
      <c r="B1067" s="81">
        <f>VLOOKUP(A1067,'[2]Pop commune'!$A$4:$G$3833,7,FALSE)</f>
        <v>36.396739130434781</v>
      </c>
      <c r="C1067" s="82">
        <f>VLOOKUP(A1067,'[2]Pop commune'!$A$4:$H$3833,5,FALSE)</f>
        <v>22.625</v>
      </c>
      <c r="D1067" s="83">
        <f t="shared" si="33"/>
        <v>13.771739130434781</v>
      </c>
      <c r="E1067" s="83">
        <f>VLOOKUP(A1067,'[2]Pop commune'!$A$4:$G$3833,6,FALSE)</f>
        <v>13.771739130434781</v>
      </c>
      <c r="F1067" s="83">
        <f t="shared" si="34"/>
        <v>181</v>
      </c>
      <c r="G1067" s="83">
        <f>VLOOKUP(A1067,'[2]Pop commune'!$A$4:$G$3833,4,FALSE)</f>
        <v>181</v>
      </c>
      <c r="H1067" s="64">
        <v>89</v>
      </c>
      <c r="I1067" s="122">
        <v>890971989</v>
      </c>
      <c r="J1067" s="65" t="s">
        <v>1836</v>
      </c>
      <c r="K1067" s="121"/>
      <c r="L1067" s="103" t="s">
        <v>1820</v>
      </c>
      <c r="M1067" s="101" t="s">
        <v>222</v>
      </c>
      <c r="N1067" s="65" t="s">
        <v>662</v>
      </c>
      <c r="O1067" s="64">
        <v>890000433</v>
      </c>
      <c r="P1067" s="94" t="s">
        <v>428</v>
      </c>
      <c r="Q1067" s="90">
        <v>1</v>
      </c>
      <c r="X1067" s="65" t="s">
        <v>671</v>
      </c>
      <c r="Y1067" s="65">
        <f>SUMPRODUCT(('[2]Prog 89'!$C$5:$C$10000=A1067)*'[2]Prog 89'!$E$5:$F$10000)</f>
        <v>0</v>
      </c>
      <c r="Z1067" s="65">
        <f>SUMPRODUCT(('[2]Prog 89'!$C$5:$C$10000=A1067)*'[2]Prog 89'!$G$5:$H$10000)</f>
        <v>0</v>
      </c>
    </row>
    <row r="1068" spans="1:26" ht="12.75" customHeight="1" x14ac:dyDescent="0.25">
      <c r="A1068" s="64">
        <v>89169</v>
      </c>
      <c r="B1068" s="81">
        <f>VLOOKUP(A1068,'[2]Pop commune'!$A$4:$G$3833,7,FALSE)</f>
        <v>323.20869565217379</v>
      </c>
      <c r="C1068" s="82">
        <f>VLOOKUP(A1068,'[2]Pop commune'!$A$4:$H$3833,5,FALSE)</f>
        <v>207.56521739130429</v>
      </c>
      <c r="D1068" s="83">
        <f t="shared" si="33"/>
        <v>115.64347826086953</v>
      </c>
      <c r="E1068" s="83">
        <f>VLOOKUP(A1068,'[2]Pop commune'!$A$4:$G$3833,6,FALSE)</f>
        <v>115.64347826086953</v>
      </c>
      <c r="F1068" s="83">
        <f t="shared" si="34"/>
        <v>1023</v>
      </c>
      <c r="G1068" s="83">
        <f>VLOOKUP(A1068,'[2]Pop commune'!$A$4:$G$3833,4,FALSE)</f>
        <v>1023</v>
      </c>
      <c r="H1068" s="64">
        <v>89</v>
      </c>
      <c r="I1068" s="122">
        <v>890971989</v>
      </c>
      <c r="J1068" s="65" t="s">
        <v>1837</v>
      </c>
      <c r="K1068" s="121"/>
      <c r="L1068" s="103" t="s">
        <v>1818</v>
      </c>
      <c r="M1068" s="101" t="s">
        <v>222</v>
      </c>
      <c r="N1068" s="65" t="s">
        <v>662</v>
      </c>
      <c r="O1068" s="64">
        <v>890000433</v>
      </c>
      <c r="P1068" s="94" t="s">
        <v>428</v>
      </c>
      <c r="Q1068" s="90">
        <v>1</v>
      </c>
      <c r="X1068" s="65" t="s">
        <v>671</v>
      </c>
      <c r="Y1068" s="65">
        <f>SUMPRODUCT(('[2]Prog 89'!$C$5:$C$10000=A1068)*'[2]Prog 89'!$E$5:$F$10000)</f>
        <v>3</v>
      </c>
      <c r="Z1068" s="65">
        <f>SUMPRODUCT(('[2]Prog 89'!$C$5:$C$10000=A1068)*'[2]Prog 89'!$G$5:$H$10000)</f>
        <v>20</v>
      </c>
    </row>
    <row r="1069" spans="1:26" ht="12.75" customHeight="1" x14ac:dyDescent="0.25">
      <c r="A1069" s="64">
        <v>89175</v>
      </c>
      <c r="B1069" s="81">
        <f>VLOOKUP(A1069,'[2]Pop commune'!$A$4:$G$3833,7,FALSE)</f>
        <v>35.772058823529349</v>
      </c>
      <c r="C1069" s="82">
        <f>VLOOKUP(A1069,'[2]Pop commune'!$A$4:$H$3833,5,FALSE)</f>
        <v>23.507352941176428</v>
      </c>
      <c r="D1069" s="83">
        <f t="shared" si="33"/>
        <v>12.264705882352921</v>
      </c>
      <c r="E1069" s="83">
        <f>VLOOKUP(A1069,'[2]Pop commune'!$A$4:$G$3833,6,FALSE)</f>
        <v>12.264705882352921</v>
      </c>
      <c r="F1069" s="83">
        <f t="shared" si="34"/>
        <v>139</v>
      </c>
      <c r="G1069" s="83">
        <f>VLOOKUP(A1069,'[2]Pop commune'!$A$4:$G$3833,4,FALSE)</f>
        <v>139</v>
      </c>
      <c r="H1069" s="64">
        <v>89</v>
      </c>
      <c r="I1069" s="122">
        <v>890971989</v>
      </c>
      <c r="J1069" s="65" t="s">
        <v>1838</v>
      </c>
      <c r="K1069" s="121"/>
      <c r="L1069" s="103" t="s">
        <v>1804</v>
      </c>
      <c r="M1069" s="101" t="s">
        <v>222</v>
      </c>
      <c r="N1069" s="65" t="s">
        <v>662</v>
      </c>
      <c r="O1069" s="64">
        <v>890000433</v>
      </c>
      <c r="P1069" s="94" t="s">
        <v>428</v>
      </c>
      <c r="Q1069" s="90">
        <v>1</v>
      </c>
      <c r="X1069" s="65" t="s">
        <v>671</v>
      </c>
      <c r="Y1069" s="65">
        <f>SUMPRODUCT(('[2]Prog 89'!$C$5:$C$10000=A1069)*'[2]Prog 89'!$E$5:$F$10000)</f>
        <v>0</v>
      </c>
      <c r="Z1069" s="65">
        <f>SUMPRODUCT(('[2]Prog 89'!$C$5:$C$10000=A1069)*'[2]Prog 89'!$G$5:$H$10000)</f>
        <v>0</v>
      </c>
    </row>
    <row r="1070" spans="1:26" ht="12.75" customHeight="1" x14ac:dyDescent="0.25">
      <c r="A1070" s="64">
        <v>89183</v>
      </c>
      <c r="B1070" s="81">
        <f>VLOOKUP(A1070,'[2]Pop commune'!$A$4:$G$3833,7,FALSE)</f>
        <v>25.875</v>
      </c>
      <c r="C1070" s="82">
        <f>VLOOKUP(A1070,'[2]Pop commune'!$A$4:$H$3833,5,FALSE)</f>
        <v>11.5</v>
      </c>
      <c r="D1070" s="83">
        <f t="shared" si="33"/>
        <v>14.375</v>
      </c>
      <c r="E1070" s="83">
        <f>VLOOKUP(A1070,'[2]Pop commune'!$A$4:$G$3833,6,FALSE)</f>
        <v>14.375</v>
      </c>
      <c r="F1070" s="83">
        <f t="shared" si="34"/>
        <v>69</v>
      </c>
      <c r="G1070" s="83">
        <f>VLOOKUP(A1070,'[2]Pop commune'!$A$4:$G$3833,4,FALSE)</f>
        <v>69</v>
      </c>
      <c r="H1070" s="64">
        <v>89</v>
      </c>
      <c r="I1070" s="122">
        <v>890971989</v>
      </c>
      <c r="J1070" s="65" t="s">
        <v>1839</v>
      </c>
      <c r="K1070" s="121"/>
      <c r="L1070" s="103" t="s">
        <v>1810</v>
      </c>
      <c r="M1070" s="101" t="s">
        <v>222</v>
      </c>
      <c r="N1070" s="65" t="s">
        <v>662</v>
      </c>
      <c r="O1070" s="64">
        <v>890000433</v>
      </c>
      <c r="P1070" s="94" t="s">
        <v>428</v>
      </c>
      <c r="Q1070" s="90">
        <v>1</v>
      </c>
      <c r="X1070" s="65" t="s">
        <v>671</v>
      </c>
      <c r="Y1070" s="65">
        <f>SUMPRODUCT(('[2]Prog 89'!$C$5:$C$10000=A1070)*'[2]Prog 89'!$E$5:$F$10000)</f>
        <v>1</v>
      </c>
      <c r="Z1070" s="65">
        <f>SUMPRODUCT(('[2]Prog 89'!$C$5:$C$10000=A1070)*'[2]Prog 89'!$G$5:$H$10000)</f>
        <v>4</v>
      </c>
    </row>
    <row r="1071" spans="1:26" ht="12.75" customHeight="1" x14ac:dyDescent="0.25">
      <c r="A1071" s="64">
        <v>89184</v>
      </c>
      <c r="B1071" s="81">
        <f>VLOOKUP(A1071,'[2]Pop commune'!$A$4:$G$3833,7,FALSE)</f>
        <v>44.977777777777789</v>
      </c>
      <c r="C1071" s="82">
        <f>VLOOKUP(A1071,'[2]Pop commune'!$A$4:$H$3833,5,FALSE)</f>
        <v>32.266666666666673</v>
      </c>
      <c r="D1071" s="83">
        <f t="shared" si="33"/>
        <v>12.711111111111114</v>
      </c>
      <c r="E1071" s="83">
        <f>VLOOKUP(A1071,'[2]Pop commune'!$A$4:$G$3833,6,FALSE)</f>
        <v>12.711111111111114</v>
      </c>
      <c r="F1071" s="83">
        <f t="shared" si="34"/>
        <v>132</v>
      </c>
      <c r="G1071" s="83">
        <f>VLOOKUP(A1071,'[2]Pop commune'!$A$4:$G$3833,4,FALSE)</f>
        <v>132</v>
      </c>
      <c r="H1071" s="64">
        <v>89</v>
      </c>
      <c r="I1071" s="122">
        <v>890971989</v>
      </c>
      <c r="J1071" s="65" t="s">
        <v>1840</v>
      </c>
      <c r="K1071" s="121"/>
      <c r="L1071" s="103" t="s">
        <v>1806</v>
      </c>
      <c r="M1071" s="101" t="s">
        <v>222</v>
      </c>
      <c r="N1071" s="65" t="s">
        <v>662</v>
      </c>
      <c r="O1071" s="64">
        <v>890000433</v>
      </c>
      <c r="P1071" s="94" t="s">
        <v>428</v>
      </c>
      <c r="Q1071" s="90">
        <v>1</v>
      </c>
      <c r="X1071" s="65" t="s">
        <v>671</v>
      </c>
      <c r="Y1071" s="65">
        <f>SUMPRODUCT(('[2]Prog 89'!$C$5:$C$10000=A1071)*'[2]Prog 89'!$E$5:$F$10000)</f>
        <v>1</v>
      </c>
      <c r="Z1071" s="65">
        <f>SUMPRODUCT(('[2]Prog 89'!$C$5:$C$10000=A1071)*'[2]Prog 89'!$G$5:$H$10000)</f>
        <v>4</v>
      </c>
    </row>
    <row r="1072" spans="1:26" ht="12.75" customHeight="1" x14ac:dyDescent="0.25">
      <c r="A1072" s="64">
        <v>89187</v>
      </c>
      <c r="B1072" s="81">
        <f>VLOOKUP(A1072,'[2]Pop commune'!$A$4:$G$3833,7,FALSE)</f>
        <v>43.313725490196063</v>
      </c>
      <c r="C1072" s="82">
        <f>VLOOKUP(A1072,'[2]Pop commune'!$A$4:$H$3833,5,FALSE)</f>
        <v>27.647058823529399</v>
      </c>
      <c r="D1072" s="83">
        <f t="shared" si="33"/>
        <v>15.666666666666661</v>
      </c>
      <c r="E1072" s="83">
        <f>VLOOKUP(A1072,'[2]Pop commune'!$A$4:$G$3833,6,FALSE)</f>
        <v>15.666666666666661</v>
      </c>
      <c r="F1072" s="83">
        <f t="shared" si="34"/>
        <v>94</v>
      </c>
      <c r="G1072" s="83">
        <f>VLOOKUP(A1072,'[2]Pop commune'!$A$4:$G$3833,4,FALSE)</f>
        <v>94</v>
      </c>
      <c r="H1072" s="64">
        <v>89</v>
      </c>
      <c r="I1072" s="122">
        <v>890971989</v>
      </c>
      <c r="J1072" s="65" t="s">
        <v>1841</v>
      </c>
      <c r="K1072" s="121"/>
      <c r="L1072" s="103" t="s">
        <v>1814</v>
      </c>
      <c r="M1072" s="101" t="s">
        <v>222</v>
      </c>
      <c r="N1072" s="65" t="s">
        <v>662</v>
      </c>
      <c r="O1072" s="64">
        <v>890000433</v>
      </c>
      <c r="P1072" s="94" t="s">
        <v>428</v>
      </c>
      <c r="Q1072" s="90">
        <v>1</v>
      </c>
      <c r="X1072" s="65" t="s">
        <v>671</v>
      </c>
      <c r="Y1072" s="65">
        <f>SUMPRODUCT(('[2]Prog 89'!$C$5:$C$10000=A1072)*'[2]Prog 89'!$E$5:$F$10000)</f>
        <v>0</v>
      </c>
      <c r="Z1072" s="65">
        <f>SUMPRODUCT(('[2]Prog 89'!$C$5:$C$10000=A1072)*'[2]Prog 89'!$G$5:$H$10000)</f>
        <v>4</v>
      </c>
    </row>
    <row r="1073" spans="1:26" ht="12.75" customHeight="1" x14ac:dyDescent="0.25">
      <c r="A1073" s="64">
        <v>89191</v>
      </c>
      <c r="B1073" s="81">
        <f>VLOOKUP(A1073,'[2]Pop commune'!$A$4:$G$3833,7,FALSE)</f>
        <v>25</v>
      </c>
      <c r="C1073" s="82">
        <f>VLOOKUP(A1073,'[2]Pop commune'!$A$4:$H$3833,5,FALSE)</f>
        <v>13</v>
      </c>
      <c r="D1073" s="83">
        <f t="shared" si="33"/>
        <v>12</v>
      </c>
      <c r="E1073" s="83">
        <f>VLOOKUP(A1073,'[2]Pop commune'!$A$4:$G$3833,6,FALSE)</f>
        <v>12</v>
      </c>
      <c r="F1073" s="83">
        <f t="shared" si="34"/>
        <v>37</v>
      </c>
      <c r="G1073" s="83">
        <f>VLOOKUP(A1073,'[2]Pop commune'!$A$4:$G$3833,4,FALSE)</f>
        <v>37</v>
      </c>
      <c r="H1073" s="64">
        <v>89</v>
      </c>
      <c r="I1073" s="122">
        <v>890971989</v>
      </c>
      <c r="J1073" s="65" t="s">
        <v>1842</v>
      </c>
      <c r="K1073" s="121"/>
      <c r="L1073" s="103" t="s">
        <v>1814</v>
      </c>
      <c r="M1073" s="101" t="s">
        <v>222</v>
      </c>
      <c r="N1073" s="65" t="s">
        <v>662</v>
      </c>
      <c r="O1073" s="64">
        <v>890000433</v>
      </c>
      <c r="P1073" s="94" t="s">
        <v>428</v>
      </c>
      <c r="Q1073" s="90">
        <v>1</v>
      </c>
      <c r="X1073" s="65" t="s">
        <v>671</v>
      </c>
      <c r="Y1073" s="65">
        <f>SUMPRODUCT(('[2]Prog 89'!$C$5:$C$10000=A1073)*'[2]Prog 89'!$E$5:$F$10000)</f>
        <v>0</v>
      </c>
      <c r="Z1073" s="65">
        <f>SUMPRODUCT(('[2]Prog 89'!$C$5:$C$10000=A1073)*'[2]Prog 89'!$G$5:$H$10000)</f>
        <v>0</v>
      </c>
    </row>
    <row r="1074" spans="1:26" ht="12.75" customHeight="1" x14ac:dyDescent="0.25">
      <c r="A1074" s="64">
        <v>89210</v>
      </c>
      <c r="B1074" s="81">
        <f>VLOOKUP(A1074,'[2]Pop commune'!$A$4:$G$3833,7,FALSE)</f>
        <v>51.306666666666686</v>
      </c>
      <c r="C1074" s="82">
        <f>VLOOKUP(A1074,'[2]Pop commune'!$A$4:$H$3833,5,FALSE)</f>
        <v>33.546666666666681</v>
      </c>
      <c r="D1074" s="83">
        <f t="shared" si="33"/>
        <v>17.760000000000002</v>
      </c>
      <c r="E1074" s="83">
        <f>VLOOKUP(A1074,'[2]Pop commune'!$A$4:$G$3833,6,FALSE)</f>
        <v>17.760000000000002</v>
      </c>
      <c r="F1074" s="83">
        <f t="shared" si="34"/>
        <v>148</v>
      </c>
      <c r="G1074" s="83">
        <f>VLOOKUP(A1074,'[2]Pop commune'!$A$4:$G$3833,4,FALSE)</f>
        <v>148</v>
      </c>
      <c r="H1074" s="64">
        <v>89</v>
      </c>
      <c r="I1074" s="122">
        <v>890971989</v>
      </c>
      <c r="J1074" s="65" t="s">
        <v>1843</v>
      </c>
      <c r="K1074" s="121"/>
      <c r="L1074" s="103" t="s">
        <v>1806</v>
      </c>
      <c r="M1074" s="101" t="s">
        <v>222</v>
      </c>
      <c r="N1074" s="65" t="s">
        <v>662</v>
      </c>
      <c r="O1074" s="64">
        <v>890000433</v>
      </c>
      <c r="P1074" s="94" t="s">
        <v>428</v>
      </c>
      <c r="Q1074" s="90">
        <v>1</v>
      </c>
      <c r="X1074" s="65" t="s">
        <v>671</v>
      </c>
      <c r="Y1074" s="65">
        <f>SUMPRODUCT(('[2]Prog 89'!$C$5:$C$10000=A1074)*'[2]Prog 89'!$E$5:$F$10000)</f>
        <v>1</v>
      </c>
      <c r="Z1074" s="65">
        <f>SUMPRODUCT(('[2]Prog 89'!$C$5:$C$10000=A1074)*'[2]Prog 89'!$G$5:$H$10000)</f>
        <v>2</v>
      </c>
    </row>
    <row r="1075" spans="1:26" ht="12.75" customHeight="1" x14ac:dyDescent="0.25">
      <c r="A1075" s="64">
        <v>89211</v>
      </c>
      <c r="B1075" s="81">
        <f>VLOOKUP(A1075,'[2]Pop commune'!$A$4:$G$3833,7,FALSE)</f>
        <v>36</v>
      </c>
      <c r="C1075" s="82">
        <f>VLOOKUP(A1075,'[2]Pop commune'!$A$4:$H$3833,5,FALSE)</f>
        <v>23</v>
      </c>
      <c r="D1075" s="83">
        <f t="shared" si="33"/>
        <v>13</v>
      </c>
      <c r="E1075" s="83">
        <f>VLOOKUP(A1075,'[2]Pop commune'!$A$4:$G$3833,6,FALSE)</f>
        <v>13</v>
      </c>
      <c r="F1075" s="83">
        <f t="shared" si="34"/>
        <v>93</v>
      </c>
      <c r="G1075" s="83">
        <f>VLOOKUP(A1075,'[2]Pop commune'!$A$4:$G$3833,4,FALSE)</f>
        <v>93</v>
      </c>
      <c r="H1075" s="64">
        <v>89</v>
      </c>
      <c r="I1075" s="122">
        <v>890971989</v>
      </c>
      <c r="J1075" s="65" t="s">
        <v>1844</v>
      </c>
      <c r="K1075" s="121"/>
      <c r="L1075" s="103" t="s">
        <v>1820</v>
      </c>
      <c r="M1075" s="101" t="s">
        <v>222</v>
      </c>
      <c r="N1075" s="65" t="s">
        <v>662</v>
      </c>
      <c r="O1075" s="64">
        <v>890000433</v>
      </c>
      <c r="P1075" s="94" t="s">
        <v>428</v>
      </c>
      <c r="Q1075" s="90">
        <v>1</v>
      </c>
      <c r="X1075" s="65" t="s">
        <v>671</v>
      </c>
      <c r="Y1075" s="65">
        <f>SUMPRODUCT(('[2]Prog 89'!$C$5:$C$10000=A1075)*'[2]Prog 89'!$E$5:$F$10000)</f>
        <v>0</v>
      </c>
      <c r="Z1075" s="65">
        <f>SUMPRODUCT(('[2]Prog 89'!$C$5:$C$10000=A1075)*'[2]Prog 89'!$G$5:$H$10000)</f>
        <v>1</v>
      </c>
    </row>
    <row r="1076" spans="1:26" ht="12.75" customHeight="1" x14ac:dyDescent="0.25">
      <c r="A1076" s="64">
        <v>89223</v>
      </c>
      <c r="B1076" s="81">
        <f>VLOOKUP(A1076,'[2]Pop commune'!$A$4:$G$3833,7,FALSE)</f>
        <v>254.95219123505973</v>
      </c>
      <c r="C1076" s="82">
        <f>VLOOKUP(A1076,'[2]Pop commune'!$A$4:$H$3833,5,FALSE)</f>
        <v>154.75697211155375</v>
      </c>
      <c r="D1076" s="83">
        <f t="shared" si="33"/>
        <v>100.19521912350596</v>
      </c>
      <c r="E1076" s="83">
        <f>VLOOKUP(A1076,'[2]Pop commune'!$A$4:$G$3833,6,FALSE)</f>
        <v>100.19521912350596</v>
      </c>
      <c r="F1076" s="83">
        <f t="shared" si="34"/>
        <v>747</v>
      </c>
      <c r="G1076" s="83">
        <f>VLOOKUP(A1076,'[2]Pop commune'!$A$4:$G$3833,4,FALSE)</f>
        <v>747</v>
      </c>
      <c r="H1076" s="64">
        <v>89</v>
      </c>
      <c r="I1076" s="122">
        <v>890971989</v>
      </c>
      <c r="J1076" s="65" t="s">
        <v>1845</v>
      </c>
      <c r="K1076" s="121"/>
      <c r="L1076" s="103" t="s">
        <v>1806</v>
      </c>
      <c r="M1076" s="101" t="s">
        <v>222</v>
      </c>
      <c r="N1076" s="65" t="s">
        <v>662</v>
      </c>
      <c r="O1076" s="64">
        <v>890000433</v>
      </c>
      <c r="P1076" s="94" t="s">
        <v>428</v>
      </c>
      <c r="Q1076" s="90">
        <v>1</v>
      </c>
      <c r="X1076" s="65" t="s">
        <v>671</v>
      </c>
      <c r="Y1076" s="65">
        <f>SUMPRODUCT(('[2]Prog 89'!$C$5:$C$10000=A1076)*'[2]Prog 89'!$E$5:$F$10000)</f>
        <v>0</v>
      </c>
      <c r="Z1076" s="65">
        <f>SUMPRODUCT(('[2]Prog 89'!$C$5:$C$10000=A1076)*'[2]Prog 89'!$G$5:$H$10000)</f>
        <v>13</v>
      </c>
    </row>
    <row r="1077" spans="1:26" ht="12.75" customHeight="1" x14ac:dyDescent="0.25">
      <c r="A1077" s="64">
        <v>89224</v>
      </c>
      <c r="B1077" s="81">
        <f>VLOOKUP(A1077,'[2]Pop commune'!$A$4:$G$3833,7,FALSE)</f>
        <v>40.740740740740804</v>
      </c>
      <c r="C1077" s="82">
        <f>VLOOKUP(A1077,'[2]Pop commune'!$A$4:$H$3833,5,FALSE)</f>
        <v>18.333333333333361</v>
      </c>
      <c r="D1077" s="83">
        <f t="shared" si="33"/>
        <v>22.40740740740744</v>
      </c>
      <c r="E1077" s="83">
        <f>VLOOKUP(A1077,'[2]Pop commune'!$A$4:$G$3833,6,FALSE)</f>
        <v>22.40740740740744</v>
      </c>
      <c r="F1077" s="83">
        <f t="shared" si="34"/>
        <v>165</v>
      </c>
      <c r="G1077" s="83">
        <f>VLOOKUP(A1077,'[2]Pop commune'!$A$4:$G$3833,4,FALSE)</f>
        <v>165</v>
      </c>
      <c r="H1077" s="64">
        <v>89</v>
      </c>
      <c r="I1077" s="122">
        <v>890971989</v>
      </c>
      <c r="J1077" s="65" t="s">
        <v>1846</v>
      </c>
      <c r="K1077" s="121"/>
      <c r="L1077" s="103" t="s">
        <v>1804</v>
      </c>
      <c r="M1077" s="101" t="s">
        <v>222</v>
      </c>
      <c r="N1077" s="65" t="s">
        <v>662</v>
      </c>
      <c r="O1077" s="64">
        <v>890000433</v>
      </c>
      <c r="P1077" s="94" t="s">
        <v>428</v>
      </c>
      <c r="Q1077" s="90">
        <v>1</v>
      </c>
      <c r="X1077" s="65" t="s">
        <v>671</v>
      </c>
      <c r="Y1077" s="65">
        <f>SUMPRODUCT(('[2]Prog 89'!$C$5:$C$10000=A1077)*'[2]Prog 89'!$E$5:$F$10000)</f>
        <v>0</v>
      </c>
      <c r="Z1077" s="65">
        <f>SUMPRODUCT(('[2]Prog 89'!$C$5:$C$10000=A1077)*'[2]Prog 89'!$G$5:$H$10000)</f>
        <v>1</v>
      </c>
    </row>
    <row r="1078" spans="1:26" ht="12.75" customHeight="1" x14ac:dyDescent="0.25">
      <c r="A1078" s="64">
        <v>89247</v>
      </c>
      <c r="B1078" s="81">
        <f>VLOOKUP(A1078,'[2]Pop commune'!$A$4:$G$3833,7,FALSE)</f>
        <v>122.99615384615402</v>
      </c>
      <c r="C1078" s="82">
        <f>VLOOKUP(A1078,'[2]Pop commune'!$A$4:$H$3833,5,FALSE)</f>
        <v>81.6346153846155</v>
      </c>
      <c r="D1078" s="83">
        <f t="shared" si="33"/>
        <v>41.361538461538522</v>
      </c>
      <c r="E1078" s="83">
        <f>VLOOKUP(A1078,'[2]Pop commune'!$A$4:$G$3833,6,FALSE)</f>
        <v>41.361538461538522</v>
      </c>
      <c r="F1078" s="83">
        <f t="shared" si="34"/>
        <v>283</v>
      </c>
      <c r="G1078" s="83">
        <f>VLOOKUP(A1078,'[2]Pop commune'!$A$4:$G$3833,4,FALSE)</f>
        <v>283</v>
      </c>
      <c r="H1078" s="64">
        <v>89</v>
      </c>
      <c r="I1078" s="122">
        <v>890971989</v>
      </c>
      <c r="J1078" s="65" t="s">
        <v>1125</v>
      </c>
      <c r="K1078" s="121"/>
      <c r="L1078" s="103" t="s">
        <v>1814</v>
      </c>
      <c r="M1078" s="101" t="s">
        <v>222</v>
      </c>
      <c r="N1078" s="65" t="s">
        <v>662</v>
      </c>
      <c r="O1078" s="64">
        <v>890000433</v>
      </c>
      <c r="P1078" s="94" t="s">
        <v>428</v>
      </c>
      <c r="Q1078" s="90">
        <v>1</v>
      </c>
      <c r="X1078" s="65" t="s">
        <v>671</v>
      </c>
      <c r="Y1078" s="65">
        <f>SUMPRODUCT(('[2]Prog 89'!$C$5:$C$10000=A1078)*'[2]Prog 89'!$E$5:$F$10000)</f>
        <v>1</v>
      </c>
      <c r="Z1078" s="65">
        <f>SUMPRODUCT(('[2]Prog 89'!$C$5:$C$10000=A1078)*'[2]Prog 89'!$G$5:$H$10000)</f>
        <v>9</v>
      </c>
    </row>
    <row r="1079" spans="1:26" ht="12.75" customHeight="1" x14ac:dyDescent="0.25">
      <c r="A1079" s="64">
        <v>89259</v>
      </c>
      <c r="B1079" s="81">
        <f>VLOOKUP(A1079,'[2]Pop commune'!$A$4:$G$3833,7,FALSE)</f>
        <v>51.055045871559642</v>
      </c>
      <c r="C1079" s="82">
        <f>VLOOKUP(A1079,'[2]Pop commune'!$A$4:$H$3833,5,FALSE)</f>
        <v>33.715596330275233</v>
      </c>
      <c r="D1079" s="83">
        <f t="shared" si="33"/>
        <v>17.339449541284406</v>
      </c>
      <c r="E1079" s="83">
        <f>VLOOKUP(A1079,'[2]Pop commune'!$A$4:$G$3833,6,FALSE)</f>
        <v>17.339449541284406</v>
      </c>
      <c r="F1079" s="83">
        <f t="shared" si="34"/>
        <v>105</v>
      </c>
      <c r="G1079" s="83">
        <f>VLOOKUP(A1079,'[2]Pop commune'!$A$4:$G$3833,4,FALSE)</f>
        <v>105</v>
      </c>
      <c r="H1079" s="64">
        <v>89</v>
      </c>
      <c r="I1079" s="122">
        <v>890971989</v>
      </c>
      <c r="J1079" s="65" t="s">
        <v>1847</v>
      </c>
      <c r="K1079" s="121"/>
      <c r="L1079" s="103" t="s">
        <v>1810</v>
      </c>
      <c r="M1079" s="101" t="s">
        <v>222</v>
      </c>
      <c r="N1079" s="65" t="s">
        <v>662</v>
      </c>
      <c r="O1079" s="64">
        <v>890000433</v>
      </c>
      <c r="P1079" s="94" t="s">
        <v>428</v>
      </c>
      <c r="Q1079" s="90">
        <v>1</v>
      </c>
      <c r="X1079" s="65" t="s">
        <v>671</v>
      </c>
      <c r="Y1079" s="65">
        <f>SUMPRODUCT(('[2]Prog 89'!$C$5:$C$10000=A1079)*'[2]Prog 89'!$E$5:$F$10000)</f>
        <v>0</v>
      </c>
      <c r="Z1079" s="65">
        <f>SUMPRODUCT(('[2]Prog 89'!$C$5:$C$10000=A1079)*'[2]Prog 89'!$G$5:$H$10000)</f>
        <v>1</v>
      </c>
    </row>
    <row r="1080" spans="1:26" ht="12.75" customHeight="1" x14ac:dyDescent="0.25">
      <c r="A1080" s="64">
        <v>89262</v>
      </c>
      <c r="B1080" s="81">
        <f>VLOOKUP(A1080,'[2]Pop commune'!$A$4:$G$3833,7,FALSE)</f>
        <v>40.888888888888914</v>
      </c>
      <c r="C1080" s="82">
        <f>VLOOKUP(A1080,'[2]Pop commune'!$A$4:$H$3833,5,FALSE)</f>
        <v>27.259259259259277</v>
      </c>
      <c r="D1080" s="83">
        <f t="shared" si="33"/>
        <v>13.629629629629637</v>
      </c>
      <c r="E1080" s="83">
        <f>VLOOKUP(A1080,'[2]Pop commune'!$A$4:$G$3833,6,FALSE)</f>
        <v>13.629629629629637</v>
      </c>
      <c r="F1080" s="83">
        <f t="shared" si="34"/>
        <v>184</v>
      </c>
      <c r="G1080" s="83">
        <f>VLOOKUP(A1080,'[2]Pop commune'!$A$4:$G$3833,4,FALSE)</f>
        <v>184</v>
      </c>
      <c r="H1080" s="64">
        <v>89</v>
      </c>
      <c r="I1080" s="122">
        <v>890971989</v>
      </c>
      <c r="J1080" s="65" t="s">
        <v>1848</v>
      </c>
      <c r="K1080" s="121"/>
      <c r="L1080" s="103" t="s">
        <v>1820</v>
      </c>
      <c r="M1080" s="101" t="s">
        <v>222</v>
      </c>
      <c r="N1080" s="65" t="s">
        <v>662</v>
      </c>
      <c r="O1080" s="64">
        <v>890000433</v>
      </c>
      <c r="P1080" s="94" t="s">
        <v>428</v>
      </c>
      <c r="Q1080" s="90">
        <v>1</v>
      </c>
      <c r="X1080" s="65" t="s">
        <v>671</v>
      </c>
      <c r="Y1080" s="65">
        <f>SUMPRODUCT(('[2]Prog 89'!$C$5:$C$10000=A1080)*'[2]Prog 89'!$E$5:$F$10000)</f>
        <v>0</v>
      </c>
      <c r="Z1080" s="65">
        <f>SUMPRODUCT(('[2]Prog 89'!$C$5:$C$10000=A1080)*'[2]Prog 89'!$G$5:$H$10000)</f>
        <v>1</v>
      </c>
    </row>
    <row r="1081" spans="1:26" ht="12.75" customHeight="1" x14ac:dyDescent="0.25">
      <c r="A1081" s="64">
        <v>89271</v>
      </c>
      <c r="B1081" s="81">
        <f>VLOOKUP(A1081,'[2]Pop commune'!$A$4:$G$3833,7,FALSE)</f>
        <v>40</v>
      </c>
      <c r="C1081" s="82">
        <f>VLOOKUP(A1081,'[2]Pop commune'!$A$4:$H$3833,5,FALSE)</f>
        <v>28</v>
      </c>
      <c r="D1081" s="83">
        <f t="shared" si="33"/>
        <v>12</v>
      </c>
      <c r="E1081" s="83">
        <f>VLOOKUP(A1081,'[2]Pop commune'!$A$4:$G$3833,6,FALSE)</f>
        <v>12</v>
      </c>
      <c r="F1081" s="83">
        <f t="shared" si="34"/>
        <v>105</v>
      </c>
      <c r="G1081" s="83">
        <f>VLOOKUP(A1081,'[2]Pop commune'!$A$4:$G$3833,4,FALSE)</f>
        <v>105</v>
      </c>
      <c r="H1081" s="64">
        <v>89</v>
      </c>
      <c r="I1081" s="122">
        <v>890971989</v>
      </c>
      <c r="J1081" s="65" t="s">
        <v>1849</v>
      </c>
      <c r="K1081" s="121"/>
      <c r="L1081" s="103" t="s">
        <v>1810</v>
      </c>
      <c r="M1081" s="101" t="s">
        <v>222</v>
      </c>
      <c r="N1081" s="65" t="s">
        <v>662</v>
      </c>
      <c r="O1081" s="64">
        <v>890000433</v>
      </c>
      <c r="P1081" s="94" t="s">
        <v>428</v>
      </c>
      <c r="Q1081" s="90">
        <v>1</v>
      </c>
      <c r="X1081" s="65" t="s">
        <v>671</v>
      </c>
      <c r="Y1081" s="65">
        <f>SUMPRODUCT(('[2]Prog 89'!$C$5:$C$10000=A1081)*'[2]Prog 89'!$E$5:$F$10000)</f>
        <v>0</v>
      </c>
      <c r="Z1081" s="65">
        <f>SUMPRODUCT(('[2]Prog 89'!$C$5:$C$10000=A1081)*'[2]Prog 89'!$G$5:$H$10000)</f>
        <v>3</v>
      </c>
    </row>
    <row r="1082" spans="1:26" ht="12.75" customHeight="1" x14ac:dyDescent="0.25">
      <c r="A1082" s="64">
        <v>89280</v>
      </c>
      <c r="B1082" s="81">
        <f>VLOOKUP(A1082,'[2]Pop commune'!$A$4:$G$3833,7,FALSE)</f>
        <v>95.825665859564197</v>
      </c>
      <c r="C1082" s="82">
        <f>VLOOKUP(A1082,'[2]Pop commune'!$A$4:$H$3833,5,FALSE)</f>
        <v>54.334140435835373</v>
      </c>
      <c r="D1082" s="83">
        <f t="shared" si="33"/>
        <v>41.491525423728831</v>
      </c>
      <c r="E1082" s="83">
        <f>VLOOKUP(A1082,'[2]Pop commune'!$A$4:$G$3833,6,FALSE)</f>
        <v>41.491525423728831</v>
      </c>
      <c r="F1082" s="83">
        <f t="shared" si="34"/>
        <v>408</v>
      </c>
      <c r="G1082" s="83">
        <f>VLOOKUP(A1082,'[2]Pop commune'!$A$4:$G$3833,4,FALSE)</f>
        <v>408</v>
      </c>
      <c r="H1082" s="64">
        <v>89</v>
      </c>
      <c r="I1082" s="122">
        <v>890971989</v>
      </c>
      <c r="J1082" s="65" t="s">
        <v>1850</v>
      </c>
      <c r="K1082" s="121"/>
      <c r="L1082" s="103" t="s">
        <v>1806</v>
      </c>
      <c r="M1082" s="101" t="s">
        <v>222</v>
      </c>
      <c r="N1082" s="65" t="s">
        <v>662</v>
      </c>
      <c r="O1082" s="64">
        <v>890000433</v>
      </c>
      <c r="P1082" s="94" t="s">
        <v>428</v>
      </c>
      <c r="Q1082" s="90">
        <v>1</v>
      </c>
      <c r="X1082" s="65" t="s">
        <v>671</v>
      </c>
      <c r="Y1082" s="65">
        <f>SUMPRODUCT(('[2]Prog 89'!$C$5:$C$10000=A1082)*'[2]Prog 89'!$E$5:$F$10000)</f>
        <v>1</v>
      </c>
      <c r="Z1082" s="65">
        <f>SUMPRODUCT(('[2]Prog 89'!$C$5:$C$10000=A1082)*'[2]Prog 89'!$G$5:$H$10000)</f>
        <v>3</v>
      </c>
    </row>
    <row r="1083" spans="1:26" ht="12.75" customHeight="1" x14ac:dyDescent="0.25">
      <c r="A1083" s="64">
        <v>89284</v>
      </c>
      <c r="B1083" s="81">
        <f>VLOOKUP(A1083,'[2]Pop commune'!$A$4:$G$3833,7,FALSE)</f>
        <v>70</v>
      </c>
      <c r="C1083" s="82">
        <f>VLOOKUP(A1083,'[2]Pop commune'!$A$4:$H$3833,5,FALSE)</f>
        <v>46</v>
      </c>
      <c r="D1083" s="83">
        <f t="shared" si="33"/>
        <v>24</v>
      </c>
      <c r="E1083" s="83">
        <f>VLOOKUP(A1083,'[2]Pop commune'!$A$4:$G$3833,6,FALSE)</f>
        <v>24</v>
      </c>
      <c r="F1083" s="83">
        <f t="shared" si="34"/>
        <v>189</v>
      </c>
      <c r="G1083" s="83">
        <f>VLOOKUP(A1083,'[2]Pop commune'!$A$4:$G$3833,4,FALSE)</f>
        <v>189</v>
      </c>
      <c r="H1083" s="64">
        <v>89</v>
      </c>
      <c r="I1083" s="122">
        <v>890971989</v>
      </c>
      <c r="J1083" s="65" t="s">
        <v>1851</v>
      </c>
      <c r="K1083" s="121"/>
      <c r="L1083" s="103" t="s">
        <v>1806</v>
      </c>
      <c r="M1083" s="101" t="s">
        <v>222</v>
      </c>
      <c r="N1083" s="65" t="s">
        <v>662</v>
      </c>
      <c r="O1083" s="64">
        <v>890000433</v>
      </c>
      <c r="P1083" s="94" t="s">
        <v>428</v>
      </c>
      <c r="Q1083" s="90">
        <v>1</v>
      </c>
      <c r="X1083" s="65" t="s">
        <v>671</v>
      </c>
      <c r="Y1083" s="65">
        <f>SUMPRODUCT(('[2]Prog 89'!$C$5:$C$10000=A1083)*'[2]Prog 89'!$E$5:$F$10000)</f>
        <v>0</v>
      </c>
      <c r="Z1083" s="65">
        <f>SUMPRODUCT(('[2]Prog 89'!$C$5:$C$10000=A1083)*'[2]Prog 89'!$G$5:$H$10000)</f>
        <v>3</v>
      </c>
    </row>
    <row r="1084" spans="1:26" ht="12.75" customHeight="1" x14ac:dyDescent="0.25">
      <c r="A1084" s="64">
        <v>89292</v>
      </c>
      <c r="B1084" s="81">
        <f>VLOOKUP(A1084,'[2]Pop commune'!$A$4:$G$3833,7,FALSE)</f>
        <v>66.19277108433738</v>
      </c>
      <c r="C1084" s="82">
        <f>VLOOKUP(A1084,'[2]Pop commune'!$A$4:$H$3833,5,FALSE)</f>
        <v>42.481927710843387</v>
      </c>
      <c r="D1084" s="83">
        <f t="shared" si="33"/>
        <v>23.710843373493987</v>
      </c>
      <c r="E1084" s="83">
        <f>VLOOKUP(A1084,'[2]Pop commune'!$A$4:$G$3833,6,FALSE)</f>
        <v>23.710843373493987</v>
      </c>
      <c r="F1084" s="83">
        <f t="shared" si="34"/>
        <v>246</v>
      </c>
      <c r="G1084" s="83">
        <f>VLOOKUP(A1084,'[2]Pop commune'!$A$4:$G$3833,4,FALSE)</f>
        <v>246</v>
      </c>
      <c r="H1084" s="64">
        <v>89</v>
      </c>
      <c r="I1084" s="122">
        <v>890971989</v>
      </c>
      <c r="J1084" s="65" t="s">
        <v>1852</v>
      </c>
      <c r="K1084" s="121"/>
      <c r="L1084" s="103" t="s">
        <v>1818</v>
      </c>
      <c r="M1084" s="101" t="s">
        <v>222</v>
      </c>
      <c r="N1084" s="65" t="s">
        <v>662</v>
      </c>
      <c r="O1084" s="64">
        <v>890000433</v>
      </c>
      <c r="P1084" s="94" t="s">
        <v>428</v>
      </c>
      <c r="Q1084" s="90">
        <v>1</v>
      </c>
      <c r="X1084" s="65" t="s">
        <v>671</v>
      </c>
      <c r="Y1084" s="65">
        <f>SUMPRODUCT(('[2]Prog 89'!$C$5:$C$10000=A1084)*'[2]Prog 89'!$E$5:$F$10000)</f>
        <v>0</v>
      </c>
      <c r="Z1084" s="65">
        <f>SUMPRODUCT(('[2]Prog 89'!$C$5:$C$10000=A1084)*'[2]Prog 89'!$G$5:$H$10000)</f>
        <v>4</v>
      </c>
    </row>
    <row r="1085" spans="1:26" ht="12.75" customHeight="1" x14ac:dyDescent="0.25">
      <c r="A1085" s="64">
        <v>89296</v>
      </c>
      <c r="B1085" s="81">
        <f>VLOOKUP(A1085,'[2]Pop commune'!$A$4:$G$3833,7,FALSE)</f>
        <v>29.523809523809518</v>
      </c>
      <c r="C1085" s="82">
        <f>VLOOKUP(A1085,'[2]Pop commune'!$A$4:$H$3833,5,FALSE)</f>
        <v>14.761904761904759</v>
      </c>
      <c r="D1085" s="83">
        <f t="shared" si="33"/>
        <v>14.761904761904761</v>
      </c>
      <c r="E1085" s="83">
        <f>VLOOKUP(A1085,'[2]Pop commune'!$A$4:$G$3833,6,FALSE)</f>
        <v>14.761904761904761</v>
      </c>
      <c r="F1085" s="83">
        <f t="shared" si="34"/>
        <v>124</v>
      </c>
      <c r="G1085" s="83">
        <f>VLOOKUP(A1085,'[2]Pop commune'!$A$4:$G$3833,4,FALSE)</f>
        <v>124</v>
      </c>
      <c r="H1085" s="64">
        <v>89</v>
      </c>
      <c r="I1085" s="122">
        <v>890971989</v>
      </c>
      <c r="J1085" s="65" t="s">
        <v>1853</v>
      </c>
      <c r="K1085" s="121"/>
      <c r="L1085" s="103" t="s">
        <v>1806</v>
      </c>
      <c r="M1085" s="101" t="s">
        <v>222</v>
      </c>
      <c r="N1085" s="65" t="s">
        <v>662</v>
      </c>
      <c r="O1085" s="64">
        <v>890000433</v>
      </c>
      <c r="P1085" s="94" t="s">
        <v>428</v>
      </c>
      <c r="Q1085" s="90">
        <v>1</v>
      </c>
      <c r="X1085" s="65" t="s">
        <v>671</v>
      </c>
      <c r="Y1085" s="65">
        <f>SUMPRODUCT(('[2]Prog 89'!$C$5:$C$10000=A1085)*'[2]Prog 89'!$E$5:$F$10000)</f>
        <v>1</v>
      </c>
      <c r="Z1085" s="65">
        <f>SUMPRODUCT(('[2]Prog 89'!$C$5:$C$10000=A1085)*'[2]Prog 89'!$G$5:$H$10000)</f>
        <v>2</v>
      </c>
    </row>
    <row r="1086" spans="1:26" ht="12.75" customHeight="1" x14ac:dyDescent="0.25">
      <c r="A1086" s="64">
        <v>89299</v>
      </c>
      <c r="B1086" s="81">
        <f>VLOOKUP(A1086,'[2]Pop commune'!$A$4:$G$3833,7,FALSE)</f>
        <v>5.8999999999999977</v>
      </c>
      <c r="C1086" s="82">
        <f>VLOOKUP(A1086,'[2]Pop commune'!$A$4:$H$3833,5,FALSE)</f>
        <v>3.9333333333333318</v>
      </c>
      <c r="D1086" s="83">
        <f t="shared" si="33"/>
        <v>1.9666666666666659</v>
      </c>
      <c r="E1086" s="83">
        <f>VLOOKUP(A1086,'[2]Pop commune'!$A$4:$G$3833,6,FALSE)</f>
        <v>1.9666666666666659</v>
      </c>
      <c r="F1086" s="83">
        <f t="shared" si="34"/>
        <v>59</v>
      </c>
      <c r="G1086" s="83">
        <f>VLOOKUP(A1086,'[2]Pop commune'!$A$4:$G$3833,4,FALSE)</f>
        <v>59</v>
      </c>
      <c r="H1086" s="64">
        <v>89</v>
      </c>
      <c r="I1086" s="122">
        <v>890971989</v>
      </c>
      <c r="J1086" s="65" t="s">
        <v>1854</v>
      </c>
      <c r="K1086" s="121"/>
      <c r="L1086" s="103" t="s">
        <v>1814</v>
      </c>
      <c r="M1086" s="101" t="s">
        <v>222</v>
      </c>
      <c r="N1086" s="65" t="s">
        <v>662</v>
      </c>
      <c r="O1086" s="64">
        <v>890000433</v>
      </c>
      <c r="P1086" s="94" t="s">
        <v>428</v>
      </c>
      <c r="Q1086" s="90">
        <v>1</v>
      </c>
      <c r="X1086" s="65" t="s">
        <v>671</v>
      </c>
      <c r="Y1086" s="65">
        <f>SUMPRODUCT(('[2]Prog 89'!$C$5:$C$10000=A1086)*'[2]Prog 89'!$E$5:$F$10000)</f>
        <v>0</v>
      </c>
      <c r="Z1086" s="65">
        <f>SUMPRODUCT(('[2]Prog 89'!$C$5:$C$10000=A1086)*'[2]Prog 89'!$G$5:$H$10000)</f>
        <v>0</v>
      </c>
    </row>
    <row r="1087" spans="1:26" ht="12.75" customHeight="1" x14ac:dyDescent="0.25">
      <c r="A1087" s="64">
        <v>89303</v>
      </c>
      <c r="B1087" s="81">
        <f>VLOOKUP(A1087,'[2]Pop commune'!$A$4:$G$3833,7,FALSE)</f>
        <v>90.680701754385922</v>
      </c>
      <c r="C1087" s="82">
        <f>VLOOKUP(A1087,'[2]Pop commune'!$A$4:$H$3833,5,FALSE)</f>
        <v>52.814035087719283</v>
      </c>
      <c r="D1087" s="83">
        <f t="shared" si="33"/>
        <v>37.866666666666646</v>
      </c>
      <c r="E1087" s="83">
        <f>VLOOKUP(A1087,'[2]Pop commune'!$A$4:$G$3833,6,FALSE)</f>
        <v>37.866666666666646</v>
      </c>
      <c r="F1087" s="83">
        <f t="shared" si="34"/>
        <v>284</v>
      </c>
      <c r="G1087" s="83">
        <f>VLOOKUP(A1087,'[2]Pop commune'!$A$4:$G$3833,4,FALSE)</f>
        <v>284</v>
      </c>
      <c r="H1087" s="64">
        <v>89</v>
      </c>
      <c r="I1087" s="122">
        <v>890971989</v>
      </c>
      <c r="J1087" s="65" t="s">
        <v>1855</v>
      </c>
      <c r="K1087" s="121"/>
      <c r="L1087" s="103" t="s">
        <v>1810</v>
      </c>
      <c r="M1087" s="101" t="s">
        <v>222</v>
      </c>
      <c r="N1087" s="65" t="s">
        <v>662</v>
      </c>
      <c r="O1087" s="64">
        <v>890000433</v>
      </c>
      <c r="P1087" s="94" t="s">
        <v>428</v>
      </c>
      <c r="Q1087" s="90">
        <v>1</v>
      </c>
      <c r="X1087" s="65" t="s">
        <v>671</v>
      </c>
      <c r="Y1087" s="65">
        <f>SUMPRODUCT(('[2]Prog 89'!$C$5:$C$10000=A1087)*'[2]Prog 89'!$E$5:$F$10000)</f>
        <v>0</v>
      </c>
      <c r="Z1087" s="65">
        <f>SUMPRODUCT(('[2]Prog 89'!$C$5:$C$10000=A1087)*'[2]Prog 89'!$G$5:$H$10000)</f>
        <v>3</v>
      </c>
    </row>
    <row r="1088" spans="1:26" ht="12.75" customHeight="1" x14ac:dyDescent="0.25">
      <c r="A1088" s="64">
        <v>89315</v>
      </c>
      <c r="B1088" s="81">
        <f>VLOOKUP(A1088,'[2]Pop commune'!$A$4:$G$3833,7,FALSE)</f>
        <v>27.054054054054049</v>
      </c>
      <c r="C1088" s="82">
        <f>VLOOKUP(A1088,'[2]Pop commune'!$A$4:$H$3833,5,FALSE)</f>
        <v>18.358108108108105</v>
      </c>
      <c r="D1088" s="83">
        <f t="shared" si="33"/>
        <v>8.6959459459459438</v>
      </c>
      <c r="E1088" s="83">
        <f>VLOOKUP(A1088,'[2]Pop commune'!$A$4:$G$3833,6,FALSE)</f>
        <v>8.6959459459459438</v>
      </c>
      <c r="F1088" s="83">
        <f t="shared" si="34"/>
        <v>143</v>
      </c>
      <c r="G1088" s="83">
        <f>VLOOKUP(A1088,'[2]Pop commune'!$A$4:$G$3833,4,FALSE)</f>
        <v>143</v>
      </c>
      <c r="H1088" s="64">
        <v>89</v>
      </c>
      <c r="I1088" s="122">
        <v>890971989</v>
      </c>
      <c r="J1088" s="65" t="s">
        <v>1856</v>
      </c>
      <c r="K1088" s="121"/>
      <c r="L1088" s="103" t="s">
        <v>1804</v>
      </c>
      <c r="M1088" s="101" t="s">
        <v>222</v>
      </c>
      <c r="N1088" s="65" t="s">
        <v>662</v>
      </c>
      <c r="O1088" s="64">
        <v>890000433</v>
      </c>
      <c r="P1088" s="94" t="s">
        <v>428</v>
      </c>
      <c r="Q1088" s="90">
        <v>1</v>
      </c>
      <c r="X1088" s="65" t="s">
        <v>671</v>
      </c>
      <c r="Y1088" s="65">
        <f>SUMPRODUCT(('[2]Prog 89'!$C$5:$C$10000=A1088)*'[2]Prog 89'!$E$5:$F$10000)</f>
        <v>2</v>
      </c>
      <c r="Z1088" s="65">
        <f>SUMPRODUCT(('[2]Prog 89'!$C$5:$C$10000=A1088)*'[2]Prog 89'!$G$5:$H$10000)</f>
        <v>0</v>
      </c>
    </row>
    <row r="1089" spans="1:26" ht="12.75" customHeight="1" x14ac:dyDescent="0.25">
      <c r="A1089" s="64">
        <v>89320</v>
      </c>
      <c r="B1089" s="81">
        <f>VLOOKUP(A1089,'[2]Pop commune'!$A$4:$G$3833,7,FALSE)</f>
        <v>25.199999999999996</v>
      </c>
      <c r="C1089" s="82">
        <f>VLOOKUP(A1089,'[2]Pop commune'!$A$4:$H$3833,5,FALSE)</f>
        <v>12.133333333333329</v>
      </c>
      <c r="D1089" s="83">
        <f t="shared" si="33"/>
        <v>13.066666666666665</v>
      </c>
      <c r="E1089" s="83">
        <f>VLOOKUP(A1089,'[2]Pop commune'!$A$4:$G$3833,6,FALSE)</f>
        <v>13.066666666666665</v>
      </c>
      <c r="F1089" s="83">
        <f t="shared" si="34"/>
        <v>56</v>
      </c>
      <c r="G1089" s="83">
        <f>VLOOKUP(A1089,'[2]Pop commune'!$A$4:$G$3833,4,FALSE)</f>
        <v>56</v>
      </c>
      <c r="H1089" s="64">
        <v>89</v>
      </c>
      <c r="I1089" s="122">
        <v>890971989</v>
      </c>
      <c r="J1089" s="65" t="s">
        <v>1857</v>
      </c>
      <c r="K1089" s="121"/>
      <c r="L1089" s="103" t="s">
        <v>1814</v>
      </c>
      <c r="M1089" s="101" t="s">
        <v>222</v>
      </c>
      <c r="N1089" s="65" t="s">
        <v>662</v>
      </c>
      <c r="O1089" s="64">
        <v>890000433</v>
      </c>
      <c r="P1089" s="94" t="s">
        <v>428</v>
      </c>
      <c r="Q1089" s="90">
        <v>1</v>
      </c>
      <c r="X1089" s="65" t="s">
        <v>671</v>
      </c>
      <c r="Y1089" s="65">
        <f>SUMPRODUCT(('[2]Prog 89'!$C$5:$C$10000=A1089)*'[2]Prog 89'!$E$5:$F$10000)</f>
        <v>0</v>
      </c>
      <c r="Z1089" s="65">
        <f>SUMPRODUCT(('[2]Prog 89'!$C$5:$C$10000=A1089)*'[2]Prog 89'!$G$5:$H$10000)</f>
        <v>1</v>
      </c>
    </row>
    <row r="1090" spans="1:26" ht="12.75" customHeight="1" x14ac:dyDescent="0.25">
      <c r="A1090" s="64">
        <v>89321</v>
      </c>
      <c r="B1090" s="81">
        <f>VLOOKUP(A1090,'[2]Pop commune'!$A$4:$G$3833,7,FALSE)</f>
        <v>295.52429500325866</v>
      </c>
      <c r="C1090" s="82">
        <f>VLOOKUP(A1090,'[2]Pop commune'!$A$4:$H$3833,5,FALSE)</f>
        <v>134.16464521289365</v>
      </c>
      <c r="D1090" s="83">
        <f t="shared" si="33"/>
        <v>161.35964979036504</v>
      </c>
      <c r="E1090" s="83">
        <f>VLOOKUP(A1090,'[2]Pop commune'!$A$4:$G$3833,6,FALSE)</f>
        <v>161.35964979036504</v>
      </c>
      <c r="F1090" s="83">
        <f t="shared" si="34"/>
        <v>838</v>
      </c>
      <c r="G1090" s="83">
        <f>VLOOKUP(A1090,'[2]Pop commune'!$A$4:$G$3833,4,FALSE)</f>
        <v>838</v>
      </c>
      <c r="H1090" s="64">
        <v>89</v>
      </c>
      <c r="I1090" s="122">
        <v>890971989</v>
      </c>
      <c r="J1090" s="65" t="s">
        <v>1858</v>
      </c>
      <c r="K1090" s="121"/>
      <c r="L1090" s="103" t="s">
        <v>1806</v>
      </c>
      <c r="M1090" s="101" t="s">
        <v>222</v>
      </c>
      <c r="N1090" s="65" t="s">
        <v>662</v>
      </c>
      <c r="O1090" s="64">
        <v>890000433</v>
      </c>
      <c r="P1090" s="94" t="s">
        <v>428</v>
      </c>
      <c r="Q1090" s="90">
        <v>1</v>
      </c>
      <c r="X1090" s="65" t="s">
        <v>671</v>
      </c>
      <c r="Y1090" s="65">
        <f>SUMPRODUCT(('[2]Prog 89'!$C$5:$C$10000=A1090)*'[2]Prog 89'!$E$5:$F$10000)</f>
        <v>1</v>
      </c>
      <c r="Z1090" s="65">
        <f>SUMPRODUCT(('[2]Prog 89'!$C$5:$C$10000=A1090)*'[2]Prog 89'!$G$5:$H$10000)</f>
        <v>9</v>
      </c>
    </row>
    <row r="1091" spans="1:26" ht="12.75" customHeight="1" x14ac:dyDescent="0.25">
      <c r="A1091" s="64">
        <v>89323</v>
      </c>
      <c r="B1091" s="81">
        <f>VLOOKUP(A1091,'[2]Pop commune'!$A$4:$G$3833,7,FALSE)</f>
        <v>38.808510638297847</v>
      </c>
      <c r="C1091" s="82">
        <f>VLOOKUP(A1091,'[2]Pop commune'!$A$4:$H$3833,5,FALSE)</f>
        <v>22.468085106382961</v>
      </c>
      <c r="D1091" s="83">
        <f t="shared" si="33"/>
        <v>16.340425531914882</v>
      </c>
      <c r="E1091" s="83">
        <f>VLOOKUP(A1091,'[2]Pop commune'!$A$4:$G$3833,6,FALSE)</f>
        <v>16.340425531914882</v>
      </c>
      <c r="F1091" s="83">
        <f t="shared" si="34"/>
        <v>144</v>
      </c>
      <c r="G1091" s="83">
        <f>VLOOKUP(A1091,'[2]Pop commune'!$A$4:$G$3833,4,FALSE)</f>
        <v>144</v>
      </c>
      <c r="H1091" s="64">
        <v>89</v>
      </c>
      <c r="I1091" s="122">
        <v>890971989</v>
      </c>
      <c r="J1091" s="65" t="s">
        <v>1859</v>
      </c>
      <c r="K1091" s="121"/>
      <c r="L1091" s="103" t="s">
        <v>1818</v>
      </c>
      <c r="M1091" s="101" t="s">
        <v>222</v>
      </c>
      <c r="N1091" s="65" t="s">
        <v>662</v>
      </c>
      <c r="O1091" s="64">
        <v>890000433</v>
      </c>
      <c r="P1091" s="94" t="s">
        <v>428</v>
      </c>
      <c r="Q1091" s="90">
        <v>1</v>
      </c>
      <c r="X1091" s="65" t="s">
        <v>671</v>
      </c>
      <c r="Y1091" s="65">
        <f>SUMPRODUCT(('[2]Prog 89'!$C$5:$C$10000=A1091)*'[2]Prog 89'!$E$5:$F$10000)</f>
        <v>1</v>
      </c>
      <c r="Z1091" s="65">
        <f>SUMPRODUCT(('[2]Prog 89'!$C$5:$C$10000=A1091)*'[2]Prog 89'!$G$5:$H$10000)</f>
        <v>1</v>
      </c>
    </row>
    <row r="1092" spans="1:26" ht="12.75" customHeight="1" x14ac:dyDescent="0.25">
      <c r="A1092" s="64">
        <v>89329</v>
      </c>
      <c r="B1092" s="81">
        <f>VLOOKUP(A1092,'[2]Pop commune'!$A$4:$G$3833,7,FALSE)</f>
        <v>29</v>
      </c>
      <c r="C1092" s="82">
        <f>VLOOKUP(A1092,'[2]Pop commune'!$A$4:$H$3833,5,FALSE)</f>
        <v>18</v>
      </c>
      <c r="D1092" s="83">
        <f t="shared" si="33"/>
        <v>11</v>
      </c>
      <c r="E1092" s="83">
        <f>VLOOKUP(A1092,'[2]Pop commune'!$A$4:$G$3833,6,FALSE)</f>
        <v>11</v>
      </c>
      <c r="F1092" s="83">
        <f t="shared" si="34"/>
        <v>81</v>
      </c>
      <c r="G1092" s="83">
        <f>VLOOKUP(A1092,'[2]Pop commune'!$A$4:$G$3833,4,FALSE)</f>
        <v>81</v>
      </c>
      <c r="H1092" s="64">
        <v>89</v>
      </c>
      <c r="I1092" s="122">
        <v>890971989</v>
      </c>
      <c r="J1092" s="65" t="s">
        <v>1860</v>
      </c>
      <c r="K1092" s="121"/>
      <c r="L1092" s="103" t="s">
        <v>1814</v>
      </c>
      <c r="M1092" s="101" t="s">
        <v>222</v>
      </c>
      <c r="N1092" s="65" t="s">
        <v>662</v>
      </c>
      <c r="O1092" s="64">
        <v>890000433</v>
      </c>
      <c r="P1092" s="94" t="s">
        <v>428</v>
      </c>
      <c r="Q1092" s="90">
        <v>1</v>
      </c>
      <c r="X1092" s="65" t="s">
        <v>671</v>
      </c>
      <c r="Y1092" s="65">
        <f>SUMPRODUCT(('[2]Prog 89'!$C$5:$C$10000=A1092)*'[2]Prog 89'!$E$5:$F$10000)</f>
        <v>0</v>
      </c>
      <c r="Z1092" s="65">
        <f>SUMPRODUCT(('[2]Prog 89'!$C$5:$C$10000=A1092)*'[2]Prog 89'!$G$5:$H$10000)</f>
        <v>1</v>
      </c>
    </row>
    <row r="1093" spans="1:26" ht="12.75" customHeight="1" x14ac:dyDescent="0.25">
      <c r="A1093" s="64">
        <v>89355</v>
      </c>
      <c r="B1093" s="81">
        <f>VLOOKUP(A1093,'[2]Pop commune'!$A$4:$G$3833,7,FALSE)</f>
        <v>49.248120300751907</v>
      </c>
      <c r="C1093" s="82">
        <f>VLOOKUP(A1093,'[2]Pop commune'!$A$4:$H$3833,5,FALSE)</f>
        <v>25.60902255639099</v>
      </c>
      <c r="D1093" s="83">
        <f t="shared" ref="D1093:D1156" si="35">E1093/Q1093</f>
        <v>23.639097744360917</v>
      </c>
      <c r="E1093" s="83">
        <f>VLOOKUP(A1093,'[2]Pop commune'!$A$4:$G$3833,6,FALSE)</f>
        <v>23.639097744360917</v>
      </c>
      <c r="F1093" s="83">
        <f t="shared" ref="F1093:F1156" si="36">G1093/Q1093</f>
        <v>131</v>
      </c>
      <c r="G1093" s="83">
        <f>VLOOKUP(A1093,'[2]Pop commune'!$A$4:$G$3833,4,FALSE)</f>
        <v>131</v>
      </c>
      <c r="H1093" s="64">
        <v>89</v>
      </c>
      <c r="I1093" s="122">
        <v>890971989</v>
      </c>
      <c r="J1093" s="65" t="s">
        <v>1861</v>
      </c>
      <c r="K1093" s="121"/>
      <c r="L1093" s="103" t="s">
        <v>1814</v>
      </c>
      <c r="M1093" s="101" t="s">
        <v>222</v>
      </c>
      <c r="N1093" s="65" t="s">
        <v>662</v>
      </c>
      <c r="O1093" s="64">
        <v>890000433</v>
      </c>
      <c r="P1093" s="94" t="s">
        <v>428</v>
      </c>
      <c r="Q1093" s="90">
        <v>1</v>
      </c>
      <c r="X1093" s="65" t="s">
        <v>671</v>
      </c>
      <c r="Y1093" s="65">
        <f>SUMPRODUCT(('[2]Prog 89'!$C$5:$C$10000=A1093)*'[2]Prog 89'!$E$5:$F$10000)</f>
        <v>2</v>
      </c>
      <c r="Z1093" s="65">
        <f>SUMPRODUCT(('[2]Prog 89'!$C$5:$C$10000=A1093)*'[2]Prog 89'!$G$5:$H$10000)</f>
        <v>4</v>
      </c>
    </row>
    <row r="1094" spans="1:26" ht="12.75" customHeight="1" x14ac:dyDescent="0.25">
      <c r="A1094" s="64">
        <v>89371</v>
      </c>
      <c r="B1094" s="81">
        <f>VLOOKUP(A1094,'[2]Pop commune'!$A$4:$G$3833,7,FALSE)</f>
        <v>34</v>
      </c>
      <c r="C1094" s="82">
        <f>VLOOKUP(A1094,'[2]Pop commune'!$A$4:$H$3833,5,FALSE)</f>
        <v>20.399999999999999</v>
      </c>
      <c r="D1094" s="83">
        <f t="shared" si="35"/>
        <v>13.6</v>
      </c>
      <c r="E1094" s="83">
        <f>VLOOKUP(A1094,'[2]Pop commune'!$A$4:$G$3833,6,FALSE)</f>
        <v>13.6</v>
      </c>
      <c r="F1094" s="83">
        <f t="shared" si="36"/>
        <v>102</v>
      </c>
      <c r="G1094" s="83">
        <f>VLOOKUP(A1094,'[2]Pop commune'!$A$4:$G$3833,4,FALSE)</f>
        <v>102</v>
      </c>
      <c r="H1094" s="64">
        <v>89</v>
      </c>
      <c r="I1094" s="122">
        <v>890971989</v>
      </c>
      <c r="J1094" s="65" t="s">
        <v>1862</v>
      </c>
      <c r="K1094" s="121"/>
      <c r="L1094" s="103" t="s">
        <v>1810</v>
      </c>
      <c r="M1094" s="101" t="s">
        <v>222</v>
      </c>
      <c r="N1094" s="65" t="s">
        <v>662</v>
      </c>
      <c r="O1094" s="64">
        <v>890000433</v>
      </c>
      <c r="P1094" s="94" t="s">
        <v>428</v>
      </c>
      <c r="Q1094" s="90">
        <v>1</v>
      </c>
      <c r="X1094" s="65" t="s">
        <v>671</v>
      </c>
      <c r="Y1094" s="65">
        <f>SUMPRODUCT(('[2]Prog 89'!$C$5:$C$10000=A1094)*'[2]Prog 89'!$E$5:$F$10000)</f>
        <v>0</v>
      </c>
      <c r="Z1094" s="65">
        <f>SUMPRODUCT(('[2]Prog 89'!$C$5:$C$10000=A1094)*'[2]Prog 89'!$G$5:$H$10000)</f>
        <v>0</v>
      </c>
    </row>
    <row r="1095" spans="1:26" ht="12.75" customHeight="1" x14ac:dyDescent="0.25">
      <c r="A1095" s="64">
        <v>89374</v>
      </c>
      <c r="B1095" s="81">
        <f>VLOOKUP(A1095,'[2]Pop commune'!$A$4:$G$3833,7,FALSE)</f>
        <v>21</v>
      </c>
      <c r="C1095" s="82">
        <f>VLOOKUP(A1095,'[2]Pop commune'!$A$4:$H$3833,5,FALSE)</f>
        <v>17</v>
      </c>
      <c r="D1095" s="83">
        <f t="shared" si="35"/>
        <v>4</v>
      </c>
      <c r="E1095" s="83">
        <f>VLOOKUP(A1095,'[2]Pop commune'!$A$4:$G$3833,6,FALSE)</f>
        <v>4</v>
      </c>
      <c r="F1095" s="83">
        <f t="shared" si="36"/>
        <v>83</v>
      </c>
      <c r="G1095" s="83">
        <f>VLOOKUP(A1095,'[2]Pop commune'!$A$4:$G$3833,4,FALSE)</f>
        <v>83</v>
      </c>
      <c r="H1095" s="64">
        <v>89</v>
      </c>
      <c r="I1095" s="122">
        <v>890971989</v>
      </c>
      <c r="J1095" s="65" t="s">
        <v>1863</v>
      </c>
      <c r="K1095" s="121"/>
      <c r="L1095" s="103" t="s">
        <v>1806</v>
      </c>
      <c r="M1095" s="101" t="s">
        <v>222</v>
      </c>
      <c r="N1095" s="65" t="s">
        <v>662</v>
      </c>
      <c r="O1095" s="64">
        <v>890000433</v>
      </c>
      <c r="P1095" s="94" t="s">
        <v>428</v>
      </c>
      <c r="Q1095" s="90">
        <v>1</v>
      </c>
      <c r="X1095" s="65" t="s">
        <v>671</v>
      </c>
      <c r="Y1095" s="65">
        <f>SUMPRODUCT(('[2]Prog 89'!$C$5:$C$10000=A1095)*'[2]Prog 89'!$E$5:$F$10000)</f>
        <v>0</v>
      </c>
      <c r="Z1095" s="65">
        <f>SUMPRODUCT(('[2]Prog 89'!$C$5:$C$10000=A1095)*'[2]Prog 89'!$G$5:$H$10000)</f>
        <v>1</v>
      </c>
    </row>
    <row r="1096" spans="1:26" ht="12.75" customHeight="1" x14ac:dyDescent="0.25">
      <c r="A1096" s="64">
        <v>89385</v>
      </c>
      <c r="B1096" s="81">
        <f>VLOOKUP(A1096,'[2]Pop commune'!$A$4:$G$3833,7,FALSE)</f>
        <v>52.051546391752538</v>
      </c>
      <c r="C1096" s="82">
        <f>VLOOKUP(A1096,'[2]Pop commune'!$A$4:$H$3833,5,FALSE)</f>
        <v>37.762886597938113</v>
      </c>
      <c r="D1096" s="83">
        <f t="shared" si="35"/>
        <v>14.288659793814421</v>
      </c>
      <c r="E1096" s="83">
        <f>VLOOKUP(A1096,'[2]Pop commune'!$A$4:$G$3833,6,FALSE)</f>
        <v>14.288659793814421</v>
      </c>
      <c r="F1096" s="83">
        <f t="shared" si="36"/>
        <v>98.999999999999915</v>
      </c>
      <c r="G1096" s="83">
        <f>VLOOKUP(A1096,'[2]Pop commune'!$A$4:$G$3833,4,FALSE)</f>
        <v>98.999999999999915</v>
      </c>
      <c r="H1096" s="64">
        <v>89</v>
      </c>
      <c r="I1096" s="122">
        <v>890971989</v>
      </c>
      <c r="J1096" s="65" t="s">
        <v>1864</v>
      </c>
      <c r="K1096" s="121"/>
      <c r="L1096" s="103" t="s">
        <v>1814</v>
      </c>
      <c r="M1096" s="101" t="s">
        <v>222</v>
      </c>
      <c r="N1096" s="65" t="s">
        <v>662</v>
      </c>
      <c r="O1096" s="64">
        <v>890000433</v>
      </c>
      <c r="P1096" s="94" t="s">
        <v>428</v>
      </c>
      <c r="Q1096" s="90">
        <v>1</v>
      </c>
      <c r="X1096" s="65" t="s">
        <v>671</v>
      </c>
      <c r="Y1096" s="65">
        <f>SUMPRODUCT(('[2]Prog 89'!$C$5:$C$10000=A1096)*'[2]Prog 89'!$E$5:$F$10000)</f>
        <v>0</v>
      </c>
      <c r="Z1096" s="65">
        <f>SUMPRODUCT(('[2]Prog 89'!$C$5:$C$10000=A1096)*'[2]Prog 89'!$G$5:$H$10000)</f>
        <v>1</v>
      </c>
    </row>
    <row r="1097" spans="1:26" ht="12.75" customHeight="1" x14ac:dyDescent="0.25">
      <c r="A1097" s="64">
        <v>89386</v>
      </c>
      <c r="B1097" s="81">
        <f>VLOOKUP(A1097,'[2]Pop commune'!$A$4:$G$3833,7,FALSE)</f>
        <v>44.789473684210535</v>
      </c>
      <c r="C1097" s="82">
        <f>VLOOKUP(A1097,'[2]Pop commune'!$A$4:$H$3833,5,FALSE)</f>
        <v>27.26315789473685</v>
      </c>
      <c r="D1097" s="83">
        <f t="shared" si="35"/>
        <v>17.526315789473689</v>
      </c>
      <c r="E1097" s="83">
        <f>VLOOKUP(A1097,'[2]Pop commune'!$A$4:$G$3833,6,FALSE)</f>
        <v>17.526315789473689</v>
      </c>
      <c r="F1097" s="83">
        <f t="shared" si="36"/>
        <v>111</v>
      </c>
      <c r="G1097" s="83">
        <f>VLOOKUP(A1097,'[2]Pop commune'!$A$4:$G$3833,4,FALSE)</f>
        <v>111</v>
      </c>
      <c r="H1097" s="64">
        <v>89</v>
      </c>
      <c r="I1097" s="122">
        <v>890971989</v>
      </c>
      <c r="J1097" s="65" t="s">
        <v>1865</v>
      </c>
      <c r="K1097" s="121"/>
      <c r="L1097" s="103" t="s">
        <v>1814</v>
      </c>
      <c r="M1097" s="101" t="s">
        <v>222</v>
      </c>
      <c r="N1097" s="65" t="s">
        <v>662</v>
      </c>
      <c r="O1097" s="64">
        <v>890000433</v>
      </c>
      <c r="P1097" s="94" t="s">
        <v>428</v>
      </c>
      <c r="Q1097" s="90">
        <v>1</v>
      </c>
      <c r="X1097" s="65" t="s">
        <v>671</v>
      </c>
      <c r="Y1097" s="65">
        <f>SUMPRODUCT(('[2]Prog 89'!$C$5:$C$10000=A1097)*'[2]Prog 89'!$E$5:$F$10000)</f>
        <v>0</v>
      </c>
      <c r="Z1097" s="65">
        <f>SUMPRODUCT(('[2]Prog 89'!$C$5:$C$10000=A1097)*'[2]Prog 89'!$G$5:$H$10000)</f>
        <v>3</v>
      </c>
    </row>
    <row r="1098" spans="1:26" ht="12.75" customHeight="1" x14ac:dyDescent="0.25">
      <c r="A1098" s="64">
        <v>89393</v>
      </c>
      <c r="B1098" s="81">
        <f>VLOOKUP(A1098,'[2]Pop commune'!$A$4:$G$3833,7,FALSE)</f>
        <v>34.422413793103381</v>
      </c>
      <c r="C1098" s="82">
        <f>VLOOKUP(A1098,'[2]Pop commune'!$A$4:$H$3833,5,FALSE)</f>
        <v>23.991379310344779</v>
      </c>
      <c r="D1098" s="83">
        <f t="shared" si="35"/>
        <v>10.4310344827586</v>
      </c>
      <c r="E1098" s="83">
        <f>VLOOKUP(A1098,'[2]Pop commune'!$A$4:$G$3833,6,FALSE)</f>
        <v>10.4310344827586</v>
      </c>
      <c r="F1098" s="83">
        <f t="shared" si="36"/>
        <v>121</v>
      </c>
      <c r="G1098" s="83">
        <f>VLOOKUP(A1098,'[2]Pop commune'!$A$4:$G$3833,4,FALSE)</f>
        <v>121</v>
      </c>
      <c r="H1098" s="64">
        <v>89</v>
      </c>
      <c r="I1098" s="122">
        <v>890971989</v>
      </c>
      <c r="J1098" s="65" t="s">
        <v>1866</v>
      </c>
      <c r="K1098" s="121"/>
      <c r="L1098" s="103" t="s">
        <v>1820</v>
      </c>
      <c r="M1098" s="101" t="s">
        <v>222</v>
      </c>
      <c r="N1098" s="65" t="s">
        <v>662</v>
      </c>
      <c r="O1098" s="64">
        <v>890000433</v>
      </c>
      <c r="P1098" s="94" t="s">
        <v>428</v>
      </c>
      <c r="Q1098" s="90">
        <v>1</v>
      </c>
      <c r="X1098" s="65" t="s">
        <v>671</v>
      </c>
      <c r="Y1098" s="65">
        <f>SUMPRODUCT(('[2]Prog 89'!$C$5:$C$10000=A1098)*'[2]Prog 89'!$E$5:$F$10000)</f>
        <v>1</v>
      </c>
      <c r="Z1098" s="65">
        <f>SUMPRODUCT(('[2]Prog 89'!$C$5:$C$10000=A1098)*'[2]Prog 89'!$G$5:$H$10000)</f>
        <v>0</v>
      </c>
    </row>
    <row r="1099" spans="1:26" ht="12.75" customHeight="1" x14ac:dyDescent="0.25">
      <c r="A1099" s="64">
        <v>89403</v>
      </c>
      <c r="B1099" s="81">
        <f>VLOOKUP(A1099,'[2]Pop commune'!$A$4:$G$3833,7,FALSE)</f>
        <v>38.336283185840557</v>
      </c>
      <c r="C1099" s="82">
        <f>VLOOKUP(A1099,'[2]Pop commune'!$A$4:$H$3833,5,FALSE)</f>
        <v>21.18584070796452</v>
      </c>
      <c r="D1099" s="83">
        <f t="shared" si="35"/>
        <v>17.150442477876041</v>
      </c>
      <c r="E1099" s="83">
        <f>VLOOKUP(A1099,'[2]Pop commune'!$A$4:$G$3833,6,FALSE)</f>
        <v>17.150442477876041</v>
      </c>
      <c r="F1099" s="83">
        <f t="shared" si="36"/>
        <v>114</v>
      </c>
      <c r="G1099" s="83">
        <f>VLOOKUP(A1099,'[2]Pop commune'!$A$4:$G$3833,4,FALSE)</f>
        <v>114</v>
      </c>
      <c r="H1099" s="64">
        <v>89</v>
      </c>
      <c r="I1099" s="122">
        <v>890971989</v>
      </c>
      <c r="J1099" s="65" t="s">
        <v>1867</v>
      </c>
      <c r="K1099" s="121"/>
      <c r="L1099" s="103" t="s">
        <v>1806</v>
      </c>
      <c r="M1099" s="101" t="s">
        <v>222</v>
      </c>
      <c r="N1099" s="65" t="s">
        <v>662</v>
      </c>
      <c r="O1099" s="64">
        <v>890000433</v>
      </c>
      <c r="P1099" s="94" t="s">
        <v>428</v>
      </c>
      <c r="Q1099" s="90">
        <v>1</v>
      </c>
      <c r="X1099" s="65" t="s">
        <v>671</v>
      </c>
      <c r="Y1099" s="65">
        <f>SUMPRODUCT(('[2]Prog 89'!$C$5:$C$10000=A1099)*'[2]Prog 89'!$E$5:$F$10000)</f>
        <v>0</v>
      </c>
      <c r="Z1099" s="65">
        <f>SUMPRODUCT(('[2]Prog 89'!$C$5:$C$10000=A1099)*'[2]Prog 89'!$G$5:$H$10000)</f>
        <v>1</v>
      </c>
    </row>
    <row r="1100" spans="1:26" ht="12.75" customHeight="1" x14ac:dyDescent="0.25">
      <c r="A1100" s="64">
        <v>89407</v>
      </c>
      <c r="B1100" s="81">
        <f>VLOOKUP(A1100,'[2]Pop commune'!$A$4:$G$3833,7,FALSE)</f>
        <v>420.63926575075902</v>
      </c>
      <c r="C1100" s="82">
        <f>VLOOKUP(A1100,'[2]Pop commune'!$A$4:$H$3833,5,FALSE)</f>
        <v>209.48021197818255</v>
      </c>
      <c r="D1100" s="83">
        <f t="shared" si="35"/>
        <v>211.15905377257647</v>
      </c>
      <c r="E1100" s="83">
        <f>VLOOKUP(A1100,'[2]Pop commune'!$A$4:$G$3833,6,FALSE)</f>
        <v>211.15905377257647</v>
      </c>
      <c r="F1100" s="83">
        <f t="shared" si="36"/>
        <v>1062</v>
      </c>
      <c r="G1100" s="83">
        <f>VLOOKUP(A1100,'[2]Pop commune'!$A$4:$G$3833,4,FALSE)</f>
        <v>1062</v>
      </c>
      <c r="H1100" s="64">
        <v>89</v>
      </c>
      <c r="I1100" s="122">
        <v>890971989</v>
      </c>
      <c r="J1100" s="65" t="s">
        <v>1868</v>
      </c>
      <c r="K1100" s="121"/>
      <c r="L1100" s="103" t="s">
        <v>1814</v>
      </c>
      <c r="M1100" s="101" t="s">
        <v>222</v>
      </c>
      <c r="N1100" s="65" t="s">
        <v>662</v>
      </c>
      <c r="O1100" s="64">
        <v>890000433</v>
      </c>
      <c r="P1100" s="94" t="s">
        <v>428</v>
      </c>
      <c r="Q1100" s="90">
        <v>1</v>
      </c>
      <c r="X1100" s="65" t="s">
        <v>671</v>
      </c>
      <c r="Y1100" s="65">
        <f>SUMPRODUCT(('[2]Prog 89'!$C$5:$C$10000=A1100)*'[2]Prog 89'!$E$5:$F$10000)</f>
        <v>6</v>
      </c>
      <c r="Z1100" s="65">
        <f>SUMPRODUCT(('[2]Prog 89'!$C$5:$C$10000=A1100)*'[2]Prog 89'!$G$5:$H$10000)</f>
        <v>12</v>
      </c>
    </row>
    <row r="1101" spans="1:26" ht="12.75" customHeight="1" x14ac:dyDescent="0.25">
      <c r="A1101" s="64">
        <v>89413</v>
      </c>
      <c r="B1101" s="81">
        <f>VLOOKUP(A1101,'[2]Pop commune'!$A$4:$G$3833,7,FALSE)</f>
        <v>26.666666666666622</v>
      </c>
      <c r="C1101" s="82">
        <f>VLOOKUP(A1101,'[2]Pop commune'!$A$4:$H$3833,5,FALSE)</f>
        <v>21.818181818181781</v>
      </c>
      <c r="D1101" s="83">
        <f t="shared" si="35"/>
        <v>4.8484848484848397</v>
      </c>
      <c r="E1101" s="83">
        <f>VLOOKUP(A1101,'[2]Pop commune'!$A$4:$G$3833,6,FALSE)</f>
        <v>4.8484848484848397</v>
      </c>
      <c r="F1101" s="83">
        <f t="shared" si="36"/>
        <v>39.999999999999929</v>
      </c>
      <c r="G1101" s="83">
        <f>VLOOKUP(A1101,'[2]Pop commune'!$A$4:$G$3833,4,FALSE)</f>
        <v>39.999999999999929</v>
      </c>
      <c r="H1101" s="64">
        <v>89</v>
      </c>
      <c r="I1101" s="122">
        <v>890971989</v>
      </c>
      <c r="J1101" s="65" t="s">
        <v>1869</v>
      </c>
      <c r="K1101" s="121"/>
      <c r="L1101" s="103" t="s">
        <v>1814</v>
      </c>
      <c r="M1101" s="101" t="s">
        <v>222</v>
      </c>
      <c r="N1101" s="65" t="s">
        <v>662</v>
      </c>
      <c r="O1101" s="64">
        <v>890000433</v>
      </c>
      <c r="P1101" s="94" t="s">
        <v>428</v>
      </c>
      <c r="Q1101" s="90">
        <v>1</v>
      </c>
      <c r="X1101" s="65" t="s">
        <v>671</v>
      </c>
      <c r="Y1101" s="65">
        <f>SUMPRODUCT(('[2]Prog 89'!$C$5:$C$10000=A1101)*'[2]Prog 89'!$E$5:$F$10000)</f>
        <v>0</v>
      </c>
      <c r="Z1101" s="65">
        <f>SUMPRODUCT(('[2]Prog 89'!$C$5:$C$10000=A1101)*'[2]Prog 89'!$G$5:$H$10000)</f>
        <v>1</v>
      </c>
    </row>
    <row r="1102" spans="1:26" ht="12.75" customHeight="1" x14ac:dyDescent="0.25">
      <c r="A1102" s="64">
        <v>89417</v>
      </c>
      <c r="B1102" s="81">
        <f>VLOOKUP(A1102,'[2]Pop commune'!$A$4:$G$3833,7,FALSE)</f>
        <v>29.287128712871294</v>
      </c>
      <c r="C1102" s="82">
        <f>VLOOKUP(A1102,'[2]Pop commune'!$A$4:$H$3833,5,FALSE)</f>
        <v>24.237623762376241</v>
      </c>
      <c r="D1102" s="83">
        <f t="shared" si="35"/>
        <v>5.0495049504950504</v>
      </c>
      <c r="E1102" s="83">
        <f>VLOOKUP(A1102,'[2]Pop commune'!$A$4:$G$3833,6,FALSE)</f>
        <v>5.0495049504950504</v>
      </c>
      <c r="F1102" s="83">
        <f t="shared" si="36"/>
        <v>102</v>
      </c>
      <c r="G1102" s="83">
        <f>VLOOKUP(A1102,'[2]Pop commune'!$A$4:$G$3833,4,FALSE)</f>
        <v>102</v>
      </c>
      <c r="H1102" s="64">
        <v>89</v>
      </c>
      <c r="I1102" s="122">
        <v>890971989</v>
      </c>
      <c r="J1102" s="65" t="s">
        <v>1870</v>
      </c>
      <c r="K1102" s="121"/>
      <c r="L1102" s="103" t="s">
        <v>1820</v>
      </c>
      <c r="M1102" s="101" t="s">
        <v>222</v>
      </c>
      <c r="N1102" s="65" t="s">
        <v>662</v>
      </c>
      <c r="O1102" s="64">
        <v>890000433</v>
      </c>
      <c r="P1102" s="94" t="s">
        <v>428</v>
      </c>
      <c r="Q1102" s="90">
        <v>1</v>
      </c>
      <c r="X1102" s="65" t="s">
        <v>671</v>
      </c>
      <c r="Y1102" s="65">
        <f>SUMPRODUCT(('[2]Prog 89'!$C$5:$C$10000=A1102)*'[2]Prog 89'!$E$5:$F$10000)</f>
        <v>0</v>
      </c>
      <c r="Z1102" s="65">
        <f>SUMPRODUCT(('[2]Prog 89'!$C$5:$C$10000=A1102)*'[2]Prog 89'!$G$5:$H$10000)</f>
        <v>1</v>
      </c>
    </row>
    <row r="1103" spans="1:26" ht="12.75" customHeight="1" x14ac:dyDescent="0.25">
      <c r="A1103" s="64">
        <v>89418</v>
      </c>
      <c r="B1103" s="81">
        <f>VLOOKUP(A1103,'[2]Pop commune'!$A$4:$G$3833,7,FALSE)</f>
        <v>1485.0531510263647</v>
      </c>
      <c r="C1103" s="82">
        <f>VLOOKUP(A1103,'[2]Pop commune'!$A$4:$H$3833,5,FALSE)</f>
        <v>861.98798589392572</v>
      </c>
      <c r="D1103" s="83">
        <f t="shared" si="35"/>
        <v>623.06516513243901</v>
      </c>
      <c r="E1103" s="83">
        <f>VLOOKUP(A1103,'[2]Pop commune'!$A$4:$G$3833,6,FALSE)</f>
        <v>623.06516513243901</v>
      </c>
      <c r="F1103" s="83">
        <f t="shared" si="36"/>
        <v>4910</v>
      </c>
      <c r="G1103" s="83">
        <f>VLOOKUP(A1103,'[2]Pop commune'!$A$4:$G$3833,4,FALSE)</f>
        <v>4910</v>
      </c>
      <c r="H1103" s="64">
        <v>89</v>
      </c>
      <c r="I1103" s="122">
        <v>890971989</v>
      </c>
      <c r="J1103" s="65" t="s">
        <v>1871</v>
      </c>
      <c r="K1103" s="121"/>
      <c r="L1103" s="103" t="s">
        <v>1820</v>
      </c>
      <c r="M1103" s="101" t="s">
        <v>222</v>
      </c>
      <c r="N1103" s="65" t="s">
        <v>662</v>
      </c>
      <c r="O1103" s="64">
        <v>890000433</v>
      </c>
      <c r="P1103" s="94" t="s">
        <v>428</v>
      </c>
      <c r="Q1103" s="90">
        <v>1</v>
      </c>
      <c r="X1103" s="65" t="s">
        <v>671</v>
      </c>
      <c r="Y1103" s="65">
        <f>SUMPRODUCT(('[2]Prog 89'!$C$5:$C$10000=A1103)*'[2]Prog 89'!$E$5:$F$10000)</f>
        <v>8</v>
      </c>
      <c r="Z1103" s="65">
        <f>SUMPRODUCT(('[2]Prog 89'!$C$5:$C$10000=A1103)*'[2]Prog 89'!$G$5:$H$10000)</f>
        <v>54</v>
      </c>
    </row>
    <row r="1104" spans="1:26" ht="12.75" customHeight="1" x14ac:dyDescent="0.25">
      <c r="A1104" s="64">
        <v>89422</v>
      </c>
      <c r="B1104" s="81">
        <f>VLOOKUP(A1104,'[2]Pop commune'!$A$4:$G$3833,7,FALSE)</f>
        <v>10</v>
      </c>
      <c r="C1104" s="82">
        <f>VLOOKUP(A1104,'[2]Pop commune'!$A$4:$H$3833,5,FALSE)</f>
        <v>7</v>
      </c>
      <c r="D1104" s="83">
        <f t="shared" si="35"/>
        <v>3</v>
      </c>
      <c r="E1104" s="83">
        <f>VLOOKUP(A1104,'[2]Pop commune'!$A$4:$G$3833,6,FALSE)</f>
        <v>3</v>
      </c>
      <c r="F1104" s="83">
        <f t="shared" si="36"/>
        <v>39</v>
      </c>
      <c r="G1104" s="83">
        <f>VLOOKUP(A1104,'[2]Pop commune'!$A$4:$G$3833,4,FALSE)</f>
        <v>39</v>
      </c>
      <c r="H1104" s="64">
        <v>89</v>
      </c>
      <c r="I1104" s="122">
        <v>890971989</v>
      </c>
      <c r="J1104" s="65" t="s">
        <v>1872</v>
      </c>
      <c r="K1104" s="121"/>
      <c r="L1104" s="103" t="s">
        <v>1814</v>
      </c>
      <c r="M1104" s="101" t="s">
        <v>222</v>
      </c>
      <c r="N1104" s="65" t="s">
        <v>662</v>
      </c>
      <c r="O1104" s="64">
        <v>890000433</v>
      </c>
      <c r="P1104" s="94" t="s">
        <v>428</v>
      </c>
      <c r="Q1104" s="90">
        <v>1</v>
      </c>
      <c r="X1104" s="65" t="s">
        <v>671</v>
      </c>
      <c r="Y1104" s="65">
        <f>SUMPRODUCT(('[2]Prog 89'!$C$5:$C$10000=A1104)*'[2]Prog 89'!$E$5:$F$10000)</f>
        <v>0</v>
      </c>
      <c r="Z1104" s="65">
        <f>SUMPRODUCT(('[2]Prog 89'!$C$5:$C$10000=A1104)*'[2]Prog 89'!$G$5:$H$10000)</f>
        <v>1</v>
      </c>
    </row>
    <row r="1105" spans="1:26" ht="12.75" customHeight="1" x14ac:dyDescent="0.25">
      <c r="A1105" s="64">
        <v>89423</v>
      </c>
      <c r="B1105" s="81">
        <f>VLOOKUP(A1105,'[2]Pop commune'!$A$4:$G$3833,7,FALSE)</f>
        <v>48</v>
      </c>
      <c r="C1105" s="82">
        <f>VLOOKUP(A1105,'[2]Pop commune'!$A$4:$H$3833,5,FALSE)</f>
        <v>20</v>
      </c>
      <c r="D1105" s="83">
        <f t="shared" si="35"/>
        <v>28</v>
      </c>
      <c r="E1105" s="83">
        <f>VLOOKUP(A1105,'[2]Pop commune'!$A$4:$G$3833,6,FALSE)</f>
        <v>28</v>
      </c>
      <c r="F1105" s="83">
        <f t="shared" si="36"/>
        <v>129</v>
      </c>
      <c r="G1105" s="83">
        <f>VLOOKUP(A1105,'[2]Pop commune'!$A$4:$G$3833,4,FALSE)</f>
        <v>129</v>
      </c>
      <c r="H1105" s="64">
        <v>89</v>
      </c>
      <c r="I1105" s="122">
        <v>890971989</v>
      </c>
      <c r="J1105" s="65" t="s">
        <v>1873</v>
      </c>
      <c r="K1105" s="121"/>
      <c r="L1105" s="103" t="s">
        <v>1818</v>
      </c>
      <c r="M1105" s="101" t="s">
        <v>222</v>
      </c>
      <c r="N1105" s="65" t="s">
        <v>662</v>
      </c>
      <c r="O1105" s="64">
        <v>890000433</v>
      </c>
      <c r="P1105" s="94" t="s">
        <v>428</v>
      </c>
      <c r="Q1105" s="90">
        <v>1</v>
      </c>
      <c r="X1105" s="65" t="s">
        <v>671</v>
      </c>
      <c r="Y1105" s="65">
        <f>SUMPRODUCT(('[2]Prog 89'!$C$5:$C$10000=A1105)*'[2]Prog 89'!$E$5:$F$10000)</f>
        <v>0</v>
      </c>
      <c r="Z1105" s="65">
        <f>SUMPRODUCT(('[2]Prog 89'!$C$5:$C$10000=A1105)*'[2]Prog 89'!$G$5:$H$10000)</f>
        <v>2</v>
      </c>
    </row>
    <row r="1106" spans="1:26" ht="12.75" customHeight="1" x14ac:dyDescent="0.25">
      <c r="A1106" s="64">
        <v>89445</v>
      </c>
      <c r="B1106" s="81">
        <f>VLOOKUP(A1106,'[2]Pop commune'!$A$4:$G$3833,7,FALSE)</f>
        <v>22.499999999999993</v>
      </c>
      <c r="C1106" s="82">
        <f>VLOOKUP(A1106,'[2]Pop commune'!$A$4:$H$3833,5,FALSE)</f>
        <v>9.7826086956521703</v>
      </c>
      <c r="D1106" s="83">
        <f t="shared" si="35"/>
        <v>12.717391304347821</v>
      </c>
      <c r="E1106" s="83">
        <f>VLOOKUP(A1106,'[2]Pop commune'!$A$4:$G$3833,6,FALSE)</f>
        <v>12.717391304347821</v>
      </c>
      <c r="F1106" s="83">
        <f t="shared" si="36"/>
        <v>45</v>
      </c>
      <c r="G1106" s="83">
        <f>VLOOKUP(A1106,'[2]Pop commune'!$A$4:$G$3833,4,FALSE)</f>
        <v>45</v>
      </c>
      <c r="H1106" s="64">
        <v>89</v>
      </c>
      <c r="I1106" s="122">
        <v>890971989</v>
      </c>
      <c r="J1106" s="65" t="s">
        <v>1874</v>
      </c>
      <c r="K1106" s="121"/>
      <c r="L1106" s="103" t="s">
        <v>1820</v>
      </c>
      <c r="M1106" s="101" t="s">
        <v>222</v>
      </c>
      <c r="N1106" s="65" t="s">
        <v>662</v>
      </c>
      <c r="O1106" s="64">
        <v>890000433</v>
      </c>
      <c r="P1106" s="94" t="s">
        <v>428</v>
      </c>
      <c r="Q1106" s="90">
        <v>1</v>
      </c>
      <c r="X1106" s="65" t="s">
        <v>671</v>
      </c>
      <c r="Y1106" s="65">
        <f>SUMPRODUCT(('[2]Prog 89'!$C$5:$C$10000=A1106)*'[2]Prog 89'!$E$5:$F$10000)</f>
        <v>0</v>
      </c>
      <c r="Z1106" s="65">
        <f>SUMPRODUCT(('[2]Prog 89'!$C$5:$C$10000=A1106)*'[2]Prog 89'!$G$5:$H$10000)</f>
        <v>0</v>
      </c>
    </row>
    <row r="1107" spans="1:26" ht="12.75" customHeight="1" x14ac:dyDescent="0.25">
      <c r="A1107" s="64">
        <v>89447</v>
      </c>
      <c r="B1107" s="81">
        <f>VLOOKUP(A1107,'[2]Pop commune'!$A$4:$G$3833,7,FALSE)</f>
        <v>45.250000000000199</v>
      </c>
      <c r="C1107" s="82">
        <f>VLOOKUP(A1107,'[2]Pop commune'!$A$4:$H$3833,5,FALSE)</f>
        <v>37.205555555555719</v>
      </c>
      <c r="D1107" s="83">
        <f t="shared" si="35"/>
        <v>8.0444444444444798</v>
      </c>
      <c r="E1107" s="83">
        <f>VLOOKUP(A1107,'[2]Pop commune'!$A$4:$G$3833,6,FALSE)</f>
        <v>8.0444444444444798</v>
      </c>
      <c r="F1107" s="83">
        <f t="shared" si="36"/>
        <v>181.0000000000008</v>
      </c>
      <c r="G1107" s="83">
        <f>VLOOKUP(A1107,'[2]Pop commune'!$A$4:$G$3833,4,FALSE)</f>
        <v>181.0000000000008</v>
      </c>
      <c r="H1107" s="64">
        <v>89</v>
      </c>
      <c r="I1107" s="122">
        <v>890971989</v>
      </c>
      <c r="J1107" s="65" t="s">
        <v>1875</v>
      </c>
      <c r="K1107" s="121"/>
      <c r="L1107" s="103" t="s">
        <v>1820</v>
      </c>
      <c r="M1107" s="101" t="s">
        <v>222</v>
      </c>
      <c r="N1107" s="65" t="s">
        <v>662</v>
      </c>
      <c r="O1107" s="64">
        <v>890000433</v>
      </c>
      <c r="P1107" s="94" t="s">
        <v>428</v>
      </c>
      <c r="Q1107" s="90">
        <v>1</v>
      </c>
      <c r="X1107" s="65" t="s">
        <v>671</v>
      </c>
      <c r="Y1107" s="65">
        <f>SUMPRODUCT(('[2]Prog 89'!$C$5:$C$10000=A1107)*'[2]Prog 89'!$E$5:$F$10000)</f>
        <v>0</v>
      </c>
      <c r="Z1107" s="65">
        <f>SUMPRODUCT(('[2]Prog 89'!$C$5:$C$10000=A1107)*'[2]Prog 89'!$G$5:$H$10000)</f>
        <v>1</v>
      </c>
    </row>
    <row r="1108" spans="1:26" ht="12.75" customHeight="1" x14ac:dyDescent="0.25">
      <c r="A1108" s="64">
        <v>89470</v>
      </c>
      <c r="B1108" s="81">
        <f>VLOOKUP(A1108,'[2]Pop commune'!$A$4:$G$3833,7,FALSE)</f>
        <v>53.246741485379133</v>
      </c>
      <c r="C1108" s="82">
        <f>VLOOKUP(A1108,'[2]Pop commune'!$A$4:$H$3833,5,FALSE)</f>
        <v>27.12336168643149</v>
      </c>
      <c r="D1108" s="83">
        <f t="shared" si="35"/>
        <v>26.123379798947646</v>
      </c>
      <c r="E1108" s="83">
        <f>VLOOKUP(A1108,'[2]Pop commune'!$A$4:$G$3833,6,FALSE)</f>
        <v>26.123379798947646</v>
      </c>
      <c r="F1108" s="83">
        <f t="shared" si="36"/>
        <v>150</v>
      </c>
      <c r="G1108" s="83">
        <f>VLOOKUP(A1108,'[2]Pop commune'!$A$4:$G$3833,4,FALSE)</f>
        <v>150</v>
      </c>
      <c r="H1108" s="64">
        <v>89</v>
      </c>
      <c r="I1108" s="122">
        <v>890971989</v>
      </c>
      <c r="J1108" s="65" t="s">
        <v>1876</v>
      </c>
      <c r="K1108" s="121"/>
      <c r="L1108" s="103" t="s">
        <v>1806</v>
      </c>
      <c r="M1108" s="101" t="s">
        <v>222</v>
      </c>
      <c r="N1108" s="65" t="s">
        <v>662</v>
      </c>
      <c r="O1108" s="64">
        <v>890000433</v>
      </c>
      <c r="P1108" s="94" t="s">
        <v>428</v>
      </c>
      <c r="Q1108" s="90">
        <v>1</v>
      </c>
      <c r="X1108" s="65" t="s">
        <v>671</v>
      </c>
      <c r="Y1108" s="65">
        <f>SUMPRODUCT(('[2]Prog 89'!$C$5:$C$10000=A1108)*'[2]Prog 89'!$E$5:$F$10000)</f>
        <v>1</v>
      </c>
      <c r="Z1108" s="65">
        <f>SUMPRODUCT(('[2]Prog 89'!$C$5:$C$10000=A1108)*'[2]Prog 89'!$G$5:$H$10000)</f>
        <v>1</v>
      </c>
    </row>
    <row r="1109" spans="1:26" ht="12.75" customHeight="1" x14ac:dyDescent="0.25">
      <c r="A1109" s="64">
        <v>89474</v>
      </c>
      <c r="B1109" s="81">
        <f>VLOOKUP(A1109,'[2]Pop commune'!$A$4:$G$3833,7,FALSE)</f>
        <v>64.000000000000057</v>
      </c>
      <c r="C1109" s="82">
        <f>VLOOKUP(A1109,'[2]Pop commune'!$A$4:$H$3833,5,FALSE)</f>
        <v>39.225806451612939</v>
      </c>
      <c r="D1109" s="83">
        <f t="shared" si="35"/>
        <v>24.774193548387121</v>
      </c>
      <c r="E1109" s="83">
        <f>VLOOKUP(A1109,'[2]Pop commune'!$A$4:$G$3833,6,FALSE)</f>
        <v>24.774193548387121</v>
      </c>
      <c r="F1109" s="83">
        <f t="shared" si="36"/>
        <v>320</v>
      </c>
      <c r="G1109" s="83">
        <f>VLOOKUP(A1109,'[2]Pop commune'!$A$4:$G$3833,4,FALSE)</f>
        <v>320</v>
      </c>
      <c r="H1109" s="64">
        <v>89</v>
      </c>
      <c r="I1109" s="122">
        <v>890971989</v>
      </c>
      <c r="J1109" s="65" t="s">
        <v>1877</v>
      </c>
      <c r="K1109" s="121"/>
      <c r="L1109" s="103" t="s">
        <v>1818</v>
      </c>
      <c r="M1109" s="101" t="s">
        <v>222</v>
      </c>
      <c r="N1109" s="65" t="s">
        <v>662</v>
      </c>
      <c r="O1109" s="64">
        <v>890000433</v>
      </c>
      <c r="P1109" s="94" t="s">
        <v>428</v>
      </c>
      <c r="Q1109" s="90">
        <v>1</v>
      </c>
      <c r="X1109" s="65" t="s">
        <v>671</v>
      </c>
      <c r="Y1109" s="65">
        <f>SUMPRODUCT(('[2]Prog 89'!$C$5:$C$10000=A1109)*'[2]Prog 89'!$E$5:$F$10000)</f>
        <v>1</v>
      </c>
      <c r="Z1109" s="65">
        <f>SUMPRODUCT(('[2]Prog 89'!$C$5:$C$10000=A1109)*'[2]Prog 89'!$G$5:$H$10000)</f>
        <v>4</v>
      </c>
    </row>
    <row r="1110" spans="1:26" ht="12.75" customHeight="1" x14ac:dyDescent="0.25">
      <c r="A1110" s="64">
        <v>89475</v>
      </c>
      <c r="B1110" s="81">
        <f>VLOOKUP(A1110,'[2]Pop commune'!$A$4:$G$3833,7,FALSE)</f>
        <v>39.476635514018696</v>
      </c>
      <c r="C1110" s="82">
        <f>VLOOKUP(A1110,'[2]Pop commune'!$A$4:$H$3833,5,FALSE)</f>
        <v>17.046728971962619</v>
      </c>
      <c r="D1110" s="83">
        <f t="shared" si="35"/>
        <v>22.429906542056074</v>
      </c>
      <c r="E1110" s="83">
        <f>VLOOKUP(A1110,'[2]Pop commune'!$A$4:$G$3833,6,FALSE)</f>
        <v>22.429906542056074</v>
      </c>
      <c r="F1110" s="83">
        <f t="shared" si="36"/>
        <v>96</v>
      </c>
      <c r="G1110" s="83">
        <f>VLOOKUP(A1110,'[2]Pop commune'!$A$4:$G$3833,4,FALSE)</f>
        <v>96</v>
      </c>
      <c r="H1110" s="64">
        <v>89</v>
      </c>
      <c r="I1110" s="122">
        <v>890971989</v>
      </c>
      <c r="J1110" s="65" t="s">
        <v>1878</v>
      </c>
      <c r="K1110" s="121"/>
      <c r="L1110" s="103" t="s">
        <v>1814</v>
      </c>
      <c r="M1110" s="101" t="s">
        <v>222</v>
      </c>
      <c r="N1110" s="65" t="s">
        <v>662</v>
      </c>
      <c r="O1110" s="64">
        <v>890000433</v>
      </c>
      <c r="P1110" s="94" t="s">
        <v>428</v>
      </c>
      <c r="Q1110" s="90">
        <v>1</v>
      </c>
      <c r="X1110" s="65" t="s">
        <v>671</v>
      </c>
      <c r="Y1110" s="65">
        <f>SUMPRODUCT(('[2]Prog 89'!$C$5:$C$10000=A1110)*'[2]Prog 89'!$E$5:$F$10000)</f>
        <v>0</v>
      </c>
      <c r="Z1110" s="65">
        <f>SUMPRODUCT(('[2]Prog 89'!$C$5:$C$10000=A1110)*'[2]Prog 89'!$G$5:$H$10000)</f>
        <v>4</v>
      </c>
    </row>
    <row r="1111" spans="1:26" ht="12.75" customHeight="1" x14ac:dyDescent="0.25">
      <c r="A1111" s="64">
        <v>89481</v>
      </c>
      <c r="B1111" s="81">
        <f>VLOOKUP(A1111,'[2]Pop commune'!$A$4:$G$3833,7,FALSE)</f>
        <v>34.239130434782595</v>
      </c>
      <c r="C1111" s="82">
        <f>VLOOKUP(A1111,'[2]Pop commune'!$A$4:$H$3833,5,FALSE)</f>
        <v>23.478260869565208</v>
      </c>
      <c r="D1111" s="83">
        <f t="shared" si="35"/>
        <v>10.760869565217387</v>
      </c>
      <c r="E1111" s="83">
        <f>VLOOKUP(A1111,'[2]Pop commune'!$A$4:$G$3833,6,FALSE)</f>
        <v>10.760869565217387</v>
      </c>
      <c r="F1111" s="83">
        <f t="shared" si="36"/>
        <v>135</v>
      </c>
      <c r="G1111" s="83">
        <f>VLOOKUP(A1111,'[2]Pop commune'!$A$4:$G$3833,4,FALSE)</f>
        <v>135</v>
      </c>
      <c r="H1111" s="64">
        <v>89</v>
      </c>
      <c r="I1111" s="122">
        <v>890971989</v>
      </c>
      <c r="J1111" s="65" t="s">
        <v>1879</v>
      </c>
      <c r="K1111" s="121"/>
      <c r="L1111" s="103" t="s">
        <v>1806</v>
      </c>
      <c r="M1111" s="101" t="s">
        <v>222</v>
      </c>
      <c r="N1111" s="65" t="s">
        <v>662</v>
      </c>
      <c r="O1111" s="64">
        <v>890000433</v>
      </c>
      <c r="P1111" s="94" t="s">
        <v>428</v>
      </c>
      <c r="Q1111" s="90">
        <v>1</v>
      </c>
      <c r="X1111" s="65" t="s">
        <v>671</v>
      </c>
      <c r="Y1111" s="65">
        <f>SUMPRODUCT(('[2]Prog 89'!$C$5:$C$10000=A1111)*'[2]Prog 89'!$E$5:$F$10000)</f>
        <v>0</v>
      </c>
      <c r="Z1111" s="65">
        <f>SUMPRODUCT(('[2]Prog 89'!$C$5:$C$10000=A1111)*'[2]Prog 89'!$G$5:$H$10000)</f>
        <v>0</v>
      </c>
    </row>
    <row r="1112" spans="1:26" ht="12.75" customHeight="1" x14ac:dyDescent="0.25">
      <c r="A1112" s="64">
        <v>89482</v>
      </c>
      <c r="B1112" s="81">
        <f>VLOOKUP(A1112,'[2]Pop commune'!$A$4:$G$3833,7,FALSE)</f>
        <v>37.82835820895513</v>
      </c>
      <c r="C1112" s="82">
        <f>VLOOKUP(A1112,'[2]Pop commune'!$A$4:$H$3833,5,FALSE)</f>
        <v>23.514925373134268</v>
      </c>
      <c r="D1112" s="83">
        <f t="shared" si="35"/>
        <v>14.31343283582086</v>
      </c>
      <c r="E1112" s="83">
        <f>VLOOKUP(A1112,'[2]Pop commune'!$A$4:$G$3833,6,FALSE)</f>
        <v>14.31343283582086</v>
      </c>
      <c r="F1112" s="83">
        <f t="shared" si="36"/>
        <v>137</v>
      </c>
      <c r="G1112" s="83">
        <f>VLOOKUP(A1112,'[2]Pop commune'!$A$4:$G$3833,4,FALSE)</f>
        <v>137</v>
      </c>
      <c r="H1112" s="64">
        <v>89</v>
      </c>
      <c r="I1112" s="122">
        <v>890971989</v>
      </c>
      <c r="J1112" s="65" t="s">
        <v>1880</v>
      </c>
      <c r="K1112" s="121"/>
      <c r="L1112" s="103" t="s">
        <v>1820</v>
      </c>
      <c r="M1112" s="101" t="s">
        <v>222</v>
      </c>
      <c r="N1112" s="65" t="s">
        <v>662</v>
      </c>
      <c r="O1112" s="64">
        <v>890000433</v>
      </c>
      <c r="P1112" s="94" t="s">
        <v>428</v>
      </c>
      <c r="Q1112" s="90">
        <v>1</v>
      </c>
      <c r="X1112" s="65" t="s">
        <v>671</v>
      </c>
      <c r="Y1112" s="65">
        <f>SUMPRODUCT(('[2]Prog 89'!$C$5:$C$10000=A1112)*'[2]Prog 89'!$E$5:$F$10000)</f>
        <v>0</v>
      </c>
      <c r="Z1112" s="65">
        <f>SUMPRODUCT(('[2]Prog 89'!$C$5:$C$10000=A1112)*'[2]Prog 89'!$G$5:$H$10000)</f>
        <v>0</v>
      </c>
    </row>
    <row r="1113" spans="1:26" ht="12.75" customHeight="1" x14ac:dyDescent="0.25">
      <c r="A1113" s="64">
        <v>89486</v>
      </c>
      <c r="B1113" s="81">
        <f>VLOOKUP(A1113,'[2]Pop commune'!$A$4:$G$3833,7,FALSE)</f>
        <v>46.915662650602243</v>
      </c>
      <c r="C1113" s="82">
        <f>VLOOKUP(A1113,'[2]Pop commune'!$A$4:$H$3833,5,FALSE)</f>
        <v>31.9879518072288</v>
      </c>
      <c r="D1113" s="83">
        <f t="shared" si="35"/>
        <v>14.92771084337344</v>
      </c>
      <c r="E1113" s="83">
        <f>VLOOKUP(A1113,'[2]Pop commune'!$A$4:$G$3833,6,FALSE)</f>
        <v>14.92771084337344</v>
      </c>
      <c r="F1113" s="83">
        <f t="shared" si="36"/>
        <v>176.99999999999935</v>
      </c>
      <c r="G1113" s="83">
        <f>VLOOKUP(A1113,'[2]Pop commune'!$A$4:$G$3833,4,FALSE)</f>
        <v>176.99999999999935</v>
      </c>
      <c r="H1113" s="64">
        <v>89</v>
      </c>
      <c r="I1113" s="122">
        <v>890971989</v>
      </c>
      <c r="J1113" s="65" t="s">
        <v>1881</v>
      </c>
      <c r="K1113" s="121"/>
      <c r="L1113" s="103" t="s">
        <v>1820</v>
      </c>
      <c r="M1113" s="101" t="s">
        <v>222</v>
      </c>
      <c r="N1113" s="65" t="s">
        <v>662</v>
      </c>
      <c r="O1113" s="64">
        <v>890000433</v>
      </c>
      <c r="P1113" s="94" t="s">
        <v>428</v>
      </c>
      <c r="Q1113" s="90">
        <v>1</v>
      </c>
      <c r="X1113" s="65" t="s">
        <v>671</v>
      </c>
      <c r="Y1113" s="65">
        <f>SUMPRODUCT(('[2]Prog 89'!$C$5:$C$10000=A1113)*'[2]Prog 89'!$E$5:$F$10000)</f>
        <v>0</v>
      </c>
      <c r="Z1113" s="65">
        <f>SUMPRODUCT(('[2]Prog 89'!$C$5:$C$10000=A1113)*'[2]Prog 89'!$G$5:$H$10000)</f>
        <v>2</v>
      </c>
    </row>
    <row r="1114" spans="1:26" ht="12.75" customHeight="1" x14ac:dyDescent="0.25">
      <c r="A1114" s="64">
        <v>58021</v>
      </c>
      <c r="B1114" s="81">
        <f>VLOOKUP(A1114,'[2]Pop commune'!$A$4:$G$3833,7,FALSE)</f>
        <v>51</v>
      </c>
      <c r="C1114" s="82">
        <f>VLOOKUP(A1114,'[2]Pop commune'!$A$4:$H$3833,5,FALSE)</f>
        <v>30</v>
      </c>
      <c r="D1114" s="83">
        <f t="shared" si="35"/>
        <v>21</v>
      </c>
      <c r="E1114" s="83">
        <f>VLOOKUP(A1114,'[2]Pop commune'!$A$4:$G$3833,6,FALSE)</f>
        <v>21</v>
      </c>
      <c r="F1114" s="83">
        <f t="shared" si="36"/>
        <v>217</v>
      </c>
      <c r="G1114" s="83">
        <f>VLOOKUP(A1114,'[2]Pop commune'!$A$4:$G$3833,4,FALSE)</f>
        <v>217</v>
      </c>
      <c r="H1114" s="64">
        <v>58</v>
      </c>
      <c r="I1114" s="122">
        <v>580971513</v>
      </c>
      <c r="J1114" s="65" t="s">
        <v>1882</v>
      </c>
      <c r="K1114" s="121" t="s">
        <v>4816</v>
      </c>
      <c r="L1114" s="103" t="s">
        <v>1883</v>
      </c>
      <c r="M1114" s="101" t="s">
        <v>1884</v>
      </c>
      <c r="N1114" s="65" t="s">
        <v>662</v>
      </c>
      <c r="O1114" s="64">
        <v>580780757</v>
      </c>
      <c r="P1114" s="94" t="s">
        <v>352</v>
      </c>
      <c r="Q1114" s="90">
        <v>1</v>
      </c>
      <c r="R1114" s="65">
        <v>42</v>
      </c>
      <c r="S1114" s="65">
        <v>42</v>
      </c>
      <c r="X1114" s="65" t="s">
        <v>671</v>
      </c>
      <c r="Y1114" s="65">
        <f>SUMPRODUCT(('[2]Prog 89'!$C$5:$C$10000=A1114)*'[2]Prog 89'!$E$5:$F$10000)</f>
        <v>0</v>
      </c>
      <c r="Z1114" s="65">
        <f>SUMPRODUCT(('[2]Prog 89'!$C$5:$C$10000=A1114)*'[2]Prog 89'!$G$5:$H$10000)</f>
        <v>0</v>
      </c>
    </row>
    <row r="1115" spans="1:26" ht="12.75" customHeight="1" x14ac:dyDescent="0.25">
      <c r="A1115" s="64">
        <v>58057</v>
      </c>
      <c r="B1115" s="81">
        <f>VLOOKUP(A1115,'[2]Pop commune'!$A$4:$G$3833,7,FALSE)</f>
        <v>346</v>
      </c>
      <c r="C1115" s="82">
        <f>VLOOKUP(A1115,'[2]Pop commune'!$A$4:$H$3833,5,FALSE)</f>
        <v>228</v>
      </c>
      <c r="D1115" s="83">
        <f t="shared" si="35"/>
        <v>118</v>
      </c>
      <c r="E1115" s="83">
        <f>VLOOKUP(A1115,'[2]Pop commune'!$A$4:$G$3833,6,FALSE)</f>
        <v>118</v>
      </c>
      <c r="F1115" s="83">
        <f t="shared" si="36"/>
        <v>1232</v>
      </c>
      <c r="G1115" s="83">
        <f>VLOOKUP(A1115,'[2]Pop commune'!$A$4:$G$3833,4,FALSE)</f>
        <v>1232</v>
      </c>
      <c r="H1115" s="64">
        <v>58</v>
      </c>
      <c r="I1115" s="122">
        <v>580971513</v>
      </c>
      <c r="J1115" s="65" t="s">
        <v>1885</v>
      </c>
      <c r="K1115" s="121"/>
      <c r="L1115" s="103" t="s">
        <v>1883</v>
      </c>
      <c r="M1115" s="101" t="s">
        <v>1884</v>
      </c>
      <c r="N1115" s="65" t="s">
        <v>662</v>
      </c>
      <c r="O1115" s="64">
        <v>580780757</v>
      </c>
      <c r="P1115" s="94" t="s">
        <v>352</v>
      </c>
      <c r="Q1115" s="90">
        <v>1</v>
      </c>
      <c r="X1115" s="65" t="s">
        <v>671</v>
      </c>
      <c r="Y1115" s="65">
        <f>SUMPRODUCT(('[2]Prog 89'!$C$5:$C$10000=A1115)*'[2]Prog 89'!$E$5:$F$10000)</f>
        <v>0</v>
      </c>
      <c r="Z1115" s="65">
        <f>SUMPRODUCT(('[2]Prog 89'!$C$5:$C$10000=A1115)*'[2]Prog 89'!$G$5:$H$10000)</f>
        <v>0</v>
      </c>
    </row>
    <row r="1116" spans="1:26" ht="12.75" customHeight="1" x14ac:dyDescent="0.25">
      <c r="A1116" s="64">
        <v>58138</v>
      </c>
      <c r="B1116" s="81">
        <f>VLOOKUP(A1116,'[2]Pop commune'!$A$4:$G$3833,7,FALSE)</f>
        <v>88.744360902255352</v>
      </c>
      <c r="C1116" s="82">
        <f>VLOOKUP(A1116,'[2]Pop commune'!$A$4:$H$3833,5,FALSE)</f>
        <v>48.962406015037438</v>
      </c>
      <c r="D1116" s="83">
        <f t="shared" si="35"/>
        <v>39.781954887217921</v>
      </c>
      <c r="E1116" s="83">
        <f>VLOOKUP(A1116,'[2]Pop commune'!$A$4:$G$3833,6,FALSE)</f>
        <v>39.781954887217921</v>
      </c>
      <c r="F1116" s="83">
        <f t="shared" si="36"/>
        <v>406.99999999999869</v>
      </c>
      <c r="G1116" s="83">
        <f>VLOOKUP(A1116,'[2]Pop commune'!$A$4:$G$3833,4,FALSE)</f>
        <v>406.99999999999869</v>
      </c>
      <c r="H1116" s="64">
        <v>58</v>
      </c>
      <c r="I1116" s="122">
        <v>580971513</v>
      </c>
      <c r="J1116" s="65" t="s">
        <v>1886</v>
      </c>
      <c r="K1116" s="121"/>
      <c r="L1116" s="103" t="s">
        <v>1883</v>
      </c>
      <c r="M1116" s="101" t="s">
        <v>1884</v>
      </c>
      <c r="N1116" s="65" t="s">
        <v>662</v>
      </c>
      <c r="O1116" s="64">
        <v>580780757</v>
      </c>
      <c r="P1116" s="94" t="s">
        <v>352</v>
      </c>
      <c r="Q1116" s="90">
        <v>1</v>
      </c>
      <c r="X1116" s="65" t="s">
        <v>671</v>
      </c>
      <c r="Y1116" s="65">
        <f>SUMPRODUCT(('[2]Prog 89'!$C$5:$C$10000=A1116)*'[2]Prog 89'!$E$5:$F$10000)</f>
        <v>0</v>
      </c>
      <c r="Z1116" s="65">
        <f>SUMPRODUCT(('[2]Prog 89'!$C$5:$C$10000=A1116)*'[2]Prog 89'!$G$5:$H$10000)</f>
        <v>0</v>
      </c>
    </row>
    <row r="1117" spans="1:26" ht="12.75" customHeight="1" x14ac:dyDescent="0.25">
      <c r="A1117" s="64">
        <v>58144</v>
      </c>
      <c r="B1117" s="81">
        <f>VLOOKUP(A1117,'[2]Pop commune'!$A$4:$G$3833,7,FALSE)</f>
        <v>177.48180494905384</v>
      </c>
      <c r="C1117" s="82">
        <f>VLOOKUP(A1117,'[2]Pop commune'!$A$4:$H$3833,5,FALSE)</f>
        <v>102.70014556040756</v>
      </c>
      <c r="D1117" s="83">
        <f t="shared" si="35"/>
        <v>74.781659388646275</v>
      </c>
      <c r="E1117" s="83">
        <f>VLOOKUP(A1117,'[2]Pop commune'!$A$4:$G$3833,6,FALSE)</f>
        <v>74.781659388646275</v>
      </c>
      <c r="F1117" s="83">
        <f t="shared" si="36"/>
        <v>685</v>
      </c>
      <c r="G1117" s="83">
        <f>VLOOKUP(A1117,'[2]Pop commune'!$A$4:$G$3833,4,FALSE)</f>
        <v>685</v>
      </c>
      <c r="H1117" s="64">
        <v>58</v>
      </c>
      <c r="I1117" s="122">
        <v>580971513</v>
      </c>
      <c r="J1117" s="65" t="s">
        <v>1887</v>
      </c>
      <c r="K1117" s="121"/>
      <c r="L1117" s="103" t="s">
        <v>1883</v>
      </c>
      <c r="M1117" s="101" t="s">
        <v>1884</v>
      </c>
      <c r="N1117" s="65" t="s">
        <v>662</v>
      </c>
      <c r="O1117" s="64">
        <v>580780757</v>
      </c>
      <c r="P1117" s="94" t="s">
        <v>352</v>
      </c>
      <c r="Q1117" s="90">
        <v>1</v>
      </c>
      <c r="X1117" s="65" t="s">
        <v>671</v>
      </c>
      <c r="Y1117" s="65">
        <f>SUMPRODUCT(('[2]Prog 89'!$C$5:$C$10000=A1117)*'[2]Prog 89'!$E$5:$F$10000)</f>
        <v>0</v>
      </c>
      <c r="Z1117" s="65">
        <f>SUMPRODUCT(('[2]Prog 89'!$C$5:$C$10000=A1117)*'[2]Prog 89'!$G$5:$H$10000)</f>
        <v>0</v>
      </c>
    </row>
    <row r="1118" spans="1:26" ht="12.75" customHeight="1" x14ac:dyDescent="0.25">
      <c r="A1118" s="64">
        <v>58148</v>
      </c>
      <c r="B1118" s="81">
        <f>VLOOKUP(A1118,'[2]Pop commune'!$A$4:$G$3833,7,FALSE)</f>
        <v>158</v>
      </c>
      <c r="C1118" s="82">
        <f>VLOOKUP(A1118,'[2]Pop commune'!$A$4:$H$3833,5,FALSE)</f>
        <v>104</v>
      </c>
      <c r="D1118" s="83">
        <f t="shared" si="35"/>
        <v>54</v>
      </c>
      <c r="E1118" s="83">
        <f>VLOOKUP(A1118,'[2]Pop commune'!$A$4:$G$3833,6,FALSE)</f>
        <v>54</v>
      </c>
      <c r="F1118" s="83">
        <f t="shared" si="36"/>
        <v>632</v>
      </c>
      <c r="G1118" s="83">
        <f>VLOOKUP(A1118,'[2]Pop commune'!$A$4:$G$3833,4,FALSE)</f>
        <v>632</v>
      </c>
      <c r="H1118" s="64">
        <v>58</v>
      </c>
      <c r="I1118" s="122">
        <v>580971513</v>
      </c>
      <c r="J1118" s="65" t="s">
        <v>1888</v>
      </c>
      <c r="K1118" s="121"/>
      <c r="L1118" s="103" t="s">
        <v>1883</v>
      </c>
      <c r="M1118" s="101" t="s">
        <v>1884</v>
      </c>
      <c r="N1118" s="65" t="s">
        <v>662</v>
      </c>
      <c r="O1118" s="64">
        <v>580780757</v>
      </c>
      <c r="P1118" s="94" t="s">
        <v>352</v>
      </c>
      <c r="Q1118" s="90">
        <v>1</v>
      </c>
      <c r="X1118" s="65" t="s">
        <v>671</v>
      </c>
      <c r="Y1118" s="65">
        <f>SUMPRODUCT(('[2]Prog 89'!$C$5:$C$10000=A1118)*'[2]Prog 89'!$E$5:$F$10000)</f>
        <v>0</v>
      </c>
      <c r="Z1118" s="65">
        <f>SUMPRODUCT(('[2]Prog 89'!$C$5:$C$10000=A1118)*'[2]Prog 89'!$G$5:$H$10000)</f>
        <v>0</v>
      </c>
    </row>
    <row r="1119" spans="1:26" ht="12.75" customHeight="1" x14ac:dyDescent="0.25">
      <c r="A1119" s="64">
        <v>58158</v>
      </c>
      <c r="B1119" s="81">
        <f>VLOOKUP(A1119,'[2]Pop commune'!$A$4:$G$3833,7,FALSE)</f>
        <v>75</v>
      </c>
      <c r="C1119" s="82">
        <f>VLOOKUP(A1119,'[2]Pop commune'!$A$4:$H$3833,5,FALSE)</f>
        <v>46</v>
      </c>
      <c r="D1119" s="83">
        <f t="shared" si="35"/>
        <v>29</v>
      </c>
      <c r="E1119" s="83">
        <f>VLOOKUP(A1119,'[2]Pop commune'!$A$4:$G$3833,6,FALSE)</f>
        <v>29</v>
      </c>
      <c r="F1119" s="83">
        <f t="shared" si="36"/>
        <v>287</v>
      </c>
      <c r="G1119" s="83">
        <f>VLOOKUP(A1119,'[2]Pop commune'!$A$4:$G$3833,4,FALSE)</f>
        <v>287</v>
      </c>
      <c r="H1119" s="64">
        <v>58</v>
      </c>
      <c r="I1119" s="122">
        <v>580971513</v>
      </c>
      <c r="J1119" s="65" t="s">
        <v>1889</v>
      </c>
      <c r="K1119" s="121"/>
      <c r="L1119" s="103" t="s">
        <v>1883</v>
      </c>
      <c r="M1119" s="101" t="s">
        <v>1884</v>
      </c>
      <c r="N1119" s="65" t="s">
        <v>662</v>
      </c>
      <c r="O1119" s="64">
        <v>580780757</v>
      </c>
      <c r="P1119" s="94" t="s">
        <v>352</v>
      </c>
      <c r="Q1119" s="90">
        <v>1</v>
      </c>
      <c r="X1119" s="65" t="s">
        <v>671</v>
      </c>
      <c r="Y1119" s="65">
        <f>SUMPRODUCT(('[2]Prog 89'!$C$5:$C$10000=A1119)*'[2]Prog 89'!$E$5:$F$10000)</f>
        <v>0</v>
      </c>
      <c r="Z1119" s="65">
        <f>SUMPRODUCT(('[2]Prog 89'!$C$5:$C$10000=A1119)*'[2]Prog 89'!$G$5:$H$10000)</f>
        <v>0</v>
      </c>
    </row>
    <row r="1120" spans="1:26" ht="12.75" customHeight="1" x14ac:dyDescent="0.25">
      <c r="A1120" s="64">
        <v>58260</v>
      </c>
      <c r="B1120" s="81">
        <f>VLOOKUP(A1120,'[2]Pop commune'!$A$4:$G$3833,7,FALSE)</f>
        <v>325.26419379258147</v>
      </c>
      <c r="C1120" s="82">
        <f>VLOOKUP(A1120,'[2]Pop commune'!$A$4:$H$3833,5,FALSE)</f>
        <v>240.24072672218023</v>
      </c>
      <c r="D1120" s="83">
        <f t="shared" si="35"/>
        <v>85.023467070401225</v>
      </c>
      <c r="E1120" s="83">
        <f>VLOOKUP(A1120,'[2]Pop commune'!$A$4:$G$3833,6,FALSE)</f>
        <v>85.023467070401225</v>
      </c>
      <c r="F1120" s="83">
        <f t="shared" si="36"/>
        <v>1306</v>
      </c>
      <c r="G1120" s="83">
        <f>VLOOKUP(A1120,'[2]Pop commune'!$A$4:$G$3833,4,FALSE)</f>
        <v>1306</v>
      </c>
      <c r="H1120" s="64">
        <v>58</v>
      </c>
      <c r="I1120" s="122">
        <v>580971513</v>
      </c>
      <c r="J1120" s="65" t="s">
        <v>1890</v>
      </c>
      <c r="K1120" s="121"/>
      <c r="L1120" s="103" t="s">
        <v>1883</v>
      </c>
      <c r="M1120" s="101" t="s">
        <v>1884</v>
      </c>
      <c r="N1120" s="65" t="s">
        <v>662</v>
      </c>
      <c r="O1120" s="64">
        <v>580780757</v>
      </c>
      <c r="P1120" s="94" t="s">
        <v>352</v>
      </c>
      <c r="Q1120" s="90">
        <v>1</v>
      </c>
      <c r="X1120" s="65" t="s">
        <v>671</v>
      </c>
      <c r="Y1120" s="65">
        <f>SUMPRODUCT(('[2]Prog 89'!$C$5:$C$10000=A1120)*'[2]Prog 89'!$E$5:$F$10000)</f>
        <v>0</v>
      </c>
      <c r="Z1120" s="65">
        <f>SUMPRODUCT(('[2]Prog 89'!$C$5:$C$10000=A1120)*'[2]Prog 89'!$G$5:$H$10000)</f>
        <v>0</v>
      </c>
    </row>
    <row r="1121" spans="1:26" ht="12.75" customHeight="1" x14ac:dyDescent="0.25">
      <c r="A1121" s="64">
        <v>58264</v>
      </c>
      <c r="B1121" s="81">
        <f>VLOOKUP(A1121,'[2]Pop commune'!$A$4:$G$3833,7,FALSE)</f>
        <v>809.85263604111674</v>
      </c>
      <c r="C1121" s="82">
        <f>VLOOKUP(A1121,'[2]Pop commune'!$A$4:$H$3833,5,FALSE)</f>
        <v>414.80046583260389</v>
      </c>
      <c r="D1121" s="83">
        <f t="shared" si="35"/>
        <v>395.0521702085129</v>
      </c>
      <c r="E1121" s="83">
        <f>VLOOKUP(A1121,'[2]Pop commune'!$A$4:$G$3833,6,FALSE)</f>
        <v>395.0521702085129</v>
      </c>
      <c r="F1121" s="83">
        <f t="shared" si="36"/>
        <v>2005</v>
      </c>
      <c r="G1121" s="83">
        <f>VLOOKUP(A1121,'[2]Pop commune'!$A$4:$G$3833,4,FALSE)</f>
        <v>2005</v>
      </c>
      <c r="H1121" s="64">
        <v>58</v>
      </c>
      <c r="I1121" s="122">
        <v>580971513</v>
      </c>
      <c r="J1121" s="65" t="s">
        <v>1891</v>
      </c>
      <c r="K1121" s="121"/>
      <c r="L1121" s="103" t="s">
        <v>1883</v>
      </c>
      <c r="M1121" s="101" t="s">
        <v>1884</v>
      </c>
      <c r="N1121" s="65" t="s">
        <v>662</v>
      </c>
      <c r="O1121" s="64">
        <v>580780757</v>
      </c>
      <c r="P1121" s="94" t="s">
        <v>352</v>
      </c>
      <c r="Q1121" s="90">
        <v>1</v>
      </c>
      <c r="X1121" s="65" t="s">
        <v>671</v>
      </c>
      <c r="Y1121" s="65">
        <f>SUMPRODUCT(('[2]Prog 89'!$C$5:$C$10000=A1121)*'[2]Prog 89'!$E$5:$F$10000)</f>
        <v>0</v>
      </c>
      <c r="Z1121" s="65">
        <f>SUMPRODUCT(('[2]Prog 89'!$C$5:$C$10000=A1121)*'[2]Prog 89'!$G$5:$H$10000)</f>
        <v>0</v>
      </c>
    </row>
    <row r="1122" spans="1:26" ht="12.75" customHeight="1" x14ac:dyDescent="0.25">
      <c r="A1122" s="64">
        <v>58294</v>
      </c>
      <c r="B1122" s="81">
        <f>VLOOKUP(A1122,'[2]Pop commune'!$A$4:$G$3833,7,FALSE)</f>
        <v>34.278688524590322</v>
      </c>
      <c r="C1122" s="82">
        <f>VLOOKUP(A1122,'[2]Pop commune'!$A$4:$H$3833,5,FALSE)</f>
        <v>20.163934426229599</v>
      </c>
      <c r="D1122" s="83">
        <f t="shared" si="35"/>
        <v>14.11475409836072</v>
      </c>
      <c r="E1122" s="83">
        <f>VLOOKUP(A1122,'[2]Pop commune'!$A$4:$G$3833,6,FALSE)</f>
        <v>14.11475409836072</v>
      </c>
      <c r="F1122" s="83">
        <f t="shared" si="36"/>
        <v>123.00000000000055</v>
      </c>
      <c r="G1122" s="83">
        <f>VLOOKUP(A1122,'[2]Pop commune'!$A$4:$G$3833,4,FALSE)</f>
        <v>123.00000000000055</v>
      </c>
      <c r="H1122" s="64">
        <v>58</v>
      </c>
      <c r="I1122" s="122">
        <v>580971513</v>
      </c>
      <c r="J1122" s="65" t="s">
        <v>1892</v>
      </c>
      <c r="K1122" s="121"/>
      <c r="L1122" s="103" t="s">
        <v>1611</v>
      </c>
      <c r="M1122" s="101" t="s">
        <v>1884</v>
      </c>
      <c r="N1122" s="65" t="s">
        <v>662</v>
      </c>
      <c r="O1122" s="64">
        <v>580780757</v>
      </c>
      <c r="P1122" s="94" t="s">
        <v>352</v>
      </c>
      <c r="Q1122" s="90">
        <v>1</v>
      </c>
      <c r="X1122" s="65" t="s">
        <v>671</v>
      </c>
      <c r="Y1122" s="65">
        <f>SUMPRODUCT(('[2]Prog 89'!$C$5:$C$10000=A1122)*'[2]Prog 89'!$E$5:$F$10000)</f>
        <v>0</v>
      </c>
      <c r="Z1122" s="65">
        <f>SUMPRODUCT(('[2]Prog 89'!$C$5:$C$10000=A1122)*'[2]Prog 89'!$G$5:$H$10000)</f>
        <v>0</v>
      </c>
    </row>
    <row r="1123" spans="1:26" ht="12.75" customHeight="1" x14ac:dyDescent="0.25">
      <c r="A1123" s="64">
        <v>58296</v>
      </c>
      <c r="B1123" s="81">
        <f>VLOOKUP(A1123,'[2]Pop commune'!$A$4:$G$3833,7,FALSE)</f>
        <v>48</v>
      </c>
      <c r="C1123" s="82">
        <f>VLOOKUP(A1123,'[2]Pop commune'!$A$4:$H$3833,5,FALSE)</f>
        <v>29</v>
      </c>
      <c r="D1123" s="83">
        <f t="shared" si="35"/>
        <v>19</v>
      </c>
      <c r="E1123" s="83">
        <f>VLOOKUP(A1123,'[2]Pop commune'!$A$4:$G$3833,6,FALSE)</f>
        <v>19</v>
      </c>
      <c r="F1123" s="83">
        <f t="shared" si="36"/>
        <v>188</v>
      </c>
      <c r="G1123" s="83">
        <f>VLOOKUP(A1123,'[2]Pop commune'!$A$4:$G$3833,4,FALSE)</f>
        <v>188</v>
      </c>
      <c r="H1123" s="64">
        <v>58</v>
      </c>
      <c r="I1123" s="122">
        <v>580971513</v>
      </c>
      <c r="J1123" s="65" t="s">
        <v>1893</v>
      </c>
      <c r="K1123" s="121"/>
      <c r="L1123" s="103" t="s">
        <v>1611</v>
      </c>
      <c r="M1123" s="101" t="s">
        <v>1884</v>
      </c>
      <c r="N1123" s="65" t="s">
        <v>662</v>
      </c>
      <c r="O1123" s="64">
        <v>580780757</v>
      </c>
      <c r="P1123" s="94" t="s">
        <v>352</v>
      </c>
      <c r="Q1123" s="90">
        <v>1</v>
      </c>
      <c r="X1123" s="65" t="s">
        <v>671</v>
      </c>
      <c r="Y1123" s="65">
        <f>SUMPRODUCT(('[2]Prog 89'!$C$5:$C$10000=A1123)*'[2]Prog 89'!$E$5:$F$10000)</f>
        <v>0</v>
      </c>
      <c r="Z1123" s="65">
        <f>SUMPRODUCT(('[2]Prog 89'!$C$5:$C$10000=A1123)*'[2]Prog 89'!$G$5:$H$10000)</f>
        <v>0</v>
      </c>
    </row>
    <row r="1124" spans="1:26" ht="12.75" customHeight="1" x14ac:dyDescent="0.25">
      <c r="A1124" s="64">
        <v>58135</v>
      </c>
      <c r="B1124" s="81">
        <f>VLOOKUP(A1124,'[2]Pop commune'!$A$4:$G$3833,7,FALSE)</f>
        <v>36.380000000000003</v>
      </c>
      <c r="C1124" s="82">
        <f>VLOOKUP(A1124,'[2]Pop commune'!$A$4:$H$3833,5,FALSE)</f>
        <v>27.82</v>
      </c>
      <c r="D1124" s="83">
        <f t="shared" si="35"/>
        <v>8.56</v>
      </c>
      <c r="E1124" s="83">
        <f>VLOOKUP(A1124,'[2]Pop commune'!$A$4:$G$3833,6,FALSE)</f>
        <v>8.56</v>
      </c>
      <c r="F1124" s="83">
        <f t="shared" si="36"/>
        <v>107</v>
      </c>
      <c r="G1124" s="83">
        <f>VLOOKUP(A1124,'[2]Pop commune'!$A$4:$G$3833,4,FALSE)</f>
        <v>107</v>
      </c>
      <c r="H1124" s="64">
        <v>58</v>
      </c>
      <c r="I1124" s="122">
        <v>580005130</v>
      </c>
      <c r="J1124" s="65" t="s">
        <v>1894</v>
      </c>
      <c r="K1124" s="121" t="s">
        <v>4817</v>
      </c>
      <c r="L1124" s="103" t="s">
        <v>1895</v>
      </c>
      <c r="M1124" s="65" t="s">
        <v>171</v>
      </c>
      <c r="N1124" s="65" t="s">
        <v>1478</v>
      </c>
      <c r="O1124" s="64">
        <v>580004471</v>
      </c>
      <c r="P1124" s="94" t="s">
        <v>346</v>
      </c>
      <c r="Q1124" s="90">
        <v>1</v>
      </c>
      <c r="R1124" s="65">
        <v>30</v>
      </c>
      <c r="S1124" s="65">
        <v>30</v>
      </c>
      <c r="X1124" s="65" t="s">
        <v>671</v>
      </c>
      <c r="Y1124" s="65">
        <f>SUMPRODUCT(('[2]Prog 89'!$C$5:$C$10000=A1124)*'[2]Prog 89'!$E$5:$F$10000)</f>
        <v>0</v>
      </c>
      <c r="Z1124" s="65">
        <f>SUMPRODUCT(('[2]Prog 89'!$C$5:$C$10000=A1124)*'[2]Prog 89'!$G$5:$H$10000)</f>
        <v>0</v>
      </c>
    </row>
    <row r="1125" spans="1:26" ht="12.75" customHeight="1" x14ac:dyDescent="0.25">
      <c r="A1125" s="64">
        <v>58161</v>
      </c>
      <c r="B1125" s="81">
        <f>VLOOKUP(A1125,'[2]Pop commune'!$A$4:$G$3833,7,FALSE)</f>
        <v>54.609929078014204</v>
      </c>
      <c r="C1125" s="82">
        <f>VLOOKUP(A1125,'[2]Pop commune'!$A$4:$H$3833,5,FALSE)</f>
        <v>35.744680851063841</v>
      </c>
      <c r="D1125" s="83">
        <f t="shared" si="35"/>
        <v>18.86524822695036</v>
      </c>
      <c r="E1125" s="83">
        <f>VLOOKUP(A1125,'[2]Pop commune'!$A$4:$G$3833,6,FALSE)</f>
        <v>18.86524822695036</v>
      </c>
      <c r="F1125" s="83">
        <f t="shared" si="36"/>
        <v>140</v>
      </c>
      <c r="G1125" s="83">
        <f>VLOOKUP(A1125,'[2]Pop commune'!$A$4:$G$3833,4,FALSE)</f>
        <v>140</v>
      </c>
      <c r="H1125" s="64">
        <v>58</v>
      </c>
      <c r="I1125" s="122">
        <v>580005130</v>
      </c>
      <c r="J1125" s="65" t="s">
        <v>1896</v>
      </c>
      <c r="K1125" s="121"/>
      <c r="L1125" s="103" t="s">
        <v>1895</v>
      </c>
      <c r="M1125" s="65" t="s">
        <v>171</v>
      </c>
      <c r="N1125" s="65" t="s">
        <v>1478</v>
      </c>
      <c r="O1125" s="64">
        <v>580004471</v>
      </c>
      <c r="P1125" s="94" t="s">
        <v>346</v>
      </c>
      <c r="Q1125" s="90">
        <v>1</v>
      </c>
      <c r="X1125" s="65" t="s">
        <v>671</v>
      </c>
      <c r="Y1125" s="65">
        <f>SUMPRODUCT(('[2]Prog 89'!$C$5:$C$10000=A1125)*'[2]Prog 89'!$E$5:$F$10000)</f>
        <v>0</v>
      </c>
      <c r="Z1125" s="65">
        <f>SUMPRODUCT(('[2]Prog 89'!$C$5:$C$10000=A1125)*'[2]Prog 89'!$G$5:$H$10000)</f>
        <v>0</v>
      </c>
    </row>
    <row r="1126" spans="1:26" ht="12.75" customHeight="1" x14ac:dyDescent="0.25">
      <c r="A1126" s="64">
        <v>58173</v>
      </c>
      <c r="B1126" s="81">
        <f>VLOOKUP(A1126,'[2]Pop commune'!$A$4:$G$3833,7,FALSE)</f>
        <v>91.6875</v>
      </c>
      <c r="C1126" s="82">
        <f>VLOOKUP(A1126,'[2]Pop commune'!$A$4:$H$3833,5,FALSE)</f>
        <v>51.956249999999997</v>
      </c>
      <c r="D1126" s="83">
        <f t="shared" si="35"/>
        <v>39.731249999999996</v>
      </c>
      <c r="E1126" s="83">
        <f>VLOOKUP(A1126,'[2]Pop commune'!$A$4:$G$3833,6,FALSE)</f>
        <v>39.731249999999996</v>
      </c>
      <c r="F1126" s="83">
        <f t="shared" si="36"/>
        <v>163</v>
      </c>
      <c r="G1126" s="83">
        <f>VLOOKUP(A1126,'[2]Pop commune'!$A$4:$G$3833,4,FALSE)</f>
        <v>163</v>
      </c>
      <c r="H1126" s="64">
        <v>58</v>
      </c>
      <c r="I1126" s="122">
        <v>580005130</v>
      </c>
      <c r="J1126" s="65" t="s">
        <v>1897</v>
      </c>
      <c r="K1126" s="121"/>
      <c r="L1126" s="103" t="s">
        <v>1895</v>
      </c>
      <c r="M1126" s="65" t="s">
        <v>171</v>
      </c>
      <c r="N1126" s="65" t="s">
        <v>1478</v>
      </c>
      <c r="O1126" s="64">
        <v>580004471</v>
      </c>
      <c r="P1126" s="94" t="s">
        <v>346</v>
      </c>
      <c r="Q1126" s="90">
        <v>1</v>
      </c>
      <c r="X1126" s="65" t="s">
        <v>671</v>
      </c>
      <c r="Y1126" s="65">
        <f>SUMPRODUCT(('[2]Prog 89'!$C$5:$C$10000=A1126)*'[2]Prog 89'!$E$5:$F$10000)</f>
        <v>0</v>
      </c>
      <c r="Z1126" s="65">
        <f>SUMPRODUCT(('[2]Prog 89'!$C$5:$C$10000=A1126)*'[2]Prog 89'!$G$5:$H$10000)</f>
        <v>0</v>
      </c>
    </row>
    <row r="1127" spans="1:26" ht="12.75" customHeight="1" x14ac:dyDescent="0.25">
      <c r="A1127" s="64">
        <v>58182</v>
      </c>
      <c r="B1127" s="81">
        <f>VLOOKUP(A1127,'[2]Pop commune'!$A$4:$G$3833,7,FALSE)</f>
        <v>686.92886415423914</v>
      </c>
      <c r="C1127" s="82">
        <f>VLOOKUP(A1127,'[2]Pop commune'!$A$4:$H$3833,5,FALSE)</f>
        <v>339.7734815714586</v>
      </c>
      <c r="D1127" s="83">
        <f t="shared" si="35"/>
        <v>347.15538258278048</v>
      </c>
      <c r="E1127" s="83">
        <f>VLOOKUP(A1127,'[2]Pop commune'!$A$4:$G$3833,6,FALSE)</f>
        <v>347.15538258278048</v>
      </c>
      <c r="F1127" s="83">
        <f t="shared" si="36"/>
        <v>1523</v>
      </c>
      <c r="G1127" s="83">
        <f>VLOOKUP(A1127,'[2]Pop commune'!$A$4:$G$3833,4,FALSE)</f>
        <v>1523</v>
      </c>
      <c r="H1127" s="64">
        <v>58</v>
      </c>
      <c r="I1127" s="122">
        <v>580005130</v>
      </c>
      <c r="J1127" s="65" t="s">
        <v>1898</v>
      </c>
      <c r="K1127" s="121"/>
      <c r="L1127" s="103" t="s">
        <v>1895</v>
      </c>
      <c r="M1127" s="65" t="s">
        <v>171</v>
      </c>
      <c r="N1127" s="65" t="s">
        <v>1478</v>
      </c>
      <c r="O1127" s="64">
        <v>580004471</v>
      </c>
      <c r="P1127" s="94" t="s">
        <v>346</v>
      </c>
      <c r="Q1127" s="90">
        <v>1</v>
      </c>
      <c r="X1127" s="65" t="s">
        <v>671</v>
      </c>
      <c r="Y1127" s="65">
        <f>SUMPRODUCT(('[2]Prog 89'!$C$5:$C$10000=A1127)*'[2]Prog 89'!$E$5:$F$10000)</f>
        <v>0</v>
      </c>
      <c r="Z1127" s="65">
        <f>SUMPRODUCT(('[2]Prog 89'!$C$5:$C$10000=A1127)*'[2]Prog 89'!$G$5:$H$10000)</f>
        <v>0</v>
      </c>
    </row>
    <row r="1128" spans="1:26" ht="12.75" customHeight="1" x14ac:dyDescent="0.25">
      <c r="A1128" s="64">
        <v>58199</v>
      </c>
      <c r="B1128" s="81">
        <f>VLOOKUP(A1128,'[2]Pop commune'!$A$4:$G$3833,7,FALSE)</f>
        <v>74.525316455696171</v>
      </c>
      <c r="C1128" s="82">
        <f>VLOOKUP(A1128,'[2]Pop commune'!$A$4:$H$3833,5,FALSE)</f>
        <v>46.7025316455696</v>
      </c>
      <c r="D1128" s="83">
        <f t="shared" si="35"/>
        <v>27.822784810126574</v>
      </c>
      <c r="E1128" s="83">
        <f>VLOOKUP(A1128,'[2]Pop commune'!$A$4:$G$3833,6,FALSE)</f>
        <v>27.822784810126574</v>
      </c>
      <c r="F1128" s="83">
        <f t="shared" si="36"/>
        <v>157</v>
      </c>
      <c r="G1128" s="83">
        <f>VLOOKUP(A1128,'[2]Pop commune'!$A$4:$G$3833,4,FALSE)</f>
        <v>157</v>
      </c>
      <c r="H1128" s="64">
        <v>58</v>
      </c>
      <c r="I1128" s="122">
        <v>580005130</v>
      </c>
      <c r="J1128" s="65" t="s">
        <v>1899</v>
      </c>
      <c r="K1128" s="121"/>
      <c r="L1128" s="103" t="s">
        <v>1895</v>
      </c>
      <c r="M1128" s="65" t="s">
        <v>171</v>
      </c>
      <c r="N1128" s="65" t="s">
        <v>1478</v>
      </c>
      <c r="O1128" s="64">
        <v>580004471</v>
      </c>
      <c r="P1128" s="94" t="s">
        <v>346</v>
      </c>
      <c r="Q1128" s="90">
        <v>1</v>
      </c>
      <c r="X1128" s="65" t="s">
        <v>671</v>
      </c>
      <c r="Y1128" s="65">
        <f>SUMPRODUCT(('[2]Prog 89'!$C$5:$C$10000=A1128)*'[2]Prog 89'!$E$5:$F$10000)</f>
        <v>0</v>
      </c>
      <c r="Z1128" s="65">
        <f>SUMPRODUCT(('[2]Prog 89'!$C$5:$C$10000=A1128)*'[2]Prog 89'!$G$5:$H$10000)</f>
        <v>0</v>
      </c>
    </row>
    <row r="1129" spans="1:26" ht="12.75" customHeight="1" x14ac:dyDescent="0.25">
      <c r="A1129" s="64">
        <v>58219</v>
      </c>
      <c r="B1129" s="81">
        <f>VLOOKUP(A1129,'[2]Pop commune'!$A$4:$G$3833,7,FALSE)</f>
        <v>76</v>
      </c>
      <c r="C1129" s="82">
        <f>VLOOKUP(A1129,'[2]Pop commune'!$A$4:$H$3833,5,FALSE)</f>
        <v>40</v>
      </c>
      <c r="D1129" s="83">
        <f t="shared" si="35"/>
        <v>36</v>
      </c>
      <c r="E1129" s="83">
        <f>VLOOKUP(A1129,'[2]Pop commune'!$A$4:$G$3833,6,FALSE)</f>
        <v>36</v>
      </c>
      <c r="F1129" s="83">
        <f t="shared" si="36"/>
        <v>200</v>
      </c>
      <c r="G1129" s="83">
        <f>VLOOKUP(A1129,'[2]Pop commune'!$A$4:$G$3833,4,FALSE)</f>
        <v>200</v>
      </c>
      <c r="H1129" s="64">
        <v>58</v>
      </c>
      <c r="I1129" s="122">
        <v>580005130</v>
      </c>
      <c r="J1129" s="65" t="s">
        <v>1900</v>
      </c>
      <c r="K1129" s="121"/>
      <c r="L1129" s="103" t="s">
        <v>1895</v>
      </c>
      <c r="M1129" s="65" t="s">
        <v>171</v>
      </c>
      <c r="N1129" s="65" t="s">
        <v>1478</v>
      </c>
      <c r="O1129" s="64">
        <v>580004471</v>
      </c>
      <c r="P1129" s="94" t="s">
        <v>346</v>
      </c>
      <c r="Q1129" s="90">
        <v>1</v>
      </c>
      <c r="X1129" s="65" t="s">
        <v>671</v>
      </c>
      <c r="Y1129" s="65">
        <f>SUMPRODUCT(('[2]Prog 89'!$C$5:$C$10000=A1129)*'[2]Prog 89'!$E$5:$F$10000)</f>
        <v>0</v>
      </c>
      <c r="Z1129" s="65">
        <f>SUMPRODUCT(('[2]Prog 89'!$C$5:$C$10000=A1129)*'[2]Prog 89'!$G$5:$H$10000)</f>
        <v>0</v>
      </c>
    </row>
    <row r="1130" spans="1:26" ht="12.75" customHeight="1" x14ac:dyDescent="0.25">
      <c r="A1130" s="64">
        <v>58246</v>
      </c>
      <c r="B1130" s="81">
        <f>VLOOKUP(A1130,'[2]Pop commune'!$A$4:$G$3833,7,FALSE)</f>
        <v>388.44841269841265</v>
      </c>
      <c r="C1130" s="82">
        <f>VLOOKUP(A1130,'[2]Pop commune'!$A$4:$H$3833,5,FALSE)</f>
        <v>229.00264550264549</v>
      </c>
      <c r="D1130" s="83">
        <f t="shared" si="35"/>
        <v>159.44576719576719</v>
      </c>
      <c r="E1130" s="83">
        <f>VLOOKUP(A1130,'[2]Pop commune'!$A$4:$G$3833,6,FALSE)</f>
        <v>159.44576719576719</v>
      </c>
      <c r="F1130" s="83">
        <f t="shared" si="36"/>
        <v>809</v>
      </c>
      <c r="G1130" s="83">
        <f>VLOOKUP(A1130,'[2]Pop commune'!$A$4:$G$3833,4,FALSE)</f>
        <v>809</v>
      </c>
      <c r="H1130" s="64">
        <v>58</v>
      </c>
      <c r="I1130" s="125">
        <v>580005130</v>
      </c>
      <c r="J1130" s="65" t="s">
        <v>1901</v>
      </c>
      <c r="K1130" s="121"/>
      <c r="L1130" s="103" t="s">
        <v>1895</v>
      </c>
      <c r="M1130" s="65" t="s">
        <v>171</v>
      </c>
      <c r="N1130" s="65" t="s">
        <v>1478</v>
      </c>
      <c r="O1130" s="64">
        <v>580004471</v>
      </c>
      <c r="P1130" s="65" t="s">
        <v>346</v>
      </c>
      <c r="Q1130" s="90">
        <v>1</v>
      </c>
      <c r="X1130" s="65" t="s">
        <v>671</v>
      </c>
      <c r="Y1130" s="65">
        <f>SUMPRODUCT(('[2]Prog 89'!$C$5:$C$10000=A1130)*'[2]Prog 89'!$E$5:$F$10000)</f>
        <v>0</v>
      </c>
      <c r="Z1130" s="65">
        <f>SUMPRODUCT(('[2]Prog 89'!$C$5:$C$10000=A1130)*'[2]Prog 89'!$G$5:$H$10000)</f>
        <v>0</v>
      </c>
    </row>
    <row r="1131" spans="1:26" ht="12.75" customHeight="1" x14ac:dyDescent="0.25">
      <c r="A1131" s="64">
        <v>58277</v>
      </c>
      <c r="B1131" s="81">
        <f>VLOOKUP(A1131,'[2]Pop commune'!$A$4:$G$3833,7,FALSE)</f>
        <v>82.536231884057969</v>
      </c>
      <c r="C1131" s="82">
        <f>VLOOKUP(A1131,'[2]Pop commune'!$A$4:$H$3833,5,FALSE)</f>
        <v>50.492753623188399</v>
      </c>
      <c r="D1131" s="83">
        <f t="shared" si="35"/>
        <v>32.043478260869563</v>
      </c>
      <c r="E1131" s="83">
        <f>VLOOKUP(A1131,'[2]Pop commune'!$A$4:$G$3833,6,FALSE)</f>
        <v>32.043478260869563</v>
      </c>
      <c r="F1131" s="83">
        <f t="shared" si="36"/>
        <v>201</v>
      </c>
      <c r="G1131" s="83">
        <f>VLOOKUP(A1131,'[2]Pop commune'!$A$4:$G$3833,4,FALSE)</f>
        <v>201</v>
      </c>
      <c r="H1131" s="64">
        <v>58</v>
      </c>
      <c r="I1131" s="122">
        <v>580005130</v>
      </c>
      <c r="J1131" s="65" t="s">
        <v>1902</v>
      </c>
      <c r="K1131" s="121"/>
      <c r="L1131" s="103" t="s">
        <v>1895</v>
      </c>
      <c r="M1131" s="65" t="s">
        <v>171</v>
      </c>
      <c r="N1131" s="65" t="s">
        <v>1478</v>
      </c>
      <c r="O1131" s="64">
        <v>580004471</v>
      </c>
      <c r="P1131" s="94" t="s">
        <v>346</v>
      </c>
      <c r="Q1131" s="90">
        <v>1</v>
      </c>
      <c r="X1131" s="65" t="s">
        <v>671</v>
      </c>
      <c r="Y1131" s="65">
        <f>SUMPRODUCT(('[2]Prog 89'!$C$5:$C$10000=A1131)*'[2]Prog 89'!$E$5:$F$10000)</f>
        <v>0</v>
      </c>
      <c r="Z1131" s="65">
        <f>SUMPRODUCT(('[2]Prog 89'!$C$5:$C$10000=A1131)*'[2]Prog 89'!$G$5:$H$10000)</f>
        <v>0</v>
      </c>
    </row>
    <row r="1132" spans="1:26" ht="12.75" customHeight="1" x14ac:dyDescent="0.25">
      <c r="A1132" s="64">
        <v>58301</v>
      </c>
      <c r="B1132" s="81">
        <f>VLOOKUP(A1132,'[2]Pop commune'!$A$4:$G$3833,7,FALSE)</f>
        <v>128</v>
      </c>
      <c r="C1132" s="82">
        <f>VLOOKUP(A1132,'[2]Pop commune'!$A$4:$H$3833,5,FALSE)</f>
        <v>81</v>
      </c>
      <c r="D1132" s="83">
        <f t="shared" si="35"/>
        <v>47</v>
      </c>
      <c r="E1132" s="83">
        <f>VLOOKUP(A1132,'[2]Pop commune'!$A$4:$G$3833,6,FALSE)</f>
        <v>47</v>
      </c>
      <c r="F1132" s="83">
        <f t="shared" si="36"/>
        <v>338</v>
      </c>
      <c r="G1132" s="83">
        <f>VLOOKUP(A1132,'[2]Pop commune'!$A$4:$G$3833,4,FALSE)</f>
        <v>338</v>
      </c>
      <c r="H1132" s="64">
        <v>58</v>
      </c>
      <c r="I1132" s="122">
        <v>580005130</v>
      </c>
      <c r="J1132" s="65" t="s">
        <v>1903</v>
      </c>
      <c r="K1132" s="121"/>
      <c r="L1132" s="103" t="s">
        <v>1895</v>
      </c>
      <c r="M1132" s="65" t="s">
        <v>171</v>
      </c>
      <c r="N1132" s="65" t="s">
        <v>1478</v>
      </c>
      <c r="O1132" s="64">
        <v>580004471</v>
      </c>
      <c r="P1132" s="94" t="s">
        <v>346</v>
      </c>
      <c r="Q1132" s="90">
        <v>1</v>
      </c>
      <c r="X1132" s="65" t="s">
        <v>671</v>
      </c>
      <c r="Y1132" s="65">
        <f>SUMPRODUCT(('[2]Prog 89'!$C$5:$C$10000=A1132)*'[2]Prog 89'!$E$5:$F$10000)</f>
        <v>0</v>
      </c>
      <c r="Z1132" s="65">
        <f>SUMPRODUCT(('[2]Prog 89'!$C$5:$C$10000=A1132)*'[2]Prog 89'!$G$5:$H$10000)</f>
        <v>0</v>
      </c>
    </row>
    <row r="1133" spans="1:26" ht="12.75" customHeight="1" x14ac:dyDescent="0.25">
      <c r="A1133" s="64">
        <v>58309</v>
      </c>
      <c r="B1133" s="81">
        <f>VLOOKUP(A1133,'[2]Pop commune'!$A$4:$G$3833,7,FALSE)</f>
        <v>217.60733136855958</v>
      </c>
      <c r="C1133" s="82">
        <f>VLOOKUP(A1133,'[2]Pop commune'!$A$4:$H$3833,5,FALSE)</f>
        <v>128.01620327645202</v>
      </c>
      <c r="D1133" s="83">
        <f t="shared" si="35"/>
        <v>89.591128092107553</v>
      </c>
      <c r="E1133" s="83">
        <f>VLOOKUP(A1133,'[2]Pop commune'!$A$4:$G$3833,6,FALSE)</f>
        <v>89.591128092107553</v>
      </c>
      <c r="F1133" s="83">
        <f t="shared" si="36"/>
        <v>447</v>
      </c>
      <c r="G1133" s="83">
        <f>VLOOKUP(A1133,'[2]Pop commune'!$A$4:$G$3833,4,FALSE)</f>
        <v>447</v>
      </c>
      <c r="H1133" s="64">
        <v>58</v>
      </c>
      <c r="I1133" s="125">
        <v>580005130</v>
      </c>
      <c r="J1133" s="65" t="s">
        <v>1904</v>
      </c>
      <c r="K1133" s="121"/>
      <c r="L1133" s="103" t="s">
        <v>1895</v>
      </c>
      <c r="M1133" s="65" t="s">
        <v>171</v>
      </c>
      <c r="N1133" s="65" t="s">
        <v>1478</v>
      </c>
      <c r="O1133" s="64">
        <v>580004471</v>
      </c>
      <c r="P1133" s="65" t="s">
        <v>346</v>
      </c>
      <c r="Q1133" s="90">
        <v>1</v>
      </c>
      <c r="X1133" s="65" t="s">
        <v>671</v>
      </c>
      <c r="Y1133" s="65">
        <f>SUMPRODUCT(('[2]Prog 89'!$C$5:$C$10000=A1133)*'[2]Prog 89'!$E$5:$F$10000)</f>
        <v>0</v>
      </c>
      <c r="Z1133" s="65">
        <f>SUMPRODUCT(('[2]Prog 89'!$C$5:$C$10000=A1133)*'[2]Prog 89'!$G$5:$H$10000)</f>
        <v>0</v>
      </c>
    </row>
    <row r="1134" spans="1:26" ht="12.75" customHeight="1" x14ac:dyDescent="0.25">
      <c r="A1134" s="64">
        <v>58042</v>
      </c>
      <c r="B1134" s="81">
        <f>VLOOKUP(A1134,'[2]Pop commune'!$A$4:$G$3833,7,FALSE)</f>
        <v>62.7067669172934</v>
      </c>
      <c r="C1134" s="82">
        <f>VLOOKUP(A1134,'[2]Pop commune'!$A$4:$H$3833,5,FALSE)</f>
        <v>38.66917293233093</v>
      </c>
      <c r="D1134" s="83">
        <f t="shared" si="35"/>
        <v>24.03759398496247</v>
      </c>
      <c r="E1134" s="83">
        <f>VLOOKUP(A1134,'[2]Pop commune'!$A$4:$G$3833,6,FALSE)</f>
        <v>24.03759398496247</v>
      </c>
      <c r="F1134" s="83">
        <f t="shared" si="36"/>
        <v>139</v>
      </c>
      <c r="G1134" s="83">
        <f>VLOOKUP(A1134,'[2]Pop commune'!$A$4:$G$3833,4,FALSE)</f>
        <v>139</v>
      </c>
      <c r="H1134" s="64">
        <v>58</v>
      </c>
      <c r="I1134" s="122">
        <v>580000917</v>
      </c>
      <c r="J1134" s="65" t="s">
        <v>1905</v>
      </c>
      <c r="K1134" s="121" t="s">
        <v>4818</v>
      </c>
      <c r="L1134" s="103" t="s">
        <v>1906</v>
      </c>
      <c r="M1134" s="101" t="s">
        <v>170</v>
      </c>
      <c r="N1134" s="65" t="s">
        <v>662</v>
      </c>
      <c r="O1134" s="64">
        <v>580003663</v>
      </c>
      <c r="P1134" s="94" t="s">
        <v>1907</v>
      </c>
      <c r="Q1134" s="90">
        <v>1</v>
      </c>
      <c r="R1134" s="65">
        <v>25</v>
      </c>
      <c r="S1134" s="65">
        <v>25</v>
      </c>
      <c r="X1134" s="65" t="s">
        <v>671</v>
      </c>
      <c r="Y1134" s="65">
        <f>SUMPRODUCT(('[2]Prog 89'!$C$5:$C$10000=A1134)*'[2]Prog 89'!$E$5:$F$10000)</f>
        <v>0</v>
      </c>
      <c r="Z1134" s="65">
        <f>SUMPRODUCT(('[2]Prog 89'!$C$5:$C$10000=A1134)*'[2]Prog 89'!$G$5:$H$10000)</f>
        <v>0</v>
      </c>
    </row>
    <row r="1135" spans="1:26" ht="12.75" customHeight="1" x14ac:dyDescent="0.25">
      <c r="A1135" s="64">
        <v>58122</v>
      </c>
      <c r="B1135" s="81">
        <f>VLOOKUP(A1135,'[2]Pop commune'!$A$4:$G$3833,7,FALSE)</f>
        <v>160.49295774647851</v>
      </c>
      <c r="C1135" s="82">
        <f>VLOOKUP(A1135,'[2]Pop commune'!$A$4:$H$3833,5,FALSE)</f>
        <v>95.892018779342493</v>
      </c>
      <c r="D1135" s="83">
        <f t="shared" si="35"/>
        <v>64.600938967136003</v>
      </c>
      <c r="E1135" s="83">
        <f>VLOOKUP(A1135,'[2]Pop commune'!$A$4:$G$3833,6,FALSE)</f>
        <v>64.600938967136003</v>
      </c>
      <c r="F1135" s="83">
        <f t="shared" si="36"/>
        <v>429.99999999999898</v>
      </c>
      <c r="G1135" s="83">
        <f>VLOOKUP(A1135,'[2]Pop commune'!$A$4:$G$3833,4,FALSE)</f>
        <v>429.99999999999898</v>
      </c>
      <c r="H1135" s="64">
        <v>58</v>
      </c>
      <c r="I1135" s="122">
        <v>580000917</v>
      </c>
      <c r="J1135" s="65" t="s">
        <v>1908</v>
      </c>
      <c r="K1135" s="121"/>
      <c r="L1135" s="103" t="s">
        <v>1906</v>
      </c>
      <c r="M1135" s="101" t="s">
        <v>170</v>
      </c>
      <c r="N1135" s="65" t="s">
        <v>662</v>
      </c>
      <c r="O1135" s="64">
        <v>580003663</v>
      </c>
      <c r="P1135" s="94" t="s">
        <v>1907</v>
      </c>
      <c r="Q1135" s="90">
        <v>1</v>
      </c>
      <c r="X1135" s="65" t="s">
        <v>671</v>
      </c>
      <c r="Y1135" s="65">
        <f>SUMPRODUCT(('[2]Prog 89'!$C$5:$C$10000=A1135)*'[2]Prog 89'!$E$5:$F$10000)</f>
        <v>0</v>
      </c>
      <c r="Z1135" s="65">
        <f>SUMPRODUCT(('[2]Prog 89'!$C$5:$C$10000=A1135)*'[2]Prog 89'!$G$5:$H$10000)</f>
        <v>0</v>
      </c>
    </row>
    <row r="1136" spans="1:26" ht="12.75" customHeight="1" x14ac:dyDescent="0.25">
      <c r="A1136" s="64">
        <v>58164</v>
      </c>
      <c r="B1136" s="81">
        <f>VLOOKUP(A1136,'[2]Pop commune'!$A$4:$G$3833,7,FALSE)</f>
        <v>196.0025159320785</v>
      </c>
      <c r="C1136" s="82">
        <f>VLOOKUP(A1136,'[2]Pop commune'!$A$4:$H$3833,5,FALSE)</f>
        <v>126.70869716821235</v>
      </c>
      <c r="D1136" s="83">
        <f t="shared" si="35"/>
        <v>69.293818763866128</v>
      </c>
      <c r="E1136" s="83">
        <f>VLOOKUP(A1136,'[2]Pop commune'!$A$4:$G$3833,6,FALSE)</f>
        <v>69.293818763866128</v>
      </c>
      <c r="F1136" s="83">
        <f t="shared" si="36"/>
        <v>692</v>
      </c>
      <c r="G1136" s="83">
        <f>VLOOKUP(A1136,'[2]Pop commune'!$A$4:$G$3833,4,FALSE)</f>
        <v>692</v>
      </c>
      <c r="H1136" s="64">
        <v>58</v>
      </c>
      <c r="I1136" s="122">
        <v>580000917</v>
      </c>
      <c r="J1136" s="65" t="s">
        <v>1909</v>
      </c>
      <c r="K1136" s="121"/>
      <c r="L1136" s="103" t="s">
        <v>1906</v>
      </c>
      <c r="M1136" s="101" t="s">
        <v>170</v>
      </c>
      <c r="N1136" s="65" t="s">
        <v>662</v>
      </c>
      <c r="O1136" s="64">
        <v>580003663</v>
      </c>
      <c r="P1136" s="94" t="s">
        <v>1907</v>
      </c>
      <c r="Q1136" s="90">
        <v>1</v>
      </c>
      <c r="X1136" s="65" t="s">
        <v>671</v>
      </c>
      <c r="Y1136" s="65">
        <f>SUMPRODUCT(('[2]Prog 89'!$C$5:$C$10000=A1136)*'[2]Prog 89'!$E$5:$F$10000)</f>
        <v>0</v>
      </c>
      <c r="Z1136" s="65">
        <f>SUMPRODUCT(('[2]Prog 89'!$C$5:$C$10000=A1136)*'[2]Prog 89'!$G$5:$H$10000)</f>
        <v>0</v>
      </c>
    </row>
    <row r="1137" spans="1:26" ht="12.75" customHeight="1" x14ac:dyDescent="0.25">
      <c r="A1137" s="64">
        <v>58215</v>
      </c>
      <c r="B1137" s="81">
        <f>VLOOKUP(A1137,'[2]Pop commune'!$A$4:$G$3833,7,FALSE)</f>
        <v>628.87055714149403</v>
      </c>
      <c r="C1137" s="82">
        <f>VLOOKUP(A1137,'[2]Pop commune'!$A$4:$H$3833,5,FALSE)</f>
        <v>362.34922578152748</v>
      </c>
      <c r="D1137" s="83">
        <f t="shared" si="35"/>
        <v>266.52133135996655</v>
      </c>
      <c r="E1137" s="83">
        <f>VLOOKUP(A1137,'[2]Pop commune'!$A$4:$G$3833,6,FALSE)</f>
        <v>266.52133135996655</v>
      </c>
      <c r="F1137" s="83">
        <f t="shared" si="36"/>
        <v>1694</v>
      </c>
      <c r="G1137" s="83">
        <f>VLOOKUP(A1137,'[2]Pop commune'!$A$4:$G$3833,4,FALSE)</f>
        <v>1694</v>
      </c>
      <c r="H1137" s="64">
        <v>58</v>
      </c>
      <c r="I1137" s="122">
        <v>580000917</v>
      </c>
      <c r="J1137" s="65" t="s">
        <v>1910</v>
      </c>
      <c r="K1137" s="121"/>
      <c r="L1137" s="103" t="s">
        <v>1906</v>
      </c>
      <c r="M1137" s="101" t="s">
        <v>170</v>
      </c>
      <c r="N1137" s="65" t="s">
        <v>662</v>
      </c>
      <c r="O1137" s="64">
        <v>580003663</v>
      </c>
      <c r="P1137" s="94" t="s">
        <v>1907</v>
      </c>
      <c r="Q1137" s="90">
        <v>1</v>
      </c>
      <c r="X1137" s="65" t="s">
        <v>671</v>
      </c>
      <c r="Y1137" s="65">
        <f>SUMPRODUCT(('[2]Prog 89'!$C$5:$C$10000=A1137)*'[2]Prog 89'!$E$5:$F$10000)</f>
        <v>0</v>
      </c>
      <c r="Z1137" s="65">
        <f>SUMPRODUCT(('[2]Prog 89'!$C$5:$C$10000=A1137)*'[2]Prog 89'!$G$5:$H$10000)</f>
        <v>0</v>
      </c>
    </row>
    <row r="1138" spans="1:26" ht="12.75" customHeight="1" x14ac:dyDescent="0.25">
      <c r="A1138" s="64">
        <v>58228</v>
      </c>
      <c r="B1138" s="81">
        <f>VLOOKUP(A1138,'[2]Pop commune'!$A$4:$G$3833,7,FALSE)</f>
        <v>195.87931840951711</v>
      </c>
      <c r="C1138" s="82">
        <f>VLOOKUP(A1138,'[2]Pop commune'!$A$4:$H$3833,5,FALSE)</f>
        <v>128.6887804351216</v>
      </c>
      <c r="D1138" s="83">
        <f t="shared" si="35"/>
        <v>67.190537974395525</v>
      </c>
      <c r="E1138" s="83">
        <f>VLOOKUP(A1138,'[2]Pop commune'!$A$4:$G$3833,6,FALSE)</f>
        <v>67.190537974395525</v>
      </c>
      <c r="F1138" s="83">
        <f t="shared" si="36"/>
        <v>513.00000000000193</v>
      </c>
      <c r="G1138" s="83">
        <f>VLOOKUP(A1138,'[2]Pop commune'!$A$4:$G$3833,4,FALSE)</f>
        <v>513.00000000000193</v>
      </c>
      <c r="H1138" s="64">
        <v>58</v>
      </c>
      <c r="I1138" s="122">
        <v>580000917</v>
      </c>
      <c r="J1138" s="65" t="s">
        <v>1911</v>
      </c>
      <c r="K1138" s="121"/>
      <c r="L1138" s="103" t="s">
        <v>1906</v>
      </c>
      <c r="M1138" s="101" t="s">
        <v>170</v>
      </c>
      <c r="N1138" s="65" t="s">
        <v>662</v>
      </c>
      <c r="O1138" s="64">
        <v>580003663</v>
      </c>
      <c r="P1138" s="94" t="s">
        <v>1907</v>
      </c>
      <c r="Q1138" s="90">
        <v>1</v>
      </c>
      <c r="X1138" s="65" t="s">
        <v>671</v>
      </c>
      <c r="Y1138" s="65">
        <f>SUMPRODUCT(('[2]Prog 89'!$C$5:$C$10000=A1138)*'[2]Prog 89'!$E$5:$F$10000)</f>
        <v>0</v>
      </c>
      <c r="Z1138" s="65">
        <f>SUMPRODUCT(('[2]Prog 89'!$C$5:$C$10000=A1138)*'[2]Prog 89'!$G$5:$H$10000)</f>
        <v>0</v>
      </c>
    </row>
    <row r="1139" spans="1:26" ht="12.75" customHeight="1" x14ac:dyDescent="0.25">
      <c r="A1139" s="64">
        <v>58248</v>
      </c>
      <c r="B1139" s="81">
        <f>VLOOKUP(A1139,'[2]Pop commune'!$A$4:$G$3833,7,FALSE)</f>
        <v>70.380733944954116</v>
      </c>
      <c r="C1139" s="82">
        <f>VLOOKUP(A1139,'[2]Pop commune'!$A$4:$H$3833,5,FALSE)</f>
        <v>51.472477064220172</v>
      </c>
      <c r="D1139" s="83">
        <f t="shared" si="35"/>
        <v>18.908256880733941</v>
      </c>
      <c r="E1139" s="83">
        <f>VLOOKUP(A1139,'[2]Pop commune'!$A$4:$G$3833,6,FALSE)</f>
        <v>18.908256880733941</v>
      </c>
      <c r="F1139" s="83">
        <f t="shared" si="36"/>
        <v>229</v>
      </c>
      <c r="G1139" s="83">
        <f>VLOOKUP(A1139,'[2]Pop commune'!$A$4:$G$3833,4,FALSE)</f>
        <v>229</v>
      </c>
      <c r="H1139" s="64">
        <v>58</v>
      </c>
      <c r="I1139" s="122">
        <v>580000917</v>
      </c>
      <c r="J1139" s="65" t="s">
        <v>1912</v>
      </c>
      <c r="K1139" s="121"/>
      <c r="L1139" s="103" t="s">
        <v>1906</v>
      </c>
      <c r="M1139" s="101" t="s">
        <v>170</v>
      </c>
      <c r="N1139" s="65" t="s">
        <v>662</v>
      </c>
      <c r="O1139" s="64">
        <v>580003663</v>
      </c>
      <c r="P1139" s="94" t="s">
        <v>1907</v>
      </c>
      <c r="Q1139" s="90">
        <v>1</v>
      </c>
      <c r="X1139" s="65" t="s">
        <v>671</v>
      </c>
      <c r="Y1139" s="65">
        <f>SUMPRODUCT(('[2]Prog 89'!$C$5:$C$10000=A1139)*'[2]Prog 89'!$E$5:$F$10000)</f>
        <v>0</v>
      </c>
      <c r="Z1139" s="65">
        <f>SUMPRODUCT(('[2]Prog 89'!$C$5:$C$10000=A1139)*'[2]Prog 89'!$G$5:$H$10000)</f>
        <v>0</v>
      </c>
    </row>
    <row r="1140" spans="1:26" ht="12.75" customHeight="1" x14ac:dyDescent="0.25">
      <c r="A1140" s="64">
        <v>58256</v>
      </c>
      <c r="B1140" s="81">
        <f>VLOOKUP(A1140,'[2]Pop commune'!$A$4:$G$3833,7,FALSE)</f>
        <v>103.41755319148977</v>
      </c>
      <c r="C1140" s="82">
        <f>VLOOKUP(A1140,'[2]Pop commune'!$A$4:$H$3833,5,FALSE)</f>
        <v>65.531914893617284</v>
      </c>
      <c r="D1140" s="83">
        <f t="shared" si="35"/>
        <v>37.885638297872489</v>
      </c>
      <c r="E1140" s="83">
        <f>VLOOKUP(A1140,'[2]Pop commune'!$A$4:$G$3833,6,FALSE)</f>
        <v>37.885638297872489</v>
      </c>
      <c r="F1140" s="83">
        <f t="shared" si="36"/>
        <v>385.00000000000153</v>
      </c>
      <c r="G1140" s="83">
        <f>VLOOKUP(A1140,'[2]Pop commune'!$A$4:$G$3833,4,FALSE)</f>
        <v>385.00000000000153</v>
      </c>
      <c r="H1140" s="64">
        <v>58</v>
      </c>
      <c r="I1140" s="122">
        <v>580000917</v>
      </c>
      <c r="J1140" s="65" t="s">
        <v>1913</v>
      </c>
      <c r="K1140" s="121"/>
      <c r="L1140" s="103" t="s">
        <v>1906</v>
      </c>
      <c r="M1140" s="101" t="s">
        <v>170</v>
      </c>
      <c r="N1140" s="65" t="s">
        <v>662</v>
      </c>
      <c r="O1140" s="64">
        <v>580003663</v>
      </c>
      <c r="P1140" s="94" t="s">
        <v>1907</v>
      </c>
      <c r="Q1140" s="90">
        <v>1</v>
      </c>
      <c r="X1140" s="65" t="s">
        <v>671</v>
      </c>
      <c r="Y1140" s="65">
        <f>SUMPRODUCT(('[2]Prog 89'!$C$5:$C$10000=A1140)*'[2]Prog 89'!$E$5:$F$10000)</f>
        <v>0</v>
      </c>
      <c r="Z1140" s="65">
        <f>SUMPRODUCT(('[2]Prog 89'!$C$5:$C$10000=A1140)*'[2]Prog 89'!$G$5:$H$10000)</f>
        <v>0</v>
      </c>
    </row>
    <row r="1141" spans="1:26" ht="12.75" customHeight="1" x14ac:dyDescent="0.25">
      <c r="A1141" s="64">
        <v>58265</v>
      </c>
      <c r="B1141" s="81">
        <f>VLOOKUP(A1141,'[2]Pop commune'!$A$4:$G$3833,7,FALSE)</f>
        <v>39.322033898305079</v>
      </c>
      <c r="C1141" s="82">
        <f>VLOOKUP(A1141,'[2]Pop commune'!$A$4:$H$3833,5,FALSE)</f>
        <v>24.576271186440675</v>
      </c>
      <c r="D1141" s="83">
        <f t="shared" si="35"/>
        <v>14.745762711864407</v>
      </c>
      <c r="E1141" s="83">
        <f>VLOOKUP(A1141,'[2]Pop commune'!$A$4:$G$3833,6,FALSE)</f>
        <v>14.745762711864407</v>
      </c>
      <c r="F1141" s="83">
        <f t="shared" si="36"/>
        <v>116</v>
      </c>
      <c r="G1141" s="83">
        <f>VLOOKUP(A1141,'[2]Pop commune'!$A$4:$G$3833,4,FALSE)</f>
        <v>116</v>
      </c>
      <c r="H1141" s="64">
        <v>58</v>
      </c>
      <c r="I1141" s="122">
        <v>580000917</v>
      </c>
      <c r="J1141" s="65" t="s">
        <v>1914</v>
      </c>
      <c r="K1141" s="121"/>
      <c r="L1141" s="103" t="s">
        <v>1906</v>
      </c>
      <c r="M1141" s="101" t="s">
        <v>170</v>
      </c>
      <c r="N1141" s="65" t="s">
        <v>662</v>
      </c>
      <c r="O1141" s="64">
        <v>580003663</v>
      </c>
      <c r="P1141" s="94" t="s">
        <v>1907</v>
      </c>
      <c r="Q1141" s="90">
        <v>1</v>
      </c>
      <c r="X1141" s="65" t="s">
        <v>671</v>
      </c>
      <c r="Y1141" s="65">
        <f>SUMPRODUCT(('[2]Prog 89'!$C$5:$C$10000=A1141)*'[2]Prog 89'!$E$5:$F$10000)</f>
        <v>0</v>
      </c>
      <c r="Z1141" s="65">
        <f>SUMPRODUCT(('[2]Prog 89'!$C$5:$C$10000=A1141)*'[2]Prog 89'!$G$5:$H$10000)</f>
        <v>0</v>
      </c>
    </row>
    <row r="1142" spans="1:26" ht="12.75" customHeight="1" x14ac:dyDescent="0.25">
      <c r="A1142" s="64">
        <v>58281</v>
      </c>
      <c r="B1142" s="81">
        <f>VLOOKUP(A1142,'[2]Pop commune'!$A$4:$G$3833,7,FALSE)</f>
        <v>228.11881188118895</v>
      </c>
      <c r="C1142" s="82">
        <f>VLOOKUP(A1142,'[2]Pop commune'!$A$4:$H$3833,5,FALSE)</f>
        <v>141.51815181518205</v>
      </c>
      <c r="D1142" s="83">
        <f t="shared" si="35"/>
        <v>86.60066006600691</v>
      </c>
      <c r="E1142" s="83">
        <f>VLOOKUP(A1142,'[2]Pop commune'!$A$4:$G$3833,6,FALSE)</f>
        <v>86.60066006600691</v>
      </c>
      <c r="F1142" s="83">
        <f t="shared" si="36"/>
        <v>640.00000000000239</v>
      </c>
      <c r="G1142" s="83">
        <f>VLOOKUP(A1142,'[2]Pop commune'!$A$4:$G$3833,4,FALSE)</f>
        <v>640.00000000000239</v>
      </c>
      <c r="H1142" s="64">
        <v>58</v>
      </c>
      <c r="I1142" s="122">
        <v>580000917</v>
      </c>
      <c r="J1142" s="65" t="s">
        <v>1915</v>
      </c>
      <c r="K1142" s="121"/>
      <c r="L1142" s="103" t="s">
        <v>1906</v>
      </c>
      <c r="M1142" s="101" t="s">
        <v>170</v>
      </c>
      <c r="N1142" s="65" t="s">
        <v>662</v>
      </c>
      <c r="O1142" s="64">
        <v>580003663</v>
      </c>
      <c r="P1142" s="94" t="s">
        <v>1907</v>
      </c>
      <c r="Q1142" s="90">
        <v>1</v>
      </c>
      <c r="X1142" s="65" t="s">
        <v>671</v>
      </c>
      <c r="Y1142" s="65">
        <f>SUMPRODUCT(('[2]Prog 89'!$C$5:$C$10000=A1142)*'[2]Prog 89'!$E$5:$F$10000)</f>
        <v>0</v>
      </c>
      <c r="Z1142" s="65">
        <f>SUMPRODUCT(('[2]Prog 89'!$C$5:$C$10000=A1142)*'[2]Prog 89'!$G$5:$H$10000)</f>
        <v>0</v>
      </c>
    </row>
    <row r="1143" spans="1:26" ht="12.75" customHeight="1" x14ac:dyDescent="0.25">
      <c r="A1143" s="64">
        <v>58295</v>
      </c>
      <c r="B1143" s="81">
        <f>VLOOKUP(A1143,'[2]Pop commune'!$A$4:$G$3833,7,FALSE)</f>
        <v>280</v>
      </c>
      <c r="C1143" s="82">
        <f>VLOOKUP(A1143,'[2]Pop commune'!$A$4:$H$3833,5,FALSE)</f>
        <v>184</v>
      </c>
      <c r="D1143" s="83">
        <f t="shared" si="35"/>
        <v>96</v>
      </c>
      <c r="E1143" s="83">
        <f>VLOOKUP(A1143,'[2]Pop commune'!$A$4:$G$3833,6,FALSE)</f>
        <v>96</v>
      </c>
      <c r="F1143" s="83">
        <f t="shared" si="36"/>
        <v>952</v>
      </c>
      <c r="G1143" s="83">
        <f>VLOOKUP(A1143,'[2]Pop commune'!$A$4:$G$3833,4,FALSE)</f>
        <v>952</v>
      </c>
      <c r="H1143" s="64">
        <v>58</v>
      </c>
      <c r="I1143" s="122">
        <v>580000917</v>
      </c>
      <c r="J1143" s="65" t="s">
        <v>1916</v>
      </c>
      <c r="K1143" s="121"/>
      <c r="L1143" s="103" t="s">
        <v>1906</v>
      </c>
      <c r="M1143" s="101" t="s">
        <v>170</v>
      </c>
      <c r="N1143" s="65" t="s">
        <v>662</v>
      </c>
      <c r="O1143" s="64">
        <v>580003663</v>
      </c>
      <c r="P1143" s="94" t="s">
        <v>1907</v>
      </c>
      <c r="Q1143" s="90">
        <v>1</v>
      </c>
      <c r="X1143" s="65" t="s">
        <v>671</v>
      </c>
      <c r="Y1143" s="65">
        <f>SUMPRODUCT(('[2]Prog 89'!$C$5:$C$10000=A1143)*'[2]Prog 89'!$E$5:$F$10000)</f>
        <v>0</v>
      </c>
      <c r="Z1143" s="65">
        <f>SUMPRODUCT(('[2]Prog 89'!$C$5:$C$10000=A1143)*'[2]Prog 89'!$G$5:$H$10000)</f>
        <v>0</v>
      </c>
    </row>
    <row r="1144" spans="1:26" ht="12.75" customHeight="1" x14ac:dyDescent="0.25">
      <c r="A1144" s="64">
        <v>58307</v>
      </c>
      <c r="B1144" s="81">
        <f>VLOOKUP(A1144,'[2]Pop commune'!$A$4:$G$3833,7,FALSE)</f>
        <v>57.430939226519101</v>
      </c>
      <c r="C1144" s="82">
        <f>VLOOKUP(A1144,'[2]Pop commune'!$A$4:$H$3833,5,FALSE)</f>
        <v>36.546961325966699</v>
      </c>
      <c r="D1144" s="83">
        <f t="shared" si="35"/>
        <v>20.883977900552399</v>
      </c>
      <c r="E1144" s="83">
        <f>VLOOKUP(A1144,'[2]Pop commune'!$A$4:$G$3833,6,FALSE)</f>
        <v>20.883977900552399</v>
      </c>
      <c r="F1144" s="83">
        <f t="shared" si="36"/>
        <v>188.99999999999923</v>
      </c>
      <c r="G1144" s="83">
        <f>VLOOKUP(A1144,'[2]Pop commune'!$A$4:$G$3833,4,FALSE)</f>
        <v>188.99999999999923</v>
      </c>
      <c r="H1144" s="64">
        <v>58</v>
      </c>
      <c r="I1144" s="122">
        <v>580000917</v>
      </c>
      <c r="J1144" s="65" t="s">
        <v>1917</v>
      </c>
      <c r="K1144" s="121"/>
      <c r="L1144" s="103" t="s">
        <v>1906</v>
      </c>
      <c r="M1144" s="101" t="s">
        <v>170</v>
      </c>
      <c r="N1144" s="65" t="s">
        <v>662</v>
      </c>
      <c r="O1144" s="64">
        <v>580003663</v>
      </c>
      <c r="P1144" s="94" t="s">
        <v>1907</v>
      </c>
      <c r="Q1144" s="90">
        <v>1</v>
      </c>
      <c r="X1144" s="65" t="s">
        <v>671</v>
      </c>
      <c r="Y1144" s="65">
        <f>SUMPRODUCT(('[2]Prog 89'!$C$5:$C$10000=A1144)*'[2]Prog 89'!$E$5:$F$10000)</f>
        <v>0</v>
      </c>
      <c r="Z1144" s="65">
        <f>SUMPRODUCT(('[2]Prog 89'!$C$5:$C$10000=A1144)*'[2]Prog 89'!$G$5:$H$10000)</f>
        <v>0</v>
      </c>
    </row>
    <row r="1145" spans="1:26" ht="12.75" customHeight="1" x14ac:dyDescent="0.25">
      <c r="A1145" s="64">
        <v>58001</v>
      </c>
      <c r="B1145" s="81">
        <f>VLOOKUP(A1145,'[2]Pop commune'!$A$4:$G$3833,7,FALSE)</f>
        <v>68.415152033882435</v>
      </c>
      <c r="C1145" s="82">
        <f>VLOOKUP(A1145,'[2]Pop commune'!$A$4:$H$3833,5,FALSE)</f>
        <v>25.571635691322811</v>
      </c>
      <c r="D1145" s="83">
        <f t="shared" si="35"/>
        <v>42.843516342559624</v>
      </c>
      <c r="E1145" s="83">
        <f>VLOOKUP(A1145,'[2]Pop commune'!$A$4:$G$3833,6,FALSE)</f>
        <v>42.843516342559624</v>
      </c>
      <c r="F1145" s="83">
        <f t="shared" si="36"/>
        <v>146</v>
      </c>
      <c r="G1145" s="83">
        <f>VLOOKUP(A1145,'[2]Pop commune'!$A$4:$G$3833,4,FALSE)</f>
        <v>146</v>
      </c>
      <c r="H1145" s="64">
        <v>58</v>
      </c>
      <c r="I1145" s="122">
        <v>580972388</v>
      </c>
      <c r="J1145" s="65" t="s">
        <v>1918</v>
      </c>
      <c r="K1145" s="121" t="s">
        <v>4819</v>
      </c>
      <c r="L1145" s="103" t="s">
        <v>1919</v>
      </c>
      <c r="M1145" s="65" t="s">
        <v>167</v>
      </c>
      <c r="N1145" s="65" t="s">
        <v>1478</v>
      </c>
      <c r="O1145" s="64">
        <v>580000701</v>
      </c>
      <c r="P1145" s="94" t="s">
        <v>338</v>
      </c>
      <c r="Q1145" s="90">
        <v>1</v>
      </c>
      <c r="R1145" s="65">
        <v>38</v>
      </c>
      <c r="S1145" s="65">
        <v>38</v>
      </c>
      <c r="T1145" s="65">
        <v>2</v>
      </c>
      <c r="U1145" s="65">
        <v>2</v>
      </c>
      <c r="X1145" s="65" t="s">
        <v>671</v>
      </c>
      <c r="Y1145" s="65">
        <f>SUMPRODUCT(('[2]Prog 89'!$C$5:$C$10000=A1145)*'[2]Prog 89'!$E$5:$F$10000)</f>
        <v>0</v>
      </c>
      <c r="Z1145" s="65">
        <f>SUMPRODUCT(('[2]Prog 89'!$C$5:$C$10000=A1145)*'[2]Prog 89'!$G$5:$H$10000)</f>
        <v>0</v>
      </c>
    </row>
    <row r="1146" spans="1:26" ht="12.75" customHeight="1" x14ac:dyDescent="0.25">
      <c r="A1146" s="64">
        <v>58004</v>
      </c>
      <c r="B1146" s="81">
        <f>VLOOKUP(A1146,'[2]Pop commune'!$A$4:$G$3833,7,FALSE)</f>
        <v>148.63480392156862</v>
      </c>
      <c r="C1146" s="82">
        <f>VLOOKUP(A1146,'[2]Pop commune'!$A$4:$H$3833,5,FALSE)</f>
        <v>82.796568627450966</v>
      </c>
      <c r="D1146" s="83">
        <f t="shared" si="35"/>
        <v>65.838235294117638</v>
      </c>
      <c r="E1146" s="83">
        <f>VLOOKUP(A1146,'[2]Pop commune'!$A$4:$G$3833,6,FALSE)</f>
        <v>65.838235294117638</v>
      </c>
      <c r="F1146" s="83">
        <f t="shared" si="36"/>
        <v>407</v>
      </c>
      <c r="G1146" s="83">
        <f>VLOOKUP(A1146,'[2]Pop commune'!$A$4:$G$3833,4,FALSE)</f>
        <v>407</v>
      </c>
      <c r="H1146" s="64">
        <v>58</v>
      </c>
      <c r="I1146" s="122">
        <v>580972388</v>
      </c>
      <c r="J1146" s="65" t="s">
        <v>1920</v>
      </c>
      <c r="K1146" s="121"/>
      <c r="L1146" s="103" t="s">
        <v>1919</v>
      </c>
      <c r="M1146" s="65" t="s">
        <v>167</v>
      </c>
      <c r="N1146" s="65" t="s">
        <v>1478</v>
      </c>
      <c r="O1146" s="64">
        <v>580000701</v>
      </c>
      <c r="P1146" s="94" t="s">
        <v>338</v>
      </c>
      <c r="Q1146" s="90">
        <v>1</v>
      </c>
      <c r="X1146" s="65" t="s">
        <v>671</v>
      </c>
      <c r="Y1146" s="65">
        <f>SUMPRODUCT(('[2]Prog 89'!$C$5:$C$10000=A1146)*'[2]Prog 89'!$E$5:$F$10000)</f>
        <v>0</v>
      </c>
      <c r="Z1146" s="65">
        <f>SUMPRODUCT(('[2]Prog 89'!$C$5:$C$10000=A1146)*'[2]Prog 89'!$G$5:$H$10000)</f>
        <v>0</v>
      </c>
    </row>
    <row r="1147" spans="1:26" ht="12.75" customHeight="1" x14ac:dyDescent="0.25">
      <c r="A1147" s="64">
        <v>58017</v>
      </c>
      <c r="B1147" s="81">
        <f>VLOOKUP(A1147,'[2]Pop commune'!$A$4:$G$3833,7,FALSE)</f>
        <v>99</v>
      </c>
      <c r="C1147" s="82">
        <f>VLOOKUP(A1147,'[2]Pop commune'!$A$4:$H$3833,5,FALSE)</f>
        <v>46</v>
      </c>
      <c r="D1147" s="83">
        <f t="shared" si="35"/>
        <v>53</v>
      </c>
      <c r="E1147" s="83">
        <f>VLOOKUP(A1147,'[2]Pop commune'!$A$4:$G$3833,6,FALSE)</f>
        <v>53</v>
      </c>
      <c r="F1147" s="83">
        <f t="shared" si="36"/>
        <v>237</v>
      </c>
      <c r="G1147" s="83">
        <f>VLOOKUP(A1147,'[2]Pop commune'!$A$4:$G$3833,4,FALSE)</f>
        <v>237</v>
      </c>
      <c r="H1147" s="64">
        <v>58</v>
      </c>
      <c r="I1147" s="122">
        <v>580972388</v>
      </c>
      <c r="J1147" s="65" t="s">
        <v>1921</v>
      </c>
      <c r="K1147" s="121"/>
      <c r="L1147" s="103" t="s">
        <v>1919</v>
      </c>
      <c r="M1147" s="65" t="s">
        <v>167</v>
      </c>
      <c r="N1147" s="65" t="s">
        <v>1478</v>
      </c>
      <c r="O1147" s="64">
        <v>580000701</v>
      </c>
      <c r="P1147" s="94" t="s">
        <v>338</v>
      </c>
      <c r="Q1147" s="90">
        <v>1</v>
      </c>
      <c r="X1147" s="65" t="s">
        <v>671</v>
      </c>
      <c r="Y1147" s="65">
        <f>SUMPRODUCT(('[2]Prog 89'!$C$5:$C$10000=A1147)*'[2]Prog 89'!$E$5:$F$10000)</f>
        <v>0</v>
      </c>
      <c r="Z1147" s="65">
        <f>SUMPRODUCT(('[2]Prog 89'!$C$5:$C$10000=A1147)*'[2]Prog 89'!$G$5:$H$10000)</f>
        <v>0</v>
      </c>
    </row>
    <row r="1148" spans="1:26" ht="12.75" customHeight="1" x14ac:dyDescent="0.25">
      <c r="A1148" s="64">
        <v>58024</v>
      </c>
      <c r="B1148" s="81">
        <f>VLOOKUP(A1148,'[2]Pop commune'!$A$4:$G$3833,7,FALSE)</f>
        <v>121.09833331056612</v>
      </c>
      <c r="C1148" s="82">
        <f>VLOOKUP(A1148,'[2]Pop commune'!$A$4:$H$3833,5,FALSE)</f>
        <v>83.381774695425548</v>
      </c>
      <c r="D1148" s="83">
        <f t="shared" si="35"/>
        <v>37.716558615140578</v>
      </c>
      <c r="E1148" s="83">
        <f>VLOOKUP(A1148,'[2]Pop commune'!$A$4:$G$3833,6,FALSE)</f>
        <v>37.716558615140578</v>
      </c>
      <c r="F1148" s="83">
        <f t="shared" si="36"/>
        <v>284</v>
      </c>
      <c r="G1148" s="83">
        <f>VLOOKUP(A1148,'[2]Pop commune'!$A$4:$G$3833,4,FALSE)</f>
        <v>284</v>
      </c>
      <c r="H1148" s="64">
        <v>58</v>
      </c>
      <c r="I1148" s="122">
        <v>580972388</v>
      </c>
      <c r="J1148" s="65" t="s">
        <v>1922</v>
      </c>
      <c r="K1148" s="121"/>
      <c r="L1148" s="103" t="s">
        <v>1919</v>
      </c>
      <c r="M1148" s="65" t="s">
        <v>167</v>
      </c>
      <c r="N1148" s="65" t="s">
        <v>1478</v>
      </c>
      <c r="O1148" s="64">
        <v>580000701</v>
      </c>
      <c r="P1148" s="94" t="s">
        <v>338</v>
      </c>
      <c r="Q1148" s="90">
        <v>1</v>
      </c>
      <c r="X1148" s="65" t="s">
        <v>671</v>
      </c>
      <c r="Y1148" s="65">
        <f>SUMPRODUCT(('[2]Prog 89'!$C$5:$C$10000=A1148)*'[2]Prog 89'!$E$5:$F$10000)</f>
        <v>0</v>
      </c>
      <c r="Z1148" s="65">
        <f>SUMPRODUCT(('[2]Prog 89'!$C$5:$C$10000=A1148)*'[2]Prog 89'!$G$5:$H$10000)</f>
        <v>0</v>
      </c>
    </row>
    <row r="1149" spans="1:26" ht="12.75" customHeight="1" x14ac:dyDescent="0.25">
      <c r="A1149" s="64">
        <v>58030</v>
      </c>
      <c r="B1149" s="81">
        <f>VLOOKUP(A1149,'[2]Pop commune'!$A$4:$G$3833,7,FALSE)</f>
        <v>124.60317460317464</v>
      </c>
      <c r="C1149" s="82">
        <f>VLOOKUP(A1149,'[2]Pop commune'!$A$4:$H$3833,5,FALSE)</f>
        <v>72.768253968253987</v>
      </c>
      <c r="D1149" s="83">
        <f t="shared" si="35"/>
        <v>51.83492063492065</v>
      </c>
      <c r="E1149" s="83">
        <f>VLOOKUP(A1149,'[2]Pop commune'!$A$4:$G$3833,6,FALSE)</f>
        <v>51.83492063492065</v>
      </c>
      <c r="F1149" s="83">
        <f t="shared" si="36"/>
        <v>314</v>
      </c>
      <c r="G1149" s="83">
        <f>VLOOKUP(A1149,'[2]Pop commune'!$A$4:$G$3833,4,FALSE)</f>
        <v>314</v>
      </c>
      <c r="H1149" s="64">
        <v>58</v>
      </c>
      <c r="I1149" s="122">
        <v>580972388</v>
      </c>
      <c r="J1149" s="65" t="s">
        <v>1923</v>
      </c>
      <c r="K1149" s="121"/>
      <c r="L1149" s="103" t="s">
        <v>1919</v>
      </c>
      <c r="M1149" s="101" t="s">
        <v>167</v>
      </c>
      <c r="N1149" s="65" t="s">
        <v>1478</v>
      </c>
      <c r="O1149" s="64">
        <v>580000701</v>
      </c>
      <c r="P1149" s="94" t="s">
        <v>338</v>
      </c>
      <c r="Q1149" s="90">
        <v>1</v>
      </c>
      <c r="X1149" s="65" t="s">
        <v>671</v>
      </c>
      <c r="Y1149" s="65">
        <f>SUMPRODUCT(('[2]Prog 89'!$C$5:$C$10000=A1149)*'[2]Prog 89'!$E$5:$F$10000)</f>
        <v>0</v>
      </c>
      <c r="Z1149" s="65">
        <f>SUMPRODUCT(('[2]Prog 89'!$C$5:$C$10000=A1149)*'[2]Prog 89'!$G$5:$H$10000)</f>
        <v>0</v>
      </c>
    </row>
    <row r="1150" spans="1:26" ht="12.75" customHeight="1" x14ac:dyDescent="0.25">
      <c r="A1150" s="64">
        <v>58035</v>
      </c>
      <c r="B1150" s="81">
        <f>VLOOKUP(A1150,'[2]Pop commune'!$A$4:$G$3833,7,FALSE)</f>
        <v>99.704180064308687</v>
      </c>
      <c r="C1150" s="82">
        <f>VLOOKUP(A1150,'[2]Pop commune'!$A$4:$H$3833,5,FALSE)</f>
        <v>58.649517684887464</v>
      </c>
      <c r="D1150" s="83">
        <f t="shared" si="35"/>
        <v>41.054662379421224</v>
      </c>
      <c r="E1150" s="83">
        <f>VLOOKUP(A1150,'[2]Pop commune'!$A$4:$G$3833,6,FALSE)</f>
        <v>41.054662379421224</v>
      </c>
      <c r="F1150" s="83">
        <f t="shared" si="36"/>
        <v>304</v>
      </c>
      <c r="G1150" s="83">
        <f>VLOOKUP(A1150,'[2]Pop commune'!$A$4:$G$3833,4,FALSE)</f>
        <v>304</v>
      </c>
      <c r="H1150" s="64">
        <v>58</v>
      </c>
      <c r="I1150" s="122">
        <v>580972388</v>
      </c>
      <c r="J1150" s="65" t="s">
        <v>1924</v>
      </c>
      <c r="K1150" s="121"/>
      <c r="L1150" s="103" t="s">
        <v>1925</v>
      </c>
      <c r="M1150" s="101" t="s">
        <v>167</v>
      </c>
      <c r="N1150" s="65" t="s">
        <v>1478</v>
      </c>
      <c r="O1150" s="64">
        <v>580000701</v>
      </c>
      <c r="P1150" s="94" t="s">
        <v>338</v>
      </c>
      <c r="Q1150" s="90">
        <v>1</v>
      </c>
      <c r="X1150" s="65" t="s">
        <v>671</v>
      </c>
      <c r="Y1150" s="65">
        <f>SUMPRODUCT(('[2]Prog 89'!$C$5:$C$10000=A1150)*'[2]Prog 89'!$E$5:$F$10000)</f>
        <v>0</v>
      </c>
      <c r="Z1150" s="65">
        <f>SUMPRODUCT(('[2]Prog 89'!$C$5:$C$10000=A1150)*'[2]Prog 89'!$G$5:$H$10000)</f>
        <v>0</v>
      </c>
    </row>
    <row r="1151" spans="1:26" ht="12.75" customHeight="1" x14ac:dyDescent="0.25">
      <c r="A1151" s="64">
        <v>58040</v>
      </c>
      <c r="B1151" s="81">
        <f>VLOOKUP(A1151,'[2]Pop commune'!$A$4:$G$3833,7,FALSE)</f>
        <v>64.684563758389359</v>
      </c>
      <c r="C1151" s="82">
        <f>VLOOKUP(A1151,'[2]Pop commune'!$A$4:$H$3833,5,FALSE)</f>
        <v>39.234899328859122</v>
      </c>
      <c r="D1151" s="83">
        <f t="shared" si="35"/>
        <v>25.449664429530241</v>
      </c>
      <c r="E1151" s="83">
        <f>VLOOKUP(A1151,'[2]Pop commune'!$A$4:$G$3833,6,FALSE)</f>
        <v>25.449664429530241</v>
      </c>
      <c r="F1151" s="83">
        <f t="shared" si="36"/>
        <v>158</v>
      </c>
      <c r="G1151" s="83">
        <f>VLOOKUP(A1151,'[2]Pop commune'!$A$4:$G$3833,4,FALSE)</f>
        <v>158</v>
      </c>
      <c r="H1151" s="64">
        <v>58</v>
      </c>
      <c r="I1151" s="122">
        <v>580972388</v>
      </c>
      <c r="J1151" s="65" t="s">
        <v>1926</v>
      </c>
      <c r="K1151" s="121"/>
      <c r="L1151" s="103" t="s">
        <v>1919</v>
      </c>
      <c r="M1151" s="101" t="s">
        <v>167</v>
      </c>
      <c r="N1151" s="65" t="s">
        <v>1478</v>
      </c>
      <c r="O1151" s="64">
        <v>580000701</v>
      </c>
      <c r="P1151" s="94" t="s">
        <v>338</v>
      </c>
      <c r="Q1151" s="90">
        <v>1</v>
      </c>
      <c r="X1151" s="65" t="s">
        <v>671</v>
      </c>
      <c r="Y1151" s="65">
        <f>SUMPRODUCT(('[2]Prog 89'!$C$5:$C$10000=A1151)*'[2]Prog 89'!$E$5:$F$10000)</f>
        <v>0</v>
      </c>
      <c r="Z1151" s="65">
        <f>SUMPRODUCT(('[2]Prog 89'!$C$5:$C$10000=A1151)*'[2]Prog 89'!$G$5:$H$10000)</f>
        <v>0</v>
      </c>
    </row>
    <row r="1152" spans="1:26" ht="12.75" customHeight="1" x14ac:dyDescent="0.25">
      <c r="A1152" s="64">
        <v>58065</v>
      </c>
      <c r="B1152" s="81">
        <f>VLOOKUP(A1152,'[2]Pop commune'!$A$4:$G$3833,7,FALSE)</f>
        <v>362.71965438068332</v>
      </c>
      <c r="C1152" s="82">
        <f>VLOOKUP(A1152,'[2]Pop commune'!$A$4:$H$3833,5,FALSE)</f>
        <v>221.55308618928223</v>
      </c>
      <c r="D1152" s="83">
        <f t="shared" si="35"/>
        <v>141.1665681914011</v>
      </c>
      <c r="E1152" s="83">
        <f>VLOOKUP(A1152,'[2]Pop commune'!$A$4:$G$3833,6,FALSE)</f>
        <v>141.1665681914011</v>
      </c>
      <c r="F1152" s="83">
        <f t="shared" si="36"/>
        <v>937</v>
      </c>
      <c r="G1152" s="83">
        <f>VLOOKUP(A1152,'[2]Pop commune'!$A$4:$G$3833,4,FALSE)</f>
        <v>937</v>
      </c>
      <c r="H1152" s="64">
        <v>58</v>
      </c>
      <c r="I1152" s="122">
        <v>580972388</v>
      </c>
      <c r="J1152" s="65" t="s">
        <v>1927</v>
      </c>
      <c r="K1152" s="121"/>
      <c r="L1152" s="103" t="s">
        <v>1919</v>
      </c>
      <c r="M1152" s="101" t="s">
        <v>167</v>
      </c>
      <c r="N1152" s="65" t="s">
        <v>1478</v>
      </c>
      <c r="O1152" s="64">
        <v>580000701</v>
      </c>
      <c r="P1152" s="94" t="s">
        <v>338</v>
      </c>
      <c r="Q1152" s="90">
        <v>1</v>
      </c>
      <c r="X1152" s="65" t="s">
        <v>671</v>
      </c>
      <c r="Y1152" s="65">
        <f>SUMPRODUCT(('[2]Prog 89'!$C$5:$C$10000=A1152)*'[2]Prog 89'!$E$5:$F$10000)</f>
        <v>0</v>
      </c>
      <c r="Z1152" s="65">
        <f>SUMPRODUCT(('[2]Prog 89'!$C$5:$C$10000=A1152)*'[2]Prog 89'!$G$5:$H$10000)</f>
        <v>0</v>
      </c>
    </row>
    <row r="1153" spans="1:26" ht="12.75" customHeight="1" x14ac:dyDescent="0.25">
      <c r="A1153" s="64">
        <v>58076</v>
      </c>
      <c r="B1153" s="81">
        <f>VLOOKUP(A1153,'[2]Pop commune'!$A$4:$G$3833,7,FALSE)</f>
        <v>27.272727272727259</v>
      </c>
      <c r="C1153" s="82">
        <f>VLOOKUP(A1153,'[2]Pop commune'!$A$4:$H$3833,5,FALSE)</f>
        <v>14.181818181818169</v>
      </c>
      <c r="D1153" s="83">
        <f t="shared" si="35"/>
        <v>13.09090909090909</v>
      </c>
      <c r="E1153" s="83">
        <f>VLOOKUP(A1153,'[2]Pop commune'!$A$4:$G$3833,6,FALSE)</f>
        <v>13.09090909090909</v>
      </c>
      <c r="F1153" s="83">
        <f t="shared" si="36"/>
        <v>83.999999999999929</v>
      </c>
      <c r="G1153" s="83">
        <f>VLOOKUP(A1153,'[2]Pop commune'!$A$4:$G$3833,4,FALSE)</f>
        <v>83.999999999999929</v>
      </c>
      <c r="H1153" s="64">
        <v>58</v>
      </c>
      <c r="I1153" s="122">
        <v>580972388</v>
      </c>
      <c r="J1153" s="65" t="s">
        <v>1928</v>
      </c>
      <c r="K1153" s="121"/>
      <c r="L1153" s="103" t="s">
        <v>1919</v>
      </c>
      <c r="M1153" s="101" t="s">
        <v>167</v>
      </c>
      <c r="N1153" s="65" t="s">
        <v>1478</v>
      </c>
      <c r="O1153" s="64">
        <v>580000701</v>
      </c>
      <c r="P1153" s="94" t="s">
        <v>338</v>
      </c>
      <c r="Q1153" s="90">
        <v>1</v>
      </c>
      <c r="X1153" s="65" t="s">
        <v>671</v>
      </c>
      <c r="Y1153" s="65">
        <f>SUMPRODUCT(('[2]Prog 89'!$C$5:$C$10000=A1153)*'[2]Prog 89'!$E$5:$F$10000)</f>
        <v>0</v>
      </c>
      <c r="Z1153" s="65">
        <f>SUMPRODUCT(('[2]Prog 89'!$C$5:$C$10000=A1153)*'[2]Prog 89'!$G$5:$H$10000)</f>
        <v>0</v>
      </c>
    </row>
    <row r="1154" spans="1:26" ht="12.75" customHeight="1" x14ac:dyDescent="0.25">
      <c r="A1154" s="64">
        <v>58092</v>
      </c>
      <c r="B1154" s="81">
        <f>VLOOKUP(A1154,'[2]Pop commune'!$A$4:$G$3833,7,FALSE)</f>
        <v>164.15330188679195</v>
      </c>
      <c r="C1154" s="82">
        <f>VLOOKUP(A1154,'[2]Pop commune'!$A$4:$H$3833,5,FALSE)</f>
        <v>115.81367924528266</v>
      </c>
      <c r="D1154" s="83">
        <f t="shared" si="35"/>
        <v>48.33962264150928</v>
      </c>
      <c r="E1154" s="83">
        <f>VLOOKUP(A1154,'[2]Pop commune'!$A$4:$G$3833,6,FALSE)</f>
        <v>48.33962264150928</v>
      </c>
      <c r="F1154" s="83">
        <f t="shared" si="36"/>
        <v>426.99999999999858</v>
      </c>
      <c r="G1154" s="83">
        <f>VLOOKUP(A1154,'[2]Pop commune'!$A$4:$G$3833,4,FALSE)</f>
        <v>426.99999999999858</v>
      </c>
      <c r="H1154" s="64">
        <v>58</v>
      </c>
      <c r="I1154" s="122">
        <v>580972388</v>
      </c>
      <c r="J1154" s="65" t="s">
        <v>1929</v>
      </c>
      <c r="K1154" s="121"/>
      <c r="L1154" s="103" t="s">
        <v>1925</v>
      </c>
      <c r="M1154" s="101" t="s">
        <v>167</v>
      </c>
      <c r="N1154" s="65" t="s">
        <v>1478</v>
      </c>
      <c r="O1154" s="64">
        <v>580000701</v>
      </c>
      <c r="P1154" s="94" t="s">
        <v>338</v>
      </c>
      <c r="Q1154" s="90">
        <v>1</v>
      </c>
      <c r="X1154" s="65" t="s">
        <v>671</v>
      </c>
      <c r="Y1154" s="65">
        <f>SUMPRODUCT(('[2]Prog 89'!$C$5:$C$10000=A1154)*'[2]Prog 89'!$E$5:$F$10000)</f>
        <v>0</v>
      </c>
      <c r="Z1154" s="65">
        <f>SUMPRODUCT(('[2]Prog 89'!$C$5:$C$10000=A1154)*'[2]Prog 89'!$G$5:$H$10000)</f>
        <v>0</v>
      </c>
    </row>
    <row r="1155" spans="1:26" ht="12.75" customHeight="1" x14ac:dyDescent="0.25">
      <c r="A1155" s="64">
        <v>58107</v>
      </c>
      <c r="B1155" s="81">
        <f>VLOOKUP(A1155,'[2]Pop commune'!$A$4:$G$3833,7,FALSE)</f>
        <v>70</v>
      </c>
      <c r="C1155" s="82">
        <f>VLOOKUP(A1155,'[2]Pop commune'!$A$4:$H$3833,5,FALSE)</f>
        <v>38</v>
      </c>
      <c r="D1155" s="83">
        <f t="shared" si="35"/>
        <v>32</v>
      </c>
      <c r="E1155" s="83">
        <f>VLOOKUP(A1155,'[2]Pop commune'!$A$4:$G$3833,6,FALSE)</f>
        <v>32</v>
      </c>
      <c r="F1155" s="83">
        <f t="shared" si="36"/>
        <v>176</v>
      </c>
      <c r="G1155" s="83">
        <f>VLOOKUP(A1155,'[2]Pop commune'!$A$4:$G$3833,4,FALSE)</f>
        <v>176</v>
      </c>
      <c r="H1155" s="64">
        <v>58</v>
      </c>
      <c r="I1155" s="122">
        <v>580972388</v>
      </c>
      <c r="J1155" s="65" t="s">
        <v>1930</v>
      </c>
      <c r="K1155" s="121"/>
      <c r="L1155" s="103" t="s">
        <v>1919</v>
      </c>
      <c r="M1155" s="101" t="s">
        <v>167</v>
      </c>
      <c r="N1155" s="65" t="s">
        <v>1478</v>
      </c>
      <c r="O1155" s="64">
        <v>580000701</v>
      </c>
      <c r="P1155" s="94" t="s">
        <v>338</v>
      </c>
      <c r="Q1155" s="90">
        <v>1</v>
      </c>
      <c r="X1155" s="65" t="s">
        <v>671</v>
      </c>
      <c r="Y1155" s="65">
        <f>SUMPRODUCT(('[2]Prog 89'!$C$5:$C$10000=A1155)*'[2]Prog 89'!$E$5:$F$10000)</f>
        <v>0</v>
      </c>
      <c r="Z1155" s="65">
        <f>SUMPRODUCT(('[2]Prog 89'!$C$5:$C$10000=A1155)*'[2]Prog 89'!$G$5:$H$10000)</f>
        <v>0</v>
      </c>
    </row>
    <row r="1156" spans="1:26" ht="12.75" customHeight="1" x14ac:dyDescent="0.25">
      <c r="A1156" s="64">
        <v>58136</v>
      </c>
      <c r="B1156" s="81">
        <f>VLOOKUP(A1156,'[2]Pop commune'!$A$4:$G$3833,7,FALSE)</f>
        <v>30</v>
      </c>
      <c r="C1156" s="82">
        <f>VLOOKUP(A1156,'[2]Pop commune'!$A$4:$H$3833,5,FALSE)</f>
        <v>16</v>
      </c>
      <c r="D1156" s="83">
        <f t="shared" si="35"/>
        <v>14</v>
      </c>
      <c r="E1156" s="83">
        <f>VLOOKUP(A1156,'[2]Pop commune'!$A$4:$G$3833,6,FALSE)</f>
        <v>14</v>
      </c>
      <c r="F1156" s="83">
        <f t="shared" si="36"/>
        <v>58</v>
      </c>
      <c r="G1156" s="83">
        <f>VLOOKUP(A1156,'[2]Pop commune'!$A$4:$G$3833,4,FALSE)</f>
        <v>58</v>
      </c>
      <c r="H1156" s="64">
        <v>58</v>
      </c>
      <c r="I1156" s="122">
        <v>580972388</v>
      </c>
      <c r="J1156" s="65" t="s">
        <v>1931</v>
      </c>
      <c r="K1156" s="121"/>
      <c r="L1156" s="103" t="s">
        <v>1925</v>
      </c>
      <c r="M1156" s="101" t="s">
        <v>167</v>
      </c>
      <c r="N1156" s="65" t="s">
        <v>1478</v>
      </c>
      <c r="O1156" s="64">
        <v>580000701</v>
      </c>
      <c r="P1156" s="94" t="s">
        <v>338</v>
      </c>
      <c r="Q1156" s="90">
        <v>1</v>
      </c>
      <c r="X1156" s="65" t="s">
        <v>671</v>
      </c>
      <c r="Y1156" s="65">
        <f>SUMPRODUCT(('[2]Prog 89'!$C$5:$C$10000=A1156)*'[2]Prog 89'!$E$5:$F$10000)</f>
        <v>0</v>
      </c>
      <c r="Z1156" s="65">
        <f>SUMPRODUCT(('[2]Prog 89'!$C$5:$C$10000=A1156)*'[2]Prog 89'!$G$5:$H$10000)</f>
        <v>0</v>
      </c>
    </row>
    <row r="1157" spans="1:26" ht="12.75" customHeight="1" x14ac:dyDescent="0.25">
      <c r="A1157" s="64">
        <v>58142</v>
      </c>
      <c r="B1157" s="81">
        <f>VLOOKUP(A1157,'[2]Pop commune'!$A$4:$G$3833,7,FALSE)</f>
        <v>99.428571428571473</v>
      </c>
      <c r="C1157" s="82">
        <f>VLOOKUP(A1157,'[2]Pop commune'!$A$4:$H$3833,5,FALSE)</f>
        <v>64.33613445378154</v>
      </c>
      <c r="D1157" s="83">
        <f t="shared" ref="D1157:D1220" si="37">E1157/Q1157</f>
        <v>35.092436974789933</v>
      </c>
      <c r="E1157" s="83">
        <f>VLOOKUP(A1157,'[2]Pop commune'!$A$4:$G$3833,6,FALSE)</f>
        <v>35.092436974789933</v>
      </c>
      <c r="F1157" s="83">
        <f t="shared" ref="F1157:F1220" si="38">G1157/Q1157</f>
        <v>232</v>
      </c>
      <c r="G1157" s="83">
        <f>VLOOKUP(A1157,'[2]Pop commune'!$A$4:$G$3833,4,FALSE)</f>
        <v>232</v>
      </c>
      <c r="H1157" s="64">
        <v>58</v>
      </c>
      <c r="I1157" s="122">
        <v>580972388</v>
      </c>
      <c r="J1157" s="65" t="s">
        <v>1932</v>
      </c>
      <c r="K1157" s="121"/>
      <c r="L1157" s="103" t="s">
        <v>1919</v>
      </c>
      <c r="M1157" s="101" t="s">
        <v>167</v>
      </c>
      <c r="N1157" s="65" t="s">
        <v>1478</v>
      </c>
      <c r="O1157" s="64">
        <v>580000701</v>
      </c>
      <c r="P1157" s="94" t="s">
        <v>338</v>
      </c>
      <c r="Q1157" s="90">
        <v>1</v>
      </c>
      <c r="X1157" s="65" t="s">
        <v>671</v>
      </c>
      <c r="Y1157" s="65">
        <f>SUMPRODUCT(('[2]Prog 89'!$C$5:$C$10000=A1157)*'[2]Prog 89'!$E$5:$F$10000)</f>
        <v>0</v>
      </c>
      <c r="Z1157" s="65">
        <f>SUMPRODUCT(('[2]Prog 89'!$C$5:$C$10000=A1157)*'[2]Prog 89'!$G$5:$H$10000)</f>
        <v>0</v>
      </c>
    </row>
    <row r="1158" spans="1:26" ht="12.75" customHeight="1" x14ac:dyDescent="0.25">
      <c r="A1158" s="64">
        <v>58171</v>
      </c>
      <c r="B1158" s="81">
        <f>VLOOKUP(A1158,'[2]Pop commune'!$A$4:$G$3833,7,FALSE)</f>
        <v>110.83333333333329</v>
      </c>
      <c r="C1158" s="82">
        <f>VLOOKUP(A1158,'[2]Pop commune'!$A$4:$H$3833,5,FALSE)</f>
        <v>70.260416666666643</v>
      </c>
      <c r="D1158" s="83">
        <f t="shared" si="37"/>
        <v>40.57291666666665</v>
      </c>
      <c r="E1158" s="83">
        <f>VLOOKUP(A1158,'[2]Pop commune'!$A$4:$G$3833,6,FALSE)</f>
        <v>40.57291666666665</v>
      </c>
      <c r="F1158" s="83">
        <f t="shared" si="38"/>
        <v>285</v>
      </c>
      <c r="G1158" s="83">
        <f>VLOOKUP(A1158,'[2]Pop commune'!$A$4:$G$3833,4,FALSE)</f>
        <v>285</v>
      </c>
      <c r="H1158" s="64">
        <v>58</v>
      </c>
      <c r="I1158" s="122">
        <v>580972388</v>
      </c>
      <c r="J1158" s="65" t="s">
        <v>1933</v>
      </c>
      <c r="K1158" s="121"/>
      <c r="L1158" s="103" t="s">
        <v>1925</v>
      </c>
      <c r="M1158" s="101" t="s">
        <v>167</v>
      </c>
      <c r="N1158" s="65" t="s">
        <v>1478</v>
      </c>
      <c r="O1158" s="64">
        <v>580000701</v>
      </c>
      <c r="P1158" s="94" t="s">
        <v>338</v>
      </c>
      <c r="Q1158" s="90">
        <v>1</v>
      </c>
      <c r="X1158" s="65" t="s">
        <v>671</v>
      </c>
      <c r="Y1158" s="65">
        <f>SUMPRODUCT(('[2]Prog 89'!$C$5:$C$10000=A1158)*'[2]Prog 89'!$E$5:$F$10000)</f>
        <v>0</v>
      </c>
      <c r="Z1158" s="65">
        <f>SUMPRODUCT(('[2]Prog 89'!$C$5:$C$10000=A1158)*'[2]Prog 89'!$G$5:$H$10000)</f>
        <v>0</v>
      </c>
    </row>
    <row r="1159" spans="1:26" ht="12.75" customHeight="1" x14ac:dyDescent="0.25">
      <c r="A1159" s="64">
        <v>58175</v>
      </c>
      <c r="B1159" s="81">
        <f>VLOOKUP(A1159,'[2]Pop commune'!$A$4:$G$3833,7,FALSE)</f>
        <v>69.988304093567166</v>
      </c>
      <c r="C1159" s="82">
        <f>VLOOKUP(A1159,'[2]Pop commune'!$A$4:$H$3833,5,FALSE)</f>
        <v>44.257309941520411</v>
      </c>
      <c r="D1159" s="83">
        <f t="shared" si="37"/>
        <v>25.730994152046751</v>
      </c>
      <c r="E1159" s="83">
        <f>VLOOKUP(A1159,'[2]Pop commune'!$A$4:$G$3833,6,FALSE)</f>
        <v>25.730994152046751</v>
      </c>
      <c r="F1159" s="83">
        <f t="shared" si="38"/>
        <v>176</v>
      </c>
      <c r="G1159" s="83">
        <f>VLOOKUP(A1159,'[2]Pop commune'!$A$4:$G$3833,4,FALSE)</f>
        <v>176</v>
      </c>
      <c r="H1159" s="64">
        <v>58</v>
      </c>
      <c r="I1159" s="122">
        <v>580972388</v>
      </c>
      <c r="J1159" s="65" t="s">
        <v>1934</v>
      </c>
      <c r="K1159" s="121"/>
      <c r="L1159" s="103" t="s">
        <v>1919</v>
      </c>
      <c r="M1159" s="101" t="s">
        <v>167</v>
      </c>
      <c r="N1159" s="65" t="s">
        <v>1478</v>
      </c>
      <c r="O1159" s="64">
        <v>580000701</v>
      </c>
      <c r="P1159" s="94" t="s">
        <v>338</v>
      </c>
      <c r="Q1159" s="90">
        <v>1</v>
      </c>
      <c r="X1159" s="65" t="s">
        <v>671</v>
      </c>
      <c r="Y1159" s="65">
        <f>SUMPRODUCT(('[2]Prog 89'!$C$5:$C$10000=A1159)*'[2]Prog 89'!$E$5:$F$10000)</f>
        <v>0</v>
      </c>
      <c r="Z1159" s="65">
        <f>SUMPRODUCT(('[2]Prog 89'!$C$5:$C$10000=A1159)*'[2]Prog 89'!$G$5:$H$10000)</f>
        <v>0</v>
      </c>
    </row>
    <row r="1160" spans="1:26" ht="12.75" customHeight="1" x14ac:dyDescent="0.25">
      <c r="A1160" s="64">
        <v>58178</v>
      </c>
      <c r="B1160" s="81">
        <f>VLOOKUP(A1160,'[2]Pop commune'!$A$4:$G$3833,7,FALSE)</f>
        <v>60</v>
      </c>
      <c r="C1160" s="82">
        <f>VLOOKUP(A1160,'[2]Pop commune'!$A$4:$H$3833,5,FALSE)</f>
        <v>39</v>
      </c>
      <c r="D1160" s="83">
        <f t="shared" si="37"/>
        <v>21</v>
      </c>
      <c r="E1160" s="83">
        <f>VLOOKUP(A1160,'[2]Pop commune'!$A$4:$G$3833,6,FALSE)</f>
        <v>21</v>
      </c>
      <c r="F1160" s="83">
        <f t="shared" si="38"/>
        <v>152</v>
      </c>
      <c r="G1160" s="83">
        <f>VLOOKUP(A1160,'[2]Pop commune'!$A$4:$G$3833,4,FALSE)</f>
        <v>152</v>
      </c>
      <c r="H1160" s="64">
        <v>58</v>
      </c>
      <c r="I1160" s="122">
        <v>580972388</v>
      </c>
      <c r="J1160" s="65" t="s">
        <v>1935</v>
      </c>
      <c r="K1160" s="121"/>
      <c r="L1160" s="103" t="s">
        <v>1919</v>
      </c>
      <c r="M1160" s="101" t="s">
        <v>167</v>
      </c>
      <c r="N1160" s="65" t="s">
        <v>1478</v>
      </c>
      <c r="O1160" s="64">
        <v>580000701</v>
      </c>
      <c r="P1160" s="94" t="s">
        <v>338</v>
      </c>
      <c r="Q1160" s="90">
        <v>1</v>
      </c>
      <c r="X1160" s="65" t="s">
        <v>671</v>
      </c>
      <c r="Y1160" s="65">
        <f>SUMPRODUCT(('[2]Prog 89'!$C$5:$C$10000=A1160)*'[2]Prog 89'!$E$5:$F$10000)</f>
        <v>0</v>
      </c>
      <c r="Z1160" s="65">
        <f>SUMPRODUCT(('[2]Prog 89'!$C$5:$C$10000=A1160)*'[2]Prog 89'!$G$5:$H$10000)</f>
        <v>0</v>
      </c>
    </row>
    <row r="1161" spans="1:26" ht="12.75" customHeight="1" x14ac:dyDescent="0.25">
      <c r="A1161" s="64">
        <v>58202</v>
      </c>
      <c r="B1161" s="81">
        <f>VLOOKUP(A1161,'[2]Pop commune'!$A$4:$G$3833,7,FALSE)</f>
        <v>8.9285714285714306</v>
      </c>
      <c r="C1161" s="82">
        <f>VLOOKUP(A1161,'[2]Pop commune'!$A$4:$H$3833,5,FALSE)</f>
        <v>2.6785714285714288</v>
      </c>
      <c r="D1161" s="83">
        <f t="shared" si="37"/>
        <v>6.2500000000000018</v>
      </c>
      <c r="E1161" s="83">
        <f>VLOOKUP(A1161,'[2]Pop commune'!$A$4:$G$3833,6,FALSE)</f>
        <v>6.2500000000000018</v>
      </c>
      <c r="F1161" s="83">
        <f t="shared" si="38"/>
        <v>25</v>
      </c>
      <c r="G1161" s="83">
        <f>VLOOKUP(A1161,'[2]Pop commune'!$A$4:$G$3833,4,FALSE)</f>
        <v>25</v>
      </c>
      <c r="H1161" s="64">
        <v>58</v>
      </c>
      <c r="I1161" s="122">
        <v>580972388</v>
      </c>
      <c r="J1161" s="65" t="s">
        <v>1936</v>
      </c>
      <c r="K1161" s="121"/>
      <c r="L1161" s="103" t="s">
        <v>1919</v>
      </c>
      <c r="M1161" s="101" t="s">
        <v>167</v>
      </c>
      <c r="N1161" s="65" t="s">
        <v>1478</v>
      </c>
      <c r="O1161" s="64">
        <v>580000701</v>
      </c>
      <c r="P1161" s="94" t="s">
        <v>338</v>
      </c>
      <c r="Q1161" s="90">
        <v>1</v>
      </c>
      <c r="X1161" s="65" t="s">
        <v>671</v>
      </c>
      <c r="Y1161" s="65">
        <f>SUMPRODUCT(('[2]Prog 89'!$C$5:$C$10000=A1161)*'[2]Prog 89'!$E$5:$F$10000)</f>
        <v>0</v>
      </c>
      <c r="Z1161" s="65">
        <f>SUMPRODUCT(('[2]Prog 89'!$C$5:$C$10000=A1161)*'[2]Prog 89'!$G$5:$H$10000)</f>
        <v>0</v>
      </c>
    </row>
    <row r="1162" spans="1:26" ht="12.75" customHeight="1" x14ac:dyDescent="0.25">
      <c r="A1162" s="64">
        <v>58223</v>
      </c>
      <c r="B1162" s="81">
        <f>VLOOKUP(A1162,'[2]Pop commune'!$A$4:$G$3833,7,FALSE)</f>
        <v>184</v>
      </c>
      <c r="C1162" s="82">
        <f>VLOOKUP(A1162,'[2]Pop commune'!$A$4:$H$3833,5,FALSE)</f>
        <v>116</v>
      </c>
      <c r="D1162" s="83">
        <f t="shared" si="37"/>
        <v>68</v>
      </c>
      <c r="E1162" s="83">
        <f>VLOOKUP(A1162,'[2]Pop commune'!$A$4:$G$3833,6,FALSE)</f>
        <v>68</v>
      </c>
      <c r="F1162" s="83">
        <f t="shared" si="38"/>
        <v>616</v>
      </c>
      <c r="G1162" s="83">
        <f>VLOOKUP(A1162,'[2]Pop commune'!$A$4:$G$3833,4,FALSE)</f>
        <v>616</v>
      </c>
      <c r="H1162" s="64">
        <v>58</v>
      </c>
      <c r="I1162" s="122">
        <v>580972388</v>
      </c>
      <c r="J1162" s="65" t="s">
        <v>1937</v>
      </c>
      <c r="K1162" s="121"/>
      <c r="L1162" s="103" t="s">
        <v>1925</v>
      </c>
      <c r="M1162" s="101" t="s">
        <v>167</v>
      </c>
      <c r="N1162" s="65" t="s">
        <v>1478</v>
      </c>
      <c r="O1162" s="64">
        <v>580000701</v>
      </c>
      <c r="P1162" s="94" t="s">
        <v>338</v>
      </c>
      <c r="Q1162" s="90">
        <v>1</v>
      </c>
      <c r="X1162" s="65" t="s">
        <v>671</v>
      </c>
      <c r="Y1162" s="65">
        <f>SUMPRODUCT(('[2]Prog 89'!$C$5:$C$10000=A1162)*'[2]Prog 89'!$E$5:$F$10000)</f>
        <v>0</v>
      </c>
      <c r="Z1162" s="65">
        <f>SUMPRODUCT(('[2]Prog 89'!$C$5:$C$10000=A1162)*'[2]Prog 89'!$G$5:$H$10000)</f>
        <v>0</v>
      </c>
    </row>
    <row r="1163" spans="1:26" ht="12.75" customHeight="1" x14ac:dyDescent="0.25">
      <c r="A1163" s="64">
        <v>58233</v>
      </c>
      <c r="B1163" s="81">
        <f>VLOOKUP(A1163,'[2]Pop commune'!$A$4:$G$3833,7,FALSE)</f>
        <v>50.256983240223448</v>
      </c>
      <c r="C1163" s="82">
        <f>VLOOKUP(A1163,'[2]Pop commune'!$A$4:$H$3833,5,FALSE)</f>
        <v>31.893854748603346</v>
      </c>
      <c r="D1163" s="83">
        <f t="shared" si="37"/>
        <v>18.363128491620106</v>
      </c>
      <c r="E1163" s="83">
        <f>VLOOKUP(A1163,'[2]Pop commune'!$A$4:$G$3833,6,FALSE)</f>
        <v>18.363128491620106</v>
      </c>
      <c r="F1163" s="83">
        <f t="shared" si="38"/>
        <v>173</v>
      </c>
      <c r="G1163" s="83">
        <f>VLOOKUP(A1163,'[2]Pop commune'!$A$4:$G$3833,4,FALSE)</f>
        <v>173</v>
      </c>
      <c r="H1163" s="64">
        <v>58</v>
      </c>
      <c r="I1163" s="122">
        <v>580972388</v>
      </c>
      <c r="J1163" s="65" t="s">
        <v>1938</v>
      </c>
      <c r="K1163" s="121"/>
      <c r="L1163" s="103" t="s">
        <v>1925</v>
      </c>
      <c r="M1163" s="101" t="s">
        <v>167</v>
      </c>
      <c r="N1163" s="65" t="s">
        <v>1478</v>
      </c>
      <c r="O1163" s="64">
        <v>580000701</v>
      </c>
      <c r="P1163" s="94" t="s">
        <v>338</v>
      </c>
      <c r="Q1163" s="90">
        <v>1</v>
      </c>
      <c r="X1163" s="65" t="s">
        <v>671</v>
      </c>
      <c r="Y1163" s="65">
        <f>SUMPRODUCT(('[2]Prog 89'!$C$5:$C$10000=A1163)*'[2]Prog 89'!$E$5:$F$10000)</f>
        <v>0</v>
      </c>
      <c r="Z1163" s="65">
        <f>SUMPRODUCT(('[2]Prog 89'!$C$5:$C$10000=A1163)*'[2]Prog 89'!$G$5:$H$10000)</f>
        <v>0</v>
      </c>
    </row>
    <row r="1164" spans="1:26" ht="12.75" customHeight="1" x14ac:dyDescent="0.25">
      <c r="A1164" s="64">
        <v>58240</v>
      </c>
      <c r="B1164" s="81">
        <f>VLOOKUP(A1164,'[2]Pop commune'!$A$4:$G$3833,7,FALSE)</f>
        <v>38.472972972972954</v>
      </c>
      <c r="C1164" s="82">
        <f>VLOOKUP(A1164,'[2]Pop commune'!$A$4:$H$3833,5,FALSE)</f>
        <v>29.594594594594579</v>
      </c>
      <c r="D1164" s="83">
        <f t="shared" si="37"/>
        <v>8.8783783783783736</v>
      </c>
      <c r="E1164" s="83">
        <f>VLOOKUP(A1164,'[2]Pop commune'!$A$4:$G$3833,6,FALSE)</f>
        <v>8.8783783783783736</v>
      </c>
      <c r="F1164" s="83">
        <f t="shared" si="38"/>
        <v>73</v>
      </c>
      <c r="G1164" s="83">
        <f>VLOOKUP(A1164,'[2]Pop commune'!$A$4:$G$3833,4,FALSE)</f>
        <v>73</v>
      </c>
      <c r="H1164" s="64">
        <v>58</v>
      </c>
      <c r="I1164" s="122">
        <v>580972388</v>
      </c>
      <c r="J1164" s="65" t="s">
        <v>1939</v>
      </c>
      <c r="K1164" s="121"/>
      <c r="L1164" s="103" t="s">
        <v>1925</v>
      </c>
      <c r="M1164" s="101" t="s">
        <v>167</v>
      </c>
      <c r="N1164" s="65" t="s">
        <v>1478</v>
      </c>
      <c r="O1164" s="64">
        <v>580000701</v>
      </c>
      <c r="P1164" s="94" t="s">
        <v>338</v>
      </c>
      <c r="Q1164" s="90">
        <v>1</v>
      </c>
      <c r="X1164" s="65" t="s">
        <v>671</v>
      </c>
      <c r="Y1164" s="65">
        <f>SUMPRODUCT(('[2]Prog 89'!$C$5:$C$10000=A1164)*'[2]Prog 89'!$E$5:$F$10000)</f>
        <v>0</v>
      </c>
      <c r="Z1164" s="65">
        <f>SUMPRODUCT(('[2]Prog 89'!$C$5:$C$10000=A1164)*'[2]Prog 89'!$G$5:$H$10000)</f>
        <v>0</v>
      </c>
    </row>
    <row r="1165" spans="1:26" ht="12.75" customHeight="1" x14ac:dyDescent="0.25">
      <c r="A1165" s="64">
        <v>58253</v>
      </c>
      <c r="B1165" s="81">
        <f>VLOOKUP(A1165,'[2]Pop commune'!$A$4:$G$3833,7,FALSE)</f>
        <v>33.630434782608702</v>
      </c>
      <c r="C1165" s="82">
        <f>VLOOKUP(A1165,'[2]Pop commune'!$A$4:$H$3833,5,FALSE)</f>
        <v>14.836956521739134</v>
      </c>
      <c r="D1165" s="83">
        <f t="shared" si="37"/>
        <v>18.79347826086957</v>
      </c>
      <c r="E1165" s="83">
        <f>VLOOKUP(A1165,'[2]Pop commune'!$A$4:$G$3833,6,FALSE)</f>
        <v>18.79347826086957</v>
      </c>
      <c r="F1165" s="83">
        <f t="shared" si="38"/>
        <v>91</v>
      </c>
      <c r="G1165" s="83">
        <f>VLOOKUP(A1165,'[2]Pop commune'!$A$4:$G$3833,4,FALSE)</f>
        <v>91</v>
      </c>
      <c r="H1165" s="64">
        <v>58</v>
      </c>
      <c r="I1165" s="122">
        <v>580972388</v>
      </c>
      <c r="J1165" s="65" t="s">
        <v>1185</v>
      </c>
      <c r="K1165" s="121"/>
      <c r="L1165" s="103" t="s">
        <v>1925</v>
      </c>
      <c r="M1165" s="101" t="s">
        <v>167</v>
      </c>
      <c r="N1165" s="65" t="s">
        <v>1478</v>
      </c>
      <c r="O1165" s="64">
        <v>580000701</v>
      </c>
      <c r="P1165" s="94" t="s">
        <v>338</v>
      </c>
      <c r="Q1165" s="90">
        <v>1</v>
      </c>
      <c r="X1165" s="65" t="s">
        <v>671</v>
      </c>
      <c r="Y1165" s="65">
        <f>SUMPRODUCT(('[2]Prog 89'!$C$5:$C$10000=A1165)*'[2]Prog 89'!$E$5:$F$10000)</f>
        <v>0</v>
      </c>
      <c r="Z1165" s="65">
        <f>SUMPRODUCT(('[2]Prog 89'!$C$5:$C$10000=A1165)*'[2]Prog 89'!$G$5:$H$10000)</f>
        <v>0</v>
      </c>
    </row>
    <row r="1166" spans="1:26" ht="12.75" customHeight="1" x14ac:dyDescent="0.25">
      <c r="A1166" s="64">
        <v>58257</v>
      </c>
      <c r="B1166" s="81">
        <f>VLOOKUP(A1166,'[2]Pop commune'!$A$4:$G$3833,7,FALSE)</f>
        <v>17.672727272727276</v>
      </c>
      <c r="C1166" s="82">
        <f>VLOOKUP(A1166,'[2]Pop commune'!$A$4:$H$3833,5,FALSE)</f>
        <v>9.8181818181818201</v>
      </c>
      <c r="D1166" s="83">
        <f t="shared" si="37"/>
        <v>7.8545454545454563</v>
      </c>
      <c r="E1166" s="83">
        <f>VLOOKUP(A1166,'[2]Pop commune'!$A$4:$G$3833,6,FALSE)</f>
        <v>7.8545454545454563</v>
      </c>
      <c r="F1166" s="83">
        <f t="shared" si="38"/>
        <v>54</v>
      </c>
      <c r="G1166" s="83">
        <f>VLOOKUP(A1166,'[2]Pop commune'!$A$4:$G$3833,4,FALSE)</f>
        <v>54</v>
      </c>
      <c r="H1166" s="64">
        <v>58</v>
      </c>
      <c r="I1166" s="122">
        <v>580972388</v>
      </c>
      <c r="J1166" s="65" t="s">
        <v>1940</v>
      </c>
      <c r="K1166" s="121"/>
      <c r="L1166" s="103" t="s">
        <v>1925</v>
      </c>
      <c r="M1166" s="101" t="s">
        <v>167</v>
      </c>
      <c r="N1166" s="65" t="s">
        <v>1478</v>
      </c>
      <c r="O1166" s="64">
        <v>580000701</v>
      </c>
      <c r="P1166" s="94" t="s">
        <v>338</v>
      </c>
      <c r="Q1166" s="90">
        <v>1</v>
      </c>
      <c r="X1166" s="65" t="s">
        <v>671</v>
      </c>
      <c r="Y1166" s="65">
        <f>SUMPRODUCT(('[2]Prog 89'!$C$5:$C$10000=A1166)*'[2]Prog 89'!$E$5:$F$10000)</f>
        <v>0</v>
      </c>
      <c r="Z1166" s="65">
        <f>SUMPRODUCT(('[2]Prog 89'!$C$5:$C$10000=A1166)*'[2]Prog 89'!$G$5:$H$10000)</f>
        <v>0</v>
      </c>
    </row>
    <row r="1167" spans="1:26" ht="12.75" customHeight="1" x14ac:dyDescent="0.25">
      <c r="A1167" s="64">
        <v>58267</v>
      </c>
      <c r="B1167" s="81">
        <f>VLOOKUP(A1167,'[2]Pop commune'!$A$4:$G$3833,7,FALSE)</f>
        <v>332.43439502422711</v>
      </c>
      <c r="C1167" s="82">
        <f>VLOOKUP(A1167,'[2]Pop commune'!$A$4:$H$3833,5,FALSE)</f>
        <v>164.11526075777437</v>
      </c>
      <c r="D1167" s="83">
        <f t="shared" si="37"/>
        <v>168.31913426645275</v>
      </c>
      <c r="E1167" s="83">
        <f>VLOOKUP(A1167,'[2]Pop commune'!$A$4:$G$3833,6,FALSE)</f>
        <v>168.31913426645275</v>
      </c>
      <c r="F1167" s="83">
        <f t="shared" si="38"/>
        <v>781</v>
      </c>
      <c r="G1167" s="83">
        <f>VLOOKUP(A1167,'[2]Pop commune'!$A$4:$G$3833,4,FALSE)</f>
        <v>781</v>
      </c>
      <c r="H1167" s="64">
        <v>58</v>
      </c>
      <c r="I1167" s="122">
        <v>580972388</v>
      </c>
      <c r="J1167" s="65" t="s">
        <v>1941</v>
      </c>
      <c r="K1167" s="121"/>
      <c r="L1167" s="103" t="s">
        <v>1925</v>
      </c>
      <c r="M1167" s="101" t="s">
        <v>167</v>
      </c>
      <c r="N1167" s="65" t="s">
        <v>1478</v>
      </c>
      <c r="O1167" s="64">
        <v>580000701</v>
      </c>
      <c r="P1167" s="94" t="s">
        <v>338</v>
      </c>
      <c r="Q1167" s="90">
        <v>1</v>
      </c>
      <c r="X1167" s="65" t="s">
        <v>671</v>
      </c>
      <c r="Y1167" s="65">
        <f>SUMPRODUCT(('[2]Prog 89'!$C$5:$C$10000=A1167)*'[2]Prog 89'!$E$5:$F$10000)</f>
        <v>0</v>
      </c>
      <c r="Z1167" s="65">
        <f>SUMPRODUCT(('[2]Prog 89'!$C$5:$C$10000=A1167)*'[2]Prog 89'!$G$5:$H$10000)</f>
        <v>0</v>
      </c>
    </row>
    <row r="1168" spans="1:26" ht="12.75" customHeight="1" x14ac:dyDescent="0.25">
      <c r="A1168" s="64">
        <v>58275</v>
      </c>
      <c r="B1168" s="81">
        <f>VLOOKUP(A1168,'[2]Pop commune'!$A$4:$G$3833,7,FALSE)</f>
        <v>102.29508196721299</v>
      </c>
      <c r="C1168" s="82">
        <f>VLOOKUP(A1168,'[2]Pop commune'!$A$4:$H$3833,5,FALSE)</f>
        <v>64.445901639344186</v>
      </c>
      <c r="D1168" s="83">
        <f t="shared" si="37"/>
        <v>37.849180327868808</v>
      </c>
      <c r="E1168" s="83">
        <f>VLOOKUP(A1168,'[2]Pop commune'!$A$4:$G$3833,6,FALSE)</f>
        <v>37.849180327868808</v>
      </c>
      <c r="F1168" s="83">
        <f t="shared" si="38"/>
        <v>312</v>
      </c>
      <c r="G1168" s="83">
        <f>VLOOKUP(A1168,'[2]Pop commune'!$A$4:$G$3833,4,FALSE)</f>
        <v>312</v>
      </c>
      <c r="H1168" s="64">
        <v>58</v>
      </c>
      <c r="I1168" s="122">
        <v>580972388</v>
      </c>
      <c r="J1168" s="65" t="s">
        <v>1942</v>
      </c>
      <c r="K1168" s="121"/>
      <c r="L1168" s="103" t="s">
        <v>1925</v>
      </c>
      <c r="M1168" s="101" t="s">
        <v>167</v>
      </c>
      <c r="N1168" s="65" t="s">
        <v>1478</v>
      </c>
      <c r="O1168" s="64">
        <v>580000701</v>
      </c>
      <c r="P1168" s="94" t="s">
        <v>338</v>
      </c>
      <c r="Q1168" s="90">
        <v>1</v>
      </c>
      <c r="X1168" s="65" t="s">
        <v>671</v>
      </c>
      <c r="Y1168" s="65">
        <f>SUMPRODUCT(('[2]Prog 89'!$C$5:$C$10000=A1168)*'[2]Prog 89'!$E$5:$F$10000)</f>
        <v>0</v>
      </c>
      <c r="Z1168" s="65">
        <f>SUMPRODUCT(('[2]Prog 89'!$C$5:$C$10000=A1168)*'[2]Prog 89'!$G$5:$H$10000)</f>
        <v>0</v>
      </c>
    </row>
    <row r="1169" spans="1:26" ht="12.75" customHeight="1" x14ac:dyDescent="0.25">
      <c r="A1169" s="64">
        <v>58285</v>
      </c>
      <c r="B1169" s="81">
        <f>VLOOKUP(A1169,'[2]Pop commune'!$A$4:$G$3833,7,FALSE)</f>
        <v>76</v>
      </c>
      <c r="C1169" s="82">
        <f>VLOOKUP(A1169,'[2]Pop commune'!$A$4:$H$3833,5,FALSE)</f>
        <v>44</v>
      </c>
      <c r="D1169" s="83">
        <f t="shared" si="37"/>
        <v>32</v>
      </c>
      <c r="E1169" s="83">
        <f>VLOOKUP(A1169,'[2]Pop commune'!$A$4:$G$3833,6,FALSE)</f>
        <v>32</v>
      </c>
      <c r="F1169" s="83">
        <f t="shared" si="38"/>
        <v>183</v>
      </c>
      <c r="G1169" s="83">
        <f>VLOOKUP(A1169,'[2]Pop commune'!$A$4:$G$3833,4,FALSE)</f>
        <v>183</v>
      </c>
      <c r="H1169" s="64">
        <v>58</v>
      </c>
      <c r="I1169" s="122">
        <v>580972388</v>
      </c>
      <c r="J1169" s="65" t="s">
        <v>1943</v>
      </c>
      <c r="K1169" s="121"/>
      <c r="L1169" s="103" t="s">
        <v>1919</v>
      </c>
      <c r="M1169" s="101" t="s">
        <v>167</v>
      </c>
      <c r="N1169" s="65" t="s">
        <v>1478</v>
      </c>
      <c r="O1169" s="64">
        <v>580000701</v>
      </c>
      <c r="P1169" s="94" t="s">
        <v>338</v>
      </c>
      <c r="Q1169" s="90">
        <v>1</v>
      </c>
      <c r="X1169" s="65" t="s">
        <v>671</v>
      </c>
      <c r="Y1169" s="65">
        <f>SUMPRODUCT(('[2]Prog 89'!$C$5:$C$10000=A1169)*'[2]Prog 89'!$E$5:$F$10000)</f>
        <v>0</v>
      </c>
      <c r="Z1169" s="65">
        <f>SUMPRODUCT(('[2]Prog 89'!$C$5:$C$10000=A1169)*'[2]Prog 89'!$G$5:$H$10000)</f>
        <v>0</v>
      </c>
    </row>
    <row r="1170" spans="1:26" ht="12.75" customHeight="1" x14ac:dyDescent="0.25">
      <c r="A1170" s="64">
        <v>58292</v>
      </c>
      <c r="B1170" s="81">
        <f>VLOOKUP(A1170,'[2]Pop commune'!$A$4:$G$3833,7,FALSE)</f>
        <v>83.772972972972838</v>
      </c>
      <c r="C1170" s="82">
        <f>VLOOKUP(A1170,'[2]Pop commune'!$A$4:$H$3833,5,FALSE)</f>
        <v>56.189189189189101</v>
      </c>
      <c r="D1170" s="83">
        <f t="shared" si="37"/>
        <v>27.583783783783737</v>
      </c>
      <c r="E1170" s="83">
        <f>VLOOKUP(A1170,'[2]Pop commune'!$A$4:$G$3833,6,FALSE)</f>
        <v>27.583783783783737</v>
      </c>
      <c r="F1170" s="83">
        <f t="shared" si="38"/>
        <v>189</v>
      </c>
      <c r="G1170" s="83">
        <f>VLOOKUP(A1170,'[2]Pop commune'!$A$4:$G$3833,4,FALSE)</f>
        <v>189</v>
      </c>
      <c r="H1170" s="64">
        <v>58</v>
      </c>
      <c r="I1170" s="122">
        <v>580972388</v>
      </c>
      <c r="J1170" s="65" t="s">
        <v>1944</v>
      </c>
      <c r="K1170" s="121"/>
      <c r="L1170" s="103" t="s">
        <v>1919</v>
      </c>
      <c r="M1170" s="101" t="s">
        <v>167</v>
      </c>
      <c r="N1170" s="65" t="s">
        <v>1478</v>
      </c>
      <c r="O1170" s="64">
        <v>580000701</v>
      </c>
      <c r="P1170" s="94" t="s">
        <v>338</v>
      </c>
      <c r="Q1170" s="90">
        <v>1</v>
      </c>
      <c r="X1170" s="65" t="s">
        <v>671</v>
      </c>
      <c r="Y1170" s="65">
        <f>SUMPRODUCT(('[2]Prog 89'!$C$5:$C$10000=A1170)*'[2]Prog 89'!$E$5:$F$10000)</f>
        <v>0</v>
      </c>
      <c r="Z1170" s="65">
        <f>SUMPRODUCT(('[2]Prog 89'!$C$5:$C$10000=A1170)*'[2]Prog 89'!$G$5:$H$10000)</f>
        <v>0</v>
      </c>
    </row>
    <row r="1171" spans="1:26" ht="12.75" customHeight="1" x14ac:dyDescent="0.25">
      <c r="A1171" s="64">
        <v>70003</v>
      </c>
      <c r="B1171" s="81">
        <f>VLOOKUP(A1171,'[2]Pop commune'!$A$4:$G$3833,7,FALSE)</f>
        <v>17.957746478873169</v>
      </c>
      <c r="C1171" s="82">
        <f>VLOOKUP(A1171,'[2]Pop commune'!$A$4:$H$3833,5,FALSE)</f>
        <v>12.67605633802812</v>
      </c>
      <c r="D1171" s="83">
        <f t="shared" si="37"/>
        <v>5.2816901408450496</v>
      </c>
      <c r="E1171" s="83">
        <f>VLOOKUP(A1171,'[2]Pop commune'!$A$4:$G$3833,6,FALSE)</f>
        <v>5.2816901408450496</v>
      </c>
      <c r="F1171" s="83">
        <f t="shared" si="38"/>
        <v>74.999999999999716</v>
      </c>
      <c r="G1171" s="83">
        <f>VLOOKUP(A1171,'[2]Pop commune'!$A$4:$G$3833,4,FALSE)</f>
        <v>74.999999999999716</v>
      </c>
      <c r="H1171" s="64">
        <v>70</v>
      </c>
      <c r="I1171" s="122">
        <v>700783434</v>
      </c>
      <c r="J1171" s="91" t="s">
        <v>1945</v>
      </c>
      <c r="K1171" s="121" t="s">
        <v>4820</v>
      </c>
      <c r="L1171" s="92" t="s">
        <v>1946</v>
      </c>
      <c r="M1171" s="65" t="s">
        <v>186</v>
      </c>
      <c r="N1171" s="65" t="s">
        <v>662</v>
      </c>
      <c r="O1171" s="64">
        <v>700000250</v>
      </c>
      <c r="P1171" s="94" t="s">
        <v>1947</v>
      </c>
      <c r="Q1171" s="90">
        <v>1</v>
      </c>
      <c r="R1171" s="65">
        <v>39</v>
      </c>
      <c r="S1171" s="65">
        <v>39</v>
      </c>
      <c r="T1171" s="65">
        <v>1</v>
      </c>
      <c r="U1171" s="65">
        <v>1</v>
      </c>
      <c r="X1171" s="65" t="s">
        <v>671</v>
      </c>
      <c r="Y1171" s="65">
        <f>SUMPRODUCT(('[2]Prog 89'!$C$5:$C$10000=A1171)*'[2]Prog 89'!$E$5:$F$10000)</f>
        <v>0</v>
      </c>
      <c r="Z1171" s="65">
        <f>SUMPRODUCT(('[2]Prog 89'!$C$5:$C$10000=A1171)*'[2]Prog 89'!$G$5:$H$10000)</f>
        <v>0</v>
      </c>
    </row>
    <row r="1172" spans="1:26" ht="12.75" customHeight="1" x14ac:dyDescent="0.25">
      <c r="A1172" s="64">
        <v>70027</v>
      </c>
      <c r="B1172" s="81">
        <f>VLOOKUP(A1172,'[2]Pop commune'!$A$4:$G$3833,7,FALSE)</f>
        <v>26.324999999999999</v>
      </c>
      <c r="C1172" s="82">
        <f>VLOOKUP(A1172,'[2]Pop commune'!$A$4:$H$3833,5,FALSE)</f>
        <v>13.65</v>
      </c>
      <c r="D1172" s="83">
        <f t="shared" si="37"/>
        <v>12.674999999999999</v>
      </c>
      <c r="E1172" s="83">
        <f>VLOOKUP(A1172,'[2]Pop commune'!$A$4:$G$3833,6,FALSE)</f>
        <v>12.674999999999999</v>
      </c>
      <c r="F1172" s="83">
        <f t="shared" si="38"/>
        <v>78</v>
      </c>
      <c r="G1172" s="83">
        <f>VLOOKUP(A1172,'[2]Pop commune'!$A$4:$G$3833,4,FALSE)</f>
        <v>78</v>
      </c>
      <c r="H1172" s="64">
        <v>70</v>
      </c>
      <c r="I1172" s="122">
        <v>700783434</v>
      </c>
      <c r="J1172" s="91" t="s">
        <v>1948</v>
      </c>
      <c r="K1172" s="121"/>
      <c r="L1172" s="92" t="s">
        <v>1946</v>
      </c>
      <c r="M1172" s="65" t="s">
        <v>186</v>
      </c>
      <c r="N1172" s="65" t="s">
        <v>662</v>
      </c>
      <c r="O1172" s="64">
        <v>700000250</v>
      </c>
      <c r="P1172" s="94" t="s">
        <v>1947</v>
      </c>
      <c r="Q1172" s="90">
        <v>1</v>
      </c>
      <c r="X1172" s="65" t="s">
        <v>671</v>
      </c>
      <c r="Y1172" s="65">
        <f>SUMPRODUCT(('[2]Prog 89'!$C$5:$C$10000=A1172)*'[2]Prog 89'!$E$5:$F$10000)</f>
        <v>0</v>
      </c>
      <c r="Z1172" s="65">
        <f>SUMPRODUCT(('[2]Prog 89'!$C$5:$C$10000=A1172)*'[2]Prog 89'!$G$5:$H$10000)</f>
        <v>0</v>
      </c>
    </row>
    <row r="1173" spans="1:26" ht="12.75" customHeight="1" x14ac:dyDescent="0.25">
      <c r="A1173" s="64">
        <v>70037</v>
      </c>
      <c r="B1173" s="81">
        <f>VLOOKUP(A1173,'[2]Pop commune'!$A$4:$G$3833,7,FALSE)</f>
        <v>107.70895522388045</v>
      </c>
      <c r="C1173" s="82">
        <f>VLOOKUP(A1173,'[2]Pop commune'!$A$4:$H$3833,5,FALSE)</f>
        <v>68.638059701492452</v>
      </c>
      <c r="D1173" s="83">
        <f t="shared" si="37"/>
        <v>39.070895522388007</v>
      </c>
      <c r="E1173" s="83">
        <f>VLOOKUP(A1173,'[2]Pop commune'!$A$4:$G$3833,6,FALSE)</f>
        <v>39.070895522388007</v>
      </c>
      <c r="F1173" s="83">
        <f t="shared" si="38"/>
        <v>283</v>
      </c>
      <c r="G1173" s="83">
        <f>VLOOKUP(A1173,'[2]Pop commune'!$A$4:$G$3833,4,FALSE)</f>
        <v>283</v>
      </c>
      <c r="H1173" s="64">
        <v>70</v>
      </c>
      <c r="I1173" s="122">
        <v>700783434</v>
      </c>
      <c r="J1173" s="91" t="s">
        <v>1949</v>
      </c>
      <c r="K1173" s="121"/>
      <c r="L1173" s="92" t="s">
        <v>1946</v>
      </c>
      <c r="M1173" s="65" t="s">
        <v>186</v>
      </c>
      <c r="N1173" s="65" t="s">
        <v>662</v>
      </c>
      <c r="O1173" s="64">
        <v>700000250</v>
      </c>
      <c r="P1173" s="94" t="s">
        <v>1947</v>
      </c>
      <c r="Q1173" s="90">
        <v>1</v>
      </c>
      <c r="X1173" s="65" t="s">
        <v>671</v>
      </c>
      <c r="Y1173" s="65">
        <f>SUMPRODUCT(('[2]Prog 89'!$C$5:$C$10000=A1173)*'[2]Prog 89'!$E$5:$F$10000)</f>
        <v>0</v>
      </c>
      <c r="Z1173" s="65">
        <f>SUMPRODUCT(('[2]Prog 89'!$C$5:$C$10000=A1173)*'[2]Prog 89'!$G$5:$H$10000)</f>
        <v>0</v>
      </c>
    </row>
    <row r="1174" spans="1:26" ht="12.75" customHeight="1" x14ac:dyDescent="0.25">
      <c r="A1174" s="64">
        <v>70053</v>
      </c>
      <c r="B1174" s="81">
        <f>VLOOKUP(A1174,'[2]Pop commune'!$A$4:$G$3833,7,FALSE)</f>
        <v>27.299999999999997</v>
      </c>
      <c r="C1174" s="82">
        <f>VLOOKUP(A1174,'[2]Pop commune'!$A$4:$H$3833,5,FALSE)</f>
        <v>14.625</v>
      </c>
      <c r="D1174" s="83">
        <f t="shared" si="37"/>
        <v>12.674999999999999</v>
      </c>
      <c r="E1174" s="83">
        <f>VLOOKUP(A1174,'[2]Pop commune'!$A$4:$G$3833,6,FALSE)</f>
        <v>12.674999999999999</v>
      </c>
      <c r="F1174" s="83">
        <f t="shared" si="38"/>
        <v>78</v>
      </c>
      <c r="G1174" s="83">
        <f>VLOOKUP(A1174,'[2]Pop commune'!$A$4:$G$3833,4,FALSE)</f>
        <v>78</v>
      </c>
      <c r="H1174" s="64">
        <v>70</v>
      </c>
      <c r="I1174" s="122">
        <v>700783434</v>
      </c>
      <c r="J1174" s="91" t="s">
        <v>1950</v>
      </c>
      <c r="K1174" s="121"/>
      <c r="L1174" s="92" t="s">
        <v>898</v>
      </c>
      <c r="M1174" s="65" t="s">
        <v>186</v>
      </c>
      <c r="N1174" s="65" t="s">
        <v>662</v>
      </c>
      <c r="O1174" s="64">
        <v>700000250</v>
      </c>
      <c r="P1174" s="94" t="s">
        <v>1947</v>
      </c>
      <c r="Q1174" s="90">
        <v>1</v>
      </c>
      <c r="X1174" s="65" t="s">
        <v>671</v>
      </c>
      <c r="Y1174" s="65">
        <f>SUMPRODUCT(('[2]Prog 89'!$C$5:$C$10000=A1174)*'[2]Prog 89'!$E$5:$F$10000)</f>
        <v>0</v>
      </c>
      <c r="Z1174" s="65">
        <f>SUMPRODUCT(('[2]Prog 89'!$C$5:$C$10000=A1174)*'[2]Prog 89'!$G$5:$H$10000)</f>
        <v>0</v>
      </c>
    </row>
    <row r="1175" spans="1:26" ht="12.75" customHeight="1" x14ac:dyDescent="0.25">
      <c r="A1175" s="64">
        <v>70058</v>
      </c>
      <c r="B1175" s="81">
        <f>VLOOKUP(A1175,'[2]Pop commune'!$A$4:$G$3833,7,FALSE)</f>
        <v>288</v>
      </c>
      <c r="C1175" s="82">
        <f>VLOOKUP(A1175,'[2]Pop commune'!$A$4:$H$3833,5,FALSE)</f>
        <v>145</v>
      </c>
      <c r="D1175" s="83">
        <f t="shared" si="37"/>
        <v>143</v>
      </c>
      <c r="E1175" s="83">
        <f>VLOOKUP(A1175,'[2]Pop commune'!$A$4:$G$3833,6,FALSE)</f>
        <v>143</v>
      </c>
      <c r="F1175" s="83">
        <f t="shared" si="38"/>
        <v>946</v>
      </c>
      <c r="G1175" s="83">
        <f>VLOOKUP(A1175,'[2]Pop commune'!$A$4:$G$3833,4,FALSE)</f>
        <v>946</v>
      </c>
      <c r="H1175" s="64">
        <v>70</v>
      </c>
      <c r="I1175" s="122">
        <v>700783434</v>
      </c>
      <c r="J1175" s="91" t="s">
        <v>1951</v>
      </c>
      <c r="K1175" s="121"/>
      <c r="L1175" s="92" t="s">
        <v>898</v>
      </c>
      <c r="M1175" s="65" t="s">
        <v>186</v>
      </c>
      <c r="N1175" s="65" t="s">
        <v>662</v>
      </c>
      <c r="O1175" s="64">
        <v>700000250</v>
      </c>
      <c r="P1175" s="94" t="s">
        <v>1947</v>
      </c>
      <c r="Q1175" s="90">
        <v>1</v>
      </c>
      <c r="X1175" s="65" t="s">
        <v>671</v>
      </c>
      <c r="Y1175" s="65">
        <f>SUMPRODUCT(('[2]Prog 89'!$C$5:$C$10000=A1175)*'[2]Prog 89'!$E$5:$F$10000)</f>
        <v>0</v>
      </c>
      <c r="Z1175" s="65">
        <f>SUMPRODUCT(('[2]Prog 89'!$C$5:$C$10000=A1175)*'[2]Prog 89'!$G$5:$H$10000)</f>
        <v>0</v>
      </c>
    </row>
    <row r="1176" spans="1:26" ht="12.75" customHeight="1" x14ac:dyDescent="0.25">
      <c r="A1176" s="64">
        <v>70099</v>
      </c>
      <c r="B1176" s="81">
        <f>VLOOKUP(A1176,'[2]Pop commune'!$A$4:$G$3833,7,FALSE)</f>
        <v>25.648648648648638</v>
      </c>
      <c r="C1176" s="82">
        <f>VLOOKUP(A1176,'[2]Pop commune'!$A$4:$H$3833,5,FALSE)</f>
        <v>16.770270270270263</v>
      </c>
      <c r="D1176" s="83">
        <f t="shared" si="37"/>
        <v>8.8783783783783736</v>
      </c>
      <c r="E1176" s="83">
        <f>VLOOKUP(A1176,'[2]Pop commune'!$A$4:$G$3833,6,FALSE)</f>
        <v>8.8783783783783736</v>
      </c>
      <c r="F1176" s="83">
        <f t="shared" si="38"/>
        <v>73</v>
      </c>
      <c r="G1176" s="83">
        <f>VLOOKUP(A1176,'[2]Pop commune'!$A$4:$G$3833,4,FALSE)</f>
        <v>73</v>
      </c>
      <c r="H1176" s="64">
        <v>70</v>
      </c>
      <c r="I1176" s="122">
        <v>700783434</v>
      </c>
      <c r="J1176" s="91" t="s">
        <v>1952</v>
      </c>
      <c r="K1176" s="121"/>
      <c r="L1176" s="92" t="s">
        <v>1946</v>
      </c>
      <c r="M1176" s="65" t="s">
        <v>186</v>
      </c>
      <c r="N1176" s="65" t="s">
        <v>662</v>
      </c>
      <c r="O1176" s="64">
        <v>700000250</v>
      </c>
      <c r="P1176" s="94" t="s">
        <v>1947</v>
      </c>
      <c r="Q1176" s="90">
        <v>1</v>
      </c>
      <c r="X1176" s="65" t="s">
        <v>671</v>
      </c>
      <c r="Y1176" s="65">
        <f>SUMPRODUCT(('[2]Prog 89'!$C$5:$C$10000=A1176)*'[2]Prog 89'!$E$5:$F$10000)</f>
        <v>0</v>
      </c>
      <c r="Z1176" s="65">
        <f>SUMPRODUCT(('[2]Prog 89'!$C$5:$C$10000=A1176)*'[2]Prog 89'!$G$5:$H$10000)</f>
        <v>0</v>
      </c>
    </row>
    <row r="1177" spans="1:26" ht="12.75" customHeight="1" x14ac:dyDescent="0.25">
      <c r="A1177" s="64">
        <v>70122</v>
      </c>
      <c r="B1177" s="81">
        <f>VLOOKUP(A1177,'[2]Pop commune'!$A$4:$G$3833,7,FALSE)</f>
        <v>591.11016589284122</v>
      </c>
      <c r="C1177" s="82">
        <f>VLOOKUP(A1177,'[2]Pop commune'!$A$4:$H$3833,5,FALSE)</f>
        <v>338.63410380055524</v>
      </c>
      <c r="D1177" s="83">
        <f t="shared" si="37"/>
        <v>252.47606209228593</v>
      </c>
      <c r="E1177" s="83">
        <f>VLOOKUP(A1177,'[2]Pop commune'!$A$4:$G$3833,6,FALSE)</f>
        <v>252.47606209228593</v>
      </c>
      <c r="F1177" s="83">
        <f t="shared" si="38"/>
        <v>1759</v>
      </c>
      <c r="G1177" s="83">
        <f>VLOOKUP(A1177,'[2]Pop commune'!$A$4:$G$3833,4,FALSE)</f>
        <v>1759</v>
      </c>
      <c r="H1177" s="64">
        <v>70</v>
      </c>
      <c r="I1177" s="122">
        <v>700783434</v>
      </c>
      <c r="J1177" s="91" t="s">
        <v>1953</v>
      </c>
      <c r="K1177" s="121"/>
      <c r="L1177" s="92" t="s">
        <v>1946</v>
      </c>
      <c r="M1177" s="65" t="s">
        <v>186</v>
      </c>
      <c r="N1177" s="65" t="s">
        <v>662</v>
      </c>
      <c r="O1177" s="64">
        <v>700000250</v>
      </c>
      <c r="P1177" s="94" t="s">
        <v>1947</v>
      </c>
      <c r="Q1177" s="90">
        <v>1</v>
      </c>
      <c r="X1177" s="65" t="s">
        <v>671</v>
      </c>
      <c r="Y1177" s="65">
        <f>SUMPRODUCT(('[2]Prog 89'!$C$5:$C$10000=A1177)*'[2]Prog 89'!$E$5:$F$10000)</f>
        <v>0</v>
      </c>
      <c r="Z1177" s="65">
        <f>SUMPRODUCT(('[2]Prog 89'!$C$5:$C$10000=A1177)*'[2]Prog 89'!$G$5:$H$10000)</f>
        <v>0</v>
      </c>
    </row>
    <row r="1178" spans="1:26" ht="12.75" customHeight="1" x14ac:dyDescent="0.25">
      <c r="A1178" s="64">
        <v>70169</v>
      </c>
      <c r="B1178" s="81">
        <f>VLOOKUP(A1178,'[2]Pop commune'!$A$4:$G$3833,7,FALSE)</f>
        <v>55</v>
      </c>
      <c r="C1178" s="82">
        <f>VLOOKUP(A1178,'[2]Pop commune'!$A$4:$H$3833,5,FALSE)</f>
        <v>37</v>
      </c>
      <c r="D1178" s="83">
        <f t="shared" si="37"/>
        <v>18</v>
      </c>
      <c r="E1178" s="83">
        <f>VLOOKUP(A1178,'[2]Pop commune'!$A$4:$G$3833,6,FALSE)</f>
        <v>18</v>
      </c>
      <c r="F1178" s="83">
        <f t="shared" si="38"/>
        <v>213</v>
      </c>
      <c r="G1178" s="83">
        <f>VLOOKUP(A1178,'[2]Pop commune'!$A$4:$G$3833,4,FALSE)</f>
        <v>213</v>
      </c>
      <c r="H1178" s="64">
        <v>70</v>
      </c>
      <c r="I1178" s="122">
        <v>700783434</v>
      </c>
      <c r="J1178" s="91" t="s">
        <v>1954</v>
      </c>
      <c r="K1178" s="121"/>
      <c r="L1178" s="92" t="s">
        <v>813</v>
      </c>
      <c r="M1178" s="65" t="s">
        <v>186</v>
      </c>
      <c r="N1178" s="65" t="s">
        <v>662</v>
      </c>
      <c r="O1178" s="64">
        <v>700000250</v>
      </c>
      <c r="P1178" s="94" t="s">
        <v>1947</v>
      </c>
      <c r="Q1178" s="90">
        <v>1</v>
      </c>
      <c r="X1178" s="65" t="s">
        <v>671</v>
      </c>
      <c r="Y1178" s="65">
        <f>SUMPRODUCT(('[2]Prog 89'!$C$5:$C$10000=A1178)*'[2]Prog 89'!$E$5:$F$10000)</f>
        <v>0</v>
      </c>
      <c r="Z1178" s="65">
        <f>SUMPRODUCT(('[2]Prog 89'!$C$5:$C$10000=A1178)*'[2]Prog 89'!$G$5:$H$10000)</f>
        <v>0</v>
      </c>
    </row>
    <row r="1179" spans="1:26" ht="12.75" customHeight="1" x14ac:dyDescent="0.25">
      <c r="A1179" s="64">
        <v>70183</v>
      </c>
      <c r="B1179" s="81">
        <f>VLOOKUP(A1179,'[2]Pop commune'!$A$4:$G$3833,7,FALSE)</f>
        <v>24.800000000000004</v>
      </c>
      <c r="C1179" s="82">
        <f>VLOOKUP(A1179,'[2]Pop commune'!$A$4:$H$3833,5,FALSE)</f>
        <v>10.492307692307694</v>
      </c>
      <c r="D1179" s="83">
        <f t="shared" si="37"/>
        <v>14.30769230769231</v>
      </c>
      <c r="E1179" s="83">
        <f>VLOOKUP(A1179,'[2]Pop commune'!$A$4:$G$3833,6,FALSE)</f>
        <v>14.30769230769231</v>
      </c>
      <c r="F1179" s="83">
        <f t="shared" si="38"/>
        <v>62</v>
      </c>
      <c r="G1179" s="83">
        <f>VLOOKUP(A1179,'[2]Pop commune'!$A$4:$G$3833,4,FALSE)</f>
        <v>62</v>
      </c>
      <c r="H1179" s="64">
        <v>70</v>
      </c>
      <c r="I1179" s="122">
        <v>700783434</v>
      </c>
      <c r="J1179" s="91" t="s">
        <v>1955</v>
      </c>
      <c r="K1179" s="121"/>
      <c r="L1179" s="92" t="s">
        <v>1946</v>
      </c>
      <c r="M1179" s="65" t="s">
        <v>186</v>
      </c>
      <c r="N1179" s="65" t="s">
        <v>662</v>
      </c>
      <c r="O1179" s="64">
        <v>700000250</v>
      </c>
      <c r="P1179" s="94" t="s">
        <v>1947</v>
      </c>
      <c r="Q1179" s="90">
        <v>1</v>
      </c>
      <c r="X1179" s="65" t="s">
        <v>671</v>
      </c>
      <c r="Y1179" s="65">
        <f>SUMPRODUCT(('[2]Prog 89'!$C$5:$C$10000=A1179)*'[2]Prog 89'!$E$5:$F$10000)</f>
        <v>0</v>
      </c>
      <c r="Z1179" s="65">
        <f>SUMPRODUCT(('[2]Prog 89'!$C$5:$C$10000=A1179)*'[2]Prog 89'!$G$5:$H$10000)</f>
        <v>0</v>
      </c>
    </row>
    <row r="1180" spans="1:26" ht="12.75" customHeight="1" x14ac:dyDescent="0.25">
      <c r="A1180" s="64">
        <v>70198</v>
      </c>
      <c r="B1180" s="81">
        <f>VLOOKUP(A1180,'[2]Pop commune'!$A$4:$G$3833,7,FALSE)</f>
        <v>440.69769868124422</v>
      </c>
      <c r="C1180" s="82">
        <f>VLOOKUP(A1180,'[2]Pop commune'!$A$4:$H$3833,5,FALSE)</f>
        <v>245.26416745230441</v>
      </c>
      <c r="D1180" s="83">
        <f t="shared" si="37"/>
        <v>195.43353122893984</v>
      </c>
      <c r="E1180" s="83">
        <f>VLOOKUP(A1180,'[2]Pop commune'!$A$4:$G$3833,6,FALSE)</f>
        <v>195.43353122893984</v>
      </c>
      <c r="F1180" s="83">
        <f t="shared" si="38"/>
        <v>1294</v>
      </c>
      <c r="G1180" s="83">
        <f>VLOOKUP(A1180,'[2]Pop commune'!$A$4:$G$3833,4,FALSE)</f>
        <v>1294</v>
      </c>
      <c r="H1180" s="64">
        <v>70</v>
      </c>
      <c r="I1180" s="122">
        <v>700783434</v>
      </c>
      <c r="J1180" s="91" t="s">
        <v>1956</v>
      </c>
      <c r="K1180" s="121"/>
      <c r="L1180" s="92" t="s">
        <v>1946</v>
      </c>
      <c r="M1180" s="65" t="s">
        <v>186</v>
      </c>
      <c r="N1180" s="65" t="s">
        <v>662</v>
      </c>
      <c r="O1180" s="64">
        <v>700000250</v>
      </c>
      <c r="P1180" s="94" t="s">
        <v>1947</v>
      </c>
      <c r="Q1180" s="90">
        <v>1</v>
      </c>
      <c r="X1180" s="65" t="s">
        <v>671</v>
      </c>
      <c r="Y1180" s="65">
        <f>SUMPRODUCT(('[2]Prog 89'!$C$5:$C$10000=A1180)*'[2]Prog 89'!$E$5:$F$10000)</f>
        <v>0</v>
      </c>
      <c r="Z1180" s="65">
        <f>SUMPRODUCT(('[2]Prog 89'!$C$5:$C$10000=A1180)*'[2]Prog 89'!$G$5:$H$10000)</f>
        <v>0</v>
      </c>
    </row>
    <row r="1181" spans="1:26" ht="12.75" customHeight="1" x14ac:dyDescent="0.25">
      <c r="A1181" s="64">
        <v>70201</v>
      </c>
      <c r="B1181" s="81">
        <f>VLOOKUP(A1181,'[2]Pop commune'!$A$4:$G$3833,7,FALSE)</f>
        <v>58.746781115879841</v>
      </c>
      <c r="C1181" s="82">
        <f>VLOOKUP(A1181,'[2]Pop commune'!$A$4:$H$3833,5,FALSE)</f>
        <v>44.806866952789711</v>
      </c>
      <c r="D1181" s="83">
        <f t="shared" si="37"/>
        <v>13.93991416309013</v>
      </c>
      <c r="E1181" s="83">
        <f>VLOOKUP(A1181,'[2]Pop commune'!$A$4:$G$3833,6,FALSE)</f>
        <v>13.93991416309013</v>
      </c>
      <c r="F1181" s="83">
        <f t="shared" si="38"/>
        <v>232</v>
      </c>
      <c r="G1181" s="83">
        <f>VLOOKUP(A1181,'[2]Pop commune'!$A$4:$G$3833,4,FALSE)</f>
        <v>232</v>
      </c>
      <c r="H1181" s="64">
        <v>70</v>
      </c>
      <c r="I1181" s="122">
        <v>700783434</v>
      </c>
      <c r="J1181" s="91" t="s">
        <v>1957</v>
      </c>
      <c r="K1181" s="121"/>
      <c r="L1181" s="92" t="s">
        <v>1946</v>
      </c>
      <c r="M1181" s="65" t="s">
        <v>186</v>
      </c>
      <c r="N1181" s="65" t="s">
        <v>662</v>
      </c>
      <c r="O1181" s="64">
        <v>700000250</v>
      </c>
      <c r="P1181" s="94" t="s">
        <v>1947</v>
      </c>
      <c r="Q1181" s="90">
        <v>1</v>
      </c>
      <c r="X1181" s="65" t="s">
        <v>671</v>
      </c>
      <c r="Y1181" s="65">
        <f>SUMPRODUCT(('[2]Prog 89'!$C$5:$C$10000=A1181)*'[2]Prog 89'!$E$5:$F$10000)</f>
        <v>0</v>
      </c>
      <c r="Z1181" s="65">
        <f>SUMPRODUCT(('[2]Prog 89'!$C$5:$C$10000=A1181)*'[2]Prog 89'!$G$5:$H$10000)</f>
        <v>0</v>
      </c>
    </row>
    <row r="1182" spans="1:26" ht="12.75" customHeight="1" x14ac:dyDescent="0.25">
      <c r="A1182" s="64">
        <v>70204</v>
      </c>
      <c r="B1182" s="81">
        <f>VLOOKUP(A1182,'[2]Pop commune'!$A$4:$G$3833,7,FALSE)</f>
        <v>33.816216216216226</v>
      </c>
      <c r="C1182" s="82">
        <f>VLOOKUP(A1182,'[2]Pop commune'!$A$4:$H$3833,5,FALSE)</f>
        <v>26.854054054054064</v>
      </c>
      <c r="D1182" s="83">
        <f t="shared" si="37"/>
        <v>6.9621621621621648</v>
      </c>
      <c r="E1182" s="83">
        <f>VLOOKUP(A1182,'[2]Pop commune'!$A$4:$G$3833,6,FALSE)</f>
        <v>6.9621621621621648</v>
      </c>
      <c r="F1182" s="83">
        <f t="shared" si="38"/>
        <v>184</v>
      </c>
      <c r="G1182" s="83">
        <f>VLOOKUP(A1182,'[2]Pop commune'!$A$4:$G$3833,4,FALSE)</f>
        <v>184</v>
      </c>
      <c r="H1182" s="64">
        <v>70</v>
      </c>
      <c r="I1182" s="122">
        <v>700783434</v>
      </c>
      <c r="J1182" s="91" t="s">
        <v>1958</v>
      </c>
      <c r="K1182" s="121"/>
      <c r="L1182" s="92" t="s">
        <v>1946</v>
      </c>
      <c r="M1182" s="65" t="s">
        <v>186</v>
      </c>
      <c r="N1182" s="65" t="s">
        <v>662</v>
      </c>
      <c r="O1182" s="64">
        <v>700000250</v>
      </c>
      <c r="P1182" s="94" t="s">
        <v>1947</v>
      </c>
      <c r="Q1182" s="90">
        <v>1</v>
      </c>
      <c r="X1182" s="65" t="s">
        <v>671</v>
      </c>
      <c r="Y1182" s="65">
        <f>SUMPRODUCT(('[2]Prog 89'!$C$5:$C$10000=A1182)*'[2]Prog 89'!$E$5:$F$10000)</f>
        <v>0</v>
      </c>
      <c r="Z1182" s="65">
        <f>SUMPRODUCT(('[2]Prog 89'!$C$5:$C$10000=A1182)*'[2]Prog 89'!$G$5:$H$10000)</f>
        <v>0</v>
      </c>
    </row>
    <row r="1183" spans="1:26" ht="12.75" customHeight="1" x14ac:dyDescent="0.25">
      <c r="A1183" s="64">
        <v>70230</v>
      </c>
      <c r="B1183" s="81">
        <f>VLOOKUP(A1183,'[2]Pop commune'!$A$4:$G$3833,7,FALSE)</f>
        <v>44.32989690721665</v>
      </c>
      <c r="C1183" s="82">
        <f>VLOOKUP(A1183,'[2]Pop commune'!$A$4:$H$3833,5,FALSE)</f>
        <v>28.865979381443399</v>
      </c>
      <c r="D1183" s="83">
        <f t="shared" si="37"/>
        <v>15.463917525773249</v>
      </c>
      <c r="E1183" s="83">
        <f>VLOOKUP(A1183,'[2]Pop commune'!$A$4:$G$3833,6,FALSE)</f>
        <v>15.463917525773249</v>
      </c>
      <c r="F1183" s="83">
        <f t="shared" si="38"/>
        <v>100</v>
      </c>
      <c r="G1183" s="83">
        <f>VLOOKUP(A1183,'[2]Pop commune'!$A$4:$G$3833,4,FALSE)</f>
        <v>100</v>
      </c>
      <c r="H1183" s="64">
        <v>70</v>
      </c>
      <c r="I1183" s="122">
        <v>700783434</v>
      </c>
      <c r="J1183" s="91" t="s">
        <v>1959</v>
      </c>
      <c r="K1183" s="121"/>
      <c r="L1183" s="92" t="s">
        <v>1946</v>
      </c>
      <c r="M1183" s="65" t="s">
        <v>186</v>
      </c>
      <c r="N1183" s="65" t="s">
        <v>662</v>
      </c>
      <c r="O1183" s="64">
        <v>700000250</v>
      </c>
      <c r="P1183" s="94" t="s">
        <v>1947</v>
      </c>
      <c r="Q1183" s="90">
        <v>1</v>
      </c>
      <c r="X1183" s="65" t="s">
        <v>671</v>
      </c>
      <c r="Y1183" s="65">
        <f>SUMPRODUCT(('[2]Prog 89'!$C$5:$C$10000=A1183)*'[2]Prog 89'!$E$5:$F$10000)</f>
        <v>0</v>
      </c>
      <c r="Z1183" s="65">
        <f>SUMPRODUCT(('[2]Prog 89'!$C$5:$C$10000=A1183)*'[2]Prog 89'!$G$5:$H$10000)</f>
        <v>0</v>
      </c>
    </row>
    <row r="1184" spans="1:26" ht="12.75" customHeight="1" x14ac:dyDescent="0.25">
      <c r="A1184" s="64">
        <v>70231</v>
      </c>
      <c r="B1184" s="81">
        <f>VLOOKUP(A1184,'[2]Pop commune'!$A$4:$G$3833,7,FALSE)</f>
        <v>18.514285714285741</v>
      </c>
      <c r="C1184" s="82">
        <f>VLOOKUP(A1184,'[2]Pop commune'!$A$4:$H$3833,5,FALSE)</f>
        <v>6.1714285714285797</v>
      </c>
      <c r="D1184" s="83">
        <f t="shared" si="37"/>
        <v>12.342857142857159</v>
      </c>
      <c r="E1184" s="83">
        <f>VLOOKUP(A1184,'[2]Pop commune'!$A$4:$G$3833,6,FALSE)</f>
        <v>12.342857142857159</v>
      </c>
      <c r="F1184" s="83">
        <f t="shared" si="38"/>
        <v>36.00000000000005</v>
      </c>
      <c r="G1184" s="83">
        <f>VLOOKUP(A1184,'[2]Pop commune'!$A$4:$G$3833,4,FALSE)</f>
        <v>36.00000000000005</v>
      </c>
      <c r="H1184" s="64">
        <v>70</v>
      </c>
      <c r="I1184" s="122">
        <v>700783434</v>
      </c>
      <c r="J1184" s="91" t="s">
        <v>1960</v>
      </c>
      <c r="K1184" s="121"/>
      <c r="L1184" s="92" t="s">
        <v>1946</v>
      </c>
      <c r="M1184" s="65" t="s">
        <v>186</v>
      </c>
      <c r="N1184" s="65" t="s">
        <v>662</v>
      </c>
      <c r="O1184" s="64">
        <v>700000250</v>
      </c>
      <c r="P1184" s="94" t="s">
        <v>1947</v>
      </c>
      <c r="Q1184" s="90">
        <v>1</v>
      </c>
      <c r="X1184" s="65" t="s">
        <v>671</v>
      </c>
      <c r="Y1184" s="65">
        <f>SUMPRODUCT(('[2]Prog 89'!$C$5:$C$10000=A1184)*'[2]Prog 89'!$E$5:$F$10000)</f>
        <v>0</v>
      </c>
      <c r="Z1184" s="65">
        <f>SUMPRODUCT(('[2]Prog 89'!$C$5:$C$10000=A1184)*'[2]Prog 89'!$G$5:$H$10000)</f>
        <v>0</v>
      </c>
    </row>
    <row r="1185" spans="1:26" ht="12.75" customHeight="1" x14ac:dyDescent="0.25">
      <c r="A1185" s="64">
        <v>70237</v>
      </c>
      <c r="B1185" s="81">
        <f>VLOOKUP(A1185,'[2]Pop commune'!$A$4:$G$3833,7,FALSE)</f>
        <v>48.058252427184456</v>
      </c>
      <c r="C1185" s="82">
        <f>VLOOKUP(A1185,'[2]Pop commune'!$A$4:$H$3833,5,FALSE)</f>
        <v>32.679611650485427</v>
      </c>
      <c r="D1185" s="83">
        <f t="shared" si="37"/>
        <v>15.378640776699026</v>
      </c>
      <c r="E1185" s="83">
        <f>VLOOKUP(A1185,'[2]Pop commune'!$A$4:$G$3833,6,FALSE)</f>
        <v>15.378640776699026</v>
      </c>
      <c r="F1185" s="83">
        <f t="shared" si="38"/>
        <v>99</v>
      </c>
      <c r="G1185" s="83">
        <f>VLOOKUP(A1185,'[2]Pop commune'!$A$4:$G$3833,4,FALSE)</f>
        <v>99</v>
      </c>
      <c r="H1185" s="64">
        <v>70</v>
      </c>
      <c r="I1185" s="122">
        <v>700783434</v>
      </c>
      <c r="J1185" s="91" t="s">
        <v>1961</v>
      </c>
      <c r="K1185" s="121"/>
      <c r="L1185" s="92" t="s">
        <v>1946</v>
      </c>
      <c r="M1185" s="65" t="s">
        <v>186</v>
      </c>
      <c r="N1185" s="65" t="s">
        <v>662</v>
      </c>
      <c r="O1185" s="64">
        <v>700000250</v>
      </c>
      <c r="P1185" s="94" t="s">
        <v>1947</v>
      </c>
      <c r="Q1185" s="90">
        <v>1</v>
      </c>
      <c r="X1185" s="65" t="s">
        <v>671</v>
      </c>
      <c r="Y1185" s="65">
        <f>SUMPRODUCT(('[2]Prog 89'!$C$5:$C$10000=A1185)*'[2]Prog 89'!$E$5:$F$10000)</f>
        <v>0</v>
      </c>
      <c r="Z1185" s="65">
        <f>SUMPRODUCT(('[2]Prog 89'!$C$5:$C$10000=A1185)*'[2]Prog 89'!$G$5:$H$10000)</f>
        <v>0</v>
      </c>
    </row>
    <row r="1186" spans="1:26" ht="12.75" customHeight="1" x14ac:dyDescent="0.25">
      <c r="A1186" s="64">
        <v>70247</v>
      </c>
      <c r="B1186" s="81">
        <f>VLOOKUP(A1186,'[2]Pop commune'!$A$4:$G$3833,7,FALSE)</f>
        <v>104.65254237288133</v>
      </c>
      <c r="C1186" s="82">
        <f>VLOOKUP(A1186,'[2]Pop commune'!$A$4:$H$3833,5,FALSE)</f>
        <v>65.161016949152526</v>
      </c>
      <c r="D1186" s="83">
        <f t="shared" si="37"/>
        <v>39.491525423728802</v>
      </c>
      <c r="E1186" s="83">
        <f>VLOOKUP(A1186,'[2]Pop commune'!$A$4:$G$3833,6,FALSE)</f>
        <v>39.491525423728802</v>
      </c>
      <c r="F1186" s="83">
        <f t="shared" si="38"/>
        <v>233</v>
      </c>
      <c r="G1186" s="83">
        <f>VLOOKUP(A1186,'[2]Pop commune'!$A$4:$G$3833,4,FALSE)</f>
        <v>233</v>
      </c>
      <c r="H1186" s="64">
        <v>70</v>
      </c>
      <c r="I1186" s="122">
        <v>700783434</v>
      </c>
      <c r="J1186" s="91" t="s">
        <v>1962</v>
      </c>
      <c r="K1186" s="121"/>
      <c r="L1186" s="92" t="s">
        <v>1946</v>
      </c>
      <c r="M1186" s="65" t="s">
        <v>186</v>
      </c>
      <c r="N1186" s="65" t="s">
        <v>662</v>
      </c>
      <c r="O1186" s="64">
        <v>700000250</v>
      </c>
      <c r="P1186" s="94" t="s">
        <v>1947</v>
      </c>
      <c r="Q1186" s="90">
        <v>1</v>
      </c>
      <c r="X1186" s="65" t="s">
        <v>671</v>
      </c>
      <c r="Y1186" s="65">
        <f>SUMPRODUCT(('[2]Prog 89'!$C$5:$C$10000=A1186)*'[2]Prog 89'!$E$5:$F$10000)</f>
        <v>0</v>
      </c>
      <c r="Z1186" s="65">
        <f>SUMPRODUCT(('[2]Prog 89'!$C$5:$C$10000=A1186)*'[2]Prog 89'!$G$5:$H$10000)</f>
        <v>0</v>
      </c>
    </row>
    <row r="1187" spans="1:26" ht="12.75" customHeight="1" x14ac:dyDescent="0.25">
      <c r="A1187" s="64">
        <v>70251</v>
      </c>
      <c r="B1187" s="81">
        <f>VLOOKUP(A1187,'[2]Pop commune'!$A$4:$G$3833,7,FALSE)</f>
        <v>32.592592592592638</v>
      </c>
      <c r="C1187" s="82">
        <f>VLOOKUP(A1187,'[2]Pop commune'!$A$4:$H$3833,5,FALSE)</f>
        <v>19.35185185185188</v>
      </c>
      <c r="D1187" s="83">
        <f t="shared" si="37"/>
        <v>13.24074074074076</v>
      </c>
      <c r="E1187" s="83">
        <f>VLOOKUP(A1187,'[2]Pop commune'!$A$4:$G$3833,6,FALSE)</f>
        <v>13.24074074074076</v>
      </c>
      <c r="F1187" s="83">
        <f t="shared" si="38"/>
        <v>110</v>
      </c>
      <c r="G1187" s="83">
        <f>VLOOKUP(A1187,'[2]Pop commune'!$A$4:$G$3833,4,FALSE)</f>
        <v>110</v>
      </c>
      <c r="H1187" s="64">
        <v>70</v>
      </c>
      <c r="I1187" s="122">
        <v>700783434</v>
      </c>
      <c r="J1187" s="91" t="s">
        <v>1963</v>
      </c>
      <c r="K1187" s="121"/>
      <c r="L1187" s="92" t="s">
        <v>1946</v>
      </c>
      <c r="M1187" s="65" t="s">
        <v>186</v>
      </c>
      <c r="N1187" s="65" t="s">
        <v>662</v>
      </c>
      <c r="O1187" s="64">
        <v>700000250</v>
      </c>
      <c r="P1187" s="94" t="s">
        <v>1947</v>
      </c>
      <c r="Q1187" s="90">
        <v>1</v>
      </c>
      <c r="X1187" s="65" t="s">
        <v>671</v>
      </c>
      <c r="Y1187" s="65">
        <f>SUMPRODUCT(('[2]Prog 89'!$C$5:$C$10000=A1187)*'[2]Prog 89'!$E$5:$F$10000)</f>
        <v>0</v>
      </c>
      <c r="Z1187" s="65">
        <f>SUMPRODUCT(('[2]Prog 89'!$C$5:$C$10000=A1187)*'[2]Prog 89'!$G$5:$H$10000)</f>
        <v>0</v>
      </c>
    </row>
    <row r="1188" spans="1:26" ht="12.75" customHeight="1" x14ac:dyDescent="0.25">
      <c r="A1188" s="64">
        <v>70252</v>
      </c>
      <c r="B1188" s="81">
        <f>VLOOKUP(A1188,'[2]Pop commune'!$A$4:$G$3833,7,FALSE)</f>
        <v>54.068181818181955</v>
      </c>
      <c r="C1188" s="82">
        <f>VLOOKUP(A1188,'[2]Pop commune'!$A$4:$H$3833,5,FALSE)</f>
        <v>22.87500000000006</v>
      </c>
      <c r="D1188" s="83">
        <f t="shared" si="37"/>
        <v>31.193181818181898</v>
      </c>
      <c r="E1188" s="83">
        <f>VLOOKUP(A1188,'[2]Pop commune'!$A$4:$G$3833,6,FALSE)</f>
        <v>31.193181818181898</v>
      </c>
      <c r="F1188" s="83">
        <f t="shared" si="38"/>
        <v>183</v>
      </c>
      <c r="G1188" s="83">
        <f>VLOOKUP(A1188,'[2]Pop commune'!$A$4:$G$3833,4,FALSE)</f>
        <v>183</v>
      </c>
      <c r="H1188" s="64">
        <v>70</v>
      </c>
      <c r="I1188" s="122">
        <v>700783434</v>
      </c>
      <c r="J1188" s="91" t="s">
        <v>1964</v>
      </c>
      <c r="K1188" s="121"/>
      <c r="L1188" s="92" t="s">
        <v>1946</v>
      </c>
      <c r="M1188" s="65" t="s">
        <v>186</v>
      </c>
      <c r="N1188" s="65" t="s">
        <v>662</v>
      </c>
      <c r="O1188" s="64">
        <v>700000250</v>
      </c>
      <c r="P1188" s="94" t="s">
        <v>1947</v>
      </c>
      <c r="Q1188" s="90">
        <v>1</v>
      </c>
      <c r="X1188" s="65" t="s">
        <v>671</v>
      </c>
      <c r="Y1188" s="65">
        <f>SUMPRODUCT(('[2]Prog 89'!$C$5:$C$10000=A1188)*'[2]Prog 89'!$E$5:$F$10000)</f>
        <v>0</v>
      </c>
      <c r="Z1188" s="65">
        <f>SUMPRODUCT(('[2]Prog 89'!$C$5:$C$10000=A1188)*'[2]Prog 89'!$G$5:$H$10000)</f>
        <v>0</v>
      </c>
    </row>
    <row r="1189" spans="1:26" ht="12.75" customHeight="1" x14ac:dyDescent="0.25">
      <c r="A1189" s="64">
        <v>70255</v>
      </c>
      <c r="B1189" s="81">
        <f>VLOOKUP(A1189,'[2]Pop commune'!$A$4:$G$3833,7,FALSE)</f>
        <v>124.96686159844108</v>
      </c>
      <c r="C1189" s="82">
        <f>VLOOKUP(A1189,'[2]Pop commune'!$A$4:$H$3833,5,FALSE)</f>
        <v>75.584795321637756</v>
      </c>
      <c r="D1189" s="83">
        <f t="shared" si="37"/>
        <v>49.382066276803329</v>
      </c>
      <c r="E1189" s="83">
        <f>VLOOKUP(A1189,'[2]Pop commune'!$A$4:$G$3833,6,FALSE)</f>
        <v>49.382066276803329</v>
      </c>
      <c r="F1189" s="83">
        <f t="shared" si="38"/>
        <v>517.00000000000216</v>
      </c>
      <c r="G1189" s="83">
        <f>VLOOKUP(A1189,'[2]Pop commune'!$A$4:$G$3833,4,FALSE)</f>
        <v>517.00000000000216</v>
      </c>
      <c r="H1189" s="64">
        <v>70</v>
      </c>
      <c r="I1189" s="122">
        <v>700783434</v>
      </c>
      <c r="J1189" s="91" t="s">
        <v>1965</v>
      </c>
      <c r="K1189" s="121"/>
      <c r="L1189" s="92" t="s">
        <v>898</v>
      </c>
      <c r="M1189" s="65" t="s">
        <v>186</v>
      </c>
      <c r="N1189" s="65" t="s">
        <v>662</v>
      </c>
      <c r="O1189" s="64">
        <v>700000250</v>
      </c>
      <c r="P1189" s="94" t="s">
        <v>1947</v>
      </c>
      <c r="Q1189" s="90">
        <v>1</v>
      </c>
      <c r="X1189" s="65" t="s">
        <v>671</v>
      </c>
      <c r="Y1189" s="65">
        <f>SUMPRODUCT(('[2]Prog 89'!$C$5:$C$10000=A1189)*'[2]Prog 89'!$E$5:$F$10000)</f>
        <v>0</v>
      </c>
      <c r="Z1189" s="65">
        <f>SUMPRODUCT(('[2]Prog 89'!$C$5:$C$10000=A1189)*'[2]Prog 89'!$G$5:$H$10000)</f>
        <v>0</v>
      </c>
    </row>
    <row r="1190" spans="1:26" ht="12.75" customHeight="1" x14ac:dyDescent="0.25">
      <c r="A1190" s="64">
        <v>70257</v>
      </c>
      <c r="B1190" s="81">
        <f>VLOOKUP(A1190,'[2]Pop commune'!$A$4:$G$3833,7,FALSE)</f>
        <v>155.7139322464555</v>
      </c>
      <c r="C1190" s="82">
        <f>VLOOKUP(A1190,'[2]Pop commune'!$A$4:$H$3833,5,FALSE)</f>
        <v>93.815226260286835</v>
      </c>
      <c r="D1190" s="83">
        <f t="shared" si="37"/>
        <v>61.89870598616865</v>
      </c>
      <c r="E1190" s="83">
        <f>VLOOKUP(A1190,'[2]Pop commune'!$A$4:$G$3833,6,FALSE)</f>
        <v>61.89870598616865</v>
      </c>
      <c r="F1190" s="83">
        <f t="shared" si="38"/>
        <v>709</v>
      </c>
      <c r="G1190" s="83">
        <f>VLOOKUP(A1190,'[2]Pop commune'!$A$4:$G$3833,4,FALSE)</f>
        <v>709</v>
      </c>
      <c r="H1190" s="64">
        <v>70</v>
      </c>
      <c r="I1190" s="122">
        <v>700783434</v>
      </c>
      <c r="J1190" s="91" t="s">
        <v>1966</v>
      </c>
      <c r="K1190" s="121"/>
      <c r="L1190" s="92" t="s">
        <v>898</v>
      </c>
      <c r="M1190" s="65" t="s">
        <v>186</v>
      </c>
      <c r="N1190" s="65" t="s">
        <v>662</v>
      </c>
      <c r="O1190" s="64">
        <v>700000250</v>
      </c>
      <c r="P1190" s="94" t="s">
        <v>1947</v>
      </c>
      <c r="Q1190" s="90">
        <v>1</v>
      </c>
      <c r="X1190" s="65" t="s">
        <v>671</v>
      </c>
      <c r="Y1190" s="65">
        <f>SUMPRODUCT(('[2]Prog 89'!$C$5:$C$10000=A1190)*'[2]Prog 89'!$E$5:$F$10000)</f>
        <v>0</v>
      </c>
      <c r="Z1190" s="65">
        <f>SUMPRODUCT(('[2]Prog 89'!$C$5:$C$10000=A1190)*'[2]Prog 89'!$G$5:$H$10000)</f>
        <v>0</v>
      </c>
    </row>
    <row r="1191" spans="1:26" ht="12.75" customHeight="1" x14ac:dyDescent="0.25">
      <c r="A1191" s="64">
        <v>70274</v>
      </c>
      <c r="B1191" s="81">
        <f>VLOOKUP(A1191,'[2]Pop commune'!$A$4:$G$3833,7,FALSE)</f>
        <v>7.7777777777777759</v>
      </c>
      <c r="C1191" s="82">
        <f>VLOOKUP(A1191,'[2]Pop commune'!$A$4:$H$3833,5,FALSE)</f>
        <v>6.8055555555555536</v>
      </c>
      <c r="D1191" s="83">
        <f t="shared" si="37"/>
        <v>0.97222222222222199</v>
      </c>
      <c r="E1191" s="83">
        <f>VLOOKUP(A1191,'[2]Pop commune'!$A$4:$G$3833,6,FALSE)</f>
        <v>0.97222222222222199</v>
      </c>
      <c r="F1191" s="83">
        <f t="shared" si="38"/>
        <v>35</v>
      </c>
      <c r="G1191" s="83">
        <f>VLOOKUP(A1191,'[2]Pop commune'!$A$4:$G$3833,4,FALSE)</f>
        <v>35</v>
      </c>
      <c r="H1191" s="64">
        <v>70</v>
      </c>
      <c r="I1191" s="122">
        <v>700783434</v>
      </c>
      <c r="J1191" s="91" t="s">
        <v>1967</v>
      </c>
      <c r="K1191" s="121"/>
      <c r="L1191" s="92" t="s">
        <v>1946</v>
      </c>
      <c r="M1191" s="65" t="s">
        <v>186</v>
      </c>
      <c r="N1191" s="65" t="s">
        <v>662</v>
      </c>
      <c r="O1191" s="64">
        <v>700000250</v>
      </c>
      <c r="P1191" s="94" t="s">
        <v>1947</v>
      </c>
      <c r="Q1191" s="90">
        <v>1</v>
      </c>
      <c r="X1191" s="65" t="s">
        <v>671</v>
      </c>
      <c r="Y1191" s="65">
        <f>SUMPRODUCT(('[2]Prog 89'!$C$5:$C$10000=A1191)*'[2]Prog 89'!$E$5:$F$10000)</f>
        <v>0</v>
      </c>
      <c r="Z1191" s="65">
        <f>SUMPRODUCT(('[2]Prog 89'!$C$5:$C$10000=A1191)*'[2]Prog 89'!$G$5:$H$10000)</f>
        <v>0</v>
      </c>
    </row>
    <row r="1192" spans="1:26" ht="12.75" customHeight="1" x14ac:dyDescent="0.25">
      <c r="A1192" s="64">
        <v>70281</v>
      </c>
      <c r="B1192" s="81">
        <f>VLOOKUP(A1192,'[2]Pop commune'!$A$4:$G$3833,7,FALSE)</f>
        <v>18.180555555555479</v>
      </c>
      <c r="C1192" s="82">
        <f>VLOOKUP(A1192,'[2]Pop commune'!$A$4:$H$3833,5,FALSE)</f>
        <v>7.4861111111110796</v>
      </c>
      <c r="D1192" s="83">
        <f t="shared" si="37"/>
        <v>10.694444444444398</v>
      </c>
      <c r="E1192" s="83">
        <f>VLOOKUP(A1192,'[2]Pop commune'!$A$4:$G$3833,6,FALSE)</f>
        <v>10.694444444444398</v>
      </c>
      <c r="F1192" s="83">
        <f t="shared" si="38"/>
        <v>76.999999999999673</v>
      </c>
      <c r="G1192" s="83">
        <f>VLOOKUP(A1192,'[2]Pop commune'!$A$4:$G$3833,4,FALSE)</f>
        <v>76.999999999999673</v>
      </c>
      <c r="H1192" s="64">
        <v>70</v>
      </c>
      <c r="I1192" s="122">
        <v>700783434</v>
      </c>
      <c r="J1192" s="91" t="s">
        <v>1968</v>
      </c>
      <c r="K1192" s="121"/>
      <c r="L1192" s="92" t="s">
        <v>898</v>
      </c>
      <c r="M1192" s="65" t="s">
        <v>186</v>
      </c>
      <c r="N1192" s="65" t="s">
        <v>662</v>
      </c>
      <c r="O1192" s="64">
        <v>700000250</v>
      </c>
      <c r="P1192" s="94" t="s">
        <v>1947</v>
      </c>
      <c r="Q1192" s="90">
        <v>1</v>
      </c>
      <c r="X1192" s="65" t="s">
        <v>671</v>
      </c>
      <c r="Y1192" s="65">
        <f>SUMPRODUCT(('[2]Prog 89'!$C$5:$C$10000=A1192)*'[2]Prog 89'!$E$5:$F$10000)</f>
        <v>0</v>
      </c>
      <c r="Z1192" s="65">
        <f>SUMPRODUCT(('[2]Prog 89'!$C$5:$C$10000=A1192)*'[2]Prog 89'!$G$5:$H$10000)</f>
        <v>0</v>
      </c>
    </row>
    <row r="1193" spans="1:26" ht="12.75" customHeight="1" x14ac:dyDescent="0.25">
      <c r="A1193" s="64">
        <v>70297</v>
      </c>
      <c r="B1193" s="81">
        <f>VLOOKUP(A1193,'[2]Pop commune'!$A$4:$G$3833,7,FALSE)</f>
        <v>19.649122807017537</v>
      </c>
      <c r="C1193" s="82">
        <f>VLOOKUP(A1193,'[2]Pop commune'!$A$4:$H$3833,5,FALSE)</f>
        <v>13.754385964912275</v>
      </c>
      <c r="D1193" s="83">
        <f t="shared" si="37"/>
        <v>5.8947368421052619</v>
      </c>
      <c r="E1193" s="83">
        <f>VLOOKUP(A1193,'[2]Pop commune'!$A$4:$G$3833,6,FALSE)</f>
        <v>5.8947368421052619</v>
      </c>
      <c r="F1193" s="83">
        <f t="shared" si="38"/>
        <v>56</v>
      </c>
      <c r="G1193" s="83">
        <f>VLOOKUP(A1193,'[2]Pop commune'!$A$4:$G$3833,4,FALSE)</f>
        <v>56</v>
      </c>
      <c r="H1193" s="64">
        <v>70</v>
      </c>
      <c r="I1193" s="122">
        <v>700783434</v>
      </c>
      <c r="J1193" s="91" t="s">
        <v>1969</v>
      </c>
      <c r="K1193" s="121"/>
      <c r="L1193" s="92" t="s">
        <v>1946</v>
      </c>
      <c r="M1193" s="65" t="s">
        <v>186</v>
      </c>
      <c r="N1193" s="65" t="s">
        <v>662</v>
      </c>
      <c r="O1193" s="64">
        <v>700000250</v>
      </c>
      <c r="P1193" s="94" t="s">
        <v>1947</v>
      </c>
      <c r="Q1193" s="90">
        <v>1</v>
      </c>
      <c r="X1193" s="65" t="s">
        <v>671</v>
      </c>
      <c r="Y1193" s="65">
        <f>SUMPRODUCT(('[2]Prog 89'!$C$5:$C$10000=A1193)*'[2]Prog 89'!$E$5:$F$10000)</f>
        <v>0</v>
      </c>
      <c r="Z1193" s="65">
        <f>SUMPRODUCT(('[2]Prog 89'!$C$5:$C$10000=A1193)*'[2]Prog 89'!$G$5:$H$10000)</f>
        <v>0</v>
      </c>
    </row>
    <row r="1194" spans="1:26" ht="12.75" customHeight="1" x14ac:dyDescent="0.25">
      <c r="A1194" s="64">
        <v>70299</v>
      </c>
      <c r="B1194" s="81">
        <f>VLOOKUP(A1194,'[2]Pop commune'!$A$4:$G$3833,7,FALSE)</f>
        <v>110.45161290322591</v>
      </c>
      <c r="C1194" s="82">
        <f>VLOOKUP(A1194,'[2]Pop commune'!$A$4:$H$3833,5,FALSE)</f>
        <v>59.870967741935537</v>
      </c>
      <c r="D1194" s="83">
        <f t="shared" si="37"/>
        <v>50.580645161290377</v>
      </c>
      <c r="E1194" s="83">
        <f>VLOOKUP(A1194,'[2]Pop commune'!$A$4:$G$3833,6,FALSE)</f>
        <v>50.580645161290377</v>
      </c>
      <c r="F1194" s="83">
        <f t="shared" si="38"/>
        <v>352</v>
      </c>
      <c r="G1194" s="83">
        <f>VLOOKUP(A1194,'[2]Pop commune'!$A$4:$G$3833,4,FALSE)</f>
        <v>352</v>
      </c>
      <c r="H1194" s="64">
        <v>70</v>
      </c>
      <c r="I1194" s="122">
        <v>700783434</v>
      </c>
      <c r="J1194" s="91" t="s">
        <v>1970</v>
      </c>
      <c r="K1194" s="121"/>
      <c r="L1194" s="92" t="s">
        <v>1946</v>
      </c>
      <c r="M1194" s="65" t="s">
        <v>186</v>
      </c>
      <c r="N1194" s="65" t="s">
        <v>662</v>
      </c>
      <c r="O1194" s="64">
        <v>700000250</v>
      </c>
      <c r="P1194" s="94" t="s">
        <v>1947</v>
      </c>
      <c r="Q1194" s="90">
        <v>1</v>
      </c>
      <c r="X1194" s="65" t="s">
        <v>671</v>
      </c>
      <c r="Y1194" s="65">
        <f>SUMPRODUCT(('[2]Prog 89'!$C$5:$C$10000=A1194)*'[2]Prog 89'!$E$5:$F$10000)</f>
        <v>0</v>
      </c>
      <c r="Z1194" s="65">
        <f>SUMPRODUCT(('[2]Prog 89'!$C$5:$C$10000=A1194)*'[2]Prog 89'!$G$5:$H$10000)</f>
        <v>0</v>
      </c>
    </row>
    <row r="1195" spans="1:26" ht="12.75" customHeight="1" x14ac:dyDescent="0.25">
      <c r="A1195" s="64">
        <v>70340</v>
      </c>
      <c r="B1195" s="81">
        <f>VLOOKUP(A1195,'[2]Pop commune'!$A$4:$G$3833,7,FALSE)</f>
        <v>73.403605053164569</v>
      </c>
      <c r="C1195" s="82">
        <f>VLOOKUP(A1195,'[2]Pop commune'!$A$4:$H$3833,5,FALSE)</f>
        <v>47.259855308201843</v>
      </c>
      <c r="D1195" s="83">
        <f t="shared" si="37"/>
        <v>26.143749744962719</v>
      </c>
      <c r="E1195" s="83">
        <f>VLOOKUP(A1195,'[2]Pop commune'!$A$4:$G$3833,6,FALSE)</f>
        <v>26.143749744962719</v>
      </c>
      <c r="F1195" s="83">
        <f t="shared" si="38"/>
        <v>221</v>
      </c>
      <c r="G1195" s="83">
        <f>VLOOKUP(A1195,'[2]Pop commune'!$A$4:$G$3833,4,FALSE)</f>
        <v>221</v>
      </c>
      <c r="H1195" s="64">
        <v>70</v>
      </c>
      <c r="I1195" s="122">
        <v>700783434</v>
      </c>
      <c r="J1195" s="91" t="s">
        <v>1971</v>
      </c>
      <c r="K1195" s="121"/>
      <c r="L1195" s="92" t="s">
        <v>1946</v>
      </c>
      <c r="M1195" s="65" t="s">
        <v>186</v>
      </c>
      <c r="N1195" s="65" t="s">
        <v>662</v>
      </c>
      <c r="O1195" s="64">
        <v>700000250</v>
      </c>
      <c r="P1195" s="94" t="s">
        <v>1947</v>
      </c>
      <c r="Q1195" s="90">
        <v>1</v>
      </c>
      <c r="X1195" s="65" t="s">
        <v>671</v>
      </c>
      <c r="Y1195" s="65">
        <f>SUMPRODUCT(('[2]Prog 89'!$C$5:$C$10000=A1195)*'[2]Prog 89'!$E$5:$F$10000)</f>
        <v>0</v>
      </c>
      <c r="Z1195" s="65">
        <f>SUMPRODUCT(('[2]Prog 89'!$C$5:$C$10000=A1195)*'[2]Prog 89'!$G$5:$H$10000)</f>
        <v>0</v>
      </c>
    </row>
    <row r="1196" spans="1:26" ht="12.75" customHeight="1" x14ac:dyDescent="0.25">
      <c r="A1196" s="64">
        <v>70342</v>
      </c>
      <c r="B1196" s="81">
        <f>VLOOKUP(A1196,'[2]Pop commune'!$A$4:$G$3833,7,FALSE)</f>
        <v>49.883211678832126</v>
      </c>
      <c r="C1196" s="82">
        <f>VLOOKUP(A1196,'[2]Pop commune'!$A$4:$H$3833,5,FALSE)</f>
        <v>36.189781021897815</v>
      </c>
      <c r="D1196" s="83">
        <f t="shared" si="37"/>
        <v>13.693430656934307</v>
      </c>
      <c r="E1196" s="83">
        <f>VLOOKUP(A1196,'[2]Pop commune'!$A$4:$G$3833,6,FALSE)</f>
        <v>13.693430656934307</v>
      </c>
      <c r="F1196" s="83">
        <f t="shared" si="38"/>
        <v>134</v>
      </c>
      <c r="G1196" s="83">
        <f>VLOOKUP(A1196,'[2]Pop commune'!$A$4:$G$3833,4,FALSE)</f>
        <v>134</v>
      </c>
      <c r="H1196" s="64">
        <v>70</v>
      </c>
      <c r="I1196" s="122">
        <v>700783434</v>
      </c>
      <c r="J1196" s="91" t="s">
        <v>1972</v>
      </c>
      <c r="K1196" s="121"/>
      <c r="L1196" s="92" t="s">
        <v>898</v>
      </c>
      <c r="M1196" s="65" t="s">
        <v>186</v>
      </c>
      <c r="N1196" s="65" t="s">
        <v>662</v>
      </c>
      <c r="O1196" s="64">
        <v>700000250</v>
      </c>
      <c r="P1196" s="94" t="s">
        <v>1947</v>
      </c>
      <c r="Q1196" s="90">
        <v>1</v>
      </c>
      <c r="X1196" s="65" t="s">
        <v>671</v>
      </c>
      <c r="Y1196" s="65">
        <f>SUMPRODUCT(('[2]Prog 89'!$C$5:$C$10000=A1196)*'[2]Prog 89'!$E$5:$F$10000)</f>
        <v>0</v>
      </c>
      <c r="Z1196" s="65">
        <f>SUMPRODUCT(('[2]Prog 89'!$C$5:$C$10000=A1196)*'[2]Prog 89'!$G$5:$H$10000)</f>
        <v>0</v>
      </c>
    </row>
    <row r="1197" spans="1:26" ht="12.75" customHeight="1" x14ac:dyDescent="0.25">
      <c r="A1197" s="64">
        <v>70368</v>
      </c>
      <c r="B1197" s="81">
        <f>VLOOKUP(A1197,'[2]Pop commune'!$A$4:$G$3833,7,FALSE)</f>
        <v>48.727941176470452</v>
      </c>
      <c r="C1197" s="82">
        <f>VLOOKUP(A1197,'[2]Pop commune'!$A$4:$H$3833,5,FALSE)</f>
        <v>26.955882352941099</v>
      </c>
      <c r="D1197" s="83">
        <f t="shared" si="37"/>
        <v>21.772058823529353</v>
      </c>
      <c r="E1197" s="83">
        <f>VLOOKUP(A1197,'[2]Pop commune'!$A$4:$G$3833,6,FALSE)</f>
        <v>21.772058823529353</v>
      </c>
      <c r="F1197" s="83">
        <f t="shared" si="38"/>
        <v>141</v>
      </c>
      <c r="G1197" s="83">
        <f>VLOOKUP(A1197,'[2]Pop commune'!$A$4:$G$3833,4,FALSE)</f>
        <v>141</v>
      </c>
      <c r="H1197" s="64">
        <v>70</v>
      </c>
      <c r="I1197" s="122">
        <v>700783434</v>
      </c>
      <c r="J1197" s="91" t="s">
        <v>1973</v>
      </c>
      <c r="K1197" s="121"/>
      <c r="L1197" s="92" t="s">
        <v>1946</v>
      </c>
      <c r="M1197" s="65" t="s">
        <v>186</v>
      </c>
      <c r="N1197" s="65" t="s">
        <v>662</v>
      </c>
      <c r="O1197" s="64">
        <v>700000250</v>
      </c>
      <c r="P1197" s="94" t="s">
        <v>1947</v>
      </c>
      <c r="Q1197" s="90">
        <v>1</v>
      </c>
      <c r="X1197" s="65" t="s">
        <v>671</v>
      </c>
      <c r="Y1197" s="65">
        <f>SUMPRODUCT(('[2]Prog 89'!$C$5:$C$10000=A1197)*'[2]Prog 89'!$E$5:$F$10000)</f>
        <v>0</v>
      </c>
      <c r="Z1197" s="65">
        <f>SUMPRODUCT(('[2]Prog 89'!$C$5:$C$10000=A1197)*'[2]Prog 89'!$G$5:$H$10000)</f>
        <v>0</v>
      </c>
    </row>
    <row r="1198" spans="1:26" ht="12.75" customHeight="1" x14ac:dyDescent="0.25">
      <c r="A1198" s="64">
        <v>70369</v>
      </c>
      <c r="B1198" s="81">
        <f>VLOOKUP(A1198,'[2]Pop commune'!$A$4:$G$3833,7,FALSE)</f>
        <v>16.730158730158728</v>
      </c>
      <c r="C1198" s="82">
        <f>VLOOKUP(A1198,'[2]Pop commune'!$A$4:$H$3833,5,FALSE)</f>
        <v>10.825396825396824</v>
      </c>
      <c r="D1198" s="83">
        <f t="shared" si="37"/>
        <v>5.9047619047619042</v>
      </c>
      <c r="E1198" s="83">
        <f>VLOOKUP(A1198,'[2]Pop commune'!$A$4:$G$3833,6,FALSE)</f>
        <v>5.9047619047619042</v>
      </c>
      <c r="F1198" s="83">
        <f t="shared" si="38"/>
        <v>62</v>
      </c>
      <c r="G1198" s="83">
        <f>VLOOKUP(A1198,'[2]Pop commune'!$A$4:$G$3833,4,FALSE)</f>
        <v>62</v>
      </c>
      <c r="H1198" s="64">
        <v>70</v>
      </c>
      <c r="I1198" s="122">
        <v>700783434</v>
      </c>
      <c r="J1198" s="91" t="s">
        <v>1974</v>
      </c>
      <c r="K1198" s="121"/>
      <c r="L1198" s="92" t="s">
        <v>1946</v>
      </c>
      <c r="M1198" s="65" t="s">
        <v>186</v>
      </c>
      <c r="N1198" s="65" t="s">
        <v>662</v>
      </c>
      <c r="O1198" s="64">
        <v>700000250</v>
      </c>
      <c r="P1198" s="94" t="s">
        <v>1947</v>
      </c>
      <c r="Q1198" s="90">
        <v>1</v>
      </c>
      <c r="X1198" s="65" t="s">
        <v>671</v>
      </c>
      <c r="Y1198" s="65">
        <f>SUMPRODUCT(('[2]Prog 89'!$C$5:$C$10000=A1198)*'[2]Prog 89'!$E$5:$F$10000)</f>
        <v>0</v>
      </c>
      <c r="Z1198" s="65">
        <f>SUMPRODUCT(('[2]Prog 89'!$C$5:$C$10000=A1198)*'[2]Prog 89'!$G$5:$H$10000)</f>
        <v>0</v>
      </c>
    </row>
    <row r="1199" spans="1:26" ht="12.75" customHeight="1" x14ac:dyDescent="0.25">
      <c r="A1199" s="64">
        <v>70375</v>
      </c>
      <c r="B1199" s="81">
        <f>VLOOKUP(A1199,'[2]Pop commune'!$A$4:$G$3833,7,FALSE)</f>
        <v>9.36</v>
      </c>
      <c r="C1199" s="82">
        <f>VLOOKUP(A1199,'[2]Pop commune'!$A$4:$H$3833,5,FALSE)</f>
        <v>5.2</v>
      </c>
      <c r="D1199" s="83">
        <f t="shared" si="37"/>
        <v>4.16</v>
      </c>
      <c r="E1199" s="83">
        <f>VLOOKUP(A1199,'[2]Pop commune'!$A$4:$G$3833,6,FALSE)</f>
        <v>4.16</v>
      </c>
      <c r="F1199" s="83">
        <f t="shared" si="38"/>
        <v>26</v>
      </c>
      <c r="G1199" s="83">
        <f>VLOOKUP(A1199,'[2]Pop commune'!$A$4:$G$3833,4,FALSE)</f>
        <v>26</v>
      </c>
      <c r="H1199" s="64">
        <v>70</v>
      </c>
      <c r="I1199" s="122">
        <v>700783434</v>
      </c>
      <c r="J1199" s="91" t="s">
        <v>1975</v>
      </c>
      <c r="K1199" s="121"/>
      <c r="L1199" s="92" t="s">
        <v>898</v>
      </c>
      <c r="M1199" s="65" t="s">
        <v>186</v>
      </c>
      <c r="N1199" s="65" t="s">
        <v>662</v>
      </c>
      <c r="O1199" s="64">
        <v>700000250</v>
      </c>
      <c r="P1199" s="94" t="s">
        <v>1947</v>
      </c>
      <c r="Q1199" s="90">
        <v>1</v>
      </c>
      <c r="X1199" s="65" t="s">
        <v>671</v>
      </c>
      <c r="Y1199" s="65">
        <f>SUMPRODUCT(('[2]Prog 89'!$C$5:$C$10000=A1199)*'[2]Prog 89'!$E$5:$F$10000)</f>
        <v>0</v>
      </c>
      <c r="Z1199" s="65">
        <f>SUMPRODUCT(('[2]Prog 89'!$C$5:$C$10000=A1199)*'[2]Prog 89'!$G$5:$H$10000)</f>
        <v>0</v>
      </c>
    </row>
    <row r="1200" spans="1:26" ht="12.75" customHeight="1" x14ac:dyDescent="0.25">
      <c r="A1200" s="64">
        <v>70406</v>
      </c>
      <c r="B1200" s="81">
        <f>VLOOKUP(A1200,'[2]Pop commune'!$A$4:$G$3833,7,FALSE)</f>
        <v>37</v>
      </c>
      <c r="C1200" s="82">
        <f>VLOOKUP(A1200,'[2]Pop commune'!$A$4:$H$3833,5,FALSE)</f>
        <v>21</v>
      </c>
      <c r="D1200" s="83">
        <f t="shared" si="37"/>
        <v>16</v>
      </c>
      <c r="E1200" s="83">
        <f>VLOOKUP(A1200,'[2]Pop commune'!$A$4:$G$3833,6,FALSE)</f>
        <v>16</v>
      </c>
      <c r="F1200" s="83">
        <f t="shared" si="38"/>
        <v>91</v>
      </c>
      <c r="G1200" s="83">
        <f>VLOOKUP(A1200,'[2]Pop commune'!$A$4:$G$3833,4,FALSE)</f>
        <v>91</v>
      </c>
      <c r="H1200" s="64">
        <v>70</v>
      </c>
      <c r="I1200" s="122">
        <v>700783434</v>
      </c>
      <c r="J1200" s="91" t="s">
        <v>1976</v>
      </c>
      <c r="K1200" s="121"/>
      <c r="L1200" s="92" t="s">
        <v>1946</v>
      </c>
      <c r="M1200" s="65" t="s">
        <v>186</v>
      </c>
      <c r="N1200" s="65" t="s">
        <v>662</v>
      </c>
      <c r="O1200" s="64">
        <v>700000250</v>
      </c>
      <c r="P1200" s="94" t="s">
        <v>1947</v>
      </c>
      <c r="Q1200" s="90">
        <v>1</v>
      </c>
      <c r="X1200" s="65" t="s">
        <v>671</v>
      </c>
      <c r="Y1200" s="65">
        <f>SUMPRODUCT(('[2]Prog 89'!$C$5:$C$10000=A1200)*'[2]Prog 89'!$E$5:$F$10000)</f>
        <v>0</v>
      </c>
      <c r="Z1200" s="65">
        <f>SUMPRODUCT(('[2]Prog 89'!$C$5:$C$10000=A1200)*'[2]Prog 89'!$G$5:$H$10000)</f>
        <v>0</v>
      </c>
    </row>
    <row r="1201" spans="1:26" ht="12.75" customHeight="1" x14ac:dyDescent="0.25">
      <c r="A1201" s="64">
        <v>70409</v>
      </c>
      <c r="B1201" s="81">
        <f>VLOOKUP(A1201,'[2]Pop commune'!$A$4:$G$3833,7,FALSE)</f>
        <v>34.345794392523359</v>
      </c>
      <c r="C1201" s="82">
        <f>VLOOKUP(A1201,'[2]Pop commune'!$A$4:$H$3833,5,FALSE)</f>
        <v>21.588785046728965</v>
      </c>
      <c r="D1201" s="83">
        <f t="shared" si="37"/>
        <v>12.75700934579439</v>
      </c>
      <c r="E1201" s="83">
        <f>VLOOKUP(A1201,'[2]Pop commune'!$A$4:$G$3833,6,FALSE)</f>
        <v>12.75700934579439</v>
      </c>
      <c r="F1201" s="83">
        <f t="shared" si="38"/>
        <v>105</v>
      </c>
      <c r="G1201" s="83">
        <f>VLOOKUP(A1201,'[2]Pop commune'!$A$4:$G$3833,4,FALSE)</f>
        <v>105</v>
      </c>
      <c r="H1201" s="64">
        <v>70</v>
      </c>
      <c r="I1201" s="122">
        <v>700783434</v>
      </c>
      <c r="J1201" s="91" t="s">
        <v>1977</v>
      </c>
      <c r="K1201" s="121"/>
      <c r="L1201" s="92" t="s">
        <v>1946</v>
      </c>
      <c r="M1201" s="65" t="s">
        <v>186</v>
      </c>
      <c r="N1201" s="65" t="s">
        <v>662</v>
      </c>
      <c r="O1201" s="64">
        <v>700000250</v>
      </c>
      <c r="P1201" s="94" t="s">
        <v>1947</v>
      </c>
      <c r="Q1201" s="90">
        <v>1</v>
      </c>
      <c r="X1201" s="65" t="s">
        <v>671</v>
      </c>
      <c r="Y1201" s="65">
        <f>SUMPRODUCT(('[2]Prog 89'!$C$5:$C$10000=A1201)*'[2]Prog 89'!$E$5:$F$10000)</f>
        <v>0</v>
      </c>
      <c r="Z1201" s="65">
        <f>SUMPRODUCT(('[2]Prog 89'!$C$5:$C$10000=A1201)*'[2]Prog 89'!$G$5:$H$10000)</f>
        <v>0</v>
      </c>
    </row>
    <row r="1202" spans="1:26" ht="12.75" customHeight="1" x14ac:dyDescent="0.25">
      <c r="A1202" s="64">
        <v>70418</v>
      </c>
      <c r="B1202" s="81">
        <f>VLOOKUP(A1202,'[2]Pop commune'!$A$4:$G$3833,7,FALSE)</f>
        <v>47.358851674641159</v>
      </c>
      <c r="C1202" s="82">
        <f>VLOOKUP(A1202,'[2]Pop commune'!$A$4:$H$3833,5,FALSE)</f>
        <v>28.028708133971296</v>
      </c>
      <c r="D1202" s="83">
        <f t="shared" si="37"/>
        <v>19.330143540669859</v>
      </c>
      <c r="E1202" s="83">
        <f>VLOOKUP(A1202,'[2]Pop commune'!$A$4:$G$3833,6,FALSE)</f>
        <v>19.330143540669859</v>
      </c>
      <c r="F1202" s="83">
        <f t="shared" si="38"/>
        <v>202</v>
      </c>
      <c r="G1202" s="83">
        <f>VLOOKUP(A1202,'[2]Pop commune'!$A$4:$G$3833,4,FALSE)</f>
        <v>202</v>
      </c>
      <c r="H1202" s="64">
        <v>70</v>
      </c>
      <c r="I1202" s="122">
        <v>700783434</v>
      </c>
      <c r="J1202" s="91" t="s">
        <v>1978</v>
      </c>
      <c r="K1202" s="121"/>
      <c r="L1202" s="92" t="s">
        <v>898</v>
      </c>
      <c r="M1202" s="65" t="s">
        <v>186</v>
      </c>
      <c r="N1202" s="65" t="s">
        <v>662</v>
      </c>
      <c r="O1202" s="64">
        <v>700000250</v>
      </c>
      <c r="P1202" s="94" t="s">
        <v>1947</v>
      </c>
      <c r="Q1202" s="90">
        <v>1</v>
      </c>
      <c r="X1202" s="65" t="s">
        <v>671</v>
      </c>
      <c r="Y1202" s="65">
        <f>SUMPRODUCT(('[2]Prog 89'!$C$5:$C$10000=A1202)*'[2]Prog 89'!$E$5:$F$10000)</f>
        <v>0</v>
      </c>
      <c r="Z1202" s="65">
        <f>SUMPRODUCT(('[2]Prog 89'!$C$5:$C$10000=A1202)*'[2]Prog 89'!$G$5:$H$10000)</f>
        <v>0</v>
      </c>
    </row>
    <row r="1203" spans="1:26" ht="12.75" customHeight="1" x14ac:dyDescent="0.25">
      <c r="A1203" s="64">
        <v>70438</v>
      </c>
      <c r="B1203" s="81">
        <f>VLOOKUP(A1203,'[2]Pop commune'!$A$4:$G$3833,7,FALSE)</f>
        <v>73.286457984072428</v>
      </c>
      <c r="C1203" s="82">
        <f>VLOOKUP(A1203,'[2]Pop commune'!$A$4:$H$3833,5,FALSE)</f>
        <v>49.517877016265153</v>
      </c>
      <c r="D1203" s="83">
        <f t="shared" si="37"/>
        <v>23.768580967807271</v>
      </c>
      <c r="E1203" s="83">
        <f>VLOOKUP(A1203,'[2]Pop commune'!$A$4:$G$3833,6,FALSE)</f>
        <v>23.768580967807271</v>
      </c>
      <c r="F1203" s="83">
        <f t="shared" si="38"/>
        <v>207</v>
      </c>
      <c r="G1203" s="83">
        <f>VLOOKUP(A1203,'[2]Pop commune'!$A$4:$G$3833,4,FALSE)</f>
        <v>207</v>
      </c>
      <c r="H1203" s="64">
        <v>70</v>
      </c>
      <c r="I1203" s="122">
        <v>700783434</v>
      </c>
      <c r="J1203" s="91" t="s">
        <v>1979</v>
      </c>
      <c r="K1203" s="121"/>
      <c r="L1203" s="92" t="s">
        <v>1946</v>
      </c>
      <c r="M1203" s="65" t="s">
        <v>186</v>
      </c>
      <c r="N1203" s="65" t="s">
        <v>662</v>
      </c>
      <c r="O1203" s="64">
        <v>700000250</v>
      </c>
      <c r="P1203" s="94" t="s">
        <v>1947</v>
      </c>
      <c r="Q1203" s="90">
        <v>1</v>
      </c>
      <c r="X1203" s="65" t="s">
        <v>671</v>
      </c>
      <c r="Y1203" s="65">
        <f>SUMPRODUCT(('[2]Prog 89'!$C$5:$C$10000=A1203)*'[2]Prog 89'!$E$5:$F$10000)</f>
        <v>0</v>
      </c>
      <c r="Z1203" s="65">
        <f>SUMPRODUCT(('[2]Prog 89'!$C$5:$C$10000=A1203)*'[2]Prog 89'!$G$5:$H$10000)</f>
        <v>0</v>
      </c>
    </row>
    <row r="1204" spans="1:26" ht="12.75" customHeight="1" x14ac:dyDescent="0.25">
      <c r="A1204" s="64">
        <v>70440</v>
      </c>
      <c r="B1204" s="81">
        <f>VLOOKUP(A1204,'[2]Pop commune'!$A$4:$G$3833,7,FALSE)</f>
        <v>10</v>
      </c>
      <c r="C1204" s="82">
        <f>VLOOKUP(A1204,'[2]Pop commune'!$A$4:$H$3833,5,FALSE)</f>
        <v>8</v>
      </c>
      <c r="D1204" s="83">
        <f t="shared" si="37"/>
        <v>2</v>
      </c>
      <c r="E1204" s="83">
        <f>VLOOKUP(A1204,'[2]Pop commune'!$A$4:$G$3833,6,FALSE)</f>
        <v>2</v>
      </c>
      <c r="F1204" s="83">
        <f t="shared" si="38"/>
        <v>33</v>
      </c>
      <c r="G1204" s="83">
        <f>VLOOKUP(A1204,'[2]Pop commune'!$A$4:$G$3833,4,FALSE)</f>
        <v>33</v>
      </c>
      <c r="H1204" s="64">
        <v>70</v>
      </c>
      <c r="I1204" s="122">
        <v>700783434</v>
      </c>
      <c r="J1204" s="91" t="s">
        <v>1980</v>
      </c>
      <c r="K1204" s="121"/>
      <c r="L1204" s="92" t="s">
        <v>1946</v>
      </c>
      <c r="M1204" s="65" t="s">
        <v>186</v>
      </c>
      <c r="N1204" s="65" t="s">
        <v>662</v>
      </c>
      <c r="O1204" s="64">
        <v>700000250</v>
      </c>
      <c r="P1204" s="94" t="s">
        <v>1947</v>
      </c>
      <c r="Q1204" s="90">
        <v>1</v>
      </c>
      <c r="X1204" s="65" t="s">
        <v>671</v>
      </c>
      <c r="Y1204" s="65">
        <f>SUMPRODUCT(('[2]Prog 89'!$C$5:$C$10000=A1204)*'[2]Prog 89'!$E$5:$F$10000)</f>
        <v>0</v>
      </c>
      <c r="Z1204" s="65">
        <f>SUMPRODUCT(('[2]Prog 89'!$C$5:$C$10000=A1204)*'[2]Prog 89'!$G$5:$H$10000)</f>
        <v>0</v>
      </c>
    </row>
    <row r="1205" spans="1:26" ht="12.75" customHeight="1" x14ac:dyDescent="0.25">
      <c r="A1205" s="64">
        <v>70442</v>
      </c>
      <c r="B1205" s="81">
        <f>VLOOKUP(A1205,'[2]Pop commune'!$A$4:$G$3833,7,FALSE)</f>
        <v>31.766355140186931</v>
      </c>
      <c r="C1205" s="82">
        <f>VLOOKUP(A1205,'[2]Pop commune'!$A$4:$H$3833,5,FALSE)</f>
        <v>15.401869158878512</v>
      </c>
      <c r="D1205" s="83">
        <f t="shared" si="37"/>
        <v>16.36448598130842</v>
      </c>
      <c r="E1205" s="83">
        <f>VLOOKUP(A1205,'[2]Pop commune'!$A$4:$G$3833,6,FALSE)</f>
        <v>16.36448598130842</v>
      </c>
      <c r="F1205" s="83">
        <f t="shared" si="38"/>
        <v>103</v>
      </c>
      <c r="G1205" s="83">
        <f>VLOOKUP(A1205,'[2]Pop commune'!$A$4:$G$3833,4,FALSE)</f>
        <v>103</v>
      </c>
      <c r="H1205" s="64">
        <v>70</v>
      </c>
      <c r="I1205" s="122">
        <v>700783434</v>
      </c>
      <c r="J1205" s="91" t="s">
        <v>1981</v>
      </c>
      <c r="K1205" s="121"/>
      <c r="L1205" s="92" t="s">
        <v>1946</v>
      </c>
      <c r="M1205" s="65" t="s">
        <v>186</v>
      </c>
      <c r="N1205" s="65" t="s">
        <v>662</v>
      </c>
      <c r="O1205" s="64">
        <v>700000250</v>
      </c>
      <c r="P1205" s="94" t="s">
        <v>1947</v>
      </c>
      <c r="Q1205" s="90">
        <v>1</v>
      </c>
      <c r="X1205" s="65" t="s">
        <v>671</v>
      </c>
      <c r="Y1205" s="65">
        <f>SUMPRODUCT(('[2]Prog 89'!$C$5:$C$10000=A1205)*'[2]Prog 89'!$E$5:$F$10000)</f>
        <v>0</v>
      </c>
      <c r="Z1205" s="65">
        <f>SUMPRODUCT(('[2]Prog 89'!$C$5:$C$10000=A1205)*'[2]Prog 89'!$G$5:$H$10000)</f>
        <v>0</v>
      </c>
    </row>
    <row r="1206" spans="1:26" ht="12.75" customHeight="1" x14ac:dyDescent="0.25">
      <c r="A1206" s="64">
        <v>70448</v>
      </c>
      <c r="B1206" s="81">
        <f>VLOOKUP(A1206,'[2]Pop commune'!$A$4:$G$3833,7,FALSE)</f>
        <v>50.708074534161511</v>
      </c>
      <c r="C1206" s="82">
        <f>VLOOKUP(A1206,'[2]Pop commune'!$A$4:$H$3833,5,FALSE)</f>
        <v>23.403726708074544</v>
      </c>
      <c r="D1206" s="83">
        <f t="shared" si="37"/>
        <v>27.304347826086971</v>
      </c>
      <c r="E1206" s="83">
        <f>VLOOKUP(A1206,'[2]Pop commune'!$A$4:$G$3833,6,FALSE)</f>
        <v>27.304347826086971</v>
      </c>
      <c r="F1206" s="83">
        <f t="shared" si="38"/>
        <v>157</v>
      </c>
      <c r="G1206" s="83">
        <f>VLOOKUP(A1206,'[2]Pop commune'!$A$4:$G$3833,4,FALSE)</f>
        <v>157</v>
      </c>
      <c r="H1206" s="64">
        <v>70</v>
      </c>
      <c r="I1206" s="122">
        <v>700783434</v>
      </c>
      <c r="J1206" s="91" t="s">
        <v>1982</v>
      </c>
      <c r="K1206" s="121"/>
      <c r="L1206" s="92" t="s">
        <v>1946</v>
      </c>
      <c r="M1206" s="65" t="s">
        <v>186</v>
      </c>
      <c r="N1206" s="65" t="s">
        <v>662</v>
      </c>
      <c r="O1206" s="64">
        <v>700000250</v>
      </c>
      <c r="P1206" s="94" t="s">
        <v>1947</v>
      </c>
      <c r="Q1206" s="90">
        <v>1</v>
      </c>
      <c r="X1206" s="65" t="s">
        <v>671</v>
      </c>
      <c r="Y1206" s="65">
        <f>SUMPRODUCT(('[2]Prog 89'!$C$5:$C$10000=A1206)*'[2]Prog 89'!$E$5:$F$10000)</f>
        <v>0</v>
      </c>
      <c r="Z1206" s="65">
        <f>SUMPRODUCT(('[2]Prog 89'!$C$5:$C$10000=A1206)*'[2]Prog 89'!$G$5:$H$10000)</f>
        <v>0</v>
      </c>
    </row>
    <row r="1207" spans="1:26" ht="12.75" customHeight="1" x14ac:dyDescent="0.25">
      <c r="A1207" s="64">
        <v>70463</v>
      </c>
      <c r="B1207" s="81">
        <f>VLOOKUP(A1207,'[2]Pop commune'!$A$4:$G$3833,7,FALSE)</f>
        <v>20.4580152671756</v>
      </c>
      <c r="C1207" s="82">
        <f>VLOOKUP(A1207,'[2]Pop commune'!$A$4:$H$3833,5,FALSE)</f>
        <v>13.29770992366414</v>
      </c>
      <c r="D1207" s="83">
        <f t="shared" si="37"/>
        <v>7.1603053435114603</v>
      </c>
      <c r="E1207" s="83">
        <f>VLOOKUP(A1207,'[2]Pop commune'!$A$4:$G$3833,6,FALSE)</f>
        <v>7.1603053435114603</v>
      </c>
      <c r="F1207" s="83">
        <f t="shared" si="38"/>
        <v>134</v>
      </c>
      <c r="G1207" s="83">
        <f>VLOOKUP(A1207,'[2]Pop commune'!$A$4:$G$3833,4,FALSE)</f>
        <v>134</v>
      </c>
      <c r="H1207" s="64">
        <v>70</v>
      </c>
      <c r="I1207" s="122">
        <v>700783434</v>
      </c>
      <c r="J1207" s="91" t="s">
        <v>1983</v>
      </c>
      <c r="K1207" s="121"/>
      <c r="L1207" s="92" t="s">
        <v>898</v>
      </c>
      <c r="M1207" s="65" t="s">
        <v>186</v>
      </c>
      <c r="N1207" s="65" t="s">
        <v>662</v>
      </c>
      <c r="O1207" s="64">
        <v>700000250</v>
      </c>
      <c r="P1207" s="94" t="s">
        <v>1947</v>
      </c>
      <c r="Q1207" s="90">
        <v>1</v>
      </c>
      <c r="X1207" s="65" t="s">
        <v>671</v>
      </c>
      <c r="Y1207" s="65">
        <f>SUMPRODUCT(('[2]Prog 89'!$C$5:$C$10000=A1207)*'[2]Prog 89'!$E$5:$F$10000)</f>
        <v>0</v>
      </c>
      <c r="Z1207" s="65">
        <f>SUMPRODUCT(('[2]Prog 89'!$C$5:$C$10000=A1207)*'[2]Prog 89'!$G$5:$H$10000)</f>
        <v>0</v>
      </c>
    </row>
    <row r="1208" spans="1:26" ht="12.75" customHeight="1" x14ac:dyDescent="0.25">
      <c r="A1208" s="64">
        <v>70471</v>
      </c>
      <c r="B1208" s="81">
        <f>VLOOKUP(A1208,'[2]Pop commune'!$A$4:$G$3833,7,FALSE)</f>
        <v>7.2121212121212102</v>
      </c>
      <c r="C1208" s="82">
        <f>VLOOKUP(A1208,'[2]Pop commune'!$A$4:$H$3833,5,FALSE)</f>
        <v>3.0909090909090899</v>
      </c>
      <c r="D1208" s="83">
        <f t="shared" si="37"/>
        <v>4.1212121212121202</v>
      </c>
      <c r="E1208" s="83">
        <f>VLOOKUP(A1208,'[2]Pop commune'!$A$4:$G$3833,6,FALSE)</f>
        <v>4.1212121212121202</v>
      </c>
      <c r="F1208" s="83">
        <f t="shared" si="38"/>
        <v>34</v>
      </c>
      <c r="G1208" s="83">
        <f>VLOOKUP(A1208,'[2]Pop commune'!$A$4:$G$3833,4,FALSE)</f>
        <v>34</v>
      </c>
      <c r="H1208" s="64">
        <v>70</v>
      </c>
      <c r="I1208" s="122">
        <v>700783434</v>
      </c>
      <c r="J1208" s="91" t="s">
        <v>1984</v>
      </c>
      <c r="K1208" s="121"/>
      <c r="L1208" s="92" t="s">
        <v>898</v>
      </c>
      <c r="M1208" s="65" t="s">
        <v>186</v>
      </c>
      <c r="N1208" s="65" t="s">
        <v>662</v>
      </c>
      <c r="O1208" s="64">
        <v>700000250</v>
      </c>
      <c r="P1208" s="94" t="s">
        <v>1947</v>
      </c>
      <c r="Q1208" s="90">
        <v>1</v>
      </c>
      <c r="X1208" s="65" t="s">
        <v>671</v>
      </c>
      <c r="Y1208" s="65">
        <f>SUMPRODUCT(('[2]Prog 89'!$C$5:$C$10000=A1208)*'[2]Prog 89'!$E$5:$F$10000)</f>
        <v>0</v>
      </c>
      <c r="Z1208" s="65">
        <f>SUMPRODUCT(('[2]Prog 89'!$C$5:$C$10000=A1208)*'[2]Prog 89'!$G$5:$H$10000)</f>
        <v>0</v>
      </c>
    </row>
    <row r="1209" spans="1:26" ht="12.75" customHeight="1" x14ac:dyDescent="0.25">
      <c r="A1209" s="64">
        <v>70481</v>
      </c>
      <c r="B1209" s="81">
        <f>VLOOKUP(A1209,'[2]Pop commune'!$A$4:$G$3833,7,FALSE)</f>
        <v>70.611276485090826</v>
      </c>
      <c r="C1209" s="82">
        <f>VLOOKUP(A1209,'[2]Pop commune'!$A$4:$H$3833,5,FALSE)</f>
        <v>47.066321383859638</v>
      </c>
      <c r="D1209" s="83">
        <f t="shared" si="37"/>
        <v>23.544955101231192</v>
      </c>
      <c r="E1209" s="83">
        <f>VLOOKUP(A1209,'[2]Pop commune'!$A$4:$G$3833,6,FALSE)</f>
        <v>23.544955101231192</v>
      </c>
      <c r="F1209" s="83">
        <f t="shared" si="38"/>
        <v>222</v>
      </c>
      <c r="G1209" s="83">
        <f>VLOOKUP(A1209,'[2]Pop commune'!$A$4:$G$3833,4,FALSE)</f>
        <v>222</v>
      </c>
      <c r="H1209" s="64">
        <v>70</v>
      </c>
      <c r="I1209" s="122">
        <v>700783434</v>
      </c>
      <c r="J1209" s="91" t="s">
        <v>1985</v>
      </c>
      <c r="K1209" s="121"/>
      <c r="L1209" s="92" t="s">
        <v>1946</v>
      </c>
      <c r="M1209" s="65" t="s">
        <v>186</v>
      </c>
      <c r="N1209" s="65" t="s">
        <v>662</v>
      </c>
      <c r="O1209" s="64">
        <v>700000250</v>
      </c>
      <c r="P1209" s="94" t="s">
        <v>1947</v>
      </c>
      <c r="Q1209" s="90">
        <v>1</v>
      </c>
      <c r="X1209" s="65" t="s">
        <v>671</v>
      </c>
      <c r="Y1209" s="65">
        <f>SUMPRODUCT(('[2]Prog 89'!$C$5:$C$10000=A1209)*'[2]Prog 89'!$E$5:$F$10000)</f>
        <v>0</v>
      </c>
      <c r="Z1209" s="65">
        <f>SUMPRODUCT(('[2]Prog 89'!$C$5:$C$10000=A1209)*'[2]Prog 89'!$G$5:$H$10000)</f>
        <v>0</v>
      </c>
    </row>
    <row r="1210" spans="1:26" ht="12.75" customHeight="1" x14ac:dyDescent="0.25">
      <c r="A1210" s="64">
        <v>70491</v>
      </c>
      <c r="B1210" s="81">
        <f>VLOOKUP(A1210,'[2]Pop commune'!$A$4:$G$3833,7,FALSE)</f>
        <v>137.43333333333288</v>
      </c>
      <c r="C1210" s="82">
        <f>VLOOKUP(A1210,'[2]Pop commune'!$A$4:$H$3833,5,FALSE)</f>
        <v>96.099999999999696</v>
      </c>
      <c r="D1210" s="83">
        <f t="shared" si="37"/>
        <v>41.333333333333201</v>
      </c>
      <c r="E1210" s="83">
        <f>VLOOKUP(A1210,'[2]Pop commune'!$A$4:$G$3833,6,FALSE)</f>
        <v>41.333333333333201</v>
      </c>
      <c r="F1210" s="83">
        <f t="shared" si="38"/>
        <v>464.99999999999852</v>
      </c>
      <c r="G1210" s="83">
        <f>VLOOKUP(A1210,'[2]Pop commune'!$A$4:$G$3833,4,FALSE)</f>
        <v>464.99999999999852</v>
      </c>
      <c r="H1210" s="64">
        <v>70</v>
      </c>
      <c r="I1210" s="122">
        <v>700783434</v>
      </c>
      <c r="J1210" s="91" t="s">
        <v>1986</v>
      </c>
      <c r="K1210" s="121"/>
      <c r="L1210" s="92" t="s">
        <v>898</v>
      </c>
      <c r="M1210" s="65" t="s">
        <v>186</v>
      </c>
      <c r="N1210" s="65" t="s">
        <v>662</v>
      </c>
      <c r="O1210" s="64">
        <v>700000250</v>
      </c>
      <c r="P1210" s="94" t="s">
        <v>1947</v>
      </c>
      <c r="Q1210" s="90">
        <v>1</v>
      </c>
      <c r="X1210" s="65" t="s">
        <v>671</v>
      </c>
      <c r="Y1210" s="65">
        <f>SUMPRODUCT(('[2]Prog 89'!$C$5:$C$10000=A1210)*'[2]Prog 89'!$E$5:$F$10000)</f>
        <v>0</v>
      </c>
      <c r="Z1210" s="65">
        <f>SUMPRODUCT(('[2]Prog 89'!$C$5:$C$10000=A1210)*'[2]Prog 89'!$G$5:$H$10000)</f>
        <v>0</v>
      </c>
    </row>
    <row r="1211" spans="1:26" ht="12.75" customHeight="1" x14ac:dyDescent="0.25">
      <c r="A1211" s="64">
        <v>70492</v>
      </c>
      <c r="B1211" s="81">
        <f>VLOOKUP(A1211,'[2]Pop commune'!$A$4:$G$3833,7,FALSE)</f>
        <v>165.4457593688368</v>
      </c>
      <c r="C1211" s="82">
        <f>VLOOKUP(A1211,'[2]Pop commune'!$A$4:$H$3833,5,FALSE)</f>
        <v>89.402366863905598</v>
      </c>
      <c r="D1211" s="83">
        <f t="shared" si="37"/>
        <v>76.043392504931205</v>
      </c>
      <c r="E1211" s="83">
        <f>VLOOKUP(A1211,'[2]Pop commune'!$A$4:$G$3833,6,FALSE)</f>
        <v>76.043392504931205</v>
      </c>
      <c r="F1211" s="83">
        <f t="shared" si="38"/>
        <v>521.00000000000159</v>
      </c>
      <c r="G1211" s="83">
        <f>VLOOKUP(A1211,'[2]Pop commune'!$A$4:$G$3833,4,FALSE)</f>
        <v>521.00000000000159</v>
      </c>
      <c r="H1211" s="64">
        <v>70</v>
      </c>
      <c r="I1211" s="122">
        <v>700783434</v>
      </c>
      <c r="J1211" s="91" t="s">
        <v>1987</v>
      </c>
      <c r="K1211" s="121"/>
      <c r="L1211" s="92" t="s">
        <v>898</v>
      </c>
      <c r="M1211" s="65" t="s">
        <v>186</v>
      </c>
      <c r="N1211" s="65" t="s">
        <v>662</v>
      </c>
      <c r="O1211" s="64">
        <v>700000250</v>
      </c>
      <c r="P1211" s="94" t="s">
        <v>1947</v>
      </c>
      <c r="Q1211" s="90">
        <v>1</v>
      </c>
      <c r="X1211" s="65" t="s">
        <v>671</v>
      </c>
      <c r="Y1211" s="65">
        <f>SUMPRODUCT(('[2]Prog 89'!$C$5:$C$10000=A1211)*'[2]Prog 89'!$E$5:$F$10000)</f>
        <v>0</v>
      </c>
      <c r="Z1211" s="65">
        <f>SUMPRODUCT(('[2]Prog 89'!$C$5:$C$10000=A1211)*'[2]Prog 89'!$G$5:$H$10000)</f>
        <v>0</v>
      </c>
    </row>
    <row r="1212" spans="1:26" ht="12.75" customHeight="1" x14ac:dyDescent="0.25">
      <c r="A1212" s="64">
        <v>70499</v>
      </c>
      <c r="B1212" s="81">
        <f>VLOOKUP(A1212,'[2]Pop commune'!$A$4:$G$3833,7,FALSE)</f>
        <v>27.783554674482183</v>
      </c>
      <c r="C1212" s="82">
        <f>VLOOKUP(A1212,'[2]Pop commune'!$A$4:$H$3833,5,FALSE)</f>
        <v>19.551390326487461</v>
      </c>
      <c r="D1212" s="83">
        <f t="shared" si="37"/>
        <v>8.2321643479947202</v>
      </c>
      <c r="E1212" s="83">
        <f>VLOOKUP(A1212,'[2]Pop commune'!$A$4:$G$3833,6,FALSE)</f>
        <v>8.2321643479947202</v>
      </c>
      <c r="F1212" s="83">
        <f t="shared" si="38"/>
        <v>109</v>
      </c>
      <c r="G1212" s="83">
        <f>VLOOKUP(A1212,'[2]Pop commune'!$A$4:$G$3833,4,FALSE)</f>
        <v>109</v>
      </c>
      <c r="H1212" s="64">
        <v>70</v>
      </c>
      <c r="I1212" s="122">
        <v>700783434</v>
      </c>
      <c r="J1212" s="91" t="s">
        <v>1988</v>
      </c>
      <c r="K1212" s="121"/>
      <c r="L1212" s="92" t="s">
        <v>1946</v>
      </c>
      <c r="M1212" s="65" t="s">
        <v>186</v>
      </c>
      <c r="N1212" s="65" t="s">
        <v>662</v>
      </c>
      <c r="O1212" s="64">
        <v>700000250</v>
      </c>
      <c r="P1212" s="94" t="s">
        <v>1947</v>
      </c>
      <c r="Q1212" s="90">
        <v>1</v>
      </c>
      <c r="X1212" s="65" t="s">
        <v>671</v>
      </c>
      <c r="Y1212" s="65">
        <f>SUMPRODUCT(('[2]Prog 89'!$C$5:$C$10000=A1212)*'[2]Prog 89'!$E$5:$F$10000)</f>
        <v>0</v>
      </c>
      <c r="Z1212" s="65">
        <f>SUMPRODUCT(('[2]Prog 89'!$C$5:$C$10000=A1212)*'[2]Prog 89'!$G$5:$H$10000)</f>
        <v>0</v>
      </c>
    </row>
    <row r="1213" spans="1:26" ht="12.75" customHeight="1" x14ac:dyDescent="0.25">
      <c r="A1213" s="64">
        <v>70502</v>
      </c>
      <c r="B1213" s="81">
        <f>VLOOKUP(A1213,'[2]Pop commune'!$A$4:$G$3833,7,FALSE)</f>
        <v>33</v>
      </c>
      <c r="C1213" s="82">
        <f>VLOOKUP(A1213,'[2]Pop commune'!$A$4:$H$3833,5,FALSE)</f>
        <v>21</v>
      </c>
      <c r="D1213" s="83">
        <f t="shared" si="37"/>
        <v>12</v>
      </c>
      <c r="E1213" s="83">
        <f>VLOOKUP(A1213,'[2]Pop commune'!$A$4:$G$3833,6,FALSE)</f>
        <v>12</v>
      </c>
      <c r="F1213" s="83">
        <f t="shared" si="38"/>
        <v>85</v>
      </c>
      <c r="G1213" s="83">
        <f>VLOOKUP(A1213,'[2]Pop commune'!$A$4:$G$3833,4,FALSE)</f>
        <v>85</v>
      </c>
      <c r="H1213" s="64">
        <v>70</v>
      </c>
      <c r="I1213" s="122">
        <v>700783434</v>
      </c>
      <c r="J1213" s="91" t="s">
        <v>1989</v>
      </c>
      <c r="K1213" s="121"/>
      <c r="L1213" s="92" t="s">
        <v>1946</v>
      </c>
      <c r="M1213" s="65" t="s">
        <v>186</v>
      </c>
      <c r="N1213" s="65" t="s">
        <v>662</v>
      </c>
      <c r="O1213" s="64">
        <v>700000250</v>
      </c>
      <c r="P1213" s="94" t="s">
        <v>1947</v>
      </c>
      <c r="Q1213" s="90">
        <v>1</v>
      </c>
      <c r="X1213" s="65" t="s">
        <v>671</v>
      </c>
      <c r="Y1213" s="65">
        <f>SUMPRODUCT(('[2]Prog 89'!$C$5:$C$10000=A1213)*'[2]Prog 89'!$E$5:$F$10000)</f>
        <v>0</v>
      </c>
      <c r="Z1213" s="65">
        <f>SUMPRODUCT(('[2]Prog 89'!$C$5:$C$10000=A1213)*'[2]Prog 89'!$G$5:$H$10000)</f>
        <v>0</v>
      </c>
    </row>
    <row r="1214" spans="1:26" ht="12.75" customHeight="1" x14ac:dyDescent="0.25">
      <c r="A1214" s="64">
        <v>70511</v>
      </c>
      <c r="B1214" s="81">
        <f>VLOOKUP(A1214,'[2]Pop commune'!$A$4:$G$3833,7,FALSE)</f>
        <v>52</v>
      </c>
      <c r="C1214" s="82">
        <f>VLOOKUP(A1214,'[2]Pop commune'!$A$4:$H$3833,5,FALSE)</f>
        <v>31</v>
      </c>
      <c r="D1214" s="83">
        <f t="shared" si="37"/>
        <v>21</v>
      </c>
      <c r="E1214" s="83">
        <f>VLOOKUP(A1214,'[2]Pop commune'!$A$4:$G$3833,6,FALSE)</f>
        <v>21</v>
      </c>
      <c r="F1214" s="83">
        <f t="shared" si="38"/>
        <v>216</v>
      </c>
      <c r="G1214" s="83">
        <f>VLOOKUP(A1214,'[2]Pop commune'!$A$4:$G$3833,4,FALSE)</f>
        <v>216</v>
      </c>
      <c r="H1214" s="64">
        <v>70</v>
      </c>
      <c r="I1214" s="122">
        <v>700783434</v>
      </c>
      <c r="J1214" s="91" t="s">
        <v>1990</v>
      </c>
      <c r="K1214" s="121"/>
      <c r="L1214" s="92" t="s">
        <v>1946</v>
      </c>
      <c r="M1214" s="65" t="s">
        <v>186</v>
      </c>
      <c r="N1214" s="65" t="s">
        <v>662</v>
      </c>
      <c r="O1214" s="64">
        <v>700000250</v>
      </c>
      <c r="P1214" s="94" t="s">
        <v>1947</v>
      </c>
      <c r="Q1214" s="90">
        <v>1</v>
      </c>
      <c r="X1214" s="65" t="s">
        <v>671</v>
      </c>
      <c r="Y1214" s="65">
        <f>SUMPRODUCT(('[2]Prog 89'!$C$5:$C$10000=A1214)*'[2]Prog 89'!$E$5:$F$10000)</f>
        <v>0</v>
      </c>
      <c r="Z1214" s="65">
        <f>SUMPRODUCT(('[2]Prog 89'!$C$5:$C$10000=A1214)*'[2]Prog 89'!$G$5:$H$10000)</f>
        <v>0</v>
      </c>
    </row>
    <row r="1215" spans="1:26" ht="12.75" customHeight="1" x14ac:dyDescent="0.25">
      <c r="A1215" s="64">
        <v>70520</v>
      </c>
      <c r="B1215" s="81">
        <f>VLOOKUP(A1215,'[2]Pop commune'!$A$4:$G$3833,7,FALSE)</f>
        <v>35.617021276595764</v>
      </c>
      <c r="C1215" s="82">
        <f>VLOOKUP(A1215,'[2]Pop commune'!$A$4:$H$3833,5,FALSE)</f>
        <v>13.85106382978724</v>
      </c>
      <c r="D1215" s="83">
        <f t="shared" si="37"/>
        <v>21.765957446808521</v>
      </c>
      <c r="E1215" s="83">
        <f>VLOOKUP(A1215,'[2]Pop commune'!$A$4:$G$3833,6,FALSE)</f>
        <v>21.765957446808521</v>
      </c>
      <c r="F1215" s="83">
        <f t="shared" si="38"/>
        <v>93</v>
      </c>
      <c r="G1215" s="83">
        <f>VLOOKUP(A1215,'[2]Pop commune'!$A$4:$G$3833,4,FALSE)</f>
        <v>93</v>
      </c>
      <c r="H1215" s="64">
        <v>70</v>
      </c>
      <c r="I1215" s="122">
        <v>700783434</v>
      </c>
      <c r="J1215" s="91" t="s">
        <v>1991</v>
      </c>
      <c r="K1215" s="121"/>
      <c r="L1215" s="92" t="s">
        <v>1946</v>
      </c>
      <c r="M1215" s="65" t="s">
        <v>186</v>
      </c>
      <c r="N1215" s="65" t="s">
        <v>662</v>
      </c>
      <c r="O1215" s="64">
        <v>700000250</v>
      </c>
      <c r="P1215" s="94" t="s">
        <v>1947</v>
      </c>
      <c r="Q1215" s="90">
        <v>1</v>
      </c>
      <c r="X1215" s="65" t="s">
        <v>671</v>
      </c>
      <c r="Y1215" s="65">
        <f>SUMPRODUCT(('[2]Prog 89'!$C$5:$C$10000=A1215)*'[2]Prog 89'!$E$5:$F$10000)</f>
        <v>0</v>
      </c>
      <c r="Z1215" s="65">
        <f>SUMPRODUCT(('[2]Prog 89'!$C$5:$C$10000=A1215)*'[2]Prog 89'!$G$5:$H$10000)</f>
        <v>0</v>
      </c>
    </row>
    <row r="1216" spans="1:26" ht="12.75" customHeight="1" x14ac:dyDescent="0.25">
      <c r="A1216" s="64">
        <v>70525</v>
      </c>
      <c r="B1216" s="81">
        <f>VLOOKUP(A1216,'[2]Pop commune'!$A$4:$G$3833,7,FALSE)</f>
        <v>77.63203463203466</v>
      </c>
      <c r="C1216" s="82">
        <f>VLOOKUP(A1216,'[2]Pop commune'!$A$4:$H$3833,5,FALSE)</f>
        <v>51.099567099567118</v>
      </c>
      <c r="D1216" s="83">
        <f t="shared" si="37"/>
        <v>26.532467532467543</v>
      </c>
      <c r="E1216" s="83">
        <f>VLOOKUP(A1216,'[2]Pop commune'!$A$4:$G$3833,6,FALSE)</f>
        <v>26.532467532467543</v>
      </c>
      <c r="F1216" s="83">
        <f t="shared" si="38"/>
        <v>227</v>
      </c>
      <c r="G1216" s="83">
        <f>VLOOKUP(A1216,'[2]Pop commune'!$A$4:$G$3833,4,FALSE)</f>
        <v>227</v>
      </c>
      <c r="H1216" s="64">
        <v>70</v>
      </c>
      <c r="I1216" s="122">
        <v>700783434</v>
      </c>
      <c r="J1216" s="91" t="s">
        <v>1992</v>
      </c>
      <c r="K1216" s="121"/>
      <c r="L1216" s="92" t="s">
        <v>1946</v>
      </c>
      <c r="M1216" s="65" t="s">
        <v>186</v>
      </c>
      <c r="N1216" s="65" t="s">
        <v>662</v>
      </c>
      <c r="O1216" s="64">
        <v>700000250</v>
      </c>
      <c r="P1216" s="94" t="s">
        <v>1947</v>
      </c>
      <c r="Q1216" s="90">
        <v>1</v>
      </c>
      <c r="X1216" s="65" t="s">
        <v>671</v>
      </c>
      <c r="Y1216" s="65">
        <f>SUMPRODUCT(('[2]Prog 89'!$C$5:$C$10000=A1216)*'[2]Prog 89'!$E$5:$F$10000)</f>
        <v>0</v>
      </c>
      <c r="Z1216" s="65">
        <f>SUMPRODUCT(('[2]Prog 89'!$C$5:$C$10000=A1216)*'[2]Prog 89'!$G$5:$H$10000)</f>
        <v>0</v>
      </c>
    </row>
    <row r="1217" spans="1:26" ht="12.75" customHeight="1" x14ac:dyDescent="0.25">
      <c r="A1217" s="64">
        <v>70539</v>
      </c>
      <c r="B1217" s="81">
        <f>VLOOKUP(A1217,'[2]Pop commune'!$A$4:$G$3833,7,FALSE)</f>
        <v>145.39544513457562</v>
      </c>
      <c r="C1217" s="82">
        <f>VLOOKUP(A1217,'[2]Pop commune'!$A$4:$H$3833,5,FALSE)</f>
        <v>76.681159420289887</v>
      </c>
      <c r="D1217" s="83">
        <f t="shared" si="37"/>
        <v>68.714285714285737</v>
      </c>
      <c r="E1217" s="83">
        <f>VLOOKUP(A1217,'[2]Pop commune'!$A$4:$G$3833,6,FALSE)</f>
        <v>68.714285714285737</v>
      </c>
      <c r="F1217" s="83">
        <f t="shared" si="38"/>
        <v>481</v>
      </c>
      <c r="G1217" s="83">
        <f>VLOOKUP(A1217,'[2]Pop commune'!$A$4:$G$3833,4,FALSE)</f>
        <v>481</v>
      </c>
      <c r="H1217" s="64">
        <v>70</v>
      </c>
      <c r="I1217" s="122">
        <v>700783434</v>
      </c>
      <c r="J1217" s="91" t="s">
        <v>1993</v>
      </c>
      <c r="K1217" s="121"/>
      <c r="L1217" s="92" t="s">
        <v>898</v>
      </c>
      <c r="M1217" s="65" t="s">
        <v>186</v>
      </c>
      <c r="N1217" s="65" t="s">
        <v>662</v>
      </c>
      <c r="O1217" s="64">
        <v>700000250</v>
      </c>
      <c r="P1217" s="94" t="s">
        <v>1947</v>
      </c>
      <c r="Q1217" s="90">
        <v>1</v>
      </c>
      <c r="X1217" s="65" t="s">
        <v>671</v>
      </c>
      <c r="Y1217" s="65">
        <f>SUMPRODUCT(('[2]Prog 89'!$C$5:$C$10000=A1217)*'[2]Prog 89'!$E$5:$F$10000)</f>
        <v>0</v>
      </c>
      <c r="Z1217" s="65">
        <f>SUMPRODUCT(('[2]Prog 89'!$C$5:$C$10000=A1217)*'[2]Prog 89'!$G$5:$H$10000)</f>
        <v>0</v>
      </c>
    </row>
    <row r="1218" spans="1:26" ht="12.75" customHeight="1" x14ac:dyDescent="0.25">
      <c r="A1218" s="64">
        <v>70546</v>
      </c>
      <c r="B1218" s="81">
        <f>VLOOKUP(A1218,'[2]Pop commune'!$A$4:$G$3833,7,FALSE)</f>
        <v>65.163090128755499</v>
      </c>
      <c r="C1218" s="82">
        <f>VLOOKUP(A1218,'[2]Pop commune'!$A$4:$H$3833,5,FALSE)</f>
        <v>35.167381974248997</v>
      </c>
      <c r="D1218" s="83">
        <f t="shared" si="37"/>
        <v>29.995708154506499</v>
      </c>
      <c r="E1218" s="83">
        <f>VLOOKUP(A1218,'[2]Pop commune'!$A$4:$G$3833,6,FALSE)</f>
        <v>29.995708154506499</v>
      </c>
      <c r="F1218" s="83">
        <f t="shared" si="38"/>
        <v>241.00000000000051</v>
      </c>
      <c r="G1218" s="83">
        <f>VLOOKUP(A1218,'[2]Pop commune'!$A$4:$G$3833,4,FALSE)</f>
        <v>241.00000000000051</v>
      </c>
      <c r="H1218" s="64">
        <v>70</v>
      </c>
      <c r="I1218" s="122">
        <v>700783434</v>
      </c>
      <c r="J1218" s="91" t="s">
        <v>1994</v>
      </c>
      <c r="K1218" s="121"/>
      <c r="L1218" s="92" t="s">
        <v>1946</v>
      </c>
      <c r="M1218" s="65" t="s">
        <v>186</v>
      </c>
      <c r="N1218" s="65" t="s">
        <v>662</v>
      </c>
      <c r="O1218" s="64">
        <v>700000250</v>
      </c>
      <c r="P1218" s="94" t="s">
        <v>1947</v>
      </c>
      <c r="Q1218" s="90">
        <v>1</v>
      </c>
      <c r="X1218" s="65" t="s">
        <v>671</v>
      </c>
      <c r="Y1218" s="65">
        <f>SUMPRODUCT(('[2]Prog 89'!$C$5:$C$10000=A1218)*'[2]Prog 89'!$E$5:$F$10000)</f>
        <v>0</v>
      </c>
      <c r="Z1218" s="65">
        <f>SUMPRODUCT(('[2]Prog 89'!$C$5:$C$10000=A1218)*'[2]Prog 89'!$G$5:$H$10000)</f>
        <v>0</v>
      </c>
    </row>
    <row r="1219" spans="1:26" ht="12.75" customHeight="1" x14ac:dyDescent="0.25">
      <c r="A1219" s="64">
        <v>70549</v>
      </c>
      <c r="B1219" s="81">
        <f>VLOOKUP(A1219,'[2]Pop commune'!$A$4:$G$3833,7,FALSE)</f>
        <v>14.78571428571429</v>
      </c>
      <c r="C1219" s="82">
        <f>VLOOKUP(A1219,'[2]Pop commune'!$A$4:$H$3833,5,FALSE)</f>
        <v>8.8714285714285737</v>
      </c>
      <c r="D1219" s="83">
        <f t="shared" si="37"/>
        <v>5.9142857142857164</v>
      </c>
      <c r="E1219" s="83">
        <f>VLOOKUP(A1219,'[2]Pop commune'!$A$4:$G$3833,6,FALSE)</f>
        <v>5.9142857142857164</v>
      </c>
      <c r="F1219" s="83">
        <f t="shared" si="38"/>
        <v>69</v>
      </c>
      <c r="G1219" s="83">
        <f>VLOOKUP(A1219,'[2]Pop commune'!$A$4:$G$3833,4,FALSE)</f>
        <v>69</v>
      </c>
      <c r="H1219" s="64">
        <v>70</v>
      </c>
      <c r="I1219" s="122">
        <v>700783434</v>
      </c>
      <c r="J1219" s="91" t="s">
        <v>1995</v>
      </c>
      <c r="K1219" s="121"/>
      <c r="L1219" s="92" t="s">
        <v>898</v>
      </c>
      <c r="M1219" s="65" t="s">
        <v>186</v>
      </c>
      <c r="N1219" s="65" t="s">
        <v>662</v>
      </c>
      <c r="O1219" s="64">
        <v>700000250</v>
      </c>
      <c r="P1219" s="94" t="s">
        <v>1947</v>
      </c>
      <c r="Q1219" s="90">
        <v>1</v>
      </c>
      <c r="X1219" s="65" t="s">
        <v>671</v>
      </c>
      <c r="Y1219" s="65">
        <f>SUMPRODUCT(('[2]Prog 89'!$C$5:$C$10000=A1219)*'[2]Prog 89'!$E$5:$F$10000)</f>
        <v>0</v>
      </c>
      <c r="Z1219" s="65">
        <f>SUMPRODUCT(('[2]Prog 89'!$C$5:$C$10000=A1219)*'[2]Prog 89'!$G$5:$H$10000)</f>
        <v>0</v>
      </c>
    </row>
    <row r="1220" spans="1:26" ht="12.75" customHeight="1" x14ac:dyDescent="0.25">
      <c r="A1220" s="64">
        <v>70551</v>
      </c>
      <c r="B1220" s="81">
        <f>VLOOKUP(A1220,'[2]Pop commune'!$A$4:$G$3833,7,FALSE)</f>
        <v>48</v>
      </c>
      <c r="C1220" s="82">
        <f>VLOOKUP(A1220,'[2]Pop commune'!$A$4:$H$3833,5,FALSE)</f>
        <v>23</v>
      </c>
      <c r="D1220" s="83">
        <f t="shared" si="37"/>
        <v>25</v>
      </c>
      <c r="E1220" s="83">
        <f>VLOOKUP(A1220,'[2]Pop commune'!$A$4:$G$3833,6,FALSE)</f>
        <v>25</v>
      </c>
      <c r="F1220" s="83">
        <f t="shared" si="38"/>
        <v>188</v>
      </c>
      <c r="G1220" s="83">
        <f>VLOOKUP(A1220,'[2]Pop commune'!$A$4:$G$3833,4,FALSE)</f>
        <v>188</v>
      </c>
      <c r="H1220" s="64">
        <v>70</v>
      </c>
      <c r="I1220" s="122">
        <v>700783434</v>
      </c>
      <c r="J1220" s="91" t="s">
        <v>1996</v>
      </c>
      <c r="K1220" s="121"/>
      <c r="L1220" s="92" t="s">
        <v>898</v>
      </c>
      <c r="M1220" s="65" t="s">
        <v>186</v>
      </c>
      <c r="N1220" s="65" t="s">
        <v>662</v>
      </c>
      <c r="O1220" s="64">
        <v>700000250</v>
      </c>
      <c r="P1220" s="94" t="s">
        <v>1947</v>
      </c>
      <c r="Q1220" s="90">
        <v>1</v>
      </c>
      <c r="X1220" s="65" t="s">
        <v>671</v>
      </c>
      <c r="Y1220" s="65">
        <f>SUMPRODUCT(('[2]Prog 89'!$C$5:$C$10000=A1220)*'[2]Prog 89'!$E$5:$F$10000)</f>
        <v>0</v>
      </c>
      <c r="Z1220" s="65">
        <f>SUMPRODUCT(('[2]Prog 89'!$C$5:$C$10000=A1220)*'[2]Prog 89'!$G$5:$H$10000)</f>
        <v>0</v>
      </c>
    </row>
    <row r="1221" spans="1:26" ht="12.75" customHeight="1" x14ac:dyDescent="0.25">
      <c r="A1221" s="64">
        <v>70568</v>
      </c>
      <c r="B1221" s="81">
        <f>VLOOKUP(A1221,'[2]Pop commune'!$A$4:$G$3833,7,FALSE)</f>
        <v>23.730158730158692</v>
      </c>
      <c r="C1221" s="82">
        <f>VLOOKUP(A1221,'[2]Pop commune'!$A$4:$H$3833,5,FALSE)</f>
        <v>15.47619047619045</v>
      </c>
      <c r="D1221" s="83">
        <f t="shared" ref="D1221:D1284" si="39">E1221/Q1221</f>
        <v>8.2539682539682406</v>
      </c>
      <c r="E1221" s="83">
        <f>VLOOKUP(A1221,'[2]Pop commune'!$A$4:$G$3833,6,FALSE)</f>
        <v>8.2539682539682406</v>
      </c>
      <c r="F1221" s="83">
        <f t="shared" ref="F1221:F1284" si="40">G1221/Q1221</f>
        <v>64.999999999999886</v>
      </c>
      <c r="G1221" s="83">
        <f>VLOOKUP(A1221,'[2]Pop commune'!$A$4:$G$3833,4,FALSE)</f>
        <v>64.999999999999886</v>
      </c>
      <c r="H1221" s="64">
        <v>70</v>
      </c>
      <c r="I1221" s="122">
        <v>700783434</v>
      </c>
      <c r="J1221" s="91" t="s">
        <v>1997</v>
      </c>
      <c r="K1221" s="121"/>
      <c r="L1221" s="92" t="s">
        <v>1946</v>
      </c>
      <c r="M1221" s="65" t="s">
        <v>186</v>
      </c>
      <c r="N1221" s="65" t="s">
        <v>662</v>
      </c>
      <c r="O1221" s="64">
        <v>700000250</v>
      </c>
      <c r="P1221" s="94" t="s">
        <v>1947</v>
      </c>
      <c r="Q1221" s="90">
        <v>1</v>
      </c>
      <c r="X1221" s="65" t="s">
        <v>671</v>
      </c>
      <c r="Y1221" s="65">
        <f>SUMPRODUCT(('[2]Prog 89'!$C$5:$C$10000=A1221)*'[2]Prog 89'!$E$5:$F$10000)</f>
        <v>0</v>
      </c>
      <c r="Z1221" s="65">
        <f>SUMPRODUCT(('[2]Prog 89'!$C$5:$C$10000=A1221)*'[2]Prog 89'!$G$5:$H$10000)</f>
        <v>0</v>
      </c>
    </row>
    <row r="1222" spans="1:26" ht="12.75" customHeight="1" x14ac:dyDescent="0.25">
      <c r="A1222" s="64">
        <v>70574</v>
      </c>
      <c r="B1222" s="81">
        <f>VLOOKUP(A1222,'[2]Pop commune'!$A$4:$G$3833,7,FALSE)</f>
        <v>20</v>
      </c>
      <c r="C1222" s="82">
        <f>VLOOKUP(A1222,'[2]Pop commune'!$A$4:$H$3833,5,FALSE)</f>
        <v>13</v>
      </c>
      <c r="D1222" s="83">
        <f t="shared" si="39"/>
        <v>7</v>
      </c>
      <c r="E1222" s="83">
        <f>VLOOKUP(A1222,'[2]Pop commune'!$A$4:$G$3833,6,FALSE)</f>
        <v>7</v>
      </c>
      <c r="F1222" s="83">
        <f t="shared" si="40"/>
        <v>66</v>
      </c>
      <c r="G1222" s="83">
        <f>VLOOKUP(A1222,'[2]Pop commune'!$A$4:$G$3833,4,FALSE)</f>
        <v>66</v>
      </c>
      <c r="H1222" s="64">
        <v>70</v>
      </c>
      <c r="I1222" s="122">
        <v>700783434</v>
      </c>
      <c r="J1222" s="91" t="s">
        <v>1998</v>
      </c>
      <c r="K1222" s="121"/>
      <c r="L1222" s="92" t="s">
        <v>1946</v>
      </c>
      <c r="M1222" s="65" t="s">
        <v>186</v>
      </c>
      <c r="N1222" s="65" t="s">
        <v>662</v>
      </c>
      <c r="O1222" s="64">
        <v>700000250</v>
      </c>
      <c r="P1222" s="94" t="s">
        <v>1947</v>
      </c>
      <c r="Q1222" s="90">
        <v>1</v>
      </c>
      <c r="X1222" s="65" t="s">
        <v>671</v>
      </c>
      <c r="Y1222" s="65">
        <f>SUMPRODUCT(('[2]Prog 89'!$C$5:$C$10000=A1222)*'[2]Prog 89'!$E$5:$F$10000)</f>
        <v>0</v>
      </c>
      <c r="Z1222" s="65">
        <f>SUMPRODUCT(('[2]Prog 89'!$C$5:$C$10000=A1222)*'[2]Prog 89'!$G$5:$H$10000)</f>
        <v>0</v>
      </c>
    </row>
    <row r="1223" spans="1:26" ht="12.75" customHeight="1" x14ac:dyDescent="0.25">
      <c r="A1223" s="64">
        <v>71152</v>
      </c>
      <c r="B1223" s="81">
        <f>VLOOKUP(A1223,'[2]Pop commune'!$A$4:$G$3833,7,FALSE)</f>
        <v>65</v>
      </c>
      <c r="C1223" s="82">
        <f>VLOOKUP(A1223,'[2]Pop commune'!$A$4:$H$3833,5,FALSE)</f>
        <v>45</v>
      </c>
      <c r="D1223" s="83">
        <f t="shared" si="39"/>
        <v>20</v>
      </c>
      <c r="E1223" s="83">
        <f>VLOOKUP(A1223,'[2]Pop commune'!$A$4:$G$3833,6,FALSE)</f>
        <v>20</v>
      </c>
      <c r="F1223" s="83">
        <f t="shared" si="40"/>
        <v>195</v>
      </c>
      <c r="G1223" s="83">
        <f>VLOOKUP(A1223,'[2]Pop commune'!$A$4:$G$3833,4,FALSE)</f>
        <v>195</v>
      </c>
      <c r="H1223" s="64">
        <v>71</v>
      </c>
      <c r="I1223" s="122">
        <v>710014010</v>
      </c>
      <c r="J1223" s="65" t="s">
        <v>1999</v>
      </c>
      <c r="K1223" s="121" t="s">
        <v>4755</v>
      </c>
      <c r="L1223" s="103" t="s">
        <v>2000</v>
      </c>
      <c r="M1223" s="101" t="s">
        <v>2001</v>
      </c>
      <c r="N1223" s="65" t="s">
        <v>662</v>
      </c>
      <c r="O1223" s="64">
        <v>710781568</v>
      </c>
      <c r="P1223" s="94" t="s">
        <v>401</v>
      </c>
      <c r="Q1223" s="90">
        <v>1</v>
      </c>
      <c r="S1223" s="65">
        <v>6</v>
      </c>
      <c r="X1223" s="65" t="s">
        <v>733</v>
      </c>
      <c r="Y1223" s="65">
        <f>SUMPRODUCT(('[2]Prog 89'!$C$5:$C$10000=A1223)*'[2]Prog 89'!$E$5:$F$10000)</f>
        <v>0</v>
      </c>
      <c r="Z1223" s="65">
        <f>SUMPRODUCT(('[2]Prog 89'!$C$5:$C$10000=A1223)*'[2]Prog 89'!$G$5:$H$10000)</f>
        <v>0</v>
      </c>
    </row>
    <row r="1224" spans="1:26" ht="12.75" customHeight="1" x14ac:dyDescent="0.25">
      <c r="A1224" s="64">
        <v>71047</v>
      </c>
      <c r="B1224" s="81">
        <f>VLOOKUP(A1224,'[2]Pop commune'!$A$4:$G$3833,7,FALSE)</f>
        <v>2050.0650465604544</v>
      </c>
      <c r="C1224" s="82">
        <f>VLOOKUP(A1224,'[2]Pop commune'!$A$4:$H$3833,5,FALSE)</f>
        <v>1103.1039370249134</v>
      </c>
      <c r="D1224" s="83">
        <f t="shared" si="39"/>
        <v>946.96110953554114</v>
      </c>
      <c r="E1224" s="83">
        <f>VLOOKUP(A1224,'[2]Pop commune'!$A$4:$G$3833,6,FALSE)</f>
        <v>946.96110953554114</v>
      </c>
      <c r="F1224" s="83">
        <f t="shared" si="40"/>
        <v>5128</v>
      </c>
      <c r="G1224" s="83">
        <f>VLOOKUP(A1224,'[2]Pop commune'!$A$4:$G$3833,4,FALSE)</f>
        <v>5128</v>
      </c>
      <c r="H1224" s="64">
        <v>71</v>
      </c>
      <c r="I1224" s="122">
        <v>710008053</v>
      </c>
      <c r="J1224" s="65" t="s">
        <v>2002</v>
      </c>
      <c r="K1224" s="121" t="s">
        <v>4821</v>
      </c>
      <c r="L1224" s="103" t="s">
        <v>2003</v>
      </c>
      <c r="M1224" s="101" t="s">
        <v>204</v>
      </c>
      <c r="N1224" s="65" t="s">
        <v>662</v>
      </c>
      <c r="O1224" s="64">
        <v>710781568</v>
      </c>
      <c r="P1224" s="94" t="s">
        <v>401</v>
      </c>
      <c r="Q1224" s="90">
        <v>1</v>
      </c>
      <c r="R1224" s="65">
        <v>42</v>
      </c>
      <c r="S1224" s="65">
        <v>36</v>
      </c>
      <c r="T1224" s="65">
        <v>2</v>
      </c>
      <c r="U1224" s="65">
        <v>2</v>
      </c>
      <c r="X1224" s="65" t="s">
        <v>671</v>
      </c>
      <c r="Y1224" s="65">
        <f>SUMPRODUCT(('[2]Prog 89'!$C$5:$C$10000=A1224)*'[2]Prog 89'!$E$5:$F$10000)</f>
        <v>0</v>
      </c>
      <c r="Z1224" s="65">
        <f>SUMPRODUCT(('[2]Prog 89'!$C$5:$C$10000=A1224)*'[2]Prog 89'!$G$5:$H$10000)</f>
        <v>0</v>
      </c>
    </row>
    <row r="1225" spans="1:26" ht="12.75" customHeight="1" x14ac:dyDescent="0.25">
      <c r="A1225" s="64">
        <v>71075</v>
      </c>
      <c r="B1225" s="81">
        <f>VLOOKUP(A1225,'[2]Pop commune'!$A$4:$G$3833,7,FALSE)</f>
        <v>219.72805755395686</v>
      </c>
      <c r="C1225" s="82">
        <f>VLOOKUP(A1225,'[2]Pop commune'!$A$4:$H$3833,5,FALSE)</f>
        <v>124.28057553956836</v>
      </c>
      <c r="D1225" s="83">
        <f t="shared" si="39"/>
        <v>95.447482014388498</v>
      </c>
      <c r="E1225" s="83">
        <f>VLOOKUP(A1225,'[2]Pop commune'!$A$4:$G$3833,6,FALSE)</f>
        <v>95.447482014388498</v>
      </c>
      <c r="F1225" s="83">
        <f t="shared" si="40"/>
        <v>691</v>
      </c>
      <c r="G1225" s="83">
        <f>VLOOKUP(A1225,'[2]Pop commune'!$A$4:$G$3833,4,FALSE)</f>
        <v>691</v>
      </c>
      <c r="H1225" s="64">
        <v>71</v>
      </c>
      <c r="I1225" s="122">
        <v>710008053</v>
      </c>
      <c r="J1225" s="65" t="s">
        <v>2004</v>
      </c>
      <c r="K1225" s="121"/>
      <c r="L1225" s="103" t="s">
        <v>2003</v>
      </c>
      <c r="M1225" s="101" t="s">
        <v>204</v>
      </c>
      <c r="N1225" s="65" t="s">
        <v>662</v>
      </c>
      <c r="O1225" s="64">
        <v>710781568</v>
      </c>
      <c r="P1225" s="94" t="s">
        <v>401</v>
      </c>
      <c r="Q1225" s="90">
        <v>1</v>
      </c>
      <c r="X1225" s="65" t="s">
        <v>671</v>
      </c>
      <c r="Y1225" s="65">
        <f>SUMPRODUCT(('[2]Prog 89'!$C$5:$C$10000=A1225)*'[2]Prog 89'!$E$5:$F$10000)</f>
        <v>0</v>
      </c>
      <c r="Z1225" s="65">
        <f>SUMPRODUCT(('[2]Prog 89'!$C$5:$C$10000=A1225)*'[2]Prog 89'!$G$5:$H$10000)</f>
        <v>0</v>
      </c>
    </row>
    <row r="1226" spans="1:26" ht="12.75" customHeight="1" x14ac:dyDescent="0.25">
      <c r="A1226" s="64">
        <v>71155</v>
      </c>
      <c r="B1226" s="81">
        <f>VLOOKUP(A1226,'[2]Pop commune'!$A$4:$G$3833,7,FALSE)</f>
        <v>198</v>
      </c>
      <c r="C1226" s="82">
        <f>VLOOKUP(A1226,'[2]Pop commune'!$A$4:$H$3833,5,FALSE)</f>
        <v>123</v>
      </c>
      <c r="D1226" s="83">
        <f t="shared" si="39"/>
        <v>75</v>
      </c>
      <c r="E1226" s="83">
        <f>VLOOKUP(A1226,'[2]Pop commune'!$A$4:$G$3833,6,FALSE)</f>
        <v>75</v>
      </c>
      <c r="F1226" s="83">
        <f t="shared" si="40"/>
        <v>560</v>
      </c>
      <c r="G1226" s="83">
        <f>VLOOKUP(A1226,'[2]Pop commune'!$A$4:$G$3833,4,FALSE)</f>
        <v>560</v>
      </c>
      <c r="H1226" s="64">
        <v>71</v>
      </c>
      <c r="I1226" s="122">
        <v>710008053</v>
      </c>
      <c r="J1226" s="65" t="s">
        <v>2005</v>
      </c>
      <c r="K1226" s="121"/>
      <c r="L1226" s="103" t="s">
        <v>2003</v>
      </c>
      <c r="M1226" s="101" t="s">
        <v>204</v>
      </c>
      <c r="N1226" s="65" t="s">
        <v>662</v>
      </c>
      <c r="O1226" s="64">
        <v>710781568</v>
      </c>
      <c r="P1226" s="94" t="s">
        <v>401</v>
      </c>
      <c r="Q1226" s="90">
        <v>1</v>
      </c>
      <c r="X1226" s="65" t="s">
        <v>671</v>
      </c>
      <c r="Y1226" s="65">
        <f>SUMPRODUCT(('[2]Prog 89'!$C$5:$C$10000=A1226)*'[2]Prog 89'!$E$5:$F$10000)</f>
        <v>0</v>
      </c>
      <c r="Z1226" s="65">
        <f>SUMPRODUCT(('[2]Prog 89'!$C$5:$C$10000=A1226)*'[2]Prog 89'!$G$5:$H$10000)</f>
        <v>0</v>
      </c>
    </row>
    <row r="1227" spans="1:26" ht="12.75" customHeight="1" x14ac:dyDescent="0.25">
      <c r="A1227" s="64">
        <v>71220</v>
      </c>
      <c r="B1227" s="81">
        <f>VLOOKUP(A1227,'[2]Pop commune'!$A$4:$G$3833,7,FALSE)</f>
        <v>149</v>
      </c>
      <c r="C1227" s="82">
        <f>VLOOKUP(A1227,'[2]Pop commune'!$A$4:$H$3833,5,FALSE)</f>
        <v>93</v>
      </c>
      <c r="D1227" s="83">
        <f t="shared" si="39"/>
        <v>56</v>
      </c>
      <c r="E1227" s="83">
        <f>VLOOKUP(A1227,'[2]Pop commune'!$A$4:$G$3833,6,FALSE)</f>
        <v>56</v>
      </c>
      <c r="F1227" s="83">
        <f t="shared" si="40"/>
        <v>504</v>
      </c>
      <c r="G1227" s="83">
        <f>VLOOKUP(A1227,'[2]Pop commune'!$A$4:$G$3833,4,FALSE)</f>
        <v>504</v>
      </c>
      <c r="H1227" s="64">
        <v>71</v>
      </c>
      <c r="I1227" s="122">
        <v>710008053</v>
      </c>
      <c r="J1227" s="65" t="s">
        <v>2006</v>
      </c>
      <c r="K1227" s="121"/>
      <c r="L1227" s="103" t="s">
        <v>2003</v>
      </c>
      <c r="M1227" s="101" t="s">
        <v>204</v>
      </c>
      <c r="N1227" s="65" t="s">
        <v>662</v>
      </c>
      <c r="O1227" s="64">
        <v>710781568</v>
      </c>
      <c r="P1227" s="94" t="s">
        <v>401</v>
      </c>
      <c r="Q1227" s="90">
        <v>1</v>
      </c>
      <c r="X1227" s="65" t="s">
        <v>671</v>
      </c>
      <c r="Y1227" s="65">
        <f>SUMPRODUCT(('[2]Prog 89'!$C$5:$C$10000=A1227)*'[2]Prog 89'!$E$5:$F$10000)</f>
        <v>0</v>
      </c>
      <c r="Z1227" s="65">
        <f>SUMPRODUCT(('[2]Prog 89'!$C$5:$C$10000=A1227)*'[2]Prog 89'!$G$5:$H$10000)</f>
        <v>0</v>
      </c>
    </row>
    <row r="1228" spans="1:26" ht="12.75" customHeight="1" x14ac:dyDescent="0.25">
      <c r="A1228" s="64">
        <v>71255</v>
      </c>
      <c r="B1228" s="81">
        <f>VLOOKUP(A1228,'[2]Pop commune'!$A$4:$G$3833,7,FALSE)</f>
        <v>42.549738219895275</v>
      </c>
      <c r="C1228" s="82">
        <f>VLOOKUP(A1228,'[2]Pop commune'!$A$4:$H$3833,5,FALSE)</f>
        <v>28.696335078534023</v>
      </c>
      <c r="D1228" s="83">
        <f t="shared" si="39"/>
        <v>13.853403141361252</v>
      </c>
      <c r="E1228" s="83">
        <f>VLOOKUP(A1228,'[2]Pop commune'!$A$4:$G$3833,6,FALSE)</f>
        <v>13.853403141361252</v>
      </c>
      <c r="F1228" s="83">
        <f t="shared" si="40"/>
        <v>189</v>
      </c>
      <c r="G1228" s="83">
        <f>VLOOKUP(A1228,'[2]Pop commune'!$A$4:$G$3833,4,FALSE)</f>
        <v>189</v>
      </c>
      <c r="H1228" s="64">
        <v>71</v>
      </c>
      <c r="I1228" s="122">
        <v>710008053</v>
      </c>
      <c r="J1228" s="65" t="s">
        <v>2007</v>
      </c>
      <c r="K1228" s="121"/>
      <c r="L1228" s="103" t="s">
        <v>2003</v>
      </c>
      <c r="M1228" s="101" t="s">
        <v>204</v>
      </c>
      <c r="N1228" s="65" t="s">
        <v>662</v>
      </c>
      <c r="O1228" s="64">
        <v>710781568</v>
      </c>
      <c r="P1228" s="94" t="s">
        <v>401</v>
      </c>
      <c r="Q1228" s="90">
        <v>1</v>
      </c>
      <c r="X1228" s="65" t="s">
        <v>671</v>
      </c>
      <c r="Y1228" s="65">
        <f>SUMPRODUCT(('[2]Prog 89'!$C$5:$C$10000=A1228)*'[2]Prog 89'!$E$5:$F$10000)</f>
        <v>0</v>
      </c>
      <c r="Z1228" s="65">
        <f>SUMPRODUCT(('[2]Prog 89'!$C$5:$C$10000=A1228)*'[2]Prog 89'!$G$5:$H$10000)</f>
        <v>0</v>
      </c>
    </row>
    <row r="1229" spans="1:26" ht="12.75" customHeight="1" x14ac:dyDescent="0.25">
      <c r="A1229" s="64">
        <v>71273</v>
      </c>
      <c r="B1229" s="81">
        <f>VLOOKUP(A1229,'[2]Pop commune'!$A$4:$G$3833,7,FALSE)</f>
        <v>86.802721088435348</v>
      </c>
      <c r="C1229" s="82">
        <f>VLOOKUP(A1229,'[2]Pop commune'!$A$4:$H$3833,5,FALSE)</f>
        <v>61.156462585033999</v>
      </c>
      <c r="D1229" s="83">
        <f t="shared" si="39"/>
        <v>25.646258503401349</v>
      </c>
      <c r="E1229" s="83">
        <f>VLOOKUP(A1229,'[2]Pop commune'!$A$4:$G$3833,6,FALSE)</f>
        <v>25.646258503401349</v>
      </c>
      <c r="F1229" s="83">
        <f t="shared" si="40"/>
        <v>290</v>
      </c>
      <c r="G1229" s="83">
        <f>VLOOKUP(A1229,'[2]Pop commune'!$A$4:$G$3833,4,FALSE)</f>
        <v>290</v>
      </c>
      <c r="H1229" s="64">
        <v>71</v>
      </c>
      <c r="I1229" s="122">
        <v>710008053</v>
      </c>
      <c r="J1229" s="65" t="s">
        <v>2008</v>
      </c>
      <c r="K1229" s="121"/>
      <c r="L1229" s="103" t="s">
        <v>2003</v>
      </c>
      <c r="M1229" s="101" t="s">
        <v>204</v>
      </c>
      <c r="N1229" s="65" t="s">
        <v>662</v>
      </c>
      <c r="O1229" s="64">
        <v>710781568</v>
      </c>
      <c r="P1229" s="94" t="s">
        <v>401</v>
      </c>
      <c r="Q1229" s="90">
        <v>1</v>
      </c>
      <c r="X1229" s="65" t="s">
        <v>671</v>
      </c>
      <c r="Y1229" s="65">
        <f>SUMPRODUCT(('[2]Prog 89'!$C$5:$C$10000=A1229)*'[2]Prog 89'!$E$5:$F$10000)</f>
        <v>0</v>
      </c>
      <c r="Z1229" s="65">
        <f>SUMPRODUCT(('[2]Prog 89'!$C$5:$C$10000=A1229)*'[2]Prog 89'!$G$5:$H$10000)</f>
        <v>0</v>
      </c>
    </row>
    <row r="1230" spans="1:26" ht="12.75" customHeight="1" x14ac:dyDescent="0.25">
      <c r="A1230" s="64">
        <v>71301</v>
      </c>
      <c r="B1230" s="81">
        <f>VLOOKUP(A1230,'[2]Pop commune'!$A$4:$G$3833,7,FALSE)</f>
        <v>48</v>
      </c>
      <c r="C1230" s="82">
        <f>VLOOKUP(A1230,'[2]Pop commune'!$A$4:$H$3833,5,FALSE)</f>
        <v>33</v>
      </c>
      <c r="D1230" s="83">
        <f t="shared" si="39"/>
        <v>15</v>
      </c>
      <c r="E1230" s="83">
        <f>VLOOKUP(A1230,'[2]Pop commune'!$A$4:$G$3833,6,FALSE)</f>
        <v>15</v>
      </c>
      <c r="F1230" s="83">
        <f t="shared" si="40"/>
        <v>211</v>
      </c>
      <c r="G1230" s="83">
        <f>VLOOKUP(A1230,'[2]Pop commune'!$A$4:$G$3833,4,FALSE)</f>
        <v>211</v>
      </c>
      <c r="H1230" s="64">
        <v>71</v>
      </c>
      <c r="I1230" s="122">
        <v>710008053</v>
      </c>
      <c r="J1230" s="65" t="s">
        <v>2009</v>
      </c>
      <c r="K1230" s="121"/>
      <c r="L1230" s="103" t="s">
        <v>2003</v>
      </c>
      <c r="M1230" s="101" t="s">
        <v>204</v>
      </c>
      <c r="N1230" s="65" t="s">
        <v>662</v>
      </c>
      <c r="O1230" s="64">
        <v>710781568</v>
      </c>
      <c r="P1230" s="94" t="s">
        <v>401</v>
      </c>
      <c r="Q1230" s="90">
        <v>1</v>
      </c>
      <c r="X1230" s="65" t="s">
        <v>671</v>
      </c>
      <c r="Y1230" s="65">
        <f>SUMPRODUCT(('[2]Prog 89'!$C$5:$C$10000=A1230)*'[2]Prog 89'!$E$5:$F$10000)</f>
        <v>0</v>
      </c>
      <c r="Z1230" s="65">
        <f>SUMPRODUCT(('[2]Prog 89'!$C$5:$C$10000=A1230)*'[2]Prog 89'!$G$5:$H$10000)</f>
        <v>0</v>
      </c>
    </row>
    <row r="1231" spans="1:26" ht="12.75" customHeight="1" x14ac:dyDescent="0.25">
      <c r="A1231" s="64">
        <v>71348</v>
      </c>
      <c r="B1231" s="81">
        <f>VLOOKUP(A1231,'[2]Pop commune'!$A$4:$G$3833,7,FALSE)</f>
        <v>52.634482758620692</v>
      </c>
      <c r="C1231" s="82">
        <f>VLOOKUP(A1231,'[2]Pop commune'!$A$4:$H$3833,5,FALSE)</f>
        <v>35.751724137931035</v>
      </c>
      <c r="D1231" s="83">
        <f t="shared" si="39"/>
        <v>16.882758620689653</v>
      </c>
      <c r="E1231" s="83">
        <f>VLOOKUP(A1231,'[2]Pop commune'!$A$4:$G$3833,6,FALSE)</f>
        <v>16.882758620689653</v>
      </c>
      <c r="F1231" s="83">
        <f t="shared" si="40"/>
        <v>144</v>
      </c>
      <c r="G1231" s="83">
        <f>VLOOKUP(A1231,'[2]Pop commune'!$A$4:$G$3833,4,FALSE)</f>
        <v>144</v>
      </c>
      <c r="H1231" s="64">
        <v>71</v>
      </c>
      <c r="I1231" s="122">
        <v>710008053</v>
      </c>
      <c r="J1231" s="65" t="s">
        <v>2010</v>
      </c>
      <c r="K1231" s="121"/>
      <c r="L1231" s="103" t="s">
        <v>2003</v>
      </c>
      <c r="M1231" s="101" t="s">
        <v>204</v>
      </c>
      <c r="N1231" s="65" t="s">
        <v>662</v>
      </c>
      <c r="O1231" s="64">
        <v>710781568</v>
      </c>
      <c r="P1231" s="94" t="s">
        <v>401</v>
      </c>
      <c r="Q1231" s="90">
        <v>1</v>
      </c>
      <c r="X1231" s="65" t="s">
        <v>671</v>
      </c>
      <c r="Y1231" s="65">
        <f>SUMPRODUCT(('[2]Prog 89'!$C$5:$C$10000=A1231)*'[2]Prog 89'!$E$5:$F$10000)</f>
        <v>0</v>
      </c>
      <c r="Z1231" s="65">
        <f>SUMPRODUCT(('[2]Prog 89'!$C$5:$C$10000=A1231)*'[2]Prog 89'!$G$5:$H$10000)</f>
        <v>0</v>
      </c>
    </row>
    <row r="1232" spans="1:26" ht="12.75" customHeight="1" x14ac:dyDescent="0.25">
      <c r="A1232" s="64">
        <v>71389</v>
      </c>
      <c r="B1232" s="81">
        <f>VLOOKUP(A1232,'[2]Pop commune'!$A$4:$G$3833,7,FALSE)</f>
        <v>106</v>
      </c>
      <c r="C1232" s="82">
        <f>VLOOKUP(A1232,'[2]Pop commune'!$A$4:$H$3833,5,FALSE)</f>
        <v>62</v>
      </c>
      <c r="D1232" s="83">
        <f t="shared" si="39"/>
        <v>44</v>
      </c>
      <c r="E1232" s="83">
        <f>VLOOKUP(A1232,'[2]Pop commune'!$A$4:$G$3833,6,FALSE)</f>
        <v>44</v>
      </c>
      <c r="F1232" s="83">
        <f t="shared" si="40"/>
        <v>310</v>
      </c>
      <c r="G1232" s="83">
        <f>VLOOKUP(A1232,'[2]Pop commune'!$A$4:$G$3833,4,FALSE)</f>
        <v>310</v>
      </c>
      <c r="H1232" s="64">
        <v>71</v>
      </c>
      <c r="I1232" s="122">
        <v>710008053</v>
      </c>
      <c r="J1232" s="65" t="s">
        <v>2011</v>
      </c>
      <c r="K1232" s="121"/>
      <c r="L1232" s="103" t="s">
        <v>2003</v>
      </c>
      <c r="M1232" s="101" t="s">
        <v>204</v>
      </c>
      <c r="N1232" s="65" t="s">
        <v>662</v>
      </c>
      <c r="O1232" s="64">
        <v>710781568</v>
      </c>
      <c r="P1232" s="94" t="s">
        <v>401</v>
      </c>
      <c r="Q1232" s="90">
        <v>1</v>
      </c>
      <c r="X1232" s="65" t="s">
        <v>671</v>
      </c>
      <c r="Y1232" s="65">
        <f>SUMPRODUCT(('[2]Prog 89'!$C$5:$C$10000=A1232)*'[2]Prog 89'!$E$5:$F$10000)</f>
        <v>0</v>
      </c>
      <c r="Z1232" s="65">
        <f>SUMPRODUCT(('[2]Prog 89'!$C$5:$C$10000=A1232)*'[2]Prog 89'!$G$5:$H$10000)</f>
        <v>0</v>
      </c>
    </row>
    <row r="1233" spans="1:26" ht="12.75" customHeight="1" x14ac:dyDescent="0.25">
      <c r="A1233" s="64">
        <v>71589</v>
      </c>
      <c r="B1233" s="81">
        <f>VLOOKUP(A1233,'[2]Pop commune'!$A$4:$G$3833,7,FALSE)</f>
        <v>143.29680365296744</v>
      </c>
      <c r="C1233" s="82">
        <f>VLOOKUP(A1233,'[2]Pop commune'!$A$4:$H$3833,5,FALSE)</f>
        <v>81.739726027396927</v>
      </c>
      <c r="D1233" s="83">
        <f t="shared" si="39"/>
        <v>61.557077625570521</v>
      </c>
      <c r="E1233" s="83">
        <f>VLOOKUP(A1233,'[2]Pop commune'!$A$4:$G$3833,6,FALSE)</f>
        <v>61.557077625570521</v>
      </c>
      <c r="F1233" s="83">
        <f t="shared" si="40"/>
        <v>441.99999999999818</v>
      </c>
      <c r="G1233" s="83">
        <f>VLOOKUP(A1233,'[2]Pop commune'!$A$4:$G$3833,4,FALSE)</f>
        <v>441.99999999999818</v>
      </c>
      <c r="H1233" s="64">
        <v>71</v>
      </c>
      <c r="I1233" s="122">
        <v>710008053</v>
      </c>
      <c r="J1233" s="65" t="s">
        <v>2012</v>
      </c>
      <c r="K1233" s="121"/>
      <c r="L1233" s="73" t="s">
        <v>2003</v>
      </c>
      <c r="M1233" s="101" t="s">
        <v>204</v>
      </c>
      <c r="N1233" s="65" t="s">
        <v>662</v>
      </c>
      <c r="O1233" s="64">
        <v>710781568</v>
      </c>
      <c r="P1233" s="94" t="s">
        <v>401</v>
      </c>
      <c r="Q1233" s="90">
        <v>1</v>
      </c>
      <c r="X1233" s="65" t="s">
        <v>671</v>
      </c>
      <c r="Y1233" s="65">
        <f>SUMPRODUCT(('[2]Prog 89'!$C$5:$C$10000=A1233)*'[2]Prog 89'!$E$5:$F$10000)</f>
        <v>0</v>
      </c>
      <c r="Z1233" s="65">
        <f>SUMPRODUCT(('[2]Prog 89'!$C$5:$C$10000=A1233)*'[2]Prog 89'!$G$5:$H$10000)</f>
        <v>0</v>
      </c>
    </row>
    <row r="1234" spans="1:26" ht="12.75" customHeight="1" x14ac:dyDescent="0.25">
      <c r="A1234" s="64">
        <v>71166</v>
      </c>
      <c r="B1234" s="81">
        <f>VLOOKUP(A1234,'[2]Pop commune'!$A$4:$G$3833,7,FALSE)</f>
        <v>35.355371900826597</v>
      </c>
      <c r="C1234" s="82">
        <f>VLOOKUP(A1234,'[2]Pop commune'!$A$4:$H$3833,5,FALSE)</f>
        <v>19.388429752066202</v>
      </c>
      <c r="D1234" s="83">
        <f t="shared" si="39"/>
        <v>15.966942148760399</v>
      </c>
      <c r="E1234" s="83">
        <f>VLOOKUP(A1234,'[2]Pop commune'!$A$4:$G$3833,6,FALSE)</f>
        <v>15.966942148760399</v>
      </c>
      <c r="F1234" s="83">
        <f t="shared" si="40"/>
        <v>138.0000000000006</v>
      </c>
      <c r="G1234" s="83">
        <f>VLOOKUP(A1234,'[2]Pop commune'!$A$4:$G$3833,4,FALSE)</f>
        <v>138.0000000000006</v>
      </c>
      <c r="H1234" s="64">
        <v>71</v>
      </c>
      <c r="I1234" s="122">
        <v>710014010</v>
      </c>
      <c r="J1234" s="65" t="s">
        <v>2013</v>
      </c>
      <c r="K1234" s="121"/>
      <c r="L1234" s="103" t="s">
        <v>2000</v>
      </c>
      <c r="M1234" s="101" t="s">
        <v>2001</v>
      </c>
      <c r="N1234" s="65" t="s">
        <v>662</v>
      </c>
      <c r="O1234" s="64">
        <v>710781568</v>
      </c>
      <c r="P1234" s="94" t="s">
        <v>401</v>
      </c>
      <c r="Q1234" s="90">
        <v>1</v>
      </c>
      <c r="X1234" s="65" t="s">
        <v>733</v>
      </c>
      <c r="Y1234" s="65">
        <f>SUMPRODUCT(('[2]Prog 89'!$C$5:$C$10000=A1234)*'[2]Prog 89'!$E$5:$F$10000)</f>
        <v>0</v>
      </c>
      <c r="Z1234" s="65">
        <f>SUMPRODUCT(('[2]Prog 89'!$C$5:$C$10000=A1234)*'[2]Prog 89'!$G$5:$H$10000)</f>
        <v>0</v>
      </c>
    </row>
    <row r="1235" spans="1:26" ht="12.75" customHeight="1" x14ac:dyDescent="0.25">
      <c r="A1235" s="64">
        <v>71227</v>
      </c>
      <c r="B1235" s="81">
        <f>VLOOKUP(A1235,'[2]Pop commune'!$A$4:$G$3833,7,FALSE)</f>
        <v>210.39106145251321</v>
      </c>
      <c r="C1235" s="82">
        <f>VLOOKUP(A1235,'[2]Pop commune'!$A$4:$H$3833,5,FALSE)</f>
        <v>120.2234636871504</v>
      </c>
      <c r="D1235" s="83">
        <f t="shared" si="39"/>
        <v>90.167597765362814</v>
      </c>
      <c r="E1235" s="83">
        <f>VLOOKUP(A1235,'[2]Pop commune'!$A$4:$G$3833,6,FALSE)</f>
        <v>90.167597765362814</v>
      </c>
      <c r="F1235" s="83">
        <f t="shared" si="40"/>
        <v>537.99999999999807</v>
      </c>
      <c r="G1235" s="83">
        <f>VLOOKUP(A1235,'[2]Pop commune'!$A$4:$G$3833,4,FALSE)</f>
        <v>537.99999999999807</v>
      </c>
      <c r="H1235" s="64">
        <v>71</v>
      </c>
      <c r="I1235" s="122">
        <v>710014010</v>
      </c>
      <c r="J1235" s="65" t="s">
        <v>2014</v>
      </c>
      <c r="K1235" s="121"/>
      <c r="L1235" s="103" t="s">
        <v>2000</v>
      </c>
      <c r="M1235" s="101" t="s">
        <v>2001</v>
      </c>
      <c r="N1235" s="65" t="s">
        <v>662</v>
      </c>
      <c r="O1235" s="64">
        <v>710781568</v>
      </c>
      <c r="P1235" s="94" t="s">
        <v>401</v>
      </c>
      <c r="Q1235" s="90">
        <v>1</v>
      </c>
      <c r="X1235" s="65" t="s">
        <v>733</v>
      </c>
      <c r="Y1235" s="65">
        <f>SUMPRODUCT(('[2]Prog 89'!$C$5:$C$10000=A1235)*'[2]Prog 89'!$E$5:$F$10000)</f>
        <v>0</v>
      </c>
      <c r="Z1235" s="65">
        <f>SUMPRODUCT(('[2]Prog 89'!$C$5:$C$10000=A1235)*'[2]Prog 89'!$G$5:$H$10000)</f>
        <v>0</v>
      </c>
    </row>
    <row r="1236" spans="1:26" ht="12.75" customHeight="1" x14ac:dyDescent="0.25">
      <c r="A1236" s="64">
        <v>71239</v>
      </c>
      <c r="B1236" s="81">
        <f>VLOOKUP(A1236,'[2]Pop commune'!$A$4:$G$3833,7,FALSE)</f>
        <v>326.0951018843017</v>
      </c>
      <c r="C1236" s="82">
        <f>VLOOKUP(A1236,'[2]Pop commune'!$A$4:$H$3833,5,FALSE)</f>
        <v>165.87571532109155</v>
      </c>
      <c r="D1236" s="83">
        <f t="shared" si="39"/>
        <v>160.21938656321018</v>
      </c>
      <c r="E1236" s="83">
        <f>VLOOKUP(A1236,'[2]Pop commune'!$A$4:$G$3833,6,FALSE)</f>
        <v>160.21938656321018</v>
      </c>
      <c r="F1236" s="83">
        <f t="shared" si="40"/>
        <v>781</v>
      </c>
      <c r="G1236" s="83">
        <f>VLOOKUP(A1236,'[2]Pop commune'!$A$4:$G$3833,4,FALSE)</f>
        <v>781</v>
      </c>
      <c r="H1236" s="64">
        <v>71</v>
      </c>
      <c r="I1236" s="122">
        <v>710014010</v>
      </c>
      <c r="J1236" s="65" t="s">
        <v>2015</v>
      </c>
      <c r="K1236" s="121"/>
      <c r="L1236" s="103" t="s">
        <v>2000</v>
      </c>
      <c r="M1236" s="101" t="s">
        <v>2001</v>
      </c>
      <c r="N1236" s="65" t="s">
        <v>662</v>
      </c>
      <c r="O1236" s="64">
        <v>710781568</v>
      </c>
      <c r="P1236" s="94" t="s">
        <v>401</v>
      </c>
      <c r="Q1236" s="90">
        <v>1</v>
      </c>
      <c r="X1236" s="65" t="s">
        <v>733</v>
      </c>
      <c r="Y1236" s="65">
        <f>SUMPRODUCT(('[2]Prog 89'!$C$5:$C$10000=A1236)*'[2]Prog 89'!$E$5:$F$10000)</f>
        <v>0</v>
      </c>
      <c r="Z1236" s="65">
        <f>SUMPRODUCT(('[2]Prog 89'!$C$5:$C$10000=A1236)*'[2]Prog 89'!$G$5:$H$10000)</f>
        <v>0</v>
      </c>
    </row>
    <row r="1237" spans="1:26" ht="12.75" customHeight="1" x14ac:dyDescent="0.25">
      <c r="A1237" s="64">
        <v>71280</v>
      </c>
      <c r="B1237" s="81">
        <f>VLOOKUP(A1237,'[2]Pop commune'!$A$4:$G$3833,7,FALSE)</f>
        <v>31</v>
      </c>
      <c r="C1237" s="82">
        <f>VLOOKUP(A1237,'[2]Pop commune'!$A$4:$H$3833,5,FALSE)</f>
        <v>23</v>
      </c>
      <c r="D1237" s="83">
        <f t="shared" si="39"/>
        <v>8</v>
      </c>
      <c r="E1237" s="83">
        <f>VLOOKUP(A1237,'[2]Pop commune'!$A$4:$G$3833,6,FALSE)</f>
        <v>8</v>
      </c>
      <c r="F1237" s="83">
        <f t="shared" si="40"/>
        <v>85</v>
      </c>
      <c r="G1237" s="83">
        <f>VLOOKUP(A1237,'[2]Pop commune'!$A$4:$G$3833,4,FALSE)</f>
        <v>85</v>
      </c>
      <c r="H1237" s="64">
        <v>71</v>
      </c>
      <c r="I1237" s="122">
        <v>710014010</v>
      </c>
      <c r="J1237" s="65" t="s">
        <v>2016</v>
      </c>
      <c r="K1237" s="121"/>
      <c r="L1237" s="103" t="s">
        <v>2000</v>
      </c>
      <c r="M1237" s="101" t="s">
        <v>2001</v>
      </c>
      <c r="N1237" s="65" t="s">
        <v>662</v>
      </c>
      <c r="O1237" s="64">
        <v>710781568</v>
      </c>
      <c r="P1237" s="94" t="s">
        <v>401</v>
      </c>
      <c r="Q1237" s="90">
        <v>1</v>
      </c>
      <c r="X1237" s="65" t="s">
        <v>733</v>
      </c>
      <c r="Y1237" s="65">
        <f>SUMPRODUCT(('[2]Prog 89'!$C$5:$C$10000=A1237)*'[2]Prog 89'!$E$5:$F$10000)</f>
        <v>0</v>
      </c>
      <c r="Z1237" s="65">
        <f>SUMPRODUCT(('[2]Prog 89'!$C$5:$C$10000=A1237)*'[2]Prog 89'!$G$5:$H$10000)</f>
        <v>0</v>
      </c>
    </row>
    <row r="1238" spans="1:26" ht="12.75" customHeight="1" x14ac:dyDescent="0.25">
      <c r="A1238" s="64">
        <v>71317</v>
      </c>
      <c r="B1238" s="81">
        <f>VLOOKUP(A1238,'[2]Pop commune'!$A$4:$G$3833,7,FALSE)</f>
        <v>52.387096774193765</v>
      </c>
      <c r="C1238" s="82">
        <f>VLOOKUP(A1238,'[2]Pop commune'!$A$4:$H$3833,5,FALSE)</f>
        <v>40.381720430107691</v>
      </c>
      <c r="D1238" s="83">
        <f t="shared" si="39"/>
        <v>12.00537634408607</v>
      </c>
      <c r="E1238" s="83">
        <f>VLOOKUP(A1238,'[2]Pop commune'!$A$4:$G$3833,6,FALSE)</f>
        <v>12.00537634408607</v>
      </c>
      <c r="F1238" s="83">
        <f t="shared" si="40"/>
        <v>203.0000000000008</v>
      </c>
      <c r="G1238" s="83">
        <f>VLOOKUP(A1238,'[2]Pop commune'!$A$4:$G$3833,4,FALSE)</f>
        <v>203.0000000000008</v>
      </c>
      <c r="H1238" s="64">
        <v>71</v>
      </c>
      <c r="I1238" s="122">
        <v>710014010</v>
      </c>
      <c r="J1238" s="65" t="s">
        <v>2017</v>
      </c>
      <c r="K1238" s="121"/>
      <c r="L1238" s="103" t="s">
        <v>2000</v>
      </c>
      <c r="M1238" s="101" t="s">
        <v>2001</v>
      </c>
      <c r="N1238" s="65" t="s">
        <v>662</v>
      </c>
      <c r="O1238" s="64">
        <v>710781568</v>
      </c>
      <c r="P1238" s="94" t="s">
        <v>401</v>
      </c>
      <c r="Q1238" s="90">
        <v>1</v>
      </c>
      <c r="X1238" s="65" t="s">
        <v>733</v>
      </c>
      <c r="Y1238" s="65">
        <f>SUMPRODUCT(('[2]Prog 89'!$C$5:$C$10000=A1238)*'[2]Prog 89'!$E$5:$F$10000)</f>
        <v>0</v>
      </c>
      <c r="Z1238" s="65">
        <f>SUMPRODUCT(('[2]Prog 89'!$C$5:$C$10000=A1238)*'[2]Prog 89'!$G$5:$H$10000)</f>
        <v>0</v>
      </c>
    </row>
    <row r="1239" spans="1:26" ht="12.75" customHeight="1" x14ac:dyDescent="0.25">
      <c r="A1239" s="64">
        <v>71474</v>
      </c>
      <c r="B1239" s="81">
        <f>VLOOKUP(A1239,'[2]Pop commune'!$A$4:$G$3833,7,FALSE)</f>
        <v>58.65921787709496</v>
      </c>
      <c r="C1239" s="82">
        <f>VLOOKUP(A1239,'[2]Pop commune'!$A$4:$H$3833,5,FALSE)</f>
        <v>37.150837988826808</v>
      </c>
      <c r="D1239" s="83">
        <f t="shared" si="39"/>
        <v>21.508379888268156</v>
      </c>
      <c r="E1239" s="83">
        <f>VLOOKUP(A1239,'[2]Pop commune'!$A$4:$G$3833,6,FALSE)</f>
        <v>21.508379888268156</v>
      </c>
      <c r="F1239" s="83">
        <f t="shared" si="40"/>
        <v>175</v>
      </c>
      <c r="G1239" s="83">
        <f>VLOOKUP(A1239,'[2]Pop commune'!$A$4:$G$3833,4,FALSE)</f>
        <v>175</v>
      </c>
      <c r="H1239" s="64">
        <v>71</v>
      </c>
      <c r="I1239" s="122">
        <v>710014010</v>
      </c>
      <c r="J1239" s="65" t="s">
        <v>2018</v>
      </c>
      <c r="K1239" s="121"/>
      <c r="L1239" s="103" t="s">
        <v>2000</v>
      </c>
      <c r="M1239" s="101" t="s">
        <v>2001</v>
      </c>
      <c r="N1239" s="65" t="s">
        <v>662</v>
      </c>
      <c r="O1239" s="64">
        <v>710781568</v>
      </c>
      <c r="P1239" s="94" t="s">
        <v>401</v>
      </c>
      <c r="Q1239" s="90">
        <v>1</v>
      </c>
      <c r="X1239" s="65" t="s">
        <v>733</v>
      </c>
      <c r="Y1239" s="65">
        <f>SUMPRODUCT(('[2]Prog 89'!$C$5:$C$10000=A1239)*'[2]Prog 89'!$E$5:$F$10000)</f>
        <v>0</v>
      </c>
      <c r="Z1239" s="65">
        <f>SUMPRODUCT(('[2]Prog 89'!$C$5:$C$10000=A1239)*'[2]Prog 89'!$G$5:$H$10000)</f>
        <v>0</v>
      </c>
    </row>
    <row r="1240" spans="1:26" ht="12.75" customHeight="1" x14ac:dyDescent="0.25">
      <c r="A1240" s="64">
        <v>89009</v>
      </c>
      <c r="B1240" s="81">
        <f>VLOOKUP(A1240,'[2]Pop commune'!$A$4:$G$3833,7,FALSE)</f>
        <v>115</v>
      </c>
      <c r="C1240" s="82">
        <f>VLOOKUP(A1240,'[2]Pop commune'!$A$4:$H$3833,5,FALSE)</f>
        <v>86</v>
      </c>
      <c r="D1240" s="83">
        <f t="shared" si="39"/>
        <v>29</v>
      </c>
      <c r="E1240" s="83">
        <f>VLOOKUP(A1240,'[2]Pop commune'!$A$4:$G$3833,6,FALSE)</f>
        <v>29</v>
      </c>
      <c r="F1240" s="83">
        <f t="shared" si="40"/>
        <v>340</v>
      </c>
      <c r="G1240" s="83">
        <f>VLOOKUP(A1240,'[2]Pop commune'!$A$4:$G$3833,4,FALSE)</f>
        <v>340</v>
      </c>
      <c r="H1240" s="64">
        <v>89</v>
      </c>
      <c r="I1240" s="122">
        <v>890974041</v>
      </c>
      <c r="J1240" s="65" t="s">
        <v>2019</v>
      </c>
      <c r="K1240" s="121" t="s">
        <v>4822</v>
      </c>
      <c r="L1240" s="103" t="s">
        <v>2020</v>
      </c>
      <c r="M1240" s="65" t="s">
        <v>220</v>
      </c>
      <c r="N1240" s="65" t="s">
        <v>662</v>
      </c>
      <c r="O1240" s="64">
        <v>890000409</v>
      </c>
      <c r="P1240" s="94" t="s">
        <v>424</v>
      </c>
      <c r="Q1240" s="90">
        <v>1</v>
      </c>
      <c r="R1240" s="65">
        <v>35</v>
      </c>
      <c r="S1240" s="65">
        <v>35</v>
      </c>
      <c r="T1240" s="65">
        <v>3</v>
      </c>
      <c r="U1240" s="65">
        <v>3</v>
      </c>
      <c r="X1240" s="65" t="s">
        <v>671</v>
      </c>
      <c r="Y1240" s="65">
        <f>SUMPRODUCT(('[2]Prog 89'!$C$5:$C$10000=A1240)*'[2]Prog 89'!$E$5:$F$10000)</f>
        <v>1</v>
      </c>
      <c r="Z1240" s="65">
        <f>SUMPRODUCT(('[2]Prog 89'!$C$5:$C$10000=A1240)*'[2]Prog 89'!$G$5:$H$10000)</f>
        <v>2</v>
      </c>
    </row>
    <row r="1241" spans="1:26" ht="12.75" customHeight="1" x14ac:dyDescent="0.25">
      <c r="A1241" s="64">
        <v>89011</v>
      </c>
      <c r="B1241" s="81">
        <f>VLOOKUP(A1241,'[2]Pop commune'!$A$4:$G$3833,7,FALSE)</f>
        <v>24</v>
      </c>
      <c r="C1241" s="82">
        <f>VLOOKUP(A1241,'[2]Pop commune'!$A$4:$H$3833,5,FALSE)</f>
        <v>19</v>
      </c>
      <c r="D1241" s="83">
        <f t="shared" si="39"/>
        <v>5</v>
      </c>
      <c r="E1241" s="83">
        <f>VLOOKUP(A1241,'[2]Pop commune'!$A$4:$G$3833,6,FALSE)</f>
        <v>5</v>
      </c>
      <c r="F1241" s="83">
        <f t="shared" si="40"/>
        <v>139</v>
      </c>
      <c r="G1241" s="83">
        <f>VLOOKUP(A1241,'[2]Pop commune'!$A$4:$G$3833,4,FALSE)</f>
        <v>139</v>
      </c>
      <c r="H1241" s="64">
        <v>89</v>
      </c>
      <c r="I1241" s="122">
        <v>890974041</v>
      </c>
      <c r="J1241" s="65" t="s">
        <v>2021</v>
      </c>
      <c r="K1241" s="121"/>
      <c r="L1241" s="103" t="s">
        <v>2020</v>
      </c>
      <c r="M1241" s="65" t="s">
        <v>220</v>
      </c>
      <c r="N1241" s="65" t="s">
        <v>662</v>
      </c>
      <c r="O1241" s="64">
        <v>890000409</v>
      </c>
      <c r="P1241" s="94" t="s">
        <v>424</v>
      </c>
      <c r="Q1241" s="90">
        <v>1</v>
      </c>
      <c r="X1241" s="65" t="s">
        <v>671</v>
      </c>
      <c r="Y1241" s="65">
        <f>SUMPRODUCT(('[2]Prog 89'!$C$5:$C$10000=A1241)*'[2]Prog 89'!$E$5:$F$10000)</f>
        <v>0</v>
      </c>
      <c r="Z1241" s="65">
        <f>SUMPRODUCT(('[2]Prog 89'!$C$5:$C$10000=A1241)*'[2]Prog 89'!$G$5:$H$10000)</f>
        <v>0</v>
      </c>
    </row>
    <row r="1242" spans="1:26" ht="12.75" customHeight="1" x14ac:dyDescent="0.25">
      <c r="A1242" s="64">
        <v>89021</v>
      </c>
      <c r="B1242" s="81">
        <f>VLOOKUP(A1242,'[2]Pop commune'!$A$4:$G$3833,7,FALSE)</f>
        <v>107</v>
      </c>
      <c r="C1242" s="82">
        <f>VLOOKUP(A1242,'[2]Pop commune'!$A$4:$H$3833,5,FALSE)</f>
        <v>59</v>
      </c>
      <c r="D1242" s="83">
        <f t="shared" si="39"/>
        <v>48</v>
      </c>
      <c r="E1242" s="83">
        <f>VLOOKUP(A1242,'[2]Pop commune'!$A$4:$G$3833,6,FALSE)</f>
        <v>48</v>
      </c>
      <c r="F1242" s="83">
        <f t="shared" si="40"/>
        <v>300</v>
      </c>
      <c r="G1242" s="83">
        <f>VLOOKUP(A1242,'[2]Pop commune'!$A$4:$G$3833,4,FALSE)</f>
        <v>300</v>
      </c>
      <c r="H1242" s="64">
        <v>89</v>
      </c>
      <c r="I1242" s="122">
        <v>890974041</v>
      </c>
      <c r="J1242" s="65" t="s">
        <v>2022</v>
      </c>
      <c r="K1242" s="121"/>
      <c r="L1242" s="103" t="s">
        <v>2023</v>
      </c>
      <c r="M1242" s="65" t="s">
        <v>220</v>
      </c>
      <c r="N1242" s="65" t="s">
        <v>662</v>
      </c>
      <c r="O1242" s="64">
        <v>890000409</v>
      </c>
      <c r="P1242" s="94" t="s">
        <v>424</v>
      </c>
      <c r="Q1242" s="90">
        <v>1</v>
      </c>
      <c r="X1242" s="65" t="s">
        <v>671</v>
      </c>
      <c r="Y1242" s="65">
        <f>SUMPRODUCT(('[2]Prog 89'!$C$5:$C$10000=A1242)*'[2]Prog 89'!$E$5:$F$10000)</f>
        <v>0</v>
      </c>
      <c r="Z1242" s="65">
        <f>SUMPRODUCT(('[2]Prog 89'!$C$5:$C$10000=A1242)*'[2]Prog 89'!$G$5:$H$10000)</f>
        <v>9</v>
      </c>
    </row>
    <row r="1243" spans="1:26" ht="12.75" customHeight="1" x14ac:dyDescent="0.25">
      <c r="A1243" s="64">
        <v>89025</v>
      </c>
      <c r="B1243" s="81">
        <f>VLOOKUP(A1243,'[2]Pop commune'!$A$4:$G$3833,7,FALSE)</f>
        <v>2096.4216037330589</v>
      </c>
      <c r="C1243" s="82">
        <f>VLOOKUP(A1243,'[2]Pop commune'!$A$4:$H$3833,5,FALSE)</f>
        <v>1211.4024768713118</v>
      </c>
      <c r="D1243" s="83">
        <f t="shared" si="39"/>
        <v>885.01912686174705</v>
      </c>
      <c r="E1243" s="83">
        <f>VLOOKUP(A1243,'[2]Pop commune'!$A$4:$G$3833,6,FALSE)</f>
        <v>885.01912686174705</v>
      </c>
      <c r="F1243" s="83">
        <f t="shared" si="40"/>
        <v>7118</v>
      </c>
      <c r="G1243" s="83">
        <f>VLOOKUP(A1243,'[2]Pop commune'!$A$4:$G$3833,4,FALSE)</f>
        <v>7118</v>
      </c>
      <c r="H1243" s="64">
        <v>89</v>
      </c>
      <c r="I1243" s="122">
        <v>890974041</v>
      </c>
      <c r="J1243" s="65" t="s">
        <v>2024</v>
      </c>
      <c r="K1243" s="121"/>
      <c r="L1243" s="103" t="s">
        <v>2020</v>
      </c>
      <c r="M1243" s="65" t="s">
        <v>220</v>
      </c>
      <c r="N1243" s="65" t="s">
        <v>662</v>
      </c>
      <c r="O1243" s="64">
        <v>890000409</v>
      </c>
      <c r="P1243" s="94" t="s">
        <v>424</v>
      </c>
      <c r="Q1243" s="90">
        <v>1</v>
      </c>
      <c r="X1243" s="65" t="s">
        <v>671</v>
      </c>
      <c r="Y1243" s="65">
        <f>SUMPRODUCT(('[2]Prog 89'!$C$5:$C$10000=A1243)*'[2]Prog 89'!$E$5:$F$10000)</f>
        <v>10</v>
      </c>
      <c r="Z1243" s="65">
        <f>SUMPRODUCT(('[2]Prog 89'!$C$5:$C$10000=A1243)*'[2]Prog 89'!$G$5:$H$10000)</f>
        <v>83</v>
      </c>
    </row>
    <row r="1244" spans="1:26" ht="12.75" customHeight="1" x14ac:dyDescent="0.25">
      <c r="A1244" s="64">
        <v>89044</v>
      </c>
      <c r="B1244" s="81">
        <f>VLOOKUP(A1244,'[2]Pop commune'!$A$4:$G$3833,7,FALSE)</f>
        <v>40.991735537189996</v>
      </c>
      <c r="C1244" s="82">
        <f>VLOOKUP(A1244,'[2]Pop commune'!$A$4:$H$3833,5,FALSE)</f>
        <v>20.495867768595001</v>
      </c>
      <c r="D1244" s="83">
        <f t="shared" si="39"/>
        <v>20.495867768594998</v>
      </c>
      <c r="E1244" s="83">
        <f>VLOOKUP(A1244,'[2]Pop commune'!$A$4:$G$3833,6,FALSE)</f>
        <v>20.495867768594998</v>
      </c>
      <c r="F1244" s="83">
        <f t="shared" si="40"/>
        <v>124</v>
      </c>
      <c r="G1244" s="83">
        <f>VLOOKUP(A1244,'[2]Pop commune'!$A$4:$G$3833,4,FALSE)</f>
        <v>124</v>
      </c>
      <c r="H1244" s="64">
        <v>89</v>
      </c>
      <c r="I1244" s="122">
        <v>890974041</v>
      </c>
      <c r="J1244" s="65" t="s">
        <v>2025</v>
      </c>
      <c r="K1244" s="121"/>
      <c r="L1244" s="103" t="s">
        <v>2023</v>
      </c>
      <c r="M1244" s="65" t="s">
        <v>220</v>
      </c>
      <c r="N1244" s="65" t="s">
        <v>662</v>
      </c>
      <c r="O1244" s="64">
        <v>890000409</v>
      </c>
      <c r="P1244" s="94" t="s">
        <v>424</v>
      </c>
      <c r="Q1244" s="90">
        <v>1</v>
      </c>
      <c r="X1244" s="65" t="s">
        <v>671</v>
      </c>
      <c r="Y1244" s="65">
        <f>SUMPRODUCT(('[2]Prog 89'!$C$5:$C$10000=A1244)*'[2]Prog 89'!$E$5:$F$10000)</f>
        <v>2</v>
      </c>
      <c r="Z1244" s="65">
        <f>SUMPRODUCT(('[2]Prog 89'!$C$5:$C$10000=A1244)*'[2]Prog 89'!$G$5:$H$10000)</f>
        <v>2</v>
      </c>
    </row>
    <row r="1245" spans="1:26" ht="12.75" customHeight="1" x14ac:dyDescent="0.25">
      <c r="A1245" s="64">
        <v>89145</v>
      </c>
      <c r="B1245" s="81">
        <f>VLOOKUP(A1245,'[2]Pop commune'!$A$4:$G$3833,7,FALSE)</f>
        <v>134.57568238213381</v>
      </c>
      <c r="C1245" s="82">
        <f>VLOOKUP(A1245,'[2]Pop commune'!$A$4:$H$3833,5,FALSE)</f>
        <v>86.292803970223204</v>
      </c>
      <c r="D1245" s="83">
        <f t="shared" si="39"/>
        <v>48.282878411910595</v>
      </c>
      <c r="E1245" s="83">
        <f>VLOOKUP(A1245,'[2]Pop commune'!$A$4:$G$3833,6,FALSE)</f>
        <v>48.282878411910595</v>
      </c>
      <c r="F1245" s="83">
        <f t="shared" si="40"/>
        <v>413.99999999999937</v>
      </c>
      <c r="G1245" s="83">
        <f>VLOOKUP(A1245,'[2]Pop commune'!$A$4:$G$3833,4,FALSE)</f>
        <v>413.99999999999937</v>
      </c>
      <c r="H1245" s="64">
        <v>89</v>
      </c>
      <c r="I1245" s="122">
        <v>890974041</v>
      </c>
      <c r="J1245" s="65" t="s">
        <v>2026</v>
      </c>
      <c r="K1245" s="121"/>
      <c r="L1245" s="103" t="s">
        <v>2023</v>
      </c>
      <c r="M1245" s="65" t="s">
        <v>220</v>
      </c>
      <c r="N1245" s="65" t="s">
        <v>662</v>
      </c>
      <c r="O1245" s="64">
        <v>890000409</v>
      </c>
      <c r="P1245" s="94" t="s">
        <v>424</v>
      </c>
      <c r="Q1245" s="90">
        <v>1</v>
      </c>
      <c r="X1245" s="65" t="s">
        <v>671</v>
      </c>
      <c r="Y1245" s="65">
        <f>SUMPRODUCT(('[2]Prog 89'!$C$5:$C$10000=A1245)*'[2]Prog 89'!$E$5:$F$10000)</f>
        <v>1</v>
      </c>
      <c r="Z1245" s="65">
        <f>SUMPRODUCT(('[2]Prog 89'!$C$5:$C$10000=A1245)*'[2]Prog 89'!$G$5:$H$10000)</f>
        <v>5</v>
      </c>
    </row>
    <row r="1246" spans="1:26" ht="12.75" customHeight="1" x14ac:dyDescent="0.25">
      <c r="A1246" s="64">
        <v>89146</v>
      </c>
      <c r="B1246" s="81">
        <f>VLOOKUP(A1246,'[2]Pop commune'!$A$4:$G$3833,7,FALSE)</f>
        <v>24.941176470588239</v>
      </c>
      <c r="C1246" s="82">
        <f>VLOOKUP(A1246,'[2]Pop commune'!$A$4:$H$3833,5,FALSE)</f>
        <v>18.705882352941181</v>
      </c>
      <c r="D1246" s="83">
        <f t="shared" si="39"/>
        <v>6.2352941176470598</v>
      </c>
      <c r="E1246" s="83">
        <f>VLOOKUP(A1246,'[2]Pop commune'!$A$4:$G$3833,6,FALSE)</f>
        <v>6.2352941176470598</v>
      </c>
      <c r="F1246" s="83">
        <f t="shared" si="40"/>
        <v>106</v>
      </c>
      <c r="G1246" s="83">
        <f>VLOOKUP(A1246,'[2]Pop commune'!$A$4:$G$3833,4,FALSE)</f>
        <v>106</v>
      </c>
      <c r="H1246" s="64">
        <v>89</v>
      </c>
      <c r="I1246" s="122">
        <v>890974041</v>
      </c>
      <c r="J1246" s="65" t="s">
        <v>2027</v>
      </c>
      <c r="K1246" s="121"/>
      <c r="L1246" s="103" t="s">
        <v>2020</v>
      </c>
      <c r="M1246" s="65" t="s">
        <v>220</v>
      </c>
      <c r="N1246" s="65" t="s">
        <v>662</v>
      </c>
      <c r="O1246" s="64">
        <v>890000409</v>
      </c>
      <c r="P1246" s="94" t="s">
        <v>424</v>
      </c>
      <c r="Q1246" s="90">
        <v>1</v>
      </c>
      <c r="X1246" s="65" t="s">
        <v>671</v>
      </c>
      <c r="Y1246" s="65">
        <f>SUMPRODUCT(('[2]Prog 89'!$C$5:$C$10000=A1246)*'[2]Prog 89'!$E$5:$F$10000)</f>
        <v>0</v>
      </c>
      <c r="Z1246" s="65">
        <f>SUMPRODUCT(('[2]Prog 89'!$C$5:$C$10000=A1246)*'[2]Prog 89'!$G$5:$H$10000)</f>
        <v>0</v>
      </c>
    </row>
    <row r="1247" spans="1:26" ht="12.75" customHeight="1" x14ac:dyDescent="0.25">
      <c r="A1247" s="64">
        <v>89159</v>
      </c>
      <c r="B1247" s="81">
        <f>VLOOKUP(A1247,'[2]Pop commune'!$A$4:$G$3833,7,FALSE)</f>
        <v>111.43766578249333</v>
      </c>
      <c r="C1247" s="82">
        <f>VLOOKUP(A1247,'[2]Pop commune'!$A$4:$H$3833,5,FALSE)</f>
        <v>86.673740053050366</v>
      </c>
      <c r="D1247" s="83">
        <f t="shared" si="39"/>
        <v>24.76392572944296</v>
      </c>
      <c r="E1247" s="83">
        <f>VLOOKUP(A1247,'[2]Pop commune'!$A$4:$G$3833,6,FALSE)</f>
        <v>24.76392572944296</v>
      </c>
      <c r="F1247" s="83">
        <f t="shared" si="40"/>
        <v>389</v>
      </c>
      <c r="G1247" s="83">
        <f>VLOOKUP(A1247,'[2]Pop commune'!$A$4:$G$3833,4,FALSE)</f>
        <v>389</v>
      </c>
      <c r="H1247" s="64">
        <v>89</v>
      </c>
      <c r="I1247" s="122">
        <v>890974041</v>
      </c>
      <c r="J1247" s="65" t="s">
        <v>2028</v>
      </c>
      <c r="K1247" s="121"/>
      <c r="L1247" s="103" t="s">
        <v>2020</v>
      </c>
      <c r="M1247" s="65" t="s">
        <v>220</v>
      </c>
      <c r="N1247" s="65" t="s">
        <v>662</v>
      </c>
      <c r="O1247" s="64">
        <v>890000409</v>
      </c>
      <c r="P1247" s="94" t="s">
        <v>424</v>
      </c>
      <c r="Q1247" s="90">
        <v>1</v>
      </c>
      <c r="X1247" s="65" t="s">
        <v>671</v>
      </c>
      <c r="Y1247" s="65">
        <f>SUMPRODUCT(('[2]Prog 89'!$C$5:$C$10000=A1247)*'[2]Prog 89'!$E$5:$F$10000)</f>
        <v>0</v>
      </c>
      <c r="Z1247" s="65">
        <f>SUMPRODUCT(('[2]Prog 89'!$C$5:$C$10000=A1247)*'[2]Prog 89'!$G$5:$H$10000)</f>
        <v>0</v>
      </c>
    </row>
    <row r="1248" spans="1:26" ht="12.75" customHeight="1" x14ac:dyDescent="0.25">
      <c r="A1248" s="64">
        <v>89170</v>
      </c>
      <c r="B1248" s="81">
        <f>VLOOKUP(A1248,'[2]Pop commune'!$A$4:$G$3833,7,FALSE)</f>
        <v>50</v>
      </c>
      <c r="C1248" s="82">
        <f>VLOOKUP(A1248,'[2]Pop commune'!$A$4:$H$3833,5,FALSE)</f>
        <v>32</v>
      </c>
      <c r="D1248" s="83">
        <f t="shared" si="39"/>
        <v>18</v>
      </c>
      <c r="E1248" s="83">
        <f>VLOOKUP(A1248,'[2]Pop commune'!$A$4:$G$3833,6,FALSE)</f>
        <v>18</v>
      </c>
      <c r="F1248" s="83">
        <f t="shared" si="40"/>
        <v>140</v>
      </c>
      <c r="G1248" s="83">
        <f>VLOOKUP(A1248,'[2]Pop commune'!$A$4:$G$3833,4,FALSE)</f>
        <v>140</v>
      </c>
      <c r="H1248" s="64">
        <v>89</v>
      </c>
      <c r="I1248" s="122">
        <v>890974041</v>
      </c>
      <c r="J1248" s="65" t="s">
        <v>2029</v>
      </c>
      <c r="K1248" s="121"/>
      <c r="L1248" s="103" t="s">
        <v>2023</v>
      </c>
      <c r="M1248" s="65" t="s">
        <v>220</v>
      </c>
      <c r="N1248" s="65" t="s">
        <v>662</v>
      </c>
      <c r="O1248" s="64">
        <v>890000409</v>
      </c>
      <c r="P1248" s="94" t="s">
        <v>424</v>
      </c>
      <c r="Q1248" s="90">
        <v>1</v>
      </c>
      <c r="X1248" s="65" t="s">
        <v>671</v>
      </c>
      <c r="Y1248" s="65">
        <f>SUMPRODUCT(('[2]Prog 89'!$C$5:$C$10000=A1248)*'[2]Prog 89'!$E$5:$F$10000)</f>
        <v>1</v>
      </c>
      <c r="Z1248" s="65">
        <f>SUMPRODUCT(('[2]Prog 89'!$C$5:$C$10000=A1248)*'[2]Prog 89'!$G$5:$H$10000)</f>
        <v>1</v>
      </c>
    </row>
    <row r="1249" spans="1:26" ht="12.75" customHeight="1" x14ac:dyDescent="0.25">
      <c r="A1249" s="64">
        <v>89176</v>
      </c>
      <c r="B1249" s="81">
        <f>VLOOKUP(A1249,'[2]Pop commune'!$A$4:$G$3833,7,FALSE)</f>
        <v>51.636363636363839</v>
      </c>
      <c r="C1249" s="82">
        <f>VLOOKUP(A1249,'[2]Pop commune'!$A$4:$H$3833,5,FALSE)</f>
        <v>22.590909090909179</v>
      </c>
      <c r="D1249" s="83">
        <f t="shared" si="39"/>
        <v>29.04545454545466</v>
      </c>
      <c r="E1249" s="83">
        <f>VLOOKUP(A1249,'[2]Pop commune'!$A$4:$G$3833,6,FALSE)</f>
        <v>29.04545454545466</v>
      </c>
      <c r="F1249" s="83">
        <f t="shared" si="40"/>
        <v>142.00000000000057</v>
      </c>
      <c r="G1249" s="83">
        <f>VLOOKUP(A1249,'[2]Pop commune'!$A$4:$G$3833,4,FALSE)</f>
        <v>142.00000000000057</v>
      </c>
      <c r="H1249" s="64">
        <v>89</v>
      </c>
      <c r="I1249" s="122">
        <v>890974041</v>
      </c>
      <c r="J1249" s="65" t="s">
        <v>2030</v>
      </c>
      <c r="K1249" s="121"/>
      <c r="L1249" s="103" t="s">
        <v>2023</v>
      </c>
      <c r="M1249" s="65" t="s">
        <v>220</v>
      </c>
      <c r="N1249" s="65" t="s">
        <v>662</v>
      </c>
      <c r="O1249" s="64">
        <v>890000409</v>
      </c>
      <c r="P1249" s="94" t="s">
        <v>424</v>
      </c>
      <c r="Q1249" s="90">
        <v>1</v>
      </c>
      <c r="X1249" s="65" t="s">
        <v>671</v>
      </c>
      <c r="Y1249" s="65">
        <f>SUMPRODUCT(('[2]Prog 89'!$C$5:$C$10000=A1249)*'[2]Prog 89'!$E$5:$F$10000)</f>
        <v>2</v>
      </c>
      <c r="Z1249" s="65">
        <f>SUMPRODUCT(('[2]Prog 89'!$C$5:$C$10000=A1249)*'[2]Prog 89'!$G$5:$H$10000)</f>
        <v>3</v>
      </c>
    </row>
    <row r="1250" spans="1:26" ht="12.75" customHeight="1" x14ac:dyDescent="0.25">
      <c r="A1250" s="64">
        <v>89188</v>
      </c>
      <c r="B1250" s="81">
        <f>VLOOKUP(A1250,'[2]Pop commune'!$A$4:$G$3833,7,FALSE)</f>
        <v>49.19786096256685</v>
      </c>
      <c r="C1250" s="82">
        <f>VLOOKUP(A1250,'[2]Pop commune'!$A$4:$H$3833,5,FALSE)</f>
        <v>34.438502673796798</v>
      </c>
      <c r="D1250" s="83">
        <f t="shared" si="39"/>
        <v>14.759358288770056</v>
      </c>
      <c r="E1250" s="83">
        <f>VLOOKUP(A1250,'[2]Pop commune'!$A$4:$G$3833,6,FALSE)</f>
        <v>14.759358288770056</v>
      </c>
      <c r="F1250" s="83">
        <f t="shared" si="40"/>
        <v>184</v>
      </c>
      <c r="G1250" s="83">
        <f>VLOOKUP(A1250,'[2]Pop commune'!$A$4:$G$3833,4,FALSE)</f>
        <v>184</v>
      </c>
      <c r="H1250" s="64">
        <v>89</v>
      </c>
      <c r="I1250" s="122">
        <v>890974041</v>
      </c>
      <c r="J1250" s="65" t="s">
        <v>2031</v>
      </c>
      <c r="K1250" s="121"/>
      <c r="L1250" s="103" t="s">
        <v>2020</v>
      </c>
      <c r="M1250" s="65" t="s">
        <v>220</v>
      </c>
      <c r="N1250" s="65" t="s">
        <v>662</v>
      </c>
      <c r="O1250" s="64">
        <v>890000409</v>
      </c>
      <c r="P1250" s="94" t="s">
        <v>424</v>
      </c>
      <c r="Q1250" s="90">
        <v>1</v>
      </c>
      <c r="X1250" s="65" t="s">
        <v>671</v>
      </c>
      <c r="Y1250" s="65">
        <f>SUMPRODUCT(('[2]Prog 89'!$C$5:$C$10000=A1250)*'[2]Prog 89'!$E$5:$F$10000)</f>
        <v>1</v>
      </c>
      <c r="Z1250" s="65">
        <f>SUMPRODUCT(('[2]Prog 89'!$C$5:$C$10000=A1250)*'[2]Prog 89'!$G$5:$H$10000)</f>
        <v>1</v>
      </c>
    </row>
    <row r="1251" spans="1:26" ht="12.75" customHeight="1" x14ac:dyDescent="0.25">
      <c r="A1251" s="64">
        <v>89190</v>
      </c>
      <c r="B1251" s="81">
        <f>VLOOKUP(A1251,'[2]Pop commune'!$A$4:$G$3833,7,FALSE)</f>
        <v>46.74026568098926</v>
      </c>
      <c r="C1251" s="82">
        <f>VLOOKUP(A1251,'[2]Pop commune'!$A$4:$H$3833,5,FALSE)</f>
        <v>25.858035221146647</v>
      </c>
      <c r="D1251" s="83">
        <f t="shared" si="39"/>
        <v>20.882230459842614</v>
      </c>
      <c r="E1251" s="83">
        <f>VLOOKUP(A1251,'[2]Pop commune'!$A$4:$G$3833,6,FALSE)</f>
        <v>20.882230459842614</v>
      </c>
      <c r="F1251" s="83">
        <f t="shared" si="40"/>
        <v>178</v>
      </c>
      <c r="G1251" s="83">
        <f>VLOOKUP(A1251,'[2]Pop commune'!$A$4:$G$3833,4,FALSE)</f>
        <v>178</v>
      </c>
      <c r="H1251" s="64">
        <v>89</v>
      </c>
      <c r="I1251" s="122">
        <v>890974041</v>
      </c>
      <c r="J1251" s="65" t="s">
        <v>2032</v>
      </c>
      <c r="K1251" s="121"/>
      <c r="L1251" s="103" t="s">
        <v>2023</v>
      </c>
      <c r="M1251" s="65" t="s">
        <v>220</v>
      </c>
      <c r="N1251" s="65" t="s">
        <v>662</v>
      </c>
      <c r="O1251" s="64">
        <v>890000409</v>
      </c>
      <c r="P1251" s="94" t="s">
        <v>424</v>
      </c>
      <c r="Q1251" s="90">
        <v>1</v>
      </c>
      <c r="X1251" s="65" t="s">
        <v>671</v>
      </c>
      <c r="Y1251" s="65">
        <f>SUMPRODUCT(('[2]Prog 89'!$C$5:$C$10000=A1251)*'[2]Prog 89'!$E$5:$F$10000)</f>
        <v>0</v>
      </c>
      <c r="Z1251" s="65">
        <f>SUMPRODUCT(('[2]Prog 89'!$C$5:$C$10000=A1251)*'[2]Prog 89'!$G$5:$H$10000)</f>
        <v>0</v>
      </c>
    </row>
    <row r="1252" spans="1:26" ht="12.75" customHeight="1" x14ac:dyDescent="0.25">
      <c r="A1252" s="64">
        <v>89203</v>
      </c>
      <c r="B1252" s="81">
        <f>VLOOKUP(A1252,'[2]Pop commune'!$A$4:$G$3833,7,FALSE)</f>
        <v>51.567567567567565</v>
      </c>
      <c r="C1252" s="82">
        <f>VLOOKUP(A1252,'[2]Pop commune'!$A$4:$H$3833,5,FALSE)</f>
        <v>28.216216216216218</v>
      </c>
      <c r="D1252" s="83">
        <f t="shared" si="39"/>
        <v>23.351351351351351</v>
      </c>
      <c r="E1252" s="83">
        <f>VLOOKUP(A1252,'[2]Pop commune'!$A$4:$G$3833,6,FALSE)</f>
        <v>23.351351351351351</v>
      </c>
      <c r="F1252" s="83">
        <f t="shared" si="40"/>
        <v>180</v>
      </c>
      <c r="G1252" s="83">
        <f>VLOOKUP(A1252,'[2]Pop commune'!$A$4:$G$3833,4,FALSE)</f>
        <v>180</v>
      </c>
      <c r="H1252" s="64">
        <v>89</v>
      </c>
      <c r="I1252" s="122">
        <v>890974041</v>
      </c>
      <c r="J1252" s="65" t="s">
        <v>2033</v>
      </c>
      <c r="K1252" s="121"/>
      <c r="L1252" s="103" t="s">
        <v>2020</v>
      </c>
      <c r="M1252" s="65" t="s">
        <v>220</v>
      </c>
      <c r="N1252" s="65" t="s">
        <v>662</v>
      </c>
      <c r="O1252" s="64">
        <v>890000409</v>
      </c>
      <c r="P1252" s="94" t="s">
        <v>424</v>
      </c>
      <c r="Q1252" s="90">
        <v>1</v>
      </c>
      <c r="X1252" s="65" t="s">
        <v>671</v>
      </c>
      <c r="Y1252" s="65">
        <f>SUMPRODUCT(('[2]Prog 89'!$C$5:$C$10000=A1252)*'[2]Prog 89'!$E$5:$F$10000)</f>
        <v>0</v>
      </c>
      <c r="Z1252" s="65">
        <f>SUMPRODUCT(('[2]Prog 89'!$C$5:$C$10000=A1252)*'[2]Prog 89'!$G$5:$H$10000)</f>
        <v>2</v>
      </c>
    </row>
    <row r="1253" spans="1:26" ht="12.75" customHeight="1" x14ac:dyDescent="0.25">
      <c r="A1253" s="64">
        <v>89232</v>
      </c>
      <c r="B1253" s="81">
        <f>VLOOKUP(A1253,'[2]Pop commune'!$A$4:$G$3833,7,FALSE)</f>
        <v>61.164983164983198</v>
      </c>
      <c r="C1253" s="82">
        <f>VLOOKUP(A1253,'[2]Pop commune'!$A$4:$H$3833,5,FALSE)</f>
        <v>37.488215488215509</v>
      </c>
      <c r="D1253" s="83">
        <f t="shared" si="39"/>
        <v>23.676767676767689</v>
      </c>
      <c r="E1253" s="83">
        <f>VLOOKUP(A1253,'[2]Pop commune'!$A$4:$G$3833,6,FALSE)</f>
        <v>23.676767676767689</v>
      </c>
      <c r="F1253" s="83">
        <f t="shared" si="40"/>
        <v>293</v>
      </c>
      <c r="G1253" s="83">
        <f>VLOOKUP(A1253,'[2]Pop commune'!$A$4:$G$3833,4,FALSE)</f>
        <v>293</v>
      </c>
      <c r="H1253" s="64">
        <v>89</v>
      </c>
      <c r="I1253" s="122">
        <v>890974041</v>
      </c>
      <c r="J1253" s="65" t="s">
        <v>2034</v>
      </c>
      <c r="K1253" s="121"/>
      <c r="L1253" s="103" t="s">
        <v>2020</v>
      </c>
      <c r="M1253" s="65" t="s">
        <v>220</v>
      </c>
      <c r="N1253" s="65" t="s">
        <v>662</v>
      </c>
      <c r="O1253" s="64">
        <v>890000409</v>
      </c>
      <c r="P1253" s="94" t="s">
        <v>424</v>
      </c>
      <c r="Q1253" s="90">
        <v>1</v>
      </c>
      <c r="X1253" s="65" t="s">
        <v>671</v>
      </c>
      <c r="Y1253" s="65">
        <f>SUMPRODUCT(('[2]Prog 89'!$C$5:$C$10000=A1253)*'[2]Prog 89'!$E$5:$F$10000)</f>
        <v>0</v>
      </c>
      <c r="Z1253" s="65">
        <f>SUMPRODUCT(('[2]Prog 89'!$C$5:$C$10000=A1253)*'[2]Prog 89'!$G$5:$H$10000)</f>
        <v>7</v>
      </c>
    </row>
    <row r="1254" spans="1:26" ht="12.75" customHeight="1" x14ac:dyDescent="0.25">
      <c r="A1254" s="64">
        <v>89235</v>
      </c>
      <c r="B1254" s="81">
        <f>VLOOKUP(A1254,'[2]Pop commune'!$A$4:$G$3833,7,FALSE)</f>
        <v>238</v>
      </c>
      <c r="C1254" s="82">
        <f>VLOOKUP(A1254,'[2]Pop commune'!$A$4:$H$3833,5,FALSE)</f>
        <v>149</v>
      </c>
      <c r="D1254" s="83">
        <f t="shared" si="39"/>
        <v>89</v>
      </c>
      <c r="E1254" s="83">
        <f>VLOOKUP(A1254,'[2]Pop commune'!$A$4:$G$3833,6,FALSE)</f>
        <v>89</v>
      </c>
      <c r="F1254" s="83">
        <f t="shared" si="40"/>
        <v>860</v>
      </c>
      <c r="G1254" s="83">
        <f>VLOOKUP(A1254,'[2]Pop commune'!$A$4:$G$3833,4,FALSE)</f>
        <v>860</v>
      </c>
      <c r="H1254" s="64">
        <v>89</v>
      </c>
      <c r="I1254" s="122">
        <v>890974041</v>
      </c>
      <c r="J1254" s="65" t="s">
        <v>2035</v>
      </c>
      <c r="K1254" s="121"/>
      <c r="L1254" s="103" t="s">
        <v>2020</v>
      </c>
      <c r="M1254" s="65" t="s">
        <v>220</v>
      </c>
      <c r="N1254" s="65" t="s">
        <v>662</v>
      </c>
      <c r="O1254" s="64">
        <v>890000409</v>
      </c>
      <c r="P1254" s="94" t="s">
        <v>424</v>
      </c>
      <c r="Q1254" s="90">
        <v>1</v>
      </c>
      <c r="X1254" s="65" t="s">
        <v>671</v>
      </c>
      <c r="Y1254" s="65">
        <f>SUMPRODUCT(('[2]Prog 89'!$C$5:$C$10000=A1254)*'[2]Prog 89'!$E$5:$F$10000)</f>
        <v>1</v>
      </c>
      <c r="Z1254" s="65">
        <f>SUMPRODUCT(('[2]Prog 89'!$C$5:$C$10000=A1254)*'[2]Prog 89'!$G$5:$H$10000)</f>
        <v>11</v>
      </c>
    </row>
    <row r="1255" spans="1:26" ht="12.75" customHeight="1" x14ac:dyDescent="0.25">
      <c r="A1255" s="64">
        <v>89248</v>
      </c>
      <c r="B1255" s="81">
        <f>VLOOKUP(A1255,'[2]Pop commune'!$A$4:$G$3833,7,FALSE)</f>
        <v>15.885245901639347</v>
      </c>
      <c r="C1255" s="82">
        <f>VLOOKUP(A1255,'[2]Pop commune'!$A$4:$H$3833,5,FALSE)</f>
        <v>7.4754098360655759</v>
      </c>
      <c r="D1255" s="83">
        <f t="shared" si="39"/>
        <v>8.4098360655737725</v>
      </c>
      <c r="E1255" s="83">
        <f>VLOOKUP(A1255,'[2]Pop commune'!$A$4:$G$3833,6,FALSE)</f>
        <v>8.4098360655737725</v>
      </c>
      <c r="F1255" s="83">
        <f t="shared" si="40"/>
        <v>57</v>
      </c>
      <c r="G1255" s="83">
        <f>VLOOKUP(A1255,'[2]Pop commune'!$A$4:$G$3833,4,FALSE)</f>
        <v>57</v>
      </c>
      <c r="H1255" s="64">
        <v>89</v>
      </c>
      <c r="I1255" s="122">
        <v>890974041</v>
      </c>
      <c r="J1255" s="65" t="s">
        <v>2036</v>
      </c>
      <c r="K1255" s="121"/>
      <c r="L1255" s="103" t="s">
        <v>2020</v>
      </c>
      <c r="M1255" s="65" t="s">
        <v>220</v>
      </c>
      <c r="N1255" s="65" t="s">
        <v>662</v>
      </c>
      <c r="O1255" s="64">
        <v>890000409</v>
      </c>
      <c r="P1255" s="94" t="s">
        <v>424</v>
      </c>
      <c r="Q1255" s="90">
        <v>1</v>
      </c>
      <c r="X1255" s="65" t="s">
        <v>671</v>
      </c>
      <c r="Y1255" s="65">
        <f>SUMPRODUCT(('[2]Prog 89'!$C$5:$C$10000=A1255)*'[2]Prog 89'!$E$5:$F$10000)</f>
        <v>0</v>
      </c>
      <c r="Z1255" s="65">
        <f>SUMPRODUCT(('[2]Prog 89'!$C$5:$C$10000=A1255)*'[2]Prog 89'!$G$5:$H$10000)</f>
        <v>0</v>
      </c>
    </row>
    <row r="1256" spans="1:26" ht="12.75" customHeight="1" x14ac:dyDescent="0.25">
      <c r="A1256" s="64">
        <v>89266</v>
      </c>
      <c r="B1256" s="81">
        <f>VLOOKUP(A1256,'[2]Pop commune'!$A$4:$G$3833,7,FALSE)</f>
        <v>120</v>
      </c>
      <c r="C1256" s="82">
        <f>VLOOKUP(A1256,'[2]Pop commune'!$A$4:$H$3833,5,FALSE)</f>
        <v>75</v>
      </c>
      <c r="D1256" s="83">
        <f t="shared" si="39"/>
        <v>45</v>
      </c>
      <c r="E1256" s="83">
        <f>VLOOKUP(A1256,'[2]Pop commune'!$A$4:$G$3833,6,FALSE)</f>
        <v>45</v>
      </c>
      <c r="F1256" s="83">
        <f t="shared" si="40"/>
        <v>279</v>
      </c>
      <c r="G1256" s="83">
        <f>VLOOKUP(A1256,'[2]Pop commune'!$A$4:$G$3833,4,FALSE)</f>
        <v>279</v>
      </c>
      <c r="H1256" s="64">
        <v>89</v>
      </c>
      <c r="I1256" s="122">
        <v>890974041</v>
      </c>
      <c r="J1256" s="65" t="s">
        <v>2037</v>
      </c>
      <c r="K1256" s="121"/>
      <c r="L1256" s="103" t="s">
        <v>2023</v>
      </c>
      <c r="M1256" s="65" t="s">
        <v>220</v>
      </c>
      <c r="N1256" s="65" t="s">
        <v>662</v>
      </c>
      <c r="O1256" s="64">
        <v>890000409</v>
      </c>
      <c r="P1256" s="94" t="s">
        <v>424</v>
      </c>
      <c r="Q1256" s="90">
        <v>1</v>
      </c>
      <c r="X1256" s="65" t="s">
        <v>671</v>
      </c>
      <c r="Y1256" s="65">
        <f>SUMPRODUCT(('[2]Prog 89'!$C$5:$C$10000=A1256)*'[2]Prog 89'!$E$5:$F$10000)</f>
        <v>1</v>
      </c>
      <c r="Z1256" s="65">
        <f>SUMPRODUCT(('[2]Prog 89'!$C$5:$C$10000=A1256)*'[2]Prog 89'!$G$5:$H$10000)</f>
        <v>9</v>
      </c>
    </row>
    <row r="1257" spans="1:26" ht="12.75" customHeight="1" x14ac:dyDescent="0.25">
      <c r="A1257" s="64">
        <v>89297</v>
      </c>
      <c r="B1257" s="81">
        <f>VLOOKUP(A1257,'[2]Pop commune'!$A$4:$G$3833,7,FALSE)</f>
        <v>50.215384615384799</v>
      </c>
      <c r="C1257" s="82">
        <f>VLOOKUP(A1257,'[2]Pop commune'!$A$4:$H$3833,5,FALSE)</f>
        <v>25.1076923076924</v>
      </c>
      <c r="D1257" s="83">
        <f t="shared" si="39"/>
        <v>25.1076923076924</v>
      </c>
      <c r="E1257" s="83">
        <f>VLOOKUP(A1257,'[2]Pop commune'!$A$4:$G$3833,6,FALSE)</f>
        <v>25.1076923076924</v>
      </c>
      <c r="F1257" s="83">
        <f t="shared" si="40"/>
        <v>136.00000000000051</v>
      </c>
      <c r="G1257" s="83">
        <f>VLOOKUP(A1257,'[2]Pop commune'!$A$4:$G$3833,4,FALSE)</f>
        <v>136.00000000000051</v>
      </c>
      <c r="H1257" s="64">
        <v>89</v>
      </c>
      <c r="I1257" s="122">
        <v>890974041</v>
      </c>
      <c r="J1257" s="65" t="s">
        <v>2038</v>
      </c>
      <c r="K1257" s="121"/>
      <c r="L1257" s="103" t="s">
        <v>2023</v>
      </c>
      <c r="M1257" s="65" t="s">
        <v>220</v>
      </c>
      <c r="N1257" s="65" t="s">
        <v>662</v>
      </c>
      <c r="O1257" s="64">
        <v>890000409</v>
      </c>
      <c r="P1257" s="94" t="s">
        <v>424</v>
      </c>
      <c r="Q1257" s="90">
        <v>1</v>
      </c>
      <c r="X1257" s="65" t="s">
        <v>671</v>
      </c>
      <c r="Y1257" s="65">
        <f>SUMPRODUCT(('[2]Prog 89'!$C$5:$C$10000=A1257)*'[2]Prog 89'!$E$5:$F$10000)</f>
        <v>0</v>
      </c>
      <c r="Z1257" s="65">
        <f>SUMPRODUCT(('[2]Prog 89'!$C$5:$C$10000=A1257)*'[2]Prog 89'!$G$5:$H$10000)</f>
        <v>2</v>
      </c>
    </row>
    <row r="1258" spans="1:26" ht="12.75" customHeight="1" x14ac:dyDescent="0.25">
      <c r="A1258" s="64">
        <v>89306</v>
      </c>
      <c r="B1258" s="81">
        <f>VLOOKUP(A1258,'[2]Pop commune'!$A$4:$G$3833,7,FALSE)</f>
        <v>128.03007518796994</v>
      </c>
      <c r="C1258" s="82">
        <f>VLOOKUP(A1258,'[2]Pop commune'!$A$4:$H$3833,5,FALSE)</f>
        <v>97.263157894736864</v>
      </c>
      <c r="D1258" s="83">
        <f t="shared" si="39"/>
        <v>30.766917293233085</v>
      </c>
      <c r="E1258" s="83">
        <f>VLOOKUP(A1258,'[2]Pop commune'!$A$4:$G$3833,6,FALSE)</f>
        <v>30.766917293233085</v>
      </c>
      <c r="F1258" s="83">
        <f t="shared" si="40"/>
        <v>396</v>
      </c>
      <c r="G1258" s="83">
        <f>VLOOKUP(A1258,'[2]Pop commune'!$A$4:$G$3833,4,FALSE)</f>
        <v>396</v>
      </c>
      <c r="H1258" s="64">
        <v>89</v>
      </c>
      <c r="I1258" s="122">
        <v>890974041</v>
      </c>
      <c r="J1258" s="65" t="s">
        <v>2039</v>
      </c>
      <c r="K1258" s="121"/>
      <c r="L1258" s="103" t="s">
        <v>2020</v>
      </c>
      <c r="M1258" s="65" t="s">
        <v>220</v>
      </c>
      <c r="N1258" s="65" t="s">
        <v>662</v>
      </c>
      <c r="O1258" s="64">
        <v>890000409</v>
      </c>
      <c r="P1258" s="94" t="s">
        <v>424</v>
      </c>
      <c r="Q1258" s="90">
        <v>1</v>
      </c>
      <c r="X1258" s="65" t="s">
        <v>671</v>
      </c>
      <c r="Y1258" s="65">
        <f>SUMPRODUCT(('[2]Prog 89'!$C$5:$C$10000=A1258)*'[2]Prog 89'!$E$5:$F$10000)</f>
        <v>0</v>
      </c>
      <c r="Z1258" s="65">
        <f>SUMPRODUCT(('[2]Prog 89'!$C$5:$C$10000=A1258)*'[2]Prog 89'!$G$5:$H$10000)</f>
        <v>4</v>
      </c>
    </row>
    <row r="1259" spans="1:26" ht="12.75" customHeight="1" x14ac:dyDescent="0.25">
      <c r="A1259" s="64">
        <v>89351</v>
      </c>
      <c r="B1259" s="81">
        <f>VLOOKUP(A1259,'[2]Pop commune'!$A$4:$G$3833,7,FALSE)</f>
        <v>109.09032258064514</v>
      </c>
      <c r="C1259" s="82">
        <f>VLOOKUP(A1259,'[2]Pop commune'!$A$4:$H$3833,5,FALSE)</f>
        <v>58.967741935483858</v>
      </c>
      <c r="D1259" s="83">
        <f t="shared" si="39"/>
        <v>50.122580645161285</v>
      </c>
      <c r="E1259" s="83">
        <f>VLOOKUP(A1259,'[2]Pop commune'!$A$4:$G$3833,6,FALSE)</f>
        <v>50.122580645161285</v>
      </c>
      <c r="F1259" s="83">
        <f t="shared" si="40"/>
        <v>457</v>
      </c>
      <c r="G1259" s="83">
        <f>VLOOKUP(A1259,'[2]Pop commune'!$A$4:$G$3833,4,FALSE)</f>
        <v>457</v>
      </c>
      <c r="H1259" s="64">
        <v>89</v>
      </c>
      <c r="I1259" s="122">
        <v>890974041</v>
      </c>
      <c r="J1259" s="65" t="s">
        <v>2040</v>
      </c>
      <c r="K1259" s="121"/>
      <c r="L1259" s="103" t="s">
        <v>2041</v>
      </c>
      <c r="M1259" s="65" t="s">
        <v>220</v>
      </c>
      <c r="N1259" s="65" t="s">
        <v>662</v>
      </c>
      <c r="O1259" s="64">
        <v>890000409</v>
      </c>
      <c r="P1259" s="94" t="s">
        <v>424</v>
      </c>
      <c r="Q1259" s="90">
        <v>1</v>
      </c>
      <c r="X1259" s="65" t="s">
        <v>671</v>
      </c>
      <c r="Y1259" s="65">
        <f>SUMPRODUCT(('[2]Prog 89'!$C$5:$C$10000=A1259)*'[2]Prog 89'!$E$5:$F$10000)</f>
        <v>0</v>
      </c>
      <c r="Z1259" s="65">
        <f>SUMPRODUCT(('[2]Prog 89'!$C$5:$C$10000=A1259)*'[2]Prog 89'!$G$5:$H$10000)</f>
        <v>3</v>
      </c>
    </row>
    <row r="1260" spans="1:26" ht="12.75" customHeight="1" x14ac:dyDescent="0.25">
      <c r="A1260" s="64">
        <v>89364</v>
      </c>
      <c r="B1260" s="81">
        <f>VLOOKUP(A1260,'[2]Pop commune'!$A$4:$G$3833,7,FALSE)</f>
        <v>136.09375</v>
      </c>
      <c r="C1260" s="82">
        <f>VLOOKUP(A1260,'[2]Pop commune'!$A$4:$H$3833,5,FALSE)</f>
        <v>86.890625</v>
      </c>
      <c r="D1260" s="83">
        <f t="shared" si="39"/>
        <v>49.203125</v>
      </c>
      <c r="E1260" s="83">
        <f>VLOOKUP(A1260,'[2]Pop commune'!$A$4:$G$3833,6,FALSE)</f>
        <v>49.203125</v>
      </c>
      <c r="F1260" s="83">
        <f t="shared" si="40"/>
        <v>335</v>
      </c>
      <c r="G1260" s="83">
        <f>VLOOKUP(A1260,'[2]Pop commune'!$A$4:$G$3833,4,FALSE)</f>
        <v>335</v>
      </c>
      <c r="H1260" s="64">
        <v>89</v>
      </c>
      <c r="I1260" s="122">
        <v>890974041</v>
      </c>
      <c r="J1260" s="65" t="s">
        <v>1455</v>
      </c>
      <c r="K1260" s="121"/>
      <c r="L1260" s="103" t="s">
        <v>2023</v>
      </c>
      <c r="M1260" s="65" t="s">
        <v>220</v>
      </c>
      <c r="N1260" s="65" t="s">
        <v>662</v>
      </c>
      <c r="O1260" s="64">
        <v>890000409</v>
      </c>
      <c r="P1260" s="94" t="s">
        <v>424</v>
      </c>
      <c r="Q1260" s="90">
        <v>1</v>
      </c>
      <c r="X1260" s="65" t="s">
        <v>671</v>
      </c>
      <c r="Y1260" s="65">
        <f>SUMPRODUCT(('[2]Prog 89'!$C$5:$C$10000=A1260)*'[2]Prog 89'!$E$5:$F$10000)</f>
        <v>1</v>
      </c>
      <c r="Z1260" s="65">
        <f>SUMPRODUCT(('[2]Prog 89'!$C$5:$C$10000=A1260)*'[2]Prog 89'!$G$5:$H$10000)</f>
        <v>9</v>
      </c>
    </row>
    <row r="1261" spans="1:26" ht="12.75" customHeight="1" x14ac:dyDescent="0.25">
      <c r="A1261" s="64">
        <v>89378</v>
      </c>
      <c r="B1261" s="81">
        <f>VLOOKUP(A1261,'[2]Pop commune'!$A$4:$G$3833,7,FALSE)</f>
        <v>208.10818307905762</v>
      </c>
      <c r="C1261" s="82">
        <f>VLOOKUP(A1261,'[2]Pop commune'!$A$4:$H$3833,5,FALSE)</f>
        <v>146.4077669902918</v>
      </c>
      <c r="D1261" s="83">
        <f t="shared" si="39"/>
        <v>61.700416088765827</v>
      </c>
      <c r="E1261" s="83">
        <f>VLOOKUP(A1261,'[2]Pop commune'!$A$4:$G$3833,6,FALSE)</f>
        <v>61.700416088765827</v>
      </c>
      <c r="F1261" s="83">
        <f t="shared" si="40"/>
        <v>754.00000000000273</v>
      </c>
      <c r="G1261" s="83">
        <f>VLOOKUP(A1261,'[2]Pop commune'!$A$4:$G$3833,4,FALSE)</f>
        <v>754.00000000000273</v>
      </c>
      <c r="H1261" s="64">
        <v>89</v>
      </c>
      <c r="I1261" s="122">
        <v>890974041</v>
      </c>
      <c r="J1261" s="65" t="s">
        <v>2042</v>
      </c>
      <c r="K1261" s="121"/>
      <c r="L1261" s="103" t="s">
        <v>2020</v>
      </c>
      <c r="M1261" s="65" t="s">
        <v>220</v>
      </c>
      <c r="N1261" s="65" t="s">
        <v>662</v>
      </c>
      <c r="O1261" s="64">
        <v>890000409</v>
      </c>
      <c r="P1261" s="94" t="s">
        <v>424</v>
      </c>
      <c r="Q1261" s="90">
        <v>1</v>
      </c>
      <c r="X1261" s="65" t="s">
        <v>671</v>
      </c>
      <c r="Y1261" s="65">
        <f>SUMPRODUCT(('[2]Prog 89'!$C$5:$C$10000=A1261)*'[2]Prog 89'!$E$5:$F$10000)</f>
        <v>2</v>
      </c>
      <c r="Z1261" s="65">
        <f>SUMPRODUCT(('[2]Prog 89'!$C$5:$C$10000=A1261)*'[2]Prog 89'!$G$5:$H$10000)</f>
        <v>9</v>
      </c>
    </row>
    <row r="1262" spans="1:26" ht="12.75" customHeight="1" x14ac:dyDescent="0.25">
      <c r="A1262" s="64">
        <v>89392</v>
      </c>
      <c r="B1262" s="81">
        <f>VLOOKUP(A1262,'[2]Pop commune'!$A$4:$G$3833,7,FALSE)</f>
        <v>86.25572519084001</v>
      </c>
      <c r="C1262" s="82">
        <f>VLOOKUP(A1262,'[2]Pop commune'!$A$4:$H$3833,5,FALSE)</f>
        <v>62.828244274809393</v>
      </c>
      <c r="D1262" s="83">
        <f t="shared" si="39"/>
        <v>23.427480916030621</v>
      </c>
      <c r="E1262" s="83">
        <f>VLOOKUP(A1262,'[2]Pop commune'!$A$4:$G$3833,6,FALSE)</f>
        <v>23.427480916030621</v>
      </c>
      <c r="F1262" s="83">
        <f t="shared" si="40"/>
        <v>279.00000000000102</v>
      </c>
      <c r="G1262" s="83">
        <f>VLOOKUP(A1262,'[2]Pop commune'!$A$4:$G$3833,4,FALSE)</f>
        <v>279.00000000000102</v>
      </c>
      <c r="H1262" s="64">
        <v>89</v>
      </c>
      <c r="I1262" s="122">
        <v>890974041</v>
      </c>
      <c r="J1262" s="65" t="s">
        <v>2043</v>
      </c>
      <c r="K1262" s="121"/>
      <c r="L1262" s="103" t="s">
        <v>2020</v>
      </c>
      <c r="M1262" s="65" t="s">
        <v>220</v>
      </c>
      <c r="N1262" s="65" t="s">
        <v>662</v>
      </c>
      <c r="O1262" s="64">
        <v>890000409</v>
      </c>
      <c r="P1262" s="94" t="s">
        <v>424</v>
      </c>
      <c r="Q1262" s="90">
        <v>1</v>
      </c>
      <c r="X1262" s="65" t="s">
        <v>671</v>
      </c>
      <c r="Y1262" s="65">
        <f>SUMPRODUCT(('[2]Prog 89'!$C$5:$C$10000=A1262)*'[2]Prog 89'!$E$5:$F$10000)</f>
        <v>1</v>
      </c>
      <c r="Z1262" s="65">
        <f>SUMPRODUCT(('[2]Prog 89'!$C$5:$C$10000=A1262)*'[2]Prog 89'!$G$5:$H$10000)</f>
        <v>4</v>
      </c>
    </row>
    <row r="1263" spans="1:26" ht="12.75" customHeight="1" x14ac:dyDescent="0.25">
      <c r="A1263" s="64">
        <v>89409</v>
      </c>
      <c r="B1263" s="81">
        <f>VLOOKUP(A1263,'[2]Pop commune'!$A$4:$G$3833,7,FALSE)</f>
        <v>27.428571428571537</v>
      </c>
      <c r="C1263" s="82">
        <f>VLOOKUP(A1263,'[2]Pop commune'!$A$4:$H$3833,5,FALSE)</f>
        <v>19.301587301587379</v>
      </c>
      <c r="D1263" s="83">
        <f t="shared" si="39"/>
        <v>8.1269841269841603</v>
      </c>
      <c r="E1263" s="83">
        <f>VLOOKUP(A1263,'[2]Pop commune'!$A$4:$G$3833,6,FALSE)</f>
        <v>8.1269841269841603</v>
      </c>
      <c r="F1263" s="83">
        <f t="shared" si="40"/>
        <v>64.000000000000256</v>
      </c>
      <c r="G1263" s="83">
        <f>VLOOKUP(A1263,'[2]Pop commune'!$A$4:$G$3833,4,FALSE)</f>
        <v>64.000000000000256</v>
      </c>
      <c r="H1263" s="64">
        <v>89</v>
      </c>
      <c r="I1263" s="122">
        <v>890974041</v>
      </c>
      <c r="J1263" s="65" t="s">
        <v>2044</v>
      </c>
      <c r="K1263" s="121"/>
      <c r="L1263" s="103" t="s">
        <v>2023</v>
      </c>
      <c r="M1263" s="65" t="s">
        <v>220</v>
      </c>
      <c r="N1263" s="65" t="s">
        <v>662</v>
      </c>
      <c r="O1263" s="64">
        <v>890000409</v>
      </c>
      <c r="P1263" s="94" t="s">
        <v>424</v>
      </c>
      <c r="Q1263" s="90">
        <v>1</v>
      </c>
      <c r="X1263" s="65" t="s">
        <v>671</v>
      </c>
      <c r="Y1263" s="65">
        <f>SUMPRODUCT(('[2]Prog 89'!$C$5:$C$10000=A1263)*'[2]Prog 89'!$E$5:$F$10000)</f>
        <v>0</v>
      </c>
      <c r="Z1263" s="65">
        <f>SUMPRODUCT(('[2]Prog 89'!$C$5:$C$10000=A1263)*'[2]Prog 89'!$G$5:$H$10000)</f>
        <v>3</v>
      </c>
    </row>
    <row r="1264" spans="1:26" ht="12.75" customHeight="1" x14ac:dyDescent="0.25">
      <c r="A1264" s="64">
        <v>89410</v>
      </c>
      <c r="B1264" s="81">
        <f>VLOOKUP(A1264,'[2]Pop commune'!$A$4:$G$3833,7,FALSE)</f>
        <v>22.752688172043012</v>
      </c>
      <c r="C1264" s="82">
        <f>VLOOKUP(A1264,'[2]Pop commune'!$A$4:$H$3833,5,FALSE)</f>
        <v>15.827956989247312</v>
      </c>
      <c r="D1264" s="83">
        <f t="shared" si="39"/>
        <v>6.924731182795699</v>
      </c>
      <c r="E1264" s="83">
        <f>VLOOKUP(A1264,'[2]Pop commune'!$A$4:$G$3833,6,FALSE)</f>
        <v>6.924731182795699</v>
      </c>
      <c r="F1264" s="83">
        <f t="shared" si="40"/>
        <v>92</v>
      </c>
      <c r="G1264" s="83">
        <f>VLOOKUP(A1264,'[2]Pop commune'!$A$4:$G$3833,4,FALSE)</f>
        <v>92</v>
      </c>
      <c r="H1264" s="64">
        <v>89</v>
      </c>
      <c r="I1264" s="122">
        <v>890974041</v>
      </c>
      <c r="J1264" s="65" t="s">
        <v>2045</v>
      </c>
      <c r="K1264" s="121"/>
      <c r="L1264" s="103" t="s">
        <v>2020</v>
      </c>
      <c r="M1264" s="65" t="s">
        <v>220</v>
      </c>
      <c r="N1264" s="65" t="s">
        <v>662</v>
      </c>
      <c r="O1264" s="64">
        <v>890000409</v>
      </c>
      <c r="P1264" s="94" t="s">
        <v>424</v>
      </c>
      <c r="Q1264" s="90">
        <v>1</v>
      </c>
      <c r="X1264" s="65" t="s">
        <v>671</v>
      </c>
      <c r="Y1264" s="65">
        <f>SUMPRODUCT(('[2]Prog 89'!$C$5:$C$10000=A1264)*'[2]Prog 89'!$E$5:$F$10000)</f>
        <v>0</v>
      </c>
      <c r="Z1264" s="65">
        <f>SUMPRODUCT(('[2]Prog 89'!$C$5:$C$10000=A1264)*'[2]Prog 89'!$G$5:$H$10000)</f>
        <v>0</v>
      </c>
    </row>
    <row r="1265" spans="1:26" ht="12.75" customHeight="1" x14ac:dyDescent="0.25">
      <c r="A1265" s="64">
        <v>89415</v>
      </c>
      <c r="B1265" s="81">
        <f>VLOOKUP(A1265,'[2]Pop commune'!$A$4:$G$3833,7,FALSE)</f>
        <v>51.25</v>
      </c>
      <c r="C1265" s="82">
        <f>VLOOKUP(A1265,'[2]Pop commune'!$A$4:$H$3833,5,FALSE)</f>
        <v>29.725000000000001</v>
      </c>
      <c r="D1265" s="83">
        <f t="shared" si="39"/>
        <v>21.524999999999999</v>
      </c>
      <c r="E1265" s="83">
        <f>VLOOKUP(A1265,'[2]Pop commune'!$A$4:$G$3833,6,FALSE)</f>
        <v>21.524999999999999</v>
      </c>
      <c r="F1265" s="83">
        <f t="shared" si="40"/>
        <v>205</v>
      </c>
      <c r="G1265" s="83">
        <f>VLOOKUP(A1265,'[2]Pop commune'!$A$4:$G$3833,4,FALSE)</f>
        <v>205</v>
      </c>
      <c r="H1265" s="64">
        <v>89</v>
      </c>
      <c r="I1265" s="122">
        <v>890974041</v>
      </c>
      <c r="J1265" s="65" t="s">
        <v>2046</v>
      </c>
      <c r="K1265" s="121"/>
      <c r="L1265" s="103" t="s">
        <v>2020</v>
      </c>
      <c r="M1265" s="65" t="s">
        <v>220</v>
      </c>
      <c r="N1265" s="65" t="s">
        <v>662</v>
      </c>
      <c r="O1265" s="64">
        <v>890000409</v>
      </c>
      <c r="P1265" s="94" t="s">
        <v>424</v>
      </c>
      <c r="Q1265" s="90">
        <v>1</v>
      </c>
      <c r="X1265" s="65" t="s">
        <v>671</v>
      </c>
      <c r="Y1265" s="65">
        <f>SUMPRODUCT(('[2]Prog 89'!$C$5:$C$10000=A1265)*'[2]Prog 89'!$E$5:$F$10000)</f>
        <v>0</v>
      </c>
      <c r="Z1265" s="65">
        <f>SUMPRODUCT(('[2]Prog 89'!$C$5:$C$10000=A1265)*'[2]Prog 89'!$G$5:$H$10000)</f>
        <v>1</v>
      </c>
    </row>
    <row r="1266" spans="1:26" ht="12.75" customHeight="1" x14ac:dyDescent="0.25">
      <c r="A1266" s="64">
        <v>89433</v>
      </c>
      <c r="B1266" s="81">
        <f>VLOOKUP(A1266,'[2]Pop commune'!$A$4:$G$3833,7,FALSE)</f>
        <v>104</v>
      </c>
      <c r="C1266" s="82">
        <f>VLOOKUP(A1266,'[2]Pop commune'!$A$4:$H$3833,5,FALSE)</f>
        <v>66</v>
      </c>
      <c r="D1266" s="83">
        <f t="shared" si="39"/>
        <v>38</v>
      </c>
      <c r="E1266" s="83">
        <f>VLOOKUP(A1266,'[2]Pop commune'!$A$4:$G$3833,6,FALSE)</f>
        <v>38</v>
      </c>
      <c r="F1266" s="83">
        <f t="shared" si="40"/>
        <v>314</v>
      </c>
      <c r="G1266" s="83">
        <f>VLOOKUP(A1266,'[2]Pop commune'!$A$4:$G$3833,4,FALSE)</f>
        <v>314</v>
      </c>
      <c r="H1266" s="64">
        <v>89</v>
      </c>
      <c r="I1266" s="122">
        <v>890974041</v>
      </c>
      <c r="J1266" s="65" t="s">
        <v>2047</v>
      </c>
      <c r="K1266" s="121"/>
      <c r="L1266" s="103" t="s">
        <v>2020</v>
      </c>
      <c r="M1266" s="65" t="s">
        <v>220</v>
      </c>
      <c r="N1266" s="65" t="s">
        <v>662</v>
      </c>
      <c r="O1266" s="64">
        <v>890000409</v>
      </c>
      <c r="P1266" s="94" t="s">
        <v>424</v>
      </c>
      <c r="Q1266" s="90">
        <v>1</v>
      </c>
      <c r="X1266" s="65" t="s">
        <v>671</v>
      </c>
      <c r="Y1266" s="65">
        <f>SUMPRODUCT(('[2]Prog 89'!$C$5:$C$10000=A1266)*'[2]Prog 89'!$E$5:$F$10000)</f>
        <v>2</v>
      </c>
      <c r="Z1266" s="65">
        <f>SUMPRODUCT(('[2]Prog 89'!$C$5:$C$10000=A1266)*'[2]Prog 89'!$G$5:$H$10000)</f>
        <v>3</v>
      </c>
    </row>
    <row r="1267" spans="1:26" ht="12.75" customHeight="1" x14ac:dyDescent="0.25">
      <c r="A1267" s="64">
        <v>89446</v>
      </c>
      <c r="B1267" s="81">
        <f>VLOOKUP(A1267,'[2]Pop commune'!$A$4:$G$3833,7,FALSE)</f>
        <v>146.93892984017685</v>
      </c>
      <c r="C1267" s="82">
        <f>VLOOKUP(A1267,'[2]Pop commune'!$A$4:$H$3833,5,FALSE)</f>
        <v>82.986466031951906</v>
      </c>
      <c r="D1267" s="83">
        <f t="shared" si="39"/>
        <v>63.952463808224941</v>
      </c>
      <c r="E1267" s="83">
        <f>VLOOKUP(A1267,'[2]Pop commune'!$A$4:$G$3833,6,FALSE)</f>
        <v>63.952463808224941</v>
      </c>
      <c r="F1267" s="83">
        <f t="shared" si="40"/>
        <v>438</v>
      </c>
      <c r="G1267" s="83">
        <f>VLOOKUP(A1267,'[2]Pop commune'!$A$4:$G$3833,4,FALSE)</f>
        <v>438</v>
      </c>
      <c r="H1267" s="64">
        <v>89</v>
      </c>
      <c r="I1267" s="122">
        <v>890974041</v>
      </c>
      <c r="J1267" s="65" t="s">
        <v>2048</v>
      </c>
      <c r="K1267" s="121"/>
      <c r="L1267" s="103" t="s">
        <v>2023</v>
      </c>
      <c r="M1267" s="65" t="s">
        <v>220</v>
      </c>
      <c r="N1267" s="65" t="s">
        <v>662</v>
      </c>
      <c r="O1267" s="64">
        <v>890000409</v>
      </c>
      <c r="P1267" s="94" t="s">
        <v>424</v>
      </c>
      <c r="Q1267" s="90">
        <v>1</v>
      </c>
      <c r="X1267" s="65" t="s">
        <v>671</v>
      </c>
      <c r="Y1267" s="65">
        <f>SUMPRODUCT(('[2]Prog 89'!$C$5:$C$10000=A1267)*'[2]Prog 89'!$E$5:$F$10000)</f>
        <v>1</v>
      </c>
      <c r="Z1267" s="65">
        <f>SUMPRODUCT(('[2]Prog 89'!$C$5:$C$10000=A1267)*'[2]Prog 89'!$G$5:$H$10000)</f>
        <v>6</v>
      </c>
    </row>
    <row r="1268" spans="1:26" ht="12.75" customHeight="1" x14ac:dyDescent="0.25">
      <c r="A1268" s="64">
        <v>21038</v>
      </c>
      <c r="B1268" s="81">
        <f>VLOOKUP(A1268,'[2]Pop commune'!$A$4:$G$3833,7,FALSE)</f>
        <v>1909.8010246030226</v>
      </c>
      <c r="C1268" s="82">
        <f>VLOOKUP(A1268,'[2]Pop commune'!$A$4:$H$3833,5,FALSE)</f>
        <v>1090.0935671885295</v>
      </c>
      <c r="D1268" s="83">
        <f t="shared" si="39"/>
        <v>819.70745741449298</v>
      </c>
      <c r="E1268" s="83">
        <f>VLOOKUP(A1268,'[2]Pop commune'!$A$4:$G$3833,6,FALSE)</f>
        <v>819.70745741449298</v>
      </c>
      <c r="F1268" s="83">
        <f t="shared" si="40"/>
        <v>7818.9999999999864</v>
      </c>
      <c r="G1268" s="83">
        <f>VLOOKUP(A1268,'[2]Pop commune'!$A$4:$G$3833,4,FALSE)</f>
        <v>7818.9999999999864</v>
      </c>
      <c r="H1268" s="64">
        <v>21</v>
      </c>
      <c r="I1268" s="122">
        <v>210006359</v>
      </c>
      <c r="J1268" s="65" t="s">
        <v>2049</v>
      </c>
      <c r="K1268" s="65" t="s">
        <v>2049</v>
      </c>
      <c r="L1268" s="103" t="s">
        <v>2050</v>
      </c>
      <c r="M1268" s="65" t="s">
        <v>107</v>
      </c>
      <c r="N1268" s="65" t="s">
        <v>662</v>
      </c>
      <c r="O1268" s="64">
        <v>210780672</v>
      </c>
      <c r="P1268" s="94" t="s">
        <v>258</v>
      </c>
      <c r="Q1268" s="90">
        <v>1</v>
      </c>
      <c r="R1268" s="65">
        <v>16</v>
      </c>
      <c r="S1268" s="65">
        <v>16</v>
      </c>
      <c r="T1268" s="65">
        <v>1</v>
      </c>
      <c r="U1268" s="65">
        <v>1</v>
      </c>
      <c r="X1268" s="65" t="s">
        <v>671</v>
      </c>
      <c r="Y1268" s="65">
        <f>SUMPRODUCT(('[2]Prog 89'!$C$5:$C$10000=A1268)*'[2]Prog 89'!$E$5:$F$10000)</f>
        <v>0</v>
      </c>
      <c r="Z1268" s="65">
        <f>SUMPRODUCT(('[2]Prog 89'!$C$5:$C$10000=A1268)*'[2]Prog 89'!$G$5:$H$10000)</f>
        <v>0</v>
      </c>
    </row>
    <row r="1269" spans="1:26" ht="12.75" customHeight="1" x14ac:dyDescent="0.25">
      <c r="A1269" s="64">
        <v>89037</v>
      </c>
      <c r="B1269" s="81">
        <f>VLOOKUP(A1269,'[2]Pop commune'!$A$4:$G$3833,7,FALSE)</f>
        <v>131.77042801556399</v>
      </c>
      <c r="C1269" s="82">
        <f>VLOOKUP(A1269,'[2]Pop commune'!$A$4:$H$3833,5,FALSE)</f>
        <v>94.266536964980403</v>
      </c>
      <c r="D1269" s="83">
        <f t="shared" si="39"/>
        <v>37.503891050583597</v>
      </c>
      <c r="E1269" s="83">
        <f>VLOOKUP(A1269,'[2]Pop commune'!$A$4:$G$3833,6,FALSE)</f>
        <v>37.503891050583597</v>
      </c>
      <c r="F1269" s="83">
        <f t="shared" si="40"/>
        <v>520.9999999999992</v>
      </c>
      <c r="G1269" s="83">
        <f>VLOOKUP(A1269,'[2]Pop commune'!$A$4:$G$3833,4,FALSE)</f>
        <v>520.9999999999992</v>
      </c>
      <c r="H1269" s="64">
        <v>89</v>
      </c>
      <c r="I1269" s="122">
        <v>890972706</v>
      </c>
      <c r="J1269" s="65" t="s">
        <v>2051</v>
      </c>
      <c r="K1269" s="121" t="s">
        <v>4823</v>
      </c>
      <c r="L1269" s="103" t="s">
        <v>2052</v>
      </c>
      <c r="M1269" s="101" t="s">
        <v>2053</v>
      </c>
      <c r="N1269" s="65" t="s">
        <v>662</v>
      </c>
      <c r="O1269" s="64">
        <v>890000417</v>
      </c>
      <c r="P1269" s="94" t="s">
        <v>426</v>
      </c>
      <c r="Q1269" s="90">
        <v>1</v>
      </c>
      <c r="R1269" s="65">
        <v>38</v>
      </c>
      <c r="S1269" s="65">
        <v>38</v>
      </c>
      <c r="T1269" s="65">
        <v>2</v>
      </c>
      <c r="U1269" s="65">
        <v>2</v>
      </c>
      <c r="X1269" s="65" t="s">
        <v>671</v>
      </c>
      <c r="Y1269" s="65">
        <f>SUMPRODUCT(('[2]Prog 89'!$C$5:$C$10000=A1269)*'[2]Prog 89'!$E$5:$F$10000)</f>
        <v>0</v>
      </c>
      <c r="Z1269" s="65">
        <f>SUMPRODUCT(('[2]Prog 89'!$C$5:$C$10000=A1269)*'[2]Prog 89'!$G$5:$H$10000)</f>
        <v>5</v>
      </c>
    </row>
    <row r="1270" spans="1:26" ht="12.75" customHeight="1" x14ac:dyDescent="0.25">
      <c r="A1270" s="64">
        <v>89056</v>
      </c>
      <c r="B1270" s="81">
        <f>VLOOKUP(A1270,'[2]Pop commune'!$A$4:$G$3833,7,FALSE)</f>
        <v>133.32888146911517</v>
      </c>
      <c r="C1270" s="82">
        <f>VLOOKUP(A1270,'[2]Pop commune'!$A$4:$H$3833,5,FALSE)</f>
        <v>91.539232053422353</v>
      </c>
      <c r="D1270" s="83">
        <f t="shared" si="39"/>
        <v>41.789649415692821</v>
      </c>
      <c r="E1270" s="83">
        <f>VLOOKUP(A1270,'[2]Pop commune'!$A$4:$G$3833,6,FALSE)</f>
        <v>41.789649415692821</v>
      </c>
      <c r="F1270" s="83">
        <f t="shared" si="40"/>
        <v>596</v>
      </c>
      <c r="G1270" s="83">
        <f>VLOOKUP(A1270,'[2]Pop commune'!$A$4:$G$3833,4,FALSE)</f>
        <v>596</v>
      </c>
      <c r="H1270" s="64">
        <v>89</v>
      </c>
      <c r="I1270" s="122">
        <v>890972706</v>
      </c>
      <c r="J1270" s="65" t="s">
        <v>1381</v>
      </c>
      <c r="K1270" s="121"/>
      <c r="L1270" s="103" t="s">
        <v>2054</v>
      </c>
      <c r="M1270" s="101" t="s">
        <v>2053</v>
      </c>
      <c r="N1270" s="65" t="s">
        <v>662</v>
      </c>
      <c r="O1270" s="64">
        <v>890000417</v>
      </c>
      <c r="P1270" s="94" t="s">
        <v>426</v>
      </c>
      <c r="Q1270" s="90">
        <v>1</v>
      </c>
      <c r="X1270" s="65" t="s">
        <v>671</v>
      </c>
      <c r="Y1270" s="65">
        <f>SUMPRODUCT(('[2]Prog 89'!$C$5:$C$10000=A1270)*'[2]Prog 89'!$E$5:$F$10000)</f>
        <v>0</v>
      </c>
      <c r="Z1270" s="65">
        <f>SUMPRODUCT(('[2]Prog 89'!$C$5:$C$10000=A1270)*'[2]Prog 89'!$G$5:$H$10000)</f>
        <v>9</v>
      </c>
    </row>
    <row r="1271" spans="1:26" ht="12.75" customHeight="1" x14ac:dyDescent="0.25">
      <c r="A1271" s="64">
        <v>89063</v>
      </c>
      <c r="B1271" s="81">
        <f>VLOOKUP(A1271,'[2]Pop commune'!$A$4:$G$3833,7,FALSE)</f>
        <v>180.32103321033244</v>
      </c>
      <c r="C1271" s="82">
        <f>VLOOKUP(A1271,'[2]Pop commune'!$A$4:$H$3833,5,FALSE)</f>
        <v>118.87084870848732</v>
      </c>
      <c r="D1271" s="83">
        <f t="shared" si="39"/>
        <v>61.450184501845136</v>
      </c>
      <c r="E1271" s="83">
        <f>VLOOKUP(A1271,'[2]Pop commune'!$A$4:$G$3833,6,FALSE)</f>
        <v>61.450184501845136</v>
      </c>
      <c r="F1271" s="83">
        <f t="shared" si="40"/>
        <v>819.00000000000159</v>
      </c>
      <c r="G1271" s="83">
        <f>VLOOKUP(A1271,'[2]Pop commune'!$A$4:$G$3833,4,FALSE)</f>
        <v>819.00000000000159</v>
      </c>
      <c r="H1271" s="64">
        <v>89</v>
      </c>
      <c r="I1271" s="122">
        <v>890972706</v>
      </c>
      <c r="J1271" s="65" t="s">
        <v>2055</v>
      </c>
      <c r="K1271" s="121"/>
      <c r="L1271" s="103" t="s">
        <v>2056</v>
      </c>
      <c r="M1271" s="101" t="s">
        <v>2053</v>
      </c>
      <c r="N1271" s="65" t="s">
        <v>662</v>
      </c>
      <c r="O1271" s="64">
        <v>890000417</v>
      </c>
      <c r="P1271" s="94" t="s">
        <v>426</v>
      </c>
      <c r="Q1271" s="90">
        <v>1</v>
      </c>
      <c r="X1271" s="65" t="s">
        <v>671</v>
      </c>
      <c r="Y1271" s="65">
        <f>SUMPRODUCT(('[2]Prog 89'!$C$5:$C$10000=A1271)*'[2]Prog 89'!$E$5:$F$10000)</f>
        <v>0</v>
      </c>
      <c r="Z1271" s="65">
        <f>SUMPRODUCT(('[2]Prog 89'!$C$5:$C$10000=A1271)*'[2]Prog 89'!$G$5:$H$10000)</f>
        <v>8</v>
      </c>
    </row>
    <row r="1272" spans="1:26" ht="12.75" customHeight="1" x14ac:dyDescent="0.25">
      <c r="A1272" s="64">
        <v>89067</v>
      </c>
      <c r="B1272" s="81">
        <f>VLOOKUP(A1272,'[2]Pop commune'!$A$4:$G$3833,7,FALSE)</f>
        <v>338</v>
      </c>
      <c r="C1272" s="82">
        <f>VLOOKUP(A1272,'[2]Pop commune'!$A$4:$H$3833,5,FALSE)</f>
        <v>217</v>
      </c>
      <c r="D1272" s="83">
        <f t="shared" si="39"/>
        <v>121</v>
      </c>
      <c r="E1272" s="83">
        <f>VLOOKUP(A1272,'[2]Pop commune'!$A$4:$G$3833,6,FALSE)</f>
        <v>121</v>
      </c>
      <c r="F1272" s="83">
        <f t="shared" si="40"/>
        <v>1123</v>
      </c>
      <c r="G1272" s="83">
        <f>VLOOKUP(A1272,'[2]Pop commune'!$A$4:$G$3833,4,FALSE)</f>
        <v>1123</v>
      </c>
      <c r="H1272" s="64">
        <v>89</v>
      </c>
      <c r="I1272" s="122">
        <v>890972706</v>
      </c>
      <c r="J1272" s="65" t="s">
        <v>2057</v>
      </c>
      <c r="K1272" s="121"/>
      <c r="L1272" s="103" t="s">
        <v>2052</v>
      </c>
      <c r="M1272" s="101" t="s">
        <v>2053</v>
      </c>
      <c r="N1272" s="65" t="s">
        <v>662</v>
      </c>
      <c r="O1272" s="64">
        <v>890000417</v>
      </c>
      <c r="P1272" s="94" t="s">
        <v>426</v>
      </c>
      <c r="Q1272" s="90">
        <v>1</v>
      </c>
      <c r="X1272" s="65" t="s">
        <v>671</v>
      </c>
      <c r="Y1272" s="65">
        <f>SUMPRODUCT(('[2]Prog 89'!$C$5:$C$10000=A1272)*'[2]Prog 89'!$E$5:$F$10000)</f>
        <v>2</v>
      </c>
      <c r="Z1272" s="65">
        <f>SUMPRODUCT(('[2]Prog 89'!$C$5:$C$10000=A1272)*'[2]Prog 89'!$G$5:$H$10000)</f>
        <v>8</v>
      </c>
    </row>
    <row r="1273" spans="1:26" ht="12.75" customHeight="1" x14ac:dyDescent="0.25">
      <c r="A1273" s="64">
        <v>89075</v>
      </c>
      <c r="B1273" s="81">
        <f>VLOOKUP(A1273,'[2]Pop commune'!$A$4:$G$3833,7,FALSE)</f>
        <v>195.91460055096422</v>
      </c>
      <c r="C1273" s="82">
        <f>VLOOKUP(A1273,'[2]Pop commune'!$A$4:$H$3833,5,FALSE)</f>
        <v>140.2231404958678</v>
      </c>
      <c r="D1273" s="83">
        <f t="shared" si="39"/>
        <v>55.691460055096428</v>
      </c>
      <c r="E1273" s="83">
        <f>VLOOKUP(A1273,'[2]Pop commune'!$A$4:$G$3833,6,FALSE)</f>
        <v>55.691460055096428</v>
      </c>
      <c r="F1273" s="83">
        <f t="shared" si="40"/>
        <v>722</v>
      </c>
      <c r="G1273" s="83">
        <f>VLOOKUP(A1273,'[2]Pop commune'!$A$4:$G$3833,4,FALSE)</f>
        <v>722</v>
      </c>
      <c r="H1273" s="64">
        <v>89</v>
      </c>
      <c r="I1273" s="122">
        <v>890972706</v>
      </c>
      <c r="J1273" s="65" t="s">
        <v>2058</v>
      </c>
      <c r="K1273" s="121"/>
      <c r="L1273" s="103" t="s">
        <v>2052</v>
      </c>
      <c r="M1273" s="101" t="s">
        <v>2053</v>
      </c>
      <c r="N1273" s="65" t="s">
        <v>662</v>
      </c>
      <c r="O1273" s="64">
        <v>890000417</v>
      </c>
      <c r="P1273" s="94" t="s">
        <v>426</v>
      </c>
      <c r="Q1273" s="90">
        <v>1</v>
      </c>
      <c r="X1273" s="65" t="s">
        <v>671</v>
      </c>
      <c r="Y1273" s="65">
        <f>SUMPRODUCT(('[2]Prog 89'!$C$5:$C$10000=A1273)*'[2]Prog 89'!$E$5:$F$10000)</f>
        <v>1</v>
      </c>
      <c r="Z1273" s="65">
        <f>SUMPRODUCT(('[2]Prog 89'!$C$5:$C$10000=A1273)*'[2]Prog 89'!$G$5:$H$10000)</f>
        <v>4</v>
      </c>
    </row>
    <row r="1274" spans="1:26" ht="12.75" customHeight="1" x14ac:dyDescent="0.25">
      <c r="A1274" s="64">
        <v>89078</v>
      </c>
      <c r="B1274" s="81">
        <f>VLOOKUP(A1274,'[2]Pop commune'!$A$4:$G$3833,7,FALSE)</f>
        <v>166.9879518072282</v>
      </c>
      <c r="C1274" s="82">
        <f>VLOOKUP(A1274,'[2]Pop commune'!$A$4:$H$3833,5,FALSE)</f>
        <v>121.4457831325296</v>
      </c>
      <c r="D1274" s="83">
        <f t="shared" si="39"/>
        <v>45.542168674698601</v>
      </c>
      <c r="E1274" s="83">
        <f>VLOOKUP(A1274,'[2]Pop commune'!$A$4:$G$3833,6,FALSE)</f>
        <v>45.542168674698601</v>
      </c>
      <c r="F1274" s="83">
        <f t="shared" si="40"/>
        <v>671.99999999999716</v>
      </c>
      <c r="G1274" s="83">
        <f>VLOOKUP(A1274,'[2]Pop commune'!$A$4:$G$3833,4,FALSE)</f>
        <v>671.99999999999716</v>
      </c>
      <c r="H1274" s="64">
        <v>89</v>
      </c>
      <c r="I1274" s="122">
        <v>890972706</v>
      </c>
      <c r="J1274" s="65" t="s">
        <v>2059</v>
      </c>
      <c r="K1274" s="121"/>
      <c r="L1274" s="103" t="s">
        <v>2060</v>
      </c>
      <c r="M1274" s="101" t="s">
        <v>2053</v>
      </c>
      <c r="N1274" s="65" t="s">
        <v>662</v>
      </c>
      <c r="O1274" s="64">
        <v>890000417</v>
      </c>
      <c r="P1274" s="94" t="s">
        <v>426</v>
      </c>
      <c r="Q1274" s="90">
        <v>1</v>
      </c>
      <c r="X1274" s="65" t="s">
        <v>671</v>
      </c>
      <c r="Y1274" s="65">
        <f>SUMPRODUCT(('[2]Prog 89'!$C$5:$C$10000=A1274)*'[2]Prog 89'!$E$5:$F$10000)</f>
        <v>0</v>
      </c>
      <c r="Z1274" s="65">
        <f>SUMPRODUCT(('[2]Prog 89'!$C$5:$C$10000=A1274)*'[2]Prog 89'!$G$5:$H$10000)</f>
        <v>0</v>
      </c>
    </row>
    <row r="1275" spans="1:26" ht="12.75" customHeight="1" x14ac:dyDescent="0.25">
      <c r="A1275" s="64">
        <v>89079</v>
      </c>
      <c r="B1275" s="81">
        <f>VLOOKUP(A1275,'[2]Pop commune'!$A$4:$G$3833,7,FALSE)</f>
        <v>170.25222551928741</v>
      </c>
      <c r="C1275" s="82">
        <f>VLOOKUP(A1275,'[2]Pop commune'!$A$4:$H$3833,5,FALSE)</f>
        <v>116.17210682492552</v>
      </c>
      <c r="D1275" s="83">
        <f t="shared" si="39"/>
        <v>54.080118694361879</v>
      </c>
      <c r="E1275" s="83">
        <f>VLOOKUP(A1275,'[2]Pop commune'!$A$4:$G$3833,6,FALSE)</f>
        <v>54.080118694361879</v>
      </c>
      <c r="F1275" s="83">
        <f t="shared" si="40"/>
        <v>674.99999999999829</v>
      </c>
      <c r="G1275" s="83">
        <f>VLOOKUP(A1275,'[2]Pop commune'!$A$4:$G$3833,4,FALSE)</f>
        <v>674.99999999999829</v>
      </c>
      <c r="H1275" s="64">
        <v>89</v>
      </c>
      <c r="I1275" s="122">
        <v>890972706</v>
      </c>
      <c r="J1275" s="65" t="s">
        <v>2061</v>
      </c>
      <c r="K1275" s="121"/>
      <c r="L1275" s="103" t="s">
        <v>2052</v>
      </c>
      <c r="M1275" s="101" t="s">
        <v>2053</v>
      </c>
      <c r="N1275" s="65" t="s">
        <v>662</v>
      </c>
      <c r="O1275" s="64">
        <v>890000417</v>
      </c>
      <c r="P1275" s="94" t="s">
        <v>426</v>
      </c>
      <c r="Q1275" s="90">
        <v>1</v>
      </c>
      <c r="X1275" s="65" t="s">
        <v>671</v>
      </c>
      <c r="Y1275" s="65">
        <f>SUMPRODUCT(('[2]Prog 89'!$C$5:$C$10000=A1275)*'[2]Prog 89'!$E$5:$F$10000)</f>
        <v>1</v>
      </c>
      <c r="Z1275" s="65">
        <f>SUMPRODUCT(('[2]Prog 89'!$C$5:$C$10000=A1275)*'[2]Prog 89'!$G$5:$H$10000)</f>
        <v>2</v>
      </c>
    </row>
    <row r="1276" spans="1:26" ht="12.75" customHeight="1" x14ac:dyDescent="0.25">
      <c r="A1276" s="64">
        <v>89133</v>
      </c>
      <c r="B1276" s="81">
        <f>VLOOKUP(A1276,'[2]Pop commune'!$A$4:$G$3833,7,FALSE)</f>
        <v>107.16332378223495</v>
      </c>
      <c r="C1276" s="82">
        <f>VLOOKUP(A1276,'[2]Pop commune'!$A$4:$H$3833,5,FALSE)</f>
        <v>71.117478510028647</v>
      </c>
      <c r="D1276" s="83">
        <f t="shared" si="39"/>
        <v>36.0458452722063</v>
      </c>
      <c r="E1276" s="83">
        <f>VLOOKUP(A1276,'[2]Pop commune'!$A$4:$G$3833,6,FALSE)</f>
        <v>36.0458452722063</v>
      </c>
      <c r="F1276" s="83">
        <f t="shared" si="40"/>
        <v>340</v>
      </c>
      <c r="G1276" s="83">
        <f>VLOOKUP(A1276,'[2]Pop commune'!$A$4:$G$3833,4,FALSE)</f>
        <v>340</v>
      </c>
      <c r="H1276" s="64">
        <v>89</v>
      </c>
      <c r="I1276" s="122">
        <v>890972706</v>
      </c>
      <c r="J1276" s="65" t="s">
        <v>2062</v>
      </c>
      <c r="K1276" s="121"/>
      <c r="L1276" s="103" t="s">
        <v>2056</v>
      </c>
      <c r="M1276" s="65" t="s">
        <v>2053</v>
      </c>
      <c r="N1276" s="65" t="s">
        <v>662</v>
      </c>
      <c r="O1276" s="64">
        <v>890000417</v>
      </c>
      <c r="P1276" s="94" t="s">
        <v>426</v>
      </c>
      <c r="Q1276" s="90">
        <v>1</v>
      </c>
      <c r="X1276" s="65" t="s">
        <v>671</v>
      </c>
      <c r="Y1276" s="65">
        <f>SUMPRODUCT(('[2]Prog 89'!$C$5:$C$10000=A1276)*'[2]Prog 89'!$E$5:$F$10000)</f>
        <v>0</v>
      </c>
      <c r="Z1276" s="65">
        <f>SUMPRODUCT(('[2]Prog 89'!$C$5:$C$10000=A1276)*'[2]Prog 89'!$G$5:$H$10000)</f>
        <v>3</v>
      </c>
    </row>
    <row r="1277" spans="1:26" ht="12.75" customHeight="1" x14ac:dyDescent="0.25">
      <c r="A1277" s="64">
        <v>89206</v>
      </c>
      <c r="B1277" s="81">
        <f>VLOOKUP(A1277,'[2]Pop commune'!$A$4:$G$3833,7,FALSE)</f>
        <v>2709.9151566679866</v>
      </c>
      <c r="C1277" s="82">
        <f>VLOOKUP(A1277,'[2]Pop commune'!$A$4:$H$3833,5,FALSE)</f>
        <v>1527.0707427607588</v>
      </c>
      <c r="D1277" s="83">
        <f t="shared" si="39"/>
        <v>1182.8444139072278</v>
      </c>
      <c r="E1277" s="83">
        <f>VLOOKUP(A1277,'[2]Pop commune'!$A$4:$G$3833,6,FALSE)</f>
        <v>1182.8444139072278</v>
      </c>
      <c r="F1277" s="83">
        <f t="shared" si="40"/>
        <v>9690</v>
      </c>
      <c r="G1277" s="83">
        <f>VLOOKUP(A1277,'[2]Pop commune'!$A$4:$G$3833,4,FALSE)</f>
        <v>9690</v>
      </c>
      <c r="H1277" s="64">
        <v>89</v>
      </c>
      <c r="I1277" s="122">
        <v>890972706</v>
      </c>
      <c r="J1277" s="65" t="s">
        <v>2063</v>
      </c>
      <c r="K1277" s="121"/>
      <c r="L1277" s="103" t="s">
        <v>2052</v>
      </c>
      <c r="M1277" s="101" t="s">
        <v>2053</v>
      </c>
      <c r="N1277" s="65" t="s">
        <v>662</v>
      </c>
      <c r="O1277" s="64">
        <v>890000417</v>
      </c>
      <c r="P1277" s="94" t="s">
        <v>426</v>
      </c>
      <c r="Q1277" s="90">
        <v>1</v>
      </c>
      <c r="X1277" s="65" t="s">
        <v>671</v>
      </c>
      <c r="Y1277" s="65">
        <f>SUMPRODUCT(('[2]Prog 89'!$C$5:$C$10000=A1277)*'[2]Prog 89'!$E$5:$F$10000)</f>
        <v>14</v>
      </c>
      <c r="Z1277" s="65">
        <f>SUMPRODUCT(('[2]Prog 89'!$C$5:$C$10000=A1277)*'[2]Prog 89'!$G$5:$H$10000)</f>
        <v>96</v>
      </c>
    </row>
    <row r="1278" spans="1:26" ht="12.75" customHeight="1" x14ac:dyDescent="0.25">
      <c r="A1278" s="64">
        <v>89230</v>
      </c>
      <c r="B1278" s="81">
        <f>VLOOKUP(A1278,'[2]Pop commune'!$A$4:$G$3833,7,FALSE)</f>
        <v>90.384444444444838</v>
      </c>
      <c r="C1278" s="82">
        <f>VLOOKUP(A1278,'[2]Pop commune'!$A$4:$H$3833,5,FALSE)</f>
        <v>63.980000000000281</v>
      </c>
      <c r="D1278" s="83">
        <f t="shared" si="39"/>
        <v>26.404444444444561</v>
      </c>
      <c r="E1278" s="83">
        <f>VLOOKUP(A1278,'[2]Pop commune'!$A$4:$G$3833,6,FALSE)</f>
        <v>26.404444444444561</v>
      </c>
      <c r="F1278" s="83">
        <f t="shared" si="40"/>
        <v>457.00000000000199</v>
      </c>
      <c r="G1278" s="83">
        <f>VLOOKUP(A1278,'[2]Pop commune'!$A$4:$G$3833,4,FALSE)</f>
        <v>457.00000000000199</v>
      </c>
      <c r="H1278" s="64">
        <v>89</v>
      </c>
      <c r="I1278" s="122">
        <v>890972706</v>
      </c>
      <c r="J1278" s="65" t="s">
        <v>2064</v>
      </c>
      <c r="K1278" s="121"/>
      <c r="L1278" s="103" t="s">
        <v>2052</v>
      </c>
      <c r="M1278" s="101" t="s">
        <v>2053</v>
      </c>
      <c r="N1278" s="65" t="s">
        <v>662</v>
      </c>
      <c r="O1278" s="64">
        <v>890000417</v>
      </c>
      <c r="P1278" s="94" t="s">
        <v>426</v>
      </c>
      <c r="Q1278" s="90">
        <v>1</v>
      </c>
      <c r="X1278" s="65" t="s">
        <v>671</v>
      </c>
      <c r="Y1278" s="65">
        <f>SUMPRODUCT(('[2]Prog 89'!$C$5:$C$10000=A1278)*'[2]Prog 89'!$E$5:$F$10000)</f>
        <v>0</v>
      </c>
      <c r="Z1278" s="65">
        <f>SUMPRODUCT(('[2]Prog 89'!$C$5:$C$10000=A1278)*'[2]Prog 89'!$G$5:$H$10000)</f>
        <v>2</v>
      </c>
    </row>
    <row r="1279" spans="1:26" ht="12.75" customHeight="1" x14ac:dyDescent="0.25">
      <c r="A1279" s="64">
        <v>89289</v>
      </c>
      <c r="B1279" s="81">
        <f>VLOOKUP(A1279,'[2]Pop commune'!$A$4:$G$3833,7,FALSE)</f>
        <v>79.514657980456349</v>
      </c>
      <c r="C1279" s="82">
        <f>VLOOKUP(A1279,'[2]Pop commune'!$A$4:$H$3833,5,FALSE)</f>
        <v>43.280130293159779</v>
      </c>
      <c r="D1279" s="83">
        <f t="shared" si="39"/>
        <v>36.234527687296563</v>
      </c>
      <c r="E1279" s="83">
        <f>VLOOKUP(A1279,'[2]Pop commune'!$A$4:$G$3833,6,FALSE)</f>
        <v>36.234527687296563</v>
      </c>
      <c r="F1279" s="83">
        <f t="shared" si="40"/>
        <v>309.00000000000119</v>
      </c>
      <c r="G1279" s="83">
        <f>VLOOKUP(A1279,'[2]Pop commune'!$A$4:$G$3833,4,FALSE)</f>
        <v>309.00000000000119</v>
      </c>
      <c r="H1279" s="64">
        <v>89</v>
      </c>
      <c r="I1279" s="122">
        <v>890972706</v>
      </c>
      <c r="J1279" s="65" t="s">
        <v>2065</v>
      </c>
      <c r="K1279" s="121"/>
      <c r="L1279" s="103" t="s">
        <v>2052</v>
      </c>
      <c r="M1279" s="101" t="s">
        <v>2053</v>
      </c>
      <c r="N1279" s="65" t="s">
        <v>662</v>
      </c>
      <c r="O1279" s="64">
        <v>890000417</v>
      </c>
      <c r="P1279" s="94" t="s">
        <v>426</v>
      </c>
      <c r="Q1279" s="90">
        <v>1</v>
      </c>
      <c r="X1279" s="65" t="s">
        <v>671</v>
      </c>
      <c r="Y1279" s="65">
        <f>SUMPRODUCT(('[2]Prog 89'!$C$5:$C$10000=A1279)*'[2]Prog 89'!$E$5:$F$10000)</f>
        <v>1</v>
      </c>
      <c r="Z1279" s="65">
        <f>SUMPRODUCT(('[2]Prog 89'!$C$5:$C$10000=A1279)*'[2]Prog 89'!$G$5:$H$10000)</f>
        <v>3</v>
      </c>
    </row>
    <row r="1280" spans="1:26" ht="12.75" customHeight="1" x14ac:dyDescent="0.25">
      <c r="A1280" s="64">
        <v>89313</v>
      </c>
      <c r="B1280" s="81">
        <f>VLOOKUP(A1280,'[2]Pop commune'!$A$4:$G$3833,7,FALSE)</f>
        <v>137.91928251121018</v>
      </c>
      <c r="C1280" s="82">
        <f>VLOOKUP(A1280,'[2]Pop commune'!$A$4:$H$3833,5,FALSE)</f>
        <v>84.632286995515344</v>
      </c>
      <c r="D1280" s="83">
        <f t="shared" si="39"/>
        <v>53.286995515694848</v>
      </c>
      <c r="E1280" s="83">
        <f>VLOOKUP(A1280,'[2]Pop commune'!$A$4:$G$3833,6,FALSE)</f>
        <v>53.286995515694848</v>
      </c>
      <c r="F1280" s="83">
        <f t="shared" si="40"/>
        <v>465.99999999999812</v>
      </c>
      <c r="G1280" s="83">
        <f>VLOOKUP(A1280,'[2]Pop commune'!$A$4:$G$3833,4,FALSE)</f>
        <v>465.99999999999812</v>
      </c>
      <c r="H1280" s="64">
        <v>89</v>
      </c>
      <c r="I1280" s="122">
        <v>890972706</v>
      </c>
      <c r="J1280" s="65" t="s">
        <v>2066</v>
      </c>
      <c r="K1280" s="121"/>
      <c r="L1280" s="103" t="s">
        <v>2056</v>
      </c>
      <c r="M1280" s="65" t="s">
        <v>2053</v>
      </c>
      <c r="N1280" s="65" t="s">
        <v>662</v>
      </c>
      <c r="O1280" s="64">
        <v>890000417</v>
      </c>
      <c r="P1280" s="94" t="s">
        <v>426</v>
      </c>
      <c r="Q1280" s="90">
        <v>1</v>
      </c>
      <c r="X1280" s="65" t="s">
        <v>671</v>
      </c>
      <c r="Y1280" s="65">
        <f>SUMPRODUCT(('[2]Prog 89'!$C$5:$C$10000=A1280)*'[2]Prog 89'!$E$5:$F$10000)</f>
        <v>0</v>
      </c>
      <c r="Z1280" s="65">
        <f>SUMPRODUCT(('[2]Prog 89'!$C$5:$C$10000=A1280)*'[2]Prog 89'!$G$5:$H$10000)</f>
        <v>5</v>
      </c>
    </row>
    <row r="1281" spans="1:26" ht="12.75" customHeight="1" x14ac:dyDescent="0.25">
      <c r="A1281" s="64">
        <v>89335</v>
      </c>
      <c r="B1281" s="81">
        <f>VLOOKUP(A1281,'[2]Pop commune'!$A$4:$G$3833,7,FALSE)</f>
        <v>128.55859822476063</v>
      </c>
      <c r="C1281" s="82">
        <f>VLOOKUP(A1281,'[2]Pop commune'!$A$4:$H$3833,5,FALSE)</f>
        <v>95.382185779661114</v>
      </c>
      <c r="D1281" s="83">
        <f t="shared" si="39"/>
        <v>33.176412445099523</v>
      </c>
      <c r="E1281" s="83">
        <f>VLOOKUP(A1281,'[2]Pop commune'!$A$4:$G$3833,6,FALSE)</f>
        <v>33.176412445099523</v>
      </c>
      <c r="F1281" s="83">
        <f t="shared" si="40"/>
        <v>434</v>
      </c>
      <c r="G1281" s="83">
        <f>VLOOKUP(A1281,'[2]Pop commune'!$A$4:$G$3833,4,FALSE)</f>
        <v>434</v>
      </c>
      <c r="H1281" s="64">
        <v>89</v>
      </c>
      <c r="I1281" s="122">
        <v>890972706</v>
      </c>
      <c r="J1281" s="65" t="s">
        <v>2067</v>
      </c>
      <c r="K1281" s="121"/>
      <c r="L1281" s="103" t="s">
        <v>2052</v>
      </c>
      <c r="M1281" s="101" t="s">
        <v>2053</v>
      </c>
      <c r="N1281" s="65" t="s">
        <v>662</v>
      </c>
      <c r="O1281" s="64">
        <v>890000417</v>
      </c>
      <c r="P1281" s="94" t="s">
        <v>426</v>
      </c>
      <c r="Q1281" s="90">
        <v>1</v>
      </c>
      <c r="X1281" s="65" t="s">
        <v>671</v>
      </c>
      <c r="Y1281" s="65">
        <f>SUMPRODUCT(('[2]Prog 89'!$C$5:$C$10000=A1281)*'[2]Prog 89'!$E$5:$F$10000)</f>
        <v>1</v>
      </c>
      <c r="Z1281" s="65">
        <f>SUMPRODUCT(('[2]Prog 89'!$C$5:$C$10000=A1281)*'[2]Prog 89'!$G$5:$H$10000)</f>
        <v>2</v>
      </c>
    </row>
    <row r="1282" spans="1:26" ht="12.75" customHeight="1" x14ac:dyDescent="0.25">
      <c r="A1282" s="64">
        <v>89366</v>
      </c>
      <c r="B1282" s="81">
        <f>VLOOKUP(A1282,'[2]Pop commune'!$A$4:$G$3833,7,FALSE)</f>
        <v>56.412371134020646</v>
      </c>
      <c r="C1282" s="82">
        <f>VLOOKUP(A1282,'[2]Pop commune'!$A$4:$H$3833,5,FALSE)</f>
        <v>37.608247422680428</v>
      </c>
      <c r="D1282" s="83">
        <f t="shared" si="39"/>
        <v>18.804123711340218</v>
      </c>
      <c r="E1282" s="83">
        <f>VLOOKUP(A1282,'[2]Pop commune'!$A$4:$G$3833,6,FALSE)</f>
        <v>18.804123711340218</v>
      </c>
      <c r="F1282" s="83">
        <f t="shared" si="40"/>
        <v>192</v>
      </c>
      <c r="G1282" s="83">
        <f>VLOOKUP(A1282,'[2]Pop commune'!$A$4:$G$3833,4,FALSE)</f>
        <v>192</v>
      </c>
      <c r="H1282" s="64">
        <v>89</v>
      </c>
      <c r="I1282" s="122">
        <v>890972706</v>
      </c>
      <c r="J1282" s="65" t="s">
        <v>2068</v>
      </c>
      <c r="K1282" s="121"/>
      <c r="L1282" s="103" t="s">
        <v>2056</v>
      </c>
      <c r="M1282" s="65" t="s">
        <v>2053</v>
      </c>
      <c r="N1282" s="65" t="s">
        <v>662</v>
      </c>
      <c r="O1282" s="64">
        <v>890000417</v>
      </c>
      <c r="P1282" s="94" t="s">
        <v>426</v>
      </c>
      <c r="Q1282" s="90">
        <v>1</v>
      </c>
      <c r="X1282" s="65" t="s">
        <v>671</v>
      </c>
      <c r="Y1282" s="65">
        <f>SUMPRODUCT(('[2]Prog 89'!$C$5:$C$10000=A1282)*'[2]Prog 89'!$E$5:$F$10000)</f>
        <v>0</v>
      </c>
      <c r="Z1282" s="65">
        <f>SUMPRODUCT(('[2]Prog 89'!$C$5:$C$10000=A1282)*'[2]Prog 89'!$G$5:$H$10000)</f>
        <v>0</v>
      </c>
    </row>
    <row r="1283" spans="1:26" ht="12.75" customHeight="1" x14ac:dyDescent="0.25">
      <c r="A1283" s="64">
        <v>89388</v>
      </c>
      <c r="B1283" s="81">
        <f>VLOOKUP(A1283,'[2]Pop commune'!$A$4:$G$3833,7,FALSE)</f>
        <v>107.74468085106386</v>
      </c>
      <c r="C1283" s="82">
        <f>VLOOKUP(A1283,'[2]Pop commune'!$A$4:$H$3833,5,FALSE)</f>
        <v>61.853427895981113</v>
      </c>
      <c r="D1283" s="83">
        <f t="shared" si="39"/>
        <v>45.891252955082756</v>
      </c>
      <c r="E1283" s="83">
        <f>VLOOKUP(A1283,'[2]Pop commune'!$A$4:$G$3833,6,FALSE)</f>
        <v>45.891252955082756</v>
      </c>
      <c r="F1283" s="83">
        <f t="shared" si="40"/>
        <v>422</v>
      </c>
      <c r="G1283" s="83">
        <f>VLOOKUP(A1283,'[2]Pop commune'!$A$4:$G$3833,4,FALSE)</f>
        <v>422</v>
      </c>
      <c r="H1283" s="64">
        <v>89</v>
      </c>
      <c r="I1283" s="122">
        <v>890972706</v>
      </c>
      <c r="J1283" s="65" t="s">
        <v>2069</v>
      </c>
      <c r="K1283" s="121"/>
      <c r="L1283" s="103" t="s">
        <v>2056</v>
      </c>
      <c r="M1283" s="65" t="s">
        <v>2053</v>
      </c>
      <c r="N1283" s="65" t="s">
        <v>662</v>
      </c>
      <c r="O1283" s="64">
        <v>890000417</v>
      </c>
      <c r="P1283" s="94" t="s">
        <v>426</v>
      </c>
      <c r="Q1283" s="90">
        <v>1</v>
      </c>
      <c r="X1283" s="65" t="s">
        <v>671</v>
      </c>
      <c r="Y1283" s="65">
        <f>SUMPRODUCT(('[2]Prog 89'!$C$5:$C$10000=A1283)*'[2]Prog 89'!$E$5:$F$10000)</f>
        <v>1</v>
      </c>
      <c r="Z1283" s="65">
        <f>SUMPRODUCT(('[2]Prog 89'!$C$5:$C$10000=A1283)*'[2]Prog 89'!$G$5:$H$10000)</f>
        <v>8</v>
      </c>
    </row>
    <row r="1284" spans="1:26" ht="12.75" customHeight="1" x14ac:dyDescent="0.25">
      <c r="A1284" s="64">
        <v>89452</v>
      </c>
      <c r="B1284" s="81">
        <f>VLOOKUP(A1284,'[2]Pop commune'!$A$4:$G$3833,7,FALSE)</f>
        <v>89.128205128204883</v>
      </c>
      <c r="C1284" s="82">
        <f>VLOOKUP(A1284,'[2]Pop commune'!$A$4:$H$3833,5,FALSE)</f>
        <v>51.653846153846011</v>
      </c>
      <c r="D1284" s="83">
        <f t="shared" si="39"/>
        <v>37.474358974358871</v>
      </c>
      <c r="E1284" s="83">
        <f>VLOOKUP(A1284,'[2]Pop commune'!$A$4:$G$3833,6,FALSE)</f>
        <v>37.474358974358871</v>
      </c>
      <c r="F1284" s="83">
        <f t="shared" si="40"/>
        <v>394.99999999999892</v>
      </c>
      <c r="G1284" s="83">
        <f>VLOOKUP(A1284,'[2]Pop commune'!$A$4:$G$3833,4,FALSE)</f>
        <v>394.99999999999892</v>
      </c>
      <c r="H1284" s="64">
        <v>89</v>
      </c>
      <c r="I1284" s="122">
        <v>890972706</v>
      </c>
      <c r="J1284" s="65" t="s">
        <v>2070</v>
      </c>
      <c r="K1284" s="121"/>
      <c r="L1284" s="103" t="s">
        <v>2052</v>
      </c>
      <c r="M1284" s="101" t="s">
        <v>2053</v>
      </c>
      <c r="N1284" s="65" t="s">
        <v>662</v>
      </c>
      <c r="O1284" s="64">
        <v>890000417</v>
      </c>
      <c r="P1284" s="94" t="s">
        <v>426</v>
      </c>
      <c r="Q1284" s="90">
        <v>1</v>
      </c>
      <c r="X1284" s="65" t="s">
        <v>671</v>
      </c>
      <c r="Y1284" s="65">
        <f>SUMPRODUCT(('[2]Prog 89'!$C$5:$C$10000=A1284)*'[2]Prog 89'!$E$5:$F$10000)</f>
        <v>2</v>
      </c>
      <c r="Z1284" s="65">
        <f>SUMPRODUCT(('[2]Prog 89'!$C$5:$C$10000=A1284)*'[2]Prog 89'!$G$5:$H$10000)</f>
        <v>3</v>
      </c>
    </row>
    <row r="1285" spans="1:26" ht="12.75" customHeight="1" x14ac:dyDescent="0.25">
      <c r="A1285" s="64">
        <v>89468</v>
      </c>
      <c r="B1285" s="81">
        <f>VLOOKUP(A1285,'[2]Pop commune'!$A$4:$G$3833,7,FALSE)</f>
        <v>117.16582569728867</v>
      </c>
      <c r="C1285" s="82">
        <f>VLOOKUP(A1285,'[2]Pop commune'!$A$4:$H$3833,5,FALSE)</f>
        <v>71.491012289871051</v>
      </c>
      <c r="D1285" s="83">
        <f t="shared" ref="D1285:D1348" si="41">E1285/Q1285</f>
        <v>45.674813407417616</v>
      </c>
      <c r="E1285" s="83">
        <f>VLOOKUP(A1285,'[2]Pop commune'!$A$4:$G$3833,6,FALSE)</f>
        <v>45.674813407417616</v>
      </c>
      <c r="F1285" s="83">
        <f t="shared" ref="F1285:F1348" si="42">G1285/Q1285</f>
        <v>419</v>
      </c>
      <c r="G1285" s="83">
        <f>VLOOKUP(A1285,'[2]Pop commune'!$A$4:$G$3833,4,FALSE)</f>
        <v>419</v>
      </c>
      <c r="H1285" s="64">
        <v>89</v>
      </c>
      <c r="I1285" s="122">
        <v>890972706</v>
      </c>
      <c r="J1285" s="65" t="s">
        <v>2071</v>
      </c>
      <c r="K1285" s="121"/>
      <c r="L1285" s="103" t="s">
        <v>2052</v>
      </c>
      <c r="M1285" s="101" t="s">
        <v>2053</v>
      </c>
      <c r="N1285" s="65" t="s">
        <v>662</v>
      </c>
      <c r="O1285" s="64">
        <v>890000417</v>
      </c>
      <c r="P1285" s="94" t="s">
        <v>426</v>
      </c>
      <c r="Q1285" s="90">
        <v>1</v>
      </c>
      <c r="X1285" s="65" t="s">
        <v>671</v>
      </c>
      <c r="Y1285" s="65">
        <f>SUMPRODUCT(('[2]Prog 89'!$C$5:$C$10000=A1285)*'[2]Prog 89'!$E$5:$F$10000)</f>
        <v>3</v>
      </c>
      <c r="Z1285" s="65">
        <f>SUMPRODUCT(('[2]Prog 89'!$C$5:$C$10000=A1285)*'[2]Prog 89'!$G$5:$H$10000)</f>
        <v>4</v>
      </c>
    </row>
    <row r="1286" spans="1:26" ht="12.75" customHeight="1" x14ac:dyDescent="0.25">
      <c r="A1286" s="64">
        <v>25050</v>
      </c>
      <c r="B1286" s="81">
        <f>VLOOKUP(A1286,'[2]Pop commune'!$A$4:$G$3833,7,FALSE)</f>
        <v>63.138461538461577</v>
      </c>
      <c r="C1286" s="82">
        <f>VLOOKUP(A1286,'[2]Pop commune'!$A$4:$H$3833,5,FALSE)</f>
        <v>47.938461538461567</v>
      </c>
      <c r="D1286" s="83">
        <f t="shared" si="41"/>
        <v>15.20000000000001</v>
      </c>
      <c r="E1286" s="83">
        <f>VLOOKUP(A1286,'[2]Pop commune'!$A$4:$G$3833,6,FALSE)</f>
        <v>15.20000000000001</v>
      </c>
      <c r="F1286" s="83">
        <f t="shared" si="42"/>
        <v>380</v>
      </c>
      <c r="G1286" s="83">
        <f>VLOOKUP(A1286,'[2]Pop commune'!$A$4:$G$3833,4,FALSE)</f>
        <v>380</v>
      </c>
      <c r="H1286" s="64">
        <v>25</v>
      </c>
      <c r="I1286" s="122">
        <v>250010907</v>
      </c>
      <c r="J1286" s="91" t="s">
        <v>2072</v>
      </c>
      <c r="K1286" s="121" t="s">
        <v>4824</v>
      </c>
      <c r="L1286" s="92" t="s">
        <v>731</v>
      </c>
      <c r="M1286" s="65" t="s">
        <v>130</v>
      </c>
      <c r="N1286" s="65" t="s">
        <v>662</v>
      </c>
      <c r="O1286" s="64">
        <v>250000221</v>
      </c>
      <c r="P1286" s="94" t="s">
        <v>282</v>
      </c>
      <c r="Q1286" s="90">
        <v>1</v>
      </c>
      <c r="R1286" s="65">
        <v>52</v>
      </c>
      <c r="S1286" s="65">
        <v>52</v>
      </c>
      <c r="T1286" s="65">
        <v>3</v>
      </c>
      <c r="U1286" s="65">
        <v>3</v>
      </c>
      <c r="X1286" s="65" t="s">
        <v>671</v>
      </c>
      <c r="Y1286" s="65">
        <f>SUMPRODUCT(('[2]Prog 89'!$C$5:$C$10000=A1286)*'[2]Prog 89'!$E$5:$F$10000)</f>
        <v>0</v>
      </c>
      <c r="Z1286" s="65">
        <f>SUMPRODUCT(('[2]Prog 89'!$C$5:$C$10000=A1286)*'[2]Prog 89'!$G$5:$H$10000)</f>
        <v>0</v>
      </c>
    </row>
    <row r="1287" spans="1:26" ht="12.75" customHeight="1" x14ac:dyDescent="0.25">
      <c r="A1287" s="64">
        <v>25139</v>
      </c>
      <c r="B1287" s="81">
        <f>VLOOKUP(A1287,'[2]Pop commune'!$A$4:$G$3833,7,FALSE)</f>
        <v>101.82988505747079</v>
      </c>
      <c r="C1287" s="82">
        <f>VLOOKUP(A1287,'[2]Pop commune'!$A$4:$H$3833,5,FALSE)</f>
        <v>76.891954022988145</v>
      </c>
      <c r="D1287" s="83">
        <f t="shared" si="41"/>
        <v>24.937931034482638</v>
      </c>
      <c r="E1287" s="83">
        <f>VLOOKUP(A1287,'[2]Pop commune'!$A$4:$G$3833,6,FALSE)</f>
        <v>24.937931034482638</v>
      </c>
      <c r="F1287" s="83">
        <f t="shared" si="42"/>
        <v>451.99999999999778</v>
      </c>
      <c r="G1287" s="83">
        <f>VLOOKUP(A1287,'[2]Pop commune'!$A$4:$G$3833,4,FALSE)</f>
        <v>451.99999999999778</v>
      </c>
      <c r="H1287" s="64">
        <v>25</v>
      </c>
      <c r="I1287" s="122">
        <v>250010907</v>
      </c>
      <c r="J1287" s="91" t="s">
        <v>2073</v>
      </c>
      <c r="K1287" s="121"/>
      <c r="L1287" s="92" t="s">
        <v>2074</v>
      </c>
      <c r="M1287" s="65" t="s">
        <v>130</v>
      </c>
      <c r="N1287" s="65" t="s">
        <v>662</v>
      </c>
      <c r="O1287" s="64">
        <v>250000221</v>
      </c>
      <c r="P1287" s="94" t="s">
        <v>282</v>
      </c>
      <c r="Q1287" s="90">
        <v>1</v>
      </c>
      <c r="X1287" s="65" t="s">
        <v>671</v>
      </c>
      <c r="Y1287" s="65">
        <f>SUMPRODUCT(('[2]Prog 89'!$C$5:$C$10000=A1287)*'[2]Prog 89'!$E$5:$F$10000)</f>
        <v>0</v>
      </c>
      <c r="Z1287" s="65">
        <f>SUMPRODUCT(('[2]Prog 89'!$C$5:$C$10000=A1287)*'[2]Prog 89'!$G$5:$H$10000)</f>
        <v>0</v>
      </c>
    </row>
    <row r="1288" spans="1:26" ht="12.75" customHeight="1" x14ac:dyDescent="0.25">
      <c r="A1288" s="64">
        <v>25160</v>
      </c>
      <c r="B1288" s="81">
        <f>VLOOKUP(A1288,'[2]Pop commune'!$A$4:$G$3833,7,FALSE)</f>
        <v>113.00048580389002</v>
      </c>
      <c r="C1288" s="82">
        <f>VLOOKUP(A1288,'[2]Pop commune'!$A$4:$H$3833,5,FALSE)</f>
        <v>77.000514103145747</v>
      </c>
      <c r="D1288" s="83">
        <f t="shared" si="41"/>
        <v>35.999971700744268</v>
      </c>
      <c r="E1288" s="83">
        <f>VLOOKUP(A1288,'[2]Pop commune'!$A$4:$G$3833,6,FALSE)</f>
        <v>35.999971700744268</v>
      </c>
      <c r="F1288" s="83">
        <f t="shared" si="42"/>
        <v>731</v>
      </c>
      <c r="G1288" s="83">
        <f>VLOOKUP(A1288,'[2]Pop commune'!$A$4:$G$3833,4,FALSE)</f>
        <v>731</v>
      </c>
      <c r="H1288" s="64">
        <v>25</v>
      </c>
      <c r="I1288" s="122">
        <v>250010907</v>
      </c>
      <c r="J1288" s="91" t="s">
        <v>2075</v>
      </c>
      <c r="K1288" s="121"/>
      <c r="L1288" s="92" t="s">
        <v>731</v>
      </c>
      <c r="M1288" s="65" t="s">
        <v>130</v>
      </c>
      <c r="N1288" s="65" t="s">
        <v>662</v>
      </c>
      <c r="O1288" s="64">
        <v>250000221</v>
      </c>
      <c r="P1288" s="94" t="s">
        <v>282</v>
      </c>
      <c r="Q1288" s="90">
        <v>1</v>
      </c>
      <c r="X1288" s="65" t="s">
        <v>671</v>
      </c>
      <c r="Y1288" s="65">
        <f>SUMPRODUCT(('[2]Prog 89'!$C$5:$C$10000=A1288)*'[2]Prog 89'!$E$5:$F$10000)</f>
        <v>0</v>
      </c>
      <c r="Z1288" s="65">
        <f>SUMPRODUCT(('[2]Prog 89'!$C$5:$C$10000=A1288)*'[2]Prog 89'!$G$5:$H$10000)</f>
        <v>0</v>
      </c>
    </row>
    <row r="1289" spans="1:26" ht="12.75" customHeight="1" x14ac:dyDescent="0.25">
      <c r="A1289" s="64">
        <v>25240</v>
      </c>
      <c r="B1289" s="81">
        <f>VLOOKUP(A1289,'[2]Pop commune'!$A$4:$G$3833,7,FALSE)</f>
        <v>644.48318379588682</v>
      </c>
      <c r="C1289" s="82">
        <f>VLOOKUP(A1289,'[2]Pop commune'!$A$4:$H$3833,5,FALSE)</f>
        <v>421.30710281238834</v>
      </c>
      <c r="D1289" s="83">
        <f t="shared" si="41"/>
        <v>223.17608098349842</v>
      </c>
      <c r="E1289" s="83">
        <f>VLOOKUP(A1289,'[2]Pop commune'!$A$4:$G$3833,6,FALSE)</f>
        <v>223.17608098349842</v>
      </c>
      <c r="F1289" s="83">
        <f t="shared" si="42"/>
        <v>3022</v>
      </c>
      <c r="G1289" s="83">
        <f>VLOOKUP(A1289,'[2]Pop commune'!$A$4:$G$3833,4,FALSE)</f>
        <v>3022</v>
      </c>
      <c r="H1289" s="64">
        <v>25</v>
      </c>
      <c r="I1289" s="122">
        <v>250010907</v>
      </c>
      <c r="J1289" s="91" t="s">
        <v>2076</v>
      </c>
      <c r="K1289" s="121"/>
      <c r="L1289" s="92" t="s">
        <v>731</v>
      </c>
      <c r="M1289" s="65" t="s">
        <v>130</v>
      </c>
      <c r="N1289" s="65" t="s">
        <v>662</v>
      </c>
      <c r="O1289" s="64">
        <v>250000221</v>
      </c>
      <c r="P1289" s="94" t="s">
        <v>282</v>
      </c>
      <c r="Q1289" s="90">
        <v>1</v>
      </c>
      <c r="X1289" s="65" t="s">
        <v>671</v>
      </c>
      <c r="Y1289" s="65">
        <f>SUMPRODUCT(('[2]Prog 89'!$C$5:$C$10000=A1289)*'[2]Prog 89'!$E$5:$F$10000)</f>
        <v>0</v>
      </c>
      <c r="Z1289" s="65">
        <f>SUMPRODUCT(('[2]Prog 89'!$C$5:$C$10000=A1289)*'[2]Prog 89'!$G$5:$H$10000)</f>
        <v>0</v>
      </c>
    </row>
    <row r="1290" spans="1:26" ht="12.75" customHeight="1" x14ac:dyDescent="0.25">
      <c r="A1290" s="64">
        <v>25271</v>
      </c>
      <c r="B1290" s="81">
        <f>VLOOKUP(A1290,'[2]Pop commune'!$A$4:$G$3833,7,FALSE)</f>
        <v>297.91855425148026</v>
      </c>
      <c r="C1290" s="82">
        <f>VLOOKUP(A1290,'[2]Pop commune'!$A$4:$H$3833,5,FALSE)</f>
        <v>194.36181191684159</v>
      </c>
      <c r="D1290" s="83">
        <f t="shared" si="41"/>
        <v>103.55674233463866</v>
      </c>
      <c r="E1290" s="83">
        <f>VLOOKUP(A1290,'[2]Pop commune'!$A$4:$G$3833,6,FALSE)</f>
        <v>103.55674233463866</v>
      </c>
      <c r="F1290" s="83">
        <f t="shared" si="42"/>
        <v>1590.0000000000073</v>
      </c>
      <c r="G1290" s="83">
        <f>VLOOKUP(A1290,'[2]Pop commune'!$A$4:$G$3833,4,FALSE)</f>
        <v>1590.0000000000073</v>
      </c>
      <c r="H1290" s="64">
        <v>25</v>
      </c>
      <c r="I1290" s="122">
        <v>250010907</v>
      </c>
      <c r="J1290" s="91" t="s">
        <v>2077</v>
      </c>
      <c r="K1290" s="121"/>
      <c r="L1290" s="92" t="s">
        <v>2074</v>
      </c>
      <c r="M1290" s="65" t="s">
        <v>130</v>
      </c>
      <c r="N1290" s="65" t="s">
        <v>662</v>
      </c>
      <c r="O1290" s="64">
        <v>250000221</v>
      </c>
      <c r="P1290" s="94" t="s">
        <v>282</v>
      </c>
      <c r="Q1290" s="90">
        <v>1</v>
      </c>
      <c r="X1290" s="65" t="s">
        <v>671</v>
      </c>
      <c r="Y1290" s="65">
        <f>SUMPRODUCT(('[2]Prog 89'!$C$5:$C$10000=A1290)*'[2]Prog 89'!$E$5:$F$10000)</f>
        <v>0</v>
      </c>
      <c r="Z1290" s="65">
        <f>SUMPRODUCT(('[2]Prog 89'!$C$5:$C$10000=A1290)*'[2]Prog 89'!$G$5:$H$10000)</f>
        <v>0</v>
      </c>
    </row>
    <row r="1291" spans="1:26" ht="12.75" customHeight="1" x14ac:dyDescent="0.25">
      <c r="A1291" s="64">
        <v>25285</v>
      </c>
      <c r="B1291" s="81">
        <f>VLOOKUP(A1291,'[2]Pop commune'!$A$4:$G$3833,7,FALSE)</f>
        <v>319.85245901639337</v>
      </c>
      <c r="C1291" s="82">
        <f>VLOOKUP(A1291,'[2]Pop commune'!$A$4:$H$3833,5,FALSE)</f>
        <v>215.19125683060105</v>
      </c>
      <c r="D1291" s="83">
        <f t="shared" si="41"/>
        <v>104.66120218579233</v>
      </c>
      <c r="E1291" s="83">
        <f>VLOOKUP(A1291,'[2]Pop commune'!$A$4:$G$3833,6,FALSE)</f>
        <v>104.66120218579233</v>
      </c>
      <c r="F1291" s="83">
        <f t="shared" si="42"/>
        <v>1432</v>
      </c>
      <c r="G1291" s="83">
        <f>VLOOKUP(A1291,'[2]Pop commune'!$A$4:$G$3833,4,FALSE)</f>
        <v>1432</v>
      </c>
      <c r="H1291" s="64">
        <v>25</v>
      </c>
      <c r="I1291" s="122">
        <v>250010907</v>
      </c>
      <c r="J1291" s="91" t="s">
        <v>2078</v>
      </c>
      <c r="K1291" s="121"/>
      <c r="L1291" s="92" t="s">
        <v>731</v>
      </c>
      <c r="M1291" s="65" t="s">
        <v>130</v>
      </c>
      <c r="N1291" s="65" t="s">
        <v>662</v>
      </c>
      <c r="O1291" s="64">
        <v>250000221</v>
      </c>
      <c r="P1291" s="94" t="s">
        <v>282</v>
      </c>
      <c r="Q1291" s="90">
        <v>1</v>
      </c>
      <c r="X1291" s="65" t="s">
        <v>671</v>
      </c>
      <c r="Y1291" s="65">
        <f>SUMPRODUCT(('[2]Prog 89'!$C$5:$C$10000=A1291)*'[2]Prog 89'!$E$5:$F$10000)</f>
        <v>0</v>
      </c>
      <c r="Z1291" s="65">
        <f>SUMPRODUCT(('[2]Prog 89'!$C$5:$C$10000=A1291)*'[2]Prog 89'!$G$5:$H$10000)</f>
        <v>0</v>
      </c>
    </row>
    <row r="1292" spans="1:26" ht="12.75" customHeight="1" x14ac:dyDescent="0.25">
      <c r="A1292" s="64">
        <v>25296</v>
      </c>
      <c r="B1292" s="81">
        <f>VLOOKUP(A1292,'[2]Pop commune'!$A$4:$G$3833,7,FALSE)</f>
        <v>136</v>
      </c>
      <c r="C1292" s="82">
        <f>VLOOKUP(A1292,'[2]Pop commune'!$A$4:$H$3833,5,FALSE)</f>
        <v>80</v>
      </c>
      <c r="D1292" s="83">
        <f t="shared" si="41"/>
        <v>56</v>
      </c>
      <c r="E1292" s="83">
        <f>VLOOKUP(A1292,'[2]Pop commune'!$A$4:$G$3833,6,FALSE)</f>
        <v>56</v>
      </c>
      <c r="F1292" s="83">
        <f t="shared" si="42"/>
        <v>803</v>
      </c>
      <c r="G1292" s="83">
        <f>VLOOKUP(A1292,'[2]Pop commune'!$A$4:$G$3833,4,FALSE)</f>
        <v>803</v>
      </c>
      <c r="H1292" s="64">
        <v>25</v>
      </c>
      <c r="I1292" s="122">
        <v>250010907</v>
      </c>
      <c r="J1292" s="91" t="s">
        <v>2079</v>
      </c>
      <c r="K1292" s="121"/>
      <c r="L1292" s="92" t="s">
        <v>731</v>
      </c>
      <c r="M1292" s="65" t="s">
        <v>130</v>
      </c>
      <c r="N1292" s="65" t="s">
        <v>662</v>
      </c>
      <c r="O1292" s="64">
        <v>250000221</v>
      </c>
      <c r="P1292" s="94" t="s">
        <v>282</v>
      </c>
      <c r="Q1292" s="90">
        <v>1</v>
      </c>
      <c r="X1292" s="65" t="s">
        <v>671</v>
      </c>
      <c r="Y1292" s="65">
        <f>SUMPRODUCT(('[2]Prog 89'!$C$5:$C$10000=A1292)*'[2]Prog 89'!$E$5:$F$10000)</f>
        <v>0</v>
      </c>
      <c r="Z1292" s="65">
        <f>SUMPRODUCT(('[2]Prog 89'!$C$5:$C$10000=A1292)*'[2]Prog 89'!$G$5:$H$10000)</f>
        <v>0</v>
      </c>
    </row>
    <row r="1293" spans="1:26" ht="12.75" customHeight="1" x14ac:dyDescent="0.25">
      <c r="A1293" s="64">
        <v>25321</v>
      </c>
      <c r="B1293" s="81">
        <f>VLOOKUP(A1293,'[2]Pop commune'!$A$4:$G$3833,7,FALSE)</f>
        <v>995.72671693170457</v>
      </c>
      <c r="C1293" s="82">
        <f>VLOOKUP(A1293,'[2]Pop commune'!$A$4:$H$3833,5,FALSE)</f>
        <v>618.76482449449315</v>
      </c>
      <c r="D1293" s="83">
        <f t="shared" si="41"/>
        <v>376.96189243721142</v>
      </c>
      <c r="E1293" s="83">
        <f>VLOOKUP(A1293,'[2]Pop commune'!$A$4:$G$3833,6,FALSE)</f>
        <v>376.96189243721142</v>
      </c>
      <c r="F1293" s="83">
        <f t="shared" si="42"/>
        <v>4679.9999999999882</v>
      </c>
      <c r="G1293" s="83">
        <f>VLOOKUP(A1293,'[2]Pop commune'!$A$4:$G$3833,4,FALSE)</f>
        <v>4679.9999999999882</v>
      </c>
      <c r="H1293" s="64">
        <v>25</v>
      </c>
      <c r="I1293" s="122">
        <v>250010907</v>
      </c>
      <c r="J1293" s="91" t="s">
        <v>2080</v>
      </c>
      <c r="K1293" s="121"/>
      <c r="L1293" s="92" t="s">
        <v>731</v>
      </c>
      <c r="M1293" s="65" t="s">
        <v>130</v>
      </c>
      <c r="N1293" s="65" t="s">
        <v>662</v>
      </c>
      <c r="O1293" s="64">
        <v>250000221</v>
      </c>
      <c r="P1293" s="94" t="s">
        <v>282</v>
      </c>
      <c r="Q1293" s="90">
        <v>1</v>
      </c>
      <c r="X1293" s="65" t="s">
        <v>671</v>
      </c>
      <c r="Y1293" s="65">
        <f>SUMPRODUCT(('[2]Prog 89'!$C$5:$C$10000=A1293)*'[2]Prog 89'!$E$5:$F$10000)</f>
        <v>0</v>
      </c>
      <c r="Z1293" s="65">
        <f>SUMPRODUCT(('[2]Prog 89'!$C$5:$C$10000=A1293)*'[2]Prog 89'!$G$5:$H$10000)</f>
        <v>0</v>
      </c>
    </row>
    <row r="1294" spans="1:26" ht="12.75" customHeight="1" x14ac:dyDescent="0.25">
      <c r="A1294" s="64">
        <v>25347</v>
      </c>
      <c r="B1294" s="81">
        <f>VLOOKUP(A1294,'[2]Pop commune'!$A$4:$G$3833,7,FALSE)</f>
        <v>91.598571428571177</v>
      </c>
      <c r="C1294" s="82">
        <f>VLOOKUP(A1294,'[2]Pop commune'!$A$4:$H$3833,5,FALSE)</f>
        <v>55.801428571428417</v>
      </c>
      <c r="D1294" s="83">
        <f t="shared" si="41"/>
        <v>35.797142857142759</v>
      </c>
      <c r="E1294" s="83">
        <f>VLOOKUP(A1294,'[2]Pop commune'!$A$4:$G$3833,6,FALSE)</f>
        <v>35.797142857142759</v>
      </c>
      <c r="F1294" s="83">
        <f t="shared" si="42"/>
        <v>736.99999999999795</v>
      </c>
      <c r="G1294" s="83">
        <f>VLOOKUP(A1294,'[2]Pop commune'!$A$4:$G$3833,4,FALSE)</f>
        <v>736.99999999999795</v>
      </c>
      <c r="H1294" s="64">
        <v>25</v>
      </c>
      <c r="I1294" s="122">
        <v>250010907</v>
      </c>
      <c r="J1294" s="91" t="s">
        <v>2081</v>
      </c>
      <c r="K1294" s="121"/>
      <c r="L1294" s="92" t="s">
        <v>2074</v>
      </c>
      <c r="M1294" s="65" t="s">
        <v>130</v>
      </c>
      <c r="N1294" s="65" t="s">
        <v>662</v>
      </c>
      <c r="O1294" s="64">
        <v>250000221</v>
      </c>
      <c r="P1294" s="94" t="s">
        <v>282</v>
      </c>
      <c r="Q1294" s="90">
        <v>1</v>
      </c>
      <c r="X1294" s="65" t="s">
        <v>671</v>
      </c>
      <c r="Y1294" s="65">
        <f>SUMPRODUCT(('[2]Prog 89'!$C$5:$C$10000=A1294)*'[2]Prog 89'!$E$5:$F$10000)</f>
        <v>0</v>
      </c>
      <c r="Z1294" s="65">
        <f>SUMPRODUCT(('[2]Prog 89'!$C$5:$C$10000=A1294)*'[2]Prog 89'!$G$5:$H$10000)</f>
        <v>0</v>
      </c>
    </row>
    <row r="1295" spans="1:26" ht="12.75" customHeight="1" x14ac:dyDescent="0.25">
      <c r="A1295" s="64">
        <v>25390</v>
      </c>
      <c r="B1295" s="81">
        <f>VLOOKUP(A1295,'[2]Pop commune'!$A$4:$G$3833,7,FALSE)</f>
        <v>41.685785536159585</v>
      </c>
      <c r="C1295" s="82">
        <f>VLOOKUP(A1295,'[2]Pop commune'!$A$4:$H$3833,5,FALSE)</f>
        <v>31.760598503740638</v>
      </c>
      <c r="D1295" s="83">
        <f t="shared" si="41"/>
        <v>9.9251870324189504</v>
      </c>
      <c r="E1295" s="83">
        <f>VLOOKUP(A1295,'[2]Pop commune'!$A$4:$G$3833,6,FALSE)</f>
        <v>9.9251870324189504</v>
      </c>
      <c r="F1295" s="83">
        <f t="shared" si="42"/>
        <v>398</v>
      </c>
      <c r="G1295" s="83">
        <f>VLOOKUP(A1295,'[2]Pop commune'!$A$4:$G$3833,4,FALSE)</f>
        <v>398</v>
      </c>
      <c r="H1295" s="64">
        <v>25</v>
      </c>
      <c r="I1295" s="122">
        <v>250010907</v>
      </c>
      <c r="J1295" s="91" t="s">
        <v>2082</v>
      </c>
      <c r="K1295" s="121"/>
      <c r="L1295" s="92" t="s">
        <v>2074</v>
      </c>
      <c r="M1295" s="65" t="s">
        <v>130</v>
      </c>
      <c r="N1295" s="65" t="s">
        <v>662</v>
      </c>
      <c r="O1295" s="64">
        <v>250000221</v>
      </c>
      <c r="P1295" s="94" t="s">
        <v>282</v>
      </c>
      <c r="Q1295" s="90">
        <v>1</v>
      </c>
      <c r="X1295" s="65" t="s">
        <v>671</v>
      </c>
      <c r="Y1295" s="65">
        <f>SUMPRODUCT(('[2]Prog 89'!$C$5:$C$10000=A1295)*'[2]Prog 89'!$E$5:$F$10000)</f>
        <v>0</v>
      </c>
      <c r="Z1295" s="65">
        <f>SUMPRODUCT(('[2]Prog 89'!$C$5:$C$10000=A1295)*'[2]Prog 89'!$G$5:$H$10000)</f>
        <v>0</v>
      </c>
    </row>
    <row r="1296" spans="1:26" ht="12.75" customHeight="1" x14ac:dyDescent="0.25">
      <c r="A1296" s="64">
        <v>25398</v>
      </c>
      <c r="B1296" s="81">
        <f>VLOOKUP(A1296,'[2]Pop commune'!$A$4:$G$3833,7,FALSE)</f>
        <v>10</v>
      </c>
      <c r="C1296" s="82">
        <f>VLOOKUP(A1296,'[2]Pop commune'!$A$4:$H$3833,5,FALSE)</f>
        <v>7</v>
      </c>
      <c r="D1296" s="83">
        <f t="shared" si="41"/>
        <v>3</v>
      </c>
      <c r="E1296" s="83">
        <f>VLOOKUP(A1296,'[2]Pop commune'!$A$4:$G$3833,6,FALSE)</f>
        <v>3</v>
      </c>
      <c r="F1296" s="83">
        <f t="shared" si="42"/>
        <v>99</v>
      </c>
      <c r="G1296" s="83">
        <f>VLOOKUP(A1296,'[2]Pop commune'!$A$4:$G$3833,4,FALSE)</f>
        <v>99</v>
      </c>
      <c r="H1296" s="64">
        <v>25</v>
      </c>
      <c r="I1296" s="122">
        <v>250010907</v>
      </c>
      <c r="J1296" s="91" t="s">
        <v>2083</v>
      </c>
      <c r="K1296" s="121"/>
      <c r="L1296" s="92" t="s">
        <v>2074</v>
      </c>
      <c r="M1296" s="65" t="s">
        <v>130</v>
      </c>
      <c r="N1296" s="65" t="s">
        <v>662</v>
      </c>
      <c r="O1296" s="64">
        <v>250000221</v>
      </c>
      <c r="P1296" s="94" t="s">
        <v>282</v>
      </c>
      <c r="Q1296" s="90">
        <v>1</v>
      </c>
      <c r="X1296" s="65" t="s">
        <v>671</v>
      </c>
      <c r="Y1296" s="65">
        <f>SUMPRODUCT(('[2]Prog 89'!$C$5:$C$10000=A1296)*'[2]Prog 89'!$E$5:$F$10000)</f>
        <v>0</v>
      </c>
      <c r="Z1296" s="65">
        <f>SUMPRODUCT(('[2]Prog 89'!$C$5:$C$10000=A1296)*'[2]Prog 89'!$G$5:$H$10000)</f>
        <v>0</v>
      </c>
    </row>
    <row r="1297" spans="1:26" ht="12.75" customHeight="1" x14ac:dyDescent="0.25">
      <c r="A1297" s="64">
        <v>25403</v>
      </c>
      <c r="B1297" s="81">
        <f>VLOOKUP(A1297,'[2]Pop commune'!$A$4:$G$3833,7,FALSE)</f>
        <v>411</v>
      </c>
      <c r="C1297" s="82">
        <f>VLOOKUP(A1297,'[2]Pop commune'!$A$4:$H$3833,5,FALSE)</f>
        <v>271</v>
      </c>
      <c r="D1297" s="83">
        <f t="shared" si="41"/>
        <v>140</v>
      </c>
      <c r="E1297" s="83">
        <f>VLOOKUP(A1297,'[2]Pop commune'!$A$4:$G$3833,6,FALSE)</f>
        <v>140</v>
      </c>
      <c r="F1297" s="83">
        <f t="shared" si="42"/>
        <v>1984</v>
      </c>
      <c r="G1297" s="83">
        <f>VLOOKUP(A1297,'[2]Pop commune'!$A$4:$G$3833,4,FALSE)</f>
        <v>1984</v>
      </c>
      <c r="H1297" s="64">
        <v>25</v>
      </c>
      <c r="I1297" s="122">
        <v>250010907</v>
      </c>
      <c r="J1297" s="91" t="s">
        <v>2084</v>
      </c>
      <c r="K1297" s="121"/>
      <c r="L1297" s="92" t="s">
        <v>731</v>
      </c>
      <c r="M1297" s="65" t="s">
        <v>130</v>
      </c>
      <c r="N1297" s="65" t="s">
        <v>662</v>
      </c>
      <c r="O1297" s="64">
        <v>250000221</v>
      </c>
      <c r="P1297" s="94" t="s">
        <v>282</v>
      </c>
      <c r="Q1297" s="90">
        <v>1</v>
      </c>
      <c r="X1297" s="65" t="s">
        <v>671</v>
      </c>
      <c r="Y1297" s="65">
        <f>SUMPRODUCT(('[2]Prog 89'!$C$5:$C$10000=A1297)*'[2]Prog 89'!$E$5:$F$10000)</f>
        <v>0</v>
      </c>
      <c r="Z1297" s="65">
        <f>SUMPRODUCT(('[2]Prog 89'!$C$5:$C$10000=A1297)*'[2]Prog 89'!$G$5:$H$10000)</f>
        <v>0</v>
      </c>
    </row>
    <row r="1298" spans="1:26" ht="12.75" customHeight="1" x14ac:dyDescent="0.25">
      <c r="A1298" s="64">
        <v>25411</v>
      </c>
      <c r="B1298" s="81">
        <f>VLOOKUP(A1298,'[2]Pop commune'!$A$4:$G$3833,7,FALSE)</f>
        <v>1531.4707319987206</v>
      </c>
      <c r="C1298" s="82">
        <f>VLOOKUP(A1298,'[2]Pop commune'!$A$4:$H$3833,5,FALSE)</f>
        <v>883.60700659249835</v>
      </c>
      <c r="D1298" s="83">
        <f t="shared" si="41"/>
        <v>647.8637254062221</v>
      </c>
      <c r="E1298" s="83">
        <f>VLOOKUP(A1298,'[2]Pop commune'!$A$4:$G$3833,6,FALSE)</f>
        <v>647.8637254062221</v>
      </c>
      <c r="F1298" s="83">
        <f t="shared" si="42"/>
        <v>6803</v>
      </c>
      <c r="G1298" s="83">
        <f>VLOOKUP(A1298,'[2]Pop commune'!$A$4:$G$3833,4,FALSE)</f>
        <v>6803</v>
      </c>
      <c r="H1298" s="64">
        <v>25</v>
      </c>
      <c r="I1298" s="122">
        <v>250010907</v>
      </c>
      <c r="J1298" s="91" t="s">
        <v>731</v>
      </c>
      <c r="K1298" s="121"/>
      <c r="L1298" s="92" t="s">
        <v>731</v>
      </c>
      <c r="M1298" s="65" t="s">
        <v>130</v>
      </c>
      <c r="N1298" s="65" t="s">
        <v>662</v>
      </c>
      <c r="O1298" s="64">
        <v>250000221</v>
      </c>
      <c r="P1298" s="94" t="s">
        <v>282</v>
      </c>
      <c r="Q1298" s="90">
        <v>1</v>
      </c>
      <c r="X1298" s="65" t="s">
        <v>671</v>
      </c>
      <c r="Y1298" s="65">
        <f>SUMPRODUCT(('[2]Prog 89'!$C$5:$C$10000=A1298)*'[2]Prog 89'!$E$5:$F$10000)</f>
        <v>0</v>
      </c>
      <c r="Z1298" s="65">
        <f>SUMPRODUCT(('[2]Prog 89'!$C$5:$C$10000=A1298)*'[2]Prog 89'!$G$5:$H$10000)</f>
        <v>0</v>
      </c>
    </row>
    <row r="1299" spans="1:26" ht="12.75" customHeight="1" x14ac:dyDescent="0.25">
      <c r="A1299" s="64">
        <v>25425</v>
      </c>
      <c r="B1299" s="81">
        <f>VLOOKUP(A1299,'[2]Pop commune'!$A$4:$G$3833,7,FALSE)</f>
        <v>45.46753246753245</v>
      </c>
      <c r="C1299" s="82">
        <f>VLOOKUP(A1299,'[2]Pop commune'!$A$4:$H$3833,5,FALSE)</f>
        <v>34.353246753246736</v>
      </c>
      <c r="D1299" s="83">
        <f t="shared" si="41"/>
        <v>11.11428571428571</v>
      </c>
      <c r="E1299" s="83">
        <f>VLOOKUP(A1299,'[2]Pop commune'!$A$4:$G$3833,6,FALSE)</f>
        <v>11.11428571428571</v>
      </c>
      <c r="F1299" s="83">
        <f t="shared" si="42"/>
        <v>389</v>
      </c>
      <c r="G1299" s="83">
        <f>VLOOKUP(A1299,'[2]Pop commune'!$A$4:$G$3833,4,FALSE)</f>
        <v>389</v>
      </c>
      <c r="H1299" s="64">
        <v>25</v>
      </c>
      <c r="I1299" s="122">
        <v>250010907</v>
      </c>
      <c r="J1299" s="91" t="s">
        <v>2085</v>
      </c>
      <c r="K1299" s="121"/>
      <c r="L1299" s="92" t="s">
        <v>731</v>
      </c>
      <c r="M1299" s="65" t="s">
        <v>130</v>
      </c>
      <c r="N1299" s="65" t="s">
        <v>662</v>
      </c>
      <c r="O1299" s="64">
        <v>250000221</v>
      </c>
      <c r="P1299" s="94" t="s">
        <v>282</v>
      </c>
      <c r="Q1299" s="90">
        <v>1</v>
      </c>
      <c r="X1299" s="65" t="s">
        <v>671</v>
      </c>
      <c r="Y1299" s="65">
        <f>SUMPRODUCT(('[2]Prog 89'!$C$5:$C$10000=A1299)*'[2]Prog 89'!$E$5:$F$10000)</f>
        <v>0</v>
      </c>
      <c r="Z1299" s="65">
        <f>SUMPRODUCT(('[2]Prog 89'!$C$5:$C$10000=A1299)*'[2]Prog 89'!$G$5:$H$10000)</f>
        <v>0</v>
      </c>
    </row>
    <row r="1300" spans="1:26" ht="12.75" customHeight="1" x14ac:dyDescent="0.25">
      <c r="A1300" s="64">
        <v>25620</v>
      </c>
      <c r="B1300" s="81">
        <f>VLOOKUP(A1300,'[2]Pop commune'!$A$4:$G$3833,7,FALSE)</f>
        <v>63.577557755775558</v>
      </c>
      <c r="C1300" s="82">
        <f>VLOOKUP(A1300,'[2]Pop commune'!$A$4:$H$3833,5,FALSE)</f>
        <v>44.702970297029687</v>
      </c>
      <c r="D1300" s="83">
        <f t="shared" si="41"/>
        <v>18.874587458745868</v>
      </c>
      <c r="E1300" s="83">
        <f>VLOOKUP(A1300,'[2]Pop commune'!$A$4:$G$3833,6,FALSE)</f>
        <v>18.874587458745868</v>
      </c>
      <c r="F1300" s="83">
        <f t="shared" si="42"/>
        <v>301</v>
      </c>
      <c r="G1300" s="83">
        <f>VLOOKUP(A1300,'[2]Pop commune'!$A$4:$G$3833,4,FALSE)</f>
        <v>301</v>
      </c>
      <c r="H1300" s="64">
        <v>25</v>
      </c>
      <c r="I1300" s="122">
        <v>250010907</v>
      </c>
      <c r="J1300" s="91" t="s">
        <v>2086</v>
      </c>
      <c r="K1300" s="121"/>
      <c r="L1300" s="92" t="s">
        <v>2074</v>
      </c>
      <c r="M1300" s="65" t="s">
        <v>130</v>
      </c>
      <c r="N1300" s="65" t="s">
        <v>662</v>
      </c>
      <c r="O1300" s="64">
        <v>250000221</v>
      </c>
      <c r="P1300" s="94" t="s">
        <v>282</v>
      </c>
      <c r="Q1300" s="90">
        <v>1</v>
      </c>
      <c r="X1300" s="65" t="s">
        <v>671</v>
      </c>
      <c r="Y1300" s="65">
        <f>SUMPRODUCT(('[2]Prog 89'!$C$5:$C$10000=A1300)*'[2]Prog 89'!$E$5:$F$10000)</f>
        <v>0</v>
      </c>
      <c r="Z1300" s="65">
        <f>SUMPRODUCT(('[2]Prog 89'!$C$5:$C$10000=A1300)*'[2]Prog 89'!$G$5:$H$10000)</f>
        <v>0</v>
      </c>
    </row>
    <row r="1301" spans="1:26" ht="12.75" customHeight="1" x14ac:dyDescent="0.25">
      <c r="A1301" s="64">
        <v>25015</v>
      </c>
      <c r="B1301" s="81">
        <f>VLOOKUP(A1301,'[2]Pop commune'!$A$4:$G$3833,7,FALSE)</f>
        <v>180.45645645645644</v>
      </c>
      <c r="C1301" s="82">
        <f>VLOOKUP(A1301,'[2]Pop commune'!$A$4:$H$3833,5,FALSE)</f>
        <v>100.69669669669668</v>
      </c>
      <c r="D1301" s="83">
        <f t="shared" si="41"/>
        <v>79.75975975975976</v>
      </c>
      <c r="E1301" s="83">
        <f>VLOOKUP(A1301,'[2]Pop commune'!$A$4:$G$3833,6,FALSE)</f>
        <v>79.75975975975976</v>
      </c>
      <c r="F1301" s="83">
        <f t="shared" si="42"/>
        <v>664</v>
      </c>
      <c r="G1301" s="83">
        <f>VLOOKUP(A1301,'[2]Pop commune'!$A$4:$G$3833,4,FALSE)</f>
        <v>664</v>
      </c>
      <c r="H1301" s="64">
        <v>25</v>
      </c>
      <c r="I1301" s="122">
        <v>250010998</v>
      </c>
      <c r="J1301" s="91" t="s">
        <v>2087</v>
      </c>
      <c r="K1301" s="121" t="s">
        <v>4825</v>
      </c>
      <c r="L1301" s="92" t="s">
        <v>2074</v>
      </c>
      <c r="M1301" s="65" t="s">
        <v>133</v>
      </c>
      <c r="N1301" s="65" t="s">
        <v>662</v>
      </c>
      <c r="O1301" s="64">
        <v>250000478</v>
      </c>
      <c r="P1301" s="94" t="s">
        <v>287</v>
      </c>
      <c r="Q1301" s="90">
        <v>1</v>
      </c>
      <c r="R1301" s="65">
        <v>32</v>
      </c>
      <c r="S1301" s="65">
        <v>32</v>
      </c>
      <c r="T1301" s="65">
        <v>5</v>
      </c>
      <c r="U1301" s="65">
        <v>5</v>
      </c>
      <c r="X1301" s="65" t="s">
        <v>671</v>
      </c>
      <c r="Y1301" s="65">
        <f>SUMPRODUCT(('[2]Prog 89'!$C$5:$C$10000=A1301)*'[2]Prog 89'!$E$5:$F$10000)</f>
        <v>0</v>
      </c>
      <c r="Z1301" s="65">
        <f>SUMPRODUCT(('[2]Prog 89'!$C$5:$C$10000=A1301)*'[2]Prog 89'!$G$5:$H$10000)</f>
        <v>0</v>
      </c>
    </row>
    <row r="1302" spans="1:26" ht="12.75" customHeight="1" x14ac:dyDescent="0.25">
      <c r="A1302" s="64">
        <v>25016</v>
      </c>
      <c r="B1302" s="81">
        <f>VLOOKUP(A1302,'[2]Pop commune'!$A$4:$G$3833,7,FALSE)</f>
        <v>36.476821192052881</v>
      </c>
      <c r="C1302" s="82">
        <f>VLOOKUP(A1302,'[2]Pop commune'!$A$4:$H$3833,5,FALSE)</f>
        <v>15.198675496688701</v>
      </c>
      <c r="D1302" s="83">
        <f t="shared" si="41"/>
        <v>21.278145695364181</v>
      </c>
      <c r="E1302" s="83">
        <f>VLOOKUP(A1302,'[2]Pop commune'!$A$4:$G$3833,6,FALSE)</f>
        <v>21.278145695364181</v>
      </c>
      <c r="F1302" s="83">
        <f t="shared" si="42"/>
        <v>153</v>
      </c>
      <c r="G1302" s="83">
        <f>VLOOKUP(A1302,'[2]Pop commune'!$A$4:$G$3833,4,FALSE)</f>
        <v>153</v>
      </c>
      <c r="H1302" s="64">
        <v>25</v>
      </c>
      <c r="I1302" s="122">
        <v>250010998</v>
      </c>
      <c r="J1302" s="91" t="s">
        <v>2088</v>
      </c>
      <c r="K1302" s="121"/>
      <c r="L1302" s="92" t="s">
        <v>2074</v>
      </c>
      <c r="M1302" s="65" t="s">
        <v>133</v>
      </c>
      <c r="N1302" s="65" t="s">
        <v>662</v>
      </c>
      <c r="O1302" s="64">
        <v>250000478</v>
      </c>
      <c r="P1302" s="94" t="s">
        <v>287</v>
      </c>
      <c r="Q1302" s="90">
        <v>1</v>
      </c>
      <c r="X1302" s="65" t="s">
        <v>671</v>
      </c>
      <c r="Y1302" s="65">
        <f>SUMPRODUCT(('[2]Prog 89'!$C$5:$C$10000=A1302)*'[2]Prog 89'!$E$5:$F$10000)</f>
        <v>0</v>
      </c>
      <c r="Z1302" s="65">
        <f>SUMPRODUCT(('[2]Prog 89'!$C$5:$C$10000=A1302)*'[2]Prog 89'!$G$5:$H$10000)</f>
        <v>0</v>
      </c>
    </row>
    <row r="1303" spans="1:26" ht="12.75" customHeight="1" x14ac:dyDescent="0.25">
      <c r="A1303" s="64">
        <v>25017</v>
      </c>
      <c r="B1303" s="81">
        <f>VLOOKUP(A1303,'[2]Pop commune'!$A$4:$G$3833,7,FALSE)</f>
        <v>21.760869565217398</v>
      </c>
      <c r="C1303" s="82">
        <f>VLOOKUP(A1303,'[2]Pop commune'!$A$4:$H$3833,5,FALSE)</f>
        <v>12.858695652173918</v>
      </c>
      <c r="D1303" s="83">
        <f t="shared" si="41"/>
        <v>8.9021739130434803</v>
      </c>
      <c r="E1303" s="83">
        <f>VLOOKUP(A1303,'[2]Pop commune'!$A$4:$G$3833,6,FALSE)</f>
        <v>8.9021739130434803</v>
      </c>
      <c r="F1303" s="83">
        <f t="shared" si="42"/>
        <v>91</v>
      </c>
      <c r="G1303" s="83">
        <f>VLOOKUP(A1303,'[2]Pop commune'!$A$4:$G$3833,4,FALSE)</f>
        <v>91</v>
      </c>
      <c r="H1303" s="64">
        <v>25</v>
      </c>
      <c r="I1303" s="122">
        <v>250010998</v>
      </c>
      <c r="J1303" s="91" t="s">
        <v>2089</v>
      </c>
      <c r="K1303" s="121"/>
      <c r="L1303" s="92" t="s">
        <v>2074</v>
      </c>
      <c r="M1303" s="65" t="s">
        <v>133</v>
      </c>
      <c r="N1303" s="65" t="s">
        <v>662</v>
      </c>
      <c r="O1303" s="64">
        <v>250000478</v>
      </c>
      <c r="P1303" s="94" t="s">
        <v>287</v>
      </c>
      <c r="Q1303" s="90">
        <v>1</v>
      </c>
      <c r="X1303" s="65" t="s">
        <v>671</v>
      </c>
      <c r="Y1303" s="65">
        <f>SUMPRODUCT(('[2]Prog 89'!$C$5:$C$10000=A1303)*'[2]Prog 89'!$E$5:$F$10000)</f>
        <v>0</v>
      </c>
      <c r="Z1303" s="65">
        <f>SUMPRODUCT(('[2]Prog 89'!$C$5:$C$10000=A1303)*'[2]Prog 89'!$G$5:$H$10000)</f>
        <v>0</v>
      </c>
    </row>
    <row r="1304" spans="1:26" ht="12.75" customHeight="1" x14ac:dyDescent="0.25">
      <c r="A1304" s="64">
        <v>25070</v>
      </c>
      <c r="B1304" s="81">
        <f>VLOOKUP(A1304,'[2]Pop commune'!$A$4:$G$3833,7,FALSE)</f>
        <v>95</v>
      </c>
      <c r="C1304" s="82">
        <f>VLOOKUP(A1304,'[2]Pop commune'!$A$4:$H$3833,5,FALSE)</f>
        <v>47</v>
      </c>
      <c r="D1304" s="83">
        <f t="shared" si="41"/>
        <v>48</v>
      </c>
      <c r="E1304" s="83">
        <f>VLOOKUP(A1304,'[2]Pop commune'!$A$4:$G$3833,6,FALSE)</f>
        <v>48</v>
      </c>
      <c r="F1304" s="83">
        <f t="shared" si="42"/>
        <v>372</v>
      </c>
      <c r="G1304" s="83">
        <f>VLOOKUP(A1304,'[2]Pop commune'!$A$4:$G$3833,4,FALSE)</f>
        <v>372</v>
      </c>
      <c r="H1304" s="64">
        <v>25</v>
      </c>
      <c r="I1304" s="122">
        <v>250010998</v>
      </c>
      <c r="J1304" s="91" t="s">
        <v>2090</v>
      </c>
      <c r="K1304" s="121"/>
      <c r="L1304" s="92" t="s">
        <v>2074</v>
      </c>
      <c r="M1304" s="65" t="s">
        <v>133</v>
      </c>
      <c r="N1304" s="65" t="s">
        <v>662</v>
      </c>
      <c r="O1304" s="64">
        <v>250000478</v>
      </c>
      <c r="P1304" s="94" t="s">
        <v>287</v>
      </c>
      <c r="Q1304" s="90">
        <v>1</v>
      </c>
      <c r="X1304" s="65" t="s">
        <v>671</v>
      </c>
      <c r="Y1304" s="65">
        <f>SUMPRODUCT(('[2]Prog 89'!$C$5:$C$10000=A1304)*'[2]Prog 89'!$E$5:$F$10000)</f>
        <v>0</v>
      </c>
      <c r="Z1304" s="65">
        <f>SUMPRODUCT(('[2]Prog 89'!$C$5:$C$10000=A1304)*'[2]Prog 89'!$G$5:$H$10000)</f>
        <v>0</v>
      </c>
    </row>
    <row r="1305" spans="1:26" ht="12.75" customHeight="1" x14ac:dyDescent="0.25">
      <c r="A1305" s="64">
        <v>25076</v>
      </c>
      <c r="B1305" s="81">
        <f>VLOOKUP(A1305,'[2]Pop commune'!$A$4:$G$3833,7,FALSE)</f>
        <v>33</v>
      </c>
      <c r="C1305" s="82">
        <f>VLOOKUP(A1305,'[2]Pop commune'!$A$4:$H$3833,5,FALSE)</f>
        <v>28</v>
      </c>
      <c r="D1305" s="83">
        <f t="shared" si="41"/>
        <v>5</v>
      </c>
      <c r="E1305" s="83">
        <f>VLOOKUP(A1305,'[2]Pop commune'!$A$4:$G$3833,6,FALSE)</f>
        <v>5</v>
      </c>
      <c r="F1305" s="83">
        <f t="shared" si="42"/>
        <v>112</v>
      </c>
      <c r="G1305" s="83">
        <f>VLOOKUP(A1305,'[2]Pop commune'!$A$4:$G$3833,4,FALSE)</f>
        <v>112</v>
      </c>
      <c r="H1305" s="64">
        <v>25</v>
      </c>
      <c r="I1305" s="122">
        <v>250010998</v>
      </c>
      <c r="J1305" s="91" t="s">
        <v>2091</v>
      </c>
      <c r="K1305" s="121"/>
      <c r="L1305" s="92" t="s">
        <v>2074</v>
      </c>
      <c r="M1305" s="65" t="s">
        <v>133</v>
      </c>
      <c r="N1305" s="65" t="s">
        <v>662</v>
      </c>
      <c r="O1305" s="64">
        <v>250000478</v>
      </c>
      <c r="P1305" s="94" t="s">
        <v>287</v>
      </c>
      <c r="Q1305" s="90">
        <v>1</v>
      </c>
      <c r="X1305" s="65" t="s">
        <v>671</v>
      </c>
      <c r="Y1305" s="65">
        <f>SUMPRODUCT(('[2]Prog 89'!$C$5:$C$10000=A1305)*'[2]Prog 89'!$E$5:$F$10000)</f>
        <v>0</v>
      </c>
      <c r="Z1305" s="65">
        <f>SUMPRODUCT(('[2]Prog 89'!$C$5:$C$10000=A1305)*'[2]Prog 89'!$G$5:$H$10000)</f>
        <v>0</v>
      </c>
    </row>
    <row r="1306" spans="1:26" ht="12.75" customHeight="1" x14ac:dyDescent="0.25">
      <c r="A1306" s="64">
        <v>25120</v>
      </c>
      <c r="B1306" s="81">
        <f>VLOOKUP(A1306,'[2]Pop commune'!$A$4:$G$3833,7,FALSE)</f>
        <v>105.53366583541163</v>
      </c>
      <c r="C1306" s="82">
        <f>VLOOKUP(A1306,'[2]Pop commune'!$A$4:$H$3833,5,FALSE)</f>
        <v>71.052369077306835</v>
      </c>
      <c r="D1306" s="83">
        <f t="shared" si="41"/>
        <v>34.48129675810479</v>
      </c>
      <c r="E1306" s="83">
        <f>VLOOKUP(A1306,'[2]Pop commune'!$A$4:$G$3833,6,FALSE)</f>
        <v>34.48129675810479</v>
      </c>
      <c r="F1306" s="83">
        <f t="shared" si="42"/>
        <v>419.00000000000063</v>
      </c>
      <c r="G1306" s="83">
        <f>VLOOKUP(A1306,'[2]Pop commune'!$A$4:$G$3833,4,FALSE)</f>
        <v>419.00000000000063</v>
      </c>
      <c r="H1306" s="64">
        <v>25</v>
      </c>
      <c r="I1306" s="122">
        <v>250010998</v>
      </c>
      <c r="J1306" s="91" t="s">
        <v>2092</v>
      </c>
      <c r="K1306" s="121"/>
      <c r="L1306" s="92" t="s">
        <v>2074</v>
      </c>
      <c r="M1306" s="65" t="s">
        <v>133</v>
      </c>
      <c r="N1306" s="65" t="s">
        <v>662</v>
      </c>
      <c r="O1306" s="64">
        <v>250000478</v>
      </c>
      <c r="P1306" s="94" t="s">
        <v>287</v>
      </c>
      <c r="Q1306" s="90">
        <v>1</v>
      </c>
      <c r="X1306" s="65" t="s">
        <v>671</v>
      </c>
      <c r="Y1306" s="65">
        <f>SUMPRODUCT(('[2]Prog 89'!$C$5:$C$10000=A1306)*'[2]Prog 89'!$E$5:$F$10000)</f>
        <v>0</v>
      </c>
      <c r="Z1306" s="65">
        <f>SUMPRODUCT(('[2]Prog 89'!$C$5:$C$10000=A1306)*'[2]Prog 89'!$G$5:$H$10000)</f>
        <v>0</v>
      </c>
    </row>
    <row r="1307" spans="1:26" ht="12.75" customHeight="1" x14ac:dyDescent="0.25">
      <c r="A1307" s="64">
        <v>25129</v>
      </c>
      <c r="B1307" s="81">
        <f>VLOOKUP(A1307,'[2]Pop commune'!$A$4:$G$3833,7,FALSE)</f>
        <v>33.282051282051334</v>
      </c>
      <c r="C1307" s="82">
        <f>VLOOKUP(A1307,'[2]Pop commune'!$A$4:$H$3833,5,FALSE)</f>
        <v>23.196581196581231</v>
      </c>
      <c r="D1307" s="83">
        <f t="shared" si="41"/>
        <v>10.085470085470101</v>
      </c>
      <c r="E1307" s="83">
        <f>VLOOKUP(A1307,'[2]Pop commune'!$A$4:$G$3833,6,FALSE)</f>
        <v>10.085470085470101</v>
      </c>
      <c r="F1307" s="83">
        <f t="shared" si="42"/>
        <v>118</v>
      </c>
      <c r="G1307" s="83">
        <f>VLOOKUP(A1307,'[2]Pop commune'!$A$4:$G$3833,4,FALSE)</f>
        <v>118</v>
      </c>
      <c r="H1307" s="64">
        <v>25</v>
      </c>
      <c r="I1307" s="122">
        <v>250010998</v>
      </c>
      <c r="J1307" s="91" t="s">
        <v>2093</v>
      </c>
      <c r="K1307" s="121"/>
      <c r="L1307" s="92" t="s">
        <v>2074</v>
      </c>
      <c r="M1307" s="65" t="s">
        <v>133</v>
      </c>
      <c r="N1307" s="65" t="s">
        <v>662</v>
      </c>
      <c r="O1307" s="64">
        <v>250000478</v>
      </c>
      <c r="P1307" s="94" t="s">
        <v>287</v>
      </c>
      <c r="Q1307" s="90">
        <v>1</v>
      </c>
      <c r="X1307" s="65" t="s">
        <v>671</v>
      </c>
      <c r="Y1307" s="65">
        <f>SUMPRODUCT(('[2]Prog 89'!$C$5:$C$10000=A1307)*'[2]Prog 89'!$E$5:$F$10000)</f>
        <v>0</v>
      </c>
      <c r="Z1307" s="65">
        <f>SUMPRODUCT(('[2]Prog 89'!$C$5:$C$10000=A1307)*'[2]Prog 89'!$G$5:$H$10000)</f>
        <v>0</v>
      </c>
    </row>
    <row r="1308" spans="1:26" ht="12.75" customHeight="1" x14ac:dyDescent="0.25">
      <c r="A1308" s="64">
        <v>25130</v>
      </c>
      <c r="B1308" s="81">
        <f>VLOOKUP(A1308,'[2]Pop commune'!$A$4:$G$3833,7,FALSE)</f>
        <v>9</v>
      </c>
      <c r="C1308" s="82">
        <f>VLOOKUP(A1308,'[2]Pop commune'!$A$4:$H$3833,5,FALSE)</f>
        <v>3</v>
      </c>
      <c r="D1308" s="83">
        <f t="shared" si="41"/>
        <v>6</v>
      </c>
      <c r="E1308" s="83">
        <f>VLOOKUP(A1308,'[2]Pop commune'!$A$4:$G$3833,6,FALSE)</f>
        <v>6</v>
      </c>
      <c r="F1308" s="83">
        <f t="shared" si="42"/>
        <v>12</v>
      </c>
      <c r="G1308" s="83">
        <f>VLOOKUP(A1308,'[2]Pop commune'!$A$4:$G$3833,4,FALSE)</f>
        <v>12</v>
      </c>
      <c r="H1308" s="64">
        <v>25</v>
      </c>
      <c r="I1308" s="122">
        <v>250010998</v>
      </c>
      <c r="J1308" s="91" t="s">
        <v>2094</v>
      </c>
      <c r="K1308" s="121"/>
      <c r="L1308" s="92" t="s">
        <v>2074</v>
      </c>
      <c r="M1308" s="65" t="s">
        <v>133</v>
      </c>
      <c r="N1308" s="65" t="s">
        <v>662</v>
      </c>
      <c r="O1308" s="64">
        <v>250000478</v>
      </c>
      <c r="P1308" s="94" t="s">
        <v>287</v>
      </c>
      <c r="Q1308" s="90">
        <v>1</v>
      </c>
      <c r="X1308" s="65" t="s">
        <v>671</v>
      </c>
      <c r="Y1308" s="65">
        <f>SUMPRODUCT(('[2]Prog 89'!$C$5:$C$10000=A1308)*'[2]Prog 89'!$E$5:$F$10000)</f>
        <v>0</v>
      </c>
      <c r="Z1308" s="65">
        <f>SUMPRODUCT(('[2]Prog 89'!$C$5:$C$10000=A1308)*'[2]Prog 89'!$G$5:$H$10000)</f>
        <v>0</v>
      </c>
    </row>
    <row r="1309" spans="1:26" ht="12.75" customHeight="1" x14ac:dyDescent="0.25">
      <c r="A1309" s="64">
        <v>25155</v>
      </c>
      <c r="B1309" s="81">
        <f>VLOOKUP(A1309,'[2]Pop commune'!$A$4:$G$3833,7,FALSE)</f>
        <v>73</v>
      </c>
      <c r="C1309" s="82">
        <f>VLOOKUP(A1309,'[2]Pop commune'!$A$4:$H$3833,5,FALSE)</f>
        <v>52</v>
      </c>
      <c r="D1309" s="83">
        <f t="shared" si="41"/>
        <v>21</v>
      </c>
      <c r="E1309" s="83">
        <f>VLOOKUP(A1309,'[2]Pop commune'!$A$4:$G$3833,6,FALSE)</f>
        <v>21</v>
      </c>
      <c r="F1309" s="83">
        <f t="shared" si="42"/>
        <v>319</v>
      </c>
      <c r="G1309" s="83">
        <f>VLOOKUP(A1309,'[2]Pop commune'!$A$4:$G$3833,4,FALSE)</f>
        <v>319</v>
      </c>
      <c r="H1309" s="64">
        <v>25</v>
      </c>
      <c r="I1309" s="122">
        <v>250010998</v>
      </c>
      <c r="J1309" s="91" t="s">
        <v>2095</v>
      </c>
      <c r="K1309" s="121"/>
      <c r="L1309" s="92" t="s">
        <v>2074</v>
      </c>
      <c r="M1309" s="65" t="s">
        <v>133</v>
      </c>
      <c r="N1309" s="65" t="s">
        <v>662</v>
      </c>
      <c r="O1309" s="64">
        <v>250000478</v>
      </c>
      <c r="P1309" s="94" t="s">
        <v>287</v>
      </c>
      <c r="Q1309" s="90">
        <v>1</v>
      </c>
      <c r="X1309" s="65" t="s">
        <v>671</v>
      </c>
      <c r="Y1309" s="65">
        <f>SUMPRODUCT(('[2]Prog 89'!$C$5:$C$10000=A1309)*'[2]Prog 89'!$E$5:$F$10000)</f>
        <v>0</v>
      </c>
      <c r="Z1309" s="65">
        <f>SUMPRODUCT(('[2]Prog 89'!$C$5:$C$10000=A1309)*'[2]Prog 89'!$G$5:$H$10000)</f>
        <v>0</v>
      </c>
    </row>
    <row r="1310" spans="1:26" ht="12.75" customHeight="1" x14ac:dyDescent="0.25">
      <c r="A1310" s="64">
        <v>25208</v>
      </c>
      <c r="B1310" s="81">
        <f>VLOOKUP(A1310,'[2]Pop commune'!$A$4:$G$3833,7,FALSE)</f>
        <v>42.538461538461419</v>
      </c>
      <c r="C1310" s="82">
        <f>VLOOKUP(A1310,'[2]Pop commune'!$A$4:$H$3833,5,FALSE)</f>
        <v>31.397435897435809</v>
      </c>
      <c r="D1310" s="83">
        <f t="shared" si="41"/>
        <v>11.14102564102561</v>
      </c>
      <c r="E1310" s="83">
        <f>VLOOKUP(A1310,'[2]Pop commune'!$A$4:$G$3833,6,FALSE)</f>
        <v>11.14102564102561</v>
      </c>
      <c r="F1310" s="83">
        <f t="shared" si="42"/>
        <v>158</v>
      </c>
      <c r="G1310" s="83">
        <f>VLOOKUP(A1310,'[2]Pop commune'!$A$4:$G$3833,4,FALSE)</f>
        <v>158</v>
      </c>
      <c r="H1310" s="64">
        <v>25</v>
      </c>
      <c r="I1310" s="122">
        <v>250010998</v>
      </c>
      <c r="J1310" s="91" t="s">
        <v>2096</v>
      </c>
      <c r="K1310" s="121"/>
      <c r="L1310" s="92" t="s">
        <v>2074</v>
      </c>
      <c r="M1310" s="65" t="s">
        <v>133</v>
      </c>
      <c r="N1310" s="65" t="s">
        <v>662</v>
      </c>
      <c r="O1310" s="64">
        <v>250000478</v>
      </c>
      <c r="P1310" s="94" t="s">
        <v>287</v>
      </c>
      <c r="Q1310" s="90">
        <v>1</v>
      </c>
      <c r="X1310" s="65" t="s">
        <v>671</v>
      </c>
      <c r="Y1310" s="65">
        <f>SUMPRODUCT(('[2]Prog 89'!$C$5:$C$10000=A1310)*'[2]Prog 89'!$E$5:$F$10000)</f>
        <v>0</v>
      </c>
      <c r="Z1310" s="65">
        <f>SUMPRODUCT(('[2]Prog 89'!$C$5:$C$10000=A1310)*'[2]Prog 89'!$G$5:$H$10000)</f>
        <v>0</v>
      </c>
    </row>
    <row r="1311" spans="1:26" ht="12.75" customHeight="1" x14ac:dyDescent="0.25">
      <c r="A1311" s="64">
        <v>25211</v>
      </c>
      <c r="B1311" s="81">
        <f>VLOOKUP(A1311,'[2]Pop commune'!$A$4:$G$3833,7,FALSE)</f>
        <v>26.426966292134829</v>
      </c>
      <c r="C1311" s="82">
        <f>VLOOKUP(A1311,'[2]Pop commune'!$A$4:$H$3833,5,FALSE)</f>
        <v>16.044943820224717</v>
      </c>
      <c r="D1311" s="83">
        <f t="shared" si="41"/>
        <v>10.38202247191011</v>
      </c>
      <c r="E1311" s="83">
        <f>VLOOKUP(A1311,'[2]Pop commune'!$A$4:$G$3833,6,FALSE)</f>
        <v>10.38202247191011</v>
      </c>
      <c r="F1311" s="83">
        <f t="shared" si="42"/>
        <v>84</v>
      </c>
      <c r="G1311" s="83">
        <f>VLOOKUP(A1311,'[2]Pop commune'!$A$4:$G$3833,4,FALSE)</f>
        <v>84</v>
      </c>
      <c r="H1311" s="64">
        <v>25</v>
      </c>
      <c r="I1311" s="122">
        <v>250010998</v>
      </c>
      <c r="J1311" s="91" t="s">
        <v>1712</v>
      </c>
      <c r="K1311" s="121"/>
      <c r="L1311" s="92" t="s">
        <v>2074</v>
      </c>
      <c r="M1311" s="65" t="s">
        <v>133</v>
      </c>
      <c r="N1311" s="65" t="s">
        <v>662</v>
      </c>
      <c r="O1311" s="64">
        <v>250000478</v>
      </c>
      <c r="P1311" s="94" t="s">
        <v>287</v>
      </c>
      <c r="Q1311" s="90">
        <v>1</v>
      </c>
      <c r="X1311" s="65" t="s">
        <v>671</v>
      </c>
      <c r="Y1311" s="65">
        <f>SUMPRODUCT(('[2]Prog 89'!$C$5:$C$10000=A1311)*'[2]Prog 89'!$E$5:$F$10000)</f>
        <v>0</v>
      </c>
      <c r="Z1311" s="65">
        <f>SUMPRODUCT(('[2]Prog 89'!$C$5:$C$10000=A1311)*'[2]Prog 89'!$G$5:$H$10000)</f>
        <v>0</v>
      </c>
    </row>
    <row r="1312" spans="1:26" ht="12.75" customHeight="1" x14ac:dyDescent="0.25">
      <c r="A1312" s="64">
        <v>25236</v>
      </c>
      <c r="B1312" s="81">
        <f>VLOOKUP(A1312,'[2]Pop commune'!$A$4:$G$3833,7,FALSE)</f>
        <v>56</v>
      </c>
      <c r="C1312" s="82">
        <f>VLOOKUP(A1312,'[2]Pop commune'!$A$4:$H$3833,5,FALSE)</f>
        <v>44</v>
      </c>
      <c r="D1312" s="83">
        <f t="shared" si="41"/>
        <v>12</v>
      </c>
      <c r="E1312" s="83">
        <f>VLOOKUP(A1312,'[2]Pop commune'!$A$4:$G$3833,6,FALSE)</f>
        <v>12</v>
      </c>
      <c r="F1312" s="83">
        <f t="shared" si="42"/>
        <v>261</v>
      </c>
      <c r="G1312" s="83">
        <f>VLOOKUP(A1312,'[2]Pop commune'!$A$4:$G$3833,4,FALSE)</f>
        <v>261</v>
      </c>
      <c r="H1312" s="64">
        <v>25</v>
      </c>
      <c r="I1312" s="122">
        <v>250010998</v>
      </c>
      <c r="J1312" s="91" t="s">
        <v>2097</v>
      </c>
      <c r="K1312" s="121"/>
      <c r="L1312" s="92" t="s">
        <v>2074</v>
      </c>
      <c r="M1312" s="65" t="s">
        <v>133</v>
      </c>
      <c r="N1312" s="65" t="s">
        <v>662</v>
      </c>
      <c r="O1312" s="64">
        <v>250000478</v>
      </c>
      <c r="P1312" s="94" t="s">
        <v>287</v>
      </c>
      <c r="Q1312" s="90">
        <v>1</v>
      </c>
      <c r="X1312" s="65" t="s">
        <v>671</v>
      </c>
      <c r="Y1312" s="65">
        <f>SUMPRODUCT(('[2]Prog 89'!$C$5:$C$10000=A1312)*'[2]Prog 89'!$E$5:$F$10000)</f>
        <v>0</v>
      </c>
      <c r="Z1312" s="65">
        <f>SUMPRODUCT(('[2]Prog 89'!$C$5:$C$10000=A1312)*'[2]Prog 89'!$G$5:$H$10000)</f>
        <v>0</v>
      </c>
    </row>
    <row r="1313" spans="1:26" ht="12.75" customHeight="1" x14ac:dyDescent="0.25">
      <c r="A1313" s="64">
        <v>25241</v>
      </c>
      <c r="B1313" s="81">
        <f>VLOOKUP(A1313,'[2]Pop commune'!$A$4:$G$3833,7,FALSE)</f>
        <v>36.013071895424858</v>
      </c>
      <c r="C1313" s="82">
        <f>VLOOKUP(A1313,'[2]Pop commune'!$A$4:$H$3833,5,FALSE)</f>
        <v>23.692810457516352</v>
      </c>
      <c r="D1313" s="83">
        <f t="shared" si="41"/>
        <v>12.320261437908504</v>
      </c>
      <c r="E1313" s="83">
        <f>VLOOKUP(A1313,'[2]Pop commune'!$A$4:$G$3833,6,FALSE)</f>
        <v>12.320261437908504</v>
      </c>
      <c r="F1313" s="83">
        <f t="shared" si="42"/>
        <v>145</v>
      </c>
      <c r="G1313" s="83">
        <f>VLOOKUP(A1313,'[2]Pop commune'!$A$4:$G$3833,4,FALSE)</f>
        <v>145</v>
      </c>
      <c r="H1313" s="64">
        <v>25</v>
      </c>
      <c r="I1313" s="122">
        <v>250010998</v>
      </c>
      <c r="J1313" s="91" t="s">
        <v>2098</v>
      </c>
      <c r="K1313" s="121"/>
      <c r="L1313" s="92" t="s">
        <v>2074</v>
      </c>
      <c r="M1313" s="65" t="s">
        <v>133</v>
      </c>
      <c r="N1313" s="65" t="s">
        <v>662</v>
      </c>
      <c r="O1313" s="64">
        <v>250000478</v>
      </c>
      <c r="P1313" s="94" t="s">
        <v>287</v>
      </c>
      <c r="Q1313" s="90">
        <v>1</v>
      </c>
      <c r="X1313" s="65" t="s">
        <v>671</v>
      </c>
      <c r="Y1313" s="65">
        <f>SUMPRODUCT(('[2]Prog 89'!$C$5:$C$10000=A1313)*'[2]Prog 89'!$E$5:$F$10000)</f>
        <v>0</v>
      </c>
      <c r="Z1313" s="65">
        <f>SUMPRODUCT(('[2]Prog 89'!$C$5:$C$10000=A1313)*'[2]Prog 89'!$G$5:$H$10000)</f>
        <v>0</v>
      </c>
    </row>
    <row r="1314" spans="1:26" ht="12.75" customHeight="1" x14ac:dyDescent="0.25">
      <c r="A1314" s="64">
        <v>25300</v>
      </c>
      <c r="B1314" s="81">
        <f>VLOOKUP(A1314,'[2]Pop commune'!$A$4:$G$3833,7,FALSE)</f>
        <v>50.108949416342455</v>
      </c>
      <c r="C1314" s="82">
        <f>VLOOKUP(A1314,'[2]Pop commune'!$A$4:$H$3833,5,FALSE)</f>
        <v>41.579766536965018</v>
      </c>
      <c r="D1314" s="83">
        <f t="shared" si="41"/>
        <v>8.5291828793774407</v>
      </c>
      <c r="E1314" s="83">
        <f>VLOOKUP(A1314,'[2]Pop commune'!$A$4:$G$3833,6,FALSE)</f>
        <v>8.5291828793774407</v>
      </c>
      <c r="F1314" s="83">
        <f t="shared" si="42"/>
        <v>274</v>
      </c>
      <c r="G1314" s="83">
        <f>VLOOKUP(A1314,'[2]Pop commune'!$A$4:$G$3833,4,FALSE)</f>
        <v>274</v>
      </c>
      <c r="H1314" s="64">
        <v>25</v>
      </c>
      <c r="I1314" s="122">
        <v>250010998</v>
      </c>
      <c r="J1314" s="91" t="s">
        <v>2099</v>
      </c>
      <c r="K1314" s="121"/>
      <c r="L1314" s="92" t="s">
        <v>684</v>
      </c>
      <c r="M1314" s="65" t="s">
        <v>133</v>
      </c>
      <c r="N1314" s="65" t="s">
        <v>662</v>
      </c>
      <c r="O1314" s="64">
        <v>250000478</v>
      </c>
      <c r="P1314" s="94" t="s">
        <v>287</v>
      </c>
      <c r="Q1314" s="90">
        <v>1</v>
      </c>
      <c r="X1314" s="65" t="s">
        <v>671</v>
      </c>
      <c r="Y1314" s="65">
        <f>SUMPRODUCT(('[2]Prog 89'!$C$5:$C$10000=A1314)*'[2]Prog 89'!$E$5:$F$10000)</f>
        <v>0</v>
      </c>
      <c r="Z1314" s="65">
        <f>SUMPRODUCT(('[2]Prog 89'!$C$5:$C$10000=A1314)*'[2]Prog 89'!$G$5:$H$10000)</f>
        <v>0</v>
      </c>
    </row>
    <row r="1315" spans="1:26" ht="12.75" customHeight="1" x14ac:dyDescent="0.25">
      <c r="A1315" s="64">
        <v>25331</v>
      </c>
      <c r="B1315" s="81">
        <f>VLOOKUP(A1315,'[2]Pop commune'!$A$4:$G$3833,7,FALSE)</f>
        <v>43.383928571428513</v>
      </c>
      <c r="C1315" s="82">
        <f>VLOOKUP(A1315,'[2]Pop commune'!$A$4:$H$3833,5,FALSE)</f>
        <v>24.21428571428568</v>
      </c>
      <c r="D1315" s="83">
        <f t="shared" si="41"/>
        <v>19.169642857142829</v>
      </c>
      <c r="E1315" s="83">
        <f>VLOOKUP(A1315,'[2]Pop commune'!$A$4:$G$3833,6,FALSE)</f>
        <v>19.169642857142829</v>
      </c>
      <c r="F1315" s="83">
        <f t="shared" si="42"/>
        <v>226</v>
      </c>
      <c r="G1315" s="83">
        <f>VLOOKUP(A1315,'[2]Pop commune'!$A$4:$G$3833,4,FALSE)</f>
        <v>226</v>
      </c>
      <c r="H1315" s="64">
        <v>25</v>
      </c>
      <c r="I1315" s="122">
        <v>250010998</v>
      </c>
      <c r="J1315" s="91" t="s">
        <v>2100</v>
      </c>
      <c r="K1315" s="121"/>
      <c r="L1315" s="92" t="s">
        <v>2074</v>
      </c>
      <c r="M1315" s="65" t="s">
        <v>133</v>
      </c>
      <c r="N1315" s="65" t="s">
        <v>662</v>
      </c>
      <c r="O1315" s="64">
        <v>250000478</v>
      </c>
      <c r="P1315" s="94" t="s">
        <v>287</v>
      </c>
      <c r="Q1315" s="90">
        <v>1</v>
      </c>
      <c r="X1315" s="65" t="s">
        <v>671</v>
      </c>
      <c r="Y1315" s="65">
        <f>SUMPRODUCT(('[2]Prog 89'!$C$5:$C$10000=A1315)*'[2]Prog 89'!$E$5:$F$10000)</f>
        <v>0</v>
      </c>
      <c r="Z1315" s="65">
        <f>SUMPRODUCT(('[2]Prog 89'!$C$5:$C$10000=A1315)*'[2]Prog 89'!$G$5:$H$10000)</f>
        <v>0</v>
      </c>
    </row>
    <row r="1316" spans="1:26" ht="12.75" customHeight="1" x14ac:dyDescent="0.25">
      <c r="A1316" s="64">
        <v>25339</v>
      </c>
      <c r="B1316" s="81">
        <f>VLOOKUP(A1316,'[2]Pop commune'!$A$4:$G$3833,7,FALSE)</f>
        <v>80.286343612334775</v>
      </c>
      <c r="C1316" s="82">
        <f>VLOOKUP(A1316,'[2]Pop commune'!$A$4:$H$3833,5,FALSE)</f>
        <v>50.550660792951525</v>
      </c>
      <c r="D1316" s="83">
        <f t="shared" si="41"/>
        <v>29.73568281938325</v>
      </c>
      <c r="E1316" s="83">
        <f>VLOOKUP(A1316,'[2]Pop commune'!$A$4:$G$3833,6,FALSE)</f>
        <v>29.73568281938325</v>
      </c>
      <c r="F1316" s="83">
        <f t="shared" si="42"/>
        <v>225</v>
      </c>
      <c r="G1316" s="83">
        <f>VLOOKUP(A1316,'[2]Pop commune'!$A$4:$G$3833,4,FALSE)</f>
        <v>225</v>
      </c>
      <c r="H1316" s="64">
        <v>25</v>
      </c>
      <c r="I1316" s="122">
        <v>250010998</v>
      </c>
      <c r="J1316" s="91" t="s">
        <v>2101</v>
      </c>
      <c r="K1316" s="121"/>
      <c r="L1316" s="92" t="s">
        <v>2074</v>
      </c>
      <c r="M1316" s="65" t="s">
        <v>133</v>
      </c>
      <c r="N1316" s="65" t="s">
        <v>662</v>
      </c>
      <c r="O1316" s="64">
        <v>250000478</v>
      </c>
      <c r="P1316" s="94" t="s">
        <v>287</v>
      </c>
      <c r="Q1316" s="90">
        <v>1</v>
      </c>
      <c r="X1316" s="65" t="s">
        <v>671</v>
      </c>
      <c r="Y1316" s="65">
        <f>SUMPRODUCT(('[2]Prog 89'!$C$5:$C$10000=A1316)*'[2]Prog 89'!$E$5:$F$10000)</f>
        <v>0</v>
      </c>
      <c r="Z1316" s="65">
        <f>SUMPRODUCT(('[2]Prog 89'!$C$5:$C$10000=A1316)*'[2]Prog 89'!$G$5:$H$10000)</f>
        <v>0</v>
      </c>
    </row>
    <row r="1317" spans="1:26" ht="12.75" customHeight="1" x14ac:dyDescent="0.25">
      <c r="A1317" s="64">
        <v>25346</v>
      </c>
      <c r="B1317" s="81">
        <f>VLOOKUP(A1317,'[2]Pop commune'!$A$4:$G$3833,7,FALSE)</f>
        <v>52</v>
      </c>
      <c r="C1317" s="82">
        <f>VLOOKUP(A1317,'[2]Pop commune'!$A$4:$H$3833,5,FALSE)</f>
        <v>24</v>
      </c>
      <c r="D1317" s="83">
        <f t="shared" si="41"/>
        <v>28</v>
      </c>
      <c r="E1317" s="83">
        <f>VLOOKUP(A1317,'[2]Pop commune'!$A$4:$G$3833,6,FALSE)</f>
        <v>28</v>
      </c>
      <c r="F1317" s="83">
        <f t="shared" si="42"/>
        <v>165</v>
      </c>
      <c r="G1317" s="83">
        <f>VLOOKUP(A1317,'[2]Pop commune'!$A$4:$G$3833,4,FALSE)</f>
        <v>165</v>
      </c>
      <c r="H1317" s="64">
        <v>25</v>
      </c>
      <c r="I1317" s="122">
        <v>250010998</v>
      </c>
      <c r="J1317" s="91" t="s">
        <v>2102</v>
      </c>
      <c r="K1317" s="121"/>
      <c r="L1317" s="92" t="s">
        <v>2074</v>
      </c>
      <c r="M1317" s="65" t="s">
        <v>133</v>
      </c>
      <c r="N1317" s="65" t="s">
        <v>662</v>
      </c>
      <c r="O1317" s="64">
        <v>250000478</v>
      </c>
      <c r="P1317" s="94" t="s">
        <v>287</v>
      </c>
      <c r="Q1317" s="90">
        <v>1</v>
      </c>
      <c r="X1317" s="65" t="s">
        <v>671</v>
      </c>
      <c r="Y1317" s="65">
        <f>SUMPRODUCT(('[2]Prog 89'!$C$5:$C$10000=A1317)*'[2]Prog 89'!$E$5:$F$10000)</f>
        <v>0</v>
      </c>
      <c r="Z1317" s="65">
        <f>SUMPRODUCT(('[2]Prog 89'!$C$5:$C$10000=A1317)*'[2]Prog 89'!$G$5:$H$10000)</f>
        <v>0</v>
      </c>
    </row>
    <row r="1318" spans="1:26" ht="12.75" customHeight="1" x14ac:dyDescent="0.25">
      <c r="A1318" s="64">
        <v>25359</v>
      </c>
      <c r="B1318" s="81">
        <f>VLOOKUP(A1318,'[2]Pop commune'!$A$4:$G$3833,7,FALSE)</f>
        <v>42.72093023255816</v>
      </c>
      <c r="C1318" s="82">
        <f>VLOOKUP(A1318,'[2]Pop commune'!$A$4:$H$3833,5,FALSE)</f>
        <v>29.1279069767442</v>
      </c>
      <c r="D1318" s="83">
        <f t="shared" si="41"/>
        <v>13.593023255813961</v>
      </c>
      <c r="E1318" s="83">
        <f>VLOOKUP(A1318,'[2]Pop commune'!$A$4:$G$3833,6,FALSE)</f>
        <v>13.593023255813961</v>
      </c>
      <c r="F1318" s="83">
        <f t="shared" si="42"/>
        <v>167</v>
      </c>
      <c r="G1318" s="83">
        <f>VLOOKUP(A1318,'[2]Pop commune'!$A$4:$G$3833,4,FALSE)</f>
        <v>167</v>
      </c>
      <c r="H1318" s="64">
        <v>25</v>
      </c>
      <c r="I1318" s="122">
        <v>250010998</v>
      </c>
      <c r="J1318" s="91" t="s">
        <v>920</v>
      </c>
      <c r="K1318" s="121"/>
      <c r="L1318" s="92" t="s">
        <v>2074</v>
      </c>
      <c r="M1318" s="65" t="s">
        <v>133</v>
      </c>
      <c r="N1318" s="65" t="s">
        <v>662</v>
      </c>
      <c r="O1318" s="64">
        <v>250000478</v>
      </c>
      <c r="P1318" s="94" t="s">
        <v>287</v>
      </c>
      <c r="Q1318" s="90">
        <v>1</v>
      </c>
      <c r="X1318" s="65" t="s">
        <v>671</v>
      </c>
      <c r="Y1318" s="65">
        <f>SUMPRODUCT(('[2]Prog 89'!$C$5:$C$10000=A1318)*'[2]Prog 89'!$E$5:$F$10000)</f>
        <v>0</v>
      </c>
      <c r="Z1318" s="65">
        <f>SUMPRODUCT(('[2]Prog 89'!$C$5:$C$10000=A1318)*'[2]Prog 89'!$G$5:$H$10000)</f>
        <v>0</v>
      </c>
    </row>
    <row r="1319" spans="1:26" ht="12.75" customHeight="1" x14ac:dyDescent="0.25">
      <c r="A1319" s="64">
        <v>25360</v>
      </c>
      <c r="B1319" s="81">
        <f>VLOOKUP(A1319,'[2]Pop commune'!$A$4:$G$3833,7,FALSE)</f>
        <v>31</v>
      </c>
      <c r="C1319" s="82">
        <f>VLOOKUP(A1319,'[2]Pop commune'!$A$4:$H$3833,5,FALSE)</f>
        <v>18</v>
      </c>
      <c r="D1319" s="83">
        <f t="shared" si="41"/>
        <v>13</v>
      </c>
      <c r="E1319" s="83">
        <f>VLOOKUP(A1319,'[2]Pop commune'!$A$4:$G$3833,6,FALSE)</f>
        <v>13</v>
      </c>
      <c r="F1319" s="83">
        <f t="shared" si="42"/>
        <v>138</v>
      </c>
      <c r="G1319" s="83">
        <f>VLOOKUP(A1319,'[2]Pop commune'!$A$4:$G$3833,4,FALSE)</f>
        <v>138</v>
      </c>
      <c r="H1319" s="64">
        <v>25</v>
      </c>
      <c r="I1319" s="122">
        <v>250010998</v>
      </c>
      <c r="J1319" s="91" t="s">
        <v>2103</v>
      </c>
      <c r="K1319" s="121"/>
      <c r="L1319" s="92" t="s">
        <v>2074</v>
      </c>
      <c r="M1319" s="65" t="s">
        <v>133</v>
      </c>
      <c r="N1319" s="65" t="s">
        <v>662</v>
      </c>
      <c r="O1319" s="64">
        <v>250000478</v>
      </c>
      <c r="P1319" s="94" t="s">
        <v>287</v>
      </c>
      <c r="Q1319" s="90">
        <v>1</v>
      </c>
      <c r="X1319" s="65" t="s">
        <v>671</v>
      </c>
      <c r="Y1319" s="65">
        <f>SUMPRODUCT(('[2]Prog 89'!$C$5:$C$10000=A1319)*'[2]Prog 89'!$E$5:$F$10000)</f>
        <v>0</v>
      </c>
      <c r="Z1319" s="65">
        <f>SUMPRODUCT(('[2]Prog 89'!$C$5:$C$10000=A1319)*'[2]Prog 89'!$G$5:$H$10000)</f>
        <v>0</v>
      </c>
    </row>
    <row r="1320" spans="1:26" ht="12.75" customHeight="1" x14ac:dyDescent="0.25">
      <c r="A1320" s="64">
        <v>25400</v>
      </c>
      <c r="B1320" s="81">
        <f>VLOOKUP(A1320,'[2]Pop commune'!$A$4:$G$3833,7,FALSE)</f>
        <v>129.53526970954363</v>
      </c>
      <c r="C1320" s="82">
        <f>VLOOKUP(A1320,'[2]Pop commune'!$A$4:$H$3833,5,FALSE)</f>
        <v>76.543568464730328</v>
      </c>
      <c r="D1320" s="83">
        <f t="shared" si="41"/>
        <v>52.991701244813306</v>
      </c>
      <c r="E1320" s="83">
        <f>VLOOKUP(A1320,'[2]Pop commune'!$A$4:$G$3833,6,FALSE)</f>
        <v>52.991701244813306</v>
      </c>
      <c r="F1320" s="83">
        <f t="shared" si="42"/>
        <v>473</v>
      </c>
      <c r="G1320" s="83">
        <f>VLOOKUP(A1320,'[2]Pop commune'!$A$4:$G$3833,4,FALSE)</f>
        <v>473</v>
      </c>
      <c r="H1320" s="64">
        <v>25</v>
      </c>
      <c r="I1320" s="122">
        <v>250010998</v>
      </c>
      <c r="J1320" s="91" t="s">
        <v>2104</v>
      </c>
      <c r="K1320" s="121"/>
      <c r="L1320" s="92" t="s">
        <v>2074</v>
      </c>
      <c r="M1320" s="65" t="s">
        <v>133</v>
      </c>
      <c r="N1320" s="65" t="s">
        <v>662</v>
      </c>
      <c r="O1320" s="64">
        <v>250000478</v>
      </c>
      <c r="P1320" s="94" t="s">
        <v>287</v>
      </c>
      <c r="Q1320" s="90">
        <v>1</v>
      </c>
      <c r="X1320" s="65" t="s">
        <v>671</v>
      </c>
      <c r="Y1320" s="65">
        <f>SUMPRODUCT(('[2]Prog 89'!$C$5:$C$10000=A1320)*'[2]Prog 89'!$E$5:$F$10000)</f>
        <v>0</v>
      </c>
      <c r="Z1320" s="65">
        <f>SUMPRODUCT(('[2]Prog 89'!$C$5:$C$10000=A1320)*'[2]Prog 89'!$G$5:$H$10000)</f>
        <v>0</v>
      </c>
    </row>
    <row r="1321" spans="1:26" ht="12.75" customHeight="1" x14ac:dyDescent="0.25">
      <c r="A1321" s="64">
        <v>25415</v>
      </c>
      <c r="B1321" s="81">
        <f>VLOOKUP(A1321,'[2]Pop commune'!$A$4:$G$3833,7,FALSE)</f>
        <v>119.23566878980897</v>
      </c>
      <c r="C1321" s="82">
        <f>VLOOKUP(A1321,'[2]Pop commune'!$A$4:$H$3833,5,FALSE)</f>
        <v>77.50318471337583</v>
      </c>
      <c r="D1321" s="83">
        <f t="shared" si="41"/>
        <v>41.732484076433138</v>
      </c>
      <c r="E1321" s="83">
        <f>VLOOKUP(A1321,'[2]Pop commune'!$A$4:$G$3833,6,FALSE)</f>
        <v>41.732484076433138</v>
      </c>
      <c r="F1321" s="83">
        <f t="shared" si="42"/>
        <v>312</v>
      </c>
      <c r="G1321" s="83">
        <f>VLOOKUP(A1321,'[2]Pop commune'!$A$4:$G$3833,4,FALSE)</f>
        <v>312</v>
      </c>
      <c r="H1321" s="64">
        <v>25</v>
      </c>
      <c r="I1321" s="122">
        <v>250010998</v>
      </c>
      <c r="J1321" s="91" t="s">
        <v>2105</v>
      </c>
      <c r="K1321" s="121"/>
      <c r="L1321" s="92" t="s">
        <v>2074</v>
      </c>
      <c r="M1321" s="65" t="s">
        <v>133</v>
      </c>
      <c r="N1321" s="65" t="s">
        <v>662</v>
      </c>
      <c r="O1321" s="64">
        <v>250000478</v>
      </c>
      <c r="P1321" s="94" t="s">
        <v>287</v>
      </c>
      <c r="Q1321" s="90">
        <v>1</v>
      </c>
      <c r="X1321" s="65" t="s">
        <v>671</v>
      </c>
      <c r="Y1321" s="65">
        <f>SUMPRODUCT(('[2]Prog 89'!$C$5:$C$10000=A1321)*'[2]Prog 89'!$E$5:$F$10000)</f>
        <v>0</v>
      </c>
      <c r="Z1321" s="65">
        <f>SUMPRODUCT(('[2]Prog 89'!$C$5:$C$10000=A1321)*'[2]Prog 89'!$G$5:$H$10000)</f>
        <v>0</v>
      </c>
    </row>
    <row r="1322" spans="1:26" ht="12.75" customHeight="1" x14ac:dyDescent="0.25">
      <c r="A1322" s="64">
        <v>25434</v>
      </c>
      <c r="B1322" s="81">
        <f>VLOOKUP(A1322,'[2]Pop commune'!$A$4:$G$3833,7,FALSE)</f>
        <v>1299.5559403873247</v>
      </c>
      <c r="C1322" s="82">
        <f>VLOOKUP(A1322,'[2]Pop commune'!$A$4:$H$3833,5,FALSE)</f>
        <v>730.02578162466352</v>
      </c>
      <c r="D1322" s="83">
        <f t="shared" si="41"/>
        <v>569.53015876266113</v>
      </c>
      <c r="E1322" s="83">
        <f>VLOOKUP(A1322,'[2]Pop commune'!$A$4:$G$3833,6,FALSE)</f>
        <v>569.53015876266113</v>
      </c>
      <c r="F1322" s="83">
        <f t="shared" si="42"/>
        <v>4265</v>
      </c>
      <c r="G1322" s="83">
        <f>VLOOKUP(A1322,'[2]Pop commune'!$A$4:$G$3833,4,FALSE)</f>
        <v>4265</v>
      </c>
      <c r="H1322" s="64">
        <v>25</v>
      </c>
      <c r="I1322" s="122">
        <v>250010998</v>
      </c>
      <c r="J1322" s="91" t="s">
        <v>2074</v>
      </c>
      <c r="K1322" s="121"/>
      <c r="L1322" s="92" t="s">
        <v>2074</v>
      </c>
      <c r="M1322" s="65" t="s">
        <v>133</v>
      </c>
      <c r="N1322" s="65" t="s">
        <v>662</v>
      </c>
      <c r="O1322" s="64">
        <v>250000478</v>
      </c>
      <c r="P1322" s="94" t="s">
        <v>287</v>
      </c>
      <c r="Q1322" s="90">
        <v>1</v>
      </c>
      <c r="X1322" s="65" t="s">
        <v>671</v>
      </c>
      <c r="Y1322" s="65">
        <f>SUMPRODUCT(('[2]Prog 89'!$C$5:$C$10000=A1322)*'[2]Prog 89'!$E$5:$F$10000)</f>
        <v>0</v>
      </c>
      <c r="Z1322" s="65">
        <f>SUMPRODUCT(('[2]Prog 89'!$C$5:$C$10000=A1322)*'[2]Prog 89'!$G$5:$H$10000)</f>
        <v>0</v>
      </c>
    </row>
    <row r="1323" spans="1:26" ht="12.75" customHeight="1" x14ac:dyDescent="0.25">
      <c r="A1323" s="64">
        <v>25489</v>
      </c>
      <c r="B1323" s="81">
        <f>VLOOKUP(A1323,'[2]Pop commune'!$A$4:$G$3833,7,FALSE)</f>
        <v>65.167192429022109</v>
      </c>
      <c r="C1323" s="82">
        <f>VLOOKUP(A1323,'[2]Pop commune'!$A$4:$H$3833,5,FALSE)</f>
        <v>43.444794952681406</v>
      </c>
      <c r="D1323" s="83">
        <f t="shared" si="41"/>
        <v>21.722397476340703</v>
      </c>
      <c r="E1323" s="83">
        <f>VLOOKUP(A1323,'[2]Pop commune'!$A$4:$G$3833,6,FALSE)</f>
        <v>21.722397476340703</v>
      </c>
      <c r="F1323" s="83">
        <f t="shared" si="42"/>
        <v>313</v>
      </c>
      <c r="G1323" s="83">
        <f>VLOOKUP(A1323,'[2]Pop commune'!$A$4:$G$3833,4,FALSE)</f>
        <v>313</v>
      </c>
      <c r="H1323" s="64">
        <v>25</v>
      </c>
      <c r="I1323" s="122">
        <v>250010998</v>
      </c>
      <c r="J1323" s="91" t="s">
        <v>2106</v>
      </c>
      <c r="K1323" s="121"/>
      <c r="L1323" s="92" t="s">
        <v>2074</v>
      </c>
      <c r="M1323" s="65" t="s">
        <v>133</v>
      </c>
      <c r="N1323" s="65" t="s">
        <v>662</v>
      </c>
      <c r="O1323" s="64">
        <v>250000478</v>
      </c>
      <c r="P1323" s="94" t="s">
        <v>287</v>
      </c>
      <c r="Q1323" s="90">
        <v>1</v>
      </c>
      <c r="X1323" s="65" t="s">
        <v>671</v>
      </c>
      <c r="Y1323" s="65">
        <f>SUMPRODUCT(('[2]Prog 89'!$C$5:$C$10000=A1323)*'[2]Prog 89'!$E$5:$F$10000)</f>
        <v>0</v>
      </c>
      <c r="Z1323" s="65">
        <f>SUMPRODUCT(('[2]Prog 89'!$C$5:$C$10000=A1323)*'[2]Prog 89'!$G$5:$H$10000)</f>
        <v>0</v>
      </c>
    </row>
    <row r="1324" spans="1:26" ht="12.75" customHeight="1" x14ac:dyDescent="0.25">
      <c r="A1324" s="64">
        <v>25535</v>
      </c>
      <c r="B1324" s="81">
        <f>VLOOKUP(A1324,'[2]Pop commune'!$A$4:$G$3833,7,FALSE)</f>
        <v>64</v>
      </c>
      <c r="C1324" s="82">
        <f>VLOOKUP(A1324,'[2]Pop commune'!$A$4:$H$3833,5,FALSE)</f>
        <v>46</v>
      </c>
      <c r="D1324" s="83">
        <f t="shared" si="41"/>
        <v>18</v>
      </c>
      <c r="E1324" s="83">
        <f>VLOOKUP(A1324,'[2]Pop commune'!$A$4:$G$3833,6,FALSE)</f>
        <v>18</v>
      </c>
      <c r="F1324" s="83">
        <f t="shared" si="42"/>
        <v>226</v>
      </c>
      <c r="G1324" s="83">
        <f>VLOOKUP(A1324,'[2]Pop commune'!$A$4:$G$3833,4,FALSE)</f>
        <v>226</v>
      </c>
      <c r="H1324" s="64">
        <v>25</v>
      </c>
      <c r="I1324" s="122">
        <v>250010998</v>
      </c>
      <c r="J1324" s="91" t="s">
        <v>2107</v>
      </c>
      <c r="K1324" s="121"/>
      <c r="L1324" s="92" t="s">
        <v>2074</v>
      </c>
      <c r="M1324" s="65" t="s">
        <v>133</v>
      </c>
      <c r="N1324" s="65" t="s">
        <v>662</v>
      </c>
      <c r="O1324" s="64">
        <v>250000478</v>
      </c>
      <c r="P1324" s="94" t="s">
        <v>287</v>
      </c>
      <c r="Q1324" s="90">
        <v>1</v>
      </c>
      <c r="X1324" s="65" t="s">
        <v>671</v>
      </c>
      <c r="Y1324" s="65">
        <f>SUMPRODUCT(('[2]Prog 89'!$C$5:$C$10000=A1324)*'[2]Prog 89'!$E$5:$F$10000)</f>
        <v>0</v>
      </c>
      <c r="Z1324" s="65">
        <f>SUMPRODUCT(('[2]Prog 89'!$C$5:$C$10000=A1324)*'[2]Prog 89'!$G$5:$H$10000)</f>
        <v>0</v>
      </c>
    </row>
    <row r="1325" spans="1:26" ht="12.75" customHeight="1" x14ac:dyDescent="0.25">
      <c r="A1325" s="64">
        <v>25537</v>
      </c>
      <c r="B1325" s="81">
        <f>VLOOKUP(A1325,'[2]Pop commune'!$A$4:$G$3833,7,FALSE)</f>
        <v>84.395969750305198</v>
      </c>
      <c r="C1325" s="82">
        <f>VLOOKUP(A1325,'[2]Pop commune'!$A$4:$H$3833,5,FALSE)</f>
        <v>51.931702015197153</v>
      </c>
      <c r="D1325" s="83">
        <f t="shared" si="41"/>
        <v>32.464267735108038</v>
      </c>
      <c r="E1325" s="83">
        <f>VLOOKUP(A1325,'[2]Pop commune'!$A$4:$G$3833,6,FALSE)</f>
        <v>32.464267735108038</v>
      </c>
      <c r="F1325" s="83">
        <f t="shared" si="42"/>
        <v>302.00000000000119</v>
      </c>
      <c r="G1325" s="83">
        <f>VLOOKUP(A1325,'[2]Pop commune'!$A$4:$G$3833,4,FALSE)</f>
        <v>302.00000000000119</v>
      </c>
      <c r="H1325" s="64">
        <v>25</v>
      </c>
      <c r="I1325" s="122">
        <v>250010998</v>
      </c>
      <c r="J1325" s="91" t="s">
        <v>2108</v>
      </c>
      <c r="K1325" s="121"/>
      <c r="L1325" s="92" t="s">
        <v>2074</v>
      </c>
      <c r="M1325" s="65" t="s">
        <v>133</v>
      </c>
      <c r="N1325" s="65" t="s">
        <v>662</v>
      </c>
      <c r="O1325" s="64">
        <v>250000478</v>
      </c>
      <c r="P1325" s="94" t="s">
        <v>287</v>
      </c>
      <c r="Q1325" s="90">
        <v>1</v>
      </c>
      <c r="X1325" s="65" t="s">
        <v>671</v>
      </c>
      <c r="Y1325" s="65">
        <f>SUMPRODUCT(('[2]Prog 89'!$C$5:$C$10000=A1325)*'[2]Prog 89'!$E$5:$F$10000)</f>
        <v>0</v>
      </c>
      <c r="Z1325" s="65">
        <f>SUMPRODUCT(('[2]Prog 89'!$C$5:$C$10000=A1325)*'[2]Prog 89'!$G$5:$H$10000)</f>
        <v>0</v>
      </c>
    </row>
    <row r="1326" spans="1:26" ht="12.75" customHeight="1" x14ac:dyDescent="0.25">
      <c r="A1326" s="64">
        <v>25545</v>
      </c>
      <c r="B1326" s="81">
        <f>VLOOKUP(A1326,'[2]Pop commune'!$A$4:$G$3833,7,FALSE)</f>
        <v>19.301587301587382</v>
      </c>
      <c r="C1326" s="82">
        <f>VLOOKUP(A1326,'[2]Pop commune'!$A$4:$H$3833,5,FALSE)</f>
        <v>6.0952380952381198</v>
      </c>
      <c r="D1326" s="83">
        <f t="shared" si="41"/>
        <v>13.206349206349261</v>
      </c>
      <c r="E1326" s="83">
        <f>VLOOKUP(A1326,'[2]Pop commune'!$A$4:$G$3833,6,FALSE)</f>
        <v>13.206349206349261</v>
      </c>
      <c r="F1326" s="83">
        <f t="shared" si="42"/>
        <v>128.00000000000051</v>
      </c>
      <c r="G1326" s="83">
        <f>VLOOKUP(A1326,'[2]Pop commune'!$A$4:$G$3833,4,FALSE)</f>
        <v>128.00000000000051</v>
      </c>
      <c r="H1326" s="64">
        <v>25</v>
      </c>
      <c r="I1326" s="122">
        <v>250010998</v>
      </c>
      <c r="J1326" s="91" t="s">
        <v>2109</v>
      </c>
      <c r="K1326" s="121"/>
      <c r="L1326" s="92" t="s">
        <v>2074</v>
      </c>
      <c r="M1326" s="65" t="s">
        <v>133</v>
      </c>
      <c r="N1326" s="65" t="s">
        <v>662</v>
      </c>
      <c r="O1326" s="64">
        <v>250000478</v>
      </c>
      <c r="P1326" s="94" t="s">
        <v>287</v>
      </c>
      <c r="Q1326" s="90">
        <v>1</v>
      </c>
      <c r="X1326" s="65" t="s">
        <v>671</v>
      </c>
      <c r="Y1326" s="65">
        <f>SUMPRODUCT(('[2]Prog 89'!$C$5:$C$10000=A1326)*'[2]Prog 89'!$E$5:$F$10000)</f>
        <v>0</v>
      </c>
      <c r="Z1326" s="65">
        <f>SUMPRODUCT(('[2]Prog 89'!$C$5:$C$10000=A1326)*'[2]Prog 89'!$G$5:$H$10000)</f>
        <v>0</v>
      </c>
    </row>
    <row r="1327" spans="1:26" ht="12.75" customHeight="1" x14ac:dyDescent="0.25">
      <c r="A1327" s="64">
        <v>25630</v>
      </c>
      <c r="B1327" s="81">
        <f>VLOOKUP(A1327,'[2]Pop commune'!$A$4:$G$3833,7,FALSE)</f>
        <v>14.065934065934066</v>
      </c>
      <c r="C1327" s="82">
        <f>VLOOKUP(A1327,'[2]Pop commune'!$A$4:$H$3833,5,FALSE)</f>
        <v>9.6703296703296697</v>
      </c>
      <c r="D1327" s="83">
        <f t="shared" si="41"/>
        <v>4.3956043956043951</v>
      </c>
      <c r="E1327" s="83">
        <f>VLOOKUP(A1327,'[2]Pop commune'!$A$4:$G$3833,6,FALSE)</f>
        <v>4.3956043956043951</v>
      </c>
      <c r="F1327" s="83">
        <f t="shared" si="42"/>
        <v>80</v>
      </c>
      <c r="G1327" s="83">
        <f>VLOOKUP(A1327,'[2]Pop commune'!$A$4:$G$3833,4,FALSE)</f>
        <v>80</v>
      </c>
      <c r="H1327" s="64">
        <v>25</v>
      </c>
      <c r="I1327" s="122">
        <v>250010998</v>
      </c>
      <c r="J1327" s="91" t="s">
        <v>2110</v>
      </c>
      <c r="K1327" s="121"/>
      <c r="L1327" s="92" t="s">
        <v>684</v>
      </c>
      <c r="M1327" s="65" t="s">
        <v>133</v>
      </c>
      <c r="N1327" s="65" t="s">
        <v>662</v>
      </c>
      <c r="O1327" s="64">
        <v>250000478</v>
      </c>
      <c r="P1327" s="94" t="s">
        <v>287</v>
      </c>
      <c r="Q1327" s="90">
        <v>1</v>
      </c>
      <c r="X1327" s="65" t="s">
        <v>671</v>
      </c>
      <c r="Y1327" s="65">
        <f>SUMPRODUCT(('[2]Prog 89'!$C$5:$C$10000=A1327)*'[2]Prog 89'!$E$5:$F$10000)</f>
        <v>0</v>
      </c>
      <c r="Z1327" s="65">
        <f>SUMPRODUCT(('[2]Prog 89'!$C$5:$C$10000=A1327)*'[2]Prog 89'!$G$5:$H$10000)</f>
        <v>0</v>
      </c>
    </row>
    <row r="1328" spans="1:26" ht="12.75" customHeight="1" x14ac:dyDescent="0.25">
      <c r="A1328" s="64">
        <v>25633</v>
      </c>
      <c r="B1328" s="81">
        <f>VLOOKUP(A1328,'[2]Pop commune'!$A$4:$G$3833,7,FALSE)</f>
        <v>198.96081314778871</v>
      </c>
      <c r="C1328" s="82">
        <f>VLOOKUP(A1328,'[2]Pop commune'!$A$4:$H$3833,5,FALSE)</f>
        <v>121.60520500837239</v>
      </c>
      <c r="D1328" s="83">
        <f t="shared" si="41"/>
        <v>77.355608139416319</v>
      </c>
      <c r="E1328" s="83">
        <f>VLOOKUP(A1328,'[2]Pop commune'!$A$4:$G$3833,6,FALSE)</f>
        <v>77.355608139416319</v>
      </c>
      <c r="F1328" s="83">
        <f t="shared" si="42"/>
        <v>683</v>
      </c>
      <c r="G1328" s="83">
        <f>VLOOKUP(A1328,'[2]Pop commune'!$A$4:$G$3833,4,FALSE)</f>
        <v>683</v>
      </c>
      <c r="H1328" s="64">
        <v>25</v>
      </c>
      <c r="I1328" s="122">
        <v>250010998</v>
      </c>
      <c r="J1328" s="91" t="s">
        <v>2111</v>
      </c>
      <c r="K1328" s="121"/>
      <c r="L1328" s="92" t="s">
        <v>2074</v>
      </c>
      <c r="M1328" s="65" t="s">
        <v>133</v>
      </c>
      <c r="N1328" s="65" t="s">
        <v>662</v>
      </c>
      <c r="O1328" s="64">
        <v>250000478</v>
      </c>
      <c r="P1328" s="94" t="s">
        <v>287</v>
      </c>
      <c r="Q1328" s="90">
        <v>1</v>
      </c>
      <c r="X1328" s="65" t="s">
        <v>671</v>
      </c>
      <c r="Y1328" s="65">
        <f>SUMPRODUCT(('[2]Prog 89'!$C$5:$C$10000=A1328)*'[2]Prog 89'!$E$5:$F$10000)</f>
        <v>0</v>
      </c>
      <c r="Z1328" s="65">
        <f>SUMPRODUCT(('[2]Prog 89'!$C$5:$C$10000=A1328)*'[2]Prog 89'!$G$5:$H$10000)</f>
        <v>0</v>
      </c>
    </row>
    <row r="1329" spans="1:26" ht="12.75" customHeight="1" x14ac:dyDescent="0.25">
      <c r="A1329" s="64">
        <v>25026</v>
      </c>
      <c r="B1329" s="81">
        <f>VLOOKUP(A1329,'[2]Pop commune'!$A$4:$G$3833,7,FALSE)</f>
        <v>60.304347826086754</v>
      </c>
      <c r="C1329" s="82">
        <f>VLOOKUP(A1329,'[2]Pop commune'!$A$4:$H$3833,5,FALSE)</f>
        <v>40.202898550724498</v>
      </c>
      <c r="D1329" s="83">
        <f t="shared" si="41"/>
        <v>20.101449275362253</v>
      </c>
      <c r="E1329" s="83">
        <f>VLOOKUP(A1329,'[2]Pop commune'!$A$4:$G$3833,6,FALSE)</f>
        <v>20.101449275362253</v>
      </c>
      <c r="F1329" s="83">
        <f t="shared" si="42"/>
        <v>218.99999999999929</v>
      </c>
      <c r="G1329" s="83">
        <f>VLOOKUP(A1329,'[2]Pop commune'!$A$4:$G$3833,4,FALSE)</f>
        <v>218.99999999999929</v>
      </c>
      <c r="H1329" s="64">
        <v>25</v>
      </c>
      <c r="I1329" s="122">
        <v>250014818</v>
      </c>
      <c r="J1329" s="91" t="s">
        <v>2112</v>
      </c>
      <c r="K1329" s="121" t="s">
        <v>4826</v>
      </c>
      <c r="L1329" s="92" t="s">
        <v>1288</v>
      </c>
      <c r="M1329" s="65" t="s">
        <v>132</v>
      </c>
      <c r="N1329" s="65" t="s">
        <v>662</v>
      </c>
      <c r="O1329" s="64">
        <v>250000452</v>
      </c>
      <c r="P1329" s="94" t="s">
        <v>284</v>
      </c>
      <c r="Q1329" s="90">
        <v>1</v>
      </c>
      <c r="S1329" s="65">
        <v>26</v>
      </c>
      <c r="U1329" s="65">
        <v>1</v>
      </c>
      <c r="X1329" s="65" t="s">
        <v>733</v>
      </c>
      <c r="Y1329" s="65">
        <f>SUMPRODUCT(('[2]Prog 89'!$C$5:$C$10000=A1329)*'[2]Prog 89'!$E$5:$F$10000)</f>
        <v>0</v>
      </c>
      <c r="Z1329" s="65">
        <f>SUMPRODUCT(('[2]Prog 89'!$C$5:$C$10000=A1329)*'[2]Prog 89'!$G$5:$H$10000)</f>
        <v>0</v>
      </c>
    </row>
    <row r="1330" spans="1:26" ht="12.75" customHeight="1" x14ac:dyDescent="0.25">
      <c r="A1330" s="64">
        <v>25012</v>
      </c>
      <c r="B1330" s="81">
        <f>VLOOKUP(A1330,'[2]Pop commune'!$A$4:$G$3833,7,FALSE)</f>
        <v>17.129770992366421</v>
      </c>
      <c r="C1330" s="82">
        <f>VLOOKUP(A1330,'[2]Pop commune'!$A$4:$H$3833,5,FALSE)</f>
        <v>11.08396946564886</v>
      </c>
      <c r="D1330" s="83">
        <f t="shared" si="41"/>
        <v>6.0458015267175602</v>
      </c>
      <c r="E1330" s="83">
        <f>VLOOKUP(A1330,'[2]Pop commune'!$A$4:$G$3833,6,FALSE)</f>
        <v>6.0458015267175602</v>
      </c>
      <c r="F1330" s="83">
        <f t="shared" si="42"/>
        <v>132</v>
      </c>
      <c r="G1330" s="83">
        <f>VLOOKUP(A1330,'[2]Pop commune'!$A$4:$G$3833,4,FALSE)</f>
        <v>132</v>
      </c>
      <c r="H1330" s="64">
        <v>25</v>
      </c>
      <c r="I1330" s="122">
        <v>250010527</v>
      </c>
      <c r="J1330" s="91" t="s">
        <v>2113</v>
      </c>
      <c r="K1330" s="121" t="s">
        <v>4765</v>
      </c>
      <c r="L1330" s="92" t="s">
        <v>2074</v>
      </c>
      <c r="M1330" s="65" t="s">
        <v>131</v>
      </c>
      <c r="N1330" s="65" t="s">
        <v>662</v>
      </c>
      <c r="O1330" s="64">
        <v>250000452</v>
      </c>
      <c r="P1330" s="94" t="s">
        <v>284</v>
      </c>
      <c r="Q1330" s="90">
        <v>1</v>
      </c>
      <c r="R1330" s="65">
        <v>82</v>
      </c>
      <c r="S1330" s="65">
        <v>56</v>
      </c>
      <c r="T1330" s="65">
        <v>2</v>
      </c>
      <c r="U1330" s="65">
        <v>1</v>
      </c>
      <c r="X1330" s="65" t="s">
        <v>671</v>
      </c>
      <c r="Y1330" s="65">
        <f>SUMPRODUCT(('[2]Prog 89'!$C$5:$C$10000=A1330)*'[2]Prog 89'!$E$5:$F$10000)</f>
        <v>0</v>
      </c>
      <c r="Z1330" s="65">
        <f>SUMPRODUCT(('[2]Prog 89'!$C$5:$C$10000=A1330)*'[2]Prog 89'!$G$5:$H$10000)</f>
        <v>0</v>
      </c>
    </row>
    <row r="1331" spans="1:26" ht="12.75" customHeight="1" x14ac:dyDescent="0.25">
      <c r="A1331" s="64">
        <v>25041</v>
      </c>
      <c r="B1331" s="81">
        <f>VLOOKUP(A1331,'[2]Pop commune'!$A$4:$G$3833,7,FALSE)</f>
        <v>42.724637681159408</v>
      </c>
      <c r="C1331" s="82">
        <f>VLOOKUP(A1331,'[2]Pop commune'!$A$4:$H$3833,5,FALSE)</f>
        <v>28.159420289855067</v>
      </c>
      <c r="D1331" s="83">
        <f t="shared" si="41"/>
        <v>14.565217391304344</v>
      </c>
      <c r="E1331" s="83">
        <f>VLOOKUP(A1331,'[2]Pop commune'!$A$4:$G$3833,6,FALSE)</f>
        <v>14.565217391304344</v>
      </c>
      <c r="F1331" s="83">
        <f t="shared" si="42"/>
        <v>335</v>
      </c>
      <c r="G1331" s="83">
        <f>VLOOKUP(A1331,'[2]Pop commune'!$A$4:$G$3833,4,FALSE)</f>
        <v>335</v>
      </c>
      <c r="H1331" s="64">
        <v>25</v>
      </c>
      <c r="I1331" s="122">
        <v>250014818</v>
      </c>
      <c r="J1331" s="91" t="s">
        <v>2114</v>
      </c>
      <c r="K1331" s="121"/>
      <c r="L1331" s="92" t="s">
        <v>1288</v>
      </c>
      <c r="M1331" s="65" t="s">
        <v>132</v>
      </c>
      <c r="N1331" s="65" t="s">
        <v>662</v>
      </c>
      <c r="O1331" s="64">
        <v>250000452</v>
      </c>
      <c r="P1331" s="94" t="s">
        <v>284</v>
      </c>
      <c r="Q1331" s="90">
        <v>1</v>
      </c>
      <c r="X1331" s="65" t="s">
        <v>733</v>
      </c>
      <c r="Y1331" s="65">
        <f>SUMPRODUCT(('[2]Prog 89'!$C$5:$C$10000=A1331)*'[2]Prog 89'!$E$5:$F$10000)</f>
        <v>0</v>
      </c>
      <c r="Z1331" s="65">
        <f>SUMPRODUCT(('[2]Prog 89'!$C$5:$C$10000=A1331)*'[2]Prog 89'!$G$5:$H$10000)</f>
        <v>0</v>
      </c>
    </row>
    <row r="1332" spans="1:26" ht="12.75" customHeight="1" x14ac:dyDescent="0.25">
      <c r="A1332" s="64">
        <v>25060</v>
      </c>
      <c r="B1332" s="81">
        <f>VLOOKUP(A1332,'[2]Pop commune'!$A$4:$G$3833,7,FALSE)</f>
        <v>131.11250000000001</v>
      </c>
      <c r="C1332" s="82">
        <f>VLOOKUP(A1332,'[2]Pop commune'!$A$4:$H$3833,5,FALSE)</f>
        <v>95.442187500000003</v>
      </c>
      <c r="D1332" s="83">
        <f t="shared" si="41"/>
        <v>35.670312499999994</v>
      </c>
      <c r="E1332" s="83">
        <f>VLOOKUP(A1332,'[2]Pop commune'!$A$4:$G$3833,6,FALSE)</f>
        <v>35.670312499999994</v>
      </c>
      <c r="F1332" s="83">
        <f t="shared" si="42"/>
        <v>617</v>
      </c>
      <c r="G1332" s="83">
        <f>VLOOKUP(A1332,'[2]Pop commune'!$A$4:$G$3833,4,FALSE)</f>
        <v>617</v>
      </c>
      <c r="H1332" s="64">
        <v>25</v>
      </c>
      <c r="I1332" s="122">
        <v>250014818</v>
      </c>
      <c r="J1332" s="91" t="s">
        <v>2115</v>
      </c>
      <c r="K1332" s="121"/>
      <c r="L1332" s="92" t="s">
        <v>2074</v>
      </c>
      <c r="M1332" s="65" t="s">
        <v>132</v>
      </c>
      <c r="N1332" s="65" t="s">
        <v>662</v>
      </c>
      <c r="O1332" s="64">
        <v>250000452</v>
      </c>
      <c r="P1332" s="94" t="s">
        <v>284</v>
      </c>
      <c r="Q1332" s="90">
        <v>1</v>
      </c>
      <c r="X1332" s="65" t="s">
        <v>733</v>
      </c>
      <c r="Y1332" s="65">
        <f>SUMPRODUCT(('[2]Prog 89'!$C$5:$C$10000=A1332)*'[2]Prog 89'!$E$5:$F$10000)</f>
        <v>0</v>
      </c>
      <c r="Z1332" s="65">
        <f>SUMPRODUCT(('[2]Prog 89'!$C$5:$C$10000=A1332)*'[2]Prog 89'!$G$5:$H$10000)</f>
        <v>0</v>
      </c>
    </row>
    <row r="1333" spans="1:26" ht="12.75" customHeight="1" x14ac:dyDescent="0.25">
      <c r="A1333" s="64">
        <v>25075</v>
      </c>
      <c r="B1333" s="81">
        <f>VLOOKUP(A1333,'[2]Pop commune'!$A$4:$G$3833,7,FALSE)</f>
        <v>63.25268817204298</v>
      </c>
      <c r="C1333" s="82">
        <f>VLOOKUP(A1333,'[2]Pop commune'!$A$4:$H$3833,5,FALSE)</f>
        <v>34.059139784946218</v>
      </c>
      <c r="D1333" s="83">
        <f t="shared" si="41"/>
        <v>29.193548387096762</v>
      </c>
      <c r="E1333" s="83">
        <f>VLOOKUP(A1333,'[2]Pop commune'!$A$4:$G$3833,6,FALSE)</f>
        <v>29.193548387096762</v>
      </c>
      <c r="F1333" s="83">
        <f t="shared" si="42"/>
        <v>362</v>
      </c>
      <c r="G1333" s="83">
        <f>VLOOKUP(A1333,'[2]Pop commune'!$A$4:$G$3833,4,FALSE)</f>
        <v>362</v>
      </c>
      <c r="H1333" s="64">
        <v>25</v>
      </c>
      <c r="I1333" s="122">
        <v>250014818</v>
      </c>
      <c r="J1333" s="91" t="s">
        <v>2116</v>
      </c>
      <c r="K1333" s="121"/>
      <c r="L1333" s="92" t="s">
        <v>1288</v>
      </c>
      <c r="M1333" s="65" t="s">
        <v>132</v>
      </c>
      <c r="N1333" s="65" t="s">
        <v>662</v>
      </c>
      <c r="O1333" s="64">
        <v>250000452</v>
      </c>
      <c r="P1333" s="94" t="s">
        <v>284</v>
      </c>
      <c r="Q1333" s="90">
        <v>1</v>
      </c>
      <c r="X1333" s="65" t="s">
        <v>733</v>
      </c>
      <c r="Y1333" s="65">
        <f>SUMPRODUCT(('[2]Prog 89'!$C$5:$C$10000=A1333)*'[2]Prog 89'!$E$5:$F$10000)</f>
        <v>0</v>
      </c>
      <c r="Z1333" s="65">
        <f>SUMPRODUCT(('[2]Prog 89'!$C$5:$C$10000=A1333)*'[2]Prog 89'!$G$5:$H$10000)</f>
        <v>0</v>
      </c>
    </row>
    <row r="1334" spans="1:26" ht="12.75" customHeight="1" x14ac:dyDescent="0.25">
      <c r="A1334" s="64">
        <v>25079</v>
      </c>
      <c r="B1334" s="81">
        <f>VLOOKUP(A1334,'[2]Pop commune'!$A$4:$G$3833,7,FALSE)</f>
        <v>101.46980999319965</v>
      </c>
      <c r="C1334" s="82">
        <f>VLOOKUP(A1334,'[2]Pop commune'!$A$4:$H$3833,5,FALSE)</f>
        <v>58.540274996076718</v>
      </c>
      <c r="D1334" s="83">
        <f t="shared" si="41"/>
        <v>42.929534997122929</v>
      </c>
      <c r="E1334" s="83">
        <f>VLOOKUP(A1334,'[2]Pop commune'!$A$4:$G$3833,6,FALSE)</f>
        <v>42.929534997122929</v>
      </c>
      <c r="F1334" s="83">
        <f t="shared" si="42"/>
        <v>402</v>
      </c>
      <c r="G1334" s="83">
        <f>VLOOKUP(A1334,'[2]Pop commune'!$A$4:$G$3833,4,FALSE)</f>
        <v>402</v>
      </c>
      <c r="H1334" s="64">
        <v>25</v>
      </c>
      <c r="I1334" s="122">
        <v>250014818</v>
      </c>
      <c r="J1334" s="91" t="s">
        <v>2117</v>
      </c>
      <c r="K1334" s="121"/>
      <c r="L1334" s="92" t="s">
        <v>1288</v>
      </c>
      <c r="M1334" s="65" t="s">
        <v>132</v>
      </c>
      <c r="N1334" s="65" t="s">
        <v>662</v>
      </c>
      <c r="O1334" s="64">
        <v>250000452</v>
      </c>
      <c r="P1334" s="94" t="s">
        <v>284</v>
      </c>
      <c r="Q1334" s="90">
        <v>1</v>
      </c>
      <c r="X1334" s="65" t="s">
        <v>733</v>
      </c>
      <c r="Y1334" s="65">
        <f>SUMPRODUCT(('[2]Prog 89'!$C$5:$C$10000=A1334)*'[2]Prog 89'!$E$5:$F$10000)</f>
        <v>0</v>
      </c>
      <c r="Z1334" s="65">
        <f>SUMPRODUCT(('[2]Prog 89'!$C$5:$C$10000=A1334)*'[2]Prog 89'!$G$5:$H$10000)</f>
        <v>0</v>
      </c>
    </row>
    <row r="1335" spans="1:26" ht="12.75" customHeight="1" x14ac:dyDescent="0.25">
      <c r="A1335" s="64">
        <v>25085</v>
      </c>
      <c r="B1335" s="81">
        <f>VLOOKUP(A1335,'[2]Pop commune'!$A$4:$G$3833,7,FALSE)</f>
        <v>60.336134453781597</v>
      </c>
      <c r="C1335" s="82">
        <f>VLOOKUP(A1335,'[2]Pop commune'!$A$4:$H$3833,5,FALSE)</f>
        <v>41.229691876750763</v>
      </c>
      <c r="D1335" s="83">
        <f t="shared" si="41"/>
        <v>19.106442577030837</v>
      </c>
      <c r="E1335" s="83">
        <f>VLOOKUP(A1335,'[2]Pop commune'!$A$4:$G$3833,6,FALSE)</f>
        <v>19.106442577030837</v>
      </c>
      <c r="F1335" s="83">
        <f t="shared" si="42"/>
        <v>359.00000000000051</v>
      </c>
      <c r="G1335" s="83">
        <f>VLOOKUP(A1335,'[2]Pop commune'!$A$4:$G$3833,4,FALSE)</f>
        <v>359.00000000000051</v>
      </c>
      <c r="H1335" s="64">
        <v>25</v>
      </c>
      <c r="I1335" s="122">
        <v>250014818</v>
      </c>
      <c r="J1335" s="91" t="s">
        <v>2118</v>
      </c>
      <c r="K1335" s="121"/>
      <c r="L1335" s="92" t="s">
        <v>1288</v>
      </c>
      <c r="M1335" s="65" t="s">
        <v>132</v>
      </c>
      <c r="N1335" s="65" t="s">
        <v>662</v>
      </c>
      <c r="O1335" s="64">
        <v>250000452</v>
      </c>
      <c r="P1335" s="94" t="s">
        <v>284</v>
      </c>
      <c r="Q1335" s="90">
        <v>1</v>
      </c>
      <c r="X1335" s="65" t="s">
        <v>733</v>
      </c>
      <c r="Y1335" s="65">
        <f>SUMPRODUCT(('[2]Prog 89'!$C$5:$C$10000=A1335)*'[2]Prog 89'!$E$5:$F$10000)</f>
        <v>0</v>
      </c>
      <c r="Z1335" s="65">
        <f>SUMPRODUCT(('[2]Prog 89'!$C$5:$C$10000=A1335)*'[2]Prog 89'!$G$5:$H$10000)</f>
        <v>0</v>
      </c>
    </row>
    <row r="1336" spans="1:26" ht="12.75" customHeight="1" x14ac:dyDescent="0.25">
      <c r="A1336" s="64">
        <v>25100</v>
      </c>
      <c r="B1336" s="81">
        <f>VLOOKUP(A1336,'[2]Pop commune'!$A$4:$G$3833,7,FALSE)</f>
        <v>86</v>
      </c>
      <c r="C1336" s="82">
        <f>VLOOKUP(A1336,'[2]Pop commune'!$A$4:$H$3833,5,FALSE)</f>
        <v>57</v>
      </c>
      <c r="D1336" s="83">
        <f t="shared" si="41"/>
        <v>29</v>
      </c>
      <c r="E1336" s="83">
        <f>VLOOKUP(A1336,'[2]Pop commune'!$A$4:$G$3833,6,FALSE)</f>
        <v>29</v>
      </c>
      <c r="F1336" s="83">
        <f t="shared" si="42"/>
        <v>410</v>
      </c>
      <c r="G1336" s="83">
        <f>VLOOKUP(A1336,'[2]Pop commune'!$A$4:$G$3833,4,FALSE)</f>
        <v>410</v>
      </c>
      <c r="H1336" s="64">
        <v>25</v>
      </c>
      <c r="I1336" s="122">
        <v>250014818</v>
      </c>
      <c r="J1336" s="91" t="s">
        <v>2119</v>
      </c>
      <c r="K1336" s="121"/>
      <c r="L1336" s="92" t="s">
        <v>1288</v>
      </c>
      <c r="M1336" s="65" t="s">
        <v>132</v>
      </c>
      <c r="N1336" s="65" t="s">
        <v>662</v>
      </c>
      <c r="O1336" s="64">
        <v>250000452</v>
      </c>
      <c r="P1336" s="94" t="s">
        <v>284</v>
      </c>
      <c r="Q1336" s="90">
        <v>1</v>
      </c>
      <c r="X1336" s="65" t="s">
        <v>733</v>
      </c>
      <c r="Y1336" s="65">
        <f>SUMPRODUCT(('[2]Prog 89'!$C$5:$C$10000=A1336)*'[2]Prog 89'!$E$5:$F$10000)</f>
        <v>0</v>
      </c>
      <c r="Z1336" s="65">
        <f>SUMPRODUCT(('[2]Prog 89'!$C$5:$C$10000=A1336)*'[2]Prog 89'!$G$5:$H$10000)</f>
        <v>0</v>
      </c>
    </row>
    <row r="1337" spans="1:26" ht="12.75" customHeight="1" x14ac:dyDescent="0.25">
      <c r="A1337" s="64">
        <v>25122</v>
      </c>
      <c r="B1337" s="81">
        <f>VLOOKUP(A1337,'[2]Pop commune'!$A$4:$G$3833,7,FALSE)</f>
        <v>81.304721030042813</v>
      </c>
      <c r="C1337" s="82">
        <f>VLOOKUP(A1337,'[2]Pop commune'!$A$4:$H$3833,5,FALSE)</f>
        <v>51.639484978540708</v>
      </c>
      <c r="D1337" s="83">
        <f t="shared" si="41"/>
        <v>29.665236051502109</v>
      </c>
      <c r="E1337" s="83">
        <f>VLOOKUP(A1337,'[2]Pop commune'!$A$4:$G$3833,6,FALSE)</f>
        <v>29.665236051502109</v>
      </c>
      <c r="F1337" s="83">
        <f t="shared" si="42"/>
        <v>511.99999999999937</v>
      </c>
      <c r="G1337" s="83">
        <f>VLOOKUP(A1337,'[2]Pop commune'!$A$4:$G$3833,4,FALSE)</f>
        <v>511.99999999999937</v>
      </c>
      <c r="H1337" s="64">
        <v>25</v>
      </c>
      <c r="I1337" s="122">
        <v>250014818</v>
      </c>
      <c r="J1337" s="91" t="s">
        <v>2120</v>
      </c>
      <c r="K1337" s="121"/>
      <c r="L1337" s="92" t="s">
        <v>1288</v>
      </c>
      <c r="M1337" s="65" t="s">
        <v>132</v>
      </c>
      <c r="N1337" s="65" t="s">
        <v>662</v>
      </c>
      <c r="O1337" s="64">
        <v>250000452</v>
      </c>
      <c r="P1337" s="94" t="s">
        <v>284</v>
      </c>
      <c r="Q1337" s="90">
        <v>1</v>
      </c>
      <c r="X1337" s="65" t="s">
        <v>733</v>
      </c>
      <c r="Y1337" s="65">
        <f>SUMPRODUCT(('[2]Prog 89'!$C$5:$C$10000=A1337)*'[2]Prog 89'!$E$5:$F$10000)</f>
        <v>0</v>
      </c>
      <c r="Z1337" s="65">
        <f>SUMPRODUCT(('[2]Prog 89'!$C$5:$C$10000=A1337)*'[2]Prog 89'!$G$5:$H$10000)</f>
        <v>0</v>
      </c>
    </row>
    <row r="1338" spans="1:26" ht="12.75" customHeight="1" x14ac:dyDescent="0.25">
      <c r="A1338" s="64">
        <v>25176</v>
      </c>
      <c r="B1338" s="81">
        <f>VLOOKUP(A1338,'[2]Pop commune'!$A$4:$G$3833,7,FALSE)</f>
        <v>49.636363636363654</v>
      </c>
      <c r="C1338" s="82">
        <f>VLOOKUP(A1338,'[2]Pop commune'!$A$4:$H$3833,5,FALSE)</f>
        <v>36.272727272727288</v>
      </c>
      <c r="D1338" s="83">
        <f t="shared" si="41"/>
        <v>13.36363636363637</v>
      </c>
      <c r="E1338" s="83">
        <f>VLOOKUP(A1338,'[2]Pop commune'!$A$4:$G$3833,6,FALSE)</f>
        <v>13.36363636363637</v>
      </c>
      <c r="F1338" s="83">
        <f t="shared" si="42"/>
        <v>294</v>
      </c>
      <c r="G1338" s="83">
        <f>VLOOKUP(A1338,'[2]Pop commune'!$A$4:$G$3833,4,FALSE)</f>
        <v>294</v>
      </c>
      <c r="H1338" s="64">
        <v>25</v>
      </c>
      <c r="I1338" s="122">
        <v>250014818</v>
      </c>
      <c r="J1338" s="91" t="s">
        <v>2121</v>
      </c>
      <c r="K1338" s="121"/>
      <c r="L1338" s="92" t="s">
        <v>1288</v>
      </c>
      <c r="M1338" s="65" t="s">
        <v>132</v>
      </c>
      <c r="N1338" s="65" t="s">
        <v>662</v>
      </c>
      <c r="O1338" s="64">
        <v>250000452</v>
      </c>
      <c r="P1338" s="94" t="s">
        <v>284</v>
      </c>
      <c r="Q1338" s="90">
        <v>1</v>
      </c>
      <c r="X1338" s="65" t="s">
        <v>733</v>
      </c>
      <c r="Y1338" s="65">
        <f>SUMPRODUCT(('[2]Prog 89'!$C$5:$C$10000=A1338)*'[2]Prog 89'!$E$5:$F$10000)</f>
        <v>0</v>
      </c>
      <c r="Z1338" s="65">
        <f>SUMPRODUCT(('[2]Prog 89'!$C$5:$C$10000=A1338)*'[2]Prog 89'!$G$5:$H$10000)</f>
        <v>0</v>
      </c>
    </row>
    <row r="1339" spans="1:26" ht="12.75" customHeight="1" x14ac:dyDescent="0.25">
      <c r="A1339" s="64">
        <v>25180</v>
      </c>
      <c r="B1339" s="81">
        <f>VLOOKUP(A1339,'[2]Pop commune'!$A$4:$G$3833,7,FALSE)</f>
        <v>15.36885245901645</v>
      </c>
      <c r="C1339" s="82">
        <f>VLOOKUP(A1339,'[2]Pop commune'!$A$4:$H$3833,5,FALSE)</f>
        <v>10.2459016393443</v>
      </c>
      <c r="D1339" s="83">
        <f t="shared" si="41"/>
        <v>5.12295081967215</v>
      </c>
      <c r="E1339" s="83">
        <f>VLOOKUP(A1339,'[2]Pop commune'!$A$4:$G$3833,6,FALSE)</f>
        <v>5.12295081967215</v>
      </c>
      <c r="F1339" s="83">
        <f t="shared" si="42"/>
        <v>125</v>
      </c>
      <c r="G1339" s="83">
        <f>VLOOKUP(A1339,'[2]Pop commune'!$A$4:$G$3833,4,FALSE)</f>
        <v>125</v>
      </c>
      <c r="H1339" s="64">
        <v>25</v>
      </c>
      <c r="I1339" s="122">
        <v>250014818</v>
      </c>
      <c r="J1339" s="91" t="s">
        <v>2122</v>
      </c>
      <c r="K1339" s="121"/>
      <c r="L1339" s="92" t="s">
        <v>2074</v>
      </c>
      <c r="M1339" s="65" t="s">
        <v>132</v>
      </c>
      <c r="N1339" s="65" t="s">
        <v>662</v>
      </c>
      <c r="O1339" s="64">
        <v>250000452</v>
      </c>
      <c r="P1339" s="94" t="s">
        <v>284</v>
      </c>
      <c r="Q1339" s="90">
        <v>1</v>
      </c>
      <c r="X1339" s="65" t="s">
        <v>733</v>
      </c>
      <c r="Y1339" s="65">
        <f>SUMPRODUCT(('[2]Prog 89'!$C$5:$C$10000=A1339)*'[2]Prog 89'!$E$5:$F$10000)</f>
        <v>0</v>
      </c>
      <c r="Z1339" s="65">
        <f>SUMPRODUCT(('[2]Prog 89'!$C$5:$C$10000=A1339)*'[2]Prog 89'!$G$5:$H$10000)</f>
        <v>0</v>
      </c>
    </row>
    <row r="1340" spans="1:26" ht="12.75" customHeight="1" x14ac:dyDescent="0.25">
      <c r="A1340" s="64">
        <v>25199</v>
      </c>
      <c r="B1340" s="81">
        <f>VLOOKUP(A1340,'[2]Pop commune'!$A$4:$G$3833,7,FALSE)</f>
        <v>84.415662650602798</v>
      </c>
      <c r="C1340" s="82">
        <f>VLOOKUP(A1340,'[2]Pop commune'!$A$4:$H$3833,5,FALSE)</f>
        <v>53.1506024096388</v>
      </c>
      <c r="D1340" s="83">
        <f t="shared" si="41"/>
        <v>31.265060240964001</v>
      </c>
      <c r="E1340" s="83">
        <f>VLOOKUP(A1340,'[2]Pop commune'!$A$4:$G$3833,6,FALSE)</f>
        <v>31.265060240964001</v>
      </c>
      <c r="F1340" s="83">
        <f t="shared" si="42"/>
        <v>346.00000000000159</v>
      </c>
      <c r="G1340" s="83">
        <f>VLOOKUP(A1340,'[2]Pop commune'!$A$4:$G$3833,4,FALSE)</f>
        <v>346.00000000000159</v>
      </c>
      <c r="H1340" s="64">
        <v>25</v>
      </c>
      <c r="I1340" s="122">
        <v>250014818</v>
      </c>
      <c r="J1340" s="91" t="s">
        <v>2123</v>
      </c>
      <c r="K1340" s="121"/>
      <c r="L1340" s="92" t="s">
        <v>2074</v>
      </c>
      <c r="M1340" s="65" t="s">
        <v>132</v>
      </c>
      <c r="N1340" s="65" t="s">
        <v>662</v>
      </c>
      <c r="O1340" s="64">
        <v>250000452</v>
      </c>
      <c r="P1340" s="94" t="s">
        <v>284</v>
      </c>
      <c r="Q1340" s="90">
        <v>1</v>
      </c>
      <c r="X1340" s="65" t="s">
        <v>733</v>
      </c>
      <c r="Y1340" s="65">
        <f>SUMPRODUCT(('[2]Prog 89'!$C$5:$C$10000=A1340)*'[2]Prog 89'!$E$5:$F$10000)</f>
        <v>0</v>
      </c>
      <c r="Z1340" s="65">
        <f>SUMPRODUCT(('[2]Prog 89'!$C$5:$C$10000=A1340)*'[2]Prog 89'!$G$5:$H$10000)</f>
        <v>0</v>
      </c>
    </row>
    <row r="1341" spans="1:26" ht="12.75" customHeight="1" x14ac:dyDescent="0.25">
      <c r="A1341" s="64">
        <v>25202</v>
      </c>
      <c r="B1341" s="81">
        <f>VLOOKUP(A1341,'[2]Pop commune'!$A$4:$G$3833,7,FALSE)</f>
        <v>46.75</v>
      </c>
      <c r="C1341" s="82">
        <f>VLOOKUP(A1341,'[2]Pop commune'!$A$4:$H$3833,5,FALSE)</f>
        <v>26.5625</v>
      </c>
      <c r="D1341" s="83">
        <f t="shared" si="41"/>
        <v>20.1875</v>
      </c>
      <c r="E1341" s="83">
        <f>VLOOKUP(A1341,'[2]Pop commune'!$A$4:$G$3833,6,FALSE)</f>
        <v>20.1875</v>
      </c>
      <c r="F1341" s="83">
        <f t="shared" si="42"/>
        <v>255</v>
      </c>
      <c r="G1341" s="83">
        <f>VLOOKUP(A1341,'[2]Pop commune'!$A$4:$G$3833,4,FALSE)</f>
        <v>255</v>
      </c>
      <c r="H1341" s="64">
        <v>25</v>
      </c>
      <c r="I1341" s="122">
        <v>250014818</v>
      </c>
      <c r="J1341" s="91" t="s">
        <v>2124</v>
      </c>
      <c r="K1341" s="121"/>
      <c r="L1341" s="92" t="s">
        <v>1288</v>
      </c>
      <c r="M1341" s="65" t="s">
        <v>132</v>
      </c>
      <c r="N1341" s="65" t="s">
        <v>662</v>
      </c>
      <c r="O1341" s="64">
        <v>250000452</v>
      </c>
      <c r="P1341" s="94" t="s">
        <v>284</v>
      </c>
      <c r="Q1341" s="90">
        <v>1</v>
      </c>
      <c r="X1341" s="65" t="s">
        <v>733</v>
      </c>
      <c r="Y1341" s="65">
        <f>SUMPRODUCT(('[2]Prog 89'!$C$5:$C$10000=A1341)*'[2]Prog 89'!$E$5:$F$10000)</f>
        <v>0</v>
      </c>
      <c r="Z1341" s="65">
        <f>SUMPRODUCT(('[2]Prog 89'!$C$5:$C$10000=A1341)*'[2]Prog 89'!$G$5:$H$10000)</f>
        <v>0</v>
      </c>
    </row>
    <row r="1342" spans="1:26" ht="12.75" customHeight="1" x14ac:dyDescent="0.25">
      <c r="A1342" s="64">
        <v>25223</v>
      </c>
      <c r="B1342" s="81">
        <f>VLOOKUP(A1342,'[2]Pop commune'!$A$4:$G$3833,7,FALSE)</f>
        <v>137.18100890207702</v>
      </c>
      <c r="C1342" s="82">
        <f>VLOOKUP(A1342,'[2]Pop commune'!$A$4:$H$3833,5,FALSE)</f>
        <v>74.732937685459873</v>
      </c>
      <c r="D1342" s="83">
        <f t="shared" si="41"/>
        <v>62.448071216617159</v>
      </c>
      <c r="E1342" s="83">
        <f>VLOOKUP(A1342,'[2]Pop commune'!$A$4:$G$3833,6,FALSE)</f>
        <v>62.448071216617159</v>
      </c>
      <c r="F1342" s="83">
        <f t="shared" si="42"/>
        <v>345</v>
      </c>
      <c r="G1342" s="83">
        <f>VLOOKUP(A1342,'[2]Pop commune'!$A$4:$G$3833,4,FALSE)</f>
        <v>345</v>
      </c>
      <c r="H1342" s="64">
        <v>25</v>
      </c>
      <c r="I1342" s="122">
        <v>250014818</v>
      </c>
      <c r="J1342" s="91" t="s">
        <v>2125</v>
      </c>
      <c r="K1342" s="121"/>
      <c r="L1342" s="92" t="s">
        <v>2074</v>
      </c>
      <c r="M1342" s="65" t="s">
        <v>132</v>
      </c>
      <c r="N1342" s="65" t="s">
        <v>662</v>
      </c>
      <c r="O1342" s="64">
        <v>250000452</v>
      </c>
      <c r="P1342" s="94" t="s">
        <v>284</v>
      </c>
      <c r="Q1342" s="90">
        <v>1</v>
      </c>
      <c r="X1342" s="65" t="s">
        <v>733</v>
      </c>
      <c r="Y1342" s="65">
        <f>SUMPRODUCT(('[2]Prog 89'!$C$5:$C$10000=A1342)*'[2]Prog 89'!$E$5:$F$10000)</f>
        <v>0</v>
      </c>
      <c r="Z1342" s="65">
        <f>SUMPRODUCT(('[2]Prog 89'!$C$5:$C$10000=A1342)*'[2]Prog 89'!$G$5:$H$10000)</f>
        <v>0</v>
      </c>
    </row>
    <row r="1343" spans="1:26" ht="12.75" customHeight="1" x14ac:dyDescent="0.25">
      <c r="A1343" s="64">
        <v>25229</v>
      </c>
      <c r="B1343" s="81">
        <f>VLOOKUP(A1343,'[2]Pop commune'!$A$4:$G$3833,7,FALSE)</f>
        <v>89</v>
      </c>
      <c r="C1343" s="82">
        <f>VLOOKUP(A1343,'[2]Pop commune'!$A$4:$H$3833,5,FALSE)</f>
        <v>64</v>
      </c>
      <c r="D1343" s="83">
        <f t="shared" si="41"/>
        <v>25</v>
      </c>
      <c r="E1343" s="83">
        <f>VLOOKUP(A1343,'[2]Pop commune'!$A$4:$G$3833,6,FALSE)</f>
        <v>25</v>
      </c>
      <c r="F1343" s="83">
        <f t="shared" si="42"/>
        <v>340</v>
      </c>
      <c r="G1343" s="83">
        <f>VLOOKUP(A1343,'[2]Pop commune'!$A$4:$G$3833,4,FALSE)</f>
        <v>340</v>
      </c>
      <c r="H1343" s="64">
        <v>25</v>
      </c>
      <c r="I1343" s="122">
        <v>250014818</v>
      </c>
      <c r="J1343" s="91" t="s">
        <v>2126</v>
      </c>
      <c r="K1343" s="121"/>
      <c r="L1343" s="92" t="s">
        <v>2074</v>
      </c>
      <c r="M1343" s="65" t="s">
        <v>132</v>
      </c>
      <c r="N1343" s="65" t="s">
        <v>662</v>
      </c>
      <c r="O1343" s="64">
        <v>250000452</v>
      </c>
      <c r="P1343" s="94" t="s">
        <v>284</v>
      </c>
      <c r="Q1343" s="90">
        <v>1</v>
      </c>
      <c r="X1343" s="65" t="s">
        <v>733</v>
      </c>
      <c r="Y1343" s="65">
        <f>SUMPRODUCT(('[2]Prog 89'!$C$5:$C$10000=A1343)*'[2]Prog 89'!$E$5:$F$10000)</f>
        <v>0</v>
      </c>
      <c r="Z1343" s="65">
        <f>SUMPRODUCT(('[2]Prog 89'!$C$5:$C$10000=A1343)*'[2]Prog 89'!$G$5:$H$10000)</f>
        <v>0</v>
      </c>
    </row>
    <row r="1344" spans="1:26" ht="12.75" customHeight="1" x14ac:dyDescent="0.25">
      <c r="A1344" s="64">
        <v>25259</v>
      </c>
      <c r="B1344" s="81">
        <f>VLOOKUP(A1344,'[2]Pop commune'!$A$4:$G$3833,7,FALSE)</f>
        <v>380</v>
      </c>
      <c r="C1344" s="82">
        <f>VLOOKUP(A1344,'[2]Pop commune'!$A$4:$H$3833,5,FALSE)</f>
        <v>222</v>
      </c>
      <c r="D1344" s="83">
        <f t="shared" si="41"/>
        <v>158</v>
      </c>
      <c r="E1344" s="83">
        <f>VLOOKUP(A1344,'[2]Pop commune'!$A$4:$G$3833,6,FALSE)</f>
        <v>158</v>
      </c>
      <c r="F1344" s="83">
        <f t="shared" si="42"/>
        <v>1908</v>
      </c>
      <c r="G1344" s="83">
        <f>VLOOKUP(A1344,'[2]Pop commune'!$A$4:$G$3833,4,FALSE)</f>
        <v>1908</v>
      </c>
      <c r="H1344" s="64">
        <v>25</v>
      </c>
      <c r="I1344" s="122">
        <v>250014818</v>
      </c>
      <c r="J1344" s="91" t="s">
        <v>1288</v>
      </c>
      <c r="K1344" s="121"/>
      <c r="L1344" s="92" t="s">
        <v>1288</v>
      </c>
      <c r="M1344" s="65" t="s">
        <v>132</v>
      </c>
      <c r="N1344" s="65" t="s">
        <v>662</v>
      </c>
      <c r="O1344" s="64">
        <v>250000452</v>
      </c>
      <c r="P1344" s="94" t="s">
        <v>284</v>
      </c>
      <c r="Q1344" s="90">
        <v>1</v>
      </c>
      <c r="X1344" s="65" t="s">
        <v>733</v>
      </c>
      <c r="Y1344" s="65">
        <f>SUMPRODUCT(('[2]Prog 89'!$C$5:$C$10000=A1344)*'[2]Prog 89'!$E$5:$F$10000)</f>
        <v>0</v>
      </c>
      <c r="Z1344" s="65">
        <f>SUMPRODUCT(('[2]Prog 89'!$C$5:$C$10000=A1344)*'[2]Prog 89'!$G$5:$H$10000)</f>
        <v>0</v>
      </c>
    </row>
    <row r="1345" spans="1:26" ht="12.75" customHeight="1" x14ac:dyDescent="0.25">
      <c r="A1345" s="64">
        <v>25270</v>
      </c>
      <c r="B1345" s="81">
        <f>VLOOKUP(A1345,'[2]Pop commune'!$A$4:$G$3833,7,FALSE)</f>
        <v>24.206896551724082</v>
      </c>
      <c r="C1345" s="82">
        <f>VLOOKUP(A1345,'[2]Pop commune'!$A$4:$H$3833,5,FALSE)</f>
        <v>19.163793103448231</v>
      </c>
      <c r="D1345" s="83">
        <f t="shared" si="41"/>
        <v>5.0431034482758497</v>
      </c>
      <c r="E1345" s="83">
        <f>VLOOKUP(A1345,'[2]Pop commune'!$A$4:$G$3833,6,FALSE)</f>
        <v>5.0431034482758497</v>
      </c>
      <c r="F1345" s="83">
        <f t="shared" si="42"/>
        <v>117</v>
      </c>
      <c r="G1345" s="83">
        <f>VLOOKUP(A1345,'[2]Pop commune'!$A$4:$G$3833,4,FALSE)</f>
        <v>117</v>
      </c>
      <c r="H1345" s="64">
        <v>25</v>
      </c>
      <c r="I1345" s="122">
        <v>250014818</v>
      </c>
      <c r="J1345" s="91" t="s">
        <v>2127</v>
      </c>
      <c r="K1345" s="121"/>
      <c r="L1345" s="92" t="s">
        <v>2074</v>
      </c>
      <c r="M1345" s="65" t="s">
        <v>132</v>
      </c>
      <c r="N1345" s="65" t="s">
        <v>662</v>
      </c>
      <c r="O1345" s="64">
        <v>250000452</v>
      </c>
      <c r="P1345" s="94" t="s">
        <v>284</v>
      </c>
      <c r="Q1345" s="90">
        <v>1</v>
      </c>
      <c r="X1345" s="65" t="s">
        <v>733</v>
      </c>
      <c r="Y1345" s="65">
        <f>SUMPRODUCT(('[2]Prog 89'!$C$5:$C$10000=A1345)*'[2]Prog 89'!$E$5:$F$10000)</f>
        <v>0</v>
      </c>
      <c r="Z1345" s="65">
        <f>SUMPRODUCT(('[2]Prog 89'!$C$5:$C$10000=A1345)*'[2]Prog 89'!$G$5:$H$10000)</f>
        <v>0</v>
      </c>
    </row>
    <row r="1346" spans="1:26" ht="12.75" customHeight="1" x14ac:dyDescent="0.25">
      <c r="A1346" s="64">
        <v>25282</v>
      </c>
      <c r="B1346" s="81">
        <f>VLOOKUP(A1346,'[2]Pop commune'!$A$4:$G$3833,7,FALSE)</f>
        <v>149.02493074792204</v>
      </c>
      <c r="C1346" s="82">
        <f>VLOOKUP(A1346,'[2]Pop commune'!$A$4:$H$3833,5,FALSE)</f>
        <v>99.685595567866756</v>
      </c>
      <c r="D1346" s="83">
        <f t="shared" si="41"/>
        <v>49.339335180055272</v>
      </c>
      <c r="E1346" s="83">
        <f>VLOOKUP(A1346,'[2]Pop commune'!$A$4:$G$3833,6,FALSE)</f>
        <v>49.339335180055272</v>
      </c>
      <c r="F1346" s="83">
        <f t="shared" si="42"/>
        <v>726.99999999999807</v>
      </c>
      <c r="G1346" s="83">
        <f>VLOOKUP(A1346,'[2]Pop commune'!$A$4:$G$3833,4,FALSE)</f>
        <v>726.99999999999807</v>
      </c>
      <c r="H1346" s="64">
        <v>25</v>
      </c>
      <c r="I1346" s="122">
        <v>250014818</v>
      </c>
      <c r="J1346" s="91" t="s">
        <v>2128</v>
      </c>
      <c r="K1346" s="121"/>
      <c r="L1346" s="92" t="s">
        <v>2074</v>
      </c>
      <c r="M1346" s="65" t="s">
        <v>132</v>
      </c>
      <c r="N1346" s="65" t="s">
        <v>662</v>
      </c>
      <c r="O1346" s="64">
        <v>250000452</v>
      </c>
      <c r="P1346" s="94" t="s">
        <v>284</v>
      </c>
      <c r="Q1346" s="90">
        <v>1</v>
      </c>
      <c r="X1346" s="65" t="s">
        <v>733</v>
      </c>
      <c r="Y1346" s="65">
        <f>SUMPRODUCT(('[2]Prog 89'!$C$5:$C$10000=A1346)*'[2]Prog 89'!$E$5:$F$10000)</f>
        <v>0</v>
      </c>
      <c r="Z1346" s="65">
        <f>SUMPRODUCT(('[2]Prog 89'!$C$5:$C$10000=A1346)*'[2]Prog 89'!$G$5:$H$10000)</f>
        <v>0</v>
      </c>
    </row>
    <row r="1347" spans="1:26" ht="12.75" customHeight="1" x14ac:dyDescent="0.25">
      <c r="A1347" s="64">
        <v>25319</v>
      </c>
      <c r="B1347" s="81">
        <f>VLOOKUP(A1347,'[2]Pop commune'!$A$4:$G$3833,7,FALSE)</f>
        <v>23.533980582524279</v>
      </c>
      <c r="C1347" s="82">
        <f>VLOOKUP(A1347,'[2]Pop commune'!$A$4:$H$3833,5,FALSE)</f>
        <v>13.728155339805831</v>
      </c>
      <c r="D1347" s="83">
        <f t="shared" si="41"/>
        <v>9.8058252427184502</v>
      </c>
      <c r="E1347" s="83">
        <f>VLOOKUP(A1347,'[2]Pop commune'!$A$4:$G$3833,6,FALSE)</f>
        <v>9.8058252427184502</v>
      </c>
      <c r="F1347" s="83">
        <f t="shared" si="42"/>
        <v>101</v>
      </c>
      <c r="G1347" s="83">
        <f>VLOOKUP(A1347,'[2]Pop commune'!$A$4:$G$3833,4,FALSE)</f>
        <v>101</v>
      </c>
      <c r="H1347" s="64">
        <v>25</v>
      </c>
      <c r="I1347" s="122">
        <v>250014818</v>
      </c>
      <c r="J1347" s="91" t="s">
        <v>2129</v>
      </c>
      <c r="K1347" s="121"/>
      <c r="L1347" s="92" t="s">
        <v>2074</v>
      </c>
      <c r="M1347" s="65" t="s">
        <v>132</v>
      </c>
      <c r="N1347" s="65" t="s">
        <v>662</v>
      </c>
      <c r="O1347" s="64">
        <v>250000452</v>
      </c>
      <c r="P1347" s="94" t="s">
        <v>284</v>
      </c>
      <c r="Q1347" s="90">
        <v>1</v>
      </c>
      <c r="X1347" s="65" t="s">
        <v>733</v>
      </c>
      <c r="Y1347" s="65">
        <f>SUMPRODUCT(('[2]Prog 89'!$C$5:$C$10000=A1347)*'[2]Prog 89'!$E$5:$F$10000)</f>
        <v>0</v>
      </c>
      <c r="Z1347" s="65">
        <f>SUMPRODUCT(('[2]Prog 89'!$C$5:$C$10000=A1347)*'[2]Prog 89'!$G$5:$H$10000)</f>
        <v>0</v>
      </c>
    </row>
    <row r="1348" spans="1:26" ht="12.75" customHeight="1" x14ac:dyDescent="0.25">
      <c r="A1348" s="64">
        <v>25334</v>
      </c>
      <c r="B1348" s="81">
        <f>VLOOKUP(A1348,'[2]Pop commune'!$A$4:$G$3833,7,FALSE)</f>
        <v>470.73110524953347</v>
      </c>
      <c r="C1348" s="82">
        <f>VLOOKUP(A1348,'[2]Pop commune'!$A$4:$H$3833,5,FALSE)</f>
        <v>253.53236385258137</v>
      </c>
      <c r="D1348" s="83">
        <f t="shared" si="41"/>
        <v>217.19874139695213</v>
      </c>
      <c r="E1348" s="83">
        <f>VLOOKUP(A1348,'[2]Pop commune'!$A$4:$G$3833,6,FALSE)</f>
        <v>217.19874139695213</v>
      </c>
      <c r="F1348" s="83">
        <f t="shared" si="42"/>
        <v>2020</v>
      </c>
      <c r="G1348" s="83">
        <f>VLOOKUP(A1348,'[2]Pop commune'!$A$4:$G$3833,4,FALSE)</f>
        <v>2020</v>
      </c>
      <c r="H1348" s="64">
        <v>25</v>
      </c>
      <c r="I1348" s="122">
        <v>250014818</v>
      </c>
      <c r="J1348" s="91" t="s">
        <v>2130</v>
      </c>
      <c r="K1348" s="121"/>
      <c r="L1348" s="92" t="s">
        <v>1288</v>
      </c>
      <c r="M1348" s="65" t="s">
        <v>132</v>
      </c>
      <c r="N1348" s="65" t="s">
        <v>662</v>
      </c>
      <c r="O1348" s="64">
        <v>250000452</v>
      </c>
      <c r="P1348" s="94" t="s">
        <v>284</v>
      </c>
      <c r="Q1348" s="90">
        <v>1</v>
      </c>
      <c r="X1348" s="65" t="s">
        <v>733</v>
      </c>
      <c r="Y1348" s="65">
        <f>SUMPRODUCT(('[2]Prog 89'!$C$5:$C$10000=A1348)*'[2]Prog 89'!$E$5:$F$10000)</f>
        <v>0</v>
      </c>
      <c r="Z1348" s="65">
        <f>SUMPRODUCT(('[2]Prog 89'!$C$5:$C$10000=A1348)*'[2]Prog 89'!$G$5:$H$10000)</f>
        <v>0</v>
      </c>
    </row>
    <row r="1349" spans="1:26" ht="12.75" customHeight="1" x14ac:dyDescent="0.25">
      <c r="A1349" s="64">
        <v>25404</v>
      </c>
      <c r="B1349" s="81">
        <f>VLOOKUP(A1349,'[2]Pop commune'!$A$4:$G$3833,7,FALSE)</f>
        <v>27.696078431372499</v>
      </c>
      <c r="C1349" s="82">
        <f>VLOOKUP(A1349,'[2]Pop commune'!$A$4:$H$3833,5,FALSE)</f>
        <v>9.9705882352941</v>
      </c>
      <c r="D1349" s="83">
        <f t="shared" ref="D1349:D1412" si="43">E1349/Q1349</f>
        <v>17.7254901960784</v>
      </c>
      <c r="E1349" s="83">
        <f>VLOOKUP(A1349,'[2]Pop commune'!$A$4:$G$3833,6,FALSE)</f>
        <v>17.7254901960784</v>
      </c>
      <c r="F1349" s="83">
        <f t="shared" ref="F1349:F1412" si="44">G1349/Q1349</f>
        <v>113</v>
      </c>
      <c r="G1349" s="83">
        <f>VLOOKUP(A1349,'[2]Pop commune'!$A$4:$G$3833,4,FALSE)</f>
        <v>113</v>
      </c>
      <c r="H1349" s="64">
        <v>25</v>
      </c>
      <c r="I1349" s="122">
        <v>250014818</v>
      </c>
      <c r="J1349" s="91" t="s">
        <v>2131</v>
      </c>
      <c r="K1349" s="121"/>
      <c r="L1349" s="92" t="s">
        <v>2074</v>
      </c>
      <c r="M1349" s="65" t="s">
        <v>132</v>
      </c>
      <c r="N1349" s="65" t="s">
        <v>662</v>
      </c>
      <c r="O1349" s="64">
        <v>250000452</v>
      </c>
      <c r="P1349" s="94" t="s">
        <v>284</v>
      </c>
      <c r="Q1349" s="90">
        <v>1</v>
      </c>
      <c r="X1349" s="65" t="s">
        <v>733</v>
      </c>
      <c r="Y1349" s="65">
        <f>SUMPRODUCT(('[2]Prog 89'!$C$5:$C$10000=A1349)*'[2]Prog 89'!$E$5:$F$10000)</f>
        <v>0</v>
      </c>
      <c r="Z1349" s="65">
        <f>SUMPRODUCT(('[2]Prog 89'!$C$5:$C$10000=A1349)*'[2]Prog 89'!$G$5:$H$10000)</f>
        <v>0</v>
      </c>
    </row>
    <row r="1350" spans="1:26" ht="12.75" customHeight="1" x14ac:dyDescent="0.25">
      <c r="A1350" s="64">
        <v>25420</v>
      </c>
      <c r="B1350" s="81">
        <f>VLOOKUP(A1350,'[2]Pop commune'!$A$4:$G$3833,7,FALSE)</f>
        <v>48</v>
      </c>
      <c r="C1350" s="82">
        <f>VLOOKUP(A1350,'[2]Pop commune'!$A$4:$H$3833,5,FALSE)</f>
        <v>28</v>
      </c>
      <c r="D1350" s="83">
        <f t="shared" si="43"/>
        <v>20</v>
      </c>
      <c r="E1350" s="83">
        <f>VLOOKUP(A1350,'[2]Pop commune'!$A$4:$G$3833,6,FALSE)</f>
        <v>20</v>
      </c>
      <c r="F1350" s="83">
        <f t="shared" si="44"/>
        <v>141</v>
      </c>
      <c r="G1350" s="83">
        <f>VLOOKUP(A1350,'[2]Pop commune'!$A$4:$G$3833,4,FALSE)</f>
        <v>141</v>
      </c>
      <c r="H1350" s="64">
        <v>25</v>
      </c>
      <c r="I1350" s="122">
        <v>250014818</v>
      </c>
      <c r="J1350" s="91" t="s">
        <v>2132</v>
      </c>
      <c r="K1350" s="121"/>
      <c r="L1350" s="92" t="s">
        <v>2074</v>
      </c>
      <c r="M1350" s="65" t="s">
        <v>132</v>
      </c>
      <c r="N1350" s="65" t="s">
        <v>662</v>
      </c>
      <c r="O1350" s="64">
        <v>250000452</v>
      </c>
      <c r="P1350" s="94" t="s">
        <v>284</v>
      </c>
      <c r="Q1350" s="90">
        <v>1</v>
      </c>
      <c r="X1350" s="65" t="s">
        <v>733</v>
      </c>
      <c r="Y1350" s="65">
        <f>SUMPRODUCT(('[2]Prog 89'!$C$5:$C$10000=A1350)*'[2]Prog 89'!$E$5:$F$10000)</f>
        <v>0</v>
      </c>
      <c r="Z1350" s="65">
        <f>SUMPRODUCT(('[2]Prog 89'!$C$5:$C$10000=A1350)*'[2]Prog 89'!$G$5:$H$10000)</f>
        <v>0</v>
      </c>
    </row>
    <row r="1351" spans="1:26" ht="12.75" customHeight="1" x14ac:dyDescent="0.25">
      <c r="A1351" s="64">
        <v>25487</v>
      </c>
      <c r="B1351" s="81">
        <f>VLOOKUP(A1351,'[2]Pop commune'!$A$4:$G$3833,7,FALSE)</f>
        <v>9.7368421052631611</v>
      </c>
      <c r="C1351" s="82">
        <f>VLOOKUP(A1351,'[2]Pop commune'!$A$4:$H$3833,5,FALSE)</f>
        <v>2.9210526315789478</v>
      </c>
      <c r="D1351" s="83">
        <f t="shared" si="43"/>
        <v>6.8157894736842124</v>
      </c>
      <c r="E1351" s="83">
        <f>VLOOKUP(A1351,'[2]Pop commune'!$A$4:$G$3833,6,FALSE)</f>
        <v>6.8157894736842124</v>
      </c>
      <c r="F1351" s="83">
        <f t="shared" si="44"/>
        <v>37</v>
      </c>
      <c r="G1351" s="83">
        <f>VLOOKUP(A1351,'[2]Pop commune'!$A$4:$G$3833,4,FALSE)</f>
        <v>37</v>
      </c>
      <c r="H1351" s="64">
        <v>25</v>
      </c>
      <c r="I1351" s="122">
        <v>250010527</v>
      </c>
      <c r="J1351" s="91" t="s">
        <v>2133</v>
      </c>
      <c r="K1351" s="121"/>
      <c r="L1351" s="92" t="s">
        <v>2074</v>
      </c>
      <c r="M1351" s="65" t="s">
        <v>132</v>
      </c>
      <c r="N1351" s="65" t="s">
        <v>662</v>
      </c>
      <c r="O1351" s="64">
        <v>250000452</v>
      </c>
      <c r="P1351" s="94" t="s">
        <v>284</v>
      </c>
      <c r="Q1351" s="90">
        <v>1</v>
      </c>
      <c r="X1351" s="65" t="s">
        <v>733</v>
      </c>
      <c r="Y1351" s="65">
        <f>SUMPRODUCT(('[2]Prog 89'!$C$5:$C$10000=A1351)*'[2]Prog 89'!$E$5:$F$10000)</f>
        <v>0</v>
      </c>
      <c r="Z1351" s="65">
        <f>SUMPRODUCT(('[2]Prog 89'!$C$5:$C$10000=A1351)*'[2]Prog 89'!$G$5:$H$10000)</f>
        <v>0</v>
      </c>
    </row>
    <row r="1352" spans="1:26" ht="12.75" customHeight="1" x14ac:dyDescent="0.25">
      <c r="A1352" s="64">
        <v>25493</v>
      </c>
      <c r="B1352" s="81">
        <f>VLOOKUP(A1352,'[2]Pop commune'!$A$4:$G$3833,7,FALSE)</f>
        <v>153.0712669683258</v>
      </c>
      <c r="C1352" s="82">
        <f>VLOOKUP(A1352,'[2]Pop commune'!$A$4:$H$3833,5,FALSE)</f>
        <v>85.917420814479655</v>
      </c>
      <c r="D1352" s="83">
        <f t="shared" si="43"/>
        <v>67.15384615384616</v>
      </c>
      <c r="E1352" s="83">
        <f>VLOOKUP(A1352,'[2]Pop commune'!$A$4:$G$3833,6,FALSE)</f>
        <v>67.15384615384616</v>
      </c>
      <c r="F1352" s="83">
        <f t="shared" si="44"/>
        <v>873</v>
      </c>
      <c r="G1352" s="83">
        <f>VLOOKUP(A1352,'[2]Pop commune'!$A$4:$G$3833,4,FALSE)</f>
        <v>873</v>
      </c>
      <c r="H1352" s="64">
        <v>25</v>
      </c>
      <c r="I1352" s="122">
        <v>250014818</v>
      </c>
      <c r="J1352" s="91" t="s">
        <v>2134</v>
      </c>
      <c r="K1352" s="121"/>
      <c r="L1352" s="92" t="s">
        <v>1288</v>
      </c>
      <c r="M1352" s="65" t="s">
        <v>132</v>
      </c>
      <c r="N1352" s="65" t="s">
        <v>662</v>
      </c>
      <c r="O1352" s="64">
        <v>250000452</v>
      </c>
      <c r="P1352" s="94" t="s">
        <v>284</v>
      </c>
      <c r="Q1352" s="90">
        <v>1</v>
      </c>
      <c r="X1352" s="65" t="s">
        <v>733</v>
      </c>
      <c r="Y1352" s="65">
        <f>SUMPRODUCT(('[2]Prog 89'!$C$5:$C$10000=A1352)*'[2]Prog 89'!$E$5:$F$10000)</f>
        <v>0</v>
      </c>
      <c r="Z1352" s="65">
        <f>SUMPRODUCT(('[2]Prog 89'!$C$5:$C$10000=A1352)*'[2]Prog 89'!$G$5:$H$10000)</f>
        <v>0</v>
      </c>
    </row>
    <row r="1353" spans="1:26" ht="12.75" customHeight="1" x14ac:dyDescent="0.25">
      <c r="A1353" s="64">
        <v>25513</v>
      </c>
      <c r="B1353" s="81">
        <f>VLOOKUP(A1353,'[2]Pop commune'!$A$4:$G$3833,7,FALSE)</f>
        <v>13.22222222222222</v>
      </c>
      <c r="C1353" s="82">
        <f>VLOOKUP(A1353,'[2]Pop commune'!$A$4:$H$3833,5,FALSE)</f>
        <v>8.5</v>
      </c>
      <c r="D1353" s="83">
        <f t="shared" si="43"/>
        <v>4.7222222222222197</v>
      </c>
      <c r="E1353" s="83">
        <f>VLOOKUP(A1353,'[2]Pop commune'!$A$4:$G$3833,6,FALSE)</f>
        <v>4.7222222222222197</v>
      </c>
      <c r="F1353" s="83">
        <f t="shared" si="44"/>
        <v>34</v>
      </c>
      <c r="G1353" s="83">
        <f>VLOOKUP(A1353,'[2]Pop commune'!$A$4:$G$3833,4,FALSE)</f>
        <v>34</v>
      </c>
      <c r="H1353" s="64">
        <v>25</v>
      </c>
      <c r="I1353" s="122">
        <v>250014818</v>
      </c>
      <c r="J1353" s="91" t="s">
        <v>2135</v>
      </c>
      <c r="K1353" s="121"/>
      <c r="L1353" s="92" t="s">
        <v>2074</v>
      </c>
      <c r="M1353" s="65" t="s">
        <v>132</v>
      </c>
      <c r="N1353" s="65" t="s">
        <v>662</v>
      </c>
      <c r="O1353" s="64">
        <v>250000452</v>
      </c>
      <c r="P1353" s="94" t="s">
        <v>284</v>
      </c>
      <c r="Q1353" s="90">
        <v>1</v>
      </c>
      <c r="X1353" s="65" t="s">
        <v>733</v>
      </c>
      <c r="Y1353" s="65">
        <f>SUMPRODUCT(('[2]Prog 89'!$C$5:$C$10000=A1353)*'[2]Prog 89'!$E$5:$F$10000)</f>
        <v>0</v>
      </c>
      <c r="Z1353" s="65">
        <f>SUMPRODUCT(('[2]Prog 89'!$C$5:$C$10000=A1353)*'[2]Prog 89'!$G$5:$H$10000)</f>
        <v>0</v>
      </c>
    </row>
    <row r="1354" spans="1:26" ht="12.75" customHeight="1" x14ac:dyDescent="0.25">
      <c r="A1354" s="64">
        <v>25533</v>
      </c>
      <c r="B1354" s="81">
        <f>VLOOKUP(A1354,'[2]Pop commune'!$A$4:$G$3833,7,FALSE)</f>
        <v>4.545454545454545</v>
      </c>
      <c r="C1354" s="82">
        <f>VLOOKUP(A1354,'[2]Pop commune'!$A$4:$H$3833,5,FALSE)</f>
        <v>4.545454545454545</v>
      </c>
      <c r="D1354" s="83">
        <f t="shared" si="43"/>
        <v>0</v>
      </c>
      <c r="E1354" s="83">
        <f>VLOOKUP(A1354,'[2]Pop commune'!$A$4:$G$3833,6,FALSE)</f>
        <v>0</v>
      </c>
      <c r="F1354" s="83">
        <f t="shared" si="44"/>
        <v>10</v>
      </c>
      <c r="G1354" s="83">
        <f>VLOOKUP(A1354,'[2]Pop commune'!$A$4:$G$3833,4,FALSE)</f>
        <v>10</v>
      </c>
      <c r="H1354" s="64">
        <v>25</v>
      </c>
      <c r="I1354" s="122">
        <v>250014818</v>
      </c>
      <c r="J1354" s="91" t="s">
        <v>2136</v>
      </c>
      <c r="K1354" s="121"/>
      <c r="L1354" s="92" t="s">
        <v>2074</v>
      </c>
      <c r="M1354" s="65" t="s">
        <v>132</v>
      </c>
      <c r="N1354" s="65" t="s">
        <v>662</v>
      </c>
      <c r="O1354" s="64">
        <v>250000452</v>
      </c>
      <c r="P1354" s="94" t="s">
        <v>284</v>
      </c>
      <c r="Q1354" s="90">
        <v>1</v>
      </c>
      <c r="X1354" s="65" t="s">
        <v>733</v>
      </c>
      <c r="Y1354" s="65">
        <f>SUMPRODUCT(('[2]Prog 89'!$C$5:$C$10000=A1354)*'[2]Prog 89'!$E$5:$F$10000)</f>
        <v>0</v>
      </c>
      <c r="Z1354" s="65">
        <f>SUMPRODUCT(('[2]Prog 89'!$C$5:$C$10000=A1354)*'[2]Prog 89'!$G$5:$H$10000)</f>
        <v>0</v>
      </c>
    </row>
    <row r="1355" spans="1:26" ht="12.75" customHeight="1" x14ac:dyDescent="0.25">
      <c r="A1355" s="64">
        <v>25541</v>
      </c>
      <c r="B1355" s="81">
        <f>VLOOKUP(A1355,'[2]Pop commune'!$A$4:$G$3833,7,FALSE)</f>
        <v>66.84375</v>
      </c>
      <c r="C1355" s="82">
        <f>VLOOKUP(A1355,'[2]Pop commune'!$A$4:$H$3833,5,FALSE)</f>
        <v>30.03125</v>
      </c>
      <c r="D1355" s="83">
        <f t="shared" si="43"/>
        <v>36.8125</v>
      </c>
      <c r="E1355" s="83">
        <f>VLOOKUP(A1355,'[2]Pop commune'!$A$4:$G$3833,6,FALSE)</f>
        <v>36.8125</v>
      </c>
      <c r="F1355" s="83">
        <f t="shared" si="44"/>
        <v>341</v>
      </c>
      <c r="G1355" s="83">
        <f>VLOOKUP(A1355,'[2]Pop commune'!$A$4:$G$3833,4,FALSE)</f>
        <v>341</v>
      </c>
      <c r="H1355" s="64">
        <v>25</v>
      </c>
      <c r="I1355" s="122">
        <v>250014818</v>
      </c>
      <c r="J1355" s="91" t="s">
        <v>2137</v>
      </c>
      <c r="K1355" s="121"/>
      <c r="L1355" s="92" t="s">
        <v>2074</v>
      </c>
      <c r="M1355" s="65" t="s">
        <v>132</v>
      </c>
      <c r="N1355" s="65" t="s">
        <v>662</v>
      </c>
      <c r="O1355" s="64">
        <v>250000452</v>
      </c>
      <c r="P1355" s="94" t="s">
        <v>284</v>
      </c>
      <c r="Q1355" s="90">
        <v>1</v>
      </c>
      <c r="X1355" s="65" t="s">
        <v>733</v>
      </c>
      <c r="Y1355" s="65">
        <f>SUMPRODUCT(('[2]Prog 89'!$C$5:$C$10000=A1355)*'[2]Prog 89'!$E$5:$F$10000)</f>
        <v>0</v>
      </c>
      <c r="Z1355" s="65">
        <f>SUMPRODUCT(('[2]Prog 89'!$C$5:$C$10000=A1355)*'[2]Prog 89'!$G$5:$H$10000)</f>
        <v>0</v>
      </c>
    </row>
    <row r="1356" spans="1:26" ht="12.75" customHeight="1" x14ac:dyDescent="0.25">
      <c r="A1356" s="64">
        <v>25549</v>
      </c>
      <c r="B1356" s="81">
        <f>VLOOKUP(A1356,'[2]Pop commune'!$A$4:$G$3833,7,FALSE)</f>
        <v>146.28058727569328</v>
      </c>
      <c r="C1356" s="82">
        <f>VLOOKUP(A1356,'[2]Pop commune'!$A$4:$H$3833,5,FALSE)</f>
        <v>92.544861337683514</v>
      </c>
      <c r="D1356" s="83">
        <f t="shared" si="43"/>
        <v>53.735725938009779</v>
      </c>
      <c r="E1356" s="83">
        <f>VLOOKUP(A1356,'[2]Pop commune'!$A$4:$G$3833,6,FALSE)</f>
        <v>53.735725938009779</v>
      </c>
      <c r="F1356" s="83">
        <f t="shared" si="44"/>
        <v>610</v>
      </c>
      <c r="G1356" s="83">
        <f>VLOOKUP(A1356,'[2]Pop commune'!$A$4:$G$3833,4,FALSE)</f>
        <v>610</v>
      </c>
      <c r="H1356" s="64">
        <v>25</v>
      </c>
      <c r="I1356" s="122">
        <v>250014818</v>
      </c>
      <c r="J1356" s="91" t="s">
        <v>2138</v>
      </c>
      <c r="K1356" s="121"/>
      <c r="L1356" s="92" t="s">
        <v>2074</v>
      </c>
      <c r="M1356" s="65" t="s">
        <v>132</v>
      </c>
      <c r="N1356" s="65" t="s">
        <v>662</v>
      </c>
      <c r="O1356" s="64">
        <v>250000452</v>
      </c>
      <c r="P1356" s="94" t="s">
        <v>284</v>
      </c>
      <c r="Q1356" s="90">
        <v>1</v>
      </c>
      <c r="X1356" s="65" t="s">
        <v>733</v>
      </c>
      <c r="Y1356" s="65">
        <f>SUMPRODUCT(('[2]Prog 89'!$C$5:$C$10000=A1356)*'[2]Prog 89'!$E$5:$F$10000)</f>
        <v>0</v>
      </c>
      <c r="Z1356" s="65">
        <f>SUMPRODUCT(('[2]Prog 89'!$C$5:$C$10000=A1356)*'[2]Prog 89'!$G$5:$H$10000)</f>
        <v>0</v>
      </c>
    </row>
    <row r="1357" spans="1:26" ht="12.75" customHeight="1" x14ac:dyDescent="0.25">
      <c r="A1357" s="64">
        <v>25621</v>
      </c>
      <c r="B1357" s="81">
        <f>VLOOKUP(A1357,'[2]Pop commune'!$A$4:$G$3833,7,FALSE)</f>
        <v>45</v>
      </c>
      <c r="C1357" s="82">
        <f>VLOOKUP(A1357,'[2]Pop commune'!$A$4:$H$3833,5,FALSE)</f>
        <v>32</v>
      </c>
      <c r="D1357" s="83">
        <f t="shared" si="43"/>
        <v>13</v>
      </c>
      <c r="E1357" s="83">
        <f>VLOOKUP(A1357,'[2]Pop commune'!$A$4:$G$3833,6,FALSE)</f>
        <v>13</v>
      </c>
      <c r="F1357" s="83">
        <f t="shared" si="44"/>
        <v>262</v>
      </c>
      <c r="G1357" s="83">
        <f>VLOOKUP(A1357,'[2]Pop commune'!$A$4:$G$3833,4,FALSE)</f>
        <v>262</v>
      </c>
      <c r="H1357" s="64">
        <v>25</v>
      </c>
      <c r="I1357" s="122">
        <v>250014818</v>
      </c>
      <c r="J1357" s="91" t="s">
        <v>2139</v>
      </c>
      <c r="K1357" s="121"/>
      <c r="L1357" s="92" t="s">
        <v>1288</v>
      </c>
      <c r="M1357" s="65" t="s">
        <v>132</v>
      </c>
      <c r="N1357" s="65" t="s">
        <v>662</v>
      </c>
      <c r="O1357" s="64">
        <v>250000452</v>
      </c>
      <c r="P1357" s="94" t="s">
        <v>284</v>
      </c>
      <c r="Q1357" s="90">
        <v>1</v>
      </c>
      <c r="X1357" s="65" t="s">
        <v>733</v>
      </c>
      <c r="Y1357" s="65">
        <f>SUMPRODUCT(('[2]Prog 89'!$C$5:$C$10000=A1357)*'[2]Prog 89'!$E$5:$F$10000)</f>
        <v>0</v>
      </c>
      <c r="Z1357" s="65">
        <f>SUMPRODUCT(('[2]Prog 89'!$C$5:$C$10000=A1357)*'[2]Prog 89'!$G$5:$H$10000)</f>
        <v>0</v>
      </c>
    </row>
    <row r="1358" spans="1:26" ht="12.75" customHeight="1" x14ac:dyDescent="0.25">
      <c r="A1358" s="64">
        <v>25627</v>
      </c>
      <c r="B1358" s="81">
        <f>VLOOKUP(A1358,'[2]Pop commune'!$A$4:$G$3833,7,FALSE)</f>
        <v>73.722846441947596</v>
      </c>
      <c r="C1358" s="82">
        <f>VLOOKUP(A1358,'[2]Pop commune'!$A$4:$H$3833,5,FALSE)</f>
        <v>44.621722846441969</v>
      </c>
      <c r="D1358" s="83">
        <f t="shared" si="43"/>
        <v>29.10112359550563</v>
      </c>
      <c r="E1358" s="83">
        <f>VLOOKUP(A1358,'[2]Pop commune'!$A$4:$G$3833,6,FALSE)</f>
        <v>29.10112359550563</v>
      </c>
      <c r="F1358" s="83">
        <f t="shared" si="44"/>
        <v>259</v>
      </c>
      <c r="G1358" s="83">
        <f>VLOOKUP(A1358,'[2]Pop commune'!$A$4:$G$3833,4,FALSE)</f>
        <v>259</v>
      </c>
      <c r="H1358" s="64">
        <v>25</v>
      </c>
      <c r="I1358" s="122">
        <v>250014818</v>
      </c>
      <c r="J1358" s="91" t="s">
        <v>2140</v>
      </c>
      <c r="K1358" s="121"/>
      <c r="L1358" s="92" t="s">
        <v>1288</v>
      </c>
      <c r="M1358" s="65" t="s">
        <v>132</v>
      </c>
      <c r="N1358" s="65" t="s">
        <v>662</v>
      </c>
      <c r="O1358" s="64">
        <v>250000452</v>
      </c>
      <c r="P1358" s="94" t="s">
        <v>284</v>
      </c>
      <c r="Q1358" s="90">
        <v>1</v>
      </c>
      <c r="X1358" s="65" t="s">
        <v>733</v>
      </c>
      <c r="Y1358" s="65">
        <f>SUMPRODUCT(('[2]Prog 89'!$C$5:$C$10000=A1358)*'[2]Prog 89'!$E$5:$F$10000)</f>
        <v>0</v>
      </c>
      <c r="Z1358" s="65">
        <f>SUMPRODUCT(('[2]Prog 89'!$C$5:$C$10000=A1358)*'[2]Prog 89'!$G$5:$H$10000)</f>
        <v>0</v>
      </c>
    </row>
    <row r="1359" spans="1:26" ht="12.75" customHeight="1" x14ac:dyDescent="0.25">
      <c r="A1359" s="64">
        <v>25024</v>
      </c>
      <c r="B1359" s="81">
        <f>VLOOKUP(A1359,'[2]Pop commune'!$A$4:$G$3833,7,FALSE)</f>
        <v>174.21897033685781</v>
      </c>
      <c r="C1359" s="82">
        <f>VLOOKUP(A1359,'[2]Pop commune'!$A$4:$H$3833,5,FALSE)</f>
        <v>128.45412779334589</v>
      </c>
      <c r="D1359" s="83">
        <f t="shared" si="43"/>
        <v>45.764842543511932</v>
      </c>
      <c r="E1359" s="83">
        <f>VLOOKUP(A1359,'[2]Pop commune'!$A$4:$G$3833,6,FALSE)</f>
        <v>45.764842543511932</v>
      </c>
      <c r="F1359" s="83">
        <f t="shared" si="44"/>
        <v>798</v>
      </c>
      <c r="G1359" s="83">
        <f>VLOOKUP(A1359,'[2]Pop commune'!$A$4:$G$3833,4,FALSE)</f>
        <v>798</v>
      </c>
      <c r="H1359" s="64">
        <v>25</v>
      </c>
      <c r="I1359" s="122">
        <v>250010527</v>
      </c>
      <c r="J1359" s="91" t="s">
        <v>2141</v>
      </c>
      <c r="K1359" s="121"/>
      <c r="L1359" s="92" t="s">
        <v>2074</v>
      </c>
      <c r="M1359" s="65" t="s">
        <v>131</v>
      </c>
      <c r="N1359" s="65" t="s">
        <v>662</v>
      </c>
      <c r="O1359" s="64">
        <v>250000452</v>
      </c>
      <c r="P1359" s="94" t="s">
        <v>284</v>
      </c>
      <c r="Q1359" s="90">
        <v>1</v>
      </c>
      <c r="X1359" s="65" t="s">
        <v>671</v>
      </c>
      <c r="Y1359" s="65">
        <f>SUMPRODUCT(('[2]Prog 89'!$C$5:$C$10000=A1359)*'[2]Prog 89'!$E$5:$F$10000)</f>
        <v>0</v>
      </c>
      <c r="Z1359" s="65">
        <f>SUMPRODUCT(('[2]Prog 89'!$C$5:$C$10000=A1359)*'[2]Prog 89'!$G$5:$H$10000)</f>
        <v>0</v>
      </c>
    </row>
    <row r="1360" spans="1:26" ht="12.75" customHeight="1" x14ac:dyDescent="0.25">
      <c r="A1360" s="64">
        <v>25029</v>
      </c>
      <c r="B1360" s="81">
        <f>VLOOKUP(A1360,'[2]Pop commune'!$A$4:$G$3833,7,FALSE)</f>
        <v>53.839662447257382</v>
      </c>
      <c r="C1360" s="82">
        <f>VLOOKUP(A1360,'[2]Pop commune'!$A$4:$H$3833,5,FALSE)</f>
        <v>28.388185654008439</v>
      </c>
      <c r="D1360" s="83">
        <f t="shared" si="43"/>
        <v>25.451476793248947</v>
      </c>
      <c r="E1360" s="83">
        <f>VLOOKUP(A1360,'[2]Pop commune'!$A$4:$G$3833,6,FALSE)</f>
        <v>25.451476793248947</v>
      </c>
      <c r="F1360" s="83">
        <f t="shared" si="44"/>
        <v>232</v>
      </c>
      <c r="G1360" s="83">
        <f>VLOOKUP(A1360,'[2]Pop commune'!$A$4:$G$3833,4,FALSE)</f>
        <v>232</v>
      </c>
      <c r="H1360" s="64">
        <v>25</v>
      </c>
      <c r="I1360" s="122">
        <v>250010527</v>
      </c>
      <c r="J1360" s="91" t="s">
        <v>2142</v>
      </c>
      <c r="K1360" s="121"/>
      <c r="L1360" s="92" t="s">
        <v>2074</v>
      </c>
      <c r="M1360" s="65" t="s">
        <v>131</v>
      </c>
      <c r="N1360" s="65" t="s">
        <v>662</v>
      </c>
      <c r="O1360" s="64">
        <v>250000452</v>
      </c>
      <c r="P1360" s="94" t="s">
        <v>284</v>
      </c>
      <c r="Q1360" s="90">
        <v>1</v>
      </c>
      <c r="X1360" s="65" t="s">
        <v>671</v>
      </c>
      <c r="Y1360" s="65">
        <f>SUMPRODUCT(('[2]Prog 89'!$C$5:$C$10000=A1360)*'[2]Prog 89'!$E$5:$F$10000)</f>
        <v>0</v>
      </c>
      <c r="Z1360" s="65">
        <f>SUMPRODUCT(('[2]Prog 89'!$C$5:$C$10000=A1360)*'[2]Prog 89'!$G$5:$H$10000)</f>
        <v>0</v>
      </c>
    </row>
    <row r="1361" spans="1:26" ht="12.75" customHeight="1" x14ac:dyDescent="0.25">
      <c r="A1361" s="64">
        <v>25099</v>
      </c>
      <c r="B1361" s="81">
        <f>VLOOKUP(A1361,'[2]Pop commune'!$A$4:$G$3833,7,FALSE)</f>
        <v>18</v>
      </c>
      <c r="C1361" s="82">
        <f>VLOOKUP(A1361,'[2]Pop commune'!$A$4:$H$3833,5,FALSE)</f>
        <v>11</v>
      </c>
      <c r="D1361" s="83">
        <f t="shared" si="43"/>
        <v>7</v>
      </c>
      <c r="E1361" s="83">
        <f>VLOOKUP(A1361,'[2]Pop commune'!$A$4:$G$3833,6,FALSE)</f>
        <v>7</v>
      </c>
      <c r="F1361" s="83">
        <f t="shared" si="44"/>
        <v>198</v>
      </c>
      <c r="G1361" s="83">
        <f>VLOOKUP(A1361,'[2]Pop commune'!$A$4:$G$3833,4,FALSE)</f>
        <v>198</v>
      </c>
      <c r="H1361" s="64">
        <v>25</v>
      </c>
      <c r="I1361" s="122">
        <v>250010527</v>
      </c>
      <c r="J1361" s="91" t="s">
        <v>2143</v>
      </c>
      <c r="K1361" s="121"/>
      <c r="L1361" s="92" t="s">
        <v>2074</v>
      </c>
      <c r="M1361" s="65" t="s">
        <v>131</v>
      </c>
      <c r="N1361" s="65" t="s">
        <v>662</v>
      </c>
      <c r="O1361" s="64">
        <v>250000452</v>
      </c>
      <c r="P1361" s="94" t="s">
        <v>284</v>
      </c>
      <c r="Q1361" s="90">
        <v>1</v>
      </c>
      <c r="X1361" s="65" t="s">
        <v>671</v>
      </c>
      <c r="Y1361" s="65">
        <f>SUMPRODUCT(('[2]Prog 89'!$C$5:$C$10000=A1361)*'[2]Prog 89'!$E$5:$F$10000)</f>
        <v>0</v>
      </c>
      <c r="Z1361" s="65">
        <f>SUMPRODUCT(('[2]Prog 89'!$C$5:$C$10000=A1361)*'[2]Prog 89'!$G$5:$H$10000)</f>
        <v>0</v>
      </c>
    </row>
    <row r="1362" spans="1:26" ht="12.75" customHeight="1" x14ac:dyDescent="0.25">
      <c r="A1362" s="64">
        <v>25110</v>
      </c>
      <c r="B1362" s="81">
        <f>VLOOKUP(A1362,'[2]Pop commune'!$A$4:$G$3833,7,FALSE)</f>
        <v>189.44820065430719</v>
      </c>
      <c r="C1362" s="82">
        <f>VLOOKUP(A1362,'[2]Pop commune'!$A$4:$H$3833,5,FALSE)</f>
        <v>148.70665212649919</v>
      </c>
      <c r="D1362" s="83">
        <f t="shared" si="43"/>
        <v>40.741548527808</v>
      </c>
      <c r="E1362" s="83">
        <f>VLOOKUP(A1362,'[2]Pop commune'!$A$4:$G$3833,6,FALSE)</f>
        <v>40.741548527808</v>
      </c>
      <c r="F1362" s="83">
        <f t="shared" si="44"/>
        <v>933.99999999999841</v>
      </c>
      <c r="G1362" s="83">
        <f>VLOOKUP(A1362,'[2]Pop commune'!$A$4:$G$3833,4,FALSE)</f>
        <v>933.99999999999841</v>
      </c>
      <c r="H1362" s="64">
        <v>25</v>
      </c>
      <c r="I1362" s="122">
        <v>250010527</v>
      </c>
      <c r="J1362" s="91" t="s">
        <v>2144</v>
      </c>
      <c r="K1362" s="121"/>
      <c r="L1362" s="92" t="s">
        <v>2145</v>
      </c>
      <c r="M1362" s="65" t="s">
        <v>131</v>
      </c>
      <c r="N1362" s="65" t="s">
        <v>662</v>
      </c>
      <c r="O1362" s="64">
        <v>250000452</v>
      </c>
      <c r="P1362" s="94" t="s">
        <v>284</v>
      </c>
      <c r="Q1362" s="90">
        <v>1</v>
      </c>
      <c r="R1362" s="97"/>
      <c r="S1362" s="97"/>
      <c r="T1362" s="97"/>
      <c r="U1362" s="97"/>
      <c r="X1362" s="65" t="s">
        <v>671</v>
      </c>
      <c r="Y1362" s="65">
        <f>SUMPRODUCT(('[2]Prog 89'!$C$5:$C$10000=A1362)*'[2]Prog 89'!$E$5:$F$10000)</f>
        <v>0</v>
      </c>
      <c r="Z1362" s="65">
        <f>SUMPRODUCT(('[2]Prog 89'!$C$5:$C$10000=A1362)*'[2]Prog 89'!$G$5:$H$10000)</f>
        <v>0</v>
      </c>
    </row>
    <row r="1363" spans="1:26" ht="12.75" customHeight="1" x14ac:dyDescent="0.25">
      <c r="A1363" s="64">
        <v>25157</v>
      </c>
      <c r="B1363" s="81">
        <f>VLOOKUP(A1363,'[2]Pop commune'!$A$4:$G$3833,7,FALSE)</f>
        <v>227.33924254633365</v>
      </c>
      <c r="C1363" s="82">
        <f>VLOOKUP(A1363,'[2]Pop commune'!$A$4:$H$3833,5,FALSE)</f>
        <v>145.93392425463338</v>
      </c>
      <c r="D1363" s="83">
        <f t="shared" si="43"/>
        <v>81.405318291700254</v>
      </c>
      <c r="E1363" s="83">
        <f>VLOOKUP(A1363,'[2]Pop commune'!$A$4:$G$3833,6,FALSE)</f>
        <v>81.405318291700254</v>
      </c>
      <c r="F1363" s="83">
        <f t="shared" si="44"/>
        <v>1232</v>
      </c>
      <c r="G1363" s="83">
        <f>VLOOKUP(A1363,'[2]Pop commune'!$A$4:$G$3833,4,FALSE)</f>
        <v>1232</v>
      </c>
      <c r="H1363" s="64">
        <v>25</v>
      </c>
      <c r="I1363" s="122">
        <v>250010527</v>
      </c>
      <c r="J1363" s="91" t="s">
        <v>2146</v>
      </c>
      <c r="K1363" s="121"/>
      <c r="L1363" s="92" t="s">
        <v>2145</v>
      </c>
      <c r="M1363" s="65" t="s">
        <v>131</v>
      </c>
      <c r="N1363" s="65" t="s">
        <v>662</v>
      </c>
      <c r="O1363" s="64">
        <v>250000452</v>
      </c>
      <c r="P1363" s="94" t="s">
        <v>284</v>
      </c>
      <c r="Q1363" s="90">
        <v>1</v>
      </c>
      <c r="X1363" s="65" t="s">
        <v>671</v>
      </c>
      <c r="Y1363" s="65">
        <f>SUMPRODUCT(('[2]Prog 89'!$C$5:$C$10000=A1363)*'[2]Prog 89'!$E$5:$F$10000)</f>
        <v>0</v>
      </c>
      <c r="Z1363" s="65">
        <f>SUMPRODUCT(('[2]Prog 89'!$C$5:$C$10000=A1363)*'[2]Prog 89'!$G$5:$H$10000)</f>
        <v>0</v>
      </c>
    </row>
    <row r="1364" spans="1:26" ht="12.75" customHeight="1" x14ac:dyDescent="0.25">
      <c r="A1364" s="64">
        <v>25201</v>
      </c>
      <c r="B1364" s="81">
        <f>VLOOKUP(A1364,'[2]Pop commune'!$A$4:$G$3833,7,FALSE)</f>
        <v>158.29618320610689</v>
      </c>
      <c r="C1364" s="82">
        <f>VLOOKUP(A1364,'[2]Pop commune'!$A$4:$H$3833,5,FALSE)</f>
        <v>107.16946564885497</v>
      </c>
      <c r="D1364" s="83">
        <f t="shared" si="43"/>
        <v>51.126717557251908</v>
      </c>
      <c r="E1364" s="83">
        <f>VLOOKUP(A1364,'[2]Pop commune'!$A$4:$G$3833,6,FALSE)</f>
        <v>51.126717557251908</v>
      </c>
      <c r="F1364" s="83">
        <f t="shared" si="44"/>
        <v>644</v>
      </c>
      <c r="G1364" s="83">
        <f>VLOOKUP(A1364,'[2]Pop commune'!$A$4:$G$3833,4,FALSE)</f>
        <v>644</v>
      </c>
      <c r="H1364" s="64">
        <v>25</v>
      </c>
      <c r="I1364" s="122">
        <v>250010527</v>
      </c>
      <c r="J1364" s="91" t="s">
        <v>1633</v>
      </c>
      <c r="K1364" s="121"/>
      <c r="L1364" s="92" t="s">
        <v>2145</v>
      </c>
      <c r="M1364" s="65" t="s">
        <v>131</v>
      </c>
      <c r="N1364" s="65" t="s">
        <v>662</v>
      </c>
      <c r="O1364" s="64">
        <v>250000452</v>
      </c>
      <c r="P1364" s="94" t="s">
        <v>284</v>
      </c>
      <c r="Q1364" s="90">
        <v>1</v>
      </c>
      <c r="X1364" s="65" t="s">
        <v>671</v>
      </c>
      <c r="Y1364" s="65">
        <f>SUMPRODUCT(('[2]Prog 89'!$C$5:$C$10000=A1364)*'[2]Prog 89'!$E$5:$F$10000)</f>
        <v>0</v>
      </c>
      <c r="Z1364" s="65">
        <f>SUMPRODUCT(('[2]Prog 89'!$C$5:$C$10000=A1364)*'[2]Prog 89'!$G$5:$H$10000)</f>
        <v>0</v>
      </c>
    </row>
    <row r="1365" spans="1:26" ht="12.75" customHeight="1" x14ac:dyDescent="0.25">
      <c r="A1365" s="64">
        <v>25204</v>
      </c>
      <c r="B1365" s="81">
        <f>VLOOKUP(A1365,'[2]Pop commune'!$A$4:$G$3833,7,FALSE)</f>
        <v>706.17884864311259</v>
      </c>
      <c r="C1365" s="82">
        <f>VLOOKUP(A1365,'[2]Pop commune'!$A$4:$H$3833,5,FALSE)</f>
        <v>348.63757242703849</v>
      </c>
      <c r="D1365" s="83">
        <f t="shared" si="43"/>
        <v>357.54127621607404</v>
      </c>
      <c r="E1365" s="83">
        <f>VLOOKUP(A1365,'[2]Pop commune'!$A$4:$G$3833,6,FALSE)</f>
        <v>357.54127621607404</v>
      </c>
      <c r="F1365" s="83">
        <f t="shared" si="44"/>
        <v>2728</v>
      </c>
      <c r="G1365" s="83">
        <f>VLOOKUP(A1365,'[2]Pop commune'!$A$4:$G$3833,4,FALSE)</f>
        <v>2728</v>
      </c>
      <c r="H1365" s="64">
        <v>25</v>
      </c>
      <c r="I1365" s="122">
        <v>250010527</v>
      </c>
      <c r="J1365" s="91" t="s">
        <v>2147</v>
      </c>
      <c r="K1365" s="121"/>
      <c r="L1365" s="92" t="s">
        <v>2145</v>
      </c>
      <c r="M1365" s="65" t="s">
        <v>131</v>
      </c>
      <c r="N1365" s="65" t="s">
        <v>662</v>
      </c>
      <c r="O1365" s="64">
        <v>250000452</v>
      </c>
      <c r="P1365" s="94" t="s">
        <v>284</v>
      </c>
      <c r="Q1365" s="90">
        <v>1</v>
      </c>
      <c r="X1365" s="65" t="s">
        <v>671</v>
      </c>
      <c r="Y1365" s="65">
        <f>SUMPRODUCT(('[2]Prog 89'!$C$5:$C$10000=A1365)*'[2]Prog 89'!$E$5:$F$10000)</f>
        <v>0</v>
      </c>
      <c r="Z1365" s="65">
        <f>SUMPRODUCT(('[2]Prog 89'!$C$5:$C$10000=A1365)*'[2]Prog 89'!$G$5:$H$10000)</f>
        <v>0</v>
      </c>
    </row>
    <row r="1366" spans="1:26" ht="12.75" customHeight="1" x14ac:dyDescent="0.25">
      <c r="A1366" s="64">
        <v>25254</v>
      </c>
      <c r="B1366" s="81">
        <f>VLOOKUP(A1366,'[2]Pop commune'!$A$4:$G$3833,7,FALSE)</f>
        <v>215.8484609313337</v>
      </c>
      <c r="C1366" s="82">
        <f>VLOOKUP(A1366,'[2]Pop commune'!$A$4:$H$3833,5,FALSE)</f>
        <v>146.57616416732429</v>
      </c>
      <c r="D1366" s="83">
        <f t="shared" si="43"/>
        <v>69.272296764009425</v>
      </c>
      <c r="E1366" s="83">
        <f>VLOOKUP(A1366,'[2]Pop commune'!$A$4:$G$3833,6,FALSE)</f>
        <v>69.272296764009425</v>
      </c>
      <c r="F1366" s="83">
        <f t="shared" si="44"/>
        <v>1272</v>
      </c>
      <c r="G1366" s="83">
        <f>VLOOKUP(A1366,'[2]Pop commune'!$A$4:$G$3833,4,FALSE)</f>
        <v>1272</v>
      </c>
      <c r="H1366" s="64">
        <v>25</v>
      </c>
      <c r="I1366" s="122">
        <v>250010527</v>
      </c>
      <c r="J1366" s="91" t="s">
        <v>2148</v>
      </c>
      <c r="K1366" s="121"/>
      <c r="L1366" s="92" t="s">
        <v>1288</v>
      </c>
      <c r="M1366" s="65" t="s">
        <v>131</v>
      </c>
      <c r="N1366" s="65" t="s">
        <v>662</v>
      </c>
      <c r="O1366" s="64">
        <v>250000452</v>
      </c>
      <c r="P1366" s="94" t="s">
        <v>284</v>
      </c>
      <c r="Q1366" s="90">
        <v>1</v>
      </c>
      <c r="X1366" s="65" t="s">
        <v>671</v>
      </c>
      <c r="Y1366" s="65">
        <f>SUMPRODUCT(('[2]Prog 89'!$C$5:$C$10000=A1366)*'[2]Prog 89'!$E$5:$F$10000)</f>
        <v>0</v>
      </c>
      <c r="Z1366" s="65">
        <f>SUMPRODUCT(('[2]Prog 89'!$C$5:$C$10000=A1366)*'[2]Prog 89'!$G$5:$H$10000)</f>
        <v>0</v>
      </c>
    </row>
    <row r="1367" spans="1:26" ht="12.75" customHeight="1" x14ac:dyDescent="0.25">
      <c r="A1367" s="64">
        <v>25293</v>
      </c>
      <c r="B1367" s="81">
        <f>VLOOKUP(A1367,'[2]Pop commune'!$A$4:$G$3833,7,FALSE)</f>
        <v>144.3606837606838</v>
      </c>
      <c r="C1367" s="82">
        <f>VLOOKUP(A1367,'[2]Pop commune'!$A$4:$H$3833,5,FALSE)</f>
        <v>95.02222222222224</v>
      </c>
      <c r="D1367" s="83">
        <f t="shared" si="43"/>
        <v>49.338461538461566</v>
      </c>
      <c r="E1367" s="83">
        <f>VLOOKUP(A1367,'[2]Pop commune'!$A$4:$G$3833,6,FALSE)</f>
        <v>49.338461538461566</v>
      </c>
      <c r="F1367" s="83">
        <f t="shared" si="44"/>
        <v>1069</v>
      </c>
      <c r="G1367" s="83">
        <f>VLOOKUP(A1367,'[2]Pop commune'!$A$4:$G$3833,4,FALSE)</f>
        <v>1069</v>
      </c>
      <c r="H1367" s="64">
        <v>25</v>
      </c>
      <c r="I1367" s="122">
        <v>250010527</v>
      </c>
      <c r="J1367" s="91" t="s">
        <v>2149</v>
      </c>
      <c r="K1367" s="121"/>
      <c r="L1367" s="92" t="s">
        <v>2145</v>
      </c>
      <c r="M1367" s="65" t="s">
        <v>131</v>
      </c>
      <c r="N1367" s="65" t="s">
        <v>662</v>
      </c>
      <c r="O1367" s="64">
        <v>250000452</v>
      </c>
      <c r="P1367" s="94" t="s">
        <v>284</v>
      </c>
      <c r="Q1367" s="90">
        <v>1</v>
      </c>
      <c r="X1367" s="65" t="s">
        <v>671</v>
      </c>
      <c r="Y1367" s="65">
        <f>SUMPRODUCT(('[2]Prog 89'!$C$5:$C$10000=A1367)*'[2]Prog 89'!$E$5:$F$10000)</f>
        <v>0</v>
      </c>
      <c r="Z1367" s="65">
        <f>SUMPRODUCT(('[2]Prog 89'!$C$5:$C$10000=A1367)*'[2]Prog 89'!$G$5:$H$10000)</f>
        <v>0</v>
      </c>
    </row>
    <row r="1368" spans="1:26" ht="12.75" customHeight="1" x14ac:dyDescent="0.25">
      <c r="A1368" s="64">
        <v>25303</v>
      </c>
      <c r="B1368" s="81">
        <f>VLOOKUP(A1368,'[2]Pop commune'!$A$4:$G$3833,7,FALSE)</f>
        <v>32.842857142857135</v>
      </c>
      <c r="C1368" s="82">
        <f>VLOOKUP(A1368,'[2]Pop commune'!$A$4:$H$3833,5,FALSE)</f>
        <v>23.885714285714279</v>
      </c>
      <c r="D1368" s="83">
        <f t="shared" si="43"/>
        <v>8.9571428571428555</v>
      </c>
      <c r="E1368" s="83">
        <f>VLOOKUP(A1368,'[2]Pop commune'!$A$4:$G$3833,6,FALSE)</f>
        <v>8.9571428571428555</v>
      </c>
      <c r="F1368" s="83">
        <f t="shared" si="44"/>
        <v>209</v>
      </c>
      <c r="G1368" s="83">
        <f>VLOOKUP(A1368,'[2]Pop commune'!$A$4:$G$3833,4,FALSE)</f>
        <v>209</v>
      </c>
      <c r="H1368" s="64">
        <v>25</v>
      </c>
      <c r="I1368" s="122">
        <v>250010527</v>
      </c>
      <c r="J1368" s="91" t="s">
        <v>2150</v>
      </c>
      <c r="K1368" s="121"/>
      <c r="L1368" s="92" t="s">
        <v>2074</v>
      </c>
      <c r="M1368" s="65" t="s">
        <v>131</v>
      </c>
      <c r="N1368" s="65" t="s">
        <v>662</v>
      </c>
      <c r="O1368" s="64">
        <v>250000452</v>
      </c>
      <c r="P1368" s="94" t="s">
        <v>284</v>
      </c>
      <c r="Q1368" s="90">
        <v>1</v>
      </c>
      <c r="X1368" s="65" t="s">
        <v>671</v>
      </c>
      <c r="Y1368" s="65">
        <f>SUMPRODUCT(('[2]Prog 89'!$C$5:$C$10000=A1368)*'[2]Prog 89'!$E$5:$F$10000)</f>
        <v>0</v>
      </c>
      <c r="Z1368" s="65">
        <f>SUMPRODUCT(('[2]Prog 89'!$C$5:$C$10000=A1368)*'[2]Prog 89'!$G$5:$H$10000)</f>
        <v>0</v>
      </c>
    </row>
    <row r="1369" spans="1:26" ht="12.75" customHeight="1" x14ac:dyDescent="0.25">
      <c r="A1369" s="64">
        <v>25309</v>
      </c>
      <c r="B1369" s="81">
        <f>VLOOKUP(A1369,'[2]Pop commune'!$A$4:$G$3833,7,FALSE)</f>
        <v>157.14757281553401</v>
      </c>
      <c r="C1369" s="82">
        <f>VLOOKUP(A1369,'[2]Pop commune'!$A$4:$H$3833,5,FALSE)</f>
        <v>105.75339805825244</v>
      </c>
      <c r="D1369" s="83">
        <f t="shared" si="43"/>
        <v>51.394174757281561</v>
      </c>
      <c r="E1369" s="83">
        <f>VLOOKUP(A1369,'[2]Pop commune'!$A$4:$G$3833,6,FALSE)</f>
        <v>51.394174757281561</v>
      </c>
      <c r="F1369" s="83">
        <f t="shared" si="44"/>
        <v>1018</v>
      </c>
      <c r="G1369" s="83">
        <f>VLOOKUP(A1369,'[2]Pop commune'!$A$4:$G$3833,4,FALSE)</f>
        <v>1018</v>
      </c>
      <c r="H1369" s="64">
        <v>25</v>
      </c>
      <c r="I1369" s="122">
        <v>250010527</v>
      </c>
      <c r="J1369" s="91" t="s">
        <v>2151</v>
      </c>
      <c r="K1369" s="121"/>
      <c r="L1369" s="92" t="s">
        <v>2145</v>
      </c>
      <c r="M1369" s="65" t="s">
        <v>131</v>
      </c>
      <c r="N1369" s="65" t="s">
        <v>662</v>
      </c>
      <c r="O1369" s="64">
        <v>250000452</v>
      </c>
      <c r="P1369" s="94" t="s">
        <v>284</v>
      </c>
      <c r="Q1369" s="90">
        <v>1</v>
      </c>
      <c r="X1369" s="65" t="s">
        <v>671</v>
      </c>
      <c r="Y1369" s="65">
        <f>SUMPRODUCT(('[2]Prog 89'!$C$5:$C$10000=A1369)*'[2]Prog 89'!$E$5:$F$10000)</f>
        <v>0</v>
      </c>
      <c r="Z1369" s="65">
        <f>SUMPRODUCT(('[2]Prog 89'!$C$5:$C$10000=A1369)*'[2]Prog 89'!$G$5:$H$10000)</f>
        <v>0</v>
      </c>
    </row>
    <row r="1370" spans="1:26" ht="12.75" customHeight="1" x14ac:dyDescent="0.25">
      <c r="A1370" s="64">
        <v>25357</v>
      </c>
      <c r="B1370" s="81">
        <f>VLOOKUP(A1370,'[2]Pop commune'!$A$4:$G$3833,7,FALSE)</f>
        <v>96</v>
      </c>
      <c r="C1370" s="82">
        <f>VLOOKUP(A1370,'[2]Pop commune'!$A$4:$H$3833,5,FALSE)</f>
        <v>61</v>
      </c>
      <c r="D1370" s="83">
        <f t="shared" si="43"/>
        <v>35</v>
      </c>
      <c r="E1370" s="83">
        <f>VLOOKUP(A1370,'[2]Pop commune'!$A$4:$G$3833,6,FALSE)</f>
        <v>35</v>
      </c>
      <c r="F1370" s="83">
        <f t="shared" si="44"/>
        <v>687</v>
      </c>
      <c r="G1370" s="83">
        <f>VLOOKUP(A1370,'[2]Pop commune'!$A$4:$G$3833,4,FALSE)</f>
        <v>687</v>
      </c>
      <c r="H1370" s="64">
        <v>25</v>
      </c>
      <c r="I1370" s="122">
        <v>250010527</v>
      </c>
      <c r="J1370" s="91" t="s">
        <v>2152</v>
      </c>
      <c r="K1370" s="121"/>
      <c r="L1370" s="92" t="s">
        <v>2074</v>
      </c>
      <c r="M1370" s="65" t="s">
        <v>131</v>
      </c>
      <c r="N1370" s="65" t="s">
        <v>662</v>
      </c>
      <c r="O1370" s="64">
        <v>250000452</v>
      </c>
      <c r="P1370" s="94" t="s">
        <v>284</v>
      </c>
      <c r="Q1370" s="90">
        <v>1</v>
      </c>
      <c r="X1370" s="65" t="s">
        <v>671</v>
      </c>
      <c r="Y1370" s="65">
        <f>SUMPRODUCT(('[2]Prog 89'!$C$5:$C$10000=A1370)*'[2]Prog 89'!$E$5:$F$10000)</f>
        <v>0</v>
      </c>
      <c r="Z1370" s="65">
        <f>SUMPRODUCT(('[2]Prog 89'!$C$5:$C$10000=A1370)*'[2]Prog 89'!$G$5:$H$10000)</f>
        <v>0</v>
      </c>
    </row>
    <row r="1371" spans="1:26" ht="12.75" customHeight="1" x14ac:dyDescent="0.25">
      <c r="A1371" s="64">
        <v>25440</v>
      </c>
      <c r="B1371" s="81">
        <f>VLOOKUP(A1371,'[2]Pop commune'!$A$4:$G$3833,7,FALSE)</f>
        <v>71.613941018766766</v>
      </c>
      <c r="C1371" s="82">
        <f>VLOOKUP(A1371,'[2]Pop commune'!$A$4:$H$3833,5,FALSE)</f>
        <v>40.780160857908847</v>
      </c>
      <c r="D1371" s="83">
        <f t="shared" si="43"/>
        <v>30.833780160857916</v>
      </c>
      <c r="E1371" s="83">
        <f>VLOOKUP(A1371,'[2]Pop commune'!$A$4:$G$3833,6,FALSE)</f>
        <v>30.833780160857916</v>
      </c>
      <c r="F1371" s="83">
        <f t="shared" si="44"/>
        <v>371</v>
      </c>
      <c r="G1371" s="83">
        <f>VLOOKUP(A1371,'[2]Pop commune'!$A$4:$G$3833,4,FALSE)</f>
        <v>371</v>
      </c>
      <c r="H1371" s="64">
        <v>25</v>
      </c>
      <c r="I1371" s="122">
        <v>250010527</v>
      </c>
      <c r="J1371" s="91" t="s">
        <v>2153</v>
      </c>
      <c r="K1371" s="121"/>
      <c r="L1371" s="92" t="s">
        <v>2074</v>
      </c>
      <c r="M1371" s="65" t="s">
        <v>131</v>
      </c>
      <c r="N1371" s="65" t="s">
        <v>662</v>
      </c>
      <c r="O1371" s="64">
        <v>250000452</v>
      </c>
      <c r="P1371" s="94" t="s">
        <v>284</v>
      </c>
      <c r="Q1371" s="90">
        <v>1</v>
      </c>
      <c r="X1371" s="65" t="s">
        <v>671</v>
      </c>
      <c r="Y1371" s="65">
        <f>SUMPRODUCT(('[2]Prog 89'!$C$5:$C$10000=A1371)*'[2]Prog 89'!$E$5:$F$10000)</f>
        <v>0</v>
      </c>
      <c r="Z1371" s="65">
        <f>SUMPRODUCT(('[2]Prog 89'!$C$5:$C$10000=A1371)*'[2]Prog 89'!$G$5:$H$10000)</f>
        <v>0</v>
      </c>
    </row>
    <row r="1372" spans="1:26" ht="12.75" customHeight="1" x14ac:dyDescent="0.25">
      <c r="A1372" s="64">
        <v>25442</v>
      </c>
      <c r="B1372" s="81">
        <f>VLOOKUP(A1372,'[2]Pop commune'!$A$4:$G$3833,7,FALSE)</f>
        <v>110.9440459110474</v>
      </c>
      <c r="C1372" s="82">
        <f>VLOOKUP(A1372,'[2]Pop commune'!$A$4:$H$3833,5,FALSE)</f>
        <v>73.962697274031598</v>
      </c>
      <c r="D1372" s="83">
        <f t="shared" si="43"/>
        <v>36.981348637015799</v>
      </c>
      <c r="E1372" s="83">
        <f>VLOOKUP(A1372,'[2]Pop commune'!$A$4:$G$3833,6,FALSE)</f>
        <v>36.981348637015799</v>
      </c>
      <c r="F1372" s="83">
        <f t="shared" si="44"/>
        <v>716</v>
      </c>
      <c r="G1372" s="83">
        <f>VLOOKUP(A1372,'[2]Pop commune'!$A$4:$G$3833,4,FALSE)</f>
        <v>716</v>
      </c>
      <c r="H1372" s="64">
        <v>25</v>
      </c>
      <c r="I1372" s="122">
        <v>250010527</v>
      </c>
      <c r="J1372" s="91" t="s">
        <v>2154</v>
      </c>
      <c r="K1372" s="121"/>
      <c r="L1372" s="92" t="s">
        <v>1288</v>
      </c>
      <c r="M1372" s="65" t="s">
        <v>131</v>
      </c>
      <c r="N1372" s="65" t="s">
        <v>662</v>
      </c>
      <c r="O1372" s="64">
        <v>250000452</v>
      </c>
      <c r="P1372" s="94" t="s">
        <v>284</v>
      </c>
      <c r="Q1372" s="90">
        <v>1</v>
      </c>
      <c r="X1372" s="65" t="s">
        <v>671</v>
      </c>
      <c r="Y1372" s="65">
        <f>SUMPRODUCT(('[2]Prog 89'!$C$5:$C$10000=A1372)*'[2]Prog 89'!$E$5:$F$10000)</f>
        <v>0</v>
      </c>
      <c r="Z1372" s="65">
        <f>SUMPRODUCT(('[2]Prog 89'!$C$5:$C$10000=A1372)*'[2]Prog 89'!$G$5:$H$10000)</f>
        <v>0</v>
      </c>
    </row>
    <row r="1373" spans="1:26" ht="12.75" customHeight="1" x14ac:dyDescent="0.25">
      <c r="A1373" s="64">
        <v>25462</v>
      </c>
      <c r="B1373" s="81">
        <f>VLOOKUP(A1373,'[2]Pop commune'!$A$4:$G$3833,7,FALSE)</f>
        <v>4261.0346864396215</v>
      </c>
      <c r="C1373" s="82">
        <f>VLOOKUP(A1373,'[2]Pop commune'!$A$4:$H$3833,5,FALSE)</f>
        <v>2549.2650126227368</v>
      </c>
      <c r="D1373" s="83">
        <f t="shared" si="43"/>
        <v>1711.7696738168845</v>
      </c>
      <c r="E1373" s="83">
        <f>VLOOKUP(A1373,'[2]Pop commune'!$A$4:$G$3833,6,FALSE)</f>
        <v>1711.7696738168845</v>
      </c>
      <c r="F1373" s="83">
        <f t="shared" si="44"/>
        <v>17398</v>
      </c>
      <c r="G1373" s="83">
        <f>VLOOKUP(A1373,'[2]Pop commune'!$A$4:$G$3833,4,FALSE)</f>
        <v>17398</v>
      </c>
      <c r="H1373" s="64">
        <v>25</v>
      </c>
      <c r="I1373" s="122">
        <v>250010527</v>
      </c>
      <c r="J1373" s="91" t="s">
        <v>2145</v>
      </c>
      <c r="K1373" s="121"/>
      <c r="L1373" s="92" t="s">
        <v>2145</v>
      </c>
      <c r="M1373" s="65" t="s">
        <v>131</v>
      </c>
      <c r="N1373" s="65" t="s">
        <v>662</v>
      </c>
      <c r="O1373" s="64">
        <v>250000452</v>
      </c>
      <c r="P1373" s="94" t="s">
        <v>284</v>
      </c>
      <c r="Q1373" s="90">
        <v>1</v>
      </c>
      <c r="X1373" s="65" t="s">
        <v>671</v>
      </c>
      <c r="Y1373" s="65">
        <f>SUMPRODUCT(('[2]Prog 89'!$C$5:$C$10000=A1373)*'[2]Prog 89'!$E$5:$F$10000)</f>
        <v>0</v>
      </c>
      <c r="Z1373" s="65">
        <f>SUMPRODUCT(('[2]Prog 89'!$C$5:$C$10000=A1373)*'[2]Prog 89'!$G$5:$H$10000)</f>
        <v>0</v>
      </c>
    </row>
    <row r="1374" spans="1:26" ht="12" x14ac:dyDescent="0.25">
      <c r="A1374" s="64">
        <v>25515</v>
      </c>
      <c r="B1374" s="81">
        <f>VLOOKUP(A1374,'[2]Pop commune'!$A$4:$G$3833,7,FALSE)</f>
        <v>63.921126760563254</v>
      </c>
      <c r="C1374" s="82">
        <f>VLOOKUP(A1374,'[2]Pop commune'!$A$4:$H$3833,5,FALSE)</f>
        <v>49.250704225352017</v>
      </c>
      <c r="D1374" s="83">
        <f t="shared" si="43"/>
        <v>14.670422535211241</v>
      </c>
      <c r="E1374" s="83">
        <f>VLOOKUP(A1374,'[2]Pop commune'!$A$4:$G$3833,6,FALSE)</f>
        <v>14.670422535211241</v>
      </c>
      <c r="F1374" s="83">
        <f t="shared" si="44"/>
        <v>371.99999999999932</v>
      </c>
      <c r="G1374" s="83">
        <f>VLOOKUP(A1374,'[2]Pop commune'!$A$4:$G$3833,4,FALSE)</f>
        <v>371.99999999999932</v>
      </c>
      <c r="H1374" s="64">
        <v>25</v>
      </c>
      <c r="I1374" s="122">
        <v>250014818</v>
      </c>
      <c r="J1374" s="91" t="s">
        <v>2155</v>
      </c>
      <c r="K1374" s="121"/>
      <c r="L1374" s="92" t="s">
        <v>2145</v>
      </c>
      <c r="M1374" s="65" t="s">
        <v>131</v>
      </c>
      <c r="N1374" s="65" t="s">
        <v>662</v>
      </c>
      <c r="O1374" s="64">
        <v>250000452</v>
      </c>
      <c r="P1374" s="94" t="s">
        <v>284</v>
      </c>
      <c r="Q1374" s="90">
        <v>1</v>
      </c>
      <c r="X1374" s="65" t="s">
        <v>671</v>
      </c>
      <c r="Y1374" s="65">
        <f>SUMPRODUCT(('[2]Prog 89'!$C$5:$C$10000=A1374)*'[2]Prog 89'!$E$5:$F$10000)</f>
        <v>0</v>
      </c>
      <c r="Z1374" s="65">
        <f>SUMPRODUCT(('[2]Prog 89'!$C$5:$C$10000=A1374)*'[2]Prog 89'!$G$5:$H$10000)</f>
        <v>0</v>
      </c>
    </row>
    <row r="1375" spans="1:26" ht="12.75" customHeight="1" x14ac:dyDescent="0.25">
      <c r="A1375" s="64">
        <v>25517</v>
      </c>
      <c r="B1375" s="81">
        <f>VLOOKUP(A1375,'[2]Pop commune'!$A$4:$G$3833,7,FALSE)</f>
        <v>48.347670250896151</v>
      </c>
      <c r="C1375" s="82">
        <f>VLOOKUP(A1375,'[2]Pop commune'!$A$4:$H$3833,5,FALSE)</f>
        <v>31.88888888888895</v>
      </c>
      <c r="D1375" s="83">
        <f t="shared" si="43"/>
        <v>16.458781362007201</v>
      </c>
      <c r="E1375" s="83">
        <f>VLOOKUP(A1375,'[2]Pop commune'!$A$4:$G$3833,6,FALSE)</f>
        <v>16.458781362007201</v>
      </c>
      <c r="F1375" s="83">
        <f t="shared" si="44"/>
        <v>287.00000000000057</v>
      </c>
      <c r="G1375" s="83">
        <f>VLOOKUP(A1375,'[2]Pop commune'!$A$4:$G$3833,4,FALSE)</f>
        <v>287.00000000000057</v>
      </c>
      <c r="H1375" s="64">
        <v>25</v>
      </c>
      <c r="I1375" s="122">
        <v>250010527</v>
      </c>
      <c r="J1375" s="91" t="s">
        <v>2156</v>
      </c>
      <c r="K1375" s="121"/>
      <c r="L1375" s="92" t="s">
        <v>2074</v>
      </c>
      <c r="M1375" s="65" t="s">
        <v>131</v>
      </c>
      <c r="N1375" s="65" t="s">
        <v>662</v>
      </c>
      <c r="O1375" s="64">
        <v>250000452</v>
      </c>
      <c r="P1375" s="94" t="s">
        <v>284</v>
      </c>
      <c r="Q1375" s="90">
        <v>1</v>
      </c>
      <c r="X1375" s="65" t="s">
        <v>671</v>
      </c>
      <c r="Y1375" s="65">
        <f>SUMPRODUCT(('[2]Prog 89'!$C$5:$C$10000=A1375)*'[2]Prog 89'!$E$5:$F$10000)</f>
        <v>0</v>
      </c>
      <c r="Z1375" s="65">
        <f>SUMPRODUCT(('[2]Prog 89'!$C$5:$C$10000=A1375)*'[2]Prog 89'!$G$5:$H$10000)</f>
        <v>0</v>
      </c>
    </row>
    <row r="1376" spans="1:26" ht="12" x14ac:dyDescent="0.25">
      <c r="A1376" s="64">
        <v>25609</v>
      </c>
      <c r="B1376" s="81">
        <f>VLOOKUP(A1376,'[2]Pop commune'!$A$4:$G$3833,7,FALSE)</f>
        <v>76.917874396135232</v>
      </c>
      <c r="C1376" s="82">
        <f>VLOOKUP(A1376,'[2]Pop commune'!$A$4:$H$3833,5,FALSE)</f>
        <v>45.543478260869549</v>
      </c>
      <c r="D1376" s="83">
        <f t="shared" si="43"/>
        <v>31.374396135265691</v>
      </c>
      <c r="E1376" s="83">
        <f>VLOOKUP(A1376,'[2]Pop commune'!$A$4:$G$3833,6,FALSE)</f>
        <v>31.374396135265691</v>
      </c>
      <c r="F1376" s="83">
        <f t="shared" si="44"/>
        <v>419</v>
      </c>
      <c r="G1376" s="83">
        <f>VLOOKUP(A1376,'[2]Pop commune'!$A$4:$G$3833,4,FALSE)</f>
        <v>419</v>
      </c>
      <c r="H1376" s="64">
        <v>25</v>
      </c>
      <c r="I1376" s="122">
        <v>250010527</v>
      </c>
      <c r="J1376" s="91" t="s">
        <v>2157</v>
      </c>
      <c r="K1376" s="121"/>
      <c r="L1376" s="92" t="s">
        <v>2145</v>
      </c>
      <c r="M1376" s="65" t="s">
        <v>131</v>
      </c>
      <c r="N1376" s="65" t="s">
        <v>662</v>
      </c>
      <c r="O1376" s="64">
        <v>250000452</v>
      </c>
      <c r="P1376" s="94" t="s">
        <v>284</v>
      </c>
      <c r="Q1376" s="90">
        <v>1</v>
      </c>
      <c r="X1376" s="65" t="s">
        <v>671</v>
      </c>
      <c r="Y1376" s="65">
        <f>SUMPRODUCT(('[2]Prog 89'!$C$5:$C$10000=A1376)*'[2]Prog 89'!$E$5:$F$10000)</f>
        <v>0</v>
      </c>
      <c r="Z1376" s="65">
        <f>SUMPRODUCT(('[2]Prog 89'!$C$5:$C$10000=A1376)*'[2]Prog 89'!$G$5:$H$10000)</f>
        <v>0</v>
      </c>
    </row>
    <row r="1377" spans="1:26" ht="12" x14ac:dyDescent="0.25">
      <c r="A1377" s="64">
        <v>25634</v>
      </c>
      <c r="B1377" s="81">
        <f>VLOOKUP(A1377,'[2]Pop commune'!$A$4:$G$3833,7,FALSE)</f>
        <v>131.43814432989669</v>
      </c>
      <c r="C1377" s="82">
        <f>VLOOKUP(A1377,'[2]Pop commune'!$A$4:$H$3833,5,FALSE)</f>
        <v>110.04123711340188</v>
      </c>
      <c r="D1377" s="83">
        <f t="shared" si="43"/>
        <v>21.39690721649481</v>
      </c>
      <c r="E1377" s="83">
        <f>VLOOKUP(A1377,'[2]Pop commune'!$A$4:$G$3833,6,FALSE)</f>
        <v>21.39690721649481</v>
      </c>
      <c r="F1377" s="83">
        <f t="shared" si="44"/>
        <v>592.99999999999898</v>
      </c>
      <c r="G1377" s="83">
        <f>VLOOKUP(A1377,'[2]Pop commune'!$A$4:$G$3833,4,FALSE)</f>
        <v>592.99999999999898</v>
      </c>
      <c r="H1377" s="64">
        <v>25</v>
      </c>
      <c r="I1377" s="122">
        <v>250010527</v>
      </c>
      <c r="J1377" s="91" t="s">
        <v>2158</v>
      </c>
      <c r="K1377" s="121"/>
      <c r="L1377" s="92" t="s">
        <v>2145</v>
      </c>
      <c r="M1377" s="65" t="s">
        <v>131</v>
      </c>
      <c r="N1377" s="65" t="s">
        <v>662</v>
      </c>
      <c r="O1377" s="64">
        <v>250000452</v>
      </c>
      <c r="P1377" s="94" t="s">
        <v>284</v>
      </c>
      <c r="Q1377" s="90">
        <v>1</v>
      </c>
      <c r="X1377" s="65" t="s">
        <v>671</v>
      </c>
      <c r="Y1377" s="65">
        <f>SUMPRODUCT(('[2]Prog 89'!$C$5:$C$10000=A1377)*'[2]Prog 89'!$E$5:$F$10000)</f>
        <v>0</v>
      </c>
      <c r="Z1377" s="65">
        <f>SUMPRODUCT(('[2]Prog 89'!$C$5:$C$10000=A1377)*'[2]Prog 89'!$G$5:$H$10000)</f>
        <v>0</v>
      </c>
    </row>
    <row r="1378" spans="1:26" ht="12.75" customHeight="1" x14ac:dyDescent="0.25">
      <c r="A1378" s="64">
        <v>90009</v>
      </c>
      <c r="B1378" s="81">
        <f>VLOOKUP(A1378,'[2]Pop commune'!$A$4:$G$3833,7,FALSE)</f>
        <v>1257.9892590085051</v>
      </c>
      <c r="C1378" s="82">
        <f>VLOOKUP(A1378,'[2]Pop commune'!$A$4:$H$3833,5,FALSE)</f>
        <v>732.00802835427055</v>
      </c>
      <c r="D1378" s="83">
        <f t="shared" si="43"/>
        <v>525.98123065423465</v>
      </c>
      <c r="E1378" s="83">
        <f>VLOOKUP(A1378,'[2]Pop commune'!$A$4:$G$3833,6,FALSE)</f>
        <v>525.98123065423465</v>
      </c>
      <c r="F1378" s="83">
        <f t="shared" si="44"/>
        <v>5111</v>
      </c>
      <c r="G1378" s="83">
        <f>VLOOKUP(A1378,'[2]Pop commune'!$A$4:$G$3833,4,FALSE)</f>
        <v>5111</v>
      </c>
      <c r="H1378" s="64">
        <v>90</v>
      </c>
      <c r="I1378" s="122">
        <v>900000779</v>
      </c>
      <c r="J1378" s="91" t="s">
        <v>2159</v>
      </c>
      <c r="K1378" s="121" t="s">
        <v>4827</v>
      </c>
      <c r="L1378" s="92" t="s">
        <v>2160</v>
      </c>
      <c r="M1378" s="65" t="s">
        <v>240</v>
      </c>
      <c r="N1378" s="65" t="s">
        <v>662</v>
      </c>
      <c r="O1378" s="64">
        <v>900004698</v>
      </c>
      <c r="P1378" s="94" t="s">
        <v>460</v>
      </c>
      <c r="Q1378" s="90">
        <v>1</v>
      </c>
      <c r="R1378" s="65">
        <v>23</v>
      </c>
      <c r="S1378" s="65">
        <v>23</v>
      </c>
      <c r="T1378" s="65">
        <v>2</v>
      </c>
      <c r="U1378" s="65">
        <v>2</v>
      </c>
      <c r="X1378" s="65" t="s">
        <v>671</v>
      </c>
      <c r="Y1378" s="65">
        <f>SUMPRODUCT(('[2]Prog 89'!$C$5:$C$10000=A1378)*'[2]Prog 89'!$E$5:$F$10000)</f>
        <v>0</v>
      </c>
      <c r="Z1378" s="65">
        <f>SUMPRODUCT(('[2]Prog 89'!$C$5:$C$10000=A1378)*'[2]Prog 89'!$G$5:$H$10000)</f>
        <v>0</v>
      </c>
    </row>
    <row r="1379" spans="1:26" ht="12" x14ac:dyDescent="0.25">
      <c r="A1379" s="64">
        <v>90030</v>
      </c>
      <c r="B1379" s="81">
        <f>VLOOKUP(A1379,'[2]Pop commune'!$A$4:$G$3833,7,FALSE)</f>
        <v>43.734939759036152</v>
      </c>
      <c r="C1379" s="82">
        <f>VLOOKUP(A1379,'[2]Pop commune'!$A$4:$H$3833,5,FALSE)</f>
        <v>27.831325301204824</v>
      </c>
      <c r="D1379" s="83">
        <f t="shared" si="43"/>
        <v>15.903614457831328</v>
      </c>
      <c r="E1379" s="83">
        <f>VLOOKUP(A1379,'[2]Pop commune'!$A$4:$G$3833,6,FALSE)</f>
        <v>15.903614457831328</v>
      </c>
      <c r="F1379" s="83">
        <f t="shared" si="44"/>
        <v>165</v>
      </c>
      <c r="G1379" s="83">
        <f>VLOOKUP(A1379,'[2]Pop commune'!$A$4:$G$3833,4,FALSE)</f>
        <v>165</v>
      </c>
      <c r="H1379" s="64">
        <v>90</v>
      </c>
      <c r="I1379" s="122">
        <v>900000779</v>
      </c>
      <c r="J1379" s="91" t="s">
        <v>2161</v>
      </c>
      <c r="K1379" s="121"/>
      <c r="L1379" s="92" t="s">
        <v>2160</v>
      </c>
      <c r="M1379" s="65" t="s">
        <v>240</v>
      </c>
      <c r="N1379" s="65" t="s">
        <v>662</v>
      </c>
      <c r="O1379" s="64">
        <v>900004698</v>
      </c>
      <c r="P1379" s="94" t="s">
        <v>460</v>
      </c>
      <c r="Q1379" s="90">
        <v>1</v>
      </c>
      <c r="X1379" s="65" t="s">
        <v>671</v>
      </c>
      <c r="Y1379" s="65">
        <f>SUMPRODUCT(('[2]Prog 89'!$C$5:$C$10000=A1379)*'[2]Prog 89'!$E$5:$F$10000)</f>
        <v>0</v>
      </c>
      <c r="Z1379" s="65">
        <f>SUMPRODUCT(('[2]Prog 89'!$C$5:$C$10000=A1379)*'[2]Prog 89'!$G$5:$H$10000)</f>
        <v>0</v>
      </c>
    </row>
    <row r="1380" spans="1:26" ht="12" x14ac:dyDescent="0.25">
      <c r="A1380" s="64">
        <v>90033</v>
      </c>
      <c r="B1380" s="81">
        <f>VLOOKUP(A1380,'[2]Pop commune'!$A$4:$G$3833,7,FALSE)</f>
        <v>1488.1813437225228</v>
      </c>
      <c r="C1380" s="82">
        <f>VLOOKUP(A1380,'[2]Pop commune'!$A$4:$H$3833,5,FALSE)</f>
        <v>933.09449396830803</v>
      </c>
      <c r="D1380" s="83">
        <f t="shared" si="43"/>
        <v>555.08684975421465</v>
      </c>
      <c r="E1380" s="83">
        <f>VLOOKUP(A1380,'[2]Pop commune'!$A$4:$G$3833,6,FALSE)</f>
        <v>555.08684975421465</v>
      </c>
      <c r="F1380" s="83">
        <f t="shared" si="44"/>
        <v>5817.9999999999736</v>
      </c>
      <c r="G1380" s="83">
        <f>VLOOKUP(A1380,'[2]Pop commune'!$A$4:$G$3833,4,FALSE)</f>
        <v>5817.9999999999736</v>
      </c>
      <c r="H1380" s="64">
        <v>90</v>
      </c>
      <c r="I1380" s="122">
        <v>900000779</v>
      </c>
      <c r="J1380" s="91" t="s">
        <v>2160</v>
      </c>
      <c r="K1380" s="121"/>
      <c r="L1380" s="92" t="s">
        <v>2160</v>
      </c>
      <c r="M1380" s="65" t="s">
        <v>240</v>
      </c>
      <c r="N1380" s="65" t="s">
        <v>662</v>
      </c>
      <c r="O1380" s="64">
        <v>900004698</v>
      </c>
      <c r="P1380" s="94" t="s">
        <v>460</v>
      </c>
      <c r="Q1380" s="90">
        <v>1</v>
      </c>
      <c r="X1380" s="65" t="s">
        <v>671</v>
      </c>
      <c r="Y1380" s="65">
        <f>SUMPRODUCT(('[2]Prog 89'!$C$5:$C$10000=A1380)*'[2]Prog 89'!$E$5:$F$10000)</f>
        <v>0</v>
      </c>
      <c r="Z1380" s="65">
        <f>SUMPRODUCT(('[2]Prog 89'!$C$5:$C$10000=A1380)*'[2]Prog 89'!$G$5:$H$10000)</f>
        <v>0</v>
      </c>
    </row>
    <row r="1381" spans="1:26" ht="12.75" customHeight="1" x14ac:dyDescent="0.25">
      <c r="A1381" s="64">
        <v>90063</v>
      </c>
      <c r="B1381" s="81">
        <f>VLOOKUP(A1381,'[2]Pop commune'!$A$4:$G$3833,7,FALSE)</f>
        <v>120.72808988764044</v>
      </c>
      <c r="C1381" s="82">
        <f>VLOOKUP(A1381,'[2]Pop commune'!$A$4:$H$3833,5,FALSE)</f>
        <v>84.80898876404494</v>
      </c>
      <c r="D1381" s="83">
        <f t="shared" si="43"/>
        <v>35.919101123595503</v>
      </c>
      <c r="E1381" s="83">
        <f>VLOOKUP(A1381,'[2]Pop commune'!$A$4:$G$3833,6,FALSE)</f>
        <v>35.919101123595503</v>
      </c>
      <c r="F1381" s="83">
        <f t="shared" si="44"/>
        <v>444</v>
      </c>
      <c r="G1381" s="83">
        <f>VLOOKUP(A1381,'[2]Pop commune'!$A$4:$G$3833,4,FALSE)</f>
        <v>444</v>
      </c>
      <c r="H1381" s="64">
        <v>90</v>
      </c>
      <c r="I1381" s="122">
        <v>900000779</v>
      </c>
      <c r="J1381" s="91" t="s">
        <v>2162</v>
      </c>
      <c r="K1381" s="121"/>
      <c r="L1381" s="92" t="s">
        <v>2160</v>
      </c>
      <c r="M1381" s="65" t="s">
        <v>240</v>
      </c>
      <c r="N1381" s="65" t="s">
        <v>662</v>
      </c>
      <c r="O1381" s="64">
        <v>900004698</v>
      </c>
      <c r="P1381" s="94" t="s">
        <v>460</v>
      </c>
      <c r="Q1381" s="90">
        <v>1</v>
      </c>
      <c r="X1381" s="65" t="s">
        <v>671</v>
      </c>
      <c r="Y1381" s="65">
        <f>SUMPRODUCT(('[2]Prog 89'!$C$5:$C$10000=A1381)*'[2]Prog 89'!$E$5:$F$10000)</f>
        <v>0</v>
      </c>
      <c r="Z1381" s="65">
        <f>SUMPRODUCT(('[2]Prog 89'!$C$5:$C$10000=A1381)*'[2]Prog 89'!$G$5:$H$10000)</f>
        <v>0</v>
      </c>
    </row>
    <row r="1382" spans="1:26" ht="12.75" customHeight="1" x14ac:dyDescent="0.25">
      <c r="A1382" s="64">
        <v>90070</v>
      </c>
      <c r="B1382" s="81">
        <f>VLOOKUP(A1382,'[2]Pop commune'!$A$4:$G$3833,7,FALSE)</f>
        <v>123.69230769230766</v>
      </c>
      <c r="C1382" s="82">
        <f>VLOOKUP(A1382,'[2]Pop commune'!$A$4:$H$3833,5,FALSE)</f>
        <v>90.774193548387075</v>
      </c>
      <c r="D1382" s="83">
        <f t="shared" si="43"/>
        <v>32.91811414392059</v>
      </c>
      <c r="E1382" s="83">
        <f>VLOOKUP(A1382,'[2]Pop commune'!$A$4:$G$3833,6,FALSE)</f>
        <v>32.91811414392059</v>
      </c>
      <c r="F1382" s="83">
        <f t="shared" si="44"/>
        <v>402</v>
      </c>
      <c r="G1382" s="83">
        <f>VLOOKUP(A1382,'[2]Pop commune'!$A$4:$G$3833,4,FALSE)</f>
        <v>402</v>
      </c>
      <c r="H1382" s="64">
        <v>90</v>
      </c>
      <c r="I1382" s="122">
        <v>900000779</v>
      </c>
      <c r="J1382" s="91" t="s">
        <v>2163</v>
      </c>
      <c r="K1382" s="121"/>
      <c r="L1382" s="92" t="s">
        <v>2160</v>
      </c>
      <c r="M1382" s="65" t="s">
        <v>240</v>
      </c>
      <c r="N1382" s="65" t="s">
        <v>662</v>
      </c>
      <c r="O1382" s="64">
        <v>900004698</v>
      </c>
      <c r="P1382" s="94" t="s">
        <v>460</v>
      </c>
      <c r="Q1382" s="90">
        <v>1</v>
      </c>
      <c r="X1382" s="65" t="s">
        <v>671</v>
      </c>
      <c r="Y1382" s="65">
        <f>SUMPRODUCT(('[2]Prog 89'!$C$5:$C$10000=A1382)*'[2]Prog 89'!$E$5:$F$10000)</f>
        <v>0</v>
      </c>
      <c r="Z1382" s="65">
        <f>SUMPRODUCT(('[2]Prog 89'!$C$5:$C$10000=A1382)*'[2]Prog 89'!$G$5:$H$10000)</f>
        <v>0</v>
      </c>
    </row>
    <row r="1383" spans="1:26" ht="12.75" customHeight="1" x14ac:dyDescent="0.25">
      <c r="A1383" s="64">
        <v>90090</v>
      </c>
      <c r="B1383" s="81">
        <f>VLOOKUP(A1383,'[2]Pop commune'!$A$4:$G$3833,7,FALSE)</f>
        <v>92</v>
      </c>
      <c r="C1383" s="82">
        <f>VLOOKUP(A1383,'[2]Pop commune'!$A$4:$H$3833,5,FALSE)</f>
        <v>70</v>
      </c>
      <c r="D1383" s="83">
        <f t="shared" si="43"/>
        <v>22</v>
      </c>
      <c r="E1383" s="83">
        <f>VLOOKUP(A1383,'[2]Pop commune'!$A$4:$G$3833,6,FALSE)</f>
        <v>22</v>
      </c>
      <c r="F1383" s="83">
        <f t="shared" si="44"/>
        <v>424</v>
      </c>
      <c r="G1383" s="83">
        <f>VLOOKUP(A1383,'[2]Pop commune'!$A$4:$G$3833,4,FALSE)</f>
        <v>424</v>
      </c>
      <c r="H1383" s="64">
        <v>90</v>
      </c>
      <c r="I1383" s="122">
        <v>900000779</v>
      </c>
      <c r="J1383" s="91" t="s">
        <v>2164</v>
      </c>
      <c r="K1383" s="121"/>
      <c r="L1383" s="92" t="s">
        <v>2160</v>
      </c>
      <c r="M1383" s="65" t="s">
        <v>240</v>
      </c>
      <c r="N1383" s="65" t="s">
        <v>662</v>
      </c>
      <c r="O1383" s="64">
        <v>900004698</v>
      </c>
      <c r="P1383" s="94" t="s">
        <v>460</v>
      </c>
      <c r="Q1383" s="90">
        <v>1</v>
      </c>
      <c r="X1383" s="65" t="s">
        <v>671</v>
      </c>
      <c r="Y1383" s="65">
        <f>SUMPRODUCT(('[2]Prog 89'!$C$5:$C$10000=A1383)*'[2]Prog 89'!$E$5:$F$10000)</f>
        <v>0</v>
      </c>
      <c r="Z1383" s="65">
        <f>SUMPRODUCT(('[2]Prog 89'!$C$5:$C$10000=A1383)*'[2]Prog 89'!$G$5:$H$10000)</f>
        <v>0</v>
      </c>
    </row>
    <row r="1384" spans="1:26" ht="12.75" customHeight="1" x14ac:dyDescent="0.25">
      <c r="A1384" s="64">
        <v>90105</v>
      </c>
      <c r="B1384" s="81">
        <f>VLOOKUP(A1384,'[2]Pop commune'!$A$4:$G$3833,7,FALSE)</f>
        <v>23.203592814371248</v>
      </c>
      <c r="C1384" s="82">
        <f>VLOOKUP(A1384,'[2]Pop commune'!$A$4:$H$3833,5,FALSE)</f>
        <v>17.634730538922149</v>
      </c>
      <c r="D1384" s="83">
        <f t="shared" si="43"/>
        <v>5.5688622754491002</v>
      </c>
      <c r="E1384" s="83">
        <f>VLOOKUP(A1384,'[2]Pop commune'!$A$4:$G$3833,6,FALSE)</f>
        <v>5.5688622754491002</v>
      </c>
      <c r="F1384" s="83">
        <f t="shared" si="44"/>
        <v>155</v>
      </c>
      <c r="G1384" s="83">
        <f>VLOOKUP(A1384,'[2]Pop commune'!$A$4:$G$3833,4,FALSE)</f>
        <v>155</v>
      </c>
      <c r="H1384" s="64">
        <v>90</v>
      </c>
      <c r="I1384" s="122">
        <v>900000779</v>
      </c>
      <c r="J1384" s="91" t="s">
        <v>2165</v>
      </c>
      <c r="K1384" s="121"/>
      <c r="L1384" s="92" t="s">
        <v>2160</v>
      </c>
      <c r="M1384" s="65" t="s">
        <v>240</v>
      </c>
      <c r="N1384" s="65" t="s">
        <v>662</v>
      </c>
      <c r="O1384" s="64">
        <v>900004698</v>
      </c>
      <c r="P1384" s="94" t="s">
        <v>460</v>
      </c>
      <c r="Q1384" s="90">
        <v>1</v>
      </c>
      <c r="X1384" s="65" t="s">
        <v>671</v>
      </c>
      <c r="Y1384" s="65">
        <f>SUMPRODUCT(('[2]Prog 89'!$C$5:$C$10000=A1384)*'[2]Prog 89'!$E$5:$F$10000)</f>
        <v>0</v>
      </c>
      <c r="Z1384" s="65">
        <f>SUMPRODUCT(('[2]Prog 89'!$C$5:$C$10000=A1384)*'[2]Prog 89'!$G$5:$H$10000)</f>
        <v>0</v>
      </c>
    </row>
    <row r="1385" spans="1:26" ht="12.75" customHeight="1" x14ac:dyDescent="0.25">
      <c r="A1385" s="64">
        <v>58011</v>
      </c>
      <c r="B1385" s="81">
        <f>VLOOKUP(A1385,'[2]Pop commune'!$A$4:$G$3833,7,FALSE)</f>
        <v>91</v>
      </c>
      <c r="C1385" s="82">
        <f>VLOOKUP(A1385,'[2]Pop commune'!$A$4:$H$3833,5,FALSE)</f>
        <v>58</v>
      </c>
      <c r="D1385" s="83">
        <f t="shared" si="43"/>
        <v>33</v>
      </c>
      <c r="E1385" s="83">
        <f>VLOOKUP(A1385,'[2]Pop commune'!$A$4:$G$3833,6,FALSE)</f>
        <v>33</v>
      </c>
      <c r="F1385" s="83">
        <f t="shared" si="44"/>
        <v>303</v>
      </c>
      <c r="G1385" s="83">
        <f>VLOOKUP(A1385,'[2]Pop commune'!$A$4:$G$3833,4,FALSE)</f>
        <v>303</v>
      </c>
      <c r="H1385" s="64">
        <v>58</v>
      </c>
      <c r="I1385" s="122">
        <v>580972396</v>
      </c>
      <c r="J1385" s="65" t="s">
        <v>2166</v>
      </c>
      <c r="K1385" s="121" t="s">
        <v>4828</v>
      </c>
      <c r="L1385" s="103" t="s">
        <v>2167</v>
      </c>
      <c r="M1385" s="65" t="s">
        <v>2168</v>
      </c>
      <c r="N1385" s="65" t="s">
        <v>662</v>
      </c>
      <c r="O1385" s="64">
        <v>580006419</v>
      </c>
      <c r="P1385" s="94" t="s">
        <v>348</v>
      </c>
      <c r="Q1385" s="90">
        <v>1</v>
      </c>
      <c r="R1385" s="65">
        <v>32</v>
      </c>
      <c r="S1385" s="65">
        <v>32</v>
      </c>
      <c r="T1385" s="65">
        <v>2</v>
      </c>
      <c r="U1385" s="65">
        <v>2</v>
      </c>
      <c r="X1385" s="65" t="s">
        <v>671</v>
      </c>
      <c r="Y1385" s="65">
        <f>SUMPRODUCT(('[2]Prog 89'!$C$5:$C$10000=A1385)*'[2]Prog 89'!$E$5:$F$10000)</f>
        <v>0</v>
      </c>
      <c r="Z1385" s="65">
        <f>SUMPRODUCT(('[2]Prog 89'!$C$5:$C$10000=A1385)*'[2]Prog 89'!$G$5:$H$10000)</f>
        <v>0</v>
      </c>
    </row>
    <row r="1386" spans="1:26" ht="12" x14ac:dyDescent="0.25">
      <c r="A1386" s="64">
        <v>58032</v>
      </c>
      <c r="B1386" s="81">
        <f>VLOOKUP(A1386,'[2]Pop commune'!$A$4:$G$3833,7,FALSE)</f>
        <v>128</v>
      </c>
      <c r="C1386" s="82">
        <f>VLOOKUP(A1386,'[2]Pop commune'!$A$4:$H$3833,5,FALSE)</f>
        <v>78</v>
      </c>
      <c r="D1386" s="83">
        <f t="shared" si="43"/>
        <v>50</v>
      </c>
      <c r="E1386" s="83">
        <f>VLOOKUP(A1386,'[2]Pop commune'!$A$4:$G$3833,6,FALSE)</f>
        <v>50</v>
      </c>
      <c r="F1386" s="83">
        <f t="shared" si="44"/>
        <v>382</v>
      </c>
      <c r="G1386" s="83">
        <f>VLOOKUP(A1386,'[2]Pop commune'!$A$4:$G$3833,4,FALSE)</f>
        <v>382</v>
      </c>
      <c r="H1386" s="64">
        <v>58</v>
      </c>
      <c r="I1386" s="122">
        <v>580972396</v>
      </c>
      <c r="J1386" s="65" t="s">
        <v>2169</v>
      </c>
      <c r="K1386" s="121"/>
      <c r="L1386" s="103" t="s">
        <v>2167</v>
      </c>
      <c r="M1386" s="65" t="s">
        <v>2168</v>
      </c>
      <c r="N1386" s="65" t="s">
        <v>662</v>
      </c>
      <c r="O1386" s="64">
        <v>580006419</v>
      </c>
      <c r="P1386" s="94" t="s">
        <v>348</v>
      </c>
      <c r="Q1386" s="90">
        <v>1</v>
      </c>
      <c r="X1386" s="65" t="s">
        <v>671</v>
      </c>
      <c r="Y1386" s="65">
        <f>SUMPRODUCT(('[2]Prog 89'!$C$5:$C$10000=A1386)*'[2]Prog 89'!$E$5:$F$10000)</f>
        <v>0</v>
      </c>
      <c r="Z1386" s="65">
        <f>SUMPRODUCT(('[2]Prog 89'!$C$5:$C$10000=A1386)*'[2]Prog 89'!$G$5:$H$10000)</f>
        <v>0</v>
      </c>
    </row>
    <row r="1387" spans="1:26" ht="12.75" customHeight="1" x14ac:dyDescent="0.25">
      <c r="A1387" s="64">
        <v>58038</v>
      </c>
      <c r="B1387" s="81">
        <f>VLOOKUP(A1387,'[2]Pop commune'!$A$4:$G$3833,7,FALSE)</f>
        <v>40</v>
      </c>
      <c r="C1387" s="82">
        <f>VLOOKUP(A1387,'[2]Pop commune'!$A$4:$H$3833,5,FALSE)</f>
        <v>31</v>
      </c>
      <c r="D1387" s="83">
        <f t="shared" si="43"/>
        <v>9</v>
      </c>
      <c r="E1387" s="83">
        <f>VLOOKUP(A1387,'[2]Pop commune'!$A$4:$G$3833,6,FALSE)</f>
        <v>9</v>
      </c>
      <c r="F1387" s="83">
        <f t="shared" si="44"/>
        <v>177</v>
      </c>
      <c r="G1387" s="83">
        <f>VLOOKUP(A1387,'[2]Pop commune'!$A$4:$G$3833,4,FALSE)</f>
        <v>177</v>
      </c>
      <c r="H1387" s="64">
        <v>58</v>
      </c>
      <c r="I1387" s="122">
        <v>580972396</v>
      </c>
      <c r="J1387" s="65" t="s">
        <v>2170</v>
      </c>
      <c r="K1387" s="121"/>
      <c r="L1387" s="103" t="s">
        <v>2167</v>
      </c>
      <c r="M1387" s="65" t="s">
        <v>2168</v>
      </c>
      <c r="N1387" s="65" t="s">
        <v>662</v>
      </c>
      <c r="O1387" s="64">
        <v>580006419</v>
      </c>
      <c r="P1387" s="94" t="s">
        <v>348</v>
      </c>
      <c r="Q1387" s="90">
        <v>1</v>
      </c>
      <c r="X1387" s="65" t="s">
        <v>671</v>
      </c>
      <c r="Y1387" s="65">
        <f>SUMPRODUCT(('[2]Prog 89'!$C$5:$C$10000=A1387)*'[2]Prog 89'!$E$5:$F$10000)</f>
        <v>0</v>
      </c>
      <c r="Z1387" s="65">
        <f>SUMPRODUCT(('[2]Prog 89'!$C$5:$C$10000=A1387)*'[2]Prog 89'!$G$5:$H$10000)</f>
        <v>0</v>
      </c>
    </row>
    <row r="1388" spans="1:26" ht="12.75" customHeight="1" x14ac:dyDescent="0.25">
      <c r="A1388" s="64">
        <v>58039</v>
      </c>
      <c r="B1388" s="81">
        <f>VLOOKUP(A1388,'[2]Pop commune'!$A$4:$G$3833,7,FALSE)</f>
        <v>98.257839721254413</v>
      </c>
      <c r="C1388" s="82">
        <f>VLOOKUP(A1388,'[2]Pop commune'!$A$4:$H$3833,5,FALSE)</f>
        <v>58.954703832752642</v>
      </c>
      <c r="D1388" s="83">
        <f t="shared" si="43"/>
        <v>39.303135888501764</v>
      </c>
      <c r="E1388" s="83">
        <f>VLOOKUP(A1388,'[2]Pop commune'!$A$4:$G$3833,6,FALSE)</f>
        <v>39.303135888501764</v>
      </c>
      <c r="F1388" s="83">
        <f t="shared" si="44"/>
        <v>282</v>
      </c>
      <c r="G1388" s="83">
        <f>VLOOKUP(A1388,'[2]Pop commune'!$A$4:$G$3833,4,FALSE)</f>
        <v>282</v>
      </c>
      <c r="H1388" s="64">
        <v>58</v>
      </c>
      <c r="I1388" s="122">
        <v>580972396</v>
      </c>
      <c r="J1388" s="65" t="s">
        <v>2171</v>
      </c>
      <c r="K1388" s="121"/>
      <c r="L1388" s="103" t="s">
        <v>2167</v>
      </c>
      <c r="M1388" s="65" t="s">
        <v>2168</v>
      </c>
      <c r="N1388" s="65" t="s">
        <v>662</v>
      </c>
      <c r="O1388" s="64">
        <v>580006419</v>
      </c>
      <c r="P1388" s="94" t="s">
        <v>348</v>
      </c>
      <c r="Q1388" s="90">
        <v>1</v>
      </c>
      <c r="X1388" s="65" t="s">
        <v>671</v>
      </c>
      <c r="Y1388" s="65">
        <f>SUMPRODUCT(('[2]Prog 89'!$C$5:$C$10000=A1388)*'[2]Prog 89'!$E$5:$F$10000)</f>
        <v>0</v>
      </c>
      <c r="Z1388" s="65">
        <f>SUMPRODUCT(('[2]Prog 89'!$C$5:$C$10000=A1388)*'[2]Prog 89'!$G$5:$H$10000)</f>
        <v>0</v>
      </c>
    </row>
    <row r="1389" spans="1:26" ht="12.75" customHeight="1" x14ac:dyDescent="0.25">
      <c r="A1389" s="64">
        <v>58073</v>
      </c>
      <c r="B1389" s="81">
        <f>VLOOKUP(A1389,'[2]Pop commune'!$A$4:$G$3833,7,FALSE)</f>
        <v>28.127819548872175</v>
      </c>
      <c r="C1389" s="82">
        <f>VLOOKUP(A1389,'[2]Pop commune'!$A$4:$H$3833,5,FALSE)</f>
        <v>17.458646616541351</v>
      </c>
      <c r="D1389" s="83">
        <f t="shared" si="43"/>
        <v>10.669172932330824</v>
      </c>
      <c r="E1389" s="83">
        <f>VLOOKUP(A1389,'[2]Pop commune'!$A$4:$G$3833,6,FALSE)</f>
        <v>10.669172932330824</v>
      </c>
      <c r="F1389" s="83">
        <f t="shared" si="44"/>
        <v>129</v>
      </c>
      <c r="G1389" s="83">
        <f>VLOOKUP(A1389,'[2]Pop commune'!$A$4:$G$3833,4,FALSE)</f>
        <v>129</v>
      </c>
      <c r="H1389" s="64">
        <v>58</v>
      </c>
      <c r="I1389" s="122">
        <v>580972396</v>
      </c>
      <c r="J1389" s="65" t="s">
        <v>2172</v>
      </c>
      <c r="K1389" s="121"/>
      <c r="L1389" s="103" t="s">
        <v>2167</v>
      </c>
      <c r="M1389" s="65" t="s">
        <v>2168</v>
      </c>
      <c r="N1389" s="65" t="s">
        <v>662</v>
      </c>
      <c r="O1389" s="64">
        <v>580006419</v>
      </c>
      <c r="P1389" s="94" t="s">
        <v>348</v>
      </c>
      <c r="Q1389" s="90">
        <v>1</v>
      </c>
      <c r="X1389" s="65" t="s">
        <v>671</v>
      </c>
      <c r="Y1389" s="65">
        <f>SUMPRODUCT(('[2]Prog 89'!$C$5:$C$10000=A1389)*'[2]Prog 89'!$E$5:$F$10000)</f>
        <v>0</v>
      </c>
      <c r="Z1389" s="65">
        <f>SUMPRODUCT(('[2]Prog 89'!$C$5:$C$10000=A1389)*'[2]Prog 89'!$G$5:$H$10000)</f>
        <v>0</v>
      </c>
    </row>
    <row r="1390" spans="1:26" ht="12.75" customHeight="1" x14ac:dyDescent="0.25">
      <c r="A1390" s="64">
        <v>58079</v>
      </c>
      <c r="B1390" s="81">
        <f>VLOOKUP(A1390,'[2]Pop commune'!$A$4:$G$3833,7,FALSE)</f>
        <v>1432.4229476057576</v>
      </c>
      <c r="C1390" s="82">
        <f>VLOOKUP(A1390,'[2]Pop commune'!$A$4:$H$3833,5,FALSE)</f>
        <v>821.34702087460494</v>
      </c>
      <c r="D1390" s="83">
        <f t="shared" si="43"/>
        <v>611.07592673115278</v>
      </c>
      <c r="E1390" s="83">
        <f>VLOOKUP(A1390,'[2]Pop commune'!$A$4:$G$3833,6,FALSE)</f>
        <v>611.07592673115278</v>
      </c>
      <c r="F1390" s="83">
        <f t="shared" si="44"/>
        <v>3992.9999999999841</v>
      </c>
      <c r="G1390" s="83">
        <f>VLOOKUP(A1390,'[2]Pop commune'!$A$4:$G$3833,4,FALSE)</f>
        <v>3992.9999999999841</v>
      </c>
      <c r="H1390" s="64">
        <v>58</v>
      </c>
      <c r="I1390" s="122">
        <v>580972396</v>
      </c>
      <c r="J1390" s="65" t="s">
        <v>2173</v>
      </c>
      <c r="K1390" s="121"/>
      <c r="L1390" s="103" t="s">
        <v>2167</v>
      </c>
      <c r="M1390" s="65" t="s">
        <v>2168</v>
      </c>
      <c r="N1390" s="65" t="s">
        <v>662</v>
      </c>
      <c r="O1390" s="64">
        <v>580006419</v>
      </c>
      <c r="P1390" s="94" t="s">
        <v>348</v>
      </c>
      <c r="Q1390" s="90">
        <v>1</v>
      </c>
      <c r="X1390" s="65" t="s">
        <v>671</v>
      </c>
      <c r="Y1390" s="65">
        <f>SUMPRODUCT(('[2]Prog 89'!$C$5:$C$10000=A1390)*'[2]Prog 89'!$E$5:$F$10000)</f>
        <v>0</v>
      </c>
      <c r="Z1390" s="65">
        <f>SUMPRODUCT(('[2]Prog 89'!$C$5:$C$10000=A1390)*'[2]Prog 89'!$G$5:$H$10000)</f>
        <v>0</v>
      </c>
    </row>
    <row r="1391" spans="1:26" ht="12.75" customHeight="1" x14ac:dyDescent="0.25">
      <c r="A1391" s="64">
        <v>58103</v>
      </c>
      <c r="B1391" s="81">
        <f>VLOOKUP(A1391,'[2]Pop commune'!$A$4:$G$3833,7,FALSE)</f>
        <v>189</v>
      </c>
      <c r="C1391" s="82">
        <f>VLOOKUP(A1391,'[2]Pop commune'!$A$4:$H$3833,5,FALSE)</f>
        <v>121</v>
      </c>
      <c r="D1391" s="83">
        <f t="shared" si="43"/>
        <v>68</v>
      </c>
      <c r="E1391" s="83">
        <f>VLOOKUP(A1391,'[2]Pop commune'!$A$4:$G$3833,6,FALSE)</f>
        <v>68</v>
      </c>
      <c r="F1391" s="83">
        <f t="shared" si="44"/>
        <v>503</v>
      </c>
      <c r="G1391" s="83">
        <f>VLOOKUP(A1391,'[2]Pop commune'!$A$4:$G$3833,4,FALSE)</f>
        <v>503</v>
      </c>
      <c r="H1391" s="64">
        <v>58</v>
      </c>
      <c r="I1391" s="122">
        <v>580972396</v>
      </c>
      <c r="J1391" s="65" t="s">
        <v>2174</v>
      </c>
      <c r="K1391" s="121"/>
      <c r="L1391" s="103" t="s">
        <v>2167</v>
      </c>
      <c r="M1391" s="65" t="s">
        <v>2168</v>
      </c>
      <c r="N1391" s="65" t="s">
        <v>662</v>
      </c>
      <c r="O1391" s="64">
        <v>580006419</v>
      </c>
      <c r="P1391" s="94" t="s">
        <v>348</v>
      </c>
      <c r="Q1391" s="90">
        <v>1</v>
      </c>
      <c r="X1391" s="65" t="s">
        <v>671</v>
      </c>
      <c r="Y1391" s="65">
        <f>SUMPRODUCT(('[2]Prog 89'!$C$5:$C$10000=A1391)*'[2]Prog 89'!$E$5:$F$10000)</f>
        <v>0</v>
      </c>
      <c r="Z1391" s="65">
        <f>SUMPRODUCT(('[2]Prog 89'!$C$5:$C$10000=A1391)*'[2]Prog 89'!$G$5:$H$10000)</f>
        <v>0</v>
      </c>
    </row>
    <row r="1392" spans="1:26" ht="12.75" customHeight="1" x14ac:dyDescent="0.25">
      <c r="A1392" s="64">
        <v>58198</v>
      </c>
      <c r="B1392" s="81">
        <f>VLOOKUP(A1392,'[2]Pop commune'!$A$4:$G$3833,7,FALSE)</f>
        <v>118.48874598070731</v>
      </c>
      <c r="C1392" s="82">
        <f>VLOOKUP(A1392,'[2]Pop commune'!$A$4:$H$3833,5,FALSE)</f>
        <v>77.556270096462967</v>
      </c>
      <c r="D1392" s="83">
        <f t="shared" si="43"/>
        <v>40.93247588424434</v>
      </c>
      <c r="E1392" s="83">
        <f>VLOOKUP(A1392,'[2]Pop commune'!$A$4:$G$3833,6,FALSE)</f>
        <v>40.93247588424434</v>
      </c>
      <c r="F1392" s="83">
        <f t="shared" si="44"/>
        <v>335</v>
      </c>
      <c r="G1392" s="83">
        <f>VLOOKUP(A1392,'[2]Pop commune'!$A$4:$G$3833,4,FALSE)</f>
        <v>335</v>
      </c>
      <c r="H1392" s="64">
        <v>58</v>
      </c>
      <c r="I1392" s="122">
        <v>580972396</v>
      </c>
      <c r="J1392" s="65" t="s">
        <v>2175</v>
      </c>
      <c r="K1392" s="121"/>
      <c r="L1392" s="103" t="s">
        <v>2167</v>
      </c>
      <c r="M1392" s="65" t="s">
        <v>2168</v>
      </c>
      <c r="N1392" s="65" t="s">
        <v>662</v>
      </c>
      <c r="O1392" s="64">
        <v>580006419</v>
      </c>
      <c r="P1392" s="94" t="s">
        <v>348</v>
      </c>
      <c r="Q1392" s="90">
        <v>1</v>
      </c>
      <c r="X1392" s="65" t="s">
        <v>671</v>
      </c>
      <c r="Y1392" s="65">
        <f>SUMPRODUCT(('[2]Prog 89'!$C$5:$C$10000=A1392)*'[2]Prog 89'!$E$5:$F$10000)</f>
        <v>0</v>
      </c>
      <c r="Z1392" s="65">
        <f>SUMPRODUCT(('[2]Prog 89'!$C$5:$C$10000=A1392)*'[2]Prog 89'!$G$5:$H$10000)</f>
        <v>0</v>
      </c>
    </row>
    <row r="1393" spans="1:26" ht="12.75" customHeight="1" x14ac:dyDescent="0.25">
      <c r="A1393" s="64">
        <v>58200</v>
      </c>
      <c r="B1393" s="81">
        <f>VLOOKUP(A1393,'[2]Pop commune'!$A$4:$G$3833,7,FALSE)</f>
        <v>63.391304347825859</v>
      </c>
      <c r="C1393" s="82">
        <f>VLOOKUP(A1393,'[2]Pop commune'!$A$4:$H$3833,5,FALSE)</f>
        <v>43.26708074534146</v>
      </c>
      <c r="D1393" s="83">
        <f t="shared" si="43"/>
        <v>20.124223602484399</v>
      </c>
      <c r="E1393" s="83">
        <f>VLOOKUP(A1393,'[2]Pop commune'!$A$4:$G$3833,6,FALSE)</f>
        <v>20.124223602484399</v>
      </c>
      <c r="F1393" s="83">
        <f t="shared" si="44"/>
        <v>161.99999999999943</v>
      </c>
      <c r="G1393" s="83">
        <f>VLOOKUP(A1393,'[2]Pop commune'!$A$4:$G$3833,4,FALSE)</f>
        <v>161.99999999999943</v>
      </c>
      <c r="H1393" s="64">
        <v>58</v>
      </c>
      <c r="I1393" s="122">
        <v>580972396</v>
      </c>
      <c r="J1393" s="65" t="s">
        <v>2176</v>
      </c>
      <c r="K1393" s="121"/>
      <c r="L1393" s="103" t="s">
        <v>2167</v>
      </c>
      <c r="M1393" s="65" t="s">
        <v>2168</v>
      </c>
      <c r="N1393" s="65" t="s">
        <v>662</v>
      </c>
      <c r="O1393" s="64">
        <v>580006419</v>
      </c>
      <c r="P1393" s="94" t="s">
        <v>348</v>
      </c>
      <c r="Q1393" s="90">
        <v>1</v>
      </c>
      <c r="X1393" s="65" t="s">
        <v>671</v>
      </c>
      <c r="Y1393" s="65">
        <f>SUMPRODUCT(('[2]Prog 89'!$C$5:$C$10000=A1393)*'[2]Prog 89'!$E$5:$F$10000)</f>
        <v>0</v>
      </c>
      <c r="Z1393" s="65">
        <f>SUMPRODUCT(('[2]Prog 89'!$C$5:$C$10000=A1393)*'[2]Prog 89'!$G$5:$H$10000)</f>
        <v>0</v>
      </c>
    </row>
    <row r="1394" spans="1:26" ht="12.75" customHeight="1" x14ac:dyDescent="0.25">
      <c r="A1394" s="64">
        <v>58217</v>
      </c>
      <c r="B1394" s="81">
        <f>VLOOKUP(A1394,'[2]Pop commune'!$A$4:$G$3833,7,FALSE)</f>
        <v>62.671641791044834</v>
      </c>
      <c r="C1394" s="82">
        <f>VLOOKUP(A1394,'[2]Pop commune'!$A$4:$H$3833,5,FALSE)</f>
        <v>48.378109452736361</v>
      </c>
      <c r="D1394" s="83">
        <f t="shared" si="43"/>
        <v>14.29353233830847</v>
      </c>
      <c r="E1394" s="83">
        <f>VLOOKUP(A1394,'[2]Pop commune'!$A$4:$G$3833,6,FALSE)</f>
        <v>14.29353233830847</v>
      </c>
      <c r="F1394" s="83">
        <f t="shared" si="44"/>
        <v>221</v>
      </c>
      <c r="G1394" s="83">
        <f>VLOOKUP(A1394,'[2]Pop commune'!$A$4:$G$3833,4,FALSE)</f>
        <v>221</v>
      </c>
      <c r="H1394" s="64">
        <v>58</v>
      </c>
      <c r="I1394" s="122">
        <v>580972396</v>
      </c>
      <c r="J1394" s="65" t="s">
        <v>2177</v>
      </c>
      <c r="K1394" s="121"/>
      <c r="L1394" s="103" t="s">
        <v>2167</v>
      </c>
      <c r="M1394" s="65" t="s">
        <v>2168</v>
      </c>
      <c r="N1394" s="65" t="s">
        <v>662</v>
      </c>
      <c r="O1394" s="64">
        <v>580006419</v>
      </c>
      <c r="P1394" s="94" t="s">
        <v>348</v>
      </c>
      <c r="Q1394" s="90">
        <v>1</v>
      </c>
      <c r="X1394" s="65" t="s">
        <v>671</v>
      </c>
      <c r="Y1394" s="65">
        <f>SUMPRODUCT(('[2]Prog 89'!$C$5:$C$10000=A1394)*'[2]Prog 89'!$E$5:$F$10000)</f>
        <v>0</v>
      </c>
      <c r="Z1394" s="65">
        <f>SUMPRODUCT(('[2]Prog 89'!$C$5:$C$10000=A1394)*'[2]Prog 89'!$G$5:$H$10000)</f>
        <v>0</v>
      </c>
    </row>
    <row r="1395" spans="1:26" ht="12.75" customHeight="1" x14ac:dyDescent="0.25">
      <c r="A1395" s="64">
        <v>58222</v>
      </c>
      <c r="B1395" s="81">
        <f>VLOOKUP(A1395,'[2]Pop commune'!$A$4:$G$3833,7,FALSE)</f>
        <v>62</v>
      </c>
      <c r="C1395" s="82">
        <f>VLOOKUP(A1395,'[2]Pop commune'!$A$4:$H$3833,5,FALSE)</f>
        <v>52</v>
      </c>
      <c r="D1395" s="83">
        <f t="shared" si="43"/>
        <v>10</v>
      </c>
      <c r="E1395" s="83">
        <f>VLOOKUP(A1395,'[2]Pop commune'!$A$4:$G$3833,6,FALSE)</f>
        <v>10</v>
      </c>
      <c r="F1395" s="83">
        <f t="shared" si="44"/>
        <v>164</v>
      </c>
      <c r="G1395" s="83">
        <f>VLOOKUP(A1395,'[2]Pop commune'!$A$4:$G$3833,4,FALSE)</f>
        <v>164</v>
      </c>
      <c r="H1395" s="64">
        <v>58</v>
      </c>
      <c r="I1395" s="122">
        <v>580972396</v>
      </c>
      <c r="J1395" s="65" t="s">
        <v>2178</v>
      </c>
      <c r="K1395" s="121"/>
      <c r="L1395" s="103" t="s">
        <v>2167</v>
      </c>
      <c r="M1395" s="65" t="s">
        <v>2168</v>
      </c>
      <c r="N1395" s="65" t="s">
        <v>662</v>
      </c>
      <c r="O1395" s="64">
        <v>580006419</v>
      </c>
      <c r="P1395" s="94" t="s">
        <v>348</v>
      </c>
      <c r="Q1395" s="90">
        <v>1</v>
      </c>
      <c r="X1395" s="65" t="s">
        <v>671</v>
      </c>
      <c r="Y1395" s="65">
        <f>SUMPRODUCT(('[2]Prog 89'!$C$5:$C$10000=A1395)*'[2]Prog 89'!$E$5:$F$10000)</f>
        <v>0</v>
      </c>
      <c r="Z1395" s="65">
        <f>SUMPRODUCT(('[2]Prog 89'!$C$5:$C$10000=A1395)*'[2]Prog 89'!$G$5:$H$10000)</f>
        <v>0</v>
      </c>
    </row>
    <row r="1396" spans="1:26" ht="12.75" customHeight="1" x14ac:dyDescent="0.25">
      <c r="A1396" s="64">
        <v>58282</v>
      </c>
      <c r="B1396" s="81">
        <f>VLOOKUP(A1396,'[2]Pop commune'!$A$4:$G$3833,7,FALSE)</f>
        <v>174.53464559067618</v>
      </c>
      <c r="C1396" s="82">
        <f>VLOOKUP(A1396,'[2]Pop commune'!$A$4:$H$3833,5,FALSE)</f>
        <v>104.49113650494428</v>
      </c>
      <c r="D1396" s="83">
        <f t="shared" si="43"/>
        <v>70.043509085731884</v>
      </c>
      <c r="E1396" s="83">
        <f>VLOOKUP(A1396,'[2]Pop commune'!$A$4:$G$3833,6,FALSE)</f>
        <v>70.043509085731884</v>
      </c>
      <c r="F1396" s="83">
        <f t="shared" si="44"/>
        <v>396</v>
      </c>
      <c r="G1396" s="83">
        <f>VLOOKUP(A1396,'[2]Pop commune'!$A$4:$G$3833,4,FALSE)</f>
        <v>396</v>
      </c>
      <c r="H1396" s="64">
        <v>58</v>
      </c>
      <c r="I1396" s="122">
        <v>580972396</v>
      </c>
      <c r="J1396" s="65" t="s">
        <v>2179</v>
      </c>
      <c r="K1396" s="121"/>
      <c r="L1396" s="103" t="s">
        <v>2167</v>
      </c>
      <c r="M1396" s="65" t="s">
        <v>2168</v>
      </c>
      <c r="N1396" s="65" t="s">
        <v>662</v>
      </c>
      <c r="O1396" s="64">
        <v>580006419</v>
      </c>
      <c r="P1396" s="94" t="s">
        <v>348</v>
      </c>
      <c r="Q1396" s="90">
        <v>1</v>
      </c>
      <c r="X1396" s="65" t="s">
        <v>671</v>
      </c>
      <c r="Y1396" s="65">
        <f>SUMPRODUCT(('[2]Prog 89'!$C$5:$C$10000=A1396)*'[2]Prog 89'!$E$5:$F$10000)</f>
        <v>0</v>
      </c>
      <c r="Z1396" s="65">
        <f>SUMPRODUCT(('[2]Prog 89'!$C$5:$C$10000=A1396)*'[2]Prog 89'!$G$5:$H$10000)</f>
        <v>0</v>
      </c>
    </row>
    <row r="1397" spans="1:26" ht="12.75" customHeight="1" x14ac:dyDescent="0.25">
      <c r="A1397" s="64">
        <v>58299</v>
      </c>
      <c r="B1397" s="81">
        <f>VLOOKUP(A1397,'[2]Pop commune'!$A$4:$G$3833,7,FALSE)</f>
        <v>78.260869565217362</v>
      </c>
      <c r="C1397" s="82">
        <f>VLOOKUP(A1397,'[2]Pop commune'!$A$4:$H$3833,5,FALSE)</f>
        <v>49.891304347826072</v>
      </c>
      <c r="D1397" s="83">
        <f t="shared" si="43"/>
        <v>28.369565217391294</v>
      </c>
      <c r="E1397" s="83">
        <f>VLOOKUP(A1397,'[2]Pop commune'!$A$4:$G$3833,6,FALSE)</f>
        <v>28.369565217391294</v>
      </c>
      <c r="F1397" s="83">
        <f t="shared" si="44"/>
        <v>225</v>
      </c>
      <c r="G1397" s="83">
        <f>VLOOKUP(A1397,'[2]Pop commune'!$A$4:$G$3833,4,FALSE)</f>
        <v>225</v>
      </c>
      <c r="H1397" s="64">
        <v>58</v>
      </c>
      <c r="I1397" s="122">
        <v>580972396</v>
      </c>
      <c r="J1397" s="65" t="s">
        <v>2180</v>
      </c>
      <c r="K1397" s="121"/>
      <c r="L1397" s="103" t="s">
        <v>2167</v>
      </c>
      <c r="M1397" s="65" t="s">
        <v>2168</v>
      </c>
      <c r="N1397" s="65" t="s">
        <v>662</v>
      </c>
      <c r="O1397" s="64">
        <v>580006419</v>
      </c>
      <c r="P1397" s="94" t="s">
        <v>348</v>
      </c>
      <c r="Q1397" s="90">
        <v>1</v>
      </c>
      <c r="X1397" s="65" t="s">
        <v>671</v>
      </c>
      <c r="Y1397" s="65">
        <f>SUMPRODUCT(('[2]Prog 89'!$C$5:$C$10000=A1397)*'[2]Prog 89'!$E$5:$F$10000)</f>
        <v>0</v>
      </c>
      <c r="Z1397" s="65">
        <f>SUMPRODUCT(('[2]Prog 89'!$C$5:$C$10000=A1397)*'[2]Prog 89'!$G$5:$H$10000)</f>
        <v>0</v>
      </c>
    </row>
    <row r="1398" spans="1:26" ht="12.75" customHeight="1" x14ac:dyDescent="0.25">
      <c r="A1398" s="64">
        <v>58312</v>
      </c>
      <c r="B1398" s="81">
        <f>VLOOKUP(A1398,'[2]Pop commune'!$A$4:$G$3833,7,FALSE)</f>
        <v>103.55871886121</v>
      </c>
      <c r="C1398" s="82">
        <f>VLOOKUP(A1398,'[2]Pop commune'!$A$4:$H$3833,5,FALSE)</f>
        <v>71.455516014234902</v>
      </c>
      <c r="D1398" s="83">
        <f t="shared" si="43"/>
        <v>32.103202846975101</v>
      </c>
      <c r="E1398" s="83">
        <f>VLOOKUP(A1398,'[2]Pop commune'!$A$4:$G$3833,6,FALSE)</f>
        <v>32.103202846975101</v>
      </c>
      <c r="F1398" s="83">
        <f t="shared" si="44"/>
        <v>291</v>
      </c>
      <c r="G1398" s="83">
        <f>VLOOKUP(A1398,'[2]Pop commune'!$A$4:$G$3833,4,FALSE)</f>
        <v>291</v>
      </c>
      <c r="H1398" s="64">
        <v>58</v>
      </c>
      <c r="I1398" s="122">
        <v>580972396</v>
      </c>
      <c r="J1398" s="65" t="s">
        <v>2181</v>
      </c>
      <c r="K1398" s="121"/>
      <c r="L1398" s="103" t="s">
        <v>2167</v>
      </c>
      <c r="M1398" s="65" t="s">
        <v>2168</v>
      </c>
      <c r="N1398" s="65" t="s">
        <v>662</v>
      </c>
      <c r="O1398" s="64">
        <v>580006419</v>
      </c>
      <c r="P1398" s="94" t="s">
        <v>348</v>
      </c>
      <c r="Q1398" s="90">
        <v>1</v>
      </c>
      <c r="X1398" s="65" t="s">
        <v>671</v>
      </c>
      <c r="Y1398" s="65">
        <f>SUMPRODUCT(('[2]Prog 89'!$C$5:$C$10000=A1398)*'[2]Prog 89'!$E$5:$F$10000)</f>
        <v>0</v>
      </c>
      <c r="Z1398" s="65">
        <f>SUMPRODUCT(('[2]Prog 89'!$C$5:$C$10000=A1398)*'[2]Prog 89'!$G$5:$H$10000)</f>
        <v>0</v>
      </c>
    </row>
    <row r="1399" spans="1:26" ht="12.75" customHeight="1" x14ac:dyDescent="0.25">
      <c r="A1399" s="104">
        <v>21278</v>
      </c>
      <c r="B1399" s="81">
        <f>VLOOKUP(A1399,'[2]Pop commune'!$A$4:$G$3833,7,FALSE)</f>
        <v>3190.4938191843144</v>
      </c>
      <c r="C1399" s="82">
        <f>VLOOKUP(A1399,'[2]Pop commune'!$A$4:$H$3833,5,FALSE)</f>
        <v>1845.1063236042703</v>
      </c>
      <c r="D1399" s="83">
        <f t="shared" si="43"/>
        <v>672.69374779002203</v>
      </c>
      <c r="E1399" s="83">
        <f>VLOOKUP(A1399,'[2]Pop commune'!$A$4:$G$3833,6,FALSE)</f>
        <v>1345.3874955800441</v>
      </c>
      <c r="F1399" s="83">
        <f t="shared" si="44"/>
        <v>4527.5000000000182</v>
      </c>
      <c r="G1399" s="83">
        <f>VLOOKUP(A1399,'[2]Pop commune'!$A$4:$G$3833,4,FALSE)</f>
        <v>9055.0000000000364</v>
      </c>
      <c r="H1399" s="105">
        <v>21</v>
      </c>
      <c r="I1399" s="124">
        <v>210983995</v>
      </c>
      <c r="J1399" s="104" t="s">
        <v>1694</v>
      </c>
      <c r="K1399" s="121"/>
      <c r="L1399" s="104" t="s">
        <v>1695</v>
      </c>
      <c r="M1399" s="104" t="s">
        <v>128</v>
      </c>
      <c r="N1399" s="104" t="s">
        <v>1478</v>
      </c>
      <c r="O1399" s="105">
        <v>210987400</v>
      </c>
      <c r="P1399" s="65" t="s">
        <v>279</v>
      </c>
      <c r="Q1399" s="64">
        <v>2</v>
      </c>
      <c r="X1399" s="65" t="s">
        <v>671</v>
      </c>
      <c r="Y1399" s="65">
        <f>SUMPRODUCT(('[2]Prog 89'!$C$5:$C$10000=A1399)*'[2]Prog 89'!$E$5:$F$10000)</f>
        <v>0</v>
      </c>
      <c r="Z1399" s="65">
        <f>SUMPRODUCT(('[2]Prog 89'!$C$5:$C$10000=A1399)*'[2]Prog 89'!$G$5:$H$10000)</f>
        <v>0</v>
      </c>
    </row>
    <row r="1400" spans="1:26" ht="12.75" customHeight="1" x14ac:dyDescent="0.25">
      <c r="A1400" s="64">
        <v>58012</v>
      </c>
      <c r="B1400" s="81">
        <f>VLOOKUP(A1400,'[2]Pop commune'!$A$4:$G$3833,7,FALSE)</f>
        <v>184.69063545150496</v>
      </c>
      <c r="C1400" s="82">
        <f>VLOOKUP(A1400,'[2]Pop commune'!$A$4:$H$3833,5,FALSE)</f>
        <v>116.80434782608693</v>
      </c>
      <c r="D1400" s="83">
        <f t="shared" si="43"/>
        <v>67.886287625418035</v>
      </c>
      <c r="E1400" s="83">
        <f>VLOOKUP(A1400,'[2]Pop commune'!$A$4:$G$3833,6,FALSE)</f>
        <v>67.886287625418035</v>
      </c>
      <c r="F1400" s="83">
        <f t="shared" si="44"/>
        <v>597</v>
      </c>
      <c r="G1400" s="83">
        <f>VLOOKUP(A1400,'[2]Pop commune'!$A$4:$G$3833,4,FALSE)</f>
        <v>597</v>
      </c>
      <c r="H1400" s="64">
        <v>58</v>
      </c>
      <c r="I1400" s="122">
        <v>580000743</v>
      </c>
      <c r="J1400" s="65" t="s">
        <v>2182</v>
      </c>
      <c r="K1400" s="121" t="s">
        <v>4829</v>
      </c>
      <c r="L1400" s="103" t="s">
        <v>2183</v>
      </c>
      <c r="M1400" s="101" t="s">
        <v>219</v>
      </c>
      <c r="N1400" s="65" t="s">
        <v>662</v>
      </c>
      <c r="O1400" s="64">
        <v>750825846</v>
      </c>
      <c r="P1400" s="94" t="s">
        <v>422</v>
      </c>
      <c r="Q1400" s="90">
        <v>1</v>
      </c>
      <c r="R1400" s="65">
        <v>25</v>
      </c>
      <c r="S1400" s="65">
        <v>25</v>
      </c>
      <c r="T1400" s="65">
        <v>1</v>
      </c>
      <c r="U1400" s="65">
        <v>1</v>
      </c>
      <c r="X1400" s="65" t="s">
        <v>671</v>
      </c>
      <c r="Y1400" s="65">
        <f>SUMPRODUCT(('[2]Prog 89'!$C$5:$C$10000=A1400)*'[2]Prog 89'!$E$5:$F$10000)</f>
        <v>0</v>
      </c>
      <c r="Z1400" s="65">
        <f>SUMPRODUCT(('[2]Prog 89'!$C$5:$C$10000=A1400)*'[2]Prog 89'!$G$5:$H$10000)</f>
        <v>0</v>
      </c>
    </row>
    <row r="1401" spans="1:26" ht="12.75" customHeight="1" x14ac:dyDescent="0.25">
      <c r="A1401" s="64">
        <v>58033</v>
      </c>
      <c r="B1401" s="81">
        <f>VLOOKUP(A1401,'[2]Pop commune'!$A$4:$G$3833,7,FALSE)</f>
        <v>110.27692307692311</v>
      </c>
      <c r="C1401" s="82">
        <f>VLOOKUP(A1401,'[2]Pop commune'!$A$4:$H$3833,5,FALSE)</f>
        <v>71.876923076923106</v>
      </c>
      <c r="D1401" s="83">
        <f t="shared" si="43"/>
        <v>38.4</v>
      </c>
      <c r="E1401" s="83">
        <f>VLOOKUP(A1401,'[2]Pop commune'!$A$4:$G$3833,6,FALSE)</f>
        <v>38.4</v>
      </c>
      <c r="F1401" s="83">
        <f t="shared" si="44"/>
        <v>320</v>
      </c>
      <c r="G1401" s="83">
        <f>VLOOKUP(A1401,'[2]Pop commune'!$A$4:$G$3833,4,FALSE)</f>
        <v>320</v>
      </c>
      <c r="H1401" s="64">
        <v>58</v>
      </c>
      <c r="I1401" s="122">
        <v>580000743</v>
      </c>
      <c r="J1401" s="65" t="s">
        <v>2184</v>
      </c>
      <c r="K1401" s="121"/>
      <c r="L1401" s="103" t="s">
        <v>2183</v>
      </c>
      <c r="M1401" s="101" t="s">
        <v>219</v>
      </c>
      <c r="N1401" s="65" t="s">
        <v>662</v>
      </c>
      <c r="O1401" s="64">
        <v>750825846</v>
      </c>
      <c r="P1401" s="94" t="s">
        <v>422</v>
      </c>
      <c r="Q1401" s="90">
        <v>1</v>
      </c>
      <c r="X1401" s="65" t="s">
        <v>671</v>
      </c>
      <c r="Y1401" s="65">
        <f>SUMPRODUCT(('[2]Prog 89'!$C$5:$C$10000=A1401)*'[2]Prog 89'!$E$5:$F$10000)</f>
        <v>0</v>
      </c>
      <c r="Z1401" s="65">
        <f>SUMPRODUCT(('[2]Prog 89'!$C$5:$C$10000=A1401)*'[2]Prog 89'!$G$5:$H$10000)</f>
        <v>0</v>
      </c>
    </row>
    <row r="1402" spans="1:26" ht="12.75" customHeight="1" x14ac:dyDescent="0.25">
      <c r="A1402" s="64">
        <v>58036</v>
      </c>
      <c r="B1402" s="81">
        <f>VLOOKUP(A1402,'[2]Pop commune'!$A$4:$G$3833,7,FALSE)</f>
        <v>191.14285714285714</v>
      </c>
      <c r="C1402" s="82">
        <f>VLOOKUP(A1402,'[2]Pop commune'!$A$4:$H$3833,5,FALSE)</f>
        <v>125.4375</v>
      </c>
      <c r="D1402" s="83">
        <f t="shared" si="43"/>
        <v>65.705357142857139</v>
      </c>
      <c r="E1402" s="83">
        <f>VLOOKUP(A1402,'[2]Pop commune'!$A$4:$G$3833,6,FALSE)</f>
        <v>65.705357142857139</v>
      </c>
      <c r="F1402" s="83">
        <f t="shared" si="44"/>
        <v>446</v>
      </c>
      <c r="G1402" s="83">
        <f>VLOOKUP(A1402,'[2]Pop commune'!$A$4:$G$3833,4,FALSE)</f>
        <v>446</v>
      </c>
      <c r="H1402" s="64">
        <v>58</v>
      </c>
      <c r="I1402" s="122">
        <v>580000743</v>
      </c>
      <c r="J1402" s="65" t="s">
        <v>2185</v>
      </c>
      <c r="K1402" s="121"/>
      <c r="L1402" s="103" t="s">
        <v>2183</v>
      </c>
      <c r="M1402" s="101" t="s">
        <v>219</v>
      </c>
      <c r="N1402" s="65" t="s">
        <v>662</v>
      </c>
      <c r="O1402" s="64">
        <v>750825846</v>
      </c>
      <c r="P1402" s="94" t="s">
        <v>422</v>
      </c>
      <c r="Q1402" s="90">
        <v>1</v>
      </c>
      <c r="X1402" s="65" t="s">
        <v>671</v>
      </c>
      <c r="Y1402" s="65">
        <f>SUMPRODUCT(('[2]Prog 89'!$C$5:$C$10000=A1402)*'[2]Prog 89'!$E$5:$F$10000)</f>
        <v>0</v>
      </c>
      <c r="Z1402" s="65">
        <f>SUMPRODUCT(('[2]Prog 89'!$C$5:$C$10000=A1402)*'[2]Prog 89'!$G$5:$H$10000)</f>
        <v>0</v>
      </c>
    </row>
    <row r="1403" spans="1:26" ht="12.75" customHeight="1" x14ac:dyDescent="0.25">
      <c r="A1403" s="64">
        <v>58058</v>
      </c>
      <c r="B1403" s="81">
        <f>VLOOKUP(A1403,'[2]Pop commune'!$A$4:$G$3833,7,FALSE)</f>
        <v>143</v>
      </c>
      <c r="C1403" s="82">
        <f>VLOOKUP(A1403,'[2]Pop commune'!$A$4:$H$3833,5,FALSE)</f>
        <v>82</v>
      </c>
      <c r="D1403" s="83">
        <f t="shared" si="43"/>
        <v>61</v>
      </c>
      <c r="E1403" s="83">
        <f>VLOOKUP(A1403,'[2]Pop commune'!$A$4:$G$3833,6,FALSE)</f>
        <v>61</v>
      </c>
      <c r="F1403" s="83">
        <f t="shared" si="44"/>
        <v>336</v>
      </c>
      <c r="G1403" s="83">
        <f>VLOOKUP(A1403,'[2]Pop commune'!$A$4:$G$3833,4,FALSE)</f>
        <v>336</v>
      </c>
      <c r="H1403" s="64">
        <v>58</v>
      </c>
      <c r="I1403" s="122">
        <v>580000743</v>
      </c>
      <c r="J1403" s="65" t="s">
        <v>2186</v>
      </c>
      <c r="K1403" s="121"/>
      <c r="L1403" s="103" t="s">
        <v>2187</v>
      </c>
      <c r="M1403" s="101" t="s">
        <v>219</v>
      </c>
      <c r="N1403" s="65" t="s">
        <v>662</v>
      </c>
      <c r="O1403" s="64">
        <v>750825846</v>
      </c>
      <c r="P1403" s="94" t="s">
        <v>422</v>
      </c>
      <c r="Q1403" s="90">
        <v>1</v>
      </c>
      <c r="X1403" s="65" t="s">
        <v>671</v>
      </c>
      <c r="Y1403" s="65">
        <f>SUMPRODUCT(('[2]Prog 89'!$C$5:$C$10000=A1403)*'[2]Prog 89'!$E$5:$F$10000)</f>
        <v>0</v>
      </c>
      <c r="Z1403" s="65">
        <f>SUMPRODUCT(('[2]Prog 89'!$C$5:$C$10000=A1403)*'[2]Prog 89'!$G$5:$H$10000)</f>
        <v>0</v>
      </c>
    </row>
    <row r="1404" spans="1:26" ht="12.75" customHeight="1" x14ac:dyDescent="0.25">
      <c r="A1404" s="64">
        <v>58085</v>
      </c>
      <c r="B1404" s="81">
        <f>VLOOKUP(A1404,'[2]Pop commune'!$A$4:$G$3833,7,FALSE)</f>
        <v>241.49652868789093</v>
      </c>
      <c r="C1404" s="82">
        <f>VLOOKUP(A1404,'[2]Pop commune'!$A$4:$H$3833,5,FALSE)</f>
        <v>144.35154171492556</v>
      </c>
      <c r="D1404" s="83">
        <f t="shared" si="43"/>
        <v>97.14498697296537</v>
      </c>
      <c r="E1404" s="83">
        <f>VLOOKUP(A1404,'[2]Pop commune'!$A$4:$G$3833,6,FALSE)</f>
        <v>97.14498697296537</v>
      </c>
      <c r="F1404" s="83">
        <f t="shared" si="44"/>
        <v>765</v>
      </c>
      <c r="G1404" s="83">
        <f>VLOOKUP(A1404,'[2]Pop commune'!$A$4:$G$3833,4,FALSE)</f>
        <v>765</v>
      </c>
      <c r="H1404" s="64">
        <v>58</v>
      </c>
      <c r="I1404" s="122">
        <v>580000743</v>
      </c>
      <c r="J1404" s="65" t="s">
        <v>2188</v>
      </c>
      <c r="K1404" s="121"/>
      <c r="L1404" s="103" t="s">
        <v>2187</v>
      </c>
      <c r="M1404" s="101" t="s">
        <v>219</v>
      </c>
      <c r="N1404" s="65" t="s">
        <v>662</v>
      </c>
      <c r="O1404" s="64">
        <v>750825846</v>
      </c>
      <c r="P1404" s="94" t="s">
        <v>422</v>
      </c>
      <c r="Q1404" s="90">
        <v>1</v>
      </c>
      <c r="X1404" s="65" t="s">
        <v>671</v>
      </c>
      <c r="Y1404" s="65">
        <f>SUMPRODUCT(('[2]Prog 89'!$C$5:$C$10000=A1404)*'[2]Prog 89'!$E$5:$F$10000)</f>
        <v>0</v>
      </c>
      <c r="Z1404" s="65">
        <f>SUMPRODUCT(('[2]Prog 89'!$C$5:$C$10000=A1404)*'[2]Prog 89'!$G$5:$H$10000)</f>
        <v>0</v>
      </c>
    </row>
    <row r="1405" spans="1:26" ht="12.75" customHeight="1" x14ac:dyDescent="0.25">
      <c r="A1405" s="64">
        <v>58090</v>
      </c>
      <c r="B1405" s="81">
        <f>VLOOKUP(A1405,'[2]Pop commune'!$A$4:$G$3833,7,FALSE)</f>
        <v>68</v>
      </c>
      <c r="C1405" s="82">
        <f>VLOOKUP(A1405,'[2]Pop commune'!$A$4:$H$3833,5,FALSE)</f>
        <v>36</v>
      </c>
      <c r="D1405" s="83">
        <f t="shared" si="43"/>
        <v>32</v>
      </c>
      <c r="E1405" s="83">
        <f>VLOOKUP(A1405,'[2]Pop commune'!$A$4:$G$3833,6,FALSE)</f>
        <v>32</v>
      </c>
      <c r="F1405" s="83">
        <f t="shared" si="44"/>
        <v>205</v>
      </c>
      <c r="G1405" s="83">
        <f>VLOOKUP(A1405,'[2]Pop commune'!$A$4:$G$3833,4,FALSE)</f>
        <v>205</v>
      </c>
      <c r="H1405" s="64">
        <v>58</v>
      </c>
      <c r="I1405" s="122">
        <v>580000743</v>
      </c>
      <c r="J1405" s="65" t="s">
        <v>2189</v>
      </c>
      <c r="K1405" s="121"/>
      <c r="L1405" s="103" t="s">
        <v>2187</v>
      </c>
      <c r="M1405" s="101" t="s">
        <v>219</v>
      </c>
      <c r="N1405" s="65" t="s">
        <v>662</v>
      </c>
      <c r="O1405" s="64">
        <v>750825846</v>
      </c>
      <c r="P1405" s="94" t="s">
        <v>422</v>
      </c>
      <c r="Q1405" s="90">
        <v>1</v>
      </c>
      <c r="X1405" s="65" t="s">
        <v>671</v>
      </c>
      <c r="Y1405" s="65">
        <f>SUMPRODUCT(('[2]Prog 89'!$C$5:$C$10000=A1405)*'[2]Prog 89'!$E$5:$F$10000)</f>
        <v>0</v>
      </c>
      <c r="Z1405" s="65">
        <f>SUMPRODUCT(('[2]Prog 89'!$C$5:$C$10000=A1405)*'[2]Prog 89'!$G$5:$H$10000)</f>
        <v>0</v>
      </c>
    </row>
    <row r="1406" spans="1:26" ht="12.75" customHeight="1" x14ac:dyDescent="0.25">
      <c r="A1406" s="64">
        <v>58093</v>
      </c>
      <c r="B1406" s="81">
        <f>VLOOKUP(A1406,'[2]Pop commune'!$A$4:$G$3833,7,FALSE)</f>
        <v>47</v>
      </c>
      <c r="C1406" s="82">
        <f>VLOOKUP(A1406,'[2]Pop commune'!$A$4:$H$3833,5,FALSE)</f>
        <v>37</v>
      </c>
      <c r="D1406" s="83">
        <f t="shared" si="43"/>
        <v>10</v>
      </c>
      <c r="E1406" s="83">
        <f>VLOOKUP(A1406,'[2]Pop commune'!$A$4:$G$3833,6,FALSE)</f>
        <v>10</v>
      </c>
      <c r="F1406" s="83">
        <f t="shared" si="44"/>
        <v>137</v>
      </c>
      <c r="G1406" s="83">
        <f>VLOOKUP(A1406,'[2]Pop commune'!$A$4:$G$3833,4,FALSE)</f>
        <v>137</v>
      </c>
      <c r="H1406" s="64">
        <v>58</v>
      </c>
      <c r="I1406" s="122">
        <v>580000743</v>
      </c>
      <c r="J1406" s="65" t="s">
        <v>2190</v>
      </c>
      <c r="K1406" s="121"/>
      <c r="L1406" s="103" t="s">
        <v>2187</v>
      </c>
      <c r="M1406" s="101" t="s">
        <v>219</v>
      </c>
      <c r="N1406" s="65" t="s">
        <v>662</v>
      </c>
      <c r="O1406" s="64">
        <v>750825846</v>
      </c>
      <c r="P1406" s="94" t="s">
        <v>422</v>
      </c>
      <c r="Q1406" s="90">
        <v>1</v>
      </c>
      <c r="X1406" s="65" t="s">
        <v>671</v>
      </c>
      <c r="Y1406" s="65">
        <f>SUMPRODUCT(('[2]Prog 89'!$C$5:$C$10000=A1406)*'[2]Prog 89'!$E$5:$F$10000)</f>
        <v>0</v>
      </c>
      <c r="Z1406" s="65">
        <f>SUMPRODUCT(('[2]Prog 89'!$C$5:$C$10000=A1406)*'[2]Prog 89'!$G$5:$H$10000)</f>
        <v>0</v>
      </c>
    </row>
    <row r="1407" spans="1:26" ht="12.75" customHeight="1" x14ac:dyDescent="0.25">
      <c r="A1407" s="64">
        <v>58094</v>
      </c>
      <c r="B1407" s="81">
        <f>VLOOKUP(A1407,'[2]Pop commune'!$A$4:$G$3833,7,FALSE)</f>
        <v>232.98701298701226</v>
      </c>
      <c r="C1407" s="82">
        <f>VLOOKUP(A1407,'[2]Pop commune'!$A$4:$H$3833,5,FALSE)</f>
        <v>147.89610389610343</v>
      </c>
      <c r="D1407" s="83">
        <f t="shared" si="43"/>
        <v>85.090909090908838</v>
      </c>
      <c r="E1407" s="83">
        <f>VLOOKUP(A1407,'[2]Pop commune'!$A$4:$G$3833,6,FALSE)</f>
        <v>85.090909090908838</v>
      </c>
      <c r="F1407" s="83">
        <f t="shared" si="44"/>
        <v>467.99999999999858</v>
      </c>
      <c r="G1407" s="83">
        <f>VLOOKUP(A1407,'[2]Pop commune'!$A$4:$G$3833,4,FALSE)</f>
        <v>467.99999999999858</v>
      </c>
      <c r="H1407" s="64">
        <v>58</v>
      </c>
      <c r="I1407" s="122">
        <v>580000743</v>
      </c>
      <c r="J1407" s="65" t="s">
        <v>2191</v>
      </c>
      <c r="K1407" s="121"/>
      <c r="L1407" s="103" t="s">
        <v>2183</v>
      </c>
      <c r="M1407" s="101" t="s">
        <v>219</v>
      </c>
      <c r="N1407" s="65" t="s">
        <v>662</v>
      </c>
      <c r="O1407" s="64">
        <v>750825846</v>
      </c>
      <c r="P1407" s="94" t="s">
        <v>422</v>
      </c>
      <c r="Q1407" s="90">
        <v>1</v>
      </c>
      <c r="X1407" s="65" t="s">
        <v>671</v>
      </c>
      <c r="Y1407" s="65">
        <f>SUMPRODUCT(('[2]Prog 89'!$C$5:$C$10000=A1407)*'[2]Prog 89'!$E$5:$F$10000)</f>
        <v>0</v>
      </c>
      <c r="Z1407" s="65">
        <f>SUMPRODUCT(('[2]Prog 89'!$C$5:$C$10000=A1407)*'[2]Prog 89'!$G$5:$H$10000)</f>
        <v>0</v>
      </c>
    </row>
    <row r="1408" spans="1:26" ht="12.75" customHeight="1" x14ac:dyDescent="0.25">
      <c r="A1408" s="64">
        <v>58109</v>
      </c>
      <c r="B1408" s="81">
        <f>VLOOKUP(A1408,'[2]Pop commune'!$A$4:$G$3833,7,FALSE)</f>
        <v>363.34129356098271</v>
      </c>
      <c r="C1408" s="82">
        <f>VLOOKUP(A1408,'[2]Pop commune'!$A$4:$H$3833,5,FALSE)</f>
        <v>186.95160598898781</v>
      </c>
      <c r="D1408" s="83">
        <f t="shared" si="43"/>
        <v>176.3896875719949</v>
      </c>
      <c r="E1408" s="83">
        <f>VLOOKUP(A1408,'[2]Pop commune'!$A$4:$G$3833,6,FALSE)</f>
        <v>176.3896875719949</v>
      </c>
      <c r="F1408" s="83">
        <f t="shared" si="44"/>
        <v>909.99999999999795</v>
      </c>
      <c r="G1408" s="83">
        <f>VLOOKUP(A1408,'[2]Pop commune'!$A$4:$G$3833,4,FALSE)</f>
        <v>909.99999999999795</v>
      </c>
      <c r="H1408" s="64">
        <v>58</v>
      </c>
      <c r="I1408" s="122">
        <v>580000743</v>
      </c>
      <c r="J1408" s="65" t="s">
        <v>2192</v>
      </c>
      <c r="K1408" s="121"/>
      <c r="L1408" s="103" t="s">
        <v>2187</v>
      </c>
      <c r="M1408" s="101" t="s">
        <v>219</v>
      </c>
      <c r="N1408" s="65" t="s">
        <v>662</v>
      </c>
      <c r="O1408" s="64">
        <v>750825846</v>
      </c>
      <c r="P1408" s="94" t="s">
        <v>422</v>
      </c>
      <c r="Q1408" s="90">
        <v>1</v>
      </c>
      <c r="X1408" s="65" t="s">
        <v>671</v>
      </c>
      <c r="Y1408" s="65">
        <f>SUMPRODUCT(('[2]Prog 89'!$C$5:$C$10000=A1408)*'[2]Prog 89'!$E$5:$F$10000)</f>
        <v>0</v>
      </c>
      <c r="Z1408" s="65">
        <f>SUMPRODUCT(('[2]Prog 89'!$C$5:$C$10000=A1408)*'[2]Prog 89'!$G$5:$H$10000)</f>
        <v>0</v>
      </c>
    </row>
    <row r="1409" spans="1:26" ht="12.75" customHeight="1" x14ac:dyDescent="0.25">
      <c r="A1409" s="64">
        <v>58156</v>
      </c>
      <c r="B1409" s="81">
        <f>VLOOKUP(A1409,'[2]Pop commune'!$A$4:$G$3833,7,FALSE)</f>
        <v>67</v>
      </c>
      <c r="C1409" s="82">
        <f>VLOOKUP(A1409,'[2]Pop commune'!$A$4:$H$3833,5,FALSE)</f>
        <v>45</v>
      </c>
      <c r="D1409" s="83">
        <f t="shared" si="43"/>
        <v>22</v>
      </c>
      <c r="E1409" s="83">
        <f>VLOOKUP(A1409,'[2]Pop commune'!$A$4:$G$3833,6,FALSE)</f>
        <v>22</v>
      </c>
      <c r="F1409" s="83">
        <f t="shared" si="44"/>
        <v>168</v>
      </c>
      <c r="G1409" s="83">
        <f>VLOOKUP(A1409,'[2]Pop commune'!$A$4:$G$3833,4,FALSE)</f>
        <v>168</v>
      </c>
      <c r="H1409" s="64">
        <v>58</v>
      </c>
      <c r="I1409" s="122">
        <v>580000743</v>
      </c>
      <c r="J1409" s="65" t="s">
        <v>2193</v>
      </c>
      <c r="K1409" s="121"/>
      <c r="L1409" s="103" t="s">
        <v>2187</v>
      </c>
      <c r="M1409" s="101" t="s">
        <v>219</v>
      </c>
      <c r="N1409" s="65" t="s">
        <v>662</v>
      </c>
      <c r="O1409" s="64">
        <v>750825846</v>
      </c>
      <c r="P1409" s="94" t="s">
        <v>422</v>
      </c>
      <c r="Q1409" s="90">
        <v>1</v>
      </c>
      <c r="X1409" s="65" t="s">
        <v>671</v>
      </c>
      <c r="Y1409" s="65">
        <f>SUMPRODUCT(('[2]Prog 89'!$C$5:$C$10000=A1409)*'[2]Prog 89'!$E$5:$F$10000)</f>
        <v>0</v>
      </c>
      <c r="Z1409" s="65">
        <f>SUMPRODUCT(('[2]Prog 89'!$C$5:$C$10000=A1409)*'[2]Prog 89'!$G$5:$H$10000)</f>
        <v>0</v>
      </c>
    </row>
    <row r="1410" spans="1:26" ht="12.75" customHeight="1" x14ac:dyDescent="0.25">
      <c r="A1410" s="64">
        <v>58162</v>
      </c>
      <c r="B1410" s="81">
        <f>VLOOKUP(A1410,'[2]Pop commune'!$A$4:$G$3833,7,FALSE)</f>
        <v>51.161290322580626</v>
      </c>
      <c r="C1410" s="82">
        <f>VLOOKUP(A1410,'[2]Pop commune'!$A$4:$H$3833,5,FALSE)</f>
        <v>29.51612903225805</v>
      </c>
      <c r="D1410" s="83">
        <f t="shared" si="43"/>
        <v>21.645161290322573</v>
      </c>
      <c r="E1410" s="83">
        <f>VLOOKUP(A1410,'[2]Pop commune'!$A$4:$G$3833,6,FALSE)</f>
        <v>21.645161290322573</v>
      </c>
      <c r="F1410" s="83">
        <f t="shared" si="44"/>
        <v>122</v>
      </c>
      <c r="G1410" s="83">
        <f>VLOOKUP(A1410,'[2]Pop commune'!$A$4:$G$3833,4,FALSE)</f>
        <v>122</v>
      </c>
      <c r="H1410" s="64">
        <v>58</v>
      </c>
      <c r="I1410" s="122">
        <v>580000743</v>
      </c>
      <c r="J1410" s="65" t="s">
        <v>2194</v>
      </c>
      <c r="K1410" s="121"/>
      <c r="L1410" s="103" t="s">
        <v>1441</v>
      </c>
      <c r="M1410" s="101" t="s">
        <v>219</v>
      </c>
      <c r="N1410" s="65" t="s">
        <v>662</v>
      </c>
      <c r="O1410" s="64">
        <v>750825846</v>
      </c>
      <c r="P1410" s="94" t="s">
        <v>422</v>
      </c>
      <c r="Q1410" s="90">
        <v>1</v>
      </c>
      <c r="X1410" s="65" t="s">
        <v>671</v>
      </c>
      <c r="Y1410" s="65">
        <f>SUMPRODUCT(('[2]Prog 89'!$C$5:$C$10000=A1410)*'[2]Prog 89'!$E$5:$F$10000)</f>
        <v>0</v>
      </c>
      <c r="Z1410" s="65">
        <f>SUMPRODUCT(('[2]Prog 89'!$C$5:$C$10000=A1410)*'[2]Prog 89'!$G$5:$H$10000)</f>
        <v>0</v>
      </c>
    </row>
    <row r="1411" spans="1:26" ht="12.75" customHeight="1" x14ac:dyDescent="0.25">
      <c r="A1411" s="64">
        <v>58163</v>
      </c>
      <c r="B1411" s="81">
        <f>VLOOKUP(A1411,'[2]Pop commune'!$A$4:$G$3833,7,FALSE)</f>
        <v>94.524590163934334</v>
      </c>
      <c r="C1411" s="82">
        <f>VLOOKUP(A1411,'[2]Pop commune'!$A$4:$H$3833,5,FALSE)</f>
        <v>74.196721311475343</v>
      </c>
      <c r="D1411" s="83">
        <f t="shared" si="43"/>
        <v>20.327868852458998</v>
      </c>
      <c r="E1411" s="83">
        <f>VLOOKUP(A1411,'[2]Pop commune'!$A$4:$G$3833,6,FALSE)</f>
        <v>20.327868852458998</v>
      </c>
      <c r="F1411" s="83">
        <f t="shared" si="44"/>
        <v>186</v>
      </c>
      <c r="G1411" s="83">
        <f>VLOOKUP(A1411,'[2]Pop commune'!$A$4:$G$3833,4,FALSE)</f>
        <v>186</v>
      </c>
      <c r="H1411" s="64">
        <v>58</v>
      </c>
      <c r="I1411" s="122">
        <v>580000743</v>
      </c>
      <c r="J1411" s="65" t="s">
        <v>2195</v>
      </c>
      <c r="K1411" s="121"/>
      <c r="L1411" s="103" t="s">
        <v>2187</v>
      </c>
      <c r="M1411" s="101" t="s">
        <v>219</v>
      </c>
      <c r="N1411" s="65" t="s">
        <v>662</v>
      </c>
      <c r="O1411" s="64">
        <v>750825846</v>
      </c>
      <c r="P1411" s="94" t="s">
        <v>422</v>
      </c>
      <c r="Q1411" s="90">
        <v>1</v>
      </c>
      <c r="X1411" s="65" t="s">
        <v>671</v>
      </c>
      <c r="Y1411" s="65">
        <f>SUMPRODUCT(('[2]Prog 89'!$C$5:$C$10000=A1411)*'[2]Prog 89'!$E$5:$F$10000)</f>
        <v>0</v>
      </c>
      <c r="Z1411" s="65">
        <f>SUMPRODUCT(('[2]Prog 89'!$C$5:$C$10000=A1411)*'[2]Prog 89'!$G$5:$H$10000)</f>
        <v>0</v>
      </c>
    </row>
    <row r="1412" spans="1:26" ht="12.75" customHeight="1" x14ac:dyDescent="0.25">
      <c r="A1412" s="64">
        <v>58201</v>
      </c>
      <c r="B1412" s="81">
        <f>VLOOKUP(A1412,'[2]Pop commune'!$A$4:$G$3833,7,FALSE)</f>
        <v>59.317241379310325</v>
      </c>
      <c r="C1412" s="82">
        <f>VLOOKUP(A1412,'[2]Pop commune'!$A$4:$H$3833,5,FALSE)</f>
        <v>40.841379310344813</v>
      </c>
      <c r="D1412" s="83">
        <f t="shared" si="43"/>
        <v>18.475862068965512</v>
      </c>
      <c r="E1412" s="83">
        <f>VLOOKUP(A1412,'[2]Pop commune'!$A$4:$G$3833,6,FALSE)</f>
        <v>18.475862068965512</v>
      </c>
      <c r="F1412" s="83">
        <f t="shared" si="44"/>
        <v>141</v>
      </c>
      <c r="G1412" s="83">
        <f>VLOOKUP(A1412,'[2]Pop commune'!$A$4:$G$3833,4,FALSE)</f>
        <v>141</v>
      </c>
      <c r="H1412" s="64">
        <v>58</v>
      </c>
      <c r="I1412" s="122">
        <v>580000743</v>
      </c>
      <c r="J1412" s="65" t="s">
        <v>2196</v>
      </c>
      <c r="K1412" s="121"/>
      <c r="L1412" s="103" t="s">
        <v>2187</v>
      </c>
      <c r="M1412" s="101" t="s">
        <v>219</v>
      </c>
      <c r="N1412" s="65" t="s">
        <v>662</v>
      </c>
      <c r="O1412" s="64">
        <v>750825846</v>
      </c>
      <c r="P1412" s="94" t="s">
        <v>422</v>
      </c>
      <c r="Q1412" s="90">
        <v>1</v>
      </c>
      <c r="X1412" s="65" t="s">
        <v>671</v>
      </c>
      <c r="Y1412" s="65">
        <f>SUMPRODUCT(('[2]Prog 89'!$C$5:$C$10000=A1412)*'[2]Prog 89'!$E$5:$F$10000)</f>
        <v>0</v>
      </c>
      <c r="Z1412" s="65">
        <f>SUMPRODUCT(('[2]Prog 89'!$C$5:$C$10000=A1412)*'[2]Prog 89'!$G$5:$H$10000)</f>
        <v>0</v>
      </c>
    </row>
    <row r="1413" spans="1:26" ht="12.75" customHeight="1" x14ac:dyDescent="0.25">
      <c r="A1413" s="64">
        <v>58206</v>
      </c>
      <c r="B1413" s="81">
        <f>VLOOKUP(A1413,'[2]Pop commune'!$A$4:$G$3833,7,FALSE)</f>
        <v>15.4065722750103</v>
      </c>
      <c r="C1413" s="82">
        <f>VLOOKUP(A1413,'[2]Pop commune'!$A$4:$H$3833,5,FALSE)</f>
        <v>12.32525782000824</v>
      </c>
      <c r="D1413" s="83">
        <f t="shared" ref="D1413:D1476" si="45">E1413/Q1413</f>
        <v>3.0813144550020599</v>
      </c>
      <c r="E1413" s="83">
        <f>VLOOKUP(A1413,'[2]Pop commune'!$A$4:$G$3833,6,FALSE)</f>
        <v>3.0813144550020599</v>
      </c>
      <c r="F1413" s="83">
        <f t="shared" ref="F1413:F1476" si="46">G1413/Q1413</f>
        <v>39.999999999999922</v>
      </c>
      <c r="G1413" s="83">
        <f>VLOOKUP(A1413,'[2]Pop commune'!$A$4:$G$3833,4,FALSE)</f>
        <v>39.999999999999922</v>
      </c>
      <c r="H1413" s="64">
        <v>58</v>
      </c>
      <c r="I1413" s="122">
        <v>580000743</v>
      </c>
      <c r="J1413" s="65" t="s">
        <v>2197</v>
      </c>
      <c r="K1413" s="121"/>
      <c r="L1413" s="103" t="s">
        <v>2187</v>
      </c>
      <c r="M1413" s="101" t="s">
        <v>219</v>
      </c>
      <c r="N1413" s="65" t="s">
        <v>662</v>
      </c>
      <c r="O1413" s="64">
        <v>750825846</v>
      </c>
      <c r="P1413" s="94" t="s">
        <v>422</v>
      </c>
      <c r="Q1413" s="90">
        <v>1</v>
      </c>
      <c r="X1413" s="65" t="s">
        <v>671</v>
      </c>
      <c r="Y1413" s="65">
        <f>SUMPRODUCT(('[2]Prog 89'!$C$5:$C$10000=A1413)*'[2]Prog 89'!$E$5:$F$10000)</f>
        <v>0</v>
      </c>
      <c r="Z1413" s="65">
        <f>SUMPRODUCT(('[2]Prog 89'!$C$5:$C$10000=A1413)*'[2]Prog 89'!$G$5:$H$10000)</f>
        <v>0</v>
      </c>
    </row>
    <row r="1414" spans="1:26" ht="12.75" customHeight="1" x14ac:dyDescent="0.25">
      <c r="A1414" s="64">
        <v>58227</v>
      </c>
      <c r="B1414" s="81">
        <f>VLOOKUP(A1414,'[2]Pop commune'!$A$4:$G$3833,7,FALSE)</f>
        <v>537</v>
      </c>
      <c r="C1414" s="82">
        <f>VLOOKUP(A1414,'[2]Pop commune'!$A$4:$H$3833,5,FALSE)</f>
        <v>289</v>
      </c>
      <c r="D1414" s="83">
        <f t="shared" si="45"/>
        <v>248</v>
      </c>
      <c r="E1414" s="83">
        <f>VLOOKUP(A1414,'[2]Pop commune'!$A$4:$G$3833,6,FALSE)</f>
        <v>248</v>
      </c>
      <c r="F1414" s="83">
        <f t="shared" si="46"/>
        <v>1278</v>
      </c>
      <c r="G1414" s="83">
        <f>VLOOKUP(A1414,'[2]Pop commune'!$A$4:$G$3833,4,FALSE)</f>
        <v>1278</v>
      </c>
      <c r="H1414" s="64">
        <v>58</v>
      </c>
      <c r="I1414" s="122">
        <v>580000743</v>
      </c>
      <c r="J1414" s="65" t="s">
        <v>2198</v>
      </c>
      <c r="K1414" s="121"/>
      <c r="L1414" s="103" t="s">
        <v>2183</v>
      </c>
      <c r="M1414" s="101" t="s">
        <v>219</v>
      </c>
      <c r="N1414" s="65" t="s">
        <v>662</v>
      </c>
      <c r="O1414" s="64">
        <v>750825846</v>
      </c>
      <c r="P1414" s="94" t="s">
        <v>422</v>
      </c>
      <c r="Q1414" s="90">
        <v>1</v>
      </c>
      <c r="X1414" s="65" t="s">
        <v>671</v>
      </c>
      <c r="Y1414" s="65">
        <f>SUMPRODUCT(('[2]Prog 89'!$C$5:$C$10000=A1414)*'[2]Prog 89'!$E$5:$F$10000)</f>
        <v>0</v>
      </c>
      <c r="Z1414" s="65">
        <f>SUMPRODUCT(('[2]Prog 89'!$C$5:$C$10000=A1414)*'[2]Prog 89'!$G$5:$H$10000)</f>
        <v>0</v>
      </c>
    </row>
    <row r="1415" spans="1:26" ht="12.75" customHeight="1" x14ac:dyDescent="0.25">
      <c r="A1415" s="64">
        <v>58263</v>
      </c>
      <c r="B1415" s="81">
        <f>VLOOKUP(A1415,'[2]Pop commune'!$A$4:$G$3833,7,FALSE)</f>
        <v>59.889447236180779</v>
      </c>
      <c r="C1415" s="82">
        <f>VLOOKUP(A1415,'[2]Pop commune'!$A$4:$H$3833,5,FALSE)</f>
        <v>38.572864321607959</v>
      </c>
      <c r="D1415" s="83">
        <f t="shared" si="45"/>
        <v>21.31658291457282</v>
      </c>
      <c r="E1415" s="83">
        <f>VLOOKUP(A1415,'[2]Pop commune'!$A$4:$G$3833,6,FALSE)</f>
        <v>21.31658291457282</v>
      </c>
      <c r="F1415" s="83">
        <f t="shared" si="46"/>
        <v>202</v>
      </c>
      <c r="G1415" s="83">
        <f>VLOOKUP(A1415,'[2]Pop commune'!$A$4:$G$3833,4,FALSE)</f>
        <v>202</v>
      </c>
      <c r="H1415" s="64">
        <v>58</v>
      </c>
      <c r="I1415" s="122">
        <v>580000743</v>
      </c>
      <c r="J1415" s="65" t="s">
        <v>2199</v>
      </c>
      <c r="K1415" s="121"/>
      <c r="L1415" s="103" t="s">
        <v>2187</v>
      </c>
      <c r="M1415" s="101" t="s">
        <v>219</v>
      </c>
      <c r="N1415" s="65" t="s">
        <v>662</v>
      </c>
      <c r="O1415" s="64">
        <v>750825846</v>
      </c>
      <c r="P1415" s="94" t="s">
        <v>422</v>
      </c>
      <c r="Q1415" s="90">
        <v>1</v>
      </c>
      <c r="X1415" s="65" t="s">
        <v>671</v>
      </c>
      <c r="Y1415" s="65">
        <f>SUMPRODUCT(('[2]Prog 89'!$C$5:$C$10000=A1415)*'[2]Prog 89'!$E$5:$F$10000)</f>
        <v>0</v>
      </c>
      <c r="Z1415" s="65">
        <f>SUMPRODUCT(('[2]Prog 89'!$C$5:$C$10000=A1415)*'[2]Prog 89'!$G$5:$H$10000)</f>
        <v>0</v>
      </c>
    </row>
    <row r="1416" spans="1:26" ht="12.75" customHeight="1" x14ac:dyDescent="0.25">
      <c r="A1416" s="64">
        <v>58270</v>
      </c>
      <c r="B1416" s="81">
        <f>VLOOKUP(A1416,'[2]Pop commune'!$A$4:$G$3833,7,FALSE)</f>
        <v>122.64244186046511</v>
      </c>
      <c r="C1416" s="82">
        <f>VLOOKUP(A1416,'[2]Pop commune'!$A$4:$H$3833,5,FALSE)</f>
        <v>87.744186046511629</v>
      </c>
      <c r="D1416" s="83">
        <f t="shared" si="45"/>
        <v>34.89825581395349</v>
      </c>
      <c r="E1416" s="83">
        <f>VLOOKUP(A1416,'[2]Pop commune'!$A$4:$G$3833,6,FALSE)</f>
        <v>34.89825581395349</v>
      </c>
      <c r="F1416" s="83">
        <f t="shared" si="46"/>
        <v>343</v>
      </c>
      <c r="G1416" s="83">
        <f>VLOOKUP(A1416,'[2]Pop commune'!$A$4:$G$3833,4,FALSE)</f>
        <v>343</v>
      </c>
      <c r="H1416" s="64">
        <v>58</v>
      </c>
      <c r="I1416" s="122">
        <v>580000743</v>
      </c>
      <c r="J1416" s="65" t="s">
        <v>2200</v>
      </c>
      <c r="K1416" s="121"/>
      <c r="L1416" s="103" t="s">
        <v>2183</v>
      </c>
      <c r="M1416" s="101" t="s">
        <v>219</v>
      </c>
      <c r="N1416" s="65" t="s">
        <v>662</v>
      </c>
      <c r="O1416" s="64">
        <v>750825846</v>
      </c>
      <c r="P1416" s="94" t="s">
        <v>422</v>
      </c>
      <c r="Q1416" s="90">
        <v>1</v>
      </c>
      <c r="X1416" s="65" t="s">
        <v>671</v>
      </c>
      <c r="Y1416" s="65">
        <f>SUMPRODUCT(('[2]Prog 89'!$C$5:$C$10000=A1416)*'[2]Prog 89'!$E$5:$F$10000)</f>
        <v>0</v>
      </c>
      <c r="Z1416" s="65">
        <f>SUMPRODUCT(('[2]Prog 89'!$C$5:$C$10000=A1416)*'[2]Prog 89'!$G$5:$H$10000)</f>
        <v>0</v>
      </c>
    </row>
    <row r="1417" spans="1:26" ht="12.75" customHeight="1" x14ac:dyDescent="0.25">
      <c r="A1417" s="64">
        <v>58304</v>
      </c>
      <c r="B1417" s="81">
        <f>VLOOKUP(A1417,'[2]Pop commune'!$A$4:$G$3833,7,FALSE)</f>
        <v>531.89064245134375</v>
      </c>
      <c r="C1417" s="82">
        <f>VLOOKUP(A1417,'[2]Pop commune'!$A$4:$H$3833,5,FALSE)</f>
        <v>307.60514004306776</v>
      </c>
      <c r="D1417" s="83">
        <f t="shared" si="45"/>
        <v>224.28550240827602</v>
      </c>
      <c r="E1417" s="83">
        <f>VLOOKUP(A1417,'[2]Pop commune'!$A$4:$G$3833,6,FALSE)</f>
        <v>224.28550240827602</v>
      </c>
      <c r="F1417" s="83">
        <f t="shared" si="46"/>
        <v>1264</v>
      </c>
      <c r="G1417" s="83">
        <f>VLOOKUP(A1417,'[2]Pop commune'!$A$4:$G$3833,4,FALSE)</f>
        <v>1264</v>
      </c>
      <c r="H1417" s="64">
        <v>58</v>
      </c>
      <c r="I1417" s="122">
        <v>580000743</v>
      </c>
      <c r="J1417" s="65" t="s">
        <v>2201</v>
      </c>
      <c r="K1417" s="121"/>
      <c r="L1417" s="103" t="s">
        <v>2187</v>
      </c>
      <c r="M1417" s="101" t="s">
        <v>219</v>
      </c>
      <c r="N1417" s="65" t="s">
        <v>662</v>
      </c>
      <c r="O1417" s="64">
        <v>750825846</v>
      </c>
      <c r="P1417" s="94" t="s">
        <v>422</v>
      </c>
      <c r="Q1417" s="90">
        <v>1</v>
      </c>
      <c r="X1417" s="65" t="s">
        <v>671</v>
      </c>
      <c r="Y1417" s="65">
        <f>SUMPRODUCT(('[2]Prog 89'!$C$5:$C$10000=A1417)*'[2]Prog 89'!$E$5:$F$10000)</f>
        <v>0</v>
      </c>
      <c r="Z1417" s="65">
        <f>SUMPRODUCT(('[2]Prog 89'!$C$5:$C$10000=A1417)*'[2]Prog 89'!$G$5:$H$10000)</f>
        <v>0</v>
      </c>
    </row>
    <row r="1418" spans="1:26" ht="12.75" customHeight="1" x14ac:dyDescent="0.25">
      <c r="A1418" s="64">
        <v>58310</v>
      </c>
      <c r="B1418" s="81">
        <f>VLOOKUP(A1418,'[2]Pop commune'!$A$4:$G$3833,7,FALSE)</f>
        <v>17</v>
      </c>
      <c r="C1418" s="82">
        <f>VLOOKUP(A1418,'[2]Pop commune'!$A$4:$H$3833,5,FALSE)</f>
        <v>9</v>
      </c>
      <c r="D1418" s="83">
        <f t="shared" si="45"/>
        <v>8</v>
      </c>
      <c r="E1418" s="83">
        <f>VLOOKUP(A1418,'[2]Pop commune'!$A$4:$G$3833,6,FALSE)</f>
        <v>8</v>
      </c>
      <c r="F1418" s="83">
        <f t="shared" si="46"/>
        <v>52</v>
      </c>
      <c r="G1418" s="83">
        <f>VLOOKUP(A1418,'[2]Pop commune'!$A$4:$G$3833,4,FALSE)</f>
        <v>52</v>
      </c>
      <c r="H1418" s="64">
        <v>58</v>
      </c>
      <c r="I1418" s="122">
        <v>580000743</v>
      </c>
      <c r="J1418" s="65" t="s">
        <v>2202</v>
      </c>
      <c r="K1418" s="121"/>
      <c r="L1418" s="103" t="s">
        <v>2187</v>
      </c>
      <c r="M1418" s="101" t="s">
        <v>219</v>
      </c>
      <c r="N1418" s="65" t="s">
        <v>662</v>
      </c>
      <c r="O1418" s="64">
        <v>750825846</v>
      </c>
      <c r="P1418" s="94" t="s">
        <v>422</v>
      </c>
      <c r="Q1418" s="90">
        <v>1</v>
      </c>
      <c r="X1418" s="65" t="s">
        <v>671</v>
      </c>
      <c r="Y1418" s="65">
        <f>SUMPRODUCT(('[2]Prog 89'!$C$5:$C$10000=A1418)*'[2]Prog 89'!$E$5:$F$10000)</f>
        <v>0</v>
      </c>
      <c r="Z1418" s="65">
        <f>SUMPRODUCT(('[2]Prog 89'!$C$5:$C$10000=A1418)*'[2]Prog 89'!$G$5:$H$10000)</f>
        <v>0</v>
      </c>
    </row>
    <row r="1419" spans="1:26" ht="12.75" customHeight="1" x14ac:dyDescent="0.25">
      <c r="A1419" s="64">
        <v>58005</v>
      </c>
      <c r="B1419" s="81">
        <f>VLOOKUP(A1419,'[2]Pop commune'!$A$4:$G$3833,7,FALSE)</f>
        <v>87.254237288135627</v>
      </c>
      <c r="C1419" s="82">
        <f>VLOOKUP(A1419,'[2]Pop commune'!$A$4:$H$3833,5,FALSE)</f>
        <v>54.533898305084769</v>
      </c>
      <c r="D1419" s="83">
        <f t="shared" si="45"/>
        <v>32.720338983050858</v>
      </c>
      <c r="E1419" s="83">
        <f>VLOOKUP(A1419,'[2]Pop commune'!$A$4:$G$3833,6,FALSE)</f>
        <v>32.720338983050858</v>
      </c>
      <c r="F1419" s="83">
        <f t="shared" si="46"/>
        <v>234</v>
      </c>
      <c r="G1419" s="83">
        <f>VLOOKUP(A1419,'[2]Pop commune'!$A$4:$G$3833,4,FALSE)</f>
        <v>234</v>
      </c>
      <c r="H1419" s="64">
        <v>58</v>
      </c>
      <c r="I1419" s="125">
        <v>580002368</v>
      </c>
      <c r="J1419" s="65" t="s">
        <v>2203</v>
      </c>
      <c r="K1419" s="121" t="s">
        <v>4731</v>
      </c>
      <c r="L1419" s="103" t="s">
        <v>2204</v>
      </c>
      <c r="M1419" s="65" t="s">
        <v>2205</v>
      </c>
      <c r="N1419" s="65" t="s">
        <v>662</v>
      </c>
      <c r="O1419" s="64">
        <v>750721334</v>
      </c>
      <c r="P1419" s="65" t="s">
        <v>2206</v>
      </c>
      <c r="Q1419" s="90">
        <v>1</v>
      </c>
      <c r="R1419" s="65">
        <v>111</v>
      </c>
      <c r="S1419" s="65">
        <v>12</v>
      </c>
      <c r="T1419" s="65">
        <v>5</v>
      </c>
      <c r="U1419" s="65">
        <v>1</v>
      </c>
      <c r="V1419" s="65">
        <v>30</v>
      </c>
      <c r="W1419" s="65">
        <v>30</v>
      </c>
      <c r="X1419" s="65" t="s">
        <v>733</v>
      </c>
      <c r="Y1419" s="65">
        <f>SUMPRODUCT(('[2]Prog 89'!$C$5:$C$10000=A1419)*'[2]Prog 89'!$E$5:$F$10000)</f>
        <v>0</v>
      </c>
      <c r="Z1419" s="65">
        <f>SUMPRODUCT(('[2]Prog 89'!$C$5:$C$10000=A1419)*'[2]Prog 89'!$G$5:$H$10000)</f>
        <v>0</v>
      </c>
    </row>
    <row r="1420" spans="1:26" ht="12.75" customHeight="1" x14ac:dyDescent="0.25">
      <c r="A1420" s="64">
        <v>58008</v>
      </c>
      <c r="B1420" s="81">
        <f>VLOOKUP(A1420,'[2]Pop commune'!$A$4:$G$3833,7,FALSE)</f>
        <v>46.939226519337019</v>
      </c>
      <c r="C1420" s="82">
        <f>VLOOKUP(A1420,'[2]Pop commune'!$A$4:$H$3833,5,FALSE)</f>
        <v>30.314917127071823</v>
      </c>
      <c r="D1420" s="83">
        <f t="shared" si="45"/>
        <v>16.624309392265197</v>
      </c>
      <c r="E1420" s="83">
        <f>VLOOKUP(A1420,'[2]Pop commune'!$A$4:$G$3833,6,FALSE)</f>
        <v>16.624309392265197</v>
      </c>
      <c r="F1420" s="83">
        <f t="shared" si="46"/>
        <v>177</v>
      </c>
      <c r="G1420" s="83">
        <f>VLOOKUP(A1420,'[2]Pop commune'!$A$4:$G$3833,4,FALSE)</f>
        <v>177</v>
      </c>
      <c r="H1420" s="64">
        <v>58</v>
      </c>
      <c r="I1420" s="125">
        <v>580004851</v>
      </c>
      <c r="J1420" s="65" t="s">
        <v>2207</v>
      </c>
      <c r="K1420" s="121" t="s">
        <v>4830</v>
      </c>
      <c r="L1420" s="103" t="s">
        <v>2208</v>
      </c>
      <c r="M1420" s="65" t="s">
        <v>2209</v>
      </c>
      <c r="N1420" s="65" t="s">
        <v>662</v>
      </c>
      <c r="O1420" s="64">
        <v>750721334</v>
      </c>
      <c r="P1420" s="65" t="s">
        <v>2206</v>
      </c>
      <c r="Q1420" s="90">
        <v>1</v>
      </c>
      <c r="S1420" s="65">
        <v>23</v>
      </c>
      <c r="U1420" s="65">
        <v>1</v>
      </c>
      <c r="X1420" s="65" t="s">
        <v>733</v>
      </c>
      <c r="Y1420" s="65">
        <f>SUMPRODUCT(('[2]Prog 89'!$C$5:$C$10000=A1420)*'[2]Prog 89'!$E$5:$F$10000)</f>
        <v>0</v>
      </c>
      <c r="Z1420" s="65">
        <f>SUMPRODUCT(('[2]Prog 89'!$C$5:$C$10000=A1420)*'[2]Prog 89'!$G$5:$H$10000)</f>
        <v>0</v>
      </c>
    </row>
    <row r="1421" spans="1:26" ht="12.75" customHeight="1" x14ac:dyDescent="0.25">
      <c r="A1421" s="64">
        <v>58006</v>
      </c>
      <c r="B1421" s="81">
        <f>VLOOKUP(A1421,'[2]Pop commune'!$A$4:$G$3833,7,FALSE)</f>
        <v>104.80078125</v>
      </c>
      <c r="C1421" s="82">
        <f>VLOOKUP(A1421,'[2]Pop commune'!$A$4:$H$3833,5,FALSE)</f>
        <v>62.45703125</v>
      </c>
      <c r="D1421" s="83">
        <f t="shared" si="45"/>
        <v>42.34375</v>
      </c>
      <c r="E1421" s="83">
        <f>VLOOKUP(A1421,'[2]Pop commune'!$A$4:$G$3833,6,FALSE)</f>
        <v>42.34375</v>
      </c>
      <c r="F1421" s="83">
        <f t="shared" si="46"/>
        <v>271</v>
      </c>
      <c r="G1421" s="83">
        <f>VLOOKUP(A1421,'[2]Pop commune'!$A$4:$G$3833,4,FALSE)</f>
        <v>271</v>
      </c>
      <c r="H1421" s="64">
        <v>58</v>
      </c>
      <c r="I1421" s="125">
        <v>580004844</v>
      </c>
      <c r="J1421" s="65" t="s">
        <v>2210</v>
      </c>
      <c r="K1421" s="121" t="s">
        <v>4730</v>
      </c>
      <c r="L1421" s="103" t="s">
        <v>1665</v>
      </c>
      <c r="M1421" s="65" t="s">
        <v>2211</v>
      </c>
      <c r="N1421" s="65" t="s">
        <v>662</v>
      </c>
      <c r="O1421" s="64">
        <v>750721334</v>
      </c>
      <c r="P1421" s="65" t="s">
        <v>2206</v>
      </c>
      <c r="Q1421" s="90">
        <v>1</v>
      </c>
      <c r="S1421" s="65">
        <v>24</v>
      </c>
      <c r="U1421" s="65">
        <v>1</v>
      </c>
      <c r="X1421" s="65" t="s">
        <v>733</v>
      </c>
      <c r="Y1421" s="65">
        <f>SUMPRODUCT(('[2]Prog 89'!$C$5:$C$10000=A1421)*'[2]Prog 89'!$E$5:$F$10000)</f>
        <v>0</v>
      </c>
      <c r="Z1421" s="65">
        <f>SUMPRODUCT(('[2]Prog 89'!$C$5:$C$10000=A1421)*'[2]Prog 89'!$G$5:$H$10000)</f>
        <v>0</v>
      </c>
    </row>
    <row r="1422" spans="1:26" ht="12.75" customHeight="1" x14ac:dyDescent="0.25">
      <c r="A1422" s="64">
        <v>58019</v>
      </c>
      <c r="B1422" s="81">
        <f>VLOOKUP(A1422,'[2]Pop commune'!$A$4:$G$3833,7,FALSE)</f>
        <v>38.57142857142852</v>
      </c>
      <c r="C1422" s="82">
        <f>VLOOKUP(A1422,'[2]Pop commune'!$A$4:$H$3833,5,FALSE)</f>
        <v>21.428571428571399</v>
      </c>
      <c r="D1422" s="83">
        <f t="shared" si="45"/>
        <v>17.142857142857121</v>
      </c>
      <c r="E1422" s="83">
        <f>VLOOKUP(A1422,'[2]Pop commune'!$A$4:$G$3833,6,FALSE)</f>
        <v>17.142857142857121</v>
      </c>
      <c r="F1422" s="83">
        <f t="shared" si="46"/>
        <v>89.999999999999886</v>
      </c>
      <c r="G1422" s="83">
        <f>VLOOKUP(A1422,'[2]Pop commune'!$A$4:$G$3833,4,FALSE)</f>
        <v>89.999999999999886</v>
      </c>
      <c r="H1422" s="64">
        <v>58</v>
      </c>
      <c r="I1422" s="125">
        <v>580000826</v>
      </c>
      <c r="J1422" s="65" t="s">
        <v>2212</v>
      </c>
      <c r="K1422" s="121" t="s">
        <v>4728</v>
      </c>
      <c r="L1422" s="103" t="s">
        <v>2213</v>
      </c>
      <c r="M1422" s="65" t="s">
        <v>2214</v>
      </c>
      <c r="N1422" s="65" t="s">
        <v>662</v>
      </c>
      <c r="O1422" s="64">
        <v>750721334</v>
      </c>
      <c r="P1422" s="65" t="s">
        <v>2206</v>
      </c>
      <c r="Q1422" s="90">
        <v>1</v>
      </c>
      <c r="S1422" s="65">
        <v>26</v>
      </c>
      <c r="U1422" s="65">
        <v>1</v>
      </c>
      <c r="X1422" s="65" t="s">
        <v>733</v>
      </c>
      <c r="Y1422" s="65">
        <f>SUMPRODUCT(('[2]Prog 89'!$C$5:$C$10000=A1422)*'[2]Prog 89'!$E$5:$F$10000)</f>
        <v>0</v>
      </c>
      <c r="Z1422" s="65">
        <f>SUMPRODUCT(('[2]Prog 89'!$C$5:$C$10000=A1422)*'[2]Prog 89'!$G$5:$H$10000)</f>
        <v>0</v>
      </c>
    </row>
    <row r="1423" spans="1:26" ht="12.75" customHeight="1" x14ac:dyDescent="0.25">
      <c r="A1423" s="64">
        <v>58003</v>
      </c>
      <c r="B1423" s="81">
        <f>VLOOKUP(A1423,'[2]Pop commune'!$A$4:$G$3833,7,FALSE)</f>
        <v>258.61331220285308</v>
      </c>
      <c r="C1423" s="82">
        <f>VLOOKUP(A1423,'[2]Pop commune'!$A$4:$H$3833,5,FALSE)</f>
        <v>155.37242472266271</v>
      </c>
      <c r="D1423" s="83">
        <f t="shared" si="45"/>
        <v>103.24088748019035</v>
      </c>
      <c r="E1423" s="83">
        <f>VLOOKUP(A1423,'[2]Pop commune'!$A$4:$G$3833,6,FALSE)</f>
        <v>103.24088748019035</v>
      </c>
      <c r="F1423" s="83">
        <f t="shared" si="46"/>
        <v>645.00000000000114</v>
      </c>
      <c r="G1423" s="83">
        <f>VLOOKUP(A1423,'[2]Pop commune'!$A$4:$G$3833,4,FALSE)</f>
        <v>645.00000000000114</v>
      </c>
      <c r="H1423" s="64">
        <v>58</v>
      </c>
      <c r="I1423" s="125">
        <v>580972222</v>
      </c>
      <c r="J1423" s="65" t="s">
        <v>2215</v>
      </c>
      <c r="K1423" s="121" t="s">
        <v>4729</v>
      </c>
      <c r="L1423" s="103" t="s">
        <v>2216</v>
      </c>
      <c r="M1423" s="65" t="s">
        <v>2217</v>
      </c>
      <c r="N1423" s="65" t="s">
        <v>662</v>
      </c>
      <c r="O1423" s="64">
        <v>750721334</v>
      </c>
      <c r="P1423" s="65" t="s">
        <v>2206</v>
      </c>
      <c r="Q1423" s="90">
        <v>1</v>
      </c>
      <c r="S1423" s="65">
        <v>26</v>
      </c>
      <c r="U1423" s="65">
        <v>1</v>
      </c>
      <c r="X1423" s="65" t="s">
        <v>733</v>
      </c>
      <c r="Y1423" s="65">
        <f>SUMPRODUCT(('[2]Prog 89'!$C$5:$C$10000=A1423)*'[2]Prog 89'!$E$5:$F$10000)</f>
        <v>0</v>
      </c>
      <c r="Z1423" s="65">
        <f>SUMPRODUCT(('[2]Prog 89'!$C$5:$C$10000=A1423)*'[2]Prog 89'!$G$5:$H$10000)</f>
        <v>0</v>
      </c>
    </row>
    <row r="1424" spans="1:26" ht="12.75" customHeight="1" x14ac:dyDescent="0.25">
      <c r="A1424" s="64">
        <v>89003</v>
      </c>
      <c r="B1424" s="81">
        <f>VLOOKUP(A1424,'[2]Pop commune'!$A$4:$G$3833,7,FALSE)</f>
        <v>543.18178677267701</v>
      </c>
      <c r="C1424" s="82">
        <f>VLOOKUP(A1424,'[2]Pop commune'!$A$4:$H$3833,5,FALSE)</f>
        <v>274.43429940364348</v>
      </c>
      <c r="D1424" s="83">
        <f t="shared" si="45"/>
        <v>268.74748736903348</v>
      </c>
      <c r="E1424" s="83">
        <f>VLOOKUP(A1424,'[2]Pop commune'!$A$4:$G$3833,6,FALSE)</f>
        <v>268.74748736903348</v>
      </c>
      <c r="F1424" s="83">
        <f t="shared" si="46"/>
        <v>1399</v>
      </c>
      <c r="G1424" s="83">
        <f>VLOOKUP(A1424,'[2]Pop commune'!$A$4:$G$3833,4,FALSE)</f>
        <v>1399</v>
      </c>
      <c r="H1424" s="64">
        <v>89</v>
      </c>
      <c r="I1424" s="122">
        <v>890973175</v>
      </c>
      <c r="J1424" s="65" t="s">
        <v>2218</v>
      </c>
      <c r="K1424" s="121" t="s">
        <v>4775</v>
      </c>
      <c r="L1424" s="103" t="s">
        <v>2060</v>
      </c>
      <c r="M1424" s="101" t="s">
        <v>218</v>
      </c>
      <c r="N1424" s="65" t="s">
        <v>662</v>
      </c>
      <c r="O1424" s="64">
        <v>750721334</v>
      </c>
      <c r="P1424" s="94" t="s">
        <v>2206</v>
      </c>
      <c r="Q1424" s="90">
        <v>1</v>
      </c>
      <c r="R1424" s="65">
        <v>61</v>
      </c>
      <c r="S1424" s="65">
        <v>61</v>
      </c>
      <c r="T1424" s="65">
        <v>5</v>
      </c>
      <c r="U1424" s="65">
        <v>5</v>
      </c>
      <c r="X1424" s="65" t="s">
        <v>671</v>
      </c>
      <c r="Y1424" s="65">
        <f>SUMPRODUCT(('[2]Prog 89'!$C$5:$C$10000=A1424)*'[2]Prog 89'!$E$5:$F$10000)</f>
        <v>5</v>
      </c>
      <c r="Z1424" s="65">
        <f>SUMPRODUCT(('[2]Prog 89'!$C$5:$C$10000=A1424)*'[2]Prog 89'!$G$5:$H$10000)</f>
        <v>20</v>
      </c>
    </row>
    <row r="1425" spans="1:26" ht="12.75" customHeight="1" x14ac:dyDescent="0.25">
      <c r="A1425" s="64">
        <v>58015</v>
      </c>
      <c r="B1425" s="81">
        <f>VLOOKUP(A1425,'[2]Pop commune'!$A$4:$G$3833,7,FALSE)</f>
        <v>55.569230769230749</v>
      </c>
      <c r="C1425" s="82">
        <f>VLOOKUP(A1425,'[2]Pop commune'!$A$4:$H$3833,5,FALSE)</f>
        <v>29.769230769230759</v>
      </c>
      <c r="D1425" s="83">
        <f t="shared" si="45"/>
        <v>25.79999999999999</v>
      </c>
      <c r="E1425" s="83">
        <f>VLOOKUP(A1425,'[2]Pop commune'!$A$4:$G$3833,6,FALSE)</f>
        <v>25.79999999999999</v>
      </c>
      <c r="F1425" s="83">
        <f t="shared" si="46"/>
        <v>129</v>
      </c>
      <c r="G1425" s="83">
        <f>VLOOKUP(A1425,'[2]Pop commune'!$A$4:$G$3833,4,FALSE)</f>
        <v>129</v>
      </c>
      <c r="H1425" s="64">
        <v>58</v>
      </c>
      <c r="I1425" s="125">
        <v>580004851</v>
      </c>
      <c r="J1425" s="65" t="s">
        <v>2219</v>
      </c>
      <c r="K1425" s="121"/>
      <c r="L1425" s="103" t="s">
        <v>2220</v>
      </c>
      <c r="M1425" s="65" t="s">
        <v>2209</v>
      </c>
      <c r="N1425" s="65" t="s">
        <v>662</v>
      </c>
      <c r="O1425" s="64">
        <v>750721334</v>
      </c>
      <c r="P1425" s="65" t="s">
        <v>2206</v>
      </c>
      <c r="Q1425" s="90">
        <v>1</v>
      </c>
      <c r="X1425" s="65" t="s">
        <v>733</v>
      </c>
      <c r="Y1425" s="65">
        <f>SUMPRODUCT(('[2]Prog 89'!$C$5:$C$10000=A1425)*'[2]Prog 89'!$E$5:$F$10000)</f>
        <v>0</v>
      </c>
      <c r="Z1425" s="65">
        <f>SUMPRODUCT(('[2]Prog 89'!$C$5:$C$10000=A1425)*'[2]Prog 89'!$G$5:$H$10000)</f>
        <v>0</v>
      </c>
    </row>
    <row r="1426" spans="1:26" ht="12.75" customHeight="1" x14ac:dyDescent="0.25">
      <c r="A1426" s="64">
        <v>58018</v>
      </c>
      <c r="B1426" s="81">
        <f>VLOOKUP(A1426,'[2]Pop commune'!$A$4:$G$3833,7,FALSE)</f>
        <v>18</v>
      </c>
      <c r="C1426" s="82">
        <f>VLOOKUP(A1426,'[2]Pop commune'!$A$4:$H$3833,5,FALSE)</f>
        <v>11</v>
      </c>
      <c r="D1426" s="83">
        <f t="shared" si="45"/>
        <v>7</v>
      </c>
      <c r="E1426" s="83">
        <f>VLOOKUP(A1426,'[2]Pop commune'!$A$4:$G$3833,6,FALSE)</f>
        <v>7</v>
      </c>
      <c r="F1426" s="83">
        <f t="shared" si="46"/>
        <v>38</v>
      </c>
      <c r="G1426" s="83">
        <f>VLOOKUP(A1426,'[2]Pop commune'!$A$4:$G$3833,4,FALSE)</f>
        <v>38</v>
      </c>
      <c r="H1426" s="64">
        <v>58</v>
      </c>
      <c r="I1426" s="125">
        <v>580004851</v>
      </c>
      <c r="J1426" s="65" t="s">
        <v>2221</v>
      </c>
      <c r="K1426" s="121"/>
      <c r="L1426" s="103" t="s">
        <v>2220</v>
      </c>
      <c r="M1426" s="65" t="s">
        <v>2209</v>
      </c>
      <c r="N1426" s="65" t="s">
        <v>662</v>
      </c>
      <c r="O1426" s="64">
        <v>750721334</v>
      </c>
      <c r="P1426" s="65" t="s">
        <v>2206</v>
      </c>
      <c r="Q1426" s="90">
        <v>1</v>
      </c>
      <c r="X1426" s="65" t="s">
        <v>733</v>
      </c>
      <c r="Y1426" s="65">
        <f>SUMPRODUCT(('[2]Prog 89'!$C$5:$C$10000=A1426)*'[2]Prog 89'!$E$5:$F$10000)</f>
        <v>0</v>
      </c>
      <c r="Z1426" s="65">
        <f>SUMPRODUCT(('[2]Prog 89'!$C$5:$C$10000=A1426)*'[2]Prog 89'!$G$5:$H$10000)</f>
        <v>0</v>
      </c>
    </row>
    <row r="1427" spans="1:26" ht="12.75" customHeight="1" x14ac:dyDescent="0.25">
      <c r="A1427" s="64">
        <v>58026</v>
      </c>
      <c r="B1427" s="81">
        <f>VLOOKUP(A1427,'[2]Pop commune'!$A$4:$G$3833,7,FALSE)</f>
        <v>17</v>
      </c>
      <c r="C1427" s="82">
        <f>VLOOKUP(A1427,'[2]Pop commune'!$A$4:$H$3833,5,FALSE)</f>
        <v>11</v>
      </c>
      <c r="D1427" s="83">
        <f t="shared" si="45"/>
        <v>6</v>
      </c>
      <c r="E1427" s="83">
        <f>VLOOKUP(A1427,'[2]Pop commune'!$A$4:$G$3833,6,FALSE)</f>
        <v>6</v>
      </c>
      <c r="F1427" s="83">
        <f t="shared" si="46"/>
        <v>31</v>
      </c>
      <c r="G1427" s="83">
        <f>VLOOKUP(A1427,'[2]Pop commune'!$A$4:$G$3833,4,FALSE)</f>
        <v>31</v>
      </c>
      <c r="H1427" s="64">
        <v>58</v>
      </c>
      <c r="I1427" s="125">
        <v>580004851</v>
      </c>
      <c r="J1427" s="65" t="s">
        <v>2222</v>
      </c>
      <c r="K1427" s="121"/>
      <c r="L1427" s="103" t="s">
        <v>2220</v>
      </c>
      <c r="M1427" s="65" t="s">
        <v>2209</v>
      </c>
      <c r="N1427" s="65" t="s">
        <v>662</v>
      </c>
      <c r="O1427" s="64">
        <v>750721334</v>
      </c>
      <c r="P1427" s="65" t="s">
        <v>2206</v>
      </c>
      <c r="Q1427" s="90">
        <v>1</v>
      </c>
      <c r="X1427" s="65" t="s">
        <v>733</v>
      </c>
      <c r="Y1427" s="65">
        <f>SUMPRODUCT(('[2]Prog 89'!$C$5:$C$10000=A1427)*'[2]Prog 89'!$E$5:$F$10000)</f>
        <v>0</v>
      </c>
      <c r="Z1427" s="65">
        <f>SUMPRODUCT(('[2]Prog 89'!$C$5:$C$10000=A1427)*'[2]Prog 89'!$G$5:$H$10000)</f>
        <v>0</v>
      </c>
    </row>
    <row r="1428" spans="1:26" ht="12.75" customHeight="1" x14ac:dyDescent="0.25">
      <c r="A1428" s="64">
        <v>58029</v>
      </c>
      <c r="B1428" s="81">
        <f>VLOOKUP(A1428,'[2]Pop commune'!$A$4:$G$3833,7,FALSE)</f>
        <v>37.88235294117645</v>
      </c>
      <c r="C1428" s="82">
        <f>VLOOKUP(A1428,'[2]Pop commune'!$A$4:$H$3833,5,FALSE)</f>
        <v>22.729411764705869</v>
      </c>
      <c r="D1428" s="83">
        <f t="shared" si="45"/>
        <v>15.152941176470581</v>
      </c>
      <c r="E1428" s="83">
        <f>VLOOKUP(A1428,'[2]Pop commune'!$A$4:$G$3833,6,FALSE)</f>
        <v>15.152941176470581</v>
      </c>
      <c r="F1428" s="83">
        <f t="shared" si="46"/>
        <v>91.999999999999943</v>
      </c>
      <c r="G1428" s="83">
        <f>VLOOKUP(A1428,'[2]Pop commune'!$A$4:$G$3833,4,FALSE)</f>
        <v>91.999999999999943</v>
      </c>
      <c r="H1428" s="64">
        <v>58</v>
      </c>
      <c r="I1428" s="125">
        <v>580004851</v>
      </c>
      <c r="J1428" s="65" t="s">
        <v>2223</v>
      </c>
      <c r="K1428" s="121"/>
      <c r="L1428" s="103" t="s">
        <v>2220</v>
      </c>
      <c r="M1428" s="65" t="s">
        <v>2209</v>
      </c>
      <c r="N1428" s="65" t="s">
        <v>662</v>
      </c>
      <c r="O1428" s="64">
        <v>750721334</v>
      </c>
      <c r="P1428" s="65" t="s">
        <v>2206</v>
      </c>
      <c r="Q1428" s="90">
        <v>1</v>
      </c>
      <c r="X1428" s="65" t="s">
        <v>733</v>
      </c>
      <c r="Y1428" s="65">
        <f>SUMPRODUCT(('[2]Prog 89'!$C$5:$C$10000=A1428)*'[2]Prog 89'!$E$5:$F$10000)</f>
        <v>0</v>
      </c>
      <c r="Z1428" s="65">
        <f>SUMPRODUCT(('[2]Prog 89'!$C$5:$C$10000=A1428)*'[2]Prog 89'!$G$5:$H$10000)</f>
        <v>0</v>
      </c>
    </row>
    <row r="1429" spans="1:26" ht="12.75" customHeight="1" x14ac:dyDescent="0.25">
      <c r="A1429" s="64">
        <v>58041</v>
      </c>
      <c r="B1429" s="81">
        <f>VLOOKUP(A1429,'[2]Pop commune'!$A$4:$G$3833,7,FALSE)</f>
        <v>85</v>
      </c>
      <c r="C1429" s="82">
        <f>VLOOKUP(A1429,'[2]Pop commune'!$A$4:$H$3833,5,FALSE)</f>
        <v>48</v>
      </c>
      <c r="D1429" s="83">
        <f t="shared" si="45"/>
        <v>37</v>
      </c>
      <c r="E1429" s="83">
        <f>VLOOKUP(A1429,'[2]Pop commune'!$A$4:$G$3833,6,FALSE)</f>
        <v>37</v>
      </c>
      <c r="F1429" s="83">
        <f t="shared" si="46"/>
        <v>187</v>
      </c>
      <c r="G1429" s="83">
        <f>VLOOKUP(A1429,'[2]Pop commune'!$A$4:$G$3833,4,FALSE)</f>
        <v>187</v>
      </c>
      <c r="H1429" s="64">
        <v>58</v>
      </c>
      <c r="I1429" s="125">
        <v>580004851</v>
      </c>
      <c r="J1429" s="65" t="s">
        <v>2224</v>
      </c>
      <c r="K1429" s="121"/>
      <c r="L1429" s="103" t="s">
        <v>2220</v>
      </c>
      <c r="M1429" s="65" t="s">
        <v>2209</v>
      </c>
      <c r="N1429" s="65" t="s">
        <v>662</v>
      </c>
      <c r="O1429" s="64">
        <v>750721334</v>
      </c>
      <c r="P1429" s="65" t="s">
        <v>2206</v>
      </c>
      <c r="Q1429" s="90">
        <v>1</v>
      </c>
      <c r="X1429" s="65" t="s">
        <v>733</v>
      </c>
      <c r="Y1429" s="65">
        <f>SUMPRODUCT(('[2]Prog 89'!$C$5:$C$10000=A1429)*'[2]Prog 89'!$E$5:$F$10000)</f>
        <v>0</v>
      </c>
      <c r="Z1429" s="65">
        <f>SUMPRODUCT(('[2]Prog 89'!$C$5:$C$10000=A1429)*'[2]Prog 89'!$G$5:$H$10000)</f>
        <v>0</v>
      </c>
    </row>
    <row r="1430" spans="1:26" ht="12.75" customHeight="1" x14ac:dyDescent="0.25">
      <c r="A1430" s="64">
        <v>58043</v>
      </c>
      <c r="B1430" s="81">
        <f>VLOOKUP(A1430,'[2]Pop commune'!$A$4:$G$3833,7,FALSE)</f>
        <v>27.368421052631582</v>
      </c>
      <c r="C1430" s="82">
        <f>VLOOKUP(A1430,'[2]Pop commune'!$A$4:$H$3833,5,FALSE)</f>
        <v>20.070175438596493</v>
      </c>
      <c r="D1430" s="83">
        <f t="shared" si="45"/>
        <v>7.2982456140350882</v>
      </c>
      <c r="E1430" s="83">
        <f>VLOOKUP(A1430,'[2]Pop commune'!$A$4:$G$3833,6,FALSE)</f>
        <v>7.2982456140350882</v>
      </c>
      <c r="F1430" s="83">
        <f t="shared" si="46"/>
        <v>52</v>
      </c>
      <c r="G1430" s="83">
        <f>VLOOKUP(A1430,'[2]Pop commune'!$A$4:$G$3833,4,FALSE)</f>
        <v>52</v>
      </c>
      <c r="H1430" s="64">
        <v>58</v>
      </c>
      <c r="I1430" s="125">
        <v>580004851</v>
      </c>
      <c r="J1430" s="65" t="s">
        <v>2225</v>
      </c>
      <c r="K1430" s="121"/>
      <c r="L1430" s="103" t="s">
        <v>2220</v>
      </c>
      <c r="M1430" s="65" t="s">
        <v>2209</v>
      </c>
      <c r="N1430" s="65" t="s">
        <v>662</v>
      </c>
      <c r="O1430" s="64">
        <v>750721334</v>
      </c>
      <c r="P1430" s="65" t="s">
        <v>2206</v>
      </c>
      <c r="Q1430" s="90">
        <v>1</v>
      </c>
      <c r="X1430" s="65" t="s">
        <v>733</v>
      </c>
      <c r="Y1430" s="65">
        <f>SUMPRODUCT(('[2]Prog 89'!$C$5:$C$10000=A1430)*'[2]Prog 89'!$E$5:$F$10000)</f>
        <v>0</v>
      </c>
      <c r="Z1430" s="65">
        <f>SUMPRODUCT(('[2]Prog 89'!$C$5:$C$10000=A1430)*'[2]Prog 89'!$G$5:$H$10000)</f>
        <v>0</v>
      </c>
    </row>
    <row r="1431" spans="1:26" ht="12.75" customHeight="1" x14ac:dyDescent="0.25">
      <c r="A1431" s="64">
        <v>58047</v>
      </c>
      <c r="B1431" s="81">
        <f>VLOOKUP(A1431,'[2]Pop commune'!$A$4:$G$3833,7,FALSE)</f>
        <v>215.08073188372305</v>
      </c>
      <c r="C1431" s="82">
        <f>VLOOKUP(A1431,'[2]Pop commune'!$A$4:$H$3833,5,FALSE)</f>
        <v>133.67166981558489</v>
      </c>
      <c r="D1431" s="83">
        <f t="shared" si="45"/>
        <v>81.409062068138169</v>
      </c>
      <c r="E1431" s="83">
        <f>VLOOKUP(A1431,'[2]Pop commune'!$A$4:$G$3833,6,FALSE)</f>
        <v>81.409062068138169</v>
      </c>
      <c r="F1431" s="83">
        <f t="shared" si="46"/>
        <v>599.00000000000182</v>
      </c>
      <c r="G1431" s="83">
        <f>VLOOKUP(A1431,'[2]Pop commune'!$A$4:$G$3833,4,FALSE)</f>
        <v>599.00000000000182</v>
      </c>
      <c r="H1431" s="64">
        <v>58</v>
      </c>
      <c r="I1431" s="125">
        <v>580004851</v>
      </c>
      <c r="J1431" s="65" t="s">
        <v>2226</v>
      </c>
      <c r="K1431" s="121"/>
      <c r="L1431" s="103" t="s">
        <v>2208</v>
      </c>
      <c r="M1431" s="65" t="s">
        <v>2209</v>
      </c>
      <c r="N1431" s="65" t="s">
        <v>662</v>
      </c>
      <c r="O1431" s="64">
        <v>750721334</v>
      </c>
      <c r="P1431" s="65" t="s">
        <v>2206</v>
      </c>
      <c r="Q1431" s="90">
        <v>1</v>
      </c>
      <c r="X1431" s="65" t="s">
        <v>733</v>
      </c>
      <c r="Y1431" s="65">
        <f>SUMPRODUCT(('[2]Prog 89'!$C$5:$C$10000=A1431)*'[2]Prog 89'!$E$5:$F$10000)</f>
        <v>0</v>
      </c>
      <c r="Z1431" s="65">
        <f>SUMPRODUCT(('[2]Prog 89'!$C$5:$C$10000=A1431)*'[2]Prog 89'!$G$5:$H$10000)</f>
        <v>0</v>
      </c>
    </row>
    <row r="1432" spans="1:26" ht="12.75" customHeight="1" x14ac:dyDescent="0.25">
      <c r="A1432" s="64">
        <v>58050</v>
      </c>
      <c r="B1432" s="81">
        <f>VLOOKUP(A1432,'[2]Pop commune'!$A$4:$G$3833,7,FALSE)</f>
        <v>28</v>
      </c>
      <c r="C1432" s="82">
        <f>VLOOKUP(A1432,'[2]Pop commune'!$A$4:$H$3833,5,FALSE)</f>
        <v>22</v>
      </c>
      <c r="D1432" s="83">
        <f t="shared" si="45"/>
        <v>6</v>
      </c>
      <c r="E1432" s="83">
        <f>VLOOKUP(A1432,'[2]Pop commune'!$A$4:$G$3833,6,FALSE)</f>
        <v>6</v>
      </c>
      <c r="F1432" s="83">
        <f t="shared" si="46"/>
        <v>62</v>
      </c>
      <c r="G1432" s="83">
        <f>VLOOKUP(A1432,'[2]Pop commune'!$A$4:$G$3833,4,FALSE)</f>
        <v>62</v>
      </c>
      <c r="H1432" s="64">
        <v>58</v>
      </c>
      <c r="I1432" s="125">
        <v>580004851</v>
      </c>
      <c r="J1432" s="65" t="s">
        <v>2227</v>
      </c>
      <c r="K1432" s="121"/>
      <c r="L1432" s="103" t="s">
        <v>2220</v>
      </c>
      <c r="M1432" s="65" t="s">
        <v>2209</v>
      </c>
      <c r="N1432" s="65" t="s">
        <v>662</v>
      </c>
      <c r="O1432" s="64">
        <v>750721334</v>
      </c>
      <c r="P1432" s="65" t="s">
        <v>2206</v>
      </c>
      <c r="Q1432" s="90">
        <v>1</v>
      </c>
      <c r="X1432" s="65" t="s">
        <v>733</v>
      </c>
      <c r="Y1432" s="65">
        <f>SUMPRODUCT(('[2]Prog 89'!$C$5:$C$10000=A1432)*'[2]Prog 89'!$E$5:$F$10000)</f>
        <v>0</v>
      </c>
      <c r="Z1432" s="65">
        <f>SUMPRODUCT(('[2]Prog 89'!$C$5:$C$10000=A1432)*'[2]Prog 89'!$G$5:$H$10000)</f>
        <v>0</v>
      </c>
    </row>
    <row r="1433" spans="1:26" ht="12.75" customHeight="1" x14ac:dyDescent="0.25">
      <c r="A1433" s="64">
        <v>58052</v>
      </c>
      <c r="B1433" s="81">
        <f>VLOOKUP(A1433,'[2]Pop commune'!$A$4:$G$3833,7,FALSE)</f>
        <v>11</v>
      </c>
      <c r="C1433" s="82">
        <f>VLOOKUP(A1433,'[2]Pop commune'!$A$4:$H$3833,5,FALSE)</f>
        <v>8</v>
      </c>
      <c r="D1433" s="83">
        <f t="shared" si="45"/>
        <v>3</v>
      </c>
      <c r="E1433" s="83">
        <f>VLOOKUP(A1433,'[2]Pop commune'!$A$4:$G$3833,6,FALSE)</f>
        <v>3</v>
      </c>
      <c r="F1433" s="83">
        <f t="shared" si="46"/>
        <v>47</v>
      </c>
      <c r="G1433" s="83">
        <f>VLOOKUP(A1433,'[2]Pop commune'!$A$4:$G$3833,4,FALSE)</f>
        <v>47</v>
      </c>
      <c r="H1433" s="64">
        <v>58</v>
      </c>
      <c r="I1433" s="125">
        <v>580004851</v>
      </c>
      <c r="J1433" s="65" t="s">
        <v>2228</v>
      </c>
      <c r="K1433" s="121"/>
      <c r="L1433" s="103" t="s">
        <v>2220</v>
      </c>
      <c r="M1433" s="65" t="s">
        <v>2209</v>
      </c>
      <c r="N1433" s="65" t="s">
        <v>662</v>
      </c>
      <c r="O1433" s="64">
        <v>750721334</v>
      </c>
      <c r="P1433" s="65" t="s">
        <v>2206</v>
      </c>
      <c r="Q1433" s="90">
        <v>1</v>
      </c>
      <c r="X1433" s="65" t="s">
        <v>733</v>
      </c>
      <c r="Y1433" s="65">
        <f>SUMPRODUCT(('[2]Prog 89'!$C$5:$C$10000=A1433)*'[2]Prog 89'!$E$5:$F$10000)</f>
        <v>0</v>
      </c>
      <c r="Z1433" s="65">
        <f>SUMPRODUCT(('[2]Prog 89'!$C$5:$C$10000=A1433)*'[2]Prog 89'!$G$5:$H$10000)</f>
        <v>0</v>
      </c>
    </row>
    <row r="1434" spans="1:26" ht="12.75" customHeight="1" x14ac:dyDescent="0.25">
      <c r="A1434" s="64">
        <v>58069</v>
      </c>
      <c r="B1434" s="81">
        <f>VLOOKUP(A1434,'[2]Pop commune'!$A$4:$G$3833,7,FALSE)</f>
        <v>64.758027079389393</v>
      </c>
      <c r="C1434" s="82">
        <f>VLOOKUP(A1434,'[2]Pop commune'!$A$4:$H$3833,5,FALSE)</f>
        <v>44.547649903129788</v>
      </c>
      <c r="D1434" s="83">
        <f t="shared" si="45"/>
        <v>20.210377176259598</v>
      </c>
      <c r="E1434" s="83">
        <f>VLOOKUP(A1434,'[2]Pop commune'!$A$4:$G$3833,6,FALSE)</f>
        <v>20.210377176259598</v>
      </c>
      <c r="F1434" s="83">
        <f t="shared" si="46"/>
        <v>173</v>
      </c>
      <c r="G1434" s="83">
        <f>VLOOKUP(A1434,'[2]Pop commune'!$A$4:$G$3833,4,FALSE)</f>
        <v>173</v>
      </c>
      <c r="H1434" s="64">
        <v>58</v>
      </c>
      <c r="I1434" s="125">
        <v>580004851</v>
      </c>
      <c r="J1434" s="65" t="s">
        <v>2229</v>
      </c>
      <c r="K1434" s="121"/>
      <c r="L1434" s="103" t="s">
        <v>2208</v>
      </c>
      <c r="M1434" s="65" t="s">
        <v>2209</v>
      </c>
      <c r="N1434" s="65" t="s">
        <v>662</v>
      </c>
      <c r="O1434" s="64">
        <v>750721334</v>
      </c>
      <c r="P1434" s="65" t="s">
        <v>2206</v>
      </c>
      <c r="Q1434" s="90">
        <v>1</v>
      </c>
      <c r="X1434" s="65" t="s">
        <v>733</v>
      </c>
      <c r="Y1434" s="65">
        <f>SUMPRODUCT(('[2]Prog 89'!$C$5:$C$10000=A1434)*'[2]Prog 89'!$E$5:$F$10000)</f>
        <v>0</v>
      </c>
      <c r="Z1434" s="65">
        <f>SUMPRODUCT(('[2]Prog 89'!$C$5:$C$10000=A1434)*'[2]Prog 89'!$G$5:$H$10000)</f>
        <v>0</v>
      </c>
    </row>
    <row r="1435" spans="1:26" ht="12.75" customHeight="1" x14ac:dyDescent="0.25">
      <c r="A1435" s="64">
        <v>58070</v>
      </c>
      <c r="B1435" s="81">
        <f>VLOOKUP(A1435,'[2]Pop commune'!$A$4:$G$3833,7,FALSE)</f>
        <v>19.962962962962955</v>
      </c>
      <c r="C1435" s="82">
        <f>VLOOKUP(A1435,'[2]Pop commune'!$A$4:$H$3833,5,FALSE)</f>
        <v>11.796296296296291</v>
      </c>
      <c r="D1435" s="83">
        <f t="shared" si="45"/>
        <v>8.1666666666666625</v>
      </c>
      <c r="E1435" s="83">
        <f>VLOOKUP(A1435,'[2]Pop commune'!$A$4:$G$3833,6,FALSE)</f>
        <v>8.1666666666666625</v>
      </c>
      <c r="F1435" s="83">
        <f t="shared" si="46"/>
        <v>49</v>
      </c>
      <c r="G1435" s="83">
        <f>VLOOKUP(A1435,'[2]Pop commune'!$A$4:$G$3833,4,FALSE)</f>
        <v>49</v>
      </c>
      <c r="H1435" s="64">
        <v>58</v>
      </c>
      <c r="I1435" s="125">
        <v>580004851</v>
      </c>
      <c r="J1435" s="65" t="s">
        <v>1706</v>
      </c>
      <c r="K1435" s="121"/>
      <c r="L1435" s="103" t="s">
        <v>2220</v>
      </c>
      <c r="M1435" s="65" t="s">
        <v>2209</v>
      </c>
      <c r="N1435" s="65" t="s">
        <v>662</v>
      </c>
      <c r="O1435" s="64">
        <v>750721334</v>
      </c>
      <c r="P1435" s="65" t="s">
        <v>2206</v>
      </c>
      <c r="Q1435" s="90">
        <v>1</v>
      </c>
      <c r="X1435" s="65" t="s">
        <v>733</v>
      </c>
      <c r="Y1435" s="65">
        <f>SUMPRODUCT(('[2]Prog 89'!$C$5:$C$10000=A1435)*'[2]Prog 89'!$E$5:$F$10000)</f>
        <v>0</v>
      </c>
      <c r="Z1435" s="65">
        <f>SUMPRODUCT(('[2]Prog 89'!$C$5:$C$10000=A1435)*'[2]Prog 89'!$G$5:$H$10000)</f>
        <v>0</v>
      </c>
    </row>
    <row r="1436" spans="1:26" ht="12.75" customHeight="1" x14ac:dyDescent="0.25">
      <c r="A1436" s="64">
        <v>58071</v>
      </c>
      <c r="B1436" s="81">
        <f>VLOOKUP(A1436,'[2]Pop commune'!$A$4:$G$3833,7,FALSE)</f>
        <v>61.818181818181799</v>
      </c>
      <c r="C1436" s="82">
        <f>VLOOKUP(A1436,'[2]Pop commune'!$A$4:$H$3833,5,FALSE)</f>
        <v>40.181818181818173</v>
      </c>
      <c r="D1436" s="83">
        <f t="shared" si="45"/>
        <v>21.63636363636363</v>
      </c>
      <c r="E1436" s="83">
        <f>VLOOKUP(A1436,'[2]Pop commune'!$A$4:$G$3833,6,FALSE)</f>
        <v>21.63636363636363</v>
      </c>
      <c r="F1436" s="83">
        <f t="shared" si="46"/>
        <v>136</v>
      </c>
      <c r="G1436" s="83">
        <f>VLOOKUP(A1436,'[2]Pop commune'!$A$4:$G$3833,4,FALSE)</f>
        <v>136</v>
      </c>
      <c r="H1436" s="64">
        <v>58</v>
      </c>
      <c r="I1436" s="125">
        <v>580004851</v>
      </c>
      <c r="J1436" s="65" t="s">
        <v>2230</v>
      </c>
      <c r="K1436" s="121"/>
      <c r="L1436" s="103" t="s">
        <v>2220</v>
      </c>
      <c r="M1436" s="65" t="s">
        <v>2209</v>
      </c>
      <c r="N1436" s="65" t="s">
        <v>662</v>
      </c>
      <c r="O1436" s="64">
        <v>750721334</v>
      </c>
      <c r="P1436" s="65" t="s">
        <v>2206</v>
      </c>
      <c r="Q1436" s="90">
        <v>1</v>
      </c>
      <c r="X1436" s="65" t="s">
        <v>733</v>
      </c>
      <c r="Y1436" s="65">
        <f>SUMPRODUCT(('[2]Prog 89'!$C$5:$C$10000=A1436)*'[2]Prog 89'!$E$5:$F$10000)</f>
        <v>0</v>
      </c>
      <c r="Z1436" s="65">
        <f>SUMPRODUCT(('[2]Prog 89'!$C$5:$C$10000=A1436)*'[2]Prog 89'!$G$5:$H$10000)</f>
        <v>0</v>
      </c>
    </row>
    <row r="1437" spans="1:26" ht="12.75" customHeight="1" x14ac:dyDescent="0.25">
      <c r="A1437" s="64">
        <v>58075</v>
      </c>
      <c r="B1437" s="81">
        <f>VLOOKUP(A1437,'[2]Pop commune'!$A$4:$G$3833,7,FALSE)</f>
        <v>92</v>
      </c>
      <c r="C1437" s="82">
        <f>VLOOKUP(A1437,'[2]Pop commune'!$A$4:$H$3833,5,FALSE)</f>
        <v>57</v>
      </c>
      <c r="D1437" s="83">
        <f t="shared" si="45"/>
        <v>35</v>
      </c>
      <c r="E1437" s="83">
        <f>VLOOKUP(A1437,'[2]Pop commune'!$A$4:$G$3833,6,FALSE)</f>
        <v>35</v>
      </c>
      <c r="F1437" s="83">
        <f t="shared" si="46"/>
        <v>213</v>
      </c>
      <c r="G1437" s="83">
        <f>VLOOKUP(A1437,'[2]Pop commune'!$A$4:$G$3833,4,FALSE)</f>
        <v>213</v>
      </c>
      <c r="H1437" s="64">
        <v>58</v>
      </c>
      <c r="I1437" s="125">
        <v>580004851</v>
      </c>
      <c r="J1437" s="65" t="s">
        <v>2231</v>
      </c>
      <c r="K1437" s="121"/>
      <c r="L1437" s="103" t="s">
        <v>2208</v>
      </c>
      <c r="M1437" s="65" t="s">
        <v>2209</v>
      </c>
      <c r="N1437" s="65" t="s">
        <v>662</v>
      </c>
      <c r="O1437" s="64">
        <v>750721334</v>
      </c>
      <c r="P1437" s="65" t="s">
        <v>2206</v>
      </c>
      <c r="Q1437" s="90">
        <v>1</v>
      </c>
      <c r="X1437" s="65" t="s">
        <v>733</v>
      </c>
      <c r="Y1437" s="65">
        <f>SUMPRODUCT(('[2]Prog 89'!$C$5:$C$10000=A1437)*'[2]Prog 89'!$E$5:$F$10000)</f>
        <v>0</v>
      </c>
      <c r="Z1437" s="65">
        <f>SUMPRODUCT(('[2]Prog 89'!$C$5:$C$10000=A1437)*'[2]Prog 89'!$G$5:$H$10000)</f>
        <v>0</v>
      </c>
    </row>
    <row r="1438" spans="1:26" ht="12.75" customHeight="1" x14ac:dyDescent="0.25">
      <c r="A1438" s="64">
        <v>58080</v>
      </c>
      <c r="B1438" s="81">
        <f>VLOOKUP(A1438,'[2]Pop commune'!$A$4:$G$3833,7,FALSE)</f>
        <v>61.670329670329608</v>
      </c>
      <c r="C1438" s="82">
        <f>VLOOKUP(A1438,'[2]Pop commune'!$A$4:$H$3833,5,FALSE)</f>
        <v>39.428571428571388</v>
      </c>
      <c r="D1438" s="83">
        <f t="shared" si="45"/>
        <v>22.24175824175822</v>
      </c>
      <c r="E1438" s="83">
        <f>VLOOKUP(A1438,'[2]Pop commune'!$A$4:$G$3833,6,FALSE)</f>
        <v>22.24175824175822</v>
      </c>
      <c r="F1438" s="83">
        <f t="shared" si="46"/>
        <v>184</v>
      </c>
      <c r="G1438" s="83">
        <f>VLOOKUP(A1438,'[2]Pop commune'!$A$4:$G$3833,4,FALSE)</f>
        <v>184</v>
      </c>
      <c r="H1438" s="64">
        <v>58</v>
      </c>
      <c r="I1438" s="125">
        <v>580004851</v>
      </c>
      <c r="J1438" s="65" t="s">
        <v>2232</v>
      </c>
      <c r="K1438" s="121"/>
      <c r="L1438" s="103" t="s">
        <v>2208</v>
      </c>
      <c r="M1438" s="65" t="s">
        <v>2209</v>
      </c>
      <c r="N1438" s="65" t="s">
        <v>662</v>
      </c>
      <c r="O1438" s="64">
        <v>750721334</v>
      </c>
      <c r="P1438" s="65" t="s">
        <v>2206</v>
      </c>
      <c r="Q1438" s="90">
        <v>1</v>
      </c>
      <c r="X1438" s="65" t="s">
        <v>733</v>
      </c>
      <c r="Y1438" s="65">
        <f>SUMPRODUCT(('[2]Prog 89'!$C$5:$C$10000=A1438)*'[2]Prog 89'!$E$5:$F$10000)</f>
        <v>0</v>
      </c>
      <c r="Z1438" s="65">
        <f>SUMPRODUCT(('[2]Prog 89'!$C$5:$C$10000=A1438)*'[2]Prog 89'!$G$5:$H$10000)</f>
        <v>0</v>
      </c>
    </row>
    <row r="1439" spans="1:26" ht="12.75" customHeight="1" x14ac:dyDescent="0.25">
      <c r="A1439" s="64">
        <v>58083</v>
      </c>
      <c r="B1439" s="81">
        <f>VLOOKUP(A1439,'[2]Pop commune'!$A$4:$G$3833,7,FALSE)</f>
        <v>659.72934804314718</v>
      </c>
      <c r="C1439" s="82">
        <f>VLOOKUP(A1439,'[2]Pop commune'!$A$4:$H$3833,5,FALSE)</f>
        <v>315.73583403940722</v>
      </c>
      <c r="D1439" s="83">
        <f t="shared" si="45"/>
        <v>343.9935140037399</v>
      </c>
      <c r="E1439" s="83">
        <f>VLOOKUP(A1439,'[2]Pop commune'!$A$4:$G$3833,6,FALSE)</f>
        <v>343.9935140037399</v>
      </c>
      <c r="F1439" s="83">
        <f t="shared" si="46"/>
        <v>1570</v>
      </c>
      <c r="G1439" s="83">
        <f>VLOOKUP(A1439,'[2]Pop commune'!$A$4:$G$3833,4,FALSE)</f>
        <v>1570</v>
      </c>
      <c r="H1439" s="64">
        <v>58</v>
      </c>
      <c r="I1439" s="125">
        <v>580004851</v>
      </c>
      <c r="J1439" s="65" t="s">
        <v>2233</v>
      </c>
      <c r="K1439" s="121"/>
      <c r="L1439" s="103" t="s">
        <v>2208</v>
      </c>
      <c r="M1439" s="65" t="s">
        <v>2209</v>
      </c>
      <c r="N1439" s="65" t="s">
        <v>662</v>
      </c>
      <c r="O1439" s="64">
        <v>750721334</v>
      </c>
      <c r="P1439" s="65" t="s">
        <v>2206</v>
      </c>
      <c r="Q1439" s="90">
        <v>1</v>
      </c>
      <c r="X1439" s="65" t="s">
        <v>733</v>
      </c>
      <c r="Y1439" s="65">
        <f>SUMPRODUCT(('[2]Prog 89'!$C$5:$C$10000=A1439)*'[2]Prog 89'!$E$5:$F$10000)</f>
        <v>0</v>
      </c>
      <c r="Z1439" s="65">
        <f>SUMPRODUCT(('[2]Prog 89'!$C$5:$C$10000=A1439)*'[2]Prog 89'!$G$5:$H$10000)</f>
        <v>0</v>
      </c>
    </row>
    <row r="1440" spans="1:26" ht="12.75" customHeight="1" x14ac:dyDescent="0.25">
      <c r="A1440" s="64">
        <v>58084</v>
      </c>
      <c r="B1440" s="81">
        <f>VLOOKUP(A1440,'[2]Pop commune'!$A$4:$G$3833,7,FALSE)</f>
        <v>49.940594059405925</v>
      </c>
      <c r="C1440" s="82">
        <f>VLOOKUP(A1440,'[2]Pop commune'!$A$4:$H$3833,5,FALSE)</f>
        <v>33.613861386138602</v>
      </c>
      <c r="D1440" s="83">
        <f t="shared" si="45"/>
        <v>16.326732673267319</v>
      </c>
      <c r="E1440" s="83">
        <f>VLOOKUP(A1440,'[2]Pop commune'!$A$4:$G$3833,6,FALSE)</f>
        <v>16.326732673267319</v>
      </c>
      <c r="F1440" s="83">
        <f t="shared" si="46"/>
        <v>97</v>
      </c>
      <c r="G1440" s="83">
        <f>VLOOKUP(A1440,'[2]Pop commune'!$A$4:$G$3833,4,FALSE)</f>
        <v>97</v>
      </c>
      <c r="H1440" s="64">
        <v>58</v>
      </c>
      <c r="I1440" s="125">
        <v>580004851</v>
      </c>
      <c r="J1440" s="65" t="s">
        <v>2234</v>
      </c>
      <c r="K1440" s="121"/>
      <c r="L1440" s="103" t="s">
        <v>2220</v>
      </c>
      <c r="M1440" s="65" t="s">
        <v>2209</v>
      </c>
      <c r="N1440" s="65" t="s">
        <v>662</v>
      </c>
      <c r="O1440" s="64">
        <v>750721334</v>
      </c>
      <c r="P1440" s="65" t="s">
        <v>2206</v>
      </c>
      <c r="Q1440" s="90">
        <v>1</v>
      </c>
      <c r="X1440" s="65" t="s">
        <v>733</v>
      </c>
      <c r="Y1440" s="65">
        <f>SUMPRODUCT(('[2]Prog 89'!$C$5:$C$10000=A1440)*'[2]Prog 89'!$E$5:$F$10000)</f>
        <v>0</v>
      </c>
      <c r="Z1440" s="65">
        <f>SUMPRODUCT(('[2]Prog 89'!$C$5:$C$10000=A1440)*'[2]Prog 89'!$G$5:$H$10000)</f>
        <v>0</v>
      </c>
    </row>
    <row r="1441" spans="1:26" ht="12.75" customHeight="1" x14ac:dyDescent="0.25">
      <c r="A1441" s="64">
        <v>58100</v>
      </c>
      <c r="B1441" s="81">
        <f>VLOOKUP(A1441,'[2]Pop commune'!$A$4:$G$3833,7,FALSE)</f>
        <v>31.604938271604929</v>
      </c>
      <c r="C1441" s="82">
        <f>VLOOKUP(A1441,'[2]Pop commune'!$A$4:$H$3833,5,FALSE)</f>
        <v>22.716049382716044</v>
      </c>
      <c r="D1441" s="83">
        <f t="shared" si="45"/>
        <v>8.8888888888888857</v>
      </c>
      <c r="E1441" s="83">
        <f>VLOOKUP(A1441,'[2]Pop commune'!$A$4:$G$3833,6,FALSE)</f>
        <v>8.8888888888888857</v>
      </c>
      <c r="F1441" s="83">
        <f t="shared" si="46"/>
        <v>80</v>
      </c>
      <c r="G1441" s="83">
        <f>VLOOKUP(A1441,'[2]Pop commune'!$A$4:$G$3833,4,FALSE)</f>
        <v>80</v>
      </c>
      <c r="H1441" s="64">
        <v>58</v>
      </c>
      <c r="I1441" s="125">
        <v>580004851</v>
      </c>
      <c r="J1441" s="65" t="s">
        <v>2235</v>
      </c>
      <c r="K1441" s="121"/>
      <c r="L1441" s="103" t="s">
        <v>2220</v>
      </c>
      <c r="M1441" s="65" t="s">
        <v>2209</v>
      </c>
      <c r="N1441" s="65" t="s">
        <v>662</v>
      </c>
      <c r="O1441" s="64">
        <v>750721334</v>
      </c>
      <c r="P1441" s="65" t="s">
        <v>2206</v>
      </c>
      <c r="Q1441" s="90">
        <v>1</v>
      </c>
      <c r="X1441" s="65" t="s">
        <v>733</v>
      </c>
      <c r="Y1441" s="65">
        <f>SUMPRODUCT(('[2]Prog 89'!$C$5:$C$10000=A1441)*'[2]Prog 89'!$E$5:$F$10000)</f>
        <v>0</v>
      </c>
      <c r="Z1441" s="65">
        <f>SUMPRODUCT(('[2]Prog 89'!$C$5:$C$10000=A1441)*'[2]Prog 89'!$G$5:$H$10000)</f>
        <v>0</v>
      </c>
    </row>
    <row r="1442" spans="1:26" ht="12.75" customHeight="1" x14ac:dyDescent="0.25">
      <c r="A1442" s="64">
        <v>58110</v>
      </c>
      <c r="B1442" s="81">
        <f>VLOOKUP(A1442,'[2]Pop commune'!$A$4:$G$3833,7,FALSE)</f>
        <v>70.672811059907815</v>
      </c>
      <c r="C1442" s="82">
        <f>VLOOKUP(A1442,'[2]Pop commune'!$A$4:$H$3833,5,FALSE)</f>
        <v>50.764976958525331</v>
      </c>
      <c r="D1442" s="83">
        <f t="shared" si="45"/>
        <v>19.907834101382484</v>
      </c>
      <c r="E1442" s="83">
        <f>VLOOKUP(A1442,'[2]Pop commune'!$A$4:$G$3833,6,FALSE)</f>
        <v>19.907834101382484</v>
      </c>
      <c r="F1442" s="83">
        <f t="shared" si="46"/>
        <v>216</v>
      </c>
      <c r="G1442" s="83">
        <f>VLOOKUP(A1442,'[2]Pop commune'!$A$4:$G$3833,4,FALSE)</f>
        <v>216</v>
      </c>
      <c r="H1442" s="64">
        <v>58</v>
      </c>
      <c r="I1442" s="125">
        <v>580004851</v>
      </c>
      <c r="J1442" s="65" t="s">
        <v>2236</v>
      </c>
      <c r="K1442" s="121"/>
      <c r="L1442" s="103" t="s">
        <v>2208</v>
      </c>
      <c r="M1442" s="65" t="s">
        <v>2209</v>
      </c>
      <c r="N1442" s="65" t="s">
        <v>662</v>
      </c>
      <c r="O1442" s="64">
        <v>750721334</v>
      </c>
      <c r="P1442" s="65" t="s">
        <v>2206</v>
      </c>
      <c r="Q1442" s="90">
        <v>1</v>
      </c>
      <c r="X1442" s="65" t="s">
        <v>733</v>
      </c>
      <c r="Y1442" s="65">
        <f>SUMPRODUCT(('[2]Prog 89'!$C$5:$C$10000=A1442)*'[2]Prog 89'!$E$5:$F$10000)</f>
        <v>0</v>
      </c>
      <c r="Z1442" s="65">
        <f>SUMPRODUCT(('[2]Prog 89'!$C$5:$C$10000=A1442)*'[2]Prog 89'!$G$5:$H$10000)</f>
        <v>0</v>
      </c>
    </row>
    <row r="1443" spans="1:26" ht="12.75" customHeight="1" x14ac:dyDescent="0.25">
      <c r="A1443" s="64">
        <v>58123</v>
      </c>
      <c r="B1443" s="81">
        <f>VLOOKUP(A1443,'[2]Pop commune'!$A$4:$G$3833,7,FALSE)</f>
        <v>57</v>
      </c>
      <c r="C1443" s="82">
        <f>VLOOKUP(A1443,'[2]Pop commune'!$A$4:$H$3833,5,FALSE)</f>
        <v>32</v>
      </c>
      <c r="D1443" s="83">
        <f t="shared" si="45"/>
        <v>25</v>
      </c>
      <c r="E1443" s="83">
        <f>VLOOKUP(A1443,'[2]Pop commune'!$A$4:$G$3833,6,FALSE)</f>
        <v>25</v>
      </c>
      <c r="F1443" s="83">
        <f t="shared" si="46"/>
        <v>141</v>
      </c>
      <c r="G1443" s="83">
        <f>VLOOKUP(A1443,'[2]Pop commune'!$A$4:$G$3833,4,FALSE)</f>
        <v>141</v>
      </c>
      <c r="H1443" s="64">
        <v>58</v>
      </c>
      <c r="I1443" s="125">
        <v>580004851</v>
      </c>
      <c r="J1443" s="65" t="s">
        <v>2237</v>
      </c>
      <c r="K1443" s="121"/>
      <c r="L1443" s="103" t="s">
        <v>2220</v>
      </c>
      <c r="M1443" s="65" t="s">
        <v>2209</v>
      </c>
      <c r="N1443" s="65" t="s">
        <v>662</v>
      </c>
      <c r="O1443" s="64">
        <v>750721334</v>
      </c>
      <c r="P1443" s="65" t="s">
        <v>2206</v>
      </c>
      <c r="Q1443" s="90">
        <v>1</v>
      </c>
      <c r="X1443" s="65" t="s">
        <v>733</v>
      </c>
      <c r="Y1443" s="65">
        <f>SUMPRODUCT(('[2]Prog 89'!$C$5:$C$10000=A1443)*'[2]Prog 89'!$E$5:$F$10000)</f>
        <v>0</v>
      </c>
      <c r="Z1443" s="65">
        <f>SUMPRODUCT(('[2]Prog 89'!$C$5:$C$10000=A1443)*'[2]Prog 89'!$G$5:$H$10000)</f>
        <v>0</v>
      </c>
    </row>
    <row r="1444" spans="1:26" ht="12.75" customHeight="1" x14ac:dyDescent="0.25">
      <c r="A1444" s="64">
        <v>58130</v>
      </c>
      <c r="B1444" s="81">
        <f>VLOOKUP(A1444,'[2]Pop commune'!$A$4:$G$3833,7,FALSE)</f>
        <v>60.419047619047589</v>
      </c>
      <c r="C1444" s="82">
        <f>VLOOKUP(A1444,'[2]Pop commune'!$A$4:$H$3833,5,FALSE)</f>
        <v>32.685714285714269</v>
      </c>
      <c r="D1444" s="83">
        <f t="shared" si="45"/>
        <v>27.73333333333332</v>
      </c>
      <c r="E1444" s="83">
        <f>VLOOKUP(A1444,'[2]Pop commune'!$A$4:$G$3833,6,FALSE)</f>
        <v>27.73333333333332</v>
      </c>
      <c r="F1444" s="83">
        <f t="shared" si="46"/>
        <v>104</v>
      </c>
      <c r="G1444" s="83">
        <f>VLOOKUP(A1444,'[2]Pop commune'!$A$4:$G$3833,4,FALSE)</f>
        <v>104</v>
      </c>
      <c r="H1444" s="64">
        <v>58</v>
      </c>
      <c r="I1444" s="125">
        <v>580004851</v>
      </c>
      <c r="J1444" s="65" t="s">
        <v>2238</v>
      </c>
      <c r="K1444" s="121"/>
      <c r="L1444" s="103" t="s">
        <v>2220</v>
      </c>
      <c r="M1444" s="65" t="s">
        <v>2209</v>
      </c>
      <c r="N1444" s="65" t="s">
        <v>662</v>
      </c>
      <c r="O1444" s="64">
        <v>750721334</v>
      </c>
      <c r="P1444" s="65" t="s">
        <v>2206</v>
      </c>
      <c r="Q1444" s="90">
        <v>1</v>
      </c>
      <c r="X1444" s="65" t="s">
        <v>733</v>
      </c>
      <c r="Y1444" s="65">
        <f>SUMPRODUCT(('[2]Prog 89'!$C$5:$C$10000=A1444)*'[2]Prog 89'!$E$5:$F$10000)</f>
        <v>0</v>
      </c>
      <c r="Z1444" s="65">
        <f>SUMPRODUCT(('[2]Prog 89'!$C$5:$C$10000=A1444)*'[2]Prog 89'!$G$5:$H$10000)</f>
        <v>0</v>
      </c>
    </row>
    <row r="1445" spans="1:26" ht="12.75" customHeight="1" x14ac:dyDescent="0.25">
      <c r="A1445" s="64">
        <v>58132</v>
      </c>
      <c r="B1445" s="81">
        <f>VLOOKUP(A1445,'[2]Pop commune'!$A$4:$G$3833,7,FALSE)</f>
        <v>95.266983824646573</v>
      </c>
      <c r="C1445" s="82">
        <f>VLOOKUP(A1445,'[2]Pop commune'!$A$4:$H$3833,5,FALSE)</f>
        <v>58.389441698976931</v>
      </c>
      <c r="D1445" s="83">
        <f t="shared" si="45"/>
        <v>36.877542125669642</v>
      </c>
      <c r="E1445" s="83">
        <f>VLOOKUP(A1445,'[2]Pop commune'!$A$4:$G$3833,6,FALSE)</f>
        <v>36.877542125669642</v>
      </c>
      <c r="F1445" s="83">
        <f t="shared" si="46"/>
        <v>252.0000000000006</v>
      </c>
      <c r="G1445" s="83">
        <f>VLOOKUP(A1445,'[2]Pop commune'!$A$4:$G$3833,4,FALSE)</f>
        <v>252.0000000000006</v>
      </c>
      <c r="H1445" s="64">
        <v>58</v>
      </c>
      <c r="I1445" s="125">
        <v>580004851</v>
      </c>
      <c r="J1445" s="65" t="s">
        <v>2239</v>
      </c>
      <c r="K1445" s="121"/>
      <c r="L1445" s="103" t="s">
        <v>2220</v>
      </c>
      <c r="M1445" s="65" t="s">
        <v>2209</v>
      </c>
      <c r="N1445" s="65" t="s">
        <v>662</v>
      </c>
      <c r="O1445" s="64">
        <v>750721334</v>
      </c>
      <c r="P1445" s="65" t="s">
        <v>2206</v>
      </c>
      <c r="Q1445" s="90">
        <v>1</v>
      </c>
      <c r="X1445" s="65" t="s">
        <v>733</v>
      </c>
      <c r="Y1445" s="65">
        <f>SUMPRODUCT(('[2]Prog 89'!$C$5:$C$10000=A1445)*'[2]Prog 89'!$E$5:$F$10000)</f>
        <v>0</v>
      </c>
      <c r="Z1445" s="65">
        <f>SUMPRODUCT(('[2]Prog 89'!$C$5:$C$10000=A1445)*'[2]Prog 89'!$G$5:$H$10000)</f>
        <v>0</v>
      </c>
    </row>
    <row r="1446" spans="1:26" ht="12.75" customHeight="1" x14ac:dyDescent="0.25">
      <c r="A1446" s="64">
        <v>58133</v>
      </c>
      <c r="B1446" s="81">
        <f>VLOOKUP(A1446,'[2]Pop commune'!$A$4:$G$3833,7,FALSE)</f>
        <v>22.916666666666675</v>
      </c>
      <c r="C1446" s="82">
        <f>VLOOKUP(A1446,'[2]Pop commune'!$A$4:$H$3833,5,FALSE)</f>
        <v>11.916666666666671</v>
      </c>
      <c r="D1446" s="83">
        <f t="shared" si="45"/>
        <v>11.000000000000004</v>
      </c>
      <c r="E1446" s="83">
        <f>VLOOKUP(A1446,'[2]Pop commune'!$A$4:$G$3833,6,FALSE)</f>
        <v>11.000000000000004</v>
      </c>
      <c r="F1446" s="83">
        <f t="shared" si="46"/>
        <v>66</v>
      </c>
      <c r="G1446" s="83">
        <f>VLOOKUP(A1446,'[2]Pop commune'!$A$4:$G$3833,4,FALSE)</f>
        <v>66</v>
      </c>
      <c r="H1446" s="64">
        <v>58</v>
      </c>
      <c r="I1446" s="125">
        <v>580004851</v>
      </c>
      <c r="J1446" s="65" t="s">
        <v>2240</v>
      </c>
      <c r="K1446" s="121"/>
      <c r="L1446" s="103" t="s">
        <v>2220</v>
      </c>
      <c r="M1446" s="65" t="s">
        <v>2209</v>
      </c>
      <c r="N1446" s="65" t="s">
        <v>662</v>
      </c>
      <c r="O1446" s="64">
        <v>750721334</v>
      </c>
      <c r="P1446" s="65" t="s">
        <v>2206</v>
      </c>
      <c r="Q1446" s="90">
        <v>1</v>
      </c>
      <c r="X1446" s="65" t="s">
        <v>733</v>
      </c>
      <c r="Y1446" s="65">
        <f>SUMPRODUCT(('[2]Prog 89'!$C$5:$C$10000=A1446)*'[2]Prog 89'!$E$5:$F$10000)</f>
        <v>0</v>
      </c>
      <c r="Z1446" s="65">
        <f>SUMPRODUCT(('[2]Prog 89'!$C$5:$C$10000=A1446)*'[2]Prog 89'!$G$5:$H$10000)</f>
        <v>0</v>
      </c>
    </row>
    <row r="1447" spans="1:26" ht="12.75" customHeight="1" x14ac:dyDescent="0.25">
      <c r="A1447" s="64">
        <v>58153</v>
      </c>
      <c r="B1447" s="81">
        <f>VLOOKUP(A1447,'[2]Pop commune'!$A$4:$G$3833,7,FALSE)</f>
        <v>33.082191780821923</v>
      </c>
      <c r="C1447" s="82">
        <f>VLOOKUP(A1447,'[2]Pop commune'!$A$4:$H$3833,5,FALSE)</f>
        <v>27.410958904109595</v>
      </c>
      <c r="D1447" s="83">
        <f t="shared" si="45"/>
        <v>5.6712328767123301</v>
      </c>
      <c r="E1447" s="83">
        <f>VLOOKUP(A1447,'[2]Pop commune'!$A$4:$G$3833,6,FALSE)</f>
        <v>5.6712328767123301</v>
      </c>
      <c r="F1447" s="83">
        <f t="shared" si="46"/>
        <v>69</v>
      </c>
      <c r="G1447" s="83">
        <f>VLOOKUP(A1447,'[2]Pop commune'!$A$4:$G$3833,4,FALSE)</f>
        <v>69</v>
      </c>
      <c r="H1447" s="64">
        <v>58</v>
      </c>
      <c r="I1447" s="125">
        <v>580004851</v>
      </c>
      <c r="J1447" s="65" t="s">
        <v>2241</v>
      </c>
      <c r="K1447" s="121"/>
      <c r="L1447" s="103" t="s">
        <v>2208</v>
      </c>
      <c r="M1447" s="65" t="s">
        <v>2209</v>
      </c>
      <c r="N1447" s="65" t="s">
        <v>662</v>
      </c>
      <c r="O1447" s="64">
        <v>750721334</v>
      </c>
      <c r="P1447" s="65" t="s">
        <v>2206</v>
      </c>
      <c r="Q1447" s="90">
        <v>1</v>
      </c>
      <c r="X1447" s="65" t="s">
        <v>733</v>
      </c>
      <c r="Y1447" s="65">
        <f>SUMPRODUCT(('[2]Prog 89'!$C$5:$C$10000=A1447)*'[2]Prog 89'!$E$5:$F$10000)</f>
        <v>0</v>
      </c>
      <c r="Z1447" s="65">
        <f>SUMPRODUCT(('[2]Prog 89'!$C$5:$C$10000=A1447)*'[2]Prog 89'!$G$5:$H$10000)</f>
        <v>0</v>
      </c>
    </row>
    <row r="1448" spans="1:26" ht="12.75" customHeight="1" x14ac:dyDescent="0.25">
      <c r="A1448" s="64">
        <v>58159</v>
      </c>
      <c r="B1448" s="81">
        <f>VLOOKUP(A1448,'[2]Pop commune'!$A$4:$G$3833,7,FALSE)</f>
        <v>64.201101483270492</v>
      </c>
      <c r="C1448" s="82">
        <f>VLOOKUP(A1448,'[2]Pop commune'!$A$4:$H$3833,5,FALSE)</f>
        <v>37.218029845374197</v>
      </c>
      <c r="D1448" s="83">
        <f t="shared" si="45"/>
        <v>26.983071637896295</v>
      </c>
      <c r="E1448" s="83">
        <f>VLOOKUP(A1448,'[2]Pop commune'!$A$4:$G$3833,6,FALSE)</f>
        <v>26.983071637896295</v>
      </c>
      <c r="F1448" s="83">
        <f t="shared" si="46"/>
        <v>206</v>
      </c>
      <c r="G1448" s="83">
        <f>VLOOKUP(A1448,'[2]Pop commune'!$A$4:$G$3833,4,FALSE)</f>
        <v>206</v>
      </c>
      <c r="H1448" s="64">
        <v>58</v>
      </c>
      <c r="I1448" s="125">
        <v>580004851</v>
      </c>
      <c r="J1448" s="65" t="s">
        <v>2242</v>
      </c>
      <c r="K1448" s="121"/>
      <c r="L1448" s="103" t="s">
        <v>2208</v>
      </c>
      <c r="M1448" s="65" t="s">
        <v>2209</v>
      </c>
      <c r="N1448" s="65" t="s">
        <v>662</v>
      </c>
      <c r="O1448" s="64">
        <v>750721334</v>
      </c>
      <c r="P1448" s="65" t="s">
        <v>2206</v>
      </c>
      <c r="Q1448" s="90">
        <v>1</v>
      </c>
      <c r="X1448" s="65" t="s">
        <v>733</v>
      </c>
      <c r="Y1448" s="65">
        <f>SUMPRODUCT(('[2]Prog 89'!$C$5:$C$10000=A1448)*'[2]Prog 89'!$E$5:$F$10000)</f>
        <v>0</v>
      </c>
      <c r="Z1448" s="65">
        <f>SUMPRODUCT(('[2]Prog 89'!$C$5:$C$10000=A1448)*'[2]Prog 89'!$G$5:$H$10000)</f>
        <v>0</v>
      </c>
    </row>
    <row r="1449" spans="1:26" ht="12.75" customHeight="1" x14ac:dyDescent="0.25">
      <c r="A1449" s="64">
        <v>58167</v>
      </c>
      <c r="B1449" s="81">
        <f>VLOOKUP(A1449,'[2]Pop commune'!$A$4:$G$3833,7,FALSE)</f>
        <v>19.983606557377037</v>
      </c>
      <c r="C1449" s="82">
        <f>VLOOKUP(A1449,'[2]Pop commune'!$A$4:$H$3833,5,FALSE)</f>
        <v>15.639344262295074</v>
      </c>
      <c r="D1449" s="83">
        <f t="shared" si="45"/>
        <v>4.3442622950819647</v>
      </c>
      <c r="E1449" s="83">
        <f>VLOOKUP(A1449,'[2]Pop commune'!$A$4:$G$3833,6,FALSE)</f>
        <v>4.3442622950819647</v>
      </c>
      <c r="F1449" s="83">
        <f t="shared" si="46"/>
        <v>53</v>
      </c>
      <c r="G1449" s="83">
        <f>VLOOKUP(A1449,'[2]Pop commune'!$A$4:$G$3833,4,FALSE)</f>
        <v>53</v>
      </c>
      <c r="H1449" s="64">
        <v>58</v>
      </c>
      <c r="I1449" s="125">
        <v>580004851</v>
      </c>
      <c r="J1449" s="65" t="s">
        <v>2243</v>
      </c>
      <c r="K1449" s="121"/>
      <c r="L1449" s="103" t="s">
        <v>2220</v>
      </c>
      <c r="M1449" s="65" t="s">
        <v>2209</v>
      </c>
      <c r="N1449" s="65" t="s">
        <v>662</v>
      </c>
      <c r="O1449" s="64">
        <v>750721334</v>
      </c>
      <c r="P1449" s="65" t="s">
        <v>2206</v>
      </c>
      <c r="Q1449" s="90">
        <v>1</v>
      </c>
      <c r="X1449" s="65" t="s">
        <v>733</v>
      </c>
      <c r="Y1449" s="65">
        <f>SUMPRODUCT(('[2]Prog 89'!$C$5:$C$10000=A1449)*'[2]Prog 89'!$E$5:$F$10000)</f>
        <v>0</v>
      </c>
      <c r="Z1449" s="65">
        <f>SUMPRODUCT(('[2]Prog 89'!$C$5:$C$10000=A1449)*'[2]Prog 89'!$G$5:$H$10000)</f>
        <v>0</v>
      </c>
    </row>
    <row r="1450" spans="1:26" ht="12.75" customHeight="1" x14ac:dyDescent="0.25">
      <c r="A1450" s="64">
        <v>58181</v>
      </c>
      <c r="B1450" s="81">
        <f>VLOOKUP(A1450,'[2]Pop commune'!$A$4:$G$3833,7,FALSE)</f>
        <v>49.6</v>
      </c>
      <c r="C1450" s="82">
        <f>VLOOKUP(A1450,'[2]Pop commune'!$A$4:$H$3833,5,FALSE)</f>
        <v>28.768000000000001</v>
      </c>
      <c r="D1450" s="83">
        <f t="shared" si="45"/>
        <v>20.832000000000001</v>
      </c>
      <c r="E1450" s="83">
        <f>VLOOKUP(A1450,'[2]Pop commune'!$A$4:$G$3833,6,FALSE)</f>
        <v>20.832000000000001</v>
      </c>
      <c r="F1450" s="83">
        <f t="shared" si="46"/>
        <v>124</v>
      </c>
      <c r="G1450" s="83">
        <f>VLOOKUP(A1450,'[2]Pop commune'!$A$4:$G$3833,4,FALSE)</f>
        <v>124</v>
      </c>
      <c r="H1450" s="64">
        <v>58</v>
      </c>
      <c r="I1450" s="125">
        <v>580004851</v>
      </c>
      <c r="J1450" s="65" t="s">
        <v>2244</v>
      </c>
      <c r="K1450" s="121"/>
      <c r="L1450" s="103" t="s">
        <v>2220</v>
      </c>
      <c r="M1450" s="65" t="s">
        <v>2209</v>
      </c>
      <c r="N1450" s="65" t="s">
        <v>662</v>
      </c>
      <c r="O1450" s="64">
        <v>750721334</v>
      </c>
      <c r="P1450" s="65" t="s">
        <v>2206</v>
      </c>
      <c r="Q1450" s="90">
        <v>1</v>
      </c>
      <c r="X1450" s="65" t="s">
        <v>733</v>
      </c>
      <c r="Y1450" s="65">
        <f>SUMPRODUCT(('[2]Prog 89'!$C$5:$C$10000=A1450)*'[2]Prog 89'!$E$5:$F$10000)</f>
        <v>0</v>
      </c>
      <c r="Z1450" s="65">
        <f>SUMPRODUCT(('[2]Prog 89'!$C$5:$C$10000=A1450)*'[2]Prog 89'!$G$5:$H$10000)</f>
        <v>0</v>
      </c>
    </row>
    <row r="1451" spans="1:26" ht="12.75" customHeight="1" x14ac:dyDescent="0.25">
      <c r="A1451" s="64">
        <v>58183</v>
      </c>
      <c r="B1451" s="81">
        <f>VLOOKUP(A1451,'[2]Pop commune'!$A$4:$G$3833,7,FALSE)</f>
        <v>40.598039215686292</v>
      </c>
      <c r="C1451" s="82">
        <f>VLOOKUP(A1451,'[2]Pop commune'!$A$4:$H$3833,5,FALSE)</f>
        <v>25.745098039215694</v>
      </c>
      <c r="D1451" s="83">
        <f t="shared" si="45"/>
        <v>14.852941176470596</v>
      </c>
      <c r="E1451" s="83">
        <f>VLOOKUP(A1451,'[2]Pop commune'!$A$4:$G$3833,6,FALSE)</f>
        <v>14.852941176470596</v>
      </c>
      <c r="F1451" s="83">
        <f t="shared" si="46"/>
        <v>101</v>
      </c>
      <c r="G1451" s="83">
        <f>VLOOKUP(A1451,'[2]Pop commune'!$A$4:$G$3833,4,FALSE)</f>
        <v>101</v>
      </c>
      <c r="H1451" s="64">
        <v>58</v>
      </c>
      <c r="I1451" s="125">
        <v>580004851</v>
      </c>
      <c r="J1451" s="65" t="s">
        <v>2245</v>
      </c>
      <c r="K1451" s="121"/>
      <c r="L1451" s="103" t="s">
        <v>2208</v>
      </c>
      <c r="M1451" s="65" t="s">
        <v>2209</v>
      </c>
      <c r="N1451" s="65" t="s">
        <v>662</v>
      </c>
      <c r="O1451" s="64">
        <v>750721334</v>
      </c>
      <c r="P1451" s="65" t="s">
        <v>2206</v>
      </c>
      <c r="Q1451" s="90">
        <v>1</v>
      </c>
      <c r="X1451" s="65" t="s">
        <v>733</v>
      </c>
      <c r="Y1451" s="65">
        <f>SUMPRODUCT(('[2]Prog 89'!$C$5:$C$10000=A1451)*'[2]Prog 89'!$E$5:$F$10000)</f>
        <v>0</v>
      </c>
      <c r="Z1451" s="65">
        <f>SUMPRODUCT(('[2]Prog 89'!$C$5:$C$10000=A1451)*'[2]Prog 89'!$G$5:$H$10000)</f>
        <v>0</v>
      </c>
    </row>
    <row r="1452" spans="1:26" ht="12.75" customHeight="1" x14ac:dyDescent="0.25">
      <c r="A1452" s="64">
        <v>58191</v>
      </c>
      <c r="B1452" s="81">
        <f>VLOOKUP(A1452,'[2]Pop commune'!$A$4:$G$3833,7,FALSE)</f>
        <v>52</v>
      </c>
      <c r="C1452" s="82">
        <f>VLOOKUP(A1452,'[2]Pop commune'!$A$4:$H$3833,5,FALSE)</f>
        <v>36</v>
      </c>
      <c r="D1452" s="83">
        <f t="shared" si="45"/>
        <v>16</v>
      </c>
      <c r="E1452" s="83">
        <f>VLOOKUP(A1452,'[2]Pop commune'!$A$4:$G$3833,6,FALSE)</f>
        <v>16</v>
      </c>
      <c r="F1452" s="83">
        <f t="shared" si="46"/>
        <v>124</v>
      </c>
      <c r="G1452" s="83">
        <f>VLOOKUP(A1452,'[2]Pop commune'!$A$4:$G$3833,4,FALSE)</f>
        <v>124</v>
      </c>
      <c r="H1452" s="64">
        <v>58</v>
      </c>
      <c r="I1452" s="125">
        <v>580004851</v>
      </c>
      <c r="J1452" s="65" t="s">
        <v>2246</v>
      </c>
      <c r="K1452" s="121"/>
      <c r="L1452" s="103" t="s">
        <v>2220</v>
      </c>
      <c r="M1452" s="65" t="s">
        <v>2209</v>
      </c>
      <c r="N1452" s="65" t="s">
        <v>662</v>
      </c>
      <c r="O1452" s="64">
        <v>750721334</v>
      </c>
      <c r="P1452" s="65" t="s">
        <v>2206</v>
      </c>
      <c r="Q1452" s="90">
        <v>1</v>
      </c>
      <c r="X1452" s="65" t="s">
        <v>733</v>
      </c>
      <c r="Y1452" s="65">
        <f>SUMPRODUCT(('[2]Prog 89'!$C$5:$C$10000=A1452)*'[2]Prog 89'!$E$5:$F$10000)</f>
        <v>0</v>
      </c>
      <c r="Z1452" s="65">
        <f>SUMPRODUCT(('[2]Prog 89'!$C$5:$C$10000=A1452)*'[2]Prog 89'!$G$5:$H$10000)</f>
        <v>0</v>
      </c>
    </row>
    <row r="1453" spans="1:26" ht="12.75" customHeight="1" x14ac:dyDescent="0.25">
      <c r="A1453" s="64">
        <v>58208</v>
      </c>
      <c r="B1453" s="81">
        <f>VLOOKUP(A1453,'[2]Pop commune'!$A$4:$G$3833,7,FALSE)</f>
        <v>130.06451612903169</v>
      </c>
      <c r="C1453" s="82">
        <f>VLOOKUP(A1453,'[2]Pop commune'!$A$4:$H$3833,5,FALSE)</f>
        <v>87.387096774193154</v>
      </c>
      <c r="D1453" s="83">
        <f t="shared" si="45"/>
        <v>42.67741935483852</v>
      </c>
      <c r="E1453" s="83">
        <f>VLOOKUP(A1453,'[2]Pop commune'!$A$4:$G$3833,6,FALSE)</f>
        <v>42.67741935483852</v>
      </c>
      <c r="F1453" s="83">
        <f t="shared" si="46"/>
        <v>314.99999999999858</v>
      </c>
      <c r="G1453" s="83">
        <f>VLOOKUP(A1453,'[2]Pop commune'!$A$4:$G$3833,4,FALSE)</f>
        <v>314.99999999999858</v>
      </c>
      <c r="H1453" s="64">
        <v>58</v>
      </c>
      <c r="I1453" s="125">
        <v>580004851</v>
      </c>
      <c r="J1453" s="65" t="s">
        <v>2247</v>
      </c>
      <c r="K1453" s="121"/>
      <c r="L1453" s="103" t="s">
        <v>2208</v>
      </c>
      <c r="M1453" s="65" t="s">
        <v>2209</v>
      </c>
      <c r="N1453" s="65" t="s">
        <v>662</v>
      </c>
      <c r="O1453" s="64">
        <v>750721334</v>
      </c>
      <c r="P1453" s="65" t="s">
        <v>2206</v>
      </c>
      <c r="Q1453" s="90">
        <v>1</v>
      </c>
      <c r="X1453" s="65" t="s">
        <v>733</v>
      </c>
      <c r="Y1453" s="65">
        <f>SUMPRODUCT(('[2]Prog 89'!$C$5:$C$10000=A1453)*'[2]Prog 89'!$E$5:$F$10000)</f>
        <v>0</v>
      </c>
      <c r="Z1453" s="65">
        <f>SUMPRODUCT(('[2]Prog 89'!$C$5:$C$10000=A1453)*'[2]Prog 89'!$G$5:$H$10000)</f>
        <v>0</v>
      </c>
    </row>
    <row r="1454" spans="1:26" ht="12.75" customHeight="1" x14ac:dyDescent="0.25">
      <c r="A1454" s="64">
        <v>58266</v>
      </c>
      <c r="B1454" s="81">
        <f>VLOOKUP(A1454,'[2]Pop commune'!$A$4:$G$3833,7,FALSE)</f>
        <v>86.51685393258424</v>
      </c>
      <c r="C1454" s="82">
        <f>VLOOKUP(A1454,'[2]Pop commune'!$A$4:$H$3833,5,FALSE)</f>
        <v>62.921348314606718</v>
      </c>
      <c r="D1454" s="83">
        <f t="shared" si="45"/>
        <v>23.595505617977519</v>
      </c>
      <c r="E1454" s="83">
        <f>VLOOKUP(A1454,'[2]Pop commune'!$A$4:$G$3833,6,FALSE)</f>
        <v>23.595505617977519</v>
      </c>
      <c r="F1454" s="83">
        <f t="shared" si="46"/>
        <v>175</v>
      </c>
      <c r="G1454" s="83">
        <f>VLOOKUP(A1454,'[2]Pop commune'!$A$4:$G$3833,4,FALSE)</f>
        <v>175</v>
      </c>
      <c r="H1454" s="64">
        <v>58</v>
      </c>
      <c r="I1454" s="125">
        <v>580004851</v>
      </c>
      <c r="J1454" s="65" t="s">
        <v>2248</v>
      </c>
      <c r="K1454" s="121"/>
      <c r="L1454" s="103" t="s">
        <v>2220</v>
      </c>
      <c r="M1454" s="65" t="s">
        <v>2209</v>
      </c>
      <c r="N1454" s="65" t="s">
        <v>662</v>
      </c>
      <c r="O1454" s="64">
        <v>750721334</v>
      </c>
      <c r="P1454" s="65" t="s">
        <v>2206</v>
      </c>
      <c r="Q1454" s="90">
        <v>1</v>
      </c>
      <c r="X1454" s="65" t="s">
        <v>733</v>
      </c>
      <c r="Y1454" s="65">
        <f>SUMPRODUCT(('[2]Prog 89'!$C$5:$C$10000=A1454)*'[2]Prog 89'!$E$5:$F$10000)</f>
        <v>0</v>
      </c>
      <c r="Z1454" s="65">
        <f>SUMPRODUCT(('[2]Prog 89'!$C$5:$C$10000=A1454)*'[2]Prog 89'!$G$5:$H$10000)</f>
        <v>0</v>
      </c>
    </row>
    <row r="1455" spans="1:26" ht="12.75" customHeight="1" x14ac:dyDescent="0.25">
      <c r="A1455" s="64">
        <v>58272</v>
      </c>
      <c r="B1455" s="81">
        <f>VLOOKUP(A1455,'[2]Pop commune'!$A$4:$G$3833,7,FALSE)</f>
        <v>51.633802816901394</v>
      </c>
      <c r="C1455" s="82">
        <f>VLOOKUP(A1455,'[2]Pop commune'!$A$4:$H$3833,5,FALSE)</f>
        <v>25.816901408450697</v>
      </c>
      <c r="D1455" s="83">
        <f t="shared" si="45"/>
        <v>25.816901408450697</v>
      </c>
      <c r="E1455" s="83">
        <f>VLOOKUP(A1455,'[2]Pop commune'!$A$4:$G$3833,6,FALSE)</f>
        <v>25.816901408450697</v>
      </c>
      <c r="F1455" s="83">
        <f t="shared" si="46"/>
        <v>141</v>
      </c>
      <c r="G1455" s="83">
        <f>VLOOKUP(A1455,'[2]Pop commune'!$A$4:$G$3833,4,FALSE)</f>
        <v>141</v>
      </c>
      <c r="H1455" s="64">
        <v>58</v>
      </c>
      <c r="I1455" s="125">
        <v>580004851</v>
      </c>
      <c r="J1455" s="65" t="s">
        <v>2249</v>
      </c>
      <c r="K1455" s="121"/>
      <c r="L1455" s="103" t="s">
        <v>2208</v>
      </c>
      <c r="M1455" s="65" t="s">
        <v>2209</v>
      </c>
      <c r="N1455" s="65" t="s">
        <v>662</v>
      </c>
      <c r="O1455" s="64">
        <v>750721334</v>
      </c>
      <c r="P1455" s="65" t="s">
        <v>2206</v>
      </c>
      <c r="Q1455" s="90">
        <v>1</v>
      </c>
      <c r="X1455" s="65" t="s">
        <v>733</v>
      </c>
      <c r="Y1455" s="65">
        <f>SUMPRODUCT(('[2]Prog 89'!$C$5:$C$10000=A1455)*'[2]Prog 89'!$E$5:$F$10000)</f>
        <v>0</v>
      </c>
      <c r="Z1455" s="65">
        <f>SUMPRODUCT(('[2]Prog 89'!$C$5:$C$10000=A1455)*'[2]Prog 89'!$G$5:$H$10000)</f>
        <v>0</v>
      </c>
    </row>
    <row r="1456" spans="1:26" ht="12.75" customHeight="1" x14ac:dyDescent="0.25">
      <c r="A1456" s="64">
        <v>58283</v>
      </c>
      <c r="B1456" s="81">
        <f>VLOOKUP(A1456,'[2]Pop commune'!$A$4:$G$3833,7,FALSE)</f>
        <v>39</v>
      </c>
      <c r="C1456" s="82">
        <f>VLOOKUP(A1456,'[2]Pop commune'!$A$4:$H$3833,5,FALSE)</f>
        <v>23</v>
      </c>
      <c r="D1456" s="83">
        <f t="shared" si="45"/>
        <v>16</v>
      </c>
      <c r="E1456" s="83">
        <f>VLOOKUP(A1456,'[2]Pop commune'!$A$4:$G$3833,6,FALSE)</f>
        <v>16</v>
      </c>
      <c r="F1456" s="83">
        <f t="shared" si="46"/>
        <v>80</v>
      </c>
      <c r="G1456" s="83">
        <f>VLOOKUP(A1456,'[2]Pop commune'!$A$4:$G$3833,4,FALSE)</f>
        <v>80</v>
      </c>
      <c r="H1456" s="64">
        <v>58</v>
      </c>
      <c r="I1456" s="125">
        <v>580004851</v>
      </c>
      <c r="J1456" s="65" t="s">
        <v>2250</v>
      </c>
      <c r="K1456" s="121"/>
      <c r="L1456" s="103" t="s">
        <v>2220</v>
      </c>
      <c r="M1456" s="65" t="s">
        <v>2209</v>
      </c>
      <c r="N1456" s="65" t="s">
        <v>662</v>
      </c>
      <c r="O1456" s="64">
        <v>750721334</v>
      </c>
      <c r="P1456" s="65" t="s">
        <v>2206</v>
      </c>
      <c r="Q1456" s="90">
        <v>1</v>
      </c>
      <c r="X1456" s="65" t="s">
        <v>733</v>
      </c>
      <c r="Y1456" s="65">
        <f>SUMPRODUCT(('[2]Prog 89'!$C$5:$C$10000=A1456)*'[2]Prog 89'!$E$5:$F$10000)</f>
        <v>0</v>
      </c>
      <c r="Z1456" s="65">
        <f>SUMPRODUCT(('[2]Prog 89'!$C$5:$C$10000=A1456)*'[2]Prog 89'!$G$5:$H$10000)</f>
        <v>0</v>
      </c>
    </row>
    <row r="1457" spans="1:26" ht="12.75" customHeight="1" x14ac:dyDescent="0.25">
      <c r="A1457" s="64">
        <v>58313</v>
      </c>
      <c r="B1457" s="81">
        <f>VLOOKUP(A1457,'[2]Pop commune'!$A$4:$G$3833,7,FALSE)</f>
        <v>39.980769230769234</v>
      </c>
      <c r="C1457" s="82">
        <f>VLOOKUP(A1457,'[2]Pop commune'!$A$4:$H$3833,5,FALSE)</f>
        <v>25.70192307692308</v>
      </c>
      <c r="D1457" s="83">
        <f t="shared" si="45"/>
        <v>14.278846153846155</v>
      </c>
      <c r="E1457" s="83">
        <f>VLOOKUP(A1457,'[2]Pop commune'!$A$4:$G$3833,6,FALSE)</f>
        <v>14.278846153846155</v>
      </c>
      <c r="F1457" s="83">
        <f t="shared" si="46"/>
        <v>99</v>
      </c>
      <c r="G1457" s="83">
        <f>VLOOKUP(A1457,'[2]Pop commune'!$A$4:$G$3833,4,FALSE)</f>
        <v>99</v>
      </c>
      <c r="H1457" s="64">
        <v>58</v>
      </c>
      <c r="I1457" s="125">
        <v>580004851</v>
      </c>
      <c r="J1457" s="65" t="s">
        <v>2251</v>
      </c>
      <c r="K1457" s="121"/>
      <c r="L1457" s="103" t="s">
        <v>2220</v>
      </c>
      <c r="M1457" s="65" t="s">
        <v>2209</v>
      </c>
      <c r="N1457" s="65" t="s">
        <v>662</v>
      </c>
      <c r="O1457" s="64">
        <v>750721334</v>
      </c>
      <c r="P1457" s="65" t="s">
        <v>2206</v>
      </c>
      <c r="Q1457" s="90">
        <v>1</v>
      </c>
      <c r="X1457" s="65" t="s">
        <v>733</v>
      </c>
      <c r="Y1457" s="65">
        <f>SUMPRODUCT(('[2]Prog 89'!$C$5:$C$10000=A1457)*'[2]Prog 89'!$E$5:$F$10000)</f>
        <v>0</v>
      </c>
      <c r="Z1457" s="65">
        <f>SUMPRODUCT(('[2]Prog 89'!$C$5:$C$10000=A1457)*'[2]Prog 89'!$G$5:$H$10000)</f>
        <v>0</v>
      </c>
    </row>
    <row r="1458" spans="1:26" ht="12.75" customHeight="1" x14ac:dyDescent="0.25">
      <c r="A1458" s="64">
        <v>58074</v>
      </c>
      <c r="B1458" s="81">
        <f>VLOOKUP(A1458,'[2]Pop commune'!$A$4:$G$3833,7,FALSE)</f>
        <v>132.59451219512195</v>
      </c>
      <c r="C1458" s="82">
        <f>VLOOKUP(A1458,'[2]Pop commune'!$A$4:$H$3833,5,FALSE)</f>
        <v>74.771341463414629</v>
      </c>
      <c r="D1458" s="83">
        <f t="shared" si="45"/>
        <v>57.823170731707314</v>
      </c>
      <c r="E1458" s="83">
        <f>VLOOKUP(A1458,'[2]Pop commune'!$A$4:$G$3833,6,FALSE)</f>
        <v>57.823170731707314</v>
      </c>
      <c r="F1458" s="83">
        <f t="shared" si="46"/>
        <v>327</v>
      </c>
      <c r="G1458" s="83">
        <f>VLOOKUP(A1458,'[2]Pop commune'!$A$4:$G$3833,4,FALSE)</f>
        <v>327</v>
      </c>
      <c r="H1458" s="64">
        <v>58</v>
      </c>
      <c r="I1458" s="125">
        <v>580000826</v>
      </c>
      <c r="J1458" s="65" t="s">
        <v>1746</v>
      </c>
      <c r="K1458" s="121"/>
      <c r="L1458" s="103" t="s">
        <v>2213</v>
      </c>
      <c r="M1458" s="65" t="s">
        <v>2214</v>
      </c>
      <c r="N1458" s="65" t="s">
        <v>662</v>
      </c>
      <c r="O1458" s="64">
        <v>750721334</v>
      </c>
      <c r="P1458" s="65" t="s">
        <v>2206</v>
      </c>
      <c r="Q1458" s="90">
        <v>1</v>
      </c>
      <c r="X1458" s="65" t="s">
        <v>733</v>
      </c>
      <c r="Y1458" s="65">
        <f>SUMPRODUCT(('[2]Prog 89'!$C$5:$C$10000=A1458)*'[2]Prog 89'!$E$5:$F$10000)</f>
        <v>0</v>
      </c>
      <c r="Z1458" s="65">
        <f>SUMPRODUCT(('[2]Prog 89'!$C$5:$C$10000=A1458)*'[2]Prog 89'!$G$5:$H$10000)</f>
        <v>0</v>
      </c>
    </row>
    <row r="1459" spans="1:26" ht="12.75" customHeight="1" x14ac:dyDescent="0.25">
      <c r="A1459" s="64">
        <v>58114</v>
      </c>
      <c r="B1459" s="81">
        <f>VLOOKUP(A1459,'[2]Pop commune'!$A$4:$G$3833,7,FALSE)</f>
        <v>44.183486238532261</v>
      </c>
      <c r="C1459" s="82">
        <f>VLOOKUP(A1459,'[2]Pop commune'!$A$4:$H$3833,5,FALSE)</f>
        <v>30.825688073394598</v>
      </c>
      <c r="D1459" s="83">
        <f t="shared" si="45"/>
        <v>13.357798165137661</v>
      </c>
      <c r="E1459" s="83">
        <f>VLOOKUP(A1459,'[2]Pop commune'!$A$4:$G$3833,6,FALSE)</f>
        <v>13.357798165137661</v>
      </c>
      <c r="F1459" s="83">
        <f t="shared" si="46"/>
        <v>112</v>
      </c>
      <c r="G1459" s="83">
        <f>VLOOKUP(A1459,'[2]Pop commune'!$A$4:$G$3833,4,FALSE)</f>
        <v>112</v>
      </c>
      <c r="H1459" s="64">
        <v>58</v>
      </c>
      <c r="I1459" s="125">
        <v>580000826</v>
      </c>
      <c r="J1459" s="65" t="s">
        <v>2252</v>
      </c>
      <c r="K1459" s="121"/>
      <c r="L1459" s="103" t="s">
        <v>2213</v>
      </c>
      <c r="M1459" s="65" t="s">
        <v>2214</v>
      </c>
      <c r="N1459" s="65" t="s">
        <v>662</v>
      </c>
      <c r="O1459" s="64">
        <v>750721334</v>
      </c>
      <c r="P1459" s="65" t="s">
        <v>2206</v>
      </c>
      <c r="Q1459" s="90">
        <v>1</v>
      </c>
      <c r="X1459" s="65" t="s">
        <v>733</v>
      </c>
      <c r="Y1459" s="65">
        <f>SUMPRODUCT(('[2]Prog 89'!$C$5:$C$10000=A1459)*'[2]Prog 89'!$E$5:$F$10000)</f>
        <v>0</v>
      </c>
      <c r="Z1459" s="65">
        <f>SUMPRODUCT(('[2]Prog 89'!$C$5:$C$10000=A1459)*'[2]Prog 89'!$G$5:$H$10000)</f>
        <v>0</v>
      </c>
    </row>
    <row r="1460" spans="1:26" ht="12.75" customHeight="1" x14ac:dyDescent="0.25">
      <c r="A1460" s="64">
        <v>58139</v>
      </c>
      <c r="B1460" s="81">
        <f>VLOOKUP(A1460,'[2]Pop commune'!$A$4:$G$3833,7,FALSE)</f>
        <v>53</v>
      </c>
      <c r="C1460" s="82">
        <f>VLOOKUP(A1460,'[2]Pop commune'!$A$4:$H$3833,5,FALSE)</f>
        <v>38</v>
      </c>
      <c r="D1460" s="83">
        <f t="shared" si="45"/>
        <v>15</v>
      </c>
      <c r="E1460" s="83">
        <f>VLOOKUP(A1460,'[2]Pop commune'!$A$4:$G$3833,6,FALSE)</f>
        <v>15</v>
      </c>
      <c r="F1460" s="83">
        <f t="shared" si="46"/>
        <v>127</v>
      </c>
      <c r="G1460" s="83">
        <f>VLOOKUP(A1460,'[2]Pop commune'!$A$4:$G$3833,4,FALSE)</f>
        <v>127</v>
      </c>
      <c r="H1460" s="64">
        <v>58</v>
      </c>
      <c r="I1460" s="125">
        <v>580000826</v>
      </c>
      <c r="J1460" s="65" t="s">
        <v>2253</v>
      </c>
      <c r="K1460" s="121"/>
      <c r="L1460" s="103" t="s">
        <v>2213</v>
      </c>
      <c r="M1460" s="65" t="s">
        <v>2214</v>
      </c>
      <c r="N1460" s="65" t="s">
        <v>662</v>
      </c>
      <c r="O1460" s="64">
        <v>750721334</v>
      </c>
      <c r="P1460" s="65" t="s">
        <v>2206</v>
      </c>
      <c r="Q1460" s="90">
        <v>1</v>
      </c>
      <c r="X1460" s="65" t="s">
        <v>733</v>
      </c>
      <c r="Y1460" s="65">
        <f>SUMPRODUCT(('[2]Prog 89'!$C$5:$C$10000=A1460)*'[2]Prog 89'!$E$5:$F$10000)</f>
        <v>0</v>
      </c>
      <c r="Z1460" s="65">
        <f>SUMPRODUCT(('[2]Prog 89'!$C$5:$C$10000=A1460)*'[2]Prog 89'!$G$5:$H$10000)</f>
        <v>0</v>
      </c>
    </row>
    <row r="1461" spans="1:26" ht="12.75" customHeight="1" x14ac:dyDescent="0.25">
      <c r="A1461" s="64">
        <v>58140</v>
      </c>
      <c r="B1461" s="81">
        <f>VLOOKUP(A1461,'[2]Pop commune'!$A$4:$G$3833,7,FALSE)</f>
        <v>116.88510638297819</v>
      </c>
      <c r="C1461" s="82">
        <f>VLOOKUP(A1461,'[2]Pop commune'!$A$4:$H$3833,5,FALSE)</f>
        <v>66.485106382978415</v>
      </c>
      <c r="D1461" s="83">
        <f t="shared" si="45"/>
        <v>50.399999999999771</v>
      </c>
      <c r="E1461" s="83">
        <f>VLOOKUP(A1461,'[2]Pop commune'!$A$4:$G$3833,6,FALSE)</f>
        <v>50.399999999999771</v>
      </c>
      <c r="F1461" s="83">
        <f t="shared" si="46"/>
        <v>251.99999999999889</v>
      </c>
      <c r="G1461" s="83">
        <f>VLOOKUP(A1461,'[2]Pop commune'!$A$4:$G$3833,4,FALSE)</f>
        <v>251.99999999999889</v>
      </c>
      <c r="H1461" s="64">
        <v>58</v>
      </c>
      <c r="I1461" s="125">
        <v>580000826</v>
      </c>
      <c r="J1461" s="65" t="s">
        <v>2254</v>
      </c>
      <c r="K1461" s="121"/>
      <c r="L1461" s="103" t="s">
        <v>2213</v>
      </c>
      <c r="M1461" s="65" t="s">
        <v>2214</v>
      </c>
      <c r="N1461" s="65" t="s">
        <v>662</v>
      </c>
      <c r="O1461" s="64">
        <v>750721334</v>
      </c>
      <c r="P1461" s="65" t="s">
        <v>2206</v>
      </c>
      <c r="Q1461" s="90">
        <v>1</v>
      </c>
      <c r="X1461" s="65" t="s">
        <v>733</v>
      </c>
      <c r="Y1461" s="65">
        <f>SUMPRODUCT(('[2]Prog 89'!$C$5:$C$10000=A1461)*'[2]Prog 89'!$E$5:$F$10000)</f>
        <v>0</v>
      </c>
      <c r="Z1461" s="65">
        <f>SUMPRODUCT(('[2]Prog 89'!$C$5:$C$10000=A1461)*'[2]Prog 89'!$G$5:$H$10000)</f>
        <v>0</v>
      </c>
    </row>
    <row r="1462" spans="1:26" ht="12.75" customHeight="1" x14ac:dyDescent="0.25">
      <c r="A1462" s="64">
        <v>58149</v>
      </c>
      <c r="B1462" s="81">
        <f>VLOOKUP(A1462,'[2]Pop commune'!$A$4:$G$3833,7,FALSE)</f>
        <v>1035.4133063401446</v>
      </c>
      <c r="C1462" s="82">
        <f>VLOOKUP(A1462,'[2]Pop commune'!$A$4:$H$3833,5,FALSE)</f>
        <v>539.97880858699932</v>
      </c>
      <c r="D1462" s="83">
        <f t="shared" si="45"/>
        <v>495.43449775314525</v>
      </c>
      <c r="E1462" s="83">
        <f>VLOOKUP(A1462,'[2]Pop commune'!$A$4:$G$3833,6,FALSE)</f>
        <v>495.43449775314525</v>
      </c>
      <c r="F1462" s="83">
        <f t="shared" si="46"/>
        <v>1986.0000000000089</v>
      </c>
      <c r="G1462" s="83">
        <f>VLOOKUP(A1462,'[2]Pop commune'!$A$4:$G$3833,4,FALSE)</f>
        <v>1986.0000000000089</v>
      </c>
      <c r="H1462" s="64">
        <v>58</v>
      </c>
      <c r="I1462" s="125">
        <v>580000826</v>
      </c>
      <c r="J1462" s="65" t="s">
        <v>2255</v>
      </c>
      <c r="K1462" s="121"/>
      <c r="L1462" s="103" t="s">
        <v>2213</v>
      </c>
      <c r="M1462" s="65" t="s">
        <v>2214</v>
      </c>
      <c r="N1462" s="65" t="s">
        <v>662</v>
      </c>
      <c r="O1462" s="64">
        <v>750721334</v>
      </c>
      <c r="P1462" s="65" t="s">
        <v>2206</v>
      </c>
      <c r="Q1462" s="90">
        <v>1</v>
      </c>
      <c r="X1462" s="65" t="s">
        <v>733</v>
      </c>
      <c r="Y1462" s="65">
        <f>SUMPRODUCT(('[2]Prog 89'!$C$5:$C$10000=A1462)*'[2]Prog 89'!$E$5:$F$10000)</f>
        <v>0</v>
      </c>
      <c r="Z1462" s="65">
        <f>SUMPRODUCT(('[2]Prog 89'!$C$5:$C$10000=A1462)*'[2]Prog 89'!$G$5:$H$10000)</f>
        <v>0</v>
      </c>
    </row>
    <row r="1463" spans="1:26" ht="12.75" customHeight="1" x14ac:dyDescent="0.25">
      <c r="A1463" s="64">
        <v>58168</v>
      </c>
      <c r="B1463" s="81">
        <f>VLOOKUP(A1463,'[2]Pop commune'!$A$4:$G$3833,7,FALSE)</f>
        <v>186.24479331553647</v>
      </c>
      <c r="C1463" s="82">
        <f>VLOOKUP(A1463,'[2]Pop commune'!$A$4:$H$3833,5,FALSE)</f>
        <v>98.53671226226264</v>
      </c>
      <c r="D1463" s="83">
        <f t="shared" si="45"/>
        <v>87.70808105327383</v>
      </c>
      <c r="E1463" s="83">
        <f>VLOOKUP(A1463,'[2]Pop commune'!$A$4:$G$3833,6,FALSE)</f>
        <v>87.70808105327383</v>
      </c>
      <c r="F1463" s="83">
        <f t="shared" si="46"/>
        <v>451</v>
      </c>
      <c r="G1463" s="83">
        <f>VLOOKUP(A1463,'[2]Pop commune'!$A$4:$G$3833,4,FALSE)</f>
        <v>451</v>
      </c>
      <c r="H1463" s="64">
        <v>58</v>
      </c>
      <c r="I1463" s="125">
        <v>580000826</v>
      </c>
      <c r="J1463" s="65" t="s">
        <v>2256</v>
      </c>
      <c r="K1463" s="121"/>
      <c r="L1463" s="103" t="s">
        <v>2213</v>
      </c>
      <c r="M1463" s="65" t="s">
        <v>2214</v>
      </c>
      <c r="N1463" s="65" t="s">
        <v>662</v>
      </c>
      <c r="O1463" s="64">
        <v>750721334</v>
      </c>
      <c r="P1463" s="65" t="s">
        <v>2206</v>
      </c>
      <c r="Q1463" s="90">
        <v>1</v>
      </c>
      <c r="X1463" s="65" t="s">
        <v>733</v>
      </c>
      <c r="Y1463" s="65">
        <f>SUMPRODUCT(('[2]Prog 89'!$C$5:$C$10000=A1463)*'[2]Prog 89'!$E$5:$F$10000)</f>
        <v>0</v>
      </c>
      <c r="Z1463" s="65">
        <f>SUMPRODUCT(('[2]Prog 89'!$C$5:$C$10000=A1463)*'[2]Prog 89'!$G$5:$H$10000)</f>
        <v>0</v>
      </c>
    </row>
    <row r="1464" spans="1:26" ht="12.75" customHeight="1" x14ac:dyDescent="0.25">
      <c r="A1464" s="64">
        <v>58195</v>
      </c>
      <c r="B1464" s="81">
        <f>VLOOKUP(A1464,'[2]Pop commune'!$A$4:$G$3833,7,FALSE)</f>
        <v>150.44147157190633</v>
      </c>
      <c r="C1464" s="82">
        <f>VLOOKUP(A1464,'[2]Pop commune'!$A$4:$H$3833,5,FALSE)</f>
        <v>100.29431438127089</v>
      </c>
      <c r="D1464" s="83">
        <f t="shared" si="45"/>
        <v>50.14715719063544</v>
      </c>
      <c r="E1464" s="83">
        <f>VLOOKUP(A1464,'[2]Pop commune'!$A$4:$G$3833,6,FALSE)</f>
        <v>50.14715719063544</v>
      </c>
      <c r="F1464" s="83">
        <f t="shared" si="46"/>
        <v>294</v>
      </c>
      <c r="G1464" s="83">
        <f>VLOOKUP(A1464,'[2]Pop commune'!$A$4:$G$3833,4,FALSE)</f>
        <v>294</v>
      </c>
      <c r="H1464" s="64">
        <v>58</v>
      </c>
      <c r="I1464" s="125">
        <v>580000826</v>
      </c>
      <c r="J1464" s="65" t="s">
        <v>2257</v>
      </c>
      <c r="K1464" s="121"/>
      <c r="L1464" s="103" t="s">
        <v>1609</v>
      </c>
      <c r="M1464" s="65" t="s">
        <v>2214</v>
      </c>
      <c r="N1464" s="65" t="s">
        <v>662</v>
      </c>
      <c r="O1464" s="64">
        <v>750721334</v>
      </c>
      <c r="P1464" s="65" t="s">
        <v>2206</v>
      </c>
      <c r="Q1464" s="90">
        <v>1</v>
      </c>
      <c r="X1464" s="65" t="s">
        <v>733</v>
      </c>
      <c r="Y1464" s="65">
        <f>SUMPRODUCT(('[2]Prog 89'!$C$5:$C$10000=A1464)*'[2]Prog 89'!$E$5:$F$10000)</f>
        <v>0</v>
      </c>
      <c r="Z1464" s="65">
        <f>SUMPRODUCT(('[2]Prog 89'!$C$5:$C$10000=A1464)*'[2]Prog 89'!$G$5:$H$10000)</f>
        <v>0</v>
      </c>
    </row>
    <row r="1465" spans="1:26" ht="12.75" customHeight="1" x14ac:dyDescent="0.25">
      <c r="A1465" s="64">
        <v>58211</v>
      </c>
      <c r="B1465" s="81">
        <f>VLOOKUP(A1465,'[2]Pop commune'!$A$4:$G$3833,7,FALSE)</f>
        <v>53.514084507042391</v>
      </c>
      <c r="C1465" s="82">
        <f>VLOOKUP(A1465,'[2]Pop commune'!$A$4:$H$3833,5,FALSE)</f>
        <v>30.42957746478881</v>
      </c>
      <c r="D1465" s="83">
        <f t="shared" si="45"/>
        <v>23.084507042253581</v>
      </c>
      <c r="E1465" s="83">
        <f>VLOOKUP(A1465,'[2]Pop commune'!$A$4:$G$3833,6,FALSE)</f>
        <v>23.084507042253581</v>
      </c>
      <c r="F1465" s="83">
        <f t="shared" si="46"/>
        <v>149</v>
      </c>
      <c r="G1465" s="83">
        <f>VLOOKUP(A1465,'[2]Pop commune'!$A$4:$G$3833,4,FALSE)</f>
        <v>149</v>
      </c>
      <c r="H1465" s="64">
        <v>58</v>
      </c>
      <c r="I1465" s="125">
        <v>580000826</v>
      </c>
      <c r="J1465" s="65" t="s">
        <v>2258</v>
      </c>
      <c r="K1465" s="121"/>
      <c r="L1465" s="103" t="s">
        <v>2213</v>
      </c>
      <c r="M1465" s="65" t="s">
        <v>2214</v>
      </c>
      <c r="N1465" s="65" t="s">
        <v>662</v>
      </c>
      <c r="O1465" s="64">
        <v>750721334</v>
      </c>
      <c r="P1465" s="65" t="s">
        <v>2206</v>
      </c>
      <c r="Q1465" s="90">
        <v>1</v>
      </c>
      <c r="X1465" s="65" t="s">
        <v>733</v>
      </c>
      <c r="Y1465" s="65">
        <f>SUMPRODUCT(('[2]Prog 89'!$C$5:$C$10000=A1465)*'[2]Prog 89'!$E$5:$F$10000)</f>
        <v>0</v>
      </c>
      <c r="Z1465" s="65">
        <f>SUMPRODUCT(('[2]Prog 89'!$C$5:$C$10000=A1465)*'[2]Prog 89'!$G$5:$H$10000)</f>
        <v>0</v>
      </c>
    </row>
    <row r="1466" spans="1:26" ht="12.75" customHeight="1" x14ac:dyDescent="0.25">
      <c r="A1466" s="64">
        <v>58221</v>
      </c>
      <c r="B1466" s="81">
        <f>VLOOKUP(A1466,'[2]Pop commune'!$A$4:$G$3833,7,FALSE)</f>
        <v>55.000727329723453</v>
      </c>
      <c r="C1466" s="82">
        <f>VLOOKUP(A1466,'[2]Pop commune'!$A$4:$H$3833,5,FALSE)</f>
        <v>28.000370276950122</v>
      </c>
      <c r="D1466" s="83">
        <f t="shared" si="45"/>
        <v>27.000357052773332</v>
      </c>
      <c r="E1466" s="83">
        <f>VLOOKUP(A1466,'[2]Pop commune'!$A$4:$G$3833,6,FALSE)</f>
        <v>27.000357052773332</v>
      </c>
      <c r="F1466" s="83">
        <f t="shared" si="46"/>
        <v>158</v>
      </c>
      <c r="G1466" s="83">
        <f>VLOOKUP(A1466,'[2]Pop commune'!$A$4:$G$3833,4,FALSE)</f>
        <v>158</v>
      </c>
      <c r="H1466" s="64">
        <v>58</v>
      </c>
      <c r="I1466" s="125">
        <v>580000826</v>
      </c>
      <c r="J1466" s="65" t="s">
        <v>2259</v>
      </c>
      <c r="K1466" s="121"/>
      <c r="L1466" s="103" t="s">
        <v>2213</v>
      </c>
      <c r="M1466" s="65" t="s">
        <v>2214</v>
      </c>
      <c r="N1466" s="65" t="s">
        <v>662</v>
      </c>
      <c r="O1466" s="64">
        <v>750721334</v>
      </c>
      <c r="P1466" s="65" t="s">
        <v>2206</v>
      </c>
      <c r="Q1466" s="90">
        <v>1</v>
      </c>
      <c r="X1466" s="65" t="s">
        <v>733</v>
      </c>
      <c r="Y1466" s="65">
        <f>SUMPRODUCT(('[2]Prog 89'!$C$5:$C$10000=A1466)*'[2]Prog 89'!$E$5:$F$10000)</f>
        <v>0</v>
      </c>
      <c r="Z1466" s="65">
        <f>SUMPRODUCT(('[2]Prog 89'!$C$5:$C$10000=A1466)*'[2]Prog 89'!$G$5:$H$10000)</f>
        <v>0</v>
      </c>
    </row>
    <row r="1467" spans="1:26" ht="12.75" customHeight="1" x14ac:dyDescent="0.25">
      <c r="A1467" s="64">
        <v>58268</v>
      </c>
      <c r="B1467" s="81">
        <f>VLOOKUP(A1467,'[2]Pop commune'!$A$4:$G$3833,7,FALSE)</f>
        <v>92.583732057415844</v>
      </c>
      <c r="C1467" s="82">
        <f>VLOOKUP(A1467,'[2]Pop commune'!$A$4:$H$3833,5,FALSE)</f>
        <v>57.057416267942322</v>
      </c>
      <c r="D1467" s="83">
        <f t="shared" si="45"/>
        <v>35.526315789473522</v>
      </c>
      <c r="E1467" s="83">
        <f>VLOOKUP(A1467,'[2]Pop commune'!$A$4:$G$3833,6,FALSE)</f>
        <v>35.526315789473522</v>
      </c>
      <c r="F1467" s="83">
        <f t="shared" si="46"/>
        <v>224.99999999999892</v>
      </c>
      <c r="G1467" s="83">
        <f>VLOOKUP(A1467,'[2]Pop commune'!$A$4:$G$3833,4,FALSE)</f>
        <v>224.99999999999892</v>
      </c>
      <c r="H1467" s="64">
        <v>58</v>
      </c>
      <c r="I1467" s="125">
        <v>580000826</v>
      </c>
      <c r="J1467" s="65" t="s">
        <v>2260</v>
      </c>
      <c r="K1467" s="121"/>
      <c r="L1467" s="103" t="s">
        <v>1609</v>
      </c>
      <c r="M1467" s="65" t="s">
        <v>2214</v>
      </c>
      <c r="N1467" s="65" t="s">
        <v>662</v>
      </c>
      <c r="O1467" s="64">
        <v>750721334</v>
      </c>
      <c r="P1467" s="65" t="s">
        <v>2206</v>
      </c>
      <c r="Q1467" s="90">
        <v>1</v>
      </c>
      <c r="X1467" s="65" t="s">
        <v>733</v>
      </c>
      <c r="Y1467" s="65">
        <f>SUMPRODUCT(('[2]Prog 89'!$C$5:$C$10000=A1467)*'[2]Prog 89'!$E$5:$F$10000)</f>
        <v>0</v>
      </c>
      <c r="Z1467" s="65">
        <f>SUMPRODUCT(('[2]Prog 89'!$C$5:$C$10000=A1467)*'[2]Prog 89'!$G$5:$H$10000)</f>
        <v>0</v>
      </c>
    </row>
    <row r="1468" spans="1:26" ht="12.75" customHeight="1" x14ac:dyDescent="0.25">
      <c r="A1468" s="64">
        <v>58274</v>
      </c>
      <c r="B1468" s="81">
        <f>VLOOKUP(A1468,'[2]Pop commune'!$A$4:$G$3833,7,FALSE)</f>
        <v>47.728682170542527</v>
      </c>
      <c r="C1468" s="82">
        <f>VLOOKUP(A1468,'[2]Pop commune'!$A$4:$H$3833,5,FALSE)</f>
        <v>30.465116279069701</v>
      </c>
      <c r="D1468" s="83">
        <f t="shared" si="45"/>
        <v>17.26356589147283</v>
      </c>
      <c r="E1468" s="83">
        <f>VLOOKUP(A1468,'[2]Pop commune'!$A$4:$G$3833,6,FALSE)</f>
        <v>17.26356589147283</v>
      </c>
      <c r="F1468" s="83">
        <f t="shared" si="46"/>
        <v>131</v>
      </c>
      <c r="G1468" s="83">
        <f>VLOOKUP(A1468,'[2]Pop commune'!$A$4:$G$3833,4,FALSE)</f>
        <v>131</v>
      </c>
      <c r="H1468" s="64">
        <v>58</v>
      </c>
      <c r="I1468" s="125">
        <v>580000826</v>
      </c>
      <c r="J1468" s="65" t="s">
        <v>2261</v>
      </c>
      <c r="K1468" s="121"/>
      <c r="L1468" s="103" t="s">
        <v>2213</v>
      </c>
      <c r="M1468" s="65" t="s">
        <v>2214</v>
      </c>
      <c r="N1468" s="65" t="s">
        <v>662</v>
      </c>
      <c r="O1468" s="64">
        <v>750721334</v>
      </c>
      <c r="P1468" s="65" t="s">
        <v>2206</v>
      </c>
      <c r="Q1468" s="90">
        <v>1</v>
      </c>
      <c r="X1468" s="65" t="s">
        <v>733</v>
      </c>
      <c r="Y1468" s="65">
        <f>SUMPRODUCT(('[2]Prog 89'!$C$5:$C$10000=A1468)*'[2]Prog 89'!$E$5:$F$10000)</f>
        <v>0</v>
      </c>
      <c r="Z1468" s="65">
        <f>SUMPRODUCT(('[2]Prog 89'!$C$5:$C$10000=A1468)*'[2]Prog 89'!$G$5:$H$10000)</f>
        <v>0</v>
      </c>
    </row>
    <row r="1469" spans="1:26" ht="12.75" customHeight="1" x14ac:dyDescent="0.25">
      <c r="A1469" s="64">
        <v>58276</v>
      </c>
      <c r="B1469" s="81">
        <f>VLOOKUP(A1469,'[2]Pop commune'!$A$4:$G$3833,7,FALSE)</f>
        <v>126.55785123966933</v>
      </c>
      <c r="C1469" s="82">
        <f>VLOOKUP(A1469,'[2]Pop commune'!$A$4:$H$3833,5,FALSE)</f>
        <v>69.966942148760282</v>
      </c>
      <c r="D1469" s="83">
        <f t="shared" si="45"/>
        <v>56.590909090909051</v>
      </c>
      <c r="E1469" s="83">
        <f>VLOOKUP(A1469,'[2]Pop commune'!$A$4:$G$3833,6,FALSE)</f>
        <v>56.590909090909051</v>
      </c>
      <c r="F1469" s="83">
        <f t="shared" si="46"/>
        <v>249</v>
      </c>
      <c r="G1469" s="83">
        <f>VLOOKUP(A1469,'[2]Pop commune'!$A$4:$G$3833,4,FALSE)</f>
        <v>249</v>
      </c>
      <c r="H1469" s="64">
        <v>58</v>
      </c>
      <c r="I1469" s="125">
        <v>580000826</v>
      </c>
      <c r="J1469" s="65" t="s">
        <v>2262</v>
      </c>
      <c r="K1469" s="121"/>
      <c r="L1469" s="103" t="s">
        <v>2213</v>
      </c>
      <c r="M1469" s="65" t="s">
        <v>2214</v>
      </c>
      <c r="N1469" s="65" t="s">
        <v>662</v>
      </c>
      <c r="O1469" s="64">
        <v>750721334</v>
      </c>
      <c r="P1469" s="65" t="s">
        <v>2206</v>
      </c>
      <c r="Q1469" s="90">
        <v>1</v>
      </c>
      <c r="X1469" s="65" t="s">
        <v>733</v>
      </c>
      <c r="Y1469" s="65">
        <f>SUMPRODUCT(('[2]Prog 89'!$C$5:$C$10000=A1469)*'[2]Prog 89'!$E$5:$F$10000)</f>
        <v>0</v>
      </c>
      <c r="Z1469" s="65">
        <f>SUMPRODUCT(('[2]Prog 89'!$C$5:$C$10000=A1469)*'[2]Prog 89'!$G$5:$H$10000)</f>
        <v>0</v>
      </c>
    </row>
    <row r="1470" spans="1:26" ht="12.75" customHeight="1" x14ac:dyDescent="0.25">
      <c r="A1470" s="64">
        <v>58287</v>
      </c>
      <c r="B1470" s="81">
        <f>VLOOKUP(A1470,'[2]Pop commune'!$A$4:$G$3833,7,FALSE)</f>
        <v>67.323886639676076</v>
      </c>
      <c r="C1470" s="82">
        <f>VLOOKUP(A1470,'[2]Pop commune'!$A$4:$H$3833,5,FALSE)</f>
        <v>30.24696356275302</v>
      </c>
      <c r="D1470" s="83">
        <f t="shared" si="45"/>
        <v>37.076923076923059</v>
      </c>
      <c r="E1470" s="83">
        <f>VLOOKUP(A1470,'[2]Pop commune'!$A$4:$G$3833,6,FALSE)</f>
        <v>37.076923076923059</v>
      </c>
      <c r="F1470" s="83">
        <f t="shared" si="46"/>
        <v>241</v>
      </c>
      <c r="G1470" s="83">
        <f>VLOOKUP(A1470,'[2]Pop commune'!$A$4:$G$3833,4,FALSE)</f>
        <v>241</v>
      </c>
      <c r="H1470" s="64">
        <v>58</v>
      </c>
      <c r="I1470" s="125">
        <v>580000826</v>
      </c>
      <c r="J1470" s="65" t="s">
        <v>2263</v>
      </c>
      <c r="K1470" s="121"/>
      <c r="L1470" s="103" t="s">
        <v>2213</v>
      </c>
      <c r="M1470" s="65" t="s">
        <v>2214</v>
      </c>
      <c r="N1470" s="65" t="s">
        <v>662</v>
      </c>
      <c r="O1470" s="64">
        <v>750721334</v>
      </c>
      <c r="P1470" s="65" t="s">
        <v>2206</v>
      </c>
      <c r="Q1470" s="90">
        <v>1</v>
      </c>
      <c r="X1470" s="65" t="s">
        <v>733</v>
      </c>
      <c r="Y1470" s="65">
        <f>SUMPRODUCT(('[2]Prog 89'!$C$5:$C$10000=A1470)*'[2]Prog 89'!$E$5:$F$10000)</f>
        <v>0</v>
      </c>
      <c r="Z1470" s="65">
        <f>SUMPRODUCT(('[2]Prog 89'!$C$5:$C$10000=A1470)*'[2]Prog 89'!$G$5:$H$10000)</f>
        <v>0</v>
      </c>
    </row>
    <row r="1471" spans="1:26" ht="12.75" customHeight="1" x14ac:dyDescent="0.25">
      <c r="A1471" s="64">
        <v>58289</v>
      </c>
      <c r="B1471" s="81">
        <f>VLOOKUP(A1471,'[2]Pop commune'!$A$4:$G$3833,7,FALSE)</f>
        <v>80.462962962963076</v>
      </c>
      <c r="C1471" s="82">
        <f>VLOOKUP(A1471,'[2]Pop commune'!$A$4:$H$3833,5,FALSE)</f>
        <v>46.851851851851919</v>
      </c>
      <c r="D1471" s="83">
        <f t="shared" si="45"/>
        <v>33.611111111111157</v>
      </c>
      <c r="E1471" s="83">
        <f>VLOOKUP(A1471,'[2]Pop commune'!$A$4:$G$3833,6,FALSE)</f>
        <v>33.611111111111157</v>
      </c>
      <c r="F1471" s="83">
        <f t="shared" si="46"/>
        <v>220</v>
      </c>
      <c r="G1471" s="83">
        <f>VLOOKUP(A1471,'[2]Pop commune'!$A$4:$G$3833,4,FALSE)</f>
        <v>220</v>
      </c>
      <c r="H1471" s="64">
        <v>58</v>
      </c>
      <c r="I1471" s="125">
        <v>580000826</v>
      </c>
      <c r="J1471" s="65" t="s">
        <v>2264</v>
      </c>
      <c r="K1471" s="121"/>
      <c r="L1471" s="103" t="s">
        <v>1609</v>
      </c>
      <c r="M1471" s="65" t="s">
        <v>2214</v>
      </c>
      <c r="N1471" s="65" t="s">
        <v>662</v>
      </c>
      <c r="O1471" s="64">
        <v>750721334</v>
      </c>
      <c r="P1471" s="65" t="s">
        <v>2206</v>
      </c>
      <c r="Q1471" s="90">
        <v>1</v>
      </c>
      <c r="X1471" s="65" t="s">
        <v>733</v>
      </c>
      <c r="Y1471" s="65">
        <f>SUMPRODUCT(('[2]Prog 89'!$C$5:$C$10000=A1471)*'[2]Prog 89'!$E$5:$F$10000)</f>
        <v>0</v>
      </c>
      <c r="Z1471" s="65">
        <f>SUMPRODUCT(('[2]Prog 89'!$C$5:$C$10000=A1471)*'[2]Prog 89'!$G$5:$H$10000)</f>
        <v>0</v>
      </c>
    </row>
    <row r="1472" spans="1:26" ht="12.75" customHeight="1" x14ac:dyDescent="0.25">
      <c r="A1472" s="64">
        <v>58068</v>
      </c>
      <c r="B1472" s="81">
        <f>VLOOKUP(A1472,'[2]Pop commune'!$A$4:$G$3833,7,FALSE)</f>
        <v>112.46190476190473</v>
      </c>
      <c r="C1472" s="82">
        <f>VLOOKUP(A1472,'[2]Pop commune'!$A$4:$H$3833,5,FALSE)</f>
        <v>77.628571428571405</v>
      </c>
      <c r="D1472" s="83">
        <f t="shared" si="45"/>
        <v>34.833333333333329</v>
      </c>
      <c r="E1472" s="83">
        <f>VLOOKUP(A1472,'[2]Pop commune'!$A$4:$G$3833,6,FALSE)</f>
        <v>34.833333333333329</v>
      </c>
      <c r="F1472" s="83">
        <f t="shared" si="46"/>
        <v>209</v>
      </c>
      <c r="G1472" s="83">
        <f>VLOOKUP(A1472,'[2]Pop commune'!$A$4:$G$3833,4,FALSE)</f>
        <v>209</v>
      </c>
      <c r="H1472" s="64">
        <v>58</v>
      </c>
      <c r="I1472" s="125">
        <v>580972222</v>
      </c>
      <c r="J1472" s="65" t="s">
        <v>2265</v>
      </c>
      <c r="K1472" s="121"/>
      <c r="L1472" s="103" t="s">
        <v>2216</v>
      </c>
      <c r="M1472" s="65" t="s">
        <v>2217</v>
      </c>
      <c r="N1472" s="65" t="s">
        <v>662</v>
      </c>
      <c r="O1472" s="64">
        <v>750721334</v>
      </c>
      <c r="P1472" s="65" t="s">
        <v>2206</v>
      </c>
      <c r="Q1472" s="90">
        <v>1</v>
      </c>
      <c r="X1472" s="65" t="s">
        <v>733</v>
      </c>
      <c r="Y1472" s="65">
        <f>SUMPRODUCT(('[2]Prog 89'!$C$5:$C$10000=A1472)*'[2]Prog 89'!$E$5:$F$10000)</f>
        <v>0</v>
      </c>
      <c r="Z1472" s="65">
        <f>SUMPRODUCT(('[2]Prog 89'!$C$5:$C$10000=A1472)*'[2]Prog 89'!$G$5:$H$10000)</f>
        <v>0</v>
      </c>
    </row>
    <row r="1473" spans="1:26" ht="12.75" customHeight="1" x14ac:dyDescent="0.25">
      <c r="A1473" s="64">
        <v>58106</v>
      </c>
      <c r="B1473" s="81">
        <f>VLOOKUP(A1473,'[2]Pop commune'!$A$4:$G$3833,7,FALSE)</f>
        <v>152.24019480526812</v>
      </c>
      <c r="C1473" s="82">
        <f>VLOOKUP(A1473,'[2]Pop commune'!$A$4:$H$3833,5,FALSE)</f>
        <v>91.937260499285287</v>
      </c>
      <c r="D1473" s="83">
        <f t="shared" si="45"/>
        <v>60.302934305982824</v>
      </c>
      <c r="E1473" s="83">
        <f>VLOOKUP(A1473,'[2]Pop commune'!$A$4:$G$3833,6,FALSE)</f>
        <v>60.302934305982824</v>
      </c>
      <c r="F1473" s="83">
        <f t="shared" si="46"/>
        <v>348</v>
      </c>
      <c r="G1473" s="83">
        <f>VLOOKUP(A1473,'[2]Pop commune'!$A$4:$G$3833,4,FALSE)</f>
        <v>348</v>
      </c>
      <c r="H1473" s="64">
        <v>58</v>
      </c>
      <c r="I1473" s="125">
        <v>580972222</v>
      </c>
      <c r="J1473" s="65" t="s">
        <v>2266</v>
      </c>
      <c r="K1473" s="121"/>
      <c r="L1473" s="103" t="s">
        <v>2267</v>
      </c>
      <c r="M1473" s="65" t="s">
        <v>2217</v>
      </c>
      <c r="N1473" s="65" t="s">
        <v>662</v>
      </c>
      <c r="O1473" s="64">
        <v>750721334</v>
      </c>
      <c r="P1473" s="65" t="s">
        <v>2206</v>
      </c>
      <c r="Q1473" s="90">
        <v>1</v>
      </c>
      <c r="X1473" s="65" t="s">
        <v>733</v>
      </c>
      <c r="Y1473" s="65">
        <f>SUMPRODUCT(('[2]Prog 89'!$C$5:$C$10000=A1473)*'[2]Prog 89'!$E$5:$F$10000)</f>
        <v>0</v>
      </c>
      <c r="Z1473" s="65">
        <f>SUMPRODUCT(('[2]Prog 89'!$C$5:$C$10000=A1473)*'[2]Prog 89'!$G$5:$H$10000)</f>
        <v>0</v>
      </c>
    </row>
    <row r="1474" spans="1:26" ht="12.75" customHeight="1" x14ac:dyDescent="0.25">
      <c r="A1474" s="64">
        <v>58125</v>
      </c>
      <c r="B1474" s="81">
        <f>VLOOKUP(A1474,'[2]Pop commune'!$A$4:$G$3833,7,FALSE)</f>
        <v>34</v>
      </c>
      <c r="C1474" s="82">
        <f>VLOOKUP(A1474,'[2]Pop commune'!$A$4:$H$3833,5,FALSE)</f>
        <v>16</v>
      </c>
      <c r="D1474" s="83">
        <f t="shared" si="45"/>
        <v>18</v>
      </c>
      <c r="E1474" s="83">
        <f>VLOOKUP(A1474,'[2]Pop commune'!$A$4:$G$3833,6,FALSE)</f>
        <v>18</v>
      </c>
      <c r="F1474" s="83">
        <f t="shared" si="46"/>
        <v>96</v>
      </c>
      <c r="G1474" s="83">
        <f>VLOOKUP(A1474,'[2]Pop commune'!$A$4:$G$3833,4,FALSE)</f>
        <v>96</v>
      </c>
      <c r="H1474" s="64">
        <v>58</v>
      </c>
      <c r="I1474" s="125">
        <v>580972222</v>
      </c>
      <c r="J1474" s="65" t="s">
        <v>2268</v>
      </c>
      <c r="K1474" s="121"/>
      <c r="L1474" s="103" t="s">
        <v>2216</v>
      </c>
      <c r="M1474" s="65" t="s">
        <v>2217</v>
      </c>
      <c r="N1474" s="65" t="s">
        <v>662</v>
      </c>
      <c r="O1474" s="64">
        <v>750721334</v>
      </c>
      <c r="P1474" s="65" t="s">
        <v>2206</v>
      </c>
      <c r="Q1474" s="90">
        <v>1</v>
      </c>
      <c r="X1474" s="65" t="s">
        <v>733</v>
      </c>
      <c r="Y1474" s="65">
        <f>SUMPRODUCT(('[2]Prog 89'!$C$5:$C$10000=A1474)*'[2]Prog 89'!$E$5:$F$10000)</f>
        <v>0</v>
      </c>
      <c r="Z1474" s="65">
        <f>SUMPRODUCT(('[2]Prog 89'!$C$5:$C$10000=A1474)*'[2]Prog 89'!$G$5:$H$10000)</f>
        <v>0</v>
      </c>
    </row>
    <row r="1475" spans="1:26" ht="12.75" customHeight="1" x14ac:dyDescent="0.25">
      <c r="A1475" s="64">
        <v>58129</v>
      </c>
      <c r="B1475" s="81">
        <f>VLOOKUP(A1475,'[2]Pop commune'!$A$4:$G$3833,7,FALSE)</f>
        <v>64.032786885245855</v>
      </c>
      <c r="C1475" s="82">
        <f>VLOOKUP(A1475,'[2]Pop commune'!$A$4:$H$3833,5,FALSE)</f>
        <v>33.540983606557347</v>
      </c>
      <c r="D1475" s="83">
        <f t="shared" si="45"/>
        <v>30.491803278688501</v>
      </c>
      <c r="E1475" s="83">
        <f>VLOOKUP(A1475,'[2]Pop commune'!$A$4:$G$3833,6,FALSE)</f>
        <v>30.491803278688501</v>
      </c>
      <c r="F1475" s="83">
        <f t="shared" si="46"/>
        <v>186</v>
      </c>
      <c r="G1475" s="83">
        <f>VLOOKUP(A1475,'[2]Pop commune'!$A$4:$G$3833,4,FALSE)</f>
        <v>186</v>
      </c>
      <c r="H1475" s="64">
        <v>58</v>
      </c>
      <c r="I1475" s="125">
        <v>580972222</v>
      </c>
      <c r="J1475" s="65" t="s">
        <v>2269</v>
      </c>
      <c r="K1475" s="121"/>
      <c r="L1475" s="103" t="s">
        <v>2216</v>
      </c>
      <c r="M1475" s="65" t="s">
        <v>2217</v>
      </c>
      <c r="N1475" s="65" t="s">
        <v>662</v>
      </c>
      <c r="O1475" s="64">
        <v>750721334</v>
      </c>
      <c r="P1475" s="65" t="s">
        <v>2206</v>
      </c>
      <c r="Q1475" s="90">
        <v>1</v>
      </c>
      <c r="X1475" s="65" t="s">
        <v>733</v>
      </c>
      <c r="Y1475" s="65">
        <f>SUMPRODUCT(('[2]Prog 89'!$C$5:$C$10000=A1475)*'[2]Prog 89'!$E$5:$F$10000)</f>
        <v>0</v>
      </c>
      <c r="Z1475" s="65">
        <f>SUMPRODUCT(('[2]Prog 89'!$C$5:$C$10000=A1475)*'[2]Prog 89'!$G$5:$H$10000)</f>
        <v>0</v>
      </c>
    </row>
    <row r="1476" spans="1:26" ht="12.75" customHeight="1" x14ac:dyDescent="0.25">
      <c r="A1476" s="64">
        <v>58180</v>
      </c>
      <c r="B1476" s="81">
        <f>VLOOKUP(A1476,'[2]Pop commune'!$A$4:$G$3833,7,FALSE)</f>
        <v>247</v>
      </c>
      <c r="C1476" s="82">
        <f>VLOOKUP(A1476,'[2]Pop commune'!$A$4:$H$3833,5,FALSE)</f>
        <v>153</v>
      </c>
      <c r="D1476" s="83">
        <f t="shared" si="45"/>
        <v>94</v>
      </c>
      <c r="E1476" s="83">
        <f>VLOOKUP(A1476,'[2]Pop commune'!$A$4:$G$3833,6,FALSE)</f>
        <v>94</v>
      </c>
      <c r="F1476" s="83">
        <f t="shared" si="46"/>
        <v>538</v>
      </c>
      <c r="G1476" s="83">
        <f>VLOOKUP(A1476,'[2]Pop commune'!$A$4:$G$3833,4,FALSE)</f>
        <v>538</v>
      </c>
      <c r="H1476" s="64">
        <v>58</v>
      </c>
      <c r="I1476" s="125">
        <v>580972222</v>
      </c>
      <c r="J1476" s="65" t="s">
        <v>2270</v>
      </c>
      <c r="K1476" s="121"/>
      <c r="L1476" s="103" t="s">
        <v>2216</v>
      </c>
      <c r="M1476" s="65" t="s">
        <v>2217</v>
      </c>
      <c r="N1476" s="65" t="s">
        <v>662</v>
      </c>
      <c r="O1476" s="64">
        <v>750721334</v>
      </c>
      <c r="P1476" s="65" t="s">
        <v>2206</v>
      </c>
      <c r="Q1476" s="90">
        <v>1</v>
      </c>
      <c r="X1476" s="65" t="s">
        <v>733</v>
      </c>
      <c r="Y1476" s="65">
        <f>SUMPRODUCT(('[2]Prog 89'!$C$5:$C$10000=A1476)*'[2]Prog 89'!$E$5:$F$10000)</f>
        <v>0</v>
      </c>
      <c r="Z1476" s="65">
        <f>SUMPRODUCT(('[2]Prog 89'!$C$5:$C$10000=A1476)*'[2]Prog 89'!$G$5:$H$10000)</f>
        <v>0</v>
      </c>
    </row>
    <row r="1477" spans="1:26" ht="12.75" customHeight="1" x14ac:dyDescent="0.25">
      <c r="A1477" s="64">
        <v>58185</v>
      </c>
      <c r="B1477" s="81">
        <f>VLOOKUP(A1477,'[2]Pop commune'!$A$4:$G$3833,7,FALSE)</f>
        <v>233</v>
      </c>
      <c r="C1477" s="82">
        <f>VLOOKUP(A1477,'[2]Pop commune'!$A$4:$H$3833,5,FALSE)</f>
        <v>134</v>
      </c>
      <c r="D1477" s="83">
        <f t="shared" ref="D1477:D1540" si="47">E1477/Q1477</f>
        <v>99</v>
      </c>
      <c r="E1477" s="83">
        <f>VLOOKUP(A1477,'[2]Pop commune'!$A$4:$G$3833,6,FALSE)</f>
        <v>99</v>
      </c>
      <c r="F1477" s="83">
        <f t="shared" ref="F1477:F1540" si="48">G1477/Q1477</f>
        <v>564</v>
      </c>
      <c r="G1477" s="83">
        <f>VLOOKUP(A1477,'[2]Pop commune'!$A$4:$G$3833,4,FALSE)</f>
        <v>564</v>
      </c>
      <c r="H1477" s="64">
        <v>58</v>
      </c>
      <c r="I1477" s="125">
        <v>580972222</v>
      </c>
      <c r="J1477" s="65" t="s">
        <v>2271</v>
      </c>
      <c r="K1477" s="121"/>
      <c r="L1477" s="103" t="s">
        <v>2216</v>
      </c>
      <c r="M1477" s="65" t="s">
        <v>2217</v>
      </c>
      <c r="N1477" s="65" t="s">
        <v>662</v>
      </c>
      <c r="O1477" s="64">
        <v>750721334</v>
      </c>
      <c r="P1477" s="65" t="s">
        <v>2206</v>
      </c>
      <c r="Q1477" s="90">
        <v>1</v>
      </c>
      <c r="X1477" s="65" t="s">
        <v>733</v>
      </c>
      <c r="Y1477" s="65">
        <f>SUMPRODUCT(('[2]Prog 89'!$C$5:$C$10000=A1477)*'[2]Prog 89'!$E$5:$F$10000)</f>
        <v>0</v>
      </c>
      <c r="Z1477" s="65">
        <f>SUMPRODUCT(('[2]Prog 89'!$C$5:$C$10000=A1477)*'[2]Prog 89'!$G$5:$H$10000)</f>
        <v>0</v>
      </c>
    </row>
    <row r="1478" spans="1:26" ht="12.75" customHeight="1" x14ac:dyDescent="0.25">
      <c r="A1478" s="64">
        <v>58205</v>
      </c>
      <c r="B1478" s="81">
        <f>VLOOKUP(A1478,'[2]Pop commune'!$A$4:$G$3833,7,FALSE)</f>
        <v>323</v>
      </c>
      <c r="C1478" s="82">
        <f>VLOOKUP(A1478,'[2]Pop commune'!$A$4:$H$3833,5,FALSE)</f>
        <v>200</v>
      </c>
      <c r="D1478" s="83">
        <f t="shared" si="47"/>
        <v>123</v>
      </c>
      <c r="E1478" s="83">
        <f>VLOOKUP(A1478,'[2]Pop commune'!$A$4:$G$3833,6,FALSE)</f>
        <v>123</v>
      </c>
      <c r="F1478" s="83">
        <f t="shared" si="48"/>
        <v>651</v>
      </c>
      <c r="G1478" s="83">
        <f>VLOOKUP(A1478,'[2]Pop commune'!$A$4:$G$3833,4,FALSE)</f>
        <v>651</v>
      </c>
      <c r="H1478" s="64">
        <v>58</v>
      </c>
      <c r="I1478" s="125">
        <v>580972222</v>
      </c>
      <c r="J1478" s="65" t="s">
        <v>2272</v>
      </c>
      <c r="K1478" s="121"/>
      <c r="L1478" s="103" t="s">
        <v>2216</v>
      </c>
      <c r="M1478" s="65" t="s">
        <v>2217</v>
      </c>
      <c r="N1478" s="65" t="s">
        <v>662</v>
      </c>
      <c r="O1478" s="64">
        <v>750721334</v>
      </c>
      <c r="P1478" s="65" t="s">
        <v>2206</v>
      </c>
      <c r="Q1478" s="90">
        <v>1</v>
      </c>
      <c r="X1478" s="65" t="s">
        <v>733</v>
      </c>
      <c r="Y1478" s="65">
        <f>SUMPRODUCT(('[2]Prog 89'!$C$5:$C$10000=A1478)*'[2]Prog 89'!$E$5:$F$10000)</f>
        <v>0</v>
      </c>
      <c r="Z1478" s="65">
        <f>SUMPRODUCT(('[2]Prog 89'!$C$5:$C$10000=A1478)*'[2]Prog 89'!$G$5:$H$10000)</f>
        <v>0</v>
      </c>
    </row>
    <row r="1479" spans="1:26" ht="12.75" customHeight="1" x14ac:dyDescent="0.25">
      <c r="A1479" s="64">
        <v>58210</v>
      </c>
      <c r="B1479" s="81">
        <f>VLOOKUP(A1479,'[2]Pop commune'!$A$4:$G$3833,7,FALSE)</f>
        <v>154.11111111111177</v>
      </c>
      <c r="C1479" s="82">
        <f>VLOOKUP(A1479,'[2]Pop commune'!$A$4:$H$3833,5,FALSE)</f>
        <v>81.277777777778127</v>
      </c>
      <c r="D1479" s="83">
        <f t="shared" si="47"/>
        <v>72.833333333333641</v>
      </c>
      <c r="E1479" s="83">
        <f>VLOOKUP(A1479,'[2]Pop commune'!$A$4:$G$3833,6,FALSE)</f>
        <v>72.833333333333641</v>
      </c>
      <c r="F1479" s="83">
        <f t="shared" si="48"/>
        <v>323.00000000000136</v>
      </c>
      <c r="G1479" s="83">
        <f>VLOOKUP(A1479,'[2]Pop commune'!$A$4:$G$3833,4,FALSE)</f>
        <v>323.00000000000136</v>
      </c>
      <c r="H1479" s="64">
        <v>58</v>
      </c>
      <c r="I1479" s="125">
        <v>580972222</v>
      </c>
      <c r="J1479" s="65" t="s">
        <v>2273</v>
      </c>
      <c r="K1479" s="121"/>
      <c r="L1479" s="103" t="s">
        <v>2216</v>
      </c>
      <c r="M1479" s="65" t="s">
        <v>2217</v>
      </c>
      <c r="N1479" s="65" t="s">
        <v>662</v>
      </c>
      <c r="O1479" s="64">
        <v>750721334</v>
      </c>
      <c r="P1479" s="65" t="s">
        <v>2206</v>
      </c>
      <c r="Q1479" s="90">
        <v>1</v>
      </c>
      <c r="X1479" s="65" t="s">
        <v>733</v>
      </c>
      <c r="Y1479" s="65">
        <f>SUMPRODUCT(('[2]Prog 89'!$C$5:$C$10000=A1479)*'[2]Prog 89'!$E$5:$F$10000)</f>
        <v>0</v>
      </c>
      <c r="Z1479" s="65">
        <f>SUMPRODUCT(('[2]Prog 89'!$C$5:$C$10000=A1479)*'[2]Prog 89'!$G$5:$H$10000)</f>
        <v>0</v>
      </c>
    </row>
    <row r="1480" spans="1:26" ht="12.75" customHeight="1" x14ac:dyDescent="0.25">
      <c r="A1480" s="64">
        <v>58226</v>
      </c>
      <c r="B1480" s="81">
        <f>VLOOKUP(A1480,'[2]Pop commune'!$A$4:$G$3833,7,FALSE)</f>
        <v>70.9150326797388</v>
      </c>
      <c r="C1480" s="82">
        <f>VLOOKUP(A1480,'[2]Pop commune'!$A$4:$H$3833,5,FALSE)</f>
        <v>38.496732026143917</v>
      </c>
      <c r="D1480" s="83">
        <f t="shared" si="47"/>
        <v>32.418300653594883</v>
      </c>
      <c r="E1480" s="83">
        <f>VLOOKUP(A1480,'[2]Pop commune'!$A$4:$G$3833,6,FALSE)</f>
        <v>32.418300653594883</v>
      </c>
      <c r="F1480" s="83">
        <f t="shared" si="48"/>
        <v>155.00000000000051</v>
      </c>
      <c r="G1480" s="83">
        <f>VLOOKUP(A1480,'[2]Pop commune'!$A$4:$G$3833,4,FALSE)</f>
        <v>155.00000000000051</v>
      </c>
      <c r="H1480" s="64">
        <v>58</v>
      </c>
      <c r="I1480" s="125">
        <v>580972222</v>
      </c>
      <c r="J1480" s="65" t="s">
        <v>1574</v>
      </c>
      <c r="K1480" s="121"/>
      <c r="L1480" s="103" t="s">
        <v>2216</v>
      </c>
      <c r="M1480" s="65" t="s">
        <v>2217</v>
      </c>
      <c r="N1480" s="65" t="s">
        <v>662</v>
      </c>
      <c r="O1480" s="64">
        <v>750721334</v>
      </c>
      <c r="P1480" s="65" t="s">
        <v>2206</v>
      </c>
      <c r="Q1480" s="90">
        <v>1</v>
      </c>
      <c r="X1480" s="65" t="s">
        <v>733</v>
      </c>
      <c r="Y1480" s="65">
        <f>SUMPRODUCT(('[2]Prog 89'!$C$5:$C$10000=A1480)*'[2]Prog 89'!$E$5:$F$10000)</f>
        <v>0</v>
      </c>
      <c r="Z1480" s="65">
        <f>SUMPRODUCT(('[2]Prog 89'!$C$5:$C$10000=A1480)*'[2]Prog 89'!$G$5:$H$10000)</f>
        <v>0</v>
      </c>
    </row>
    <row r="1481" spans="1:26" ht="12.75" customHeight="1" x14ac:dyDescent="0.25">
      <c r="A1481" s="64">
        <v>58235</v>
      </c>
      <c r="B1481" s="81">
        <f>VLOOKUP(A1481,'[2]Pop commune'!$A$4:$G$3833,7,FALSE)</f>
        <v>104.74551971326144</v>
      </c>
      <c r="C1481" s="82">
        <f>VLOOKUP(A1481,'[2]Pop commune'!$A$4:$H$3833,5,FALSE)</f>
        <v>68.487455197132476</v>
      </c>
      <c r="D1481" s="83">
        <f t="shared" si="47"/>
        <v>36.258064516128961</v>
      </c>
      <c r="E1481" s="83">
        <f>VLOOKUP(A1481,'[2]Pop commune'!$A$4:$G$3833,6,FALSE)</f>
        <v>36.258064516128961</v>
      </c>
      <c r="F1481" s="83">
        <f t="shared" si="48"/>
        <v>280.99999999999943</v>
      </c>
      <c r="G1481" s="83">
        <f>VLOOKUP(A1481,'[2]Pop commune'!$A$4:$G$3833,4,FALSE)</f>
        <v>280.99999999999943</v>
      </c>
      <c r="H1481" s="64">
        <v>58</v>
      </c>
      <c r="I1481" s="125">
        <v>580972222</v>
      </c>
      <c r="J1481" s="65" t="s">
        <v>2274</v>
      </c>
      <c r="K1481" s="121"/>
      <c r="L1481" s="103" t="s">
        <v>2216</v>
      </c>
      <c r="M1481" s="65" t="s">
        <v>2217</v>
      </c>
      <c r="N1481" s="65" t="s">
        <v>662</v>
      </c>
      <c r="O1481" s="64">
        <v>750721334</v>
      </c>
      <c r="P1481" s="65" t="s">
        <v>2206</v>
      </c>
      <c r="Q1481" s="90">
        <v>1</v>
      </c>
      <c r="X1481" s="65" t="s">
        <v>733</v>
      </c>
      <c r="Y1481" s="65">
        <f>SUMPRODUCT(('[2]Prog 89'!$C$5:$C$10000=A1481)*'[2]Prog 89'!$E$5:$F$10000)</f>
        <v>0</v>
      </c>
      <c r="Z1481" s="65">
        <f>SUMPRODUCT(('[2]Prog 89'!$C$5:$C$10000=A1481)*'[2]Prog 89'!$G$5:$H$10000)</f>
        <v>0</v>
      </c>
    </row>
    <row r="1482" spans="1:26" ht="12.75" customHeight="1" x14ac:dyDescent="0.25">
      <c r="A1482" s="64">
        <v>58028</v>
      </c>
      <c r="B1482" s="81">
        <f>VLOOKUP(A1482,'[2]Pop commune'!$A$4:$G$3833,7,FALSE)</f>
        <v>37.19008264462812</v>
      </c>
      <c r="C1482" s="82">
        <f>VLOOKUP(A1482,'[2]Pop commune'!$A$4:$H$3833,5,FALSE)</f>
        <v>24.793388429752081</v>
      </c>
      <c r="D1482" s="83">
        <f t="shared" si="47"/>
        <v>12.396694214876041</v>
      </c>
      <c r="E1482" s="83">
        <f>VLOOKUP(A1482,'[2]Pop commune'!$A$4:$G$3833,6,FALSE)</f>
        <v>12.396694214876041</v>
      </c>
      <c r="F1482" s="83">
        <f t="shared" si="48"/>
        <v>125</v>
      </c>
      <c r="G1482" s="83">
        <f>VLOOKUP(A1482,'[2]Pop commune'!$A$4:$G$3833,4,FALSE)</f>
        <v>125</v>
      </c>
      <c r="H1482" s="64">
        <v>58</v>
      </c>
      <c r="I1482" s="125">
        <v>580004844</v>
      </c>
      <c r="J1482" s="65" t="s">
        <v>2275</v>
      </c>
      <c r="K1482" s="121"/>
      <c r="L1482" s="103" t="s">
        <v>1665</v>
      </c>
      <c r="M1482" s="65" t="s">
        <v>2211</v>
      </c>
      <c r="N1482" s="65" t="s">
        <v>662</v>
      </c>
      <c r="O1482" s="64">
        <v>750721334</v>
      </c>
      <c r="P1482" s="65" t="s">
        <v>2206</v>
      </c>
      <c r="Q1482" s="90">
        <v>1</v>
      </c>
      <c r="X1482" s="65" t="s">
        <v>733</v>
      </c>
      <c r="Y1482" s="65">
        <f>SUMPRODUCT(('[2]Prog 89'!$C$5:$C$10000=A1482)*'[2]Prog 89'!$E$5:$F$10000)</f>
        <v>0</v>
      </c>
      <c r="Z1482" s="65">
        <f>SUMPRODUCT(('[2]Prog 89'!$C$5:$C$10000=A1482)*'[2]Prog 89'!$G$5:$H$10000)</f>
        <v>0</v>
      </c>
    </row>
    <row r="1483" spans="1:26" ht="12.75" customHeight="1" x14ac:dyDescent="0.25">
      <c r="A1483" s="64">
        <v>58031</v>
      </c>
      <c r="B1483" s="81">
        <f>VLOOKUP(A1483,'[2]Pop commune'!$A$4:$G$3833,7,FALSE)</f>
        <v>80.453257790367999</v>
      </c>
      <c r="C1483" s="82">
        <f>VLOOKUP(A1483,'[2]Pop commune'!$A$4:$H$3833,5,FALSE)</f>
        <v>51.288951841359598</v>
      </c>
      <c r="D1483" s="83">
        <f t="shared" si="47"/>
        <v>29.164305949008401</v>
      </c>
      <c r="E1483" s="83">
        <f>VLOOKUP(A1483,'[2]Pop commune'!$A$4:$G$3833,6,FALSE)</f>
        <v>29.164305949008401</v>
      </c>
      <c r="F1483" s="83">
        <f t="shared" si="48"/>
        <v>354.99999999999881</v>
      </c>
      <c r="G1483" s="83">
        <f>VLOOKUP(A1483,'[2]Pop commune'!$A$4:$G$3833,4,FALSE)</f>
        <v>354.99999999999881</v>
      </c>
      <c r="H1483" s="64">
        <v>58</v>
      </c>
      <c r="I1483" s="125">
        <v>580004844</v>
      </c>
      <c r="J1483" s="65" t="s">
        <v>2276</v>
      </c>
      <c r="K1483" s="121"/>
      <c r="L1483" s="103" t="s">
        <v>1665</v>
      </c>
      <c r="M1483" s="65" t="s">
        <v>2211</v>
      </c>
      <c r="N1483" s="65" t="s">
        <v>662</v>
      </c>
      <c r="O1483" s="64">
        <v>750721334</v>
      </c>
      <c r="P1483" s="65" t="s">
        <v>2206</v>
      </c>
      <c r="Q1483" s="90">
        <v>1</v>
      </c>
      <c r="X1483" s="65" t="s">
        <v>733</v>
      </c>
      <c r="Y1483" s="65">
        <f>SUMPRODUCT(('[2]Prog 89'!$C$5:$C$10000=A1483)*'[2]Prog 89'!$E$5:$F$10000)</f>
        <v>0</v>
      </c>
      <c r="Z1483" s="65">
        <f>SUMPRODUCT(('[2]Prog 89'!$C$5:$C$10000=A1483)*'[2]Prog 89'!$G$5:$H$10000)</f>
        <v>0</v>
      </c>
    </row>
    <row r="1484" spans="1:26" ht="12.75" customHeight="1" x14ac:dyDescent="0.25">
      <c r="A1484" s="64">
        <v>58046</v>
      </c>
      <c r="B1484" s="81">
        <f>VLOOKUP(A1484,'[2]Pop commune'!$A$4:$G$3833,7,FALSE)</f>
        <v>781.33502890198179</v>
      </c>
      <c r="C1484" s="82">
        <f>VLOOKUP(A1484,'[2]Pop commune'!$A$4:$H$3833,5,FALSE)</f>
        <v>459.88651161392983</v>
      </c>
      <c r="D1484" s="83">
        <f t="shared" si="47"/>
        <v>321.44851728805196</v>
      </c>
      <c r="E1484" s="83">
        <f>VLOOKUP(A1484,'[2]Pop commune'!$A$4:$G$3833,6,FALSE)</f>
        <v>321.44851728805196</v>
      </c>
      <c r="F1484" s="83">
        <f t="shared" si="48"/>
        <v>1861</v>
      </c>
      <c r="G1484" s="83">
        <f>VLOOKUP(A1484,'[2]Pop commune'!$A$4:$G$3833,4,FALSE)</f>
        <v>1861</v>
      </c>
      <c r="H1484" s="64">
        <v>58</v>
      </c>
      <c r="I1484" s="125">
        <v>580004844</v>
      </c>
      <c r="J1484" s="65" t="s">
        <v>2277</v>
      </c>
      <c r="K1484" s="121"/>
      <c r="L1484" s="103" t="s">
        <v>1609</v>
      </c>
      <c r="M1484" s="65" t="s">
        <v>2211</v>
      </c>
      <c r="N1484" s="65" t="s">
        <v>662</v>
      </c>
      <c r="O1484" s="64">
        <v>750721334</v>
      </c>
      <c r="P1484" s="65" t="s">
        <v>2206</v>
      </c>
      <c r="Q1484" s="90">
        <v>1</v>
      </c>
      <c r="X1484" s="65" t="s">
        <v>733</v>
      </c>
      <c r="Y1484" s="65">
        <f>SUMPRODUCT(('[2]Prog 89'!$C$5:$C$10000=A1484)*'[2]Prog 89'!$E$5:$F$10000)</f>
        <v>0</v>
      </c>
      <c r="Z1484" s="65">
        <f>SUMPRODUCT(('[2]Prog 89'!$C$5:$C$10000=A1484)*'[2]Prog 89'!$G$5:$H$10000)</f>
        <v>0</v>
      </c>
    </row>
    <row r="1485" spans="1:26" ht="12.75" customHeight="1" x14ac:dyDescent="0.25">
      <c r="A1485" s="64">
        <v>58078</v>
      </c>
      <c r="B1485" s="81">
        <f>VLOOKUP(A1485,'[2]Pop commune'!$A$4:$G$3833,7,FALSE)</f>
        <v>21.323076923076918</v>
      </c>
      <c r="C1485" s="82">
        <f>VLOOKUP(A1485,'[2]Pop commune'!$A$4:$H$3833,5,FALSE)</f>
        <v>14.538461538461537</v>
      </c>
      <c r="D1485" s="83">
        <f t="shared" si="47"/>
        <v>6.7846153846153836</v>
      </c>
      <c r="E1485" s="83">
        <f>VLOOKUP(A1485,'[2]Pop commune'!$A$4:$G$3833,6,FALSE)</f>
        <v>6.7846153846153836</v>
      </c>
      <c r="F1485" s="83">
        <f t="shared" si="48"/>
        <v>63</v>
      </c>
      <c r="G1485" s="83">
        <f>VLOOKUP(A1485,'[2]Pop commune'!$A$4:$G$3833,4,FALSE)</f>
        <v>63</v>
      </c>
      <c r="H1485" s="64">
        <v>58</v>
      </c>
      <c r="I1485" s="125">
        <v>580004844</v>
      </c>
      <c r="J1485" s="65" t="s">
        <v>2278</v>
      </c>
      <c r="K1485" s="121"/>
      <c r="L1485" s="103" t="s">
        <v>1665</v>
      </c>
      <c r="M1485" s="65" t="s">
        <v>2211</v>
      </c>
      <c r="N1485" s="65" t="s">
        <v>662</v>
      </c>
      <c r="O1485" s="64">
        <v>750721334</v>
      </c>
      <c r="P1485" s="65" t="s">
        <v>2206</v>
      </c>
      <c r="Q1485" s="90">
        <v>1</v>
      </c>
      <c r="X1485" s="65" t="s">
        <v>733</v>
      </c>
      <c r="Y1485" s="65">
        <f>SUMPRODUCT(('[2]Prog 89'!$C$5:$C$10000=A1485)*'[2]Prog 89'!$E$5:$F$10000)</f>
        <v>0</v>
      </c>
      <c r="Z1485" s="65">
        <f>SUMPRODUCT(('[2]Prog 89'!$C$5:$C$10000=A1485)*'[2]Prog 89'!$G$5:$H$10000)</f>
        <v>0</v>
      </c>
    </row>
    <row r="1486" spans="1:26" ht="12.75" customHeight="1" x14ac:dyDescent="0.25">
      <c r="A1486" s="64">
        <v>58097</v>
      </c>
      <c r="B1486" s="81">
        <f>VLOOKUP(A1486,'[2]Pop commune'!$A$4:$G$3833,7,FALSE)</f>
        <v>29.75</v>
      </c>
      <c r="C1486" s="82">
        <f>VLOOKUP(A1486,'[2]Pop commune'!$A$4:$H$3833,5,FALSE)</f>
        <v>15.9375</v>
      </c>
      <c r="D1486" s="83">
        <f t="shared" si="47"/>
        <v>13.8125</v>
      </c>
      <c r="E1486" s="83">
        <f>VLOOKUP(A1486,'[2]Pop commune'!$A$4:$G$3833,6,FALSE)</f>
        <v>13.8125</v>
      </c>
      <c r="F1486" s="83">
        <f t="shared" si="48"/>
        <v>102</v>
      </c>
      <c r="G1486" s="83">
        <f>VLOOKUP(A1486,'[2]Pop commune'!$A$4:$G$3833,4,FALSE)</f>
        <v>102</v>
      </c>
      <c r="H1486" s="64">
        <v>58</v>
      </c>
      <c r="I1486" s="125">
        <v>580004844</v>
      </c>
      <c r="J1486" s="65" t="s">
        <v>2279</v>
      </c>
      <c r="K1486" s="121"/>
      <c r="L1486" s="103" t="s">
        <v>1665</v>
      </c>
      <c r="M1486" s="65" t="s">
        <v>2211</v>
      </c>
      <c r="N1486" s="65" t="s">
        <v>662</v>
      </c>
      <c r="O1486" s="64">
        <v>750721334</v>
      </c>
      <c r="P1486" s="65" t="s">
        <v>2206</v>
      </c>
      <c r="Q1486" s="90">
        <v>1</v>
      </c>
      <c r="X1486" s="65" t="s">
        <v>733</v>
      </c>
      <c r="Y1486" s="65">
        <f>SUMPRODUCT(('[2]Prog 89'!$C$5:$C$10000=A1486)*'[2]Prog 89'!$E$5:$F$10000)</f>
        <v>0</v>
      </c>
      <c r="Z1486" s="65">
        <f>SUMPRODUCT(('[2]Prog 89'!$C$5:$C$10000=A1486)*'[2]Prog 89'!$G$5:$H$10000)</f>
        <v>0</v>
      </c>
    </row>
    <row r="1487" spans="1:26" ht="12.75" customHeight="1" x14ac:dyDescent="0.25">
      <c r="A1487" s="64">
        <v>58112</v>
      </c>
      <c r="B1487" s="81">
        <f>VLOOKUP(A1487,'[2]Pop commune'!$A$4:$G$3833,7,FALSE)</f>
        <v>175</v>
      </c>
      <c r="C1487" s="82">
        <f>VLOOKUP(A1487,'[2]Pop commune'!$A$4:$H$3833,5,FALSE)</f>
        <v>138</v>
      </c>
      <c r="D1487" s="83">
        <f t="shared" si="47"/>
        <v>37</v>
      </c>
      <c r="E1487" s="83">
        <f>VLOOKUP(A1487,'[2]Pop commune'!$A$4:$G$3833,6,FALSE)</f>
        <v>37</v>
      </c>
      <c r="F1487" s="83">
        <f t="shared" si="48"/>
        <v>691</v>
      </c>
      <c r="G1487" s="83">
        <f>VLOOKUP(A1487,'[2]Pop commune'!$A$4:$G$3833,4,FALSE)</f>
        <v>691</v>
      </c>
      <c r="H1487" s="64">
        <v>58</v>
      </c>
      <c r="I1487" s="125">
        <v>580004844</v>
      </c>
      <c r="J1487" s="65" t="s">
        <v>2280</v>
      </c>
      <c r="K1487" s="121"/>
      <c r="L1487" s="103" t="s">
        <v>1665</v>
      </c>
      <c r="M1487" s="65" t="s">
        <v>2211</v>
      </c>
      <c r="N1487" s="65" t="s">
        <v>662</v>
      </c>
      <c r="O1487" s="64">
        <v>750721334</v>
      </c>
      <c r="P1487" s="65" t="s">
        <v>2206</v>
      </c>
      <c r="Q1487" s="90">
        <v>1</v>
      </c>
      <c r="X1487" s="65" t="s">
        <v>733</v>
      </c>
      <c r="Y1487" s="65">
        <f>SUMPRODUCT(('[2]Prog 89'!$C$5:$C$10000=A1487)*'[2]Prog 89'!$E$5:$F$10000)</f>
        <v>0</v>
      </c>
      <c r="Z1487" s="65">
        <f>SUMPRODUCT(('[2]Prog 89'!$C$5:$C$10000=A1487)*'[2]Prog 89'!$G$5:$H$10000)</f>
        <v>0</v>
      </c>
    </row>
    <row r="1488" spans="1:26" ht="12.75" customHeight="1" x14ac:dyDescent="0.25">
      <c r="A1488" s="64">
        <v>58113</v>
      </c>
      <c r="B1488" s="81">
        <f>VLOOKUP(A1488,'[2]Pop commune'!$A$4:$G$3833,7,FALSE)</f>
        <v>38.580152671755762</v>
      </c>
      <c r="C1488" s="82">
        <f>VLOOKUP(A1488,'[2]Pop commune'!$A$4:$H$3833,5,FALSE)</f>
        <v>24.366412213740482</v>
      </c>
      <c r="D1488" s="83">
        <f t="shared" si="47"/>
        <v>14.21374045801528</v>
      </c>
      <c r="E1488" s="83">
        <f>VLOOKUP(A1488,'[2]Pop commune'!$A$4:$G$3833,6,FALSE)</f>
        <v>14.21374045801528</v>
      </c>
      <c r="F1488" s="83">
        <f t="shared" si="48"/>
        <v>133</v>
      </c>
      <c r="G1488" s="83">
        <f>VLOOKUP(A1488,'[2]Pop commune'!$A$4:$G$3833,4,FALSE)</f>
        <v>133</v>
      </c>
      <c r="H1488" s="64">
        <v>58</v>
      </c>
      <c r="I1488" s="125">
        <v>580004844</v>
      </c>
      <c r="J1488" s="65" t="s">
        <v>2281</v>
      </c>
      <c r="K1488" s="121"/>
      <c r="L1488" s="103" t="s">
        <v>1665</v>
      </c>
      <c r="M1488" s="65" t="s">
        <v>2211</v>
      </c>
      <c r="N1488" s="65" t="s">
        <v>662</v>
      </c>
      <c r="O1488" s="64">
        <v>750721334</v>
      </c>
      <c r="P1488" s="65" t="s">
        <v>2206</v>
      </c>
      <c r="Q1488" s="90">
        <v>1</v>
      </c>
      <c r="X1488" s="65" t="s">
        <v>733</v>
      </c>
      <c r="Y1488" s="65">
        <f>SUMPRODUCT(('[2]Prog 89'!$C$5:$C$10000=A1488)*'[2]Prog 89'!$E$5:$F$10000)</f>
        <v>0</v>
      </c>
      <c r="Z1488" s="65">
        <f>SUMPRODUCT(('[2]Prog 89'!$C$5:$C$10000=A1488)*'[2]Prog 89'!$G$5:$H$10000)</f>
        <v>0</v>
      </c>
    </row>
    <row r="1489" spans="1:26" ht="12.75" customHeight="1" x14ac:dyDescent="0.25">
      <c r="A1489" s="64">
        <v>58118</v>
      </c>
      <c r="B1489" s="81">
        <f>VLOOKUP(A1489,'[2]Pop commune'!$A$4:$G$3833,7,FALSE)</f>
        <v>287.38505747126453</v>
      </c>
      <c r="C1489" s="82">
        <f>VLOOKUP(A1489,'[2]Pop commune'!$A$4:$H$3833,5,FALSE)</f>
        <v>176.17097701149433</v>
      </c>
      <c r="D1489" s="83">
        <f t="shared" si="47"/>
        <v>111.21408045977017</v>
      </c>
      <c r="E1489" s="83">
        <f>VLOOKUP(A1489,'[2]Pop commune'!$A$4:$G$3833,6,FALSE)</f>
        <v>111.21408045977017</v>
      </c>
      <c r="F1489" s="83">
        <f t="shared" si="48"/>
        <v>685</v>
      </c>
      <c r="G1489" s="83">
        <f>VLOOKUP(A1489,'[2]Pop commune'!$A$4:$G$3833,4,FALSE)</f>
        <v>685</v>
      </c>
      <c r="H1489" s="64">
        <v>58</v>
      </c>
      <c r="I1489" s="125">
        <v>580004844</v>
      </c>
      <c r="J1489" s="65" t="s">
        <v>2282</v>
      </c>
      <c r="K1489" s="121"/>
      <c r="L1489" s="103" t="s">
        <v>1609</v>
      </c>
      <c r="M1489" s="65" t="s">
        <v>2211</v>
      </c>
      <c r="N1489" s="65" t="s">
        <v>662</v>
      </c>
      <c r="O1489" s="64">
        <v>750721334</v>
      </c>
      <c r="P1489" s="65" t="s">
        <v>2206</v>
      </c>
      <c r="Q1489" s="90">
        <v>1</v>
      </c>
      <c r="X1489" s="65" t="s">
        <v>733</v>
      </c>
      <c r="Y1489" s="65">
        <f>SUMPRODUCT(('[2]Prog 89'!$C$5:$C$10000=A1489)*'[2]Prog 89'!$E$5:$F$10000)</f>
        <v>0</v>
      </c>
      <c r="Z1489" s="65">
        <f>SUMPRODUCT(('[2]Prog 89'!$C$5:$C$10000=A1489)*'[2]Prog 89'!$G$5:$H$10000)</f>
        <v>0</v>
      </c>
    </row>
    <row r="1490" spans="1:26" ht="12.75" customHeight="1" x14ac:dyDescent="0.25">
      <c r="A1490" s="64">
        <v>58119</v>
      </c>
      <c r="B1490" s="81">
        <f>VLOOKUP(A1490,'[2]Pop commune'!$A$4:$G$3833,7,FALSE)</f>
        <v>18.095238095238088</v>
      </c>
      <c r="C1490" s="82">
        <f>VLOOKUP(A1490,'[2]Pop commune'!$A$4:$H$3833,5,FALSE)</f>
        <v>11.428571428571423</v>
      </c>
      <c r="D1490" s="83">
        <f t="shared" si="47"/>
        <v>6.6666666666666643</v>
      </c>
      <c r="E1490" s="83">
        <f>VLOOKUP(A1490,'[2]Pop commune'!$A$4:$G$3833,6,FALSE)</f>
        <v>6.6666666666666643</v>
      </c>
      <c r="F1490" s="83">
        <f t="shared" si="48"/>
        <v>80</v>
      </c>
      <c r="G1490" s="83">
        <f>VLOOKUP(A1490,'[2]Pop commune'!$A$4:$G$3833,4,FALSE)</f>
        <v>80</v>
      </c>
      <c r="H1490" s="64">
        <v>58</v>
      </c>
      <c r="I1490" s="125">
        <v>580004844</v>
      </c>
      <c r="J1490" s="65" t="s">
        <v>2283</v>
      </c>
      <c r="K1490" s="121"/>
      <c r="L1490" s="103" t="s">
        <v>1665</v>
      </c>
      <c r="M1490" s="65" t="s">
        <v>2211</v>
      </c>
      <c r="N1490" s="65" t="s">
        <v>662</v>
      </c>
      <c r="O1490" s="64">
        <v>750721334</v>
      </c>
      <c r="P1490" s="65" t="s">
        <v>2206</v>
      </c>
      <c r="Q1490" s="90">
        <v>1</v>
      </c>
      <c r="X1490" s="65" t="s">
        <v>733</v>
      </c>
      <c r="Y1490" s="65">
        <f>SUMPRODUCT(('[2]Prog 89'!$C$5:$C$10000=A1490)*'[2]Prog 89'!$E$5:$F$10000)</f>
        <v>0</v>
      </c>
      <c r="Z1490" s="65">
        <f>SUMPRODUCT(('[2]Prog 89'!$C$5:$C$10000=A1490)*'[2]Prog 89'!$G$5:$H$10000)</f>
        <v>0</v>
      </c>
    </row>
    <row r="1491" spans="1:26" ht="12.75" customHeight="1" x14ac:dyDescent="0.25">
      <c r="A1491" s="64">
        <v>58143</v>
      </c>
      <c r="B1491" s="81">
        <f>VLOOKUP(A1491,'[2]Pop commune'!$A$4:$G$3833,7,FALSE)</f>
        <v>35</v>
      </c>
      <c r="C1491" s="82">
        <f>VLOOKUP(A1491,'[2]Pop commune'!$A$4:$H$3833,5,FALSE)</f>
        <v>21</v>
      </c>
      <c r="D1491" s="83">
        <f t="shared" si="47"/>
        <v>14</v>
      </c>
      <c r="E1491" s="83">
        <f>VLOOKUP(A1491,'[2]Pop commune'!$A$4:$G$3833,6,FALSE)</f>
        <v>14</v>
      </c>
      <c r="F1491" s="83">
        <f t="shared" si="48"/>
        <v>156</v>
      </c>
      <c r="G1491" s="83">
        <f>VLOOKUP(A1491,'[2]Pop commune'!$A$4:$G$3833,4,FALSE)</f>
        <v>156</v>
      </c>
      <c r="H1491" s="64">
        <v>58</v>
      </c>
      <c r="I1491" s="125">
        <v>580004844</v>
      </c>
      <c r="J1491" s="65" t="s">
        <v>2284</v>
      </c>
      <c r="K1491" s="121"/>
      <c r="L1491" s="103" t="s">
        <v>1665</v>
      </c>
      <c r="M1491" s="65" t="s">
        <v>2211</v>
      </c>
      <c r="N1491" s="65" t="s">
        <v>662</v>
      </c>
      <c r="O1491" s="64">
        <v>750721334</v>
      </c>
      <c r="P1491" s="65" t="s">
        <v>2206</v>
      </c>
      <c r="Q1491" s="90">
        <v>1</v>
      </c>
      <c r="X1491" s="65" t="s">
        <v>733</v>
      </c>
      <c r="Y1491" s="65">
        <f>SUMPRODUCT(('[2]Prog 89'!$C$5:$C$10000=A1491)*'[2]Prog 89'!$E$5:$F$10000)</f>
        <v>0</v>
      </c>
      <c r="Z1491" s="65">
        <f>SUMPRODUCT(('[2]Prog 89'!$C$5:$C$10000=A1491)*'[2]Prog 89'!$G$5:$H$10000)</f>
        <v>0</v>
      </c>
    </row>
    <row r="1492" spans="1:26" ht="12.75" customHeight="1" x14ac:dyDescent="0.25">
      <c r="A1492" s="64">
        <v>58172</v>
      </c>
      <c r="B1492" s="81">
        <f>VLOOKUP(A1492,'[2]Pop commune'!$A$4:$G$3833,7,FALSE)</f>
        <v>62.550000000000004</v>
      </c>
      <c r="C1492" s="82">
        <f>VLOOKUP(A1492,'[2]Pop commune'!$A$4:$H$3833,5,FALSE)</f>
        <v>41.7</v>
      </c>
      <c r="D1492" s="83">
        <f t="shared" si="47"/>
        <v>20.85</v>
      </c>
      <c r="E1492" s="83">
        <f>VLOOKUP(A1492,'[2]Pop commune'!$A$4:$G$3833,6,FALSE)</f>
        <v>20.85</v>
      </c>
      <c r="F1492" s="83">
        <f t="shared" si="48"/>
        <v>139</v>
      </c>
      <c r="G1492" s="83">
        <f>VLOOKUP(A1492,'[2]Pop commune'!$A$4:$G$3833,4,FALSE)</f>
        <v>139</v>
      </c>
      <c r="H1492" s="64">
        <v>58</v>
      </c>
      <c r="I1492" s="125">
        <v>580004844</v>
      </c>
      <c r="J1492" s="65" t="s">
        <v>2285</v>
      </c>
      <c r="K1492" s="121"/>
      <c r="L1492" s="103" t="s">
        <v>1609</v>
      </c>
      <c r="M1492" s="65" t="s">
        <v>2211</v>
      </c>
      <c r="N1492" s="65" t="s">
        <v>662</v>
      </c>
      <c r="O1492" s="64">
        <v>750721334</v>
      </c>
      <c r="P1492" s="65" t="s">
        <v>2206</v>
      </c>
      <c r="Q1492" s="90">
        <v>1</v>
      </c>
      <c r="X1492" s="65" t="s">
        <v>733</v>
      </c>
      <c r="Y1492" s="65">
        <f>SUMPRODUCT(('[2]Prog 89'!$C$5:$C$10000=A1492)*'[2]Prog 89'!$E$5:$F$10000)</f>
        <v>0</v>
      </c>
      <c r="Z1492" s="65">
        <f>SUMPRODUCT(('[2]Prog 89'!$C$5:$C$10000=A1492)*'[2]Prog 89'!$G$5:$H$10000)</f>
        <v>0</v>
      </c>
    </row>
    <row r="1493" spans="1:26" ht="12.75" customHeight="1" x14ac:dyDescent="0.25">
      <c r="A1493" s="64">
        <v>58232</v>
      </c>
      <c r="B1493" s="81">
        <f>VLOOKUP(A1493,'[2]Pop commune'!$A$4:$G$3833,7,FALSE)</f>
        <v>427.75212793593164</v>
      </c>
      <c r="C1493" s="82">
        <f>VLOOKUP(A1493,'[2]Pop commune'!$A$4:$H$3833,5,FALSE)</f>
        <v>231.67546065470188</v>
      </c>
      <c r="D1493" s="83">
        <f t="shared" si="47"/>
        <v>196.07666728122979</v>
      </c>
      <c r="E1493" s="83">
        <f>VLOOKUP(A1493,'[2]Pop commune'!$A$4:$G$3833,6,FALSE)</f>
        <v>196.07666728122979</v>
      </c>
      <c r="F1493" s="83">
        <f t="shared" si="48"/>
        <v>1306</v>
      </c>
      <c r="G1493" s="83">
        <f>VLOOKUP(A1493,'[2]Pop commune'!$A$4:$G$3833,4,FALSE)</f>
        <v>1306</v>
      </c>
      <c r="H1493" s="64">
        <v>58</v>
      </c>
      <c r="I1493" s="125">
        <v>580004844</v>
      </c>
      <c r="J1493" s="65" t="s">
        <v>2286</v>
      </c>
      <c r="K1493" s="121"/>
      <c r="L1493" s="103" t="s">
        <v>1665</v>
      </c>
      <c r="M1493" s="65" t="s">
        <v>2211</v>
      </c>
      <c r="N1493" s="65" t="s">
        <v>662</v>
      </c>
      <c r="O1493" s="64">
        <v>750721334</v>
      </c>
      <c r="P1493" s="65" t="s">
        <v>2206</v>
      </c>
      <c r="Q1493" s="90">
        <v>1</v>
      </c>
      <c r="X1493" s="65" t="s">
        <v>733</v>
      </c>
      <c r="Y1493" s="65">
        <f>SUMPRODUCT(('[2]Prog 89'!$C$5:$C$10000=A1493)*'[2]Prog 89'!$E$5:$F$10000)</f>
        <v>0</v>
      </c>
      <c r="Z1493" s="65">
        <f>SUMPRODUCT(('[2]Prog 89'!$C$5:$C$10000=A1493)*'[2]Prog 89'!$G$5:$H$10000)</f>
        <v>0</v>
      </c>
    </row>
    <row r="1494" spans="1:26" ht="12.75" customHeight="1" x14ac:dyDescent="0.25">
      <c r="A1494" s="64">
        <v>58239</v>
      </c>
      <c r="B1494" s="81">
        <f>VLOOKUP(A1494,'[2]Pop commune'!$A$4:$G$3833,7,FALSE)</f>
        <v>44.875945182300839</v>
      </c>
      <c r="C1494" s="82">
        <f>VLOOKUP(A1494,'[2]Pop commune'!$A$4:$H$3833,5,FALSE)</f>
        <v>27.689412984823921</v>
      </c>
      <c r="D1494" s="83">
        <f t="shared" si="47"/>
        <v>17.186532197476915</v>
      </c>
      <c r="E1494" s="83">
        <f>VLOOKUP(A1494,'[2]Pop commune'!$A$4:$G$3833,6,FALSE)</f>
        <v>17.186532197476915</v>
      </c>
      <c r="F1494" s="83">
        <f t="shared" si="48"/>
        <v>170</v>
      </c>
      <c r="G1494" s="83">
        <f>VLOOKUP(A1494,'[2]Pop commune'!$A$4:$G$3833,4,FALSE)</f>
        <v>170</v>
      </c>
      <c r="H1494" s="64">
        <v>58</v>
      </c>
      <c r="I1494" s="125">
        <v>580004844</v>
      </c>
      <c r="J1494" s="65" t="s">
        <v>1469</v>
      </c>
      <c r="K1494" s="121"/>
      <c r="L1494" s="103" t="s">
        <v>1665</v>
      </c>
      <c r="M1494" s="65" t="s">
        <v>2211</v>
      </c>
      <c r="N1494" s="65" t="s">
        <v>662</v>
      </c>
      <c r="O1494" s="64">
        <v>750721334</v>
      </c>
      <c r="P1494" s="65" t="s">
        <v>2206</v>
      </c>
      <c r="Q1494" s="90">
        <v>1</v>
      </c>
      <c r="X1494" s="65" t="s">
        <v>733</v>
      </c>
      <c r="Y1494" s="65">
        <f>SUMPRODUCT(('[2]Prog 89'!$C$5:$C$10000=A1494)*'[2]Prog 89'!$E$5:$F$10000)</f>
        <v>0</v>
      </c>
      <c r="Z1494" s="65">
        <f>SUMPRODUCT(('[2]Prog 89'!$C$5:$C$10000=A1494)*'[2]Prog 89'!$G$5:$H$10000)</f>
        <v>0</v>
      </c>
    </row>
    <row r="1495" spans="1:26" ht="12.75" customHeight="1" x14ac:dyDescent="0.25">
      <c r="A1495" s="64">
        <v>58243</v>
      </c>
      <c r="B1495" s="81">
        <f>VLOOKUP(A1495,'[2]Pop commune'!$A$4:$G$3833,7,FALSE)</f>
        <v>22.192982456140342</v>
      </c>
      <c r="C1495" s="82">
        <f>VLOOKUP(A1495,'[2]Pop commune'!$A$4:$H$3833,5,FALSE)</f>
        <v>18.333333333333325</v>
      </c>
      <c r="D1495" s="83">
        <f t="shared" si="47"/>
        <v>3.8596491228070162</v>
      </c>
      <c r="E1495" s="83">
        <f>VLOOKUP(A1495,'[2]Pop commune'!$A$4:$G$3833,6,FALSE)</f>
        <v>3.8596491228070162</v>
      </c>
      <c r="F1495" s="83">
        <f t="shared" si="48"/>
        <v>110</v>
      </c>
      <c r="G1495" s="83">
        <f>VLOOKUP(A1495,'[2]Pop commune'!$A$4:$G$3833,4,FALSE)</f>
        <v>110</v>
      </c>
      <c r="H1495" s="64">
        <v>58</v>
      </c>
      <c r="I1495" s="125">
        <v>580004844</v>
      </c>
      <c r="J1495" s="65" t="s">
        <v>2287</v>
      </c>
      <c r="K1495" s="121"/>
      <c r="L1495" s="103" t="s">
        <v>1609</v>
      </c>
      <c r="M1495" s="65" t="s">
        <v>2211</v>
      </c>
      <c r="N1495" s="65" t="s">
        <v>662</v>
      </c>
      <c r="O1495" s="64">
        <v>750721334</v>
      </c>
      <c r="P1495" s="65" t="s">
        <v>2206</v>
      </c>
      <c r="Q1495" s="90">
        <v>1</v>
      </c>
      <c r="X1495" s="65" t="s">
        <v>733</v>
      </c>
      <c r="Y1495" s="65">
        <f>SUMPRODUCT(('[2]Prog 89'!$C$5:$C$10000=A1495)*'[2]Prog 89'!$E$5:$F$10000)</f>
        <v>0</v>
      </c>
      <c r="Z1495" s="65">
        <f>SUMPRODUCT(('[2]Prog 89'!$C$5:$C$10000=A1495)*'[2]Prog 89'!$G$5:$H$10000)</f>
        <v>0</v>
      </c>
    </row>
    <row r="1496" spans="1:26" ht="12.75" customHeight="1" x14ac:dyDescent="0.25">
      <c r="A1496" s="64">
        <v>58245</v>
      </c>
      <c r="B1496" s="81">
        <f>VLOOKUP(A1496,'[2]Pop commune'!$A$4:$G$3833,7,FALSE)</f>
        <v>65</v>
      </c>
      <c r="C1496" s="82">
        <f>VLOOKUP(A1496,'[2]Pop commune'!$A$4:$H$3833,5,FALSE)</f>
        <v>33</v>
      </c>
      <c r="D1496" s="83">
        <f t="shared" si="47"/>
        <v>32</v>
      </c>
      <c r="E1496" s="83">
        <f>VLOOKUP(A1496,'[2]Pop commune'!$A$4:$G$3833,6,FALSE)</f>
        <v>32</v>
      </c>
      <c r="F1496" s="83">
        <f t="shared" si="48"/>
        <v>185</v>
      </c>
      <c r="G1496" s="83">
        <f>VLOOKUP(A1496,'[2]Pop commune'!$A$4:$G$3833,4,FALSE)</f>
        <v>185</v>
      </c>
      <c r="H1496" s="64">
        <v>58</v>
      </c>
      <c r="I1496" s="125">
        <v>580004844</v>
      </c>
      <c r="J1496" s="65" t="s">
        <v>2288</v>
      </c>
      <c r="K1496" s="121"/>
      <c r="L1496" s="103" t="s">
        <v>1609</v>
      </c>
      <c r="M1496" s="65" t="s">
        <v>2211</v>
      </c>
      <c r="N1496" s="65" t="s">
        <v>662</v>
      </c>
      <c r="O1496" s="64">
        <v>750721334</v>
      </c>
      <c r="P1496" s="65" t="s">
        <v>2206</v>
      </c>
      <c r="Q1496" s="90">
        <v>1</v>
      </c>
      <c r="X1496" s="65" t="s">
        <v>733</v>
      </c>
      <c r="Y1496" s="65">
        <f>SUMPRODUCT(('[2]Prog 89'!$C$5:$C$10000=A1496)*'[2]Prog 89'!$E$5:$F$10000)</f>
        <v>0</v>
      </c>
      <c r="Z1496" s="65">
        <f>SUMPRODUCT(('[2]Prog 89'!$C$5:$C$10000=A1496)*'[2]Prog 89'!$G$5:$H$10000)</f>
        <v>0</v>
      </c>
    </row>
    <row r="1497" spans="1:26" ht="12.75" customHeight="1" x14ac:dyDescent="0.25">
      <c r="A1497" s="64">
        <v>58247</v>
      </c>
      <c r="B1497" s="81">
        <f>VLOOKUP(A1497,'[2]Pop commune'!$A$4:$G$3833,7,FALSE)</f>
        <v>97.069306930692903</v>
      </c>
      <c r="C1497" s="82">
        <f>VLOOKUP(A1497,'[2]Pop commune'!$A$4:$H$3833,5,FALSE)</f>
        <v>73.568316831683035</v>
      </c>
      <c r="D1497" s="83">
        <f t="shared" si="47"/>
        <v>23.500990099009861</v>
      </c>
      <c r="E1497" s="83">
        <f>VLOOKUP(A1497,'[2]Pop commune'!$A$4:$G$3833,6,FALSE)</f>
        <v>23.500990099009861</v>
      </c>
      <c r="F1497" s="83">
        <f t="shared" si="48"/>
        <v>515.99999999999909</v>
      </c>
      <c r="G1497" s="83">
        <f>VLOOKUP(A1497,'[2]Pop commune'!$A$4:$G$3833,4,FALSE)</f>
        <v>515.99999999999909</v>
      </c>
      <c r="H1497" s="64">
        <v>58</v>
      </c>
      <c r="I1497" s="125">
        <v>580004844</v>
      </c>
      <c r="J1497" s="65" t="s">
        <v>2289</v>
      </c>
      <c r="K1497" s="121"/>
      <c r="L1497" s="103" t="s">
        <v>1665</v>
      </c>
      <c r="M1497" s="65" t="s">
        <v>2211</v>
      </c>
      <c r="N1497" s="65" t="s">
        <v>662</v>
      </c>
      <c r="O1497" s="64">
        <v>750721334</v>
      </c>
      <c r="P1497" s="65" t="s">
        <v>2206</v>
      </c>
      <c r="Q1497" s="90">
        <v>1</v>
      </c>
      <c r="X1497" s="65" t="s">
        <v>733</v>
      </c>
      <c r="Y1497" s="65">
        <f>SUMPRODUCT(('[2]Prog 89'!$C$5:$C$10000=A1497)*'[2]Prog 89'!$E$5:$F$10000)</f>
        <v>0</v>
      </c>
      <c r="Z1497" s="65">
        <f>SUMPRODUCT(('[2]Prog 89'!$C$5:$C$10000=A1497)*'[2]Prog 89'!$G$5:$H$10000)</f>
        <v>0</v>
      </c>
    </row>
    <row r="1498" spans="1:26" ht="12.75" customHeight="1" x14ac:dyDescent="0.25">
      <c r="A1498" s="64">
        <v>58269</v>
      </c>
      <c r="B1498" s="81">
        <f>VLOOKUP(A1498,'[2]Pop commune'!$A$4:$G$3833,7,FALSE)</f>
        <v>104.00963855421645</v>
      </c>
      <c r="C1498" s="82">
        <f>VLOOKUP(A1498,'[2]Pop commune'!$A$4:$H$3833,5,FALSE)</f>
        <v>66.187951807228643</v>
      </c>
      <c r="D1498" s="83">
        <f t="shared" si="47"/>
        <v>37.821686746987801</v>
      </c>
      <c r="E1498" s="83">
        <f>VLOOKUP(A1498,'[2]Pop commune'!$A$4:$G$3833,6,FALSE)</f>
        <v>37.821686746987801</v>
      </c>
      <c r="F1498" s="83">
        <f t="shared" si="48"/>
        <v>435.99999999999824</v>
      </c>
      <c r="G1498" s="83">
        <f>VLOOKUP(A1498,'[2]Pop commune'!$A$4:$G$3833,4,FALSE)</f>
        <v>435.99999999999824</v>
      </c>
      <c r="H1498" s="64">
        <v>58</v>
      </c>
      <c r="I1498" s="125">
        <v>580004844</v>
      </c>
      <c r="J1498" s="65" t="s">
        <v>1048</v>
      </c>
      <c r="K1498" s="121"/>
      <c r="L1498" s="103" t="s">
        <v>1665</v>
      </c>
      <c r="M1498" s="65" t="s">
        <v>2211</v>
      </c>
      <c r="N1498" s="65" t="s">
        <v>662</v>
      </c>
      <c r="O1498" s="64">
        <v>750721334</v>
      </c>
      <c r="P1498" s="65" t="s">
        <v>2206</v>
      </c>
      <c r="Q1498" s="90">
        <v>1</v>
      </c>
      <c r="X1498" s="65" t="s">
        <v>733</v>
      </c>
      <c r="Y1498" s="65">
        <f>SUMPRODUCT(('[2]Prog 89'!$C$5:$C$10000=A1498)*'[2]Prog 89'!$E$5:$F$10000)</f>
        <v>0</v>
      </c>
      <c r="Z1498" s="65">
        <f>SUMPRODUCT(('[2]Prog 89'!$C$5:$C$10000=A1498)*'[2]Prog 89'!$G$5:$H$10000)</f>
        <v>0</v>
      </c>
    </row>
    <row r="1499" spans="1:26" ht="12.75" customHeight="1" x14ac:dyDescent="0.25">
      <c r="A1499" s="64">
        <v>58290</v>
      </c>
      <c r="B1499" s="81">
        <f>VLOOKUP(A1499,'[2]Pop commune'!$A$4:$G$3833,7,FALSE)</f>
        <v>8</v>
      </c>
      <c r="C1499" s="82">
        <f>VLOOKUP(A1499,'[2]Pop commune'!$A$4:$H$3833,5,FALSE)</f>
        <v>6</v>
      </c>
      <c r="D1499" s="83">
        <f t="shared" si="47"/>
        <v>2</v>
      </c>
      <c r="E1499" s="83">
        <f>VLOOKUP(A1499,'[2]Pop commune'!$A$4:$G$3833,6,FALSE)</f>
        <v>2</v>
      </c>
      <c r="F1499" s="83">
        <f t="shared" si="48"/>
        <v>63</v>
      </c>
      <c r="G1499" s="83">
        <f>VLOOKUP(A1499,'[2]Pop commune'!$A$4:$G$3833,4,FALSE)</f>
        <v>63</v>
      </c>
      <c r="H1499" s="64">
        <v>58</v>
      </c>
      <c r="I1499" s="125">
        <v>580004844</v>
      </c>
      <c r="J1499" s="65" t="s">
        <v>2290</v>
      </c>
      <c r="K1499" s="121"/>
      <c r="L1499" s="103" t="s">
        <v>1609</v>
      </c>
      <c r="M1499" s="65" t="s">
        <v>2211</v>
      </c>
      <c r="N1499" s="65" t="s">
        <v>662</v>
      </c>
      <c r="O1499" s="64">
        <v>750721334</v>
      </c>
      <c r="P1499" s="65" t="s">
        <v>2206</v>
      </c>
      <c r="Q1499" s="90">
        <v>1</v>
      </c>
      <c r="X1499" s="65" t="s">
        <v>733</v>
      </c>
      <c r="Y1499" s="65">
        <f>SUMPRODUCT(('[2]Prog 89'!$C$5:$C$10000=A1499)*'[2]Prog 89'!$E$5:$F$10000)</f>
        <v>0</v>
      </c>
      <c r="Z1499" s="65">
        <f>SUMPRODUCT(('[2]Prog 89'!$C$5:$C$10000=A1499)*'[2]Prog 89'!$G$5:$H$10000)</f>
        <v>0</v>
      </c>
    </row>
    <row r="1500" spans="1:26" ht="12.75" customHeight="1" x14ac:dyDescent="0.25">
      <c r="A1500" s="64">
        <v>58311</v>
      </c>
      <c r="B1500" s="81">
        <f>VLOOKUP(A1500,'[2]Pop commune'!$A$4:$G$3833,7,FALSE)</f>
        <v>88.094915254237264</v>
      </c>
      <c r="C1500" s="82">
        <f>VLOOKUP(A1500,'[2]Pop commune'!$A$4:$H$3833,5,FALSE)</f>
        <v>63.349152542372863</v>
      </c>
      <c r="D1500" s="83">
        <f t="shared" si="47"/>
        <v>24.745762711864398</v>
      </c>
      <c r="E1500" s="83">
        <f>VLOOKUP(A1500,'[2]Pop commune'!$A$4:$G$3833,6,FALSE)</f>
        <v>24.745762711864398</v>
      </c>
      <c r="F1500" s="83">
        <f t="shared" si="48"/>
        <v>292</v>
      </c>
      <c r="G1500" s="83">
        <f>VLOOKUP(A1500,'[2]Pop commune'!$A$4:$G$3833,4,FALSE)</f>
        <v>292</v>
      </c>
      <c r="H1500" s="64">
        <v>58</v>
      </c>
      <c r="I1500" s="125">
        <v>580004844</v>
      </c>
      <c r="J1500" s="65" t="s">
        <v>2291</v>
      </c>
      <c r="K1500" s="121"/>
      <c r="L1500" s="103" t="s">
        <v>1665</v>
      </c>
      <c r="M1500" s="65" t="s">
        <v>2211</v>
      </c>
      <c r="N1500" s="65" t="s">
        <v>662</v>
      </c>
      <c r="O1500" s="64">
        <v>750721334</v>
      </c>
      <c r="P1500" s="65" t="s">
        <v>2206</v>
      </c>
      <c r="Q1500" s="90">
        <v>1</v>
      </c>
      <c r="X1500" s="65" t="s">
        <v>733</v>
      </c>
      <c r="Y1500" s="65">
        <f>SUMPRODUCT(('[2]Prog 89'!$C$5:$C$10000=A1500)*'[2]Prog 89'!$E$5:$F$10000)</f>
        <v>0</v>
      </c>
      <c r="Z1500" s="65">
        <f>SUMPRODUCT(('[2]Prog 89'!$C$5:$C$10000=A1500)*'[2]Prog 89'!$G$5:$H$10000)</f>
        <v>0</v>
      </c>
    </row>
    <row r="1501" spans="1:26" ht="12.75" customHeight="1" x14ac:dyDescent="0.25">
      <c r="A1501" s="64">
        <v>58016</v>
      </c>
      <c r="B1501" s="81">
        <f>VLOOKUP(A1501,'[2]Pop commune'!$A$4:$G$3833,7,FALSE)</f>
        <v>56.713375796178077</v>
      </c>
      <c r="C1501" s="82">
        <f>VLOOKUP(A1501,'[2]Pop commune'!$A$4:$H$3833,5,FALSE)</f>
        <v>29.369426751592218</v>
      </c>
      <c r="D1501" s="83">
        <f t="shared" si="47"/>
        <v>27.343949044585859</v>
      </c>
      <c r="E1501" s="83">
        <f>VLOOKUP(A1501,'[2]Pop commune'!$A$4:$G$3833,6,FALSE)</f>
        <v>27.343949044585859</v>
      </c>
      <c r="F1501" s="83">
        <f t="shared" si="48"/>
        <v>158.99999999999926</v>
      </c>
      <c r="G1501" s="83">
        <f>VLOOKUP(A1501,'[2]Pop commune'!$A$4:$G$3833,4,FALSE)</f>
        <v>158.99999999999926</v>
      </c>
      <c r="H1501" s="64">
        <v>58</v>
      </c>
      <c r="I1501" s="125">
        <v>580002368</v>
      </c>
      <c r="J1501" s="65" t="s">
        <v>2292</v>
      </c>
      <c r="K1501" s="121"/>
      <c r="L1501" s="103" t="s">
        <v>2204</v>
      </c>
      <c r="M1501" s="65" t="s">
        <v>2205</v>
      </c>
      <c r="N1501" s="65" t="s">
        <v>662</v>
      </c>
      <c r="O1501" s="64">
        <v>750721334</v>
      </c>
      <c r="P1501" s="65" t="s">
        <v>2206</v>
      </c>
      <c r="Q1501" s="90">
        <v>1</v>
      </c>
      <c r="X1501" s="65" t="s">
        <v>733</v>
      </c>
      <c r="Y1501" s="65">
        <f>SUMPRODUCT(('[2]Prog 89'!$C$5:$C$10000=A1501)*'[2]Prog 89'!$E$5:$F$10000)</f>
        <v>0</v>
      </c>
      <c r="Z1501" s="65">
        <f>SUMPRODUCT(('[2]Prog 89'!$C$5:$C$10000=A1501)*'[2]Prog 89'!$G$5:$H$10000)</f>
        <v>0</v>
      </c>
    </row>
    <row r="1502" spans="1:26" ht="12.75" customHeight="1" x14ac:dyDescent="0.25">
      <c r="A1502" s="64">
        <v>58098</v>
      </c>
      <c r="B1502" s="81">
        <f>VLOOKUP(A1502,'[2]Pop commune'!$A$4:$G$3833,7,FALSE)</f>
        <v>38.709677419354847</v>
      </c>
      <c r="C1502" s="82">
        <f>VLOOKUP(A1502,'[2]Pop commune'!$A$4:$H$3833,5,FALSE)</f>
        <v>17.41935483870968</v>
      </c>
      <c r="D1502" s="83">
        <f t="shared" si="47"/>
        <v>21.290322580645164</v>
      </c>
      <c r="E1502" s="83">
        <f>VLOOKUP(A1502,'[2]Pop commune'!$A$4:$G$3833,6,FALSE)</f>
        <v>21.290322580645164</v>
      </c>
      <c r="F1502" s="83">
        <f t="shared" si="48"/>
        <v>120</v>
      </c>
      <c r="G1502" s="83">
        <f>VLOOKUP(A1502,'[2]Pop commune'!$A$4:$G$3833,4,FALSE)</f>
        <v>120</v>
      </c>
      <c r="H1502" s="64">
        <v>58</v>
      </c>
      <c r="I1502" s="125">
        <v>580002368</v>
      </c>
      <c r="J1502" s="65" t="s">
        <v>2293</v>
      </c>
      <c r="K1502" s="121"/>
      <c r="L1502" s="103" t="s">
        <v>2204</v>
      </c>
      <c r="M1502" s="65" t="s">
        <v>2205</v>
      </c>
      <c r="N1502" s="65" t="s">
        <v>662</v>
      </c>
      <c r="O1502" s="64">
        <v>750721334</v>
      </c>
      <c r="P1502" s="65" t="s">
        <v>2206</v>
      </c>
      <c r="Q1502" s="90">
        <v>1</v>
      </c>
      <c r="X1502" s="65" t="s">
        <v>733</v>
      </c>
      <c r="Y1502" s="65">
        <f>SUMPRODUCT(('[2]Prog 89'!$C$5:$C$10000=A1502)*'[2]Prog 89'!$E$5:$F$10000)</f>
        <v>0</v>
      </c>
      <c r="Z1502" s="65">
        <f>SUMPRODUCT(('[2]Prog 89'!$C$5:$C$10000=A1502)*'[2]Prog 89'!$G$5:$H$10000)</f>
        <v>0</v>
      </c>
    </row>
    <row r="1503" spans="1:26" ht="12.75" customHeight="1" x14ac:dyDescent="0.25">
      <c r="A1503" s="64">
        <v>58116</v>
      </c>
      <c r="B1503" s="81">
        <f>VLOOKUP(A1503,'[2]Pop commune'!$A$4:$G$3833,7,FALSE)</f>
        <v>53.030303030303031</v>
      </c>
      <c r="C1503" s="82">
        <f>VLOOKUP(A1503,'[2]Pop commune'!$A$4:$H$3833,5,FALSE)</f>
        <v>34.090909090909093</v>
      </c>
      <c r="D1503" s="83">
        <f t="shared" si="47"/>
        <v>18.939393939393941</v>
      </c>
      <c r="E1503" s="83">
        <f>VLOOKUP(A1503,'[2]Pop commune'!$A$4:$G$3833,6,FALSE)</f>
        <v>18.939393939393941</v>
      </c>
      <c r="F1503" s="83">
        <f t="shared" si="48"/>
        <v>125</v>
      </c>
      <c r="G1503" s="83">
        <f>VLOOKUP(A1503,'[2]Pop commune'!$A$4:$G$3833,4,FALSE)</f>
        <v>125</v>
      </c>
      <c r="H1503" s="64">
        <v>58</v>
      </c>
      <c r="I1503" s="125">
        <v>580002368</v>
      </c>
      <c r="J1503" s="65" t="s">
        <v>2294</v>
      </c>
      <c r="K1503" s="121"/>
      <c r="L1503" s="103" t="s">
        <v>2204</v>
      </c>
      <c r="M1503" s="65" t="s">
        <v>2205</v>
      </c>
      <c r="N1503" s="65" t="s">
        <v>662</v>
      </c>
      <c r="O1503" s="64">
        <v>750721334</v>
      </c>
      <c r="P1503" s="65" t="s">
        <v>2206</v>
      </c>
      <c r="Q1503" s="90">
        <v>1</v>
      </c>
      <c r="X1503" s="65" t="s">
        <v>733</v>
      </c>
      <c r="Y1503" s="65">
        <f>SUMPRODUCT(('[2]Prog 89'!$C$5:$C$10000=A1503)*'[2]Prog 89'!$E$5:$F$10000)</f>
        <v>0</v>
      </c>
      <c r="Z1503" s="65">
        <f>SUMPRODUCT(('[2]Prog 89'!$C$5:$C$10000=A1503)*'[2]Prog 89'!$G$5:$H$10000)</f>
        <v>0</v>
      </c>
    </row>
    <row r="1504" spans="1:26" ht="12.75" customHeight="1" x14ac:dyDescent="0.25">
      <c r="A1504" s="64">
        <v>58150</v>
      </c>
      <c r="B1504" s="81">
        <f>VLOOKUP(A1504,'[2]Pop commune'!$A$4:$G$3833,7,FALSE)</f>
        <v>41.943925233644848</v>
      </c>
      <c r="C1504" s="82">
        <f>VLOOKUP(A1504,'[2]Pop commune'!$A$4:$H$3833,5,FALSE)</f>
        <v>25.738317757009341</v>
      </c>
      <c r="D1504" s="83">
        <f t="shared" si="47"/>
        <v>16.20560747663551</v>
      </c>
      <c r="E1504" s="83">
        <f>VLOOKUP(A1504,'[2]Pop commune'!$A$4:$G$3833,6,FALSE)</f>
        <v>16.20560747663551</v>
      </c>
      <c r="F1504" s="83">
        <f t="shared" si="48"/>
        <v>102</v>
      </c>
      <c r="G1504" s="83">
        <f>VLOOKUP(A1504,'[2]Pop commune'!$A$4:$G$3833,4,FALSE)</f>
        <v>102</v>
      </c>
      <c r="H1504" s="64">
        <v>58</v>
      </c>
      <c r="I1504" s="125">
        <v>580002368</v>
      </c>
      <c r="J1504" s="65" t="s">
        <v>2295</v>
      </c>
      <c r="K1504" s="121"/>
      <c r="L1504" s="103" t="s">
        <v>2204</v>
      </c>
      <c r="M1504" s="65" t="s">
        <v>2205</v>
      </c>
      <c r="N1504" s="65" t="s">
        <v>662</v>
      </c>
      <c r="O1504" s="64">
        <v>750721334</v>
      </c>
      <c r="P1504" s="65" t="s">
        <v>2206</v>
      </c>
      <c r="Q1504" s="90">
        <v>1</v>
      </c>
      <c r="X1504" s="65" t="s">
        <v>733</v>
      </c>
      <c r="Y1504" s="65">
        <f>SUMPRODUCT(('[2]Prog 89'!$C$5:$C$10000=A1504)*'[2]Prog 89'!$E$5:$F$10000)</f>
        <v>0</v>
      </c>
      <c r="Z1504" s="65">
        <f>SUMPRODUCT(('[2]Prog 89'!$C$5:$C$10000=A1504)*'[2]Prog 89'!$G$5:$H$10000)</f>
        <v>0</v>
      </c>
    </row>
    <row r="1505" spans="1:26" ht="12.75" customHeight="1" x14ac:dyDescent="0.25">
      <c r="A1505" s="64">
        <v>58154</v>
      </c>
      <c r="B1505" s="81">
        <f>VLOOKUP(A1505,'[2]Pop commune'!$A$4:$G$3833,7,FALSE)</f>
        <v>57.763779527559279</v>
      </c>
      <c r="C1505" s="82">
        <f>VLOOKUP(A1505,'[2]Pop commune'!$A$4:$H$3833,5,FALSE)</f>
        <v>45.385826771653718</v>
      </c>
      <c r="D1505" s="83">
        <f t="shared" si="47"/>
        <v>12.377952755905561</v>
      </c>
      <c r="E1505" s="83">
        <f>VLOOKUP(A1505,'[2]Pop commune'!$A$4:$G$3833,6,FALSE)</f>
        <v>12.377952755905561</v>
      </c>
      <c r="F1505" s="83">
        <f t="shared" si="48"/>
        <v>131.00000000000051</v>
      </c>
      <c r="G1505" s="83">
        <f>VLOOKUP(A1505,'[2]Pop commune'!$A$4:$G$3833,4,FALSE)</f>
        <v>131.00000000000051</v>
      </c>
      <c r="H1505" s="64">
        <v>58</v>
      </c>
      <c r="I1505" s="125">
        <v>580002368</v>
      </c>
      <c r="J1505" s="65" t="s">
        <v>2296</v>
      </c>
      <c r="K1505" s="121"/>
      <c r="L1505" s="103" t="s">
        <v>2204</v>
      </c>
      <c r="M1505" s="65" t="s">
        <v>2205</v>
      </c>
      <c r="N1505" s="65" t="s">
        <v>662</v>
      </c>
      <c r="O1505" s="64">
        <v>750721334</v>
      </c>
      <c r="P1505" s="65" t="s">
        <v>2206</v>
      </c>
      <c r="Q1505" s="90">
        <v>1</v>
      </c>
      <c r="X1505" s="65" t="s">
        <v>733</v>
      </c>
      <c r="Y1505" s="65">
        <f>SUMPRODUCT(('[2]Prog 89'!$C$5:$C$10000=A1505)*'[2]Prog 89'!$E$5:$F$10000)</f>
        <v>0</v>
      </c>
      <c r="Z1505" s="65">
        <f>SUMPRODUCT(('[2]Prog 89'!$C$5:$C$10000=A1505)*'[2]Prog 89'!$G$5:$H$10000)</f>
        <v>0</v>
      </c>
    </row>
    <row r="1506" spans="1:26" ht="12.75" customHeight="1" x14ac:dyDescent="0.25">
      <c r="A1506" s="64">
        <v>58165</v>
      </c>
      <c r="B1506" s="81">
        <f>VLOOKUP(A1506,'[2]Pop commune'!$A$4:$G$3833,7,FALSE)</f>
        <v>62.719298245614006</v>
      </c>
      <c r="C1506" s="82">
        <f>VLOOKUP(A1506,'[2]Pop commune'!$A$4:$H$3833,5,FALSE)</f>
        <v>33.77192982456139</v>
      </c>
      <c r="D1506" s="83">
        <f t="shared" si="47"/>
        <v>28.947368421052616</v>
      </c>
      <c r="E1506" s="83">
        <f>VLOOKUP(A1506,'[2]Pop commune'!$A$4:$G$3833,6,FALSE)</f>
        <v>28.947368421052616</v>
      </c>
      <c r="F1506" s="83">
        <f t="shared" si="48"/>
        <v>165</v>
      </c>
      <c r="G1506" s="83">
        <f>VLOOKUP(A1506,'[2]Pop commune'!$A$4:$G$3833,4,FALSE)</f>
        <v>165</v>
      </c>
      <c r="H1506" s="64">
        <v>58</v>
      </c>
      <c r="I1506" s="125">
        <v>580002368</v>
      </c>
      <c r="J1506" s="65" t="s">
        <v>2297</v>
      </c>
      <c r="K1506" s="121"/>
      <c r="L1506" s="103" t="s">
        <v>2204</v>
      </c>
      <c r="M1506" s="65" t="s">
        <v>2205</v>
      </c>
      <c r="N1506" s="65" t="s">
        <v>662</v>
      </c>
      <c r="O1506" s="64">
        <v>750721334</v>
      </c>
      <c r="P1506" s="65" t="s">
        <v>2206</v>
      </c>
      <c r="Q1506" s="90">
        <v>1</v>
      </c>
      <c r="X1506" s="65" t="s">
        <v>733</v>
      </c>
      <c r="Y1506" s="65">
        <f>SUMPRODUCT(('[2]Prog 89'!$C$5:$C$10000=A1506)*'[2]Prog 89'!$E$5:$F$10000)</f>
        <v>0</v>
      </c>
      <c r="Z1506" s="65">
        <f>SUMPRODUCT(('[2]Prog 89'!$C$5:$C$10000=A1506)*'[2]Prog 89'!$G$5:$H$10000)</f>
        <v>0</v>
      </c>
    </row>
    <row r="1507" spans="1:26" ht="12.75" customHeight="1" x14ac:dyDescent="0.25">
      <c r="A1507" s="64">
        <v>58169</v>
      </c>
      <c r="B1507" s="81">
        <f>VLOOKUP(A1507,'[2]Pop commune'!$A$4:$G$3833,7,FALSE)</f>
        <v>6.2727272727273</v>
      </c>
      <c r="C1507" s="82">
        <f>VLOOKUP(A1507,'[2]Pop commune'!$A$4:$H$3833,5,FALSE)</f>
        <v>1.0454545454545501</v>
      </c>
      <c r="D1507" s="83">
        <f t="shared" si="47"/>
        <v>5.2272727272727497</v>
      </c>
      <c r="E1507" s="83">
        <f>VLOOKUP(A1507,'[2]Pop commune'!$A$4:$G$3833,6,FALSE)</f>
        <v>5.2272727272727497</v>
      </c>
      <c r="F1507" s="83">
        <f t="shared" si="48"/>
        <v>23.000000000000099</v>
      </c>
      <c r="G1507" s="83">
        <f>VLOOKUP(A1507,'[2]Pop commune'!$A$4:$G$3833,4,FALSE)</f>
        <v>23.000000000000099</v>
      </c>
      <c r="H1507" s="64">
        <v>58</v>
      </c>
      <c r="I1507" s="125">
        <v>580002368</v>
      </c>
      <c r="J1507" s="65" t="s">
        <v>2298</v>
      </c>
      <c r="K1507" s="121"/>
      <c r="L1507" s="103" t="s">
        <v>2204</v>
      </c>
      <c r="M1507" s="65" t="s">
        <v>2205</v>
      </c>
      <c r="N1507" s="65" t="s">
        <v>662</v>
      </c>
      <c r="O1507" s="64">
        <v>750721334</v>
      </c>
      <c r="P1507" s="65" t="s">
        <v>2206</v>
      </c>
      <c r="Q1507" s="90">
        <v>1</v>
      </c>
      <c r="X1507" s="65" t="s">
        <v>733</v>
      </c>
      <c r="Y1507" s="65">
        <f>SUMPRODUCT(('[2]Prog 89'!$C$5:$C$10000=A1507)*'[2]Prog 89'!$E$5:$F$10000)</f>
        <v>0</v>
      </c>
      <c r="Z1507" s="65">
        <f>SUMPRODUCT(('[2]Prog 89'!$C$5:$C$10000=A1507)*'[2]Prog 89'!$G$5:$H$10000)</f>
        <v>0</v>
      </c>
    </row>
    <row r="1508" spans="1:26" ht="12.75" customHeight="1" x14ac:dyDescent="0.25">
      <c r="A1508" s="64">
        <v>58170</v>
      </c>
      <c r="B1508" s="81">
        <f>VLOOKUP(A1508,'[2]Pop commune'!$A$4:$G$3833,7,FALSE)</f>
        <v>54</v>
      </c>
      <c r="C1508" s="82">
        <f>VLOOKUP(A1508,'[2]Pop commune'!$A$4:$H$3833,5,FALSE)</f>
        <v>43</v>
      </c>
      <c r="D1508" s="83">
        <f t="shared" si="47"/>
        <v>11</v>
      </c>
      <c r="E1508" s="83">
        <f>VLOOKUP(A1508,'[2]Pop commune'!$A$4:$G$3833,6,FALSE)</f>
        <v>11</v>
      </c>
      <c r="F1508" s="83">
        <f t="shared" si="48"/>
        <v>129</v>
      </c>
      <c r="G1508" s="83">
        <f>VLOOKUP(A1508,'[2]Pop commune'!$A$4:$G$3833,4,FALSE)</f>
        <v>129</v>
      </c>
      <c r="H1508" s="64">
        <v>58</v>
      </c>
      <c r="I1508" s="125">
        <v>580002368</v>
      </c>
      <c r="J1508" s="65" t="s">
        <v>2299</v>
      </c>
      <c r="K1508" s="121"/>
      <c r="L1508" s="103" t="s">
        <v>2204</v>
      </c>
      <c r="M1508" s="65" t="s">
        <v>2205</v>
      </c>
      <c r="N1508" s="65" t="s">
        <v>662</v>
      </c>
      <c r="O1508" s="64">
        <v>750721334</v>
      </c>
      <c r="P1508" s="65" t="s">
        <v>2206</v>
      </c>
      <c r="Q1508" s="90">
        <v>1</v>
      </c>
      <c r="X1508" s="65" t="s">
        <v>733</v>
      </c>
      <c r="Y1508" s="65">
        <f>SUMPRODUCT(('[2]Prog 89'!$C$5:$C$10000=A1508)*'[2]Prog 89'!$E$5:$F$10000)</f>
        <v>0</v>
      </c>
      <c r="Z1508" s="65">
        <f>SUMPRODUCT(('[2]Prog 89'!$C$5:$C$10000=A1508)*'[2]Prog 89'!$G$5:$H$10000)</f>
        <v>0</v>
      </c>
    </row>
    <row r="1509" spans="1:26" ht="12.75" customHeight="1" x14ac:dyDescent="0.25">
      <c r="A1509" s="64">
        <v>58190</v>
      </c>
      <c r="B1509" s="81">
        <f>VLOOKUP(A1509,'[2]Pop commune'!$A$4:$G$3833,7,FALSE)</f>
        <v>48</v>
      </c>
      <c r="C1509" s="82">
        <f>VLOOKUP(A1509,'[2]Pop commune'!$A$4:$H$3833,5,FALSE)</f>
        <v>31</v>
      </c>
      <c r="D1509" s="83">
        <f t="shared" si="47"/>
        <v>17</v>
      </c>
      <c r="E1509" s="83">
        <f>VLOOKUP(A1509,'[2]Pop commune'!$A$4:$G$3833,6,FALSE)</f>
        <v>17</v>
      </c>
      <c r="F1509" s="83">
        <f t="shared" si="48"/>
        <v>110</v>
      </c>
      <c r="G1509" s="83">
        <f>VLOOKUP(A1509,'[2]Pop commune'!$A$4:$G$3833,4,FALSE)</f>
        <v>110</v>
      </c>
      <c r="H1509" s="64">
        <v>58</v>
      </c>
      <c r="I1509" s="125">
        <v>580002368</v>
      </c>
      <c r="J1509" s="65" t="s">
        <v>2300</v>
      </c>
      <c r="K1509" s="121"/>
      <c r="L1509" s="103" t="s">
        <v>2204</v>
      </c>
      <c r="M1509" s="65" t="s">
        <v>2205</v>
      </c>
      <c r="N1509" s="65" t="s">
        <v>662</v>
      </c>
      <c r="O1509" s="64">
        <v>750721334</v>
      </c>
      <c r="P1509" s="65" t="s">
        <v>2206</v>
      </c>
      <c r="Q1509" s="90">
        <v>1</v>
      </c>
      <c r="X1509" s="65" t="s">
        <v>733</v>
      </c>
      <c r="Y1509" s="65">
        <f>SUMPRODUCT(('[2]Prog 89'!$C$5:$C$10000=A1509)*'[2]Prog 89'!$E$5:$F$10000)</f>
        <v>0</v>
      </c>
      <c r="Z1509" s="65">
        <f>SUMPRODUCT(('[2]Prog 89'!$C$5:$C$10000=A1509)*'[2]Prog 89'!$G$5:$H$10000)</f>
        <v>0</v>
      </c>
    </row>
    <row r="1510" spans="1:26" ht="12.75" customHeight="1" x14ac:dyDescent="0.25">
      <c r="A1510" s="64">
        <v>58197</v>
      </c>
      <c r="B1510" s="81">
        <f>VLOOKUP(A1510,'[2]Pop commune'!$A$4:$G$3833,7,FALSE)</f>
        <v>60.400000000000205</v>
      </c>
      <c r="C1510" s="82">
        <f>VLOOKUP(A1510,'[2]Pop commune'!$A$4:$H$3833,5,FALSE)</f>
        <v>39.260000000000133</v>
      </c>
      <c r="D1510" s="83">
        <f t="shared" si="47"/>
        <v>21.140000000000068</v>
      </c>
      <c r="E1510" s="83">
        <f>VLOOKUP(A1510,'[2]Pop commune'!$A$4:$G$3833,6,FALSE)</f>
        <v>21.140000000000068</v>
      </c>
      <c r="F1510" s="83">
        <f t="shared" si="48"/>
        <v>151.00000000000051</v>
      </c>
      <c r="G1510" s="83">
        <f>VLOOKUP(A1510,'[2]Pop commune'!$A$4:$G$3833,4,FALSE)</f>
        <v>151.00000000000051</v>
      </c>
      <c r="H1510" s="64">
        <v>58</v>
      </c>
      <c r="I1510" s="125">
        <v>580002368</v>
      </c>
      <c r="J1510" s="65" t="s">
        <v>2301</v>
      </c>
      <c r="K1510" s="121"/>
      <c r="L1510" s="103" t="s">
        <v>2204</v>
      </c>
      <c r="M1510" s="65" t="s">
        <v>2205</v>
      </c>
      <c r="N1510" s="65" t="s">
        <v>662</v>
      </c>
      <c r="O1510" s="64">
        <v>750721334</v>
      </c>
      <c r="P1510" s="65" t="s">
        <v>2206</v>
      </c>
      <c r="Q1510" s="90">
        <v>1</v>
      </c>
      <c r="X1510" s="65" t="s">
        <v>733</v>
      </c>
      <c r="Y1510" s="65">
        <f>SUMPRODUCT(('[2]Prog 89'!$C$5:$C$10000=A1510)*'[2]Prog 89'!$E$5:$F$10000)</f>
        <v>0</v>
      </c>
      <c r="Z1510" s="65">
        <f>SUMPRODUCT(('[2]Prog 89'!$C$5:$C$10000=A1510)*'[2]Prog 89'!$G$5:$H$10000)</f>
        <v>0</v>
      </c>
    </row>
    <row r="1511" spans="1:26" ht="12.75" customHeight="1" x14ac:dyDescent="0.25">
      <c r="A1511" s="64">
        <v>58224</v>
      </c>
      <c r="B1511" s="81">
        <f>VLOOKUP(A1511,'[2]Pop commune'!$A$4:$G$3833,7,FALSE)</f>
        <v>38</v>
      </c>
      <c r="C1511" s="82">
        <f>VLOOKUP(A1511,'[2]Pop commune'!$A$4:$H$3833,5,FALSE)</f>
        <v>24</v>
      </c>
      <c r="D1511" s="83">
        <f t="shared" si="47"/>
        <v>14</v>
      </c>
      <c r="E1511" s="83">
        <f>VLOOKUP(A1511,'[2]Pop commune'!$A$4:$G$3833,6,FALSE)</f>
        <v>14</v>
      </c>
      <c r="F1511" s="83">
        <f t="shared" si="48"/>
        <v>112</v>
      </c>
      <c r="G1511" s="83">
        <f>VLOOKUP(A1511,'[2]Pop commune'!$A$4:$G$3833,4,FALSE)</f>
        <v>112</v>
      </c>
      <c r="H1511" s="64">
        <v>58</v>
      </c>
      <c r="I1511" s="125">
        <v>580002368</v>
      </c>
      <c r="J1511" s="65" t="s">
        <v>2302</v>
      </c>
      <c r="K1511" s="121"/>
      <c r="L1511" s="103" t="s">
        <v>2204</v>
      </c>
      <c r="M1511" s="65" t="s">
        <v>2205</v>
      </c>
      <c r="N1511" s="65" t="s">
        <v>662</v>
      </c>
      <c r="O1511" s="64">
        <v>750721334</v>
      </c>
      <c r="P1511" s="65" t="s">
        <v>2206</v>
      </c>
      <c r="Q1511" s="90">
        <v>1</v>
      </c>
      <c r="X1511" s="65" t="s">
        <v>733</v>
      </c>
      <c r="Y1511" s="65">
        <f>SUMPRODUCT(('[2]Prog 89'!$C$5:$C$10000=A1511)*'[2]Prog 89'!$E$5:$F$10000)</f>
        <v>0</v>
      </c>
      <c r="Z1511" s="65">
        <f>SUMPRODUCT(('[2]Prog 89'!$C$5:$C$10000=A1511)*'[2]Prog 89'!$G$5:$H$10000)</f>
        <v>0</v>
      </c>
    </row>
    <row r="1512" spans="1:26" ht="12.75" customHeight="1" x14ac:dyDescent="0.25">
      <c r="A1512" s="64">
        <v>58230</v>
      </c>
      <c r="B1512" s="81">
        <f>VLOOKUP(A1512,'[2]Pop commune'!$A$4:$G$3833,7,FALSE)</f>
        <v>25.892857142857249</v>
      </c>
      <c r="C1512" s="82">
        <f>VLOOKUP(A1512,'[2]Pop commune'!$A$4:$H$3833,5,FALSE)</f>
        <v>17.607142857142929</v>
      </c>
      <c r="D1512" s="83">
        <f t="shared" si="47"/>
        <v>8.2857142857143202</v>
      </c>
      <c r="E1512" s="83">
        <f>VLOOKUP(A1512,'[2]Pop commune'!$A$4:$G$3833,6,FALSE)</f>
        <v>8.2857142857143202</v>
      </c>
      <c r="F1512" s="83">
        <f t="shared" si="48"/>
        <v>87.000000000000355</v>
      </c>
      <c r="G1512" s="83">
        <f>VLOOKUP(A1512,'[2]Pop commune'!$A$4:$G$3833,4,FALSE)</f>
        <v>87.000000000000355</v>
      </c>
      <c r="H1512" s="64">
        <v>58</v>
      </c>
      <c r="I1512" s="125">
        <v>580002368</v>
      </c>
      <c r="J1512" s="65" t="s">
        <v>2303</v>
      </c>
      <c r="K1512" s="121"/>
      <c r="L1512" s="103" t="s">
        <v>2204</v>
      </c>
      <c r="M1512" s="65" t="s">
        <v>2205</v>
      </c>
      <c r="N1512" s="65" t="s">
        <v>662</v>
      </c>
      <c r="O1512" s="64">
        <v>750721334</v>
      </c>
      <c r="P1512" s="65" t="s">
        <v>2206</v>
      </c>
      <c r="Q1512" s="90">
        <v>1</v>
      </c>
      <c r="X1512" s="65" t="s">
        <v>733</v>
      </c>
      <c r="Y1512" s="65">
        <f>SUMPRODUCT(('[2]Prog 89'!$C$5:$C$10000=A1512)*'[2]Prog 89'!$E$5:$F$10000)</f>
        <v>0</v>
      </c>
      <c r="Z1512" s="65">
        <f>SUMPRODUCT(('[2]Prog 89'!$C$5:$C$10000=A1512)*'[2]Prog 89'!$G$5:$H$10000)</f>
        <v>0</v>
      </c>
    </row>
    <row r="1513" spans="1:26" ht="12.75" customHeight="1" x14ac:dyDescent="0.25">
      <c r="A1513" s="64">
        <v>58237</v>
      </c>
      <c r="B1513" s="81">
        <f>VLOOKUP(A1513,'[2]Pop commune'!$A$4:$G$3833,7,FALSE)</f>
        <v>20.310344827586221</v>
      </c>
      <c r="C1513" s="82">
        <f>VLOOKUP(A1513,'[2]Pop commune'!$A$4:$H$3833,5,FALSE)</f>
        <v>11.75862068965518</v>
      </c>
      <c r="D1513" s="83">
        <f t="shared" si="47"/>
        <v>8.5517241379310391</v>
      </c>
      <c r="E1513" s="83">
        <f>VLOOKUP(A1513,'[2]Pop commune'!$A$4:$G$3833,6,FALSE)</f>
        <v>8.5517241379310391</v>
      </c>
      <c r="F1513" s="83">
        <f t="shared" si="48"/>
        <v>31</v>
      </c>
      <c r="G1513" s="83">
        <f>VLOOKUP(A1513,'[2]Pop commune'!$A$4:$G$3833,4,FALSE)</f>
        <v>31</v>
      </c>
      <c r="H1513" s="64">
        <v>58</v>
      </c>
      <c r="I1513" s="125">
        <v>580002368</v>
      </c>
      <c r="J1513" s="65" t="s">
        <v>2304</v>
      </c>
      <c r="K1513" s="121"/>
      <c r="L1513" s="103" t="s">
        <v>2204</v>
      </c>
      <c r="M1513" s="65" t="s">
        <v>2205</v>
      </c>
      <c r="N1513" s="65" t="s">
        <v>662</v>
      </c>
      <c r="O1513" s="64">
        <v>750721334</v>
      </c>
      <c r="P1513" s="65" t="s">
        <v>2206</v>
      </c>
      <c r="Q1513" s="90">
        <v>1</v>
      </c>
      <c r="X1513" s="65" t="s">
        <v>733</v>
      </c>
      <c r="Y1513" s="65">
        <f>SUMPRODUCT(('[2]Prog 89'!$C$5:$C$10000=A1513)*'[2]Prog 89'!$E$5:$F$10000)</f>
        <v>0</v>
      </c>
      <c r="Z1513" s="65">
        <f>SUMPRODUCT(('[2]Prog 89'!$C$5:$C$10000=A1513)*'[2]Prog 89'!$G$5:$H$10000)</f>
        <v>0</v>
      </c>
    </row>
    <row r="1514" spans="1:26" ht="12.75" customHeight="1" x14ac:dyDescent="0.25">
      <c r="A1514" s="64">
        <v>58242</v>
      </c>
      <c r="B1514" s="81">
        <f>VLOOKUP(A1514,'[2]Pop commune'!$A$4:$G$3833,7,FALSE)</f>
        <v>42</v>
      </c>
      <c r="C1514" s="82">
        <f>VLOOKUP(A1514,'[2]Pop commune'!$A$4:$H$3833,5,FALSE)</f>
        <v>24</v>
      </c>
      <c r="D1514" s="83">
        <f t="shared" si="47"/>
        <v>18</v>
      </c>
      <c r="E1514" s="83">
        <f>VLOOKUP(A1514,'[2]Pop commune'!$A$4:$G$3833,6,FALSE)</f>
        <v>18</v>
      </c>
      <c r="F1514" s="83">
        <f t="shared" si="48"/>
        <v>110</v>
      </c>
      <c r="G1514" s="83">
        <f>VLOOKUP(A1514,'[2]Pop commune'!$A$4:$G$3833,4,FALSE)</f>
        <v>110</v>
      </c>
      <c r="H1514" s="64">
        <v>58</v>
      </c>
      <c r="I1514" s="125">
        <v>580002368</v>
      </c>
      <c r="J1514" s="65" t="s">
        <v>2305</v>
      </c>
      <c r="K1514" s="121"/>
      <c r="L1514" s="103" t="s">
        <v>2204</v>
      </c>
      <c r="M1514" s="65" t="s">
        <v>2205</v>
      </c>
      <c r="N1514" s="65" t="s">
        <v>662</v>
      </c>
      <c r="O1514" s="64">
        <v>750721334</v>
      </c>
      <c r="P1514" s="65" t="s">
        <v>2206</v>
      </c>
      <c r="Q1514" s="90">
        <v>1</v>
      </c>
      <c r="X1514" s="65" t="s">
        <v>733</v>
      </c>
      <c r="Y1514" s="65">
        <f>SUMPRODUCT(('[2]Prog 89'!$C$5:$C$10000=A1514)*'[2]Prog 89'!$E$5:$F$10000)</f>
        <v>0</v>
      </c>
      <c r="Z1514" s="65">
        <f>SUMPRODUCT(('[2]Prog 89'!$C$5:$C$10000=A1514)*'[2]Prog 89'!$G$5:$H$10000)</f>
        <v>0</v>
      </c>
    </row>
    <row r="1515" spans="1:26" ht="12.75" customHeight="1" x14ac:dyDescent="0.25">
      <c r="A1515" s="64">
        <v>58271</v>
      </c>
      <c r="B1515" s="81">
        <f>VLOOKUP(A1515,'[2]Pop commune'!$A$4:$G$3833,7,FALSE)</f>
        <v>120</v>
      </c>
      <c r="C1515" s="82">
        <f>VLOOKUP(A1515,'[2]Pop commune'!$A$4:$H$3833,5,FALSE)</f>
        <v>39</v>
      </c>
      <c r="D1515" s="83">
        <f t="shared" si="47"/>
        <v>81</v>
      </c>
      <c r="E1515" s="83">
        <f>VLOOKUP(A1515,'[2]Pop commune'!$A$4:$G$3833,6,FALSE)</f>
        <v>81</v>
      </c>
      <c r="F1515" s="83">
        <f t="shared" si="48"/>
        <v>198</v>
      </c>
      <c r="G1515" s="83">
        <f>VLOOKUP(A1515,'[2]Pop commune'!$A$4:$G$3833,4,FALSE)</f>
        <v>198</v>
      </c>
      <c r="H1515" s="64">
        <v>58</v>
      </c>
      <c r="I1515" s="125">
        <v>580002368</v>
      </c>
      <c r="J1515" s="65" t="s">
        <v>2306</v>
      </c>
      <c r="K1515" s="121"/>
      <c r="L1515" s="103" t="s">
        <v>2204</v>
      </c>
      <c r="M1515" s="65" t="s">
        <v>2205</v>
      </c>
      <c r="N1515" s="65" t="s">
        <v>662</v>
      </c>
      <c r="O1515" s="64">
        <v>750721334</v>
      </c>
      <c r="P1515" s="65" t="s">
        <v>2206</v>
      </c>
      <c r="Q1515" s="90">
        <v>1</v>
      </c>
      <c r="X1515" s="65" t="s">
        <v>733</v>
      </c>
      <c r="Y1515" s="65">
        <f>SUMPRODUCT(('[2]Prog 89'!$C$5:$C$10000=A1515)*'[2]Prog 89'!$E$5:$F$10000)</f>
        <v>0</v>
      </c>
      <c r="Z1515" s="65">
        <f>SUMPRODUCT(('[2]Prog 89'!$C$5:$C$10000=A1515)*'[2]Prog 89'!$G$5:$H$10000)</f>
        <v>0</v>
      </c>
    </row>
    <row r="1516" spans="1:26" ht="12.75" customHeight="1" x14ac:dyDescent="0.25">
      <c r="A1516" s="64">
        <v>58284</v>
      </c>
      <c r="B1516" s="81">
        <f>VLOOKUP(A1516,'[2]Pop commune'!$A$4:$G$3833,7,FALSE)</f>
        <v>13</v>
      </c>
      <c r="C1516" s="82">
        <f>VLOOKUP(A1516,'[2]Pop commune'!$A$4:$H$3833,5,FALSE)</f>
        <v>2</v>
      </c>
      <c r="D1516" s="83">
        <f t="shared" si="47"/>
        <v>11</v>
      </c>
      <c r="E1516" s="83">
        <f>VLOOKUP(A1516,'[2]Pop commune'!$A$4:$G$3833,6,FALSE)</f>
        <v>11</v>
      </c>
      <c r="F1516" s="83">
        <f t="shared" si="48"/>
        <v>45</v>
      </c>
      <c r="G1516" s="83">
        <f>VLOOKUP(A1516,'[2]Pop commune'!$A$4:$G$3833,4,FALSE)</f>
        <v>45</v>
      </c>
      <c r="H1516" s="64">
        <v>58</v>
      </c>
      <c r="I1516" s="125">
        <v>580002368</v>
      </c>
      <c r="J1516" s="65" t="s">
        <v>2307</v>
      </c>
      <c r="K1516" s="121"/>
      <c r="L1516" s="103" t="s">
        <v>2204</v>
      </c>
      <c r="M1516" s="65" t="s">
        <v>2205</v>
      </c>
      <c r="N1516" s="65" t="s">
        <v>662</v>
      </c>
      <c r="O1516" s="64">
        <v>750721334</v>
      </c>
      <c r="P1516" s="65" t="s">
        <v>2206</v>
      </c>
      <c r="Q1516" s="90">
        <v>1</v>
      </c>
      <c r="X1516" s="65" t="s">
        <v>733</v>
      </c>
      <c r="Y1516" s="65">
        <f>SUMPRODUCT(('[2]Prog 89'!$C$5:$C$10000=A1516)*'[2]Prog 89'!$E$5:$F$10000)</f>
        <v>0</v>
      </c>
      <c r="Z1516" s="65">
        <f>SUMPRODUCT(('[2]Prog 89'!$C$5:$C$10000=A1516)*'[2]Prog 89'!$G$5:$H$10000)</f>
        <v>0</v>
      </c>
    </row>
    <row r="1517" spans="1:26" ht="12.75" customHeight="1" x14ac:dyDescent="0.25">
      <c r="A1517" s="64">
        <v>58286</v>
      </c>
      <c r="B1517" s="81">
        <f>VLOOKUP(A1517,'[2]Pop commune'!$A$4:$G$3833,7,FALSE)</f>
        <v>242</v>
      </c>
      <c r="C1517" s="82">
        <f>VLOOKUP(A1517,'[2]Pop commune'!$A$4:$H$3833,5,FALSE)</f>
        <v>153</v>
      </c>
      <c r="D1517" s="83">
        <f t="shared" si="47"/>
        <v>89</v>
      </c>
      <c r="E1517" s="83">
        <f>VLOOKUP(A1517,'[2]Pop commune'!$A$4:$G$3833,6,FALSE)</f>
        <v>89</v>
      </c>
      <c r="F1517" s="83">
        <f t="shared" si="48"/>
        <v>596</v>
      </c>
      <c r="G1517" s="83">
        <f>VLOOKUP(A1517,'[2]Pop commune'!$A$4:$G$3833,4,FALSE)</f>
        <v>596</v>
      </c>
      <c r="H1517" s="64">
        <v>58</v>
      </c>
      <c r="I1517" s="125">
        <v>580002368</v>
      </c>
      <c r="J1517" s="65" t="s">
        <v>2308</v>
      </c>
      <c r="K1517" s="121"/>
      <c r="L1517" s="103" t="s">
        <v>2204</v>
      </c>
      <c r="M1517" s="65" t="s">
        <v>2205</v>
      </c>
      <c r="N1517" s="65" t="s">
        <v>662</v>
      </c>
      <c r="O1517" s="64">
        <v>750721334</v>
      </c>
      <c r="P1517" s="65" t="s">
        <v>2206</v>
      </c>
      <c r="Q1517" s="90">
        <v>1</v>
      </c>
      <c r="X1517" s="65" t="s">
        <v>733</v>
      </c>
      <c r="Y1517" s="65">
        <f>SUMPRODUCT(('[2]Prog 89'!$C$5:$C$10000=A1517)*'[2]Prog 89'!$E$5:$F$10000)</f>
        <v>0</v>
      </c>
      <c r="Z1517" s="65">
        <f>SUMPRODUCT(('[2]Prog 89'!$C$5:$C$10000=A1517)*'[2]Prog 89'!$G$5:$H$10000)</f>
        <v>0</v>
      </c>
    </row>
    <row r="1518" spans="1:26" ht="12.75" customHeight="1" x14ac:dyDescent="0.25">
      <c r="A1518" s="64">
        <v>58288</v>
      </c>
      <c r="B1518" s="81">
        <f>VLOOKUP(A1518,'[2]Pop commune'!$A$4:$G$3833,7,FALSE)</f>
        <v>37.355769230769056</v>
      </c>
      <c r="C1518" s="82">
        <f>VLOOKUP(A1518,'[2]Pop commune'!$A$4:$H$3833,5,FALSE)</f>
        <v>25.2403846153845</v>
      </c>
      <c r="D1518" s="83">
        <f t="shared" si="47"/>
        <v>12.11538461538456</v>
      </c>
      <c r="E1518" s="83">
        <f>VLOOKUP(A1518,'[2]Pop commune'!$A$4:$G$3833,6,FALSE)</f>
        <v>12.11538461538456</v>
      </c>
      <c r="F1518" s="83">
        <f t="shared" si="48"/>
        <v>105</v>
      </c>
      <c r="G1518" s="83">
        <f>VLOOKUP(A1518,'[2]Pop commune'!$A$4:$G$3833,4,FALSE)</f>
        <v>105</v>
      </c>
      <c r="H1518" s="64">
        <v>58</v>
      </c>
      <c r="I1518" s="125">
        <v>580002368</v>
      </c>
      <c r="J1518" s="65" t="s">
        <v>2309</v>
      </c>
      <c r="K1518" s="121"/>
      <c r="L1518" s="103" t="s">
        <v>2204</v>
      </c>
      <c r="M1518" s="65" t="s">
        <v>2205</v>
      </c>
      <c r="N1518" s="65" t="s">
        <v>662</v>
      </c>
      <c r="O1518" s="64">
        <v>750721334</v>
      </c>
      <c r="P1518" s="65" t="s">
        <v>2206</v>
      </c>
      <c r="Q1518" s="90">
        <v>1</v>
      </c>
      <c r="X1518" s="65" t="s">
        <v>733</v>
      </c>
      <c r="Y1518" s="65">
        <f>SUMPRODUCT(('[2]Prog 89'!$C$5:$C$10000=A1518)*'[2]Prog 89'!$E$5:$F$10000)</f>
        <v>0</v>
      </c>
      <c r="Z1518" s="65">
        <f>SUMPRODUCT(('[2]Prog 89'!$C$5:$C$10000=A1518)*'[2]Prog 89'!$G$5:$H$10000)</f>
        <v>0</v>
      </c>
    </row>
    <row r="1519" spans="1:26" ht="12.75" customHeight="1" x14ac:dyDescent="0.25">
      <c r="A1519" s="64">
        <v>58308</v>
      </c>
      <c r="B1519" s="81">
        <f>VLOOKUP(A1519,'[2]Pop commune'!$A$4:$G$3833,7,FALSE)</f>
        <v>19.444444444444443</v>
      </c>
      <c r="C1519" s="82">
        <f>VLOOKUP(A1519,'[2]Pop commune'!$A$4:$H$3833,5,FALSE)</f>
        <v>8.75</v>
      </c>
      <c r="D1519" s="83">
        <f t="shared" si="47"/>
        <v>10.694444444444441</v>
      </c>
      <c r="E1519" s="83">
        <f>VLOOKUP(A1519,'[2]Pop commune'!$A$4:$G$3833,6,FALSE)</f>
        <v>10.694444444444441</v>
      </c>
      <c r="F1519" s="83">
        <f t="shared" si="48"/>
        <v>70</v>
      </c>
      <c r="G1519" s="83">
        <f>VLOOKUP(A1519,'[2]Pop commune'!$A$4:$G$3833,4,FALSE)</f>
        <v>70</v>
      </c>
      <c r="H1519" s="64">
        <v>58</v>
      </c>
      <c r="I1519" s="125">
        <v>580002368</v>
      </c>
      <c r="J1519" s="65" t="s">
        <v>2310</v>
      </c>
      <c r="K1519" s="121"/>
      <c r="L1519" s="103" t="s">
        <v>2204</v>
      </c>
      <c r="M1519" s="65" t="s">
        <v>2205</v>
      </c>
      <c r="N1519" s="65" t="s">
        <v>662</v>
      </c>
      <c r="O1519" s="64">
        <v>750721334</v>
      </c>
      <c r="P1519" s="65" t="s">
        <v>2206</v>
      </c>
      <c r="Q1519" s="90">
        <v>1</v>
      </c>
      <c r="X1519" s="65" t="s">
        <v>733</v>
      </c>
      <c r="Y1519" s="65">
        <f>SUMPRODUCT(('[2]Prog 89'!$C$5:$C$10000=A1519)*'[2]Prog 89'!$E$5:$F$10000)</f>
        <v>0</v>
      </c>
      <c r="Z1519" s="65">
        <f>SUMPRODUCT(('[2]Prog 89'!$C$5:$C$10000=A1519)*'[2]Prog 89'!$G$5:$H$10000)</f>
        <v>0</v>
      </c>
    </row>
    <row r="1520" spans="1:26" ht="12.75" customHeight="1" x14ac:dyDescent="0.25">
      <c r="A1520" s="64">
        <v>89033</v>
      </c>
      <c r="B1520" s="81">
        <f>VLOOKUP(A1520,'[2]Pop commune'!$A$4:$G$3833,7,FALSE)</f>
        <v>88.39896373056996</v>
      </c>
      <c r="C1520" s="82">
        <f>VLOOKUP(A1520,'[2]Pop commune'!$A$4:$H$3833,5,FALSE)</f>
        <v>57.365284974093278</v>
      </c>
      <c r="D1520" s="83">
        <f t="shared" si="47"/>
        <v>31.033678756476689</v>
      </c>
      <c r="E1520" s="83">
        <f>VLOOKUP(A1520,'[2]Pop commune'!$A$4:$G$3833,6,FALSE)</f>
        <v>31.033678756476689</v>
      </c>
      <c r="F1520" s="83">
        <f t="shared" si="48"/>
        <v>363</v>
      </c>
      <c r="G1520" s="83">
        <f>VLOOKUP(A1520,'[2]Pop commune'!$A$4:$G$3833,4,FALSE)</f>
        <v>363</v>
      </c>
      <c r="H1520" s="64">
        <v>89</v>
      </c>
      <c r="I1520" s="122">
        <v>890973175</v>
      </c>
      <c r="J1520" s="65" t="s">
        <v>2311</v>
      </c>
      <c r="K1520" s="121"/>
      <c r="L1520" s="103" t="s">
        <v>2312</v>
      </c>
      <c r="M1520" s="101" t="s">
        <v>218</v>
      </c>
      <c r="N1520" s="65" t="s">
        <v>662</v>
      </c>
      <c r="O1520" s="64">
        <v>750721334</v>
      </c>
      <c r="P1520" s="94" t="s">
        <v>2206</v>
      </c>
      <c r="Q1520" s="90">
        <v>1</v>
      </c>
      <c r="X1520" s="65" t="s">
        <v>671</v>
      </c>
      <c r="Y1520" s="65">
        <f>SUMPRODUCT(('[2]Prog 89'!$C$5:$C$10000=A1520)*'[2]Prog 89'!$E$5:$F$10000)</f>
        <v>0</v>
      </c>
      <c r="Z1520" s="65">
        <f>SUMPRODUCT(('[2]Prog 89'!$C$5:$C$10000=A1520)*'[2]Prog 89'!$G$5:$H$10000)</f>
        <v>4</v>
      </c>
    </row>
    <row r="1521" spans="1:26" ht="12.75" customHeight="1" x14ac:dyDescent="0.25">
      <c r="A1521" s="64">
        <v>89053</v>
      </c>
      <c r="B1521" s="81">
        <f>VLOOKUP(A1521,'[2]Pop commune'!$A$4:$G$3833,7,FALSE)</f>
        <v>98.004140786749872</v>
      </c>
      <c r="C1521" s="82">
        <f>VLOOKUP(A1521,'[2]Pop commune'!$A$4:$H$3833,5,FALSE)</f>
        <v>56.579710144927759</v>
      </c>
      <c r="D1521" s="83">
        <f t="shared" si="47"/>
        <v>41.424430641822113</v>
      </c>
      <c r="E1521" s="83">
        <f>VLOOKUP(A1521,'[2]Pop commune'!$A$4:$G$3833,6,FALSE)</f>
        <v>41.424430641822113</v>
      </c>
      <c r="F1521" s="83">
        <f t="shared" si="48"/>
        <v>488.00000000000193</v>
      </c>
      <c r="G1521" s="83">
        <f>VLOOKUP(A1521,'[2]Pop commune'!$A$4:$G$3833,4,FALSE)</f>
        <v>488.00000000000193</v>
      </c>
      <c r="H1521" s="64">
        <v>89</v>
      </c>
      <c r="I1521" s="122">
        <v>890973175</v>
      </c>
      <c r="J1521" s="65" t="s">
        <v>2313</v>
      </c>
      <c r="K1521" s="121"/>
      <c r="L1521" s="103" t="s">
        <v>2060</v>
      </c>
      <c r="M1521" s="101" t="s">
        <v>218</v>
      </c>
      <c r="N1521" s="65" t="s">
        <v>662</v>
      </c>
      <c r="O1521" s="64">
        <v>750721334</v>
      </c>
      <c r="P1521" s="94" t="s">
        <v>2206</v>
      </c>
      <c r="Q1521" s="90">
        <v>1</v>
      </c>
      <c r="X1521" s="65" t="s">
        <v>671</v>
      </c>
      <c r="Y1521" s="65">
        <f>SUMPRODUCT(('[2]Prog 89'!$C$5:$C$10000=A1521)*'[2]Prog 89'!$E$5:$F$10000)</f>
        <v>0</v>
      </c>
      <c r="Z1521" s="65">
        <f>SUMPRODUCT(('[2]Prog 89'!$C$5:$C$10000=A1521)*'[2]Prog 89'!$G$5:$H$10000)</f>
        <v>5</v>
      </c>
    </row>
    <row r="1522" spans="1:26" ht="12.75" customHeight="1" x14ac:dyDescent="0.25">
      <c r="A1522" s="64">
        <v>89088</v>
      </c>
      <c r="B1522" s="81">
        <f>VLOOKUP(A1522,'[2]Pop commune'!$A$4:$G$3833,7,FALSE)</f>
        <v>116.7393162393162</v>
      </c>
      <c r="C1522" s="82">
        <f>VLOOKUP(A1522,'[2]Pop commune'!$A$4:$H$3833,5,FALSE)</f>
        <v>80.134615384615358</v>
      </c>
      <c r="D1522" s="83">
        <f t="shared" si="47"/>
        <v>36.604700854700845</v>
      </c>
      <c r="E1522" s="83">
        <f>VLOOKUP(A1522,'[2]Pop commune'!$A$4:$G$3833,6,FALSE)</f>
        <v>36.604700854700845</v>
      </c>
      <c r="F1522" s="83">
        <f t="shared" si="48"/>
        <v>463</v>
      </c>
      <c r="G1522" s="83">
        <f>VLOOKUP(A1522,'[2]Pop commune'!$A$4:$G$3833,4,FALSE)</f>
        <v>463</v>
      </c>
      <c r="H1522" s="64">
        <v>89</v>
      </c>
      <c r="I1522" s="122">
        <v>890973175</v>
      </c>
      <c r="J1522" s="65" t="s">
        <v>2314</v>
      </c>
      <c r="K1522" s="121"/>
      <c r="L1522" s="103" t="s">
        <v>2060</v>
      </c>
      <c r="M1522" s="101" t="s">
        <v>218</v>
      </c>
      <c r="N1522" s="65" t="s">
        <v>662</v>
      </c>
      <c r="O1522" s="64">
        <v>750721334</v>
      </c>
      <c r="P1522" s="94" t="s">
        <v>2206</v>
      </c>
      <c r="Q1522" s="90">
        <v>1</v>
      </c>
      <c r="X1522" s="65" t="s">
        <v>671</v>
      </c>
      <c r="Y1522" s="65">
        <f>SUMPRODUCT(('[2]Prog 89'!$C$5:$C$10000=A1522)*'[2]Prog 89'!$E$5:$F$10000)</f>
        <v>2</v>
      </c>
      <c r="Z1522" s="65">
        <f>SUMPRODUCT(('[2]Prog 89'!$C$5:$C$10000=A1522)*'[2]Prog 89'!$G$5:$H$10000)</f>
        <v>5</v>
      </c>
    </row>
    <row r="1523" spans="1:26" ht="12.75" customHeight="1" x14ac:dyDescent="0.25">
      <c r="A1523" s="64">
        <v>89139</v>
      </c>
      <c r="B1523" s="81">
        <f>VLOOKUP(A1523,'[2]Pop commune'!$A$4:$G$3833,7,FALSE)</f>
        <v>311.10843159535256</v>
      </c>
      <c r="C1523" s="82">
        <f>VLOOKUP(A1523,'[2]Pop commune'!$A$4:$H$3833,5,FALSE)</f>
        <v>206.56468594626725</v>
      </c>
      <c r="D1523" s="83">
        <f t="shared" si="47"/>
        <v>104.5437456490853</v>
      </c>
      <c r="E1523" s="83">
        <f>VLOOKUP(A1523,'[2]Pop commune'!$A$4:$G$3833,6,FALSE)</f>
        <v>104.5437456490853</v>
      </c>
      <c r="F1523" s="83">
        <f t="shared" si="48"/>
        <v>1147</v>
      </c>
      <c r="G1523" s="83">
        <f>VLOOKUP(A1523,'[2]Pop commune'!$A$4:$G$3833,4,FALSE)</f>
        <v>1147</v>
      </c>
      <c r="H1523" s="64">
        <v>89</v>
      </c>
      <c r="I1523" s="122">
        <v>890973175</v>
      </c>
      <c r="J1523" s="65" t="s">
        <v>2315</v>
      </c>
      <c r="K1523" s="121"/>
      <c r="L1523" s="103" t="s">
        <v>2312</v>
      </c>
      <c r="M1523" s="101" t="s">
        <v>218</v>
      </c>
      <c r="N1523" s="65" t="s">
        <v>662</v>
      </c>
      <c r="O1523" s="64">
        <v>750721334</v>
      </c>
      <c r="P1523" s="94" t="s">
        <v>2206</v>
      </c>
      <c r="Q1523" s="90">
        <v>1</v>
      </c>
      <c r="X1523" s="65" t="s">
        <v>671</v>
      </c>
      <c r="Y1523" s="65">
        <f>SUMPRODUCT(('[2]Prog 89'!$C$5:$C$10000=A1523)*'[2]Prog 89'!$E$5:$F$10000)</f>
        <v>3</v>
      </c>
      <c r="Z1523" s="65">
        <f>SUMPRODUCT(('[2]Prog 89'!$C$5:$C$10000=A1523)*'[2]Prog 89'!$G$5:$H$10000)</f>
        <v>9</v>
      </c>
    </row>
    <row r="1524" spans="1:26" ht="12.75" customHeight="1" x14ac:dyDescent="0.25">
      <c r="A1524" s="64">
        <v>89147</v>
      </c>
      <c r="B1524" s="81">
        <f>VLOOKUP(A1524,'[2]Pop commune'!$A$4:$G$3833,7,FALSE)</f>
        <v>97.159090909090651</v>
      </c>
      <c r="C1524" s="82">
        <f>VLOOKUP(A1524,'[2]Pop commune'!$A$4:$H$3833,5,FALSE)</f>
        <v>64.431818181818016</v>
      </c>
      <c r="D1524" s="83">
        <f t="shared" si="47"/>
        <v>32.727272727272641</v>
      </c>
      <c r="E1524" s="83">
        <f>VLOOKUP(A1524,'[2]Pop commune'!$A$4:$G$3833,6,FALSE)</f>
        <v>32.727272727272641</v>
      </c>
      <c r="F1524" s="83">
        <f t="shared" si="48"/>
        <v>224.9999999999994</v>
      </c>
      <c r="G1524" s="83">
        <f>VLOOKUP(A1524,'[2]Pop commune'!$A$4:$G$3833,4,FALSE)</f>
        <v>224.9999999999994</v>
      </c>
      <c r="H1524" s="64">
        <v>89</v>
      </c>
      <c r="I1524" s="122">
        <v>890973175</v>
      </c>
      <c r="J1524" s="65" t="s">
        <v>2316</v>
      </c>
      <c r="K1524" s="121"/>
      <c r="L1524" s="103" t="s">
        <v>2312</v>
      </c>
      <c r="M1524" s="101" t="s">
        <v>218</v>
      </c>
      <c r="N1524" s="65" t="s">
        <v>662</v>
      </c>
      <c r="O1524" s="64">
        <v>750721334</v>
      </c>
      <c r="P1524" s="94" t="s">
        <v>2206</v>
      </c>
      <c r="Q1524" s="90">
        <v>1</v>
      </c>
      <c r="X1524" s="65" t="s">
        <v>671</v>
      </c>
      <c r="Y1524" s="65">
        <f>SUMPRODUCT(('[2]Prog 89'!$C$5:$C$10000=A1524)*'[2]Prog 89'!$E$5:$F$10000)</f>
        <v>0</v>
      </c>
      <c r="Z1524" s="65">
        <f>SUMPRODUCT(('[2]Prog 89'!$C$5:$C$10000=A1524)*'[2]Prog 89'!$G$5:$H$10000)</f>
        <v>1</v>
      </c>
    </row>
    <row r="1525" spans="1:26" ht="12.75" customHeight="1" x14ac:dyDescent="0.25">
      <c r="A1525" s="64">
        <v>89150</v>
      </c>
      <c r="B1525" s="81">
        <f>VLOOKUP(A1525,'[2]Pop commune'!$A$4:$G$3833,7,FALSE)</f>
        <v>133.95056366721192</v>
      </c>
      <c r="C1525" s="82">
        <f>VLOOKUP(A1525,'[2]Pop commune'!$A$4:$H$3833,5,FALSE)</f>
        <v>59.357358453083975</v>
      </c>
      <c r="D1525" s="83">
        <f t="shared" si="47"/>
        <v>74.593205214127948</v>
      </c>
      <c r="E1525" s="83">
        <f>VLOOKUP(A1525,'[2]Pop commune'!$A$4:$G$3833,6,FALSE)</f>
        <v>74.593205214127948</v>
      </c>
      <c r="F1525" s="83">
        <f t="shared" si="48"/>
        <v>458.00000000000171</v>
      </c>
      <c r="G1525" s="83">
        <f>VLOOKUP(A1525,'[2]Pop commune'!$A$4:$G$3833,4,FALSE)</f>
        <v>458.00000000000171</v>
      </c>
      <c r="H1525" s="64">
        <v>89</v>
      </c>
      <c r="I1525" s="122">
        <v>890973175</v>
      </c>
      <c r="J1525" s="65" t="s">
        <v>2317</v>
      </c>
      <c r="K1525" s="121"/>
      <c r="L1525" s="103" t="s">
        <v>2312</v>
      </c>
      <c r="M1525" s="101" t="s">
        <v>218</v>
      </c>
      <c r="N1525" s="65" t="s">
        <v>662</v>
      </c>
      <c r="O1525" s="64">
        <v>750721334</v>
      </c>
      <c r="P1525" s="94" t="s">
        <v>2206</v>
      </c>
      <c r="Q1525" s="90">
        <v>1</v>
      </c>
      <c r="X1525" s="65" t="s">
        <v>671</v>
      </c>
      <c r="Y1525" s="65">
        <f>SUMPRODUCT(('[2]Prog 89'!$C$5:$C$10000=A1525)*'[2]Prog 89'!$E$5:$F$10000)</f>
        <v>0</v>
      </c>
      <c r="Z1525" s="65">
        <f>SUMPRODUCT(('[2]Prog 89'!$C$5:$C$10000=A1525)*'[2]Prog 89'!$G$5:$H$10000)</f>
        <v>0</v>
      </c>
    </row>
    <row r="1526" spans="1:26" ht="12.75" customHeight="1" x14ac:dyDescent="0.25">
      <c r="A1526" s="64">
        <v>89167</v>
      </c>
      <c r="B1526" s="81">
        <f>VLOOKUP(A1526,'[2]Pop commune'!$A$4:$G$3833,7,FALSE)</f>
        <v>227.01710171016998</v>
      </c>
      <c r="C1526" s="82">
        <f>VLOOKUP(A1526,'[2]Pop commune'!$A$4:$H$3833,5,FALSE)</f>
        <v>152.68406840684</v>
      </c>
      <c r="D1526" s="83">
        <f t="shared" si="47"/>
        <v>74.333033303329998</v>
      </c>
      <c r="E1526" s="83">
        <f>VLOOKUP(A1526,'[2]Pop commune'!$A$4:$G$3833,6,FALSE)</f>
        <v>74.333033303329998</v>
      </c>
      <c r="F1526" s="83">
        <f t="shared" si="48"/>
        <v>1116</v>
      </c>
      <c r="G1526" s="83">
        <f>VLOOKUP(A1526,'[2]Pop commune'!$A$4:$G$3833,4,FALSE)</f>
        <v>1116</v>
      </c>
      <c r="H1526" s="64">
        <v>89</v>
      </c>
      <c r="I1526" s="122">
        <v>890973175</v>
      </c>
      <c r="J1526" s="65" t="s">
        <v>2318</v>
      </c>
      <c r="K1526" s="121"/>
      <c r="L1526" s="103" t="s">
        <v>2060</v>
      </c>
      <c r="M1526" s="101" t="s">
        <v>218</v>
      </c>
      <c r="N1526" s="65" t="s">
        <v>662</v>
      </c>
      <c r="O1526" s="64">
        <v>750721334</v>
      </c>
      <c r="P1526" s="94" t="s">
        <v>2206</v>
      </c>
      <c r="Q1526" s="90">
        <v>1</v>
      </c>
      <c r="X1526" s="65" t="s">
        <v>671</v>
      </c>
      <c r="Y1526" s="65">
        <f>SUMPRODUCT(('[2]Prog 89'!$C$5:$C$10000=A1526)*'[2]Prog 89'!$E$5:$F$10000)</f>
        <v>1</v>
      </c>
      <c r="Z1526" s="65">
        <f>SUMPRODUCT(('[2]Prog 89'!$C$5:$C$10000=A1526)*'[2]Prog 89'!$G$5:$H$10000)</f>
        <v>9</v>
      </c>
    </row>
    <row r="1527" spans="1:26" ht="12.75" customHeight="1" x14ac:dyDescent="0.25">
      <c r="A1527" s="64">
        <v>89196</v>
      </c>
      <c r="B1527" s="81">
        <f>VLOOKUP(A1527,'[2]Pop commune'!$A$4:$G$3833,7,FALSE)</f>
        <v>106.65118301853647</v>
      </c>
      <c r="C1527" s="82">
        <f>VLOOKUP(A1527,'[2]Pop commune'!$A$4:$H$3833,5,FALSE)</f>
        <v>68.774059071070511</v>
      </c>
      <c r="D1527" s="83">
        <f t="shared" si="47"/>
        <v>37.877123947465968</v>
      </c>
      <c r="E1527" s="83">
        <f>VLOOKUP(A1527,'[2]Pop commune'!$A$4:$G$3833,6,FALSE)</f>
        <v>37.877123947465968</v>
      </c>
      <c r="F1527" s="83">
        <f t="shared" si="48"/>
        <v>659</v>
      </c>
      <c r="G1527" s="83">
        <f>VLOOKUP(A1527,'[2]Pop commune'!$A$4:$G$3833,4,FALSE)</f>
        <v>659</v>
      </c>
      <c r="H1527" s="64">
        <v>89</v>
      </c>
      <c r="I1527" s="122">
        <v>890973175</v>
      </c>
      <c r="J1527" s="65" t="s">
        <v>2319</v>
      </c>
      <c r="K1527" s="121"/>
      <c r="L1527" s="103" t="s">
        <v>2060</v>
      </c>
      <c r="M1527" s="101" t="s">
        <v>218</v>
      </c>
      <c r="N1527" s="65" t="s">
        <v>662</v>
      </c>
      <c r="O1527" s="64">
        <v>750721334</v>
      </c>
      <c r="P1527" s="94" t="s">
        <v>2206</v>
      </c>
      <c r="Q1527" s="90">
        <v>1</v>
      </c>
      <c r="X1527" s="65" t="s">
        <v>671</v>
      </c>
      <c r="Y1527" s="65">
        <f>SUMPRODUCT(('[2]Prog 89'!$C$5:$C$10000=A1527)*'[2]Prog 89'!$E$5:$F$10000)</f>
        <v>2</v>
      </c>
      <c r="Z1527" s="65">
        <f>SUMPRODUCT(('[2]Prog 89'!$C$5:$C$10000=A1527)*'[2]Prog 89'!$G$5:$H$10000)</f>
        <v>11</v>
      </c>
    </row>
    <row r="1528" spans="1:26" ht="12.75" customHeight="1" x14ac:dyDescent="0.25">
      <c r="A1528" s="64">
        <v>89213</v>
      </c>
      <c r="B1528" s="81">
        <f>VLOOKUP(A1528,'[2]Pop commune'!$A$4:$G$3833,7,FALSE)</f>
        <v>82.509316770186274</v>
      </c>
      <c r="C1528" s="82">
        <f>VLOOKUP(A1528,'[2]Pop commune'!$A$4:$H$3833,5,FALSE)</f>
        <v>53.987577639751507</v>
      </c>
      <c r="D1528" s="83">
        <f t="shared" si="47"/>
        <v>28.52173913043476</v>
      </c>
      <c r="E1528" s="83">
        <f>VLOOKUP(A1528,'[2]Pop commune'!$A$4:$G$3833,6,FALSE)</f>
        <v>28.52173913043476</v>
      </c>
      <c r="F1528" s="83">
        <f t="shared" si="48"/>
        <v>328</v>
      </c>
      <c r="G1528" s="83">
        <f>VLOOKUP(A1528,'[2]Pop commune'!$A$4:$G$3833,4,FALSE)</f>
        <v>328</v>
      </c>
      <c r="H1528" s="64">
        <v>89</v>
      </c>
      <c r="I1528" s="122">
        <v>890973175</v>
      </c>
      <c r="J1528" s="65" t="s">
        <v>2320</v>
      </c>
      <c r="K1528" s="121"/>
      <c r="L1528" s="103" t="s">
        <v>2060</v>
      </c>
      <c r="M1528" s="101" t="s">
        <v>218</v>
      </c>
      <c r="N1528" s="65" t="s">
        <v>662</v>
      </c>
      <c r="O1528" s="64">
        <v>750721334</v>
      </c>
      <c r="P1528" s="94" t="s">
        <v>2206</v>
      </c>
      <c r="Q1528" s="90">
        <v>1</v>
      </c>
      <c r="X1528" s="65" t="s">
        <v>671</v>
      </c>
      <c r="Y1528" s="65">
        <f>SUMPRODUCT(('[2]Prog 89'!$C$5:$C$10000=A1528)*'[2]Prog 89'!$E$5:$F$10000)</f>
        <v>0</v>
      </c>
      <c r="Z1528" s="65">
        <f>SUMPRODUCT(('[2]Prog 89'!$C$5:$C$10000=A1528)*'[2]Prog 89'!$G$5:$H$10000)</f>
        <v>0</v>
      </c>
    </row>
    <row r="1529" spans="1:26" ht="12.75" customHeight="1" x14ac:dyDescent="0.25">
      <c r="A1529" s="64">
        <v>89221</v>
      </c>
      <c r="B1529" s="81">
        <f>VLOOKUP(A1529,'[2]Pop commune'!$A$4:$G$3833,7,FALSE)</f>
        <v>94.906976744185755</v>
      </c>
      <c r="C1529" s="82">
        <f>VLOOKUP(A1529,'[2]Pop commune'!$A$4:$H$3833,5,FALSE)</f>
        <v>62.552325581395159</v>
      </c>
      <c r="D1529" s="83">
        <f t="shared" si="47"/>
        <v>32.354651162790603</v>
      </c>
      <c r="E1529" s="83">
        <f>VLOOKUP(A1529,'[2]Pop commune'!$A$4:$G$3833,6,FALSE)</f>
        <v>32.354651162790603</v>
      </c>
      <c r="F1529" s="83">
        <f t="shared" si="48"/>
        <v>370.99999999999886</v>
      </c>
      <c r="G1529" s="83">
        <f>VLOOKUP(A1529,'[2]Pop commune'!$A$4:$G$3833,4,FALSE)</f>
        <v>370.99999999999886</v>
      </c>
      <c r="H1529" s="64">
        <v>89</v>
      </c>
      <c r="I1529" s="122">
        <v>890973175</v>
      </c>
      <c r="J1529" s="65" t="s">
        <v>2321</v>
      </c>
      <c r="K1529" s="121"/>
      <c r="L1529" s="103" t="s">
        <v>2312</v>
      </c>
      <c r="M1529" s="101" t="s">
        <v>218</v>
      </c>
      <c r="N1529" s="65" t="s">
        <v>662</v>
      </c>
      <c r="O1529" s="64">
        <v>750721334</v>
      </c>
      <c r="P1529" s="94" t="s">
        <v>2206</v>
      </c>
      <c r="Q1529" s="90">
        <v>1</v>
      </c>
      <c r="X1529" s="65" t="s">
        <v>671</v>
      </c>
      <c r="Y1529" s="65">
        <f>SUMPRODUCT(('[2]Prog 89'!$C$5:$C$10000=A1529)*'[2]Prog 89'!$E$5:$F$10000)</f>
        <v>0</v>
      </c>
      <c r="Z1529" s="65">
        <f>SUMPRODUCT(('[2]Prog 89'!$C$5:$C$10000=A1529)*'[2]Prog 89'!$G$5:$H$10000)</f>
        <v>2</v>
      </c>
    </row>
    <row r="1530" spans="1:26" ht="12.75" customHeight="1" x14ac:dyDescent="0.25">
      <c r="A1530" s="64">
        <v>89228</v>
      </c>
      <c r="B1530" s="81">
        <f>VLOOKUP(A1530,'[2]Pop commune'!$A$4:$G$3833,7,FALSE)</f>
        <v>245.5891647855525</v>
      </c>
      <c r="C1530" s="82">
        <f>VLOOKUP(A1530,'[2]Pop commune'!$A$4:$H$3833,5,FALSE)</f>
        <v>182.11060948081223</v>
      </c>
      <c r="D1530" s="83">
        <f t="shared" si="47"/>
        <v>63.478555304740269</v>
      </c>
      <c r="E1530" s="83">
        <f>VLOOKUP(A1530,'[2]Pop commune'!$A$4:$G$3833,6,FALSE)</f>
        <v>63.478555304740269</v>
      </c>
      <c r="F1530" s="83">
        <f t="shared" si="48"/>
        <v>1383</v>
      </c>
      <c r="G1530" s="83">
        <f>VLOOKUP(A1530,'[2]Pop commune'!$A$4:$G$3833,4,FALSE)</f>
        <v>1383</v>
      </c>
      <c r="H1530" s="64">
        <v>89</v>
      </c>
      <c r="I1530" s="122">
        <v>890973175</v>
      </c>
      <c r="J1530" s="65" t="s">
        <v>2322</v>
      </c>
      <c r="K1530" s="121"/>
      <c r="L1530" s="103" t="s">
        <v>2312</v>
      </c>
      <c r="M1530" s="101" t="s">
        <v>218</v>
      </c>
      <c r="N1530" s="65" t="s">
        <v>662</v>
      </c>
      <c r="O1530" s="64">
        <v>750721334</v>
      </c>
      <c r="P1530" s="94" t="s">
        <v>2206</v>
      </c>
      <c r="Q1530" s="90">
        <v>1</v>
      </c>
      <c r="X1530" s="65" t="s">
        <v>671</v>
      </c>
      <c r="Y1530" s="65">
        <f>SUMPRODUCT(('[2]Prog 89'!$C$5:$C$10000=A1530)*'[2]Prog 89'!$E$5:$F$10000)</f>
        <v>5</v>
      </c>
      <c r="Z1530" s="65">
        <f>SUMPRODUCT(('[2]Prog 89'!$C$5:$C$10000=A1530)*'[2]Prog 89'!$G$5:$H$10000)</f>
        <v>11</v>
      </c>
    </row>
    <row r="1531" spans="1:26" ht="12.75" customHeight="1" x14ac:dyDescent="0.25">
      <c r="A1531" s="64">
        <v>89251</v>
      </c>
      <c r="B1531" s="81">
        <f>VLOOKUP(A1531,'[2]Pop commune'!$A$4:$G$3833,7,FALSE)</f>
        <v>134.99507389162565</v>
      </c>
      <c r="C1531" s="82">
        <f>VLOOKUP(A1531,'[2]Pop commune'!$A$4:$H$3833,5,FALSE)</f>
        <v>70.4753694581281</v>
      </c>
      <c r="D1531" s="83">
        <f t="shared" si="47"/>
        <v>64.519704433497552</v>
      </c>
      <c r="E1531" s="83">
        <f>VLOOKUP(A1531,'[2]Pop commune'!$A$4:$G$3833,6,FALSE)</f>
        <v>64.519704433497552</v>
      </c>
      <c r="F1531" s="83">
        <f t="shared" si="48"/>
        <v>403</v>
      </c>
      <c r="G1531" s="83">
        <f>VLOOKUP(A1531,'[2]Pop commune'!$A$4:$G$3833,4,FALSE)</f>
        <v>403</v>
      </c>
      <c r="H1531" s="64">
        <v>89</v>
      </c>
      <c r="I1531" s="122">
        <v>890973175</v>
      </c>
      <c r="J1531" s="65" t="s">
        <v>2323</v>
      </c>
      <c r="K1531" s="121"/>
      <c r="L1531" s="103" t="s">
        <v>2060</v>
      </c>
      <c r="M1531" s="101" t="s">
        <v>218</v>
      </c>
      <c r="N1531" s="65" t="s">
        <v>662</v>
      </c>
      <c r="O1531" s="64">
        <v>750721334</v>
      </c>
      <c r="P1531" s="94" t="s">
        <v>2206</v>
      </c>
      <c r="Q1531" s="90">
        <v>1</v>
      </c>
      <c r="X1531" s="65" t="s">
        <v>671</v>
      </c>
      <c r="Y1531" s="65">
        <f>SUMPRODUCT(('[2]Prog 89'!$C$5:$C$10000=A1531)*'[2]Prog 89'!$E$5:$F$10000)</f>
        <v>0</v>
      </c>
      <c r="Z1531" s="65">
        <f>SUMPRODUCT(('[2]Prog 89'!$C$5:$C$10000=A1531)*'[2]Prog 89'!$G$5:$H$10000)</f>
        <v>2</v>
      </c>
    </row>
    <row r="1532" spans="1:26" ht="12.75" customHeight="1" x14ac:dyDescent="0.25">
      <c r="A1532" s="64">
        <v>89272</v>
      </c>
      <c r="B1532" s="81">
        <f>VLOOKUP(A1532,'[2]Pop commune'!$A$4:$G$3833,7,FALSE)</f>
        <v>58.509933774834693</v>
      </c>
      <c r="C1532" s="82">
        <f>VLOOKUP(A1532,'[2]Pop commune'!$A$4:$H$3833,5,FALSE)</f>
        <v>47.218543046357823</v>
      </c>
      <c r="D1532" s="83">
        <f t="shared" si="47"/>
        <v>11.29139072847687</v>
      </c>
      <c r="E1532" s="83">
        <f>VLOOKUP(A1532,'[2]Pop commune'!$A$4:$G$3833,6,FALSE)</f>
        <v>11.29139072847687</v>
      </c>
      <c r="F1532" s="83">
        <f t="shared" si="48"/>
        <v>310.00000000000136</v>
      </c>
      <c r="G1532" s="83">
        <f>VLOOKUP(A1532,'[2]Pop commune'!$A$4:$G$3833,4,FALSE)</f>
        <v>310.00000000000136</v>
      </c>
      <c r="H1532" s="64">
        <v>89</v>
      </c>
      <c r="I1532" s="122">
        <v>890973175</v>
      </c>
      <c r="J1532" s="65" t="s">
        <v>2324</v>
      </c>
      <c r="K1532" s="121"/>
      <c r="L1532" s="103" t="s">
        <v>2312</v>
      </c>
      <c r="M1532" s="101" t="s">
        <v>218</v>
      </c>
      <c r="N1532" s="65" t="s">
        <v>662</v>
      </c>
      <c r="O1532" s="64">
        <v>750721334</v>
      </c>
      <c r="P1532" s="94" t="s">
        <v>2206</v>
      </c>
      <c r="Q1532" s="90">
        <v>1</v>
      </c>
      <c r="X1532" s="65" t="s">
        <v>671</v>
      </c>
      <c r="Y1532" s="65">
        <f>SUMPRODUCT(('[2]Prog 89'!$C$5:$C$10000=A1532)*'[2]Prog 89'!$E$5:$F$10000)</f>
        <v>0</v>
      </c>
      <c r="Z1532" s="65">
        <f>SUMPRODUCT(('[2]Prog 89'!$C$5:$C$10000=A1532)*'[2]Prog 89'!$G$5:$H$10000)</f>
        <v>1</v>
      </c>
    </row>
    <row r="1533" spans="1:26" ht="12.75" customHeight="1" x14ac:dyDescent="0.25">
      <c r="A1533" s="64">
        <v>89275</v>
      </c>
      <c r="B1533" s="81">
        <f>VLOOKUP(A1533,'[2]Pop commune'!$A$4:$G$3833,7,FALSE)</f>
        <v>94.6753812636166</v>
      </c>
      <c r="C1533" s="82">
        <f>VLOOKUP(A1533,'[2]Pop commune'!$A$4:$H$3833,5,FALSE)</f>
        <v>53.681917211329001</v>
      </c>
      <c r="D1533" s="83">
        <f t="shared" si="47"/>
        <v>40.993464052287599</v>
      </c>
      <c r="E1533" s="83">
        <f>VLOOKUP(A1533,'[2]Pop commune'!$A$4:$G$3833,6,FALSE)</f>
        <v>40.993464052287599</v>
      </c>
      <c r="F1533" s="83">
        <f t="shared" si="48"/>
        <v>448</v>
      </c>
      <c r="G1533" s="83">
        <f>VLOOKUP(A1533,'[2]Pop commune'!$A$4:$G$3833,4,FALSE)</f>
        <v>448</v>
      </c>
      <c r="H1533" s="64">
        <v>89</v>
      </c>
      <c r="I1533" s="122">
        <v>890973175</v>
      </c>
      <c r="J1533" s="65" t="s">
        <v>2246</v>
      </c>
      <c r="K1533" s="121"/>
      <c r="L1533" s="103" t="s">
        <v>2220</v>
      </c>
      <c r="M1533" s="101" t="s">
        <v>218</v>
      </c>
      <c r="N1533" s="65" t="s">
        <v>662</v>
      </c>
      <c r="O1533" s="64">
        <v>750721334</v>
      </c>
      <c r="P1533" s="94" t="s">
        <v>2206</v>
      </c>
      <c r="Q1533" s="90">
        <v>1</v>
      </c>
      <c r="X1533" s="65" t="s">
        <v>671</v>
      </c>
      <c r="Y1533" s="65">
        <f>SUMPRODUCT(('[2]Prog 89'!$C$5:$C$10000=A1533)*'[2]Prog 89'!$E$5:$F$10000)</f>
        <v>0</v>
      </c>
      <c r="Z1533" s="65">
        <f>SUMPRODUCT(('[2]Prog 89'!$C$5:$C$10000=A1533)*'[2]Prog 89'!$G$5:$H$10000)</f>
        <v>0</v>
      </c>
    </row>
    <row r="1534" spans="1:26" ht="12.75" customHeight="1" x14ac:dyDescent="0.25">
      <c r="A1534" s="64">
        <v>89281</v>
      </c>
      <c r="B1534" s="81">
        <f>VLOOKUP(A1534,'[2]Pop commune'!$A$4:$G$3833,7,FALSE)</f>
        <v>82.719594594594639</v>
      </c>
      <c r="C1534" s="82">
        <f>VLOOKUP(A1534,'[2]Pop commune'!$A$4:$H$3833,5,FALSE)</f>
        <v>55.810810810810842</v>
      </c>
      <c r="D1534" s="83">
        <f t="shared" si="47"/>
        <v>26.90878378378379</v>
      </c>
      <c r="E1534" s="83">
        <f>VLOOKUP(A1534,'[2]Pop commune'!$A$4:$G$3833,6,FALSE)</f>
        <v>26.90878378378379</v>
      </c>
      <c r="F1534" s="83">
        <f t="shared" si="48"/>
        <v>295</v>
      </c>
      <c r="G1534" s="83">
        <f>VLOOKUP(A1534,'[2]Pop commune'!$A$4:$G$3833,4,FALSE)</f>
        <v>295</v>
      </c>
      <c r="H1534" s="64">
        <v>89</v>
      </c>
      <c r="I1534" s="122">
        <v>890973175</v>
      </c>
      <c r="J1534" s="65" t="s">
        <v>2325</v>
      </c>
      <c r="K1534" s="121"/>
      <c r="L1534" s="103" t="s">
        <v>2060</v>
      </c>
      <c r="M1534" s="101" t="s">
        <v>218</v>
      </c>
      <c r="N1534" s="65" t="s">
        <v>662</v>
      </c>
      <c r="O1534" s="64">
        <v>750721334</v>
      </c>
      <c r="P1534" s="94" t="s">
        <v>2206</v>
      </c>
      <c r="Q1534" s="90">
        <v>1</v>
      </c>
      <c r="X1534" s="65" t="s">
        <v>671</v>
      </c>
      <c r="Y1534" s="65">
        <f>SUMPRODUCT(('[2]Prog 89'!$C$5:$C$10000=A1534)*'[2]Prog 89'!$E$5:$F$10000)</f>
        <v>0</v>
      </c>
      <c r="Z1534" s="65">
        <f>SUMPRODUCT(('[2]Prog 89'!$C$5:$C$10000=A1534)*'[2]Prog 89'!$G$5:$H$10000)</f>
        <v>1</v>
      </c>
    </row>
    <row r="1535" spans="1:26" ht="12.75" customHeight="1" x14ac:dyDescent="0.25">
      <c r="A1535" s="64">
        <v>89283</v>
      </c>
      <c r="B1535" s="81">
        <f>VLOOKUP(A1535,'[2]Pop commune'!$A$4:$G$3833,7,FALSE)</f>
        <v>208.00013146240431</v>
      </c>
      <c r="C1535" s="82">
        <f>VLOOKUP(A1535,'[2]Pop commune'!$A$4:$H$3833,5,FALSE)</f>
        <v>130.00008216400269</v>
      </c>
      <c r="D1535" s="83">
        <f t="shared" si="47"/>
        <v>78.00004929840162</v>
      </c>
      <c r="E1535" s="83">
        <f>VLOOKUP(A1535,'[2]Pop commune'!$A$4:$G$3833,6,FALSE)</f>
        <v>78.00004929840162</v>
      </c>
      <c r="F1535" s="83">
        <f t="shared" si="48"/>
        <v>634.99999999999829</v>
      </c>
      <c r="G1535" s="83">
        <f>VLOOKUP(A1535,'[2]Pop commune'!$A$4:$G$3833,4,FALSE)</f>
        <v>634.99999999999829</v>
      </c>
      <c r="H1535" s="64">
        <v>89</v>
      </c>
      <c r="I1535" s="122">
        <v>890973175</v>
      </c>
      <c r="J1535" s="65" t="s">
        <v>2326</v>
      </c>
      <c r="K1535" s="121"/>
      <c r="L1535" s="103" t="s">
        <v>1597</v>
      </c>
      <c r="M1535" s="101" t="s">
        <v>218</v>
      </c>
      <c r="N1535" s="65" t="s">
        <v>662</v>
      </c>
      <c r="O1535" s="64">
        <v>750721334</v>
      </c>
      <c r="P1535" s="94" t="s">
        <v>2206</v>
      </c>
      <c r="Q1535" s="90">
        <v>1</v>
      </c>
      <c r="X1535" s="65" t="s">
        <v>671</v>
      </c>
      <c r="Y1535" s="65">
        <f>SUMPRODUCT(('[2]Prog 89'!$C$5:$C$10000=A1535)*'[2]Prog 89'!$E$5:$F$10000)</f>
        <v>1</v>
      </c>
      <c r="Z1535" s="65">
        <f>SUMPRODUCT(('[2]Prog 89'!$C$5:$C$10000=A1535)*'[2]Prog 89'!$G$5:$H$10000)</f>
        <v>5</v>
      </c>
    </row>
    <row r="1536" spans="1:26" ht="12.75" customHeight="1" x14ac:dyDescent="0.25">
      <c r="A1536" s="64">
        <v>89286</v>
      </c>
      <c r="B1536" s="81">
        <f>VLOOKUP(A1536,'[2]Pop commune'!$A$4:$G$3833,7,FALSE)</f>
        <v>166</v>
      </c>
      <c r="C1536" s="82">
        <f>VLOOKUP(A1536,'[2]Pop commune'!$A$4:$H$3833,5,FALSE)</f>
        <v>107</v>
      </c>
      <c r="D1536" s="83">
        <f t="shared" si="47"/>
        <v>59</v>
      </c>
      <c r="E1536" s="83">
        <f>VLOOKUP(A1536,'[2]Pop commune'!$A$4:$G$3833,6,FALSE)</f>
        <v>59</v>
      </c>
      <c r="F1536" s="83">
        <f t="shared" si="48"/>
        <v>788</v>
      </c>
      <c r="G1536" s="83">
        <f>VLOOKUP(A1536,'[2]Pop commune'!$A$4:$G$3833,4,FALSE)</f>
        <v>788</v>
      </c>
      <c r="H1536" s="64">
        <v>89</v>
      </c>
      <c r="I1536" s="122">
        <v>890973175</v>
      </c>
      <c r="J1536" s="65" t="s">
        <v>2327</v>
      </c>
      <c r="K1536" s="121"/>
      <c r="L1536" s="103" t="s">
        <v>2312</v>
      </c>
      <c r="M1536" s="101" t="s">
        <v>218</v>
      </c>
      <c r="N1536" s="65" t="s">
        <v>662</v>
      </c>
      <c r="O1536" s="64">
        <v>750721334</v>
      </c>
      <c r="P1536" s="94" t="s">
        <v>2206</v>
      </c>
      <c r="Q1536" s="90">
        <v>1</v>
      </c>
      <c r="X1536" s="65" t="s">
        <v>671</v>
      </c>
      <c r="Y1536" s="65">
        <f>SUMPRODUCT(('[2]Prog 89'!$C$5:$C$10000=A1536)*'[2]Prog 89'!$E$5:$F$10000)</f>
        <v>2</v>
      </c>
      <c r="Z1536" s="65">
        <f>SUMPRODUCT(('[2]Prog 89'!$C$5:$C$10000=A1536)*'[2]Prog 89'!$G$5:$H$10000)</f>
        <v>3</v>
      </c>
    </row>
    <row r="1537" spans="1:26" ht="12.75" customHeight="1" x14ac:dyDescent="0.25">
      <c r="A1537" s="64">
        <v>89304</v>
      </c>
      <c r="B1537" s="81">
        <f>VLOOKUP(A1537,'[2]Pop commune'!$A$4:$G$3833,7,FALSE)</f>
        <v>140.78873239436601</v>
      </c>
      <c r="C1537" s="82">
        <f>VLOOKUP(A1537,'[2]Pop commune'!$A$4:$H$3833,5,FALSE)</f>
        <v>75.422535211267501</v>
      </c>
      <c r="D1537" s="83">
        <f t="shared" si="47"/>
        <v>65.366197183098507</v>
      </c>
      <c r="E1537" s="83">
        <f>VLOOKUP(A1537,'[2]Pop commune'!$A$4:$G$3833,6,FALSE)</f>
        <v>65.366197183098507</v>
      </c>
      <c r="F1537" s="83">
        <f t="shared" si="48"/>
        <v>713.99999999999898</v>
      </c>
      <c r="G1537" s="83">
        <f>VLOOKUP(A1537,'[2]Pop commune'!$A$4:$G$3833,4,FALSE)</f>
        <v>713.99999999999898</v>
      </c>
      <c r="H1537" s="64">
        <v>89</v>
      </c>
      <c r="I1537" s="122">
        <v>890973175</v>
      </c>
      <c r="J1537" s="65" t="s">
        <v>2328</v>
      </c>
      <c r="K1537" s="121"/>
      <c r="L1537" s="103" t="s">
        <v>2060</v>
      </c>
      <c r="M1537" s="101" t="s">
        <v>218</v>
      </c>
      <c r="N1537" s="65" t="s">
        <v>662</v>
      </c>
      <c r="O1537" s="64">
        <v>750721334</v>
      </c>
      <c r="P1537" s="94" t="s">
        <v>2206</v>
      </c>
      <c r="Q1537" s="90">
        <v>1</v>
      </c>
      <c r="X1537" s="65" t="s">
        <v>671</v>
      </c>
      <c r="Y1537" s="65">
        <f>SUMPRODUCT(('[2]Prog 89'!$C$5:$C$10000=A1537)*'[2]Prog 89'!$E$5:$F$10000)</f>
        <v>1</v>
      </c>
      <c r="Z1537" s="65">
        <f>SUMPRODUCT(('[2]Prog 89'!$C$5:$C$10000=A1537)*'[2]Prog 89'!$G$5:$H$10000)</f>
        <v>4</v>
      </c>
    </row>
    <row r="1538" spans="1:26" ht="12.75" customHeight="1" x14ac:dyDescent="0.25">
      <c r="A1538" s="64">
        <v>89311</v>
      </c>
      <c r="B1538" s="81">
        <f>VLOOKUP(A1538,'[2]Pop commune'!$A$4:$G$3833,7,FALSE)</f>
        <v>353.0890124979623</v>
      </c>
      <c r="C1538" s="82">
        <f>VLOOKUP(A1538,'[2]Pop commune'!$A$4:$H$3833,5,FALSE)</f>
        <v>220.29596010526663</v>
      </c>
      <c r="D1538" s="83">
        <f t="shared" si="47"/>
        <v>132.79305239269567</v>
      </c>
      <c r="E1538" s="83">
        <f>VLOOKUP(A1538,'[2]Pop commune'!$A$4:$G$3833,6,FALSE)</f>
        <v>132.79305239269567</v>
      </c>
      <c r="F1538" s="83">
        <f t="shared" si="48"/>
        <v>1446</v>
      </c>
      <c r="G1538" s="83">
        <f>VLOOKUP(A1538,'[2]Pop commune'!$A$4:$G$3833,4,FALSE)</f>
        <v>1446</v>
      </c>
      <c r="H1538" s="64">
        <v>89</v>
      </c>
      <c r="I1538" s="122">
        <v>890973175</v>
      </c>
      <c r="J1538" s="65" t="s">
        <v>2329</v>
      </c>
      <c r="K1538" s="121"/>
      <c r="L1538" s="103" t="s">
        <v>2312</v>
      </c>
      <c r="M1538" s="101" t="s">
        <v>218</v>
      </c>
      <c r="N1538" s="65" t="s">
        <v>662</v>
      </c>
      <c r="O1538" s="64">
        <v>750721334</v>
      </c>
      <c r="P1538" s="94" t="s">
        <v>2206</v>
      </c>
      <c r="Q1538" s="90">
        <v>1</v>
      </c>
      <c r="X1538" s="65" t="s">
        <v>671</v>
      </c>
      <c r="Y1538" s="65">
        <f>SUMPRODUCT(('[2]Prog 89'!$C$5:$C$10000=A1538)*'[2]Prog 89'!$E$5:$F$10000)</f>
        <v>1</v>
      </c>
      <c r="Z1538" s="65">
        <f>SUMPRODUCT(('[2]Prog 89'!$C$5:$C$10000=A1538)*'[2]Prog 89'!$G$5:$H$10000)</f>
        <v>7</v>
      </c>
    </row>
    <row r="1539" spans="1:26" ht="12.75" customHeight="1" x14ac:dyDescent="0.25">
      <c r="A1539" s="64">
        <v>89334</v>
      </c>
      <c r="B1539" s="81">
        <f>VLOOKUP(A1539,'[2]Pop commune'!$A$4:$G$3833,7,FALSE)</f>
        <v>161</v>
      </c>
      <c r="C1539" s="82">
        <f>VLOOKUP(A1539,'[2]Pop commune'!$A$4:$H$3833,5,FALSE)</f>
        <v>96</v>
      </c>
      <c r="D1539" s="83">
        <f t="shared" si="47"/>
        <v>65</v>
      </c>
      <c r="E1539" s="83">
        <f>VLOOKUP(A1539,'[2]Pop commune'!$A$4:$G$3833,6,FALSE)</f>
        <v>65</v>
      </c>
      <c r="F1539" s="83">
        <f t="shared" si="48"/>
        <v>517</v>
      </c>
      <c r="G1539" s="83">
        <f>VLOOKUP(A1539,'[2]Pop commune'!$A$4:$G$3833,4,FALSE)</f>
        <v>517</v>
      </c>
      <c r="H1539" s="64">
        <v>89</v>
      </c>
      <c r="I1539" s="122">
        <v>890973175</v>
      </c>
      <c r="J1539" s="65" t="s">
        <v>2330</v>
      </c>
      <c r="K1539" s="121"/>
      <c r="L1539" s="103" t="s">
        <v>2060</v>
      </c>
      <c r="M1539" s="101" t="s">
        <v>218</v>
      </c>
      <c r="N1539" s="65" t="s">
        <v>662</v>
      </c>
      <c r="O1539" s="64">
        <v>750721334</v>
      </c>
      <c r="P1539" s="94" t="s">
        <v>2206</v>
      </c>
      <c r="Q1539" s="90">
        <v>1</v>
      </c>
      <c r="X1539" s="65" t="s">
        <v>671</v>
      </c>
      <c r="Y1539" s="65">
        <f>SUMPRODUCT(('[2]Prog 89'!$C$5:$C$10000=A1539)*'[2]Prog 89'!$E$5:$F$10000)</f>
        <v>1</v>
      </c>
      <c r="Z1539" s="65">
        <f>SUMPRODUCT(('[2]Prog 89'!$C$5:$C$10000=A1539)*'[2]Prog 89'!$G$5:$H$10000)</f>
        <v>5</v>
      </c>
    </row>
    <row r="1540" spans="1:26" ht="12.75" customHeight="1" x14ac:dyDescent="0.25">
      <c r="A1540" s="64">
        <v>89356</v>
      </c>
      <c r="B1540" s="81">
        <f>VLOOKUP(A1540,'[2]Pop commune'!$A$4:$G$3833,7,FALSE)</f>
        <v>11.354838709677431</v>
      </c>
      <c r="C1540" s="82">
        <f>VLOOKUP(A1540,'[2]Pop commune'!$A$4:$H$3833,5,FALSE)</f>
        <v>7.2258064516129101</v>
      </c>
      <c r="D1540" s="83">
        <f t="shared" si="47"/>
        <v>4.1290322580645196</v>
      </c>
      <c r="E1540" s="83">
        <f>VLOOKUP(A1540,'[2]Pop commune'!$A$4:$G$3833,6,FALSE)</f>
        <v>4.1290322580645196</v>
      </c>
      <c r="F1540" s="83">
        <f t="shared" si="48"/>
        <v>64.000000000000057</v>
      </c>
      <c r="G1540" s="83">
        <f>VLOOKUP(A1540,'[2]Pop commune'!$A$4:$G$3833,4,FALSE)</f>
        <v>64.000000000000057</v>
      </c>
      <c r="H1540" s="64">
        <v>89</v>
      </c>
      <c r="I1540" s="122">
        <v>890973175</v>
      </c>
      <c r="J1540" s="65" t="s">
        <v>2331</v>
      </c>
      <c r="K1540" s="121"/>
      <c r="L1540" s="103" t="s">
        <v>2060</v>
      </c>
      <c r="M1540" s="101" t="s">
        <v>218</v>
      </c>
      <c r="N1540" s="65" t="s">
        <v>662</v>
      </c>
      <c r="O1540" s="64">
        <v>750721334</v>
      </c>
      <c r="P1540" s="94" t="s">
        <v>2206</v>
      </c>
      <c r="Q1540" s="90">
        <v>1</v>
      </c>
      <c r="X1540" s="65" t="s">
        <v>671</v>
      </c>
      <c r="Y1540" s="65">
        <f>SUMPRODUCT(('[2]Prog 89'!$C$5:$C$10000=A1540)*'[2]Prog 89'!$E$5:$F$10000)</f>
        <v>0</v>
      </c>
      <c r="Z1540" s="65">
        <f>SUMPRODUCT(('[2]Prog 89'!$C$5:$C$10000=A1540)*'[2]Prog 89'!$G$5:$H$10000)</f>
        <v>0</v>
      </c>
    </row>
    <row r="1541" spans="1:26" ht="12.75" customHeight="1" x14ac:dyDescent="0.25">
      <c r="A1541" s="64">
        <v>89360</v>
      </c>
      <c r="B1541" s="81">
        <f>VLOOKUP(A1541,'[2]Pop commune'!$A$4:$G$3833,7,FALSE)</f>
        <v>102.53453453453483</v>
      </c>
      <c r="C1541" s="82">
        <f>VLOOKUP(A1541,'[2]Pop commune'!$A$4:$H$3833,5,FALSE)</f>
        <v>71.879879879880079</v>
      </c>
      <c r="D1541" s="83">
        <f t="shared" ref="D1541:D1604" si="49">E1541/Q1541</f>
        <v>30.654654654654742</v>
      </c>
      <c r="E1541" s="83">
        <f>VLOOKUP(A1541,'[2]Pop commune'!$A$4:$G$3833,6,FALSE)</f>
        <v>30.654654654654742</v>
      </c>
      <c r="F1541" s="83">
        <f t="shared" ref="F1541:F1604" si="50">G1541/Q1541</f>
        <v>352.00000000000097</v>
      </c>
      <c r="G1541" s="83">
        <f>VLOOKUP(A1541,'[2]Pop commune'!$A$4:$G$3833,4,FALSE)</f>
        <v>352.00000000000097</v>
      </c>
      <c r="H1541" s="64">
        <v>89</v>
      </c>
      <c r="I1541" s="122">
        <v>890973175</v>
      </c>
      <c r="J1541" s="65" t="s">
        <v>2332</v>
      </c>
      <c r="K1541" s="121"/>
      <c r="L1541" s="103" t="s">
        <v>2060</v>
      </c>
      <c r="M1541" s="101" t="s">
        <v>218</v>
      </c>
      <c r="N1541" s="65" t="s">
        <v>662</v>
      </c>
      <c r="O1541" s="64">
        <v>750721334</v>
      </c>
      <c r="P1541" s="94" t="s">
        <v>2206</v>
      </c>
      <c r="Q1541" s="90">
        <v>1</v>
      </c>
      <c r="X1541" s="65" t="s">
        <v>671</v>
      </c>
      <c r="Y1541" s="65">
        <f>SUMPRODUCT(('[2]Prog 89'!$C$5:$C$10000=A1541)*'[2]Prog 89'!$E$5:$F$10000)</f>
        <v>2</v>
      </c>
      <c r="Z1541" s="65">
        <f>SUMPRODUCT(('[2]Prog 89'!$C$5:$C$10000=A1541)*'[2]Prog 89'!$G$5:$H$10000)</f>
        <v>3</v>
      </c>
    </row>
    <row r="1542" spans="1:26" ht="12.75" customHeight="1" x14ac:dyDescent="0.25">
      <c r="A1542" s="64">
        <v>89361</v>
      </c>
      <c r="B1542" s="81">
        <f>VLOOKUP(A1542,'[2]Pop commune'!$A$4:$G$3833,7,FALSE)</f>
        <v>50.034090909090907</v>
      </c>
      <c r="C1542" s="82">
        <f>VLOOKUP(A1542,'[2]Pop commune'!$A$4:$H$3833,5,FALSE)</f>
        <v>34.337121212121211</v>
      </c>
      <c r="D1542" s="83">
        <f t="shared" si="49"/>
        <v>15.696969696969695</v>
      </c>
      <c r="E1542" s="83">
        <f>VLOOKUP(A1542,'[2]Pop commune'!$A$4:$G$3833,6,FALSE)</f>
        <v>15.696969696969695</v>
      </c>
      <c r="F1542" s="83">
        <f t="shared" si="50"/>
        <v>259</v>
      </c>
      <c r="G1542" s="83">
        <f>VLOOKUP(A1542,'[2]Pop commune'!$A$4:$G$3833,4,FALSE)</f>
        <v>259</v>
      </c>
      <c r="H1542" s="64">
        <v>89</v>
      </c>
      <c r="I1542" s="122">
        <v>890973175</v>
      </c>
      <c r="J1542" s="65" t="s">
        <v>2333</v>
      </c>
      <c r="K1542" s="121"/>
      <c r="L1542" s="103" t="s">
        <v>2060</v>
      </c>
      <c r="M1542" s="101" t="s">
        <v>218</v>
      </c>
      <c r="N1542" s="65" t="s">
        <v>662</v>
      </c>
      <c r="O1542" s="64">
        <v>750721334</v>
      </c>
      <c r="P1542" s="94" t="s">
        <v>2206</v>
      </c>
      <c r="Q1542" s="90">
        <v>1</v>
      </c>
      <c r="X1542" s="65" t="s">
        <v>671</v>
      </c>
      <c r="Y1542" s="65">
        <f>SUMPRODUCT(('[2]Prog 89'!$C$5:$C$10000=A1542)*'[2]Prog 89'!$E$5:$F$10000)</f>
        <v>0</v>
      </c>
      <c r="Z1542" s="65">
        <f>SUMPRODUCT(('[2]Prog 89'!$C$5:$C$10000=A1542)*'[2]Prog 89'!$G$5:$H$10000)</f>
        <v>3</v>
      </c>
    </row>
    <row r="1543" spans="1:26" ht="12.75" customHeight="1" x14ac:dyDescent="0.25">
      <c r="A1543" s="64">
        <v>89384</v>
      </c>
      <c r="B1543" s="81">
        <f>VLOOKUP(A1543,'[2]Pop commune'!$A$4:$G$3833,7,FALSE)</f>
        <v>205.94018205461703</v>
      </c>
      <c r="C1543" s="82">
        <f>VLOOKUP(A1543,'[2]Pop commune'!$A$4:$H$3833,5,FALSE)</f>
        <v>132.53576072821889</v>
      </c>
      <c r="D1543" s="83">
        <f t="shared" si="49"/>
        <v>73.40442132639815</v>
      </c>
      <c r="E1543" s="83">
        <f>VLOOKUP(A1543,'[2]Pop commune'!$A$4:$G$3833,6,FALSE)</f>
        <v>73.40442132639815</v>
      </c>
      <c r="F1543" s="83">
        <f t="shared" si="50"/>
        <v>784.00000000000261</v>
      </c>
      <c r="G1543" s="83">
        <f>VLOOKUP(A1543,'[2]Pop commune'!$A$4:$G$3833,4,FALSE)</f>
        <v>784.00000000000261</v>
      </c>
      <c r="H1543" s="64">
        <v>89</v>
      </c>
      <c r="I1543" s="122">
        <v>890973175</v>
      </c>
      <c r="J1543" s="65" t="s">
        <v>2334</v>
      </c>
      <c r="K1543" s="121"/>
      <c r="L1543" s="103" t="s">
        <v>2060</v>
      </c>
      <c r="M1543" s="101" t="s">
        <v>218</v>
      </c>
      <c r="N1543" s="65" t="s">
        <v>662</v>
      </c>
      <c r="O1543" s="64">
        <v>750721334</v>
      </c>
      <c r="P1543" s="94" t="s">
        <v>2206</v>
      </c>
      <c r="Q1543" s="90">
        <v>1</v>
      </c>
      <c r="X1543" s="65" t="s">
        <v>671</v>
      </c>
      <c r="Y1543" s="65">
        <f>SUMPRODUCT(('[2]Prog 89'!$C$5:$C$10000=A1543)*'[2]Prog 89'!$E$5:$F$10000)</f>
        <v>2</v>
      </c>
      <c r="Z1543" s="65">
        <f>SUMPRODUCT(('[2]Prog 89'!$C$5:$C$10000=A1543)*'[2]Prog 89'!$G$5:$H$10000)</f>
        <v>10</v>
      </c>
    </row>
    <row r="1544" spans="1:26" ht="12.75" customHeight="1" x14ac:dyDescent="0.25">
      <c r="A1544" s="64">
        <v>89397</v>
      </c>
      <c r="B1544" s="81">
        <f>VLOOKUP(A1544,'[2]Pop commune'!$A$4:$G$3833,7,FALSE)</f>
        <v>115.67422096317279</v>
      </c>
      <c r="C1544" s="82">
        <f>VLOOKUP(A1544,'[2]Pop commune'!$A$4:$H$3833,5,FALSE)</f>
        <v>80.08215297450424</v>
      </c>
      <c r="D1544" s="83">
        <f t="shared" si="49"/>
        <v>35.592067988668546</v>
      </c>
      <c r="E1544" s="83">
        <f>VLOOKUP(A1544,'[2]Pop commune'!$A$4:$G$3833,6,FALSE)</f>
        <v>35.592067988668546</v>
      </c>
      <c r="F1544" s="83">
        <f t="shared" si="50"/>
        <v>349</v>
      </c>
      <c r="G1544" s="83">
        <f>VLOOKUP(A1544,'[2]Pop commune'!$A$4:$G$3833,4,FALSE)</f>
        <v>349</v>
      </c>
      <c r="H1544" s="64">
        <v>89</v>
      </c>
      <c r="I1544" s="122">
        <v>890973175</v>
      </c>
      <c r="J1544" s="65" t="s">
        <v>2335</v>
      </c>
      <c r="K1544" s="121"/>
      <c r="L1544" s="103" t="s">
        <v>2060</v>
      </c>
      <c r="M1544" s="101" t="s">
        <v>218</v>
      </c>
      <c r="N1544" s="65" t="s">
        <v>662</v>
      </c>
      <c r="O1544" s="64">
        <v>750721334</v>
      </c>
      <c r="P1544" s="94" t="s">
        <v>2206</v>
      </c>
      <c r="Q1544" s="90">
        <v>1</v>
      </c>
      <c r="X1544" s="65" t="s">
        <v>671</v>
      </c>
      <c r="Y1544" s="65">
        <f>SUMPRODUCT(('[2]Prog 89'!$C$5:$C$10000=A1544)*'[2]Prog 89'!$E$5:$F$10000)</f>
        <v>1</v>
      </c>
      <c r="Z1544" s="65">
        <f>SUMPRODUCT(('[2]Prog 89'!$C$5:$C$10000=A1544)*'[2]Prog 89'!$G$5:$H$10000)</f>
        <v>4</v>
      </c>
    </row>
    <row r="1545" spans="1:26" ht="12.75" customHeight="1" x14ac:dyDescent="0.25">
      <c r="A1545" s="64">
        <v>89419</v>
      </c>
      <c r="B1545" s="81">
        <f>VLOOKUP(A1545,'[2]Pop commune'!$A$4:$G$3833,7,FALSE)</f>
        <v>878</v>
      </c>
      <c r="C1545" s="82">
        <f>VLOOKUP(A1545,'[2]Pop commune'!$A$4:$H$3833,5,FALSE)</f>
        <v>456</v>
      </c>
      <c r="D1545" s="83">
        <f t="shared" si="49"/>
        <v>422</v>
      </c>
      <c r="E1545" s="83">
        <f>VLOOKUP(A1545,'[2]Pop commune'!$A$4:$G$3833,6,FALSE)</f>
        <v>422</v>
      </c>
      <c r="F1545" s="83">
        <f t="shared" si="50"/>
        <v>2726</v>
      </c>
      <c r="G1545" s="83">
        <f>VLOOKUP(A1545,'[2]Pop commune'!$A$4:$G$3833,4,FALSE)</f>
        <v>2726</v>
      </c>
      <c r="H1545" s="64">
        <v>89</v>
      </c>
      <c r="I1545" s="122">
        <v>890973175</v>
      </c>
      <c r="J1545" s="65" t="s">
        <v>2336</v>
      </c>
      <c r="K1545" s="121"/>
      <c r="L1545" s="103" t="s">
        <v>2312</v>
      </c>
      <c r="M1545" s="101" t="s">
        <v>218</v>
      </c>
      <c r="N1545" s="65" t="s">
        <v>662</v>
      </c>
      <c r="O1545" s="64">
        <v>750721334</v>
      </c>
      <c r="P1545" s="94" t="s">
        <v>2206</v>
      </c>
      <c r="Q1545" s="90">
        <v>1</v>
      </c>
      <c r="X1545" s="65" t="s">
        <v>671</v>
      </c>
      <c r="Y1545" s="65">
        <f>SUMPRODUCT(('[2]Prog 89'!$C$5:$C$10000=A1545)*'[2]Prog 89'!$E$5:$F$10000)</f>
        <v>6</v>
      </c>
      <c r="Z1545" s="65">
        <f>SUMPRODUCT(('[2]Prog 89'!$C$5:$C$10000=A1545)*'[2]Prog 89'!$G$5:$H$10000)</f>
        <v>39</v>
      </c>
    </row>
    <row r="1546" spans="1:26" ht="12.75" customHeight="1" x14ac:dyDescent="0.25">
      <c r="A1546" s="64">
        <v>89457</v>
      </c>
      <c r="B1546" s="81">
        <f>VLOOKUP(A1546,'[2]Pop commune'!$A$4:$G$3833,7,FALSE)</f>
        <v>64.806722689075841</v>
      </c>
      <c r="C1546" s="82">
        <f>VLOOKUP(A1546,'[2]Pop commune'!$A$4:$H$3833,5,FALSE)</f>
        <v>34.428571428571537</v>
      </c>
      <c r="D1546" s="83">
        <f t="shared" si="49"/>
        <v>30.3781512605043</v>
      </c>
      <c r="E1546" s="83">
        <f>VLOOKUP(A1546,'[2]Pop commune'!$A$4:$G$3833,6,FALSE)</f>
        <v>30.3781512605043</v>
      </c>
      <c r="F1546" s="83">
        <f t="shared" si="50"/>
        <v>241.0000000000008</v>
      </c>
      <c r="G1546" s="83">
        <f>VLOOKUP(A1546,'[2]Pop commune'!$A$4:$G$3833,4,FALSE)</f>
        <v>241.0000000000008</v>
      </c>
      <c r="H1546" s="64">
        <v>89</v>
      </c>
      <c r="I1546" s="122">
        <v>890973175</v>
      </c>
      <c r="J1546" s="65" t="s">
        <v>2337</v>
      </c>
      <c r="K1546" s="121"/>
      <c r="L1546" s="103" t="s">
        <v>2060</v>
      </c>
      <c r="M1546" s="101" t="s">
        <v>218</v>
      </c>
      <c r="N1546" s="65" t="s">
        <v>662</v>
      </c>
      <c r="O1546" s="64">
        <v>750721334</v>
      </c>
      <c r="P1546" s="94" t="s">
        <v>2206</v>
      </c>
      <c r="Q1546" s="90">
        <v>1</v>
      </c>
      <c r="X1546" s="65" t="s">
        <v>671</v>
      </c>
      <c r="Y1546" s="65">
        <f>SUMPRODUCT(('[2]Prog 89'!$C$5:$C$10000=A1546)*'[2]Prog 89'!$E$5:$F$10000)</f>
        <v>0</v>
      </c>
      <c r="Z1546" s="65">
        <f>SUMPRODUCT(('[2]Prog 89'!$C$5:$C$10000=A1546)*'[2]Prog 89'!$G$5:$H$10000)</f>
        <v>0</v>
      </c>
    </row>
    <row r="1547" spans="1:26" ht="12.75" customHeight="1" x14ac:dyDescent="0.25">
      <c r="A1547" s="64">
        <v>89472</v>
      </c>
      <c r="B1547" s="81">
        <f>VLOOKUP(A1547,'[2]Pop commune'!$A$4:$G$3833,7,FALSE)</f>
        <v>165</v>
      </c>
      <c r="C1547" s="82">
        <f>VLOOKUP(A1547,'[2]Pop commune'!$A$4:$H$3833,5,FALSE)</f>
        <v>104</v>
      </c>
      <c r="D1547" s="83">
        <f t="shared" si="49"/>
        <v>61</v>
      </c>
      <c r="E1547" s="83">
        <f>VLOOKUP(A1547,'[2]Pop commune'!$A$4:$G$3833,6,FALSE)</f>
        <v>61</v>
      </c>
      <c r="F1547" s="83">
        <f t="shared" si="50"/>
        <v>511</v>
      </c>
      <c r="G1547" s="83">
        <f>VLOOKUP(A1547,'[2]Pop commune'!$A$4:$G$3833,4,FALSE)</f>
        <v>511</v>
      </c>
      <c r="H1547" s="64">
        <v>89</v>
      </c>
      <c r="I1547" s="122">
        <v>890973175</v>
      </c>
      <c r="J1547" s="65" t="s">
        <v>2338</v>
      </c>
      <c r="K1547" s="121"/>
      <c r="L1547" s="103" t="s">
        <v>2312</v>
      </c>
      <c r="M1547" s="101" t="s">
        <v>218</v>
      </c>
      <c r="N1547" s="65" t="s">
        <v>662</v>
      </c>
      <c r="O1547" s="64">
        <v>750721334</v>
      </c>
      <c r="P1547" s="94" t="s">
        <v>2206</v>
      </c>
      <c r="Q1547" s="90">
        <v>1</v>
      </c>
      <c r="X1547" s="65" t="s">
        <v>671</v>
      </c>
      <c r="Y1547" s="65">
        <f>SUMPRODUCT(('[2]Prog 89'!$C$5:$C$10000=A1547)*'[2]Prog 89'!$E$5:$F$10000)</f>
        <v>1</v>
      </c>
      <c r="Z1547" s="65">
        <f>SUMPRODUCT(('[2]Prog 89'!$C$5:$C$10000=A1547)*'[2]Prog 89'!$G$5:$H$10000)</f>
        <v>4</v>
      </c>
    </row>
    <row r="1548" spans="1:26" ht="12.75" customHeight="1" x14ac:dyDescent="0.25">
      <c r="A1548" s="64">
        <v>89473</v>
      </c>
      <c r="B1548" s="81">
        <f>VLOOKUP(A1548,'[2]Pop commune'!$A$4:$G$3833,7,FALSE)</f>
        <v>127.03917525773166</v>
      </c>
      <c r="C1548" s="82">
        <f>VLOOKUP(A1548,'[2]Pop commune'!$A$4:$H$3833,5,FALSE)</f>
        <v>77.635051546391566</v>
      </c>
      <c r="D1548" s="83">
        <f t="shared" si="49"/>
        <v>49.404123711340091</v>
      </c>
      <c r="E1548" s="83">
        <f>VLOOKUP(A1548,'[2]Pop commune'!$A$4:$G$3833,6,FALSE)</f>
        <v>49.404123711340091</v>
      </c>
      <c r="F1548" s="83">
        <f t="shared" si="50"/>
        <v>488.99999999999886</v>
      </c>
      <c r="G1548" s="83">
        <f>VLOOKUP(A1548,'[2]Pop commune'!$A$4:$G$3833,4,FALSE)</f>
        <v>488.99999999999886</v>
      </c>
      <c r="H1548" s="64">
        <v>89</v>
      </c>
      <c r="I1548" s="122">
        <v>890973175</v>
      </c>
      <c r="J1548" s="65" t="s">
        <v>2339</v>
      </c>
      <c r="K1548" s="121"/>
      <c r="L1548" s="103" t="s">
        <v>2060</v>
      </c>
      <c r="M1548" s="101" t="s">
        <v>218</v>
      </c>
      <c r="N1548" s="65" t="s">
        <v>662</v>
      </c>
      <c r="O1548" s="64">
        <v>750721334</v>
      </c>
      <c r="P1548" s="94" t="s">
        <v>2206</v>
      </c>
      <c r="Q1548" s="90">
        <v>1</v>
      </c>
      <c r="X1548" s="65" t="s">
        <v>671</v>
      </c>
      <c r="Y1548" s="65">
        <f>SUMPRODUCT(('[2]Prog 89'!$C$5:$C$10000=A1548)*'[2]Prog 89'!$E$5:$F$10000)</f>
        <v>0</v>
      </c>
      <c r="Z1548" s="65">
        <f>SUMPRODUCT(('[2]Prog 89'!$C$5:$C$10000=A1548)*'[2]Prog 89'!$G$5:$H$10000)</f>
        <v>0</v>
      </c>
    </row>
    <row r="1549" spans="1:26" ht="12.75" customHeight="1" x14ac:dyDescent="0.25">
      <c r="A1549" s="64">
        <v>89484</v>
      </c>
      <c r="B1549" s="81">
        <f>VLOOKUP(A1549,'[2]Pop commune'!$A$4:$G$3833,7,FALSE)</f>
        <v>97</v>
      </c>
      <c r="C1549" s="82">
        <f>VLOOKUP(A1549,'[2]Pop commune'!$A$4:$H$3833,5,FALSE)</f>
        <v>53</v>
      </c>
      <c r="D1549" s="83">
        <f t="shared" si="49"/>
        <v>44</v>
      </c>
      <c r="E1549" s="83">
        <f>VLOOKUP(A1549,'[2]Pop commune'!$A$4:$G$3833,6,FALSE)</f>
        <v>44</v>
      </c>
      <c r="F1549" s="83">
        <f t="shared" si="50"/>
        <v>353</v>
      </c>
      <c r="G1549" s="83">
        <f>VLOOKUP(A1549,'[2]Pop commune'!$A$4:$G$3833,4,FALSE)</f>
        <v>353</v>
      </c>
      <c r="H1549" s="64">
        <v>89</v>
      </c>
      <c r="I1549" s="122">
        <v>890973175</v>
      </c>
      <c r="J1549" s="65" t="s">
        <v>2340</v>
      </c>
      <c r="K1549" s="121"/>
      <c r="L1549" s="103" t="s">
        <v>2060</v>
      </c>
      <c r="M1549" s="101" t="s">
        <v>218</v>
      </c>
      <c r="N1549" s="65" t="s">
        <v>662</v>
      </c>
      <c r="O1549" s="64">
        <v>750721334</v>
      </c>
      <c r="P1549" s="94" t="s">
        <v>2206</v>
      </c>
      <c r="Q1549" s="90">
        <v>1</v>
      </c>
      <c r="X1549" s="65" t="s">
        <v>671</v>
      </c>
      <c r="Y1549" s="65">
        <f>SUMPRODUCT(('[2]Prog 89'!$C$5:$C$10000=A1549)*'[2]Prog 89'!$E$5:$F$10000)</f>
        <v>0</v>
      </c>
      <c r="Z1549" s="65">
        <f>SUMPRODUCT(('[2]Prog 89'!$C$5:$C$10000=A1549)*'[2]Prog 89'!$G$5:$H$10000)</f>
        <v>0</v>
      </c>
    </row>
    <row r="1550" spans="1:26" ht="12.75" customHeight="1" x14ac:dyDescent="0.25">
      <c r="A1550" s="64">
        <v>71018</v>
      </c>
      <c r="B1550" s="81">
        <f>VLOOKUP(A1550,'[2]Pop commune'!$A$4:$G$3833,7,FALSE)</f>
        <v>157.14594594594604</v>
      </c>
      <c r="C1550" s="82">
        <f>VLOOKUP(A1550,'[2]Pop commune'!$A$4:$H$3833,5,FALSE)</f>
        <v>98.464864864864921</v>
      </c>
      <c r="D1550" s="83">
        <f t="shared" si="49"/>
        <v>58.681081081081103</v>
      </c>
      <c r="E1550" s="83">
        <f>VLOOKUP(A1550,'[2]Pop commune'!$A$4:$G$3833,6,FALSE)</f>
        <v>58.681081081081103</v>
      </c>
      <c r="F1550" s="83">
        <f t="shared" si="50"/>
        <v>552</v>
      </c>
      <c r="G1550" s="83">
        <f>VLOOKUP(A1550,'[2]Pop commune'!$A$4:$G$3833,4,FALSE)</f>
        <v>552</v>
      </c>
      <c r="H1550" s="64">
        <v>71</v>
      </c>
      <c r="I1550" s="122">
        <v>710974262</v>
      </c>
      <c r="J1550" s="65" t="s">
        <v>2341</v>
      </c>
      <c r="K1550" s="121" t="s">
        <v>4831</v>
      </c>
      <c r="L1550" s="103" t="s">
        <v>2342</v>
      </c>
      <c r="M1550" s="101" t="s">
        <v>199</v>
      </c>
      <c r="N1550" s="65" t="s">
        <v>662</v>
      </c>
      <c r="O1550" s="64">
        <v>710780214</v>
      </c>
      <c r="P1550" s="94" t="s">
        <v>2343</v>
      </c>
      <c r="Q1550" s="90">
        <v>1</v>
      </c>
      <c r="R1550" s="65">
        <v>79</v>
      </c>
      <c r="S1550" s="65">
        <v>79</v>
      </c>
      <c r="T1550" s="65">
        <v>6</v>
      </c>
      <c r="U1550" s="65">
        <v>6</v>
      </c>
      <c r="V1550" s="65">
        <v>14</v>
      </c>
      <c r="W1550" s="65">
        <v>14</v>
      </c>
      <c r="X1550" s="65" t="s">
        <v>671</v>
      </c>
      <c r="Y1550" s="65">
        <f>SUMPRODUCT(('[2]Prog 89'!$C$5:$C$10000=A1550)*'[2]Prog 89'!$E$5:$F$10000)</f>
        <v>0</v>
      </c>
      <c r="Z1550" s="65">
        <f>SUMPRODUCT(('[2]Prog 89'!$C$5:$C$10000=A1550)*'[2]Prog 89'!$G$5:$H$10000)</f>
        <v>0</v>
      </c>
    </row>
    <row r="1551" spans="1:26" ht="12.75" customHeight="1" x14ac:dyDescent="0.25">
      <c r="A1551" s="64">
        <v>71027</v>
      </c>
      <c r="B1551" s="81">
        <f>VLOOKUP(A1551,'[2]Pop commune'!$A$4:$G$3833,7,FALSE)</f>
        <v>164</v>
      </c>
      <c r="C1551" s="82">
        <f>VLOOKUP(A1551,'[2]Pop commune'!$A$4:$H$3833,5,FALSE)</f>
        <v>111</v>
      </c>
      <c r="D1551" s="83">
        <f t="shared" si="49"/>
        <v>53</v>
      </c>
      <c r="E1551" s="83">
        <f>VLOOKUP(A1551,'[2]Pop commune'!$A$4:$G$3833,6,FALSE)</f>
        <v>53</v>
      </c>
      <c r="F1551" s="83">
        <f t="shared" si="50"/>
        <v>626</v>
      </c>
      <c r="G1551" s="83">
        <f>VLOOKUP(A1551,'[2]Pop commune'!$A$4:$G$3833,4,FALSE)</f>
        <v>626</v>
      </c>
      <c r="H1551" s="64">
        <v>71</v>
      </c>
      <c r="I1551" s="122">
        <v>710974262</v>
      </c>
      <c r="J1551" s="65" t="s">
        <v>2344</v>
      </c>
      <c r="K1551" s="121"/>
      <c r="L1551" s="103" t="s">
        <v>2345</v>
      </c>
      <c r="M1551" s="101" t="s">
        <v>199</v>
      </c>
      <c r="N1551" s="65" t="s">
        <v>662</v>
      </c>
      <c r="O1551" s="64">
        <v>710780214</v>
      </c>
      <c r="P1551" s="94" t="s">
        <v>2343</v>
      </c>
      <c r="Q1551" s="90">
        <v>1</v>
      </c>
      <c r="X1551" s="65" t="s">
        <v>671</v>
      </c>
      <c r="Y1551" s="65">
        <f>SUMPRODUCT(('[2]Prog 89'!$C$5:$C$10000=A1551)*'[2]Prog 89'!$E$5:$F$10000)</f>
        <v>0</v>
      </c>
      <c r="Z1551" s="65">
        <f>SUMPRODUCT(('[2]Prog 89'!$C$5:$C$10000=A1551)*'[2]Prog 89'!$G$5:$H$10000)</f>
        <v>0</v>
      </c>
    </row>
    <row r="1552" spans="1:26" ht="12.75" customHeight="1" x14ac:dyDescent="0.25">
      <c r="A1552" s="64">
        <v>71056</v>
      </c>
      <c r="B1552" s="81">
        <f>VLOOKUP(A1552,'[2]Pop commune'!$A$4:$G$3833,7,FALSE)</f>
        <v>809.77364864865194</v>
      </c>
      <c r="C1552" s="82">
        <f>VLOOKUP(A1552,'[2]Pop commune'!$A$4:$H$3833,5,FALSE)</f>
        <v>519.3412162162183</v>
      </c>
      <c r="D1552" s="83">
        <f t="shared" si="49"/>
        <v>290.43243243243359</v>
      </c>
      <c r="E1552" s="83">
        <f>VLOOKUP(A1552,'[2]Pop commune'!$A$4:$G$3833,6,FALSE)</f>
        <v>290.43243243243359</v>
      </c>
      <c r="F1552" s="83">
        <f t="shared" si="50"/>
        <v>2398.00000000001</v>
      </c>
      <c r="G1552" s="83">
        <f>VLOOKUP(A1552,'[2]Pop commune'!$A$4:$G$3833,4,FALSE)</f>
        <v>2398.00000000001</v>
      </c>
      <c r="H1552" s="64">
        <v>71</v>
      </c>
      <c r="I1552" s="122">
        <v>710974262</v>
      </c>
      <c r="J1552" s="65" t="s">
        <v>2346</v>
      </c>
      <c r="K1552" s="121"/>
      <c r="L1552" s="103" t="s">
        <v>2347</v>
      </c>
      <c r="M1552" s="101" t="s">
        <v>199</v>
      </c>
      <c r="N1552" s="65" t="s">
        <v>662</v>
      </c>
      <c r="O1552" s="64">
        <v>710780214</v>
      </c>
      <c r="P1552" s="94" t="s">
        <v>2343</v>
      </c>
      <c r="Q1552" s="90">
        <v>1</v>
      </c>
      <c r="X1552" s="65" t="s">
        <v>671</v>
      </c>
      <c r="Y1552" s="65">
        <f>SUMPRODUCT(('[2]Prog 89'!$C$5:$C$10000=A1552)*'[2]Prog 89'!$E$5:$F$10000)</f>
        <v>0</v>
      </c>
      <c r="Z1552" s="65">
        <f>SUMPRODUCT(('[2]Prog 89'!$C$5:$C$10000=A1552)*'[2]Prog 89'!$G$5:$H$10000)</f>
        <v>0</v>
      </c>
    </row>
    <row r="1553" spans="1:26" ht="12.75" customHeight="1" x14ac:dyDescent="0.25">
      <c r="A1553" s="64">
        <v>71064</v>
      </c>
      <c r="B1553" s="81">
        <f>VLOOKUP(A1553,'[2]Pop commune'!$A$4:$G$3833,7,FALSE)</f>
        <v>317.56572130286634</v>
      </c>
      <c r="C1553" s="82">
        <f>VLOOKUP(A1553,'[2]Pop commune'!$A$4:$H$3833,5,FALSE)</f>
        <v>199.08554393604771</v>
      </c>
      <c r="D1553" s="83">
        <f t="shared" si="49"/>
        <v>118.48017736681865</v>
      </c>
      <c r="E1553" s="83">
        <f>VLOOKUP(A1553,'[2]Pop commune'!$A$4:$G$3833,6,FALSE)</f>
        <v>118.48017736681865</v>
      </c>
      <c r="F1553" s="83">
        <f t="shared" si="50"/>
        <v>957</v>
      </c>
      <c r="G1553" s="83">
        <f>VLOOKUP(A1553,'[2]Pop commune'!$A$4:$G$3833,4,FALSE)</f>
        <v>957</v>
      </c>
      <c r="H1553" s="64">
        <v>71</v>
      </c>
      <c r="I1553" s="122">
        <v>710974262</v>
      </c>
      <c r="J1553" s="65" t="s">
        <v>2348</v>
      </c>
      <c r="K1553" s="121"/>
      <c r="L1553" s="103" t="s">
        <v>2347</v>
      </c>
      <c r="M1553" s="101" t="s">
        <v>199</v>
      </c>
      <c r="N1553" s="65" t="s">
        <v>662</v>
      </c>
      <c r="O1553" s="64">
        <v>710780214</v>
      </c>
      <c r="P1553" s="94" t="s">
        <v>2343</v>
      </c>
      <c r="Q1553" s="90">
        <v>1</v>
      </c>
      <c r="X1553" s="65" t="s">
        <v>671</v>
      </c>
      <c r="Y1553" s="65">
        <f>SUMPRODUCT(('[2]Prog 89'!$C$5:$C$10000=A1553)*'[2]Prog 89'!$E$5:$F$10000)</f>
        <v>0</v>
      </c>
      <c r="Z1553" s="65">
        <f>SUMPRODUCT(('[2]Prog 89'!$C$5:$C$10000=A1553)*'[2]Prog 89'!$G$5:$H$10000)</f>
        <v>0</v>
      </c>
    </row>
    <row r="1554" spans="1:26" ht="12.75" customHeight="1" x14ac:dyDescent="0.25">
      <c r="A1554" s="64">
        <v>71079</v>
      </c>
      <c r="B1554" s="81">
        <f>VLOOKUP(A1554,'[2]Pop commune'!$A$4:$G$3833,7,FALSE)</f>
        <v>161.70925110132177</v>
      </c>
      <c r="C1554" s="82">
        <f>VLOOKUP(A1554,'[2]Pop commune'!$A$4:$H$3833,5,FALSE)</f>
        <v>102.13215859030848</v>
      </c>
      <c r="D1554" s="83">
        <f t="shared" si="49"/>
        <v>59.577092511013284</v>
      </c>
      <c r="E1554" s="83">
        <f>VLOOKUP(A1554,'[2]Pop commune'!$A$4:$G$3833,6,FALSE)</f>
        <v>59.577092511013284</v>
      </c>
      <c r="F1554" s="83">
        <f t="shared" si="50"/>
        <v>483.00000000000051</v>
      </c>
      <c r="G1554" s="83">
        <f>VLOOKUP(A1554,'[2]Pop commune'!$A$4:$G$3833,4,FALSE)</f>
        <v>483.00000000000051</v>
      </c>
      <c r="H1554" s="64">
        <v>71</v>
      </c>
      <c r="I1554" s="122">
        <v>710974262</v>
      </c>
      <c r="J1554" s="65" t="s">
        <v>2349</v>
      </c>
      <c r="K1554" s="121"/>
      <c r="L1554" s="103" t="s">
        <v>2350</v>
      </c>
      <c r="M1554" s="101" t="s">
        <v>199</v>
      </c>
      <c r="N1554" s="65" t="s">
        <v>662</v>
      </c>
      <c r="O1554" s="64">
        <v>710780214</v>
      </c>
      <c r="P1554" s="94" t="s">
        <v>2343</v>
      </c>
      <c r="Q1554" s="90">
        <v>1</v>
      </c>
      <c r="X1554" s="65" t="s">
        <v>671</v>
      </c>
      <c r="Y1554" s="65">
        <f>SUMPRODUCT(('[2]Prog 89'!$C$5:$C$10000=A1554)*'[2]Prog 89'!$E$5:$F$10000)</f>
        <v>0</v>
      </c>
      <c r="Z1554" s="65">
        <f>SUMPRODUCT(('[2]Prog 89'!$C$5:$C$10000=A1554)*'[2]Prog 89'!$G$5:$H$10000)</f>
        <v>0</v>
      </c>
    </row>
    <row r="1555" spans="1:26" ht="12.75" customHeight="1" x14ac:dyDescent="0.25">
      <c r="A1555" s="64">
        <v>71092</v>
      </c>
      <c r="B1555" s="81">
        <f>VLOOKUP(A1555,'[2]Pop commune'!$A$4:$G$3833,7,FALSE)</f>
        <v>162</v>
      </c>
      <c r="C1555" s="82">
        <f>VLOOKUP(A1555,'[2]Pop commune'!$A$4:$H$3833,5,FALSE)</f>
        <v>109</v>
      </c>
      <c r="D1555" s="83">
        <f t="shared" si="49"/>
        <v>53</v>
      </c>
      <c r="E1555" s="83">
        <f>VLOOKUP(A1555,'[2]Pop commune'!$A$4:$G$3833,6,FALSE)</f>
        <v>53</v>
      </c>
      <c r="F1555" s="83">
        <f t="shared" si="50"/>
        <v>559</v>
      </c>
      <c r="G1555" s="83">
        <f>VLOOKUP(A1555,'[2]Pop commune'!$A$4:$G$3833,4,FALSE)</f>
        <v>559</v>
      </c>
      <c r="H1555" s="64">
        <v>71</v>
      </c>
      <c r="I1555" s="122">
        <v>710974262</v>
      </c>
      <c r="J1555" s="65" t="s">
        <v>2351</v>
      </c>
      <c r="K1555" s="121"/>
      <c r="L1555" s="103" t="s">
        <v>2347</v>
      </c>
      <c r="M1555" s="101" t="s">
        <v>199</v>
      </c>
      <c r="N1555" s="65" t="s">
        <v>662</v>
      </c>
      <c r="O1555" s="64">
        <v>710780214</v>
      </c>
      <c r="P1555" s="94" t="s">
        <v>2343</v>
      </c>
      <c r="Q1555" s="90">
        <v>1</v>
      </c>
      <c r="X1555" s="65" t="s">
        <v>671</v>
      </c>
      <c r="Y1555" s="65">
        <f>SUMPRODUCT(('[2]Prog 89'!$C$5:$C$10000=A1555)*'[2]Prog 89'!$E$5:$F$10000)</f>
        <v>0</v>
      </c>
      <c r="Z1555" s="65">
        <f>SUMPRODUCT(('[2]Prog 89'!$C$5:$C$10000=A1555)*'[2]Prog 89'!$G$5:$H$10000)</f>
        <v>0</v>
      </c>
    </row>
    <row r="1556" spans="1:26" ht="12.75" customHeight="1" x14ac:dyDescent="0.25">
      <c r="A1556" s="64">
        <v>71097</v>
      </c>
      <c r="B1556" s="81">
        <f>VLOOKUP(A1556,'[2]Pop commune'!$A$4:$G$3833,7,FALSE)</f>
        <v>201</v>
      </c>
      <c r="C1556" s="82">
        <f>VLOOKUP(A1556,'[2]Pop commune'!$A$4:$H$3833,5,FALSE)</f>
        <v>126</v>
      </c>
      <c r="D1556" s="83">
        <f t="shared" si="49"/>
        <v>75</v>
      </c>
      <c r="E1556" s="83">
        <f>VLOOKUP(A1556,'[2]Pop commune'!$A$4:$G$3833,6,FALSE)</f>
        <v>75</v>
      </c>
      <c r="F1556" s="83">
        <f t="shared" si="50"/>
        <v>458</v>
      </c>
      <c r="G1556" s="83">
        <f>VLOOKUP(A1556,'[2]Pop commune'!$A$4:$G$3833,4,FALSE)</f>
        <v>458</v>
      </c>
      <c r="H1556" s="64">
        <v>71</v>
      </c>
      <c r="I1556" s="122">
        <v>710974262</v>
      </c>
      <c r="J1556" s="65" t="s">
        <v>2352</v>
      </c>
      <c r="K1556" s="121"/>
      <c r="L1556" s="103" t="s">
        <v>2342</v>
      </c>
      <c r="M1556" s="101" t="s">
        <v>199</v>
      </c>
      <c r="N1556" s="65" t="s">
        <v>662</v>
      </c>
      <c r="O1556" s="64">
        <v>710780214</v>
      </c>
      <c r="P1556" s="94" t="s">
        <v>2343</v>
      </c>
      <c r="Q1556" s="90">
        <v>1</v>
      </c>
      <c r="X1556" s="65" t="s">
        <v>671</v>
      </c>
      <c r="Y1556" s="65">
        <f>SUMPRODUCT(('[2]Prog 89'!$C$5:$C$10000=A1556)*'[2]Prog 89'!$E$5:$F$10000)</f>
        <v>0</v>
      </c>
      <c r="Z1556" s="65">
        <f>SUMPRODUCT(('[2]Prog 89'!$C$5:$C$10000=A1556)*'[2]Prog 89'!$G$5:$H$10000)</f>
        <v>0</v>
      </c>
    </row>
    <row r="1557" spans="1:26" ht="12.75" customHeight="1" x14ac:dyDescent="0.25">
      <c r="A1557" s="64">
        <v>71143</v>
      </c>
      <c r="B1557" s="81">
        <f>VLOOKUP(A1557,'[2]Pop commune'!$A$4:$G$3833,7,FALSE)</f>
        <v>127.50694444444446</v>
      </c>
      <c r="C1557" s="82">
        <f>VLOOKUP(A1557,'[2]Pop commune'!$A$4:$H$3833,5,FALSE)</f>
        <v>81.050925925925938</v>
      </c>
      <c r="D1557" s="83">
        <f t="shared" si="49"/>
        <v>46.456018518518526</v>
      </c>
      <c r="E1557" s="83">
        <f>VLOOKUP(A1557,'[2]Pop commune'!$A$4:$G$3833,6,FALSE)</f>
        <v>46.456018518518526</v>
      </c>
      <c r="F1557" s="83">
        <f t="shared" si="50"/>
        <v>427</v>
      </c>
      <c r="G1557" s="83">
        <f>VLOOKUP(A1557,'[2]Pop commune'!$A$4:$G$3833,4,FALSE)</f>
        <v>427</v>
      </c>
      <c r="H1557" s="64">
        <v>71</v>
      </c>
      <c r="I1557" s="122">
        <v>710974262</v>
      </c>
      <c r="J1557" s="65" t="s">
        <v>2353</v>
      </c>
      <c r="K1557" s="121"/>
      <c r="L1557" s="103" t="s">
        <v>2350</v>
      </c>
      <c r="M1557" s="101" t="s">
        <v>199</v>
      </c>
      <c r="N1557" s="65" t="s">
        <v>662</v>
      </c>
      <c r="O1557" s="64">
        <v>710780214</v>
      </c>
      <c r="P1557" s="94" t="s">
        <v>2343</v>
      </c>
      <c r="Q1557" s="90">
        <v>1</v>
      </c>
      <c r="X1557" s="65" t="s">
        <v>671</v>
      </c>
      <c r="Y1557" s="65">
        <f>SUMPRODUCT(('[2]Prog 89'!$C$5:$C$10000=A1557)*'[2]Prog 89'!$E$5:$F$10000)</f>
        <v>0</v>
      </c>
      <c r="Z1557" s="65">
        <f>SUMPRODUCT(('[2]Prog 89'!$C$5:$C$10000=A1557)*'[2]Prog 89'!$G$5:$H$10000)</f>
        <v>0</v>
      </c>
    </row>
    <row r="1558" spans="1:26" ht="12.75" customHeight="1" x14ac:dyDescent="0.25">
      <c r="A1558" s="64">
        <v>71157</v>
      </c>
      <c r="B1558" s="81">
        <f>VLOOKUP(A1558,'[2]Pop commune'!$A$4:$G$3833,7,FALSE)</f>
        <v>639.66397919294593</v>
      </c>
      <c r="C1558" s="82">
        <f>VLOOKUP(A1558,'[2]Pop commune'!$A$4:$H$3833,5,FALSE)</f>
        <v>345.70170473179184</v>
      </c>
      <c r="D1558" s="83">
        <f t="shared" si="49"/>
        <v>293.9622744611541</v>
      </c>
      <c r="E1558" s="83">
        <f>VLOOKUP(A1558,'[2]Pop commune'!$A$4:$G$3833,6,FALSE)</f>
        <v>293.9622744611541</v>
      </c>
      <c r="F1558" s="83">
        <f t="shared" si="50"/>
        <v>1880</v>
      </c>
      <c r="G1558" s="83">
        <f>VLOOKUP(A1558,'[2]Pop commune'!$A$4:$G$3833,4,FALSE)</f>
        <v>1880</v>
      </c>
      <c r="H1558" s="64">
        <v>71</v>
      </c>
      <c r="I1558" s="122">
        <v>710974262</v>
      </c>
      <c r="J1558" s="65" t="s">
        <v>2354</v>
      </c>
      <c r="K1558" s="121"/>
      <c r="L1558" s="103" t="s">
        <v>2350</v>
      </c>
      <c r="M1558" s="101" t="s">
        <v>199</v>
      </c>
      <c r="N1558" s="65" t="s">
        <v>662</v>
      </c>
      <c r="O1558" s="64">
        <v>710780214</v>
      </c>
      <c r="P1558" s="94" t="s">
        <v>2343</v>
      </c>
      <c r="Q1558" s="90">
        <v>1</v>
      </c>
      <c r="X1558" s="65" t="s">
        <v>671</v>
      </c>
      <c r="Y1558" s="65">
        <f>SUMPRODUCT(('[2]Prog 89'!$C$5:$C$10000=A1558)*'[2]Prog 89'!$E$5:$F$10000)</f>
        <v>0</v>
      </c>
      <c r="Z1558" s="65">
        <f>SUMPRODUCT(('[2]Prog 89'!$C$5:$C$10000=A1558)*'[2]Prog 89'!$G$5:$H$10000)</f>
        <v>0</v>
      </c>
    </row>
    <row r="1559" spans="1:26" ht="12.75" customHeight="1" x14ac:dyDescent="0.25">
      <c r="A1559" s="64">
        <v>71177</v>
      </c>
      <c r="B1559" s="81">
        <f>VLOOKUP(A1559,'[2]Pop commune'!$A$4:$G$3833,7,FALSE)</f>
        <v>230.15949367088595</v>
      </c>
      <c r="C1559" s="82">
        <f>VLOOKUP(A1559,'[2]Pop commune'!$A$4:$H$3833,5,FALSE)</f>
        <v>133.67341772151892</v>
      </c>
      <c r="D1559" s="83">
        <f t="shared" si="49"/>
        <v>96.486075949367034</v>
      </c>
      <c r="E1559" s="83">
        <f>VLOOKUP(A1559,'[2]Pop commune'!$A$4:$G$3833,6,FALSE)</f>
        <v>96.486075949367034</v>
      </c>
      <c r="F1559" s="83">
        <f t="shared" si="50"/>
        <v>794</v>
      </c>
      <c r="G1559" s="83">
        <f>VLOOKUP(A1559,'[2]Pop commune'!$A$4:$G$3833,4,FALSE)</f>
        <v>794</v>
      </c>
      <c r="H1559" s="64">
        <v>71</v>
      </c>
      <c r="I1559" s="122">
        <v>710974262</v>
      </c>
      <c r="J1559" s="65" t="s">
        <v>2355</v>
      </c>
      <c r="K1559" s="121"/>
      <c r="L1559" s="103" t="s">
        <v>2350</v>
      </c>
      <c r="M1559" s="101" t="s">
        <v>199</v>
      </c>
      <c r="N1559" s="65" t="s">
        <v>662</v>
      </c>
      <c r="O1559" s="64">
        <v>710780214</v>
      </c>
      <c r="P1559" s="94" t="s">
        <v>2343</v>
      </c>
      <c r="Q1559" s="90">
        <v>1</v>
      </c>
      <c r="X1559" s="65" t="s">
        <v>671</v>
      </c>
      <c r="Y1559" s="65">
        <f>SUMPRODUCT(('[2]Prog 89'!$C$5:$C$10000=A1559)*'[2]Prog 89'!$E$5:$F$10000)</f>
        <v>0</v>
      </c>
      <c r="Z1559" s="65">
        <f>SUMPRODUCT(('[2]Prog 89'!$C$5:$C$10000=A1559)*'[2]Prog 89'!$G$5:$H$10000)</f>
        <v>0</v>
      </c>
    </row>
    <row r="1560" spans="1:26" ht="12.75" customHeight="1" x14ac:dyDescent="0.25">
      <c r="A1560" s="64">
        <v>71196</v>
      </c>
      <c r="B1560" s="81">
        <f>VLOOKUP(A1560,'[2]Pop commune'!$A$4:$G$3833,7,FALSE)</f>
        <v>187</v>
      </c>
      <c r="C1560" s="82">
        <f>VLOOKUP(A1560,'[2]Pop commune'!$A$4:$H$3833,5,FALSE)</f>
        <v>128</v>
      </c>
      <c r="D1560" s="83">
        <f t="shared" si="49"/>
        <v>59</v>
      </c>
      <c r="E1560" s="83">
        <f>VLOOKUP(A1560,'[2]Pop commune'!$A$4:$G$3833,6,FALSE)</f>
        <v>59</v>
      </c>
      <c r="F1560" s="83">
        <f t="shared" si="50"/>
        <v>641</v>
      </c>
      <c r="G1560" s="83">
        <f>VLOOKUP(A1560,'[2]Pop commune'!$A$4:$G$3833,4,FALSE)</f>
        <v>641</v>
      </c>
      <c r="H1560" s="64">
        <v>71</v>
      </c>
      <c r="I1560" s="122">
        <v>710974262</v>
      </c>
      <c r="J1560" s="65" t="s">
        <v>2356</v>
      </c>
      <c r="K1560" s="121"/>
      <c r="L1560" s="103" t="s">
        <v>2345</v>
      </c>
      <c r="M1560" s="101" t="s">
        <v>199</v>
      </c>
      <c r="N1560" s="65" t="s">
        <v>662</v>
      </c>
      <c r="O1560" s="64">
        <v>710780214</v>
      </c>
      <c r="P1560" s="94" t="s">
        <v>2343</v>
      </c>
      <c r="Q1560" s="90">
        <v>1</v>
      </c>
      <c r="X1560" s="65" t="s">
        <v>671</v>
      </c>
      <c r="Y1560" s="65">
        <f>SUMPRODUCT(('[2]Prog 89'!$C$5:$C$10000=A1560)*'[2]Prog 89'!$E$5:$F$10000)</f>
        <v>0</v>
      </c>
      <c r="Z1560" s="65">
        <f>SUMPRODUCT(('[2]Prog 89'!$C$5:$C$10000=A1560)*'[2]Prog 89'!$G$5:$H$10000)</f>
        <v>0</v>
      </c>
    </row>
    <row r="1561" spans="1:26" ht="12.75" customHeight="1" x14ac:dyDescent="0.25">
      <c r="A1561" s="64">
        <v>71198</v>
      </c>
      <c r="B1561" s="81">
        <f>VLOOKUP(A1561,'[2]Pop commune'!$A$4:$G$3833,7,FALSE)</f>
        <v>126.03878116343489</v>
      </c>
      <c r="C1561" s="82">
        <f>VLOOKUP(A1561,'[2]Pop commune'!$A$4:$H$3833,5,FALSE)</f>
        <v>69.806094182825476</v>
      </c>
      <c r="D1561" s="83">
        <f t="shared" si="49"/>
        <v>56.232686980609408</v>
      </c>
      <c r="E1561" s="83">
        <f>VLOOKUP(A1561,'[2]Pop commune'!$A$4:$G$3833,6,FALSE)</f>
        <v>56.232686980609408</v>
      </c>
      <c r="F1561" s="83">
        <f t="shared" si="50"/>
        <v>350</v>
      </c>
      <c r="G1561" s="83">
        <f>VLOOKUP(A1561,'[2]Pop commune'!$A$4:$G$3833,4,FALSE)</f>
        <v>350</v>
      </c>
      <c r="H1561" s="64">
        <v>71</v>
      </c>
      <c r="I1561" s="122">
        <v>710974262</v>
      </c>
      <c r="J1561" s="65" t="s">
        <v>2357</v>
      </c>
      <c r="K1561" s="121"/>
      <c r="L1561" s="103" t="s">
        <v>2350</v>
      </c>
      <c r="M1561" s="101" t="s">
        <v>199</v>
      </c>
      <c r="N1561" s="65" t="s">
        <v>662</v>
      </c>
      <c r="O1561" s="64">
        <v>710780214</v>
      </c>
      <c r="P1561" s="94" t="s">
        <v>2343</v>
      </c>
      <c r="Q1561" s="90">
        <v>1</v>
      </c>
      <c r="X1561" s="65" t="s">
        <v>671</v>
      </c>
      <c r="Y1561" s="65">
        <f>SUMPRODUCT(('[2]Prog 89'!$C$5:$C$10000=A1561)*'[2]Prog 89'!$E$5:$F$10000)</f>
        <v>0</v>
      </c>
      <c r="Z1561" s="65">
        <f>SUMPRODUCT(('[2]Prog 89'!$C$5:$C$10000=A1561)*'[2]Prog 89'!$G$5:$H$10000)</f>
        <v>0</v>
      </c>
    </row>
    <row r="1562" spans="1:26" ht="12.75" customHeight="1" x14ac:dyDescent="0.25">
      <c r="A1562" s="64">
        <v>71209</v>
      </c>
      <c r="B1562" s="81">
        <f>VLOOKUP(A1562,'[2]Pop commune'!$A$4:$G$3833,7,FALSE)</f>
        <v>285.15302121902465</v>
      </c>
      <c r="C1562" s="82">
        <f>VLOOKUP(A1562,'[2]Pop commune'!$A$4:$H$3833,5,FALSE)</f>
        <v>138.43925054671632</v>
      </c>
      <c r="D1562" s="83">
        <f t="shared" si="49"/>
        <v>146.71377067230833</v>
      </c>
      <c r="E1562" s="83">
        <f>VLOOKUP(A1562,'[2]Pop commune'!$A$4:$G$3833,6,FALSE)</f>
        <v>146.71377067230833</v>
      </c>
      <c r="F1562" s="83">
        <f t="shared" si="50"/>
        <v>746.99999999999829</v>
      </c>
      <c r="G1562" s="83">
        <f>VLOOKUP(A1562,'[2]Pop commune'!$A$4:$G$3833,4,FALSE)</f>
        <v>746.99999999999829</v>
      </c>
      <c r="H1562" s="64">
        <v>71</v>
      </c>
      <c r="I1562" s="122">
        <v>710974262</v>
      </c>
      <c r="J1562" s="65" t="s">
        <v>2358</v>
      </c>
      <c r="K1562" s="121"/>
      <c r="L1562" s="103" t="s">
        <v>2350</v>
      </c>
      <c r="M1562" s="101" t="s">
        <v>199</v>
      </c>
      <c r="N1562" s="65" t="s">
        <v>662</v>
      </c>
      <c r="O1562" s="64">
        <v>710780214</v>
      </c>
      <c r="P1562" s="94" t="s">
        <v>2343</v>
      </c>
      <c r="Q1562" s="90">
        <v>1</v>
      </c>
      <c r="X1562" s="65" t="s">
        <v>671</v>
      </c>
      <c r="Y1562" s="65">
        <f>SUMPRODUCT(('[2]Prog 89'!$C$5:$C$10000=A1562)*'[2]Prog 89'!$E$5:$F$10000)</f>
        <v>0</v>
      </c>
      <c r="Z1562" s="65">
        <f>SUMPRODUCT(('[2]Prog 89'!$C$5:$C$10000=A1562)*'[2]Prog 89'!$G$5:$H$10000)</f>
        <v>0</v>
      </c>
    </row>
    <row r="1563" spans="1:26" ht="12.75" customHeight="1" x14ac:dyDescent="0.25">
      <c r="A1563" s="64">
        <v>71243</v>
      </c>
      <c r="B1563" s="81">
        <f>VLOOKUP(A1563,'[2]Pop commune'!$A$4:$G$3833,7,FALSE)</f>
        <v>133</v>
      </c>
      <c r="C1563" s="82">
        <f>VLOOKUP(A1563,'[2]Pop commune'!$A$4:$H$3833,5,FALSE)</f>
        <v>91</v>
      </c>
      <c r="D1563" s="83">
        <f t="shared" si="49"/>
        <v>42</v>
      </c>
      <c r="E1563" s="83">
        <f>VLOOKUP(A1563,'[2]Pop commune'!$A$4:$G$3833,6,FALSE)</f>
        <v>42</v>
      </c>
      <c r="F1563" s="83">
        <f t="shared" si="50"/>
        <v>394</v>
      </c>
      <c r="G1563" s="83">
        <f>VLOOKUP(A1563,'[2]Pop commune'!$A$4:$G$3833,4,FALSE)</f>
        <v>394</v>
      </c>
      <c r="H1563" s="64">
        <v>71</v>
      </c>
      <c r="I1563" s="122">
        <v>710974262</v>
      </c>
      <c r="J1563" s="65" t="s">
        <v>2359</v>
      </c>
      <c r="K1563" s="121"/>
      <c r="L1563" s="103" t="s">
        <v>2350</v>
      </c>
      <c r="M1563" s="101" t="s">
        <v>199</v>
      </c>
      <c r="N1563" s="65" t="s">
        <v>662</v>
      </c>
      <c r="O1563" s="64">
        <v>710780214</v>
      </c>
      <c r="P1563" s="94" t="s">
        <v>2343</v>
      </c>
      <c r="Q1563" s="90">
        <v>1</v>
      </c>
      <c r="X1563" s="65" t="s">
        <v>671</v>
      </c>
      <c r="Y1563" s="65">
        <f>SUMPRODUCT(('[2]Prog 89'!$C$5:$C$10000=A1563)*'[2]Prog 89'!$E$5:$F$10000)</f>
        <v>0</v>
      </c>
      <c r="Z1563" s="65">
        <f>SUMPRODUCT(('[2]Prog 89'!$C$5:$C$10000=A1563)*'[2]Prog 89'!$G$5:$H$10000)</f>
        <v>0</v>
      </c>
    </row>
    <row r="1564" spans="1:26" ht="12.75" customHeight="1" x14ac:dyDescent="0.25">
      <c r="A1564" s="64">
        <v>71263</v>
      </c>
      <c r="B1564" s="81">
        <f>VLOOKUP(A1564,'[2]Pop commune'!$A$4:$G$3833,7,FALSE)</f>
        <v>2511.4137056957215</v>
      </c>
      <c r="C1564" s="82">
        <f>VLOOKUP(A1564,'[2]Pop commune'!$A$4:$H$3833,5,FALSE)</f>
        <v>1309.792399084726</v>
      </c>
      <c r="D1564" s="83">
        <f t="shared" si="49"/>
        <v>1201.6213066109954</v>
      </c>
      <c r="E1564" s="83">
        <f>VLOOKUP(A1564,'[2]Pop commune'!$A$4:$G$3833,6,FALSE)</f>
        <v>1201.6213066109954</v>
      </c>
      <c r="F1564" s="83">
        <f t="shared" si="50"/>
        <v>6405</v>
      </c>
      <c r="G1564" s="83">
        <f>VLOOKUP(A1564,'[2]Pop commune'!$A$4:$G$3833,4,FALSE)</f>
        <v>6405</v>
      </c>
      <c r="H1564" s="64">
        <v>71</v>
      </c>
      <c r="I1564" s="122">
        <v>710974262</v>
      </c>
      <c r="J1564" s="65" t="s">
        <v>2360</v>
      </c>
      <c r="K1564" s="121"/>
      <c r="L1564" s="103" t="s">
        <v>2347</v>
      </c>
      <c r="M1564" s="101" t="s">
        <v>199</v>
      </c>
      <c r="N1564" s="65" t="s">
        <v>662</v>
      </c>
      <c r="O1564" s="64">
        <v>710780214</v>
      </c>
      <c r="P1564" s="94" t="s">
        <v>2343</v>
      </c>
      <c r="Q1564" s="90">
        <v>1</v>
      </c>
      <c r="X1564" s="65" t="s">
        <v>671</v>
      </c>
      <c r="Y1564" s="65">
        <f>SUMPRODUCT(('[2]Prog 89'!$C$5:$C$10000=A1564)*'[2]Prog 89'!$E$5:$F$10000)</f>
        <v>0</v>
      </c>
      <c r="Z1564" s="65">
        <f>SUMPRODUCT(('[2]Prog 89'!$C$5:$C$10000=A1564)*'[2]Prog 89'!$G$5:$H$10000)</f>
        <v>0</v>
      </c>
    </row>
    <row r="1565" spans="1:26" ht="12.75" customHeight="1" x14ac:dyDescent="0.25">
      <c r="A1565" s="64">
        <v>71293</v>
      </c>
      <c r="B1565" s="81">
        <f>VLOOKUP(A1565,'[2]Pop commune'!$A$4:$G$3833,7,FALSE)</f>
        <v>124.25038746260304</v>
      </c>
      <c r="C1565" s="82">
        <f>VLOOKUP(A1565,'[2]Pop commune'!$A$4:$H$3833,5,FALSE)</f>
        <v>85.864088896920805</v>
      </c>
      <c r="D1565" s="83">
        <f t="shared" si="49"/>
        <v>38.386298565682239</v>
      </c>
      <c r="E1565" s="83">
        <f>VLOOKUP(A1565,'[2]Pop commune'!$A$4:$G$3833,6,FALSE)</f>
        <v>38.386298565682239</v>
      </c>
      <c r="F1565" s="83">
        <f t="shared" si="50"/>
        <v>409.00000000000091</v>
      </c>
      <c r="G1565" s="83">
        <f>VLOOKUP(A1565,'[2]Pop commune'!$A$4:$G$3833,4,FALSE)</f>
        <v>409.00000000000091</v>
      </c>
      <c r="H1565" s="64">
        <v>71</v>
      </c>
      <c r="I1565" s="122">
        <v>710974262</v>
      </c>
      <c r="J1565" s="65" t="s">
        <v>2361</v>
      </c>
      <c r="K1565" s="121"/>
      <c r="L1565" s="103" t="s">
        <v>2342</v>
      </c>
      <c r="M1565" s="101" t="s">
        <v>199</v>
      </c>
      <c r="N1565" s="65" t="s">
        <v>662</v>
      </c>
      <c r="O1565" s="64">
        <v>710780214</v>
      </c>
      <c r="P1565" s="94" t="s">
        <v>2343</v>
      </c>
      <c r="Q1565" s="90">
        <v>1</v>
      </c>
      <c r="X1565" s="65" t="s">
        <v>671</v>
      </c>
      <c r="Y1565" s="65">
        <f>SUMPRODUCT(('[2]Prog 89'!$C$5:$C$10000=A1565)*'[2]Prog 89'!$E$5:$F$10000)</f>
        <v>0</v>
      </c>
      <c r="Z1565" s="65">
        <f>SUMPRODUCT(('[2]Prog 89'!$C$5:$C$10000=A1565)*'[2]Prog 89'!$G$5:$H$10000)</f>
        <v>0</v>
      </c>
    </row>
    <row r="1566" spans="1:26" ht="12.75" customHeight="1" x14ac:dyDescent="0.25">
      <c r="A1566" s="64">
        <v>71300</v>
      </c>
      <c r="B1566" s="81">
        <f>VLOOKUP(A1566,'[2]Pop commune'!$A$4:$G$3833,7,FALSE)</f>
        <v>153.46804835924007</v>
      </c>
      <c r="C1566" s="82">
        <f>VLOOKUP(A1566,'[2]Pop commune'!$A$4:$H$3833,5,FALSE)</f>
        <v>91.682210708117438</v>
      </c>
      <c r="D1566" s="83">
        <f t="shared" si="49"/>
        <v>61.785837651122634</v>
      </c>
      <c r="E1566" s="83">
        <f>VLOOKUP(A1566,'[2]Pop commune'!$A$4:$G$3833,6,FALSE)</f>
        <v>61.785837651122634</v>
      </c>
      <c r="F1566" s="83">
        <f t="shared" si="50"/>
        <v>577</v>
      </c>
      <c r="G1566" s="83">
        <f>VLOOKUP(A1566,'[2]Pop commune'!$A$4:$G$3833,4,FALSE)</f>
        <v>577</v>
      </c>
      <c r="H1566" s="64">
        <v>71</v>
      </c>
      <c r="I1566" s="122">
        <v>710974262</v>
      </c>
      <c r="J1566" s="65" t="s">
        <v>2362</v>
      </c>
      <c r="K1566" s="121"/>
      <c r="L1566" s="103" t="s">
        <v>2350</v>
      </c>
      <c r="M1566" s="101" t="s">
        <v>199</v>
      </c>
      <c r="N1566" s="65" t="s">
        <v>662</v>
      </c>
      <c r="O1566" s="64">
        <v>710780214</v>
      </c>
      <c r="P1566" s="94" t="s">
        <v>2343</v>
      </c>
      <c r="Q1566" s="90">
        <v>1</v>
      </c>
      <c r="X1566" s="65" t="s">
        <v>671</v>
      </c>
      <c r="Y1566" s="65">
        <f>SUMPRODUCT(('[2]Prog 89'!$C$5:$C$10000=A1566)*'[2]Prog 89'!$E$5:$F$10000)</f>
        <v>0</v>
      </c>
      <c r="Z1566" s="65">
        <f>SUMPRODUCT(('[2]Prog 89'!$C$5:$C$10000=A1566)*'[2]Prog 89'!$G$5:$H$10000)</f>
        <v>0</v>
      </c>
    </row>
    <row r="1567" spans="1:26" ht="12.75" customHeight="1" x14ac:dyDescent="0.25">
      <c r="A1567" s="64">
        <v>71303</v>
      </c>
      <c r="B1567" s="81">
        <f>VLOOKUP(A1567,'[2]Pop commune'!$A$4:$G$3833,7,FALSE)</f>
        <v>122.38930814661481</v>
      </c>
      <c r="C1567" s="82">
        <f>VLOOKUP(A1567,'[2]Pop commune'!$A$4:$H$3833,5,FALSE)</f>
        <v>82.612782998964988</v>
      </c>
      <c r="D1567" s="83">
        <f t="shared" si="49"/>
        <v>39.776525147649814</v>
      </c>
      <c r="E1567" s="83">
        <f>VLOOKUP(A1567,'[2]Pop commune'!$A$4:$G$3833,6,FALSE)</f>
        <v>39.776525147649814</v>
      </c>
      <c r="F1567" s="83">
        <f t="shared" si="50"/>
        <v>461.99999999999818</v>
      </c>
      <c r="G1567" s="83">
        <f>VLOOKUP(A1567,'[2]Pop commune'!$A$4:$G$3833,4,FALSE)</f>
        <v>461.99999999999818</v>
      </c>
      <c r="H1567" s="64">
        <v>71</v>
      </c>
      <c r="I1567" s="122">
        <v>710974262</v>
      </c>
      <c r="J1567" s="65" t="s">
        <v>2363</v>
      </c>
      <c r="K1567" s="121"/>
      <c r="L1567" s="103" t="s">
        <v>2347</v>
      </c>
      <c r="M1567" s="101" t="s">
        <v>199</v>
      </c>
      <c r="N1567" s="65" t="s">
        <v>662</v>
      </c>
      <c r="O1567" s="64">
        <v>710780214</v>
      </c>
      <c r="P1567" s="94" t="s">
        <v>2343</v>
      </c>
      <c r="Q1567" s="90">
        <v>1</v>
      </c>
      <c r="X1567" s="65" t="s">
        <v>671</v>
      </c>
      <c r="Y1567" s="65">
        <f>SUMPRODUCT(('[2]Prog 89'!$C$5:$C$10000=A1567)*'[2]Prog 89'!$E$5:$F$10000)</f>
        <v>0</v>
      </c>
      <c r="Z1567" s="65">
        <f>SUMPRODUCT(('[2]Prog 89'!$C$5:$C$10000=A1567)*'[2]Prog 89'!$G$5:$H$10000)</f>
        <v>0</v>
      </c>
    </row>
    <row r="1568" spans="1:26" ht="12.75" customHeight="1" x14ac:dyDescent="0.25">
      <c r="A1568" s="64">
        <v>71311</v>
      </c>
      <c r="B1568" s="81">
        <f>VLOOKUP(A1568,'[2]Pop commune'!$A$4:$G$3833,7,FALSE)</f>
        <v>93.316326530612457</v>
      </c>
      <c r="C1568" s="82">
        <f>VLOOKUP(A1568,'[2]Pop commune'!$A$4:$H$3833,5,FALSE)</f>
        <v>61.207482993197416</v>
      </c>
      <c r="D1568" s="83">
        <f t="shared" si="49"/>
        <v>32.108843537415041</v>
      </c>
      <c r="E1568" s="83">
        <f>VLOOKUP(A1568,'[2]Pop commune'!$A$4:$G$3833,6,FALSE)</f>
        <v>32.108843537415041</v>
      </c>
      <c r="F1568" s="83">
        <f t="shared" si="50"/>
        <v>295.00000000000068</v>
      </c>
      <c r="G1568" s="83">
        <f>VLOOKUP(A1568,'[2]Pop commune'!$A$4:$G$3833,4,FALSE)</f>
        <v>295.00000000000068</v>
      </c>
      <c r="H1568" s="64">
        <v>71</v>
      </c>
      <c r="I1568" s="122">
        <v>710974262</v>
      </c>
      <c r="J1568" s="65" t="s">
        <v>2364</v>
      </c>
      <c r="K1568" s="121"/>
      <c r="L1568" s="103" t="s">
        <v>2345</v>
      </c>
      <c r="M1568" s="101" t="s">
        <v>199</v>
      </c>
      <c r="N1568" s="65" t="s">
        <v>662</v>
      </c>
      <c r="O1568" s="64">
        <v>710780214</v>
      </c>
      <c r="P1568" s="94" t="s">
        <v>2343</v>
      </c>
      <c r="Q1568" s="90">
        <v>1</v>
      </c>
      <c r="X1568" s="65" t="s">
        <v>671</v>
      </c>
      <c r="Y1568" s="65">
        <f>SUMPRODUCT(('[2]Prog 89'!$C$5:$C$10000=A1568)*'[2]Prog 89'!$E$5:$F$10000)</f>
        <v>0</v>
      </c>
      <c r="Z1568" s="65">
        <f>SUMPRODUCT(('[2]Prog 89'!$C$5:$C$10000=A1568)*'[2]Prog 89'!$G$5:$H$10000)</f>
        <v>0</v>
      </c>
    </row>
    <row r="1569" spans="1:26" ht="12.75" customHeight="1" x14ac:dyDescent="0.25">
      <c r="A1569" s="64">
        <v>71318</v>
      </c>
      <c r="B1569" s="81">
        <f>VLOOKUP(A1569,'[2]Pop commune'!$A$4:$G$3833,7,FALSE)</f>
        <v>433.74876045060864</v>
      </c>
      <c r="C1569" s="82">
        <f>VLOOKUP(A1569,'[2]Pop commune'!$A$4:$H$3833,5,FALSE)</f>
        <v>278.54273205004984</v>
      </c>
      <c r="D1569" s="83">
        <f t="shared" si="49"/>
        <v>155.20602840055878</v>
      </c>
      <c r="E1569" s="83">
        <f>VLOOKUP(A1569,'[2]Pop commune'!$A$4:$G$3833,6,FALSE)</f>
        <v>155.20602840055878</v>
      </c>
      <c r="F1569" s="83">
        <f t="shared" si="50"/>
        <v>1115</v>
      </c>
      <c r="G1569" s="83">
        <f>VLOOKUP(A1569,'[2]Pop commune'!$A$4:$G$3833,4,FALSE)</f>
        <v>1115</v>
      </c>
      <c r="H1569" s="64">
        <v>71</v>
      </c>
      <c r="I1569" s="122">
        <v>710974262</v>
      </c>
      <c r="J1569" s="65" t="s">
        <v>2365</v>
      </c>
      <c r="K1569" s="121"/>
      <c r="L1569" s="103" t="s">
        <v>2342</v>
      </c>
      <c r="M1569" s="101" t="s">
        <v>199</v>
      </c>
      <c r="N1569" s="65" t="s">
        <v>662</v>
      </c>
      <c r="O1569" s="64">
        <v>710780214</v>
      </c>
      <c r="P1569" s="94" t="s">
        <v>2343</v>
      </c>
      <c r="Q1569" s="90">
        <v>1</v>
      </c>
      <c r="X1569" s="65" t="s">
        <v>671</v>
      </c>
      <c r="Y1569" s="65">
        <f>SUMPRODUCT(('[2]Prog 89'!$C$5:$C$10000=A1569)*'[2]Prog 89'!$E$5:$F$10000)</f>
        <v>0</v>
      </c>
      <c r="Z1569" s="65">
        <f>SUMPRODUCT(('[2]Prog 89'!$C$5:$C$10000=A1569)*'[2]Prog 89'!$G$5:$H$10000)</f>
        <v>0</v>
      </c>
    </row>
    <row r="1570" spans="1:26" ht="12.75" customHeight="1" x14ac:dyDescent="0.25">
      <c r="A1570" s="64">
        <v>71367</v>
      </c>
      <c r="B1570" s="81">
        <f>VLOOKUP(A1570,'[2]Pop commune'!$A$4:$G$3833,7,FALSE)</f>
        <v>134.55013550135502</v>
      </c>
      <c r="C1570" s="82">
        <f>VLOOKUP(A1570,'[2]Pop commune'!$A$4:$H$3833,5,FALSE)</f>
        <v>83.195121951219505</v>
      </c>
      <c r="D1570" s="83">
        <f t="shared" si="49"/>
        <v>51.355013550135503</v>
      </c>
      <c r="E1570" s="83">
        <f>VLOOKUP(A1570,'[2]Pop commune'!$A$4:$G$3833,6,FALSE)</f>
        <v>51.355013550135503</v>
      </c>
      <c r="F1570" s="83">
        <f t="shared" si="50"/>
        <v>379</v>
      </c>
      <c r="G1570" s="83">
        <f>VLOOKUP(A1570,'[2]Pop commune'!$A$4:$G$3833,4,FALSE)</f>
        <v>379</v>
      </c>
      <c r="H1570" s="64">
        <v>71</v>
      </c>
      <c r="I1570" s="122">
        <v>710974262</v>
      </c>
      <c r="J1570" s="65" t="s">
        <v>2366</v>
      </c>
      <c r="K1570" s="121"/>
      <c r="L1570" s="103" t="s">
        <v>2347</v>
      </c>
      <c r="M1570" s="101" t="s">
        <v>199</v>
      </c>
      <c r="N1570" s="65" t="s">
        <v>662</v>
      </c>
      <c r="O1570" s="64">
        <v>710780214</v>
      </c>
      <c r="P1570" s="94" t="s">
        <v>2343</v>
      </c>
      <c r="Q1570" s="90">
        <v>1</v>
      </c>
      <c r="X1570" s="65" t="s">
        <v>671</v>
      </c>
      <c r="Y1570" s="65">
        <f>SUMPRODUCT(('[2]Prog 89'!$C$5:$C$10000=A1570)*'[2]Prog 89'!$E$5:$F$10000)</f>
        <v>0</v>
      </c>
      <c r="Z1570" s="65">
        <f>SUMPRODUCT(('[2]Prog 89'!$C$5:$C$10000=A1570)*'[2]Prog 89'!$G$5:$H$10000)</f>
        <v>0</v>
      </c>
    </row>
    <row r="1571" spans="1:26" ht="12.75" customHeight="1" x14ac:dyDescent="0.25">
      <c r="A1571" s="64">
        <v>71379</v>
      </c>
      <c r="B1571" s="81">
        <f>VLOOKUP(A1571,'[2]Pop commune'!$A$4:$G$3833,7,FALSE)</f>
        <v>411.60895456665378</v>
      </c>
      <c r="C1571" s="82">
        <f>VLOOKUP(A1571,'[2]Pop commune'!$A$4:$H$3833,5,FALSE)</f>
        <v>262.49007772612907</v>
      </c>
      <c r="D1571" s="83">
        <f t="shared" si="49"/>
        <v>149.11887684052468</v>
      </c>
      <c r="E1571" s="83">
        <f>VLOOKUP(A1571,'[2]Pop commune'!$A$4:$G$3833,6,FALSE)</f>
        <v>149.11887684052468</v>
      </c>
      <c r="F1571" s="83">
        <f t="shared" si="50"/>
        <v>1249</v>
      </c>
      <c r="G1571" s="83">
        <f>VLOOKUP(A1571,'[2]Pop commune'!$A$4:$G$3833,4,FALSE)</f>
        <v>1249</v>
      </c>
      <c r="H1571" s="64">
        <v>71</v>
      </c>
      <c r="I1571" s="122">
        <v>710974262</v>
      </c>
      <c r="J1571" s="65" t="s">
        <v>2367</v>
      </c>
      <c r="K1571" s="121"/>
      <c r="L1571" s="103" t="s">
        <v>2345</v>
      </c>
      <c r="M1571" s="101" t="s">
        <v>199</v>
      </c>
      <c r="N1571" s="65" t="s">
        <v>662</v>
      </c>
      <c r="O1571" s="64">
        <v>710780214</v>
      </c>
      <c r="P1571" s="94" t="s">
        <v>2343</v>
      </c>
      <c r="Q1571" s="90">
        <v>1</v>
      </c>
      <c r="X1571" s="65" t="s">
        <v>671</v>
      </c>
      <c r="Y1571" s="65">
        <f>SUMPRODUCT(('[2]Prog 89'!$C$5:$C$10000=A1571)*'[2]Prog 89'!$E$5:$F$10000)</f>
        <v>0</v>
      </c>
      <c r="Z1571" s="65">
        <f>SUMPRODUCT(('[2]Prog 89'!$C$5:$C$10000=A1571)*'[2]Prog 89'!$G$5:$H$10000)</f>
        <v>0</v>
      </c>
    </row>
    <row r="1572" spans="1:26" ht="12.75" customHeight="1" x14ac:dyDescent="0.25">
      <c r="A1572" s="64">
        <v>71380</v>
      </c>
      <c r="B1572" s="81">
        <f>VLOOKUP(A1572,'[2]Pop commune'!$A$4:$G$3833,7,FALSE)</f>
        <v>229</v>
      </c>
      <c r="C1572" s="82">
        <f>VLOOKUP(A1572,'[2]Pop commune'!$A$4:$H$3833,5,FALSE)</f>
        <v>144</v>
      </c>
      <c r="D1572" s="83">
        <f t="shared" si="49"/>
        <v>85</v>
      </c>
      <c r="E1572" s="83">
        <f>VLOOKUP(A1572,'[2]Pop commune'!$A$4:$G$3833,6,FALSE)</f>
        <v>85</v>
      </c>
      <c r="F1572" s="83">
        <f t="shared" si="50"/>
        <v>763</v>
      </c>
      <c r="G1572" s="83">
        <f>VLOOKUP(A1572,'[2]Pop commune'!$A$4:$G$3833,4,FALSE)</f>
        <v>763</v>
      </c>
      <c r="H1572" s="64">
        <v>71</v>
      </c>
      <c r="I1572" s="122">
        <v>710974262</v>
      </c>
      <c r="J1572" s="65" t="s">
        <v>2368</v>
      </c>
      <c r="K1572" s="121"/>
      <c r="L1572" s="103" t="s">
        <v>2345</v>
      </c>
      <c r="M1572" s="101" t="s">
        <v>199</v>
      </c>
      <c r="N1572" s="65" t="s">
        <v>662</v>
      </c>
      <c r="O1572" s="64">
        <v>710780214</v>
      </c>
      <c r="P1572" s="94" t="s">
        <v>2343</v>
      </c>
      <c r="Q1572" s="90">
        <v>1</v>
      </c>
      <c r="X1572" s="65" t="s">
        <v>671</v>
      </c>
      <c r="Y1572" s="65">
        <f>SUMPRODUCT(('[2]Prog 89'!$C$5:$C$10000=A1572)*'[2]Prog 89'!$E$5:$F$10000)</f>
        <v>0</v>
      </c>
      <c r="Z1572" s="65">
        <f>SUMPRODUCT(('[2]Prog 89'!$C$5:$C$10000=A1572)*'[2]Prog 89'!$G$5:$H$10000)</f>
        <v>0</v>
      </c>
    </row>
    <row r="1573" spans="1:26" ht="12.75" customHeight="1" x14ac:dyDescent="0.25">
      <c r="A1573" s="64">
        <v>71401</v>
      </c>
      <c r="B1573" s="81">
        <f>VLOOKUP(A1573,'[2]Pop commune'!$A$4:$G$3833,7,FALSE)</f>
        <v>197.63676285739916</v>
      </c>
      <c r="C1573" s="82">
        <f>VLOOKUP(A1573,'[2]Pop commune'!$A$4:$H$3833,5,FALSE)</f>
        <v>129.01080618685788</v>
      </c>
      <c r="D1573" s="83">
        <f t="shared" si="49"/>
        <v>68.625956670541271</v>
      </c>
      <c r="E1573" s="83">
        <f>VLOOKUP(A1573,'[2]Pop commune'!$A$4:$G$3833,6,FALSE)</f>
        <v>68.625956670541271</v>
      </c>
      <c r="F1573" s="83">
        <f t="shared" si="50"/>
        <v>623.00000000000284</v>
      </c>
      <c r="G1573" s="83">
        <f>VLOOKUP(A1573,'[2]Pop commune'!$A$4:$G$3833,4,FALSE)</f>
        <v>623.00000000000284</v>
      </c>
      <c r="H1573" s="64">
        <v>71</v>
      </c>
      <c r="I1573" s="122">
        <v>710974262</v>
      </c>
      <c r="J1573" s="65" t="s">
        <v>2369</v>
      </c>
      <c r="K1573" s="121"/>
      <c r="L1573" s="103" t="s">
        <v>2342</v>
      </c>
      <c r="M1573" s="101" t="s">
        <v>199</v>
      </c>
      <c r="N1573" s="65" t="s">
        <v>662</v>
      </c>
      <c r="O1573" s="64">
        <v>710780214</v>
      </c>
      <c r="P1573" s="94" t="s">
        <v>2343</v>
      </c>
      <c r="Q1573" s="90">
        <v>1</v>
      </c>
      <c r="X1573" s="65" t="s">
        <v>671</v>
      </c>
      <c r="Y1573" s="65">
        <f>SUMPRODUCT(('[2]Prog 89'!$C$5:$C$10000=A1573)*'[2]Prog 89'!$E$5:$F$10000)</f>
        <v>0</v>
      </c>
      <c r="Z1573" s="65">
        <f>SUMPRODUCT(('[2]Prog 89'!$C$5:$C$10000=A1573)*'[2]Prog 89'!$G$5:$H$10000)</f>
        <v>0</v>
      </c>
    </row>
    <row r="1574" spans="1:26" ht="12.75" customHeight="1" x14ac:dyDescent="0.25">
      <c r="A1574" s="64">
        <v>71454</v>
      </c>
      <c r="B1574" s="81">
        <f>VLOOKUP(A1574,'[2]Pop commune'!$A$4:$G$3833,7,FALSE)</f>
        <v>57.617224880382537</v>
      </c>
      <c r="C1574" s="82">
        <f>VLOOKUP(A1574,'[2]Pop commune'!$A$4:$H$3833,5,FALSE)</f>
        <v>37.344497607655349</v>
      </c>
      <c r="D1574" s="83">
        <f t="shared" si="49"/>
        <v>20.272727272727192</v>
      </c>
      <c r="E1574" s="83">
        <f>VLOOKUP(A1574,'[2]Pop commune'!$A$4:$G$3833,6,FALSE)</f>
        <v>20.272727272727192</v>
      </c>
      <c r="F1574" s="83">
        <f t="shared" si="50"/>
        <v>222.99999999999909</v>
      </c>
      <c r="G1574" s="83">
        <f>VLOOKUP(A1574,'[2]Pop commune'!$A$4:$G$3833,4,FALSE)</f>
        <v>222.99999999999909</v>
      </c>
      <c r="H1574" s="64">
        <v>71</v>
      </c>
      <c r="I1574" s="122">
        <v>710974262</v>
      </c>
      <c r="J1574" s="65" t="s">
        <v>2370</v>
      </c>
      <c r="K1574" s="121"/>
      <c r="L1574" s="103" t="s">
        <v>2345</v>
      </c>
      <c r="M1574" s="101" t="s">
        <v>199</v>
      </c>
      <c r="N1574" s="65" t="s">
        <v>662</v>
      </c>
      <c r="O1574" s="64">
        <v>710780214</v>
      </c>
      <c r="P1574" s="94" t="s">
        <v>2343</v>
      </c>
      <c r="Q1574" s="90">
        <v>1</v>
      </c>
      <c r="X1574" s="65" t="s">
        <v>671</v>
      </c>
      <c r="Y1574" s="65">
        <f>SUMPRODUCT(('[2]Prog 89'!$C$5:$C$10000=A1574)*'[2]Prog 89'!$E$5:$F$10000)</f>
        <v>0</v>
      </c>
      <c r="Z1574" s="65">
        <f>SUMPRODUCT(('[2]Prog 89'!$C$5:$C$10000=A1574)*'[2]Prog 89'!$G$5:$H$10000)</f>
        <v>0</v>
      </c>
    </row>
    <row r="1575" spans="1:26" ht="12.75" customHeight="1" x14ac:dyDescent="0.25">
      <c r="A1575" s="64">
        <v>71484</v>
      </c>
      <c r="B1575" s="81">
        <f>VLOOKUP(A1575,'[2]Pop commune'!$A$4:$G$3833,7,FALSE)</f>
        <v>398.78116729984617</v>
      </c>
      <c r="C1575" s="82">
        <f>VLOOKUP(A1575,'[2]Pop commune'!$A$4:$H$3833,5,FALSE)</f>
        <v>261.33717274504482</v>
      </c>
      <c r="D1575" s="83">
        <f t="shared" si="49"/>
        <v>137.44399455480132</v>
      </c>
      <c r="E1575" s="83">
        <f>VLOOKUP(A1575,'[2]Pop commune'!$A$4:$G$3833,6,FALSE)</f>
        <v>137.44399455480132</v>
      </c>
      <c r="F1575" s="83">
        <f t="shared" si="50"/>
        <v>1282</v>
      </c>
      <c r="G1575" s="83">
        <f>VLOOKUP(A1575,'[2]Pop commune'!$A$4:$G$3833,4,FALSE)</f>
        <v>1282</v>
      </c>
      <c r="H1575" s="64">
        <v>71</v>
      </c>
      <c r="I1575" s="122">
        <v>710974262</v>
      </c>
      <c r="J1575" s="65" t="s">
        <v>2371</v>
      </c>
      <c r="K1575" s="121"/>
      <c r="L1575" s="103" t="s">
        <v>2347</v>
      </c>
      <c r="M1575" s="101" t="s">
        <v>199</v>
      </c>
      <c r="N1575" s="65" t="s">
        <v>662</v>
      </c>
      <c r="O1575" s="64">
        <v>710780214</v>
      </c>
      <c r="P1575" s="94" t="s">
        <v>2343</v>
      </c>
      <c r="Q1575" s="90">
        <v>1</v>
      </c>
      <c r="X1575" s="65" t="s">
        <v>671</v>
      </c>
      <c r="Y1575" s="65">
        <f>SUMPRODUCT(('[2]Prog 89'!$C$5:$C$10000=A1575)*'[2]Prog 89'!$E$5:$F$10000)</f>
        <v>0</v>
      </c>
      <c r="Z1575" s="65">
        <f>SUMPRODUCT(('[2]Prog 89'!$C$5:$C$10000=A1575)*'[2]Prog 89'!$G$5:$H$10000)</f>
        <v>0</v>
      </c>
    </row>
    <row r="1576" spans="1:26" ht="12.75" customHeight="1" x14ac:dyDescent="0.25">
      <c r="A1576" s="64">
        <v>71506</v>
      </c>
      <c r="B1576" s="81">
        <f>VLOOKUP(A1576,'[2]Pop commune'!$A$4:$G$3833,7,FALSE)</f>
        <v>291</v>
      </c>
      <c r="C1576" s="82">
        <f>VLOOKUP(A1576,'[2]Pop commune'!$A$4:$H$3833,5,FALSE)</f>
        <v>180</v>
      </c>
      <c r="D1576" s="83">
        <f t="shared" si="49"/>
        <v>111</v>
      </c>
      <c r="E1576" s="83">
        <f>VLOOKUP(A1576,'[2]Pop commune'!$A$4:$G$3833,6,FALSE)</f>
        <v>111</v>
      </c>
      <c r="F1576" s="83">
        <f t="shared" si="50"/>
        <v>1173</v>
      </c>
      <c r="G1576" s="83">
        <f>VLOOKUP(A1576,'[2]Pop commune'!$A$4:$G$3833,4,FALSE)</f>
        <v>1173</v>
      </c>
      <c r="H1576" s="64">
        <v>71</v>
      </c>
      <c r="I1576" s="122">
        <v>710974262</v>
      </c>
      <c r="J1576" s="65" t="s">
        <v>2372</v>
      </c>
      <c r="K1576" s="121"/>
      <c r="L1576" s="73" t="s">
        <v>2345</v>
      </c>
      <c r="M1576" s="101" t="s">
        <v>199</v>
      </c>
      <c r="N1576" s="65" t="s">
        <v>662</v>
      </c>
      <c r="O1576" s="64">
        <v>710780214</v>
      </c>
      <c r="P1576" s="94" t="s">
        <v>2343</v>
      </c>
      <c r="Q1576" s="90">
        <v>1</v>
      </c>
      <c r="X1576" s="65" t="s">
        <v>671</v>
      </c>
      <c r="Y1576" s="65">
        <f>SUMPRODUCT(('[2]Prog 89'!$C$5:$C$10000=A1576)*'[2]Prog 89'!$E$5:$F$10000)</f>
        <v>0</v>
      </c>
      <c r="Z1576" s="65">
        <f>SUMPRODUCT(('[2]Prog 89'!$C$5:$C$10000=A1576)*'[2]Prog 89'!$G$5:$H$10000)</f>
        <v>0</v>
      </c>
    </row>
    <row r="1577" spans="1:26" ht="12.75" customHeight="1" x14ac:dyDescent="0.25">
      <c r="A1577" s="64">
        <v>71528</v>
      </c>
      <c r="B1577" s="81">
        <f>VLOOKUP(A1577,'[2]Pop commune'!$A$4:$G$3833,7,FALSE)</f>
        <v>630.50756100096237</v>
      </c>
      <c r="C1577" s="82">
        <f>VLOOKUP(A1577,'[2]Pop commune'!$A$4:$H$3833,5,FALSE)</f>
        <v>410.23614211807222</v>
      </c>
      <c r="D1577" s="83">
        <f t="shared" si="49"/>
        <v>220.27141888289009</v>
      </c>
      <c r="E1577" s="83">
        <f>VLOOKUP(A1577,'[2]Pop commune'!$A$4:$G$3833,6,FALSE)</f>
        <v>220.27141888289009</v>
      </c>
      <c r="F1577" s="83">
        <f t="shared" si="50"/>
        <v>2016</v>
      </c>
      <c r="G1577" s="83">
        <f>VLOOKUP(A1577,'[2]Pop commune'!$A$4:$G$3833,4,FALSE)</f>
        <v>2016</v>
      </c>
      <c r="H1577" s="64">
        <v>71</v>
      </c>
      <c r="I1577" s="122">
        <v>710974262</v>
      </c>
      <c r="J1577" s="65" t="s">
        <v>937</v>
      </c>
      <c r="K1577" s="121"/>
      <c r="L1577" s="73" t="s">
        <v>2347</v>
      </c>
      <c r="M1577" s="101" t="s">
        <v>199</v>
      </c>
      <c r="N1577" s="65" t="s">
        <v>662</v>
      </c>
      <c r="O1577" s="64">
        <v>710780214</v>
      </c>
      <c r="P1577" s="94" t="s">
        <v>2343</v>
      </c>
      <c r="Q1577" s="90">
        <v>1</v>
      </c>
      <c r="X1577" s="65" t="s">
        <v>671</v>
      </c>
      <c r="Y1577" s="65">
        <f>SUMPRODUCT(('[2]Prog 89'!$C$5:$C$10000=A1577)*'[2]Prog 89'!$E$5:$F$10000)</f>
        <v>0</v>
      </c>
      <c r="Z1577" s="65">
        <f>SUMPRODUCT(('[2]Prog 89'!$C$5:$C$10000=A1577)*'[2]Prog 89'!$G$5:$H$10000)</f>
        <v>0</v>
      </c>
    </row>
    <row r="1578" spans="1:26" ht="12.75" customHeight="1" x14ac:dyDescent="0.25">
      <c r="A1578" s="64">
        <v>71558</v>
      </c>
      <c r="B1578" s="81">
        <f>VLOOKUP(A1578,'[2]Pop commune'!$A$4:$G$3833,7,FALSE)</f>
        <v>392.95605658070195</v>
      </c>
      <c r="C1578" s="82">
        <f>VLOOKUP(A1578,'[2]Pop commune'!$A$4:$H$3833,5,FALSE)</f>
        <v>221.59063030829063</v>
      </c>
      <c r="D1578" s="83">
        <f t="shared" si="49"/>
        <v>171.36542627241133</v>
      </c>
      <c r="E1578" s="83">
        <f>VLOOKUP(A1578,'[2]Pop commune'!$A$4:$G$3833,6,FALSE)</f>
        <v>171.36542627241133</v>
      </c>
      <c r="F1578" s="83">
        <f t="shared" si="50"/>
        <v>1120</v>
      </c>
      <c r="G1578" s="83">
        <f>VLOOKUP(A1578,'[2]Pop commune'!$A$4:$G$3833,4,FALSE)</f>
        <v>1120</v>
      </c>
      <c r="H1578" s="64">
        <v>71</v>
      </c>
      <c r="I1578" s="122">
        <v>710974262</v>
      </c>
      <c r="J1578" s="65" t="s">
        <v>2373</v>
      </c>
      <c r="K1578" s="121"/>
      <c r="L1578" s="73" t="s">
        <v>2350</v>
      </c>
      <c r="M1578" s="101" t="s">
        <v>199</v>
      </c>
      <c r="N1578" s="65" t="s">
        <v>662</v>
      </c>
      <c r="O1578" s="64">
        <v>710780214</v>
      </c>
      <c r="P1578" s="94" t="s">
        <v>2343</v>
      </c>
      <c r="Q1578" s="90">
        <v>1</v>
      </c>
      <c r="X1578" s="65" t="s">
        <v>671</v>
      </c>
      <c r="Y1578" s="65">
        <f>SUMPRODUCT(('[2]Prog 89'!$C$5:$C$10000=A1578)*'[2]Prog 89'!$E$5:$F$10000)</f>
        <v>0</v>
      </c>
      <c r="Z1578" s="65">
        <f>SUMPRODUCT(('[2]Prog 89'!$C$5:$C$10000=A1578)*'[2]Prog 89'!$G$5:$H$10000)</f>
        <v>0</v>
      </c>
    </row>
    <row r="1579" spans="1:26" ht="12.75" customHeight="1" x14ac:dyDescent="0.25">
      <c r="A1579" s="64">
        <v>71580</v>
      </c>
      <c r="B1579" s="81">
        <f>VLOOKUP(A1579,'[2]Pop commune'!$A$4:$G$3833,7,FALSE)</f>
        <v>122.56744186046539</v>
      </c>
      <c r="C1579" s="82">
        <f>VLOOKUP(A1579,'[2]Pop commune'!$A$4:$H$3833,5,FALSE)</f>
        <v>81.376744186046693</v>
      </c>
      <c r="D1579" s="83">
        <f t="shared" si="49"/>
        <v>41.190697674418701</v>
      </c>
      <c r="E1579" s="83">
        <f>VLOOKUP(A1579,'[2]Pop commune'!$A$4:$G$3833,6,FALSE)</f>
        <v>41.190697674418701</v>
      </c>
      <c r="F1579" s="83">
        <f t="shared" si="50"/>
        <v>432.00000000000102</v>
      </c>
      <c r="G1579" s="83">
        <f>VLOOKUP(A1579,'[2]Pop commune'!$A$4:$G$3833,4,FALSE)</f>
        <v>432.00000000000102</v>
      </c>
      <c r="H1579" s="64">
        <v>71</v>
      </c>
      <c r="I1579" s="122">
        <v>710974262</v>
      </c>
      <c r="J1579" s="65" t="s">
        <v>1601</v>
      </c>
      <c r="K1579" s="121"/>
      <c r="L1579" s="73" t="s">
        <v>2347</v>
      </c>
      <c r="M1579" s="101" t="s">
        <v>199</v>
      </c>
      <c r="N1579" s="65" t="s">
        <v>662</v>
      </c>
      <c r="O1579" s="64">
        <v>710780214</v>
      </c>
      <c r="P1579" s="94" t="s">
        <v>2343</v>
      </c>
      <c r="Q1579" s="90">
        <v>1</v>
      </c>
      <c r="X1579" s="65" t="s">
        <v>671</v>
      </c>
      <c r="Y1579" s="65">
        <f>SUMPRODUCT(('[2]Prog 89'!$C$5:$C$10000=A1579)*'[2]Prog 89'!$E$5:$F$10000)</f>
        <v>0</v>
      </c>
      <c r="Z1579" s="65">
        <f>SUMPRODUCT(('[2]Prog 89'!$C$5:$C$10000=A1579)*'[2]Prog 89'!$G$5:$H$10000)</f>
        <v>0</v>
      </c>
    </row>
    <row r="1580" spans="1:26" ht="12.75" customHeight="1" x14ac:dyDescent="0.25">
      <c r="A1580" s="64">
        <v>21024</v>
      </c>
      <c r="B1580" s="81">
        <f>VLOOKUP(A1580,'[2]Pop commune'!$A$4:$G$3833,7,FALSE)</f>
        <v>33.690909090909095</v>
      </c>
      <c r="C1580" s="82">
        <f>VLOOKUP(A1580,'[2]Pop commune'!$A$4:$H$3833,5,FALSE)</f>
        <v>24.772727272727277</v>
      </c>
      <c r="D1580" s="83">
        <f t="shared" si="49"/>
        <v>8.9181818181818198</v>
      </c>
      <c r="E1580" s="83">
        <f>VLOOKUP(A1580,'[2]Pop commune'!$A$4:$G$3833,6,FALSE)</f>
        <v>8.9181818181818198</v>
      </c>
      <c r="F1580" s="83">
        <f t="shared" si="50"/>
        <v>109</v>
      </c>
      <c r="G1580" s="83">
        <f>VLOOKUP(A1580,'[2]Pop commune'!$A$4:$G$3833,4,FALSE)</f>
        <v>109</v>
      </c>
      <c r="H1580" s="64">
        <v>21</v>
      </c>
      <c r="I1580" s="125">
        <v>210004859</v>
      </c>
      <c r="J1580" s="65" t="s">
        <v>2374</v>
      </c>
      <c r="K1580" s="121" t="s">
        <v>4723</v>
      </c>
      <c r="L1580" s="103" t="s">
        <v>2375</v>
      </c>
      <c r="M1580" s="65" t="s">
        <v>101</v>
      </c>
      <c r="N1580" s="65" t="s">
        <v>662</v>
      </c>
      <c r="O1580" s="64">
        <v>210012142</v>
      </c>
      <c r="P1580" s="101" t="s">
        <v>249</v>
      </c>
      <c r="Q1580" s="90">
        <v>1</v>
      </c>
      <c r="R1580" s="65">
        <v>62</v>
      </c>
      <c r="S1580" s="65">
        <v>14</v>
      </c>
      <c r="T1580" s="65">
        <v>3</v>
      </c>
      <c r="U1580" s="65">
        <v>3</v>
      </c>
      <c r="V1580" s="65">
        <v>20</v>
      </c>
      <c r="W1580" s="65">
        <v>20</v>
      </c>
      <c r="X1580" s="65" t="s">
        <v>671</v>
      </c>
      <c r="Y1580" s="65">
        <f>SUMPRODUCT(('[2]Prog 89'!$C$5:$C$10000=A1580)*'[2]Prog 89'!$E$5:$F$10000)</f>
        <v>0</v>
      </c>
      <c r="Z1580" s="65">
        <f>SUMPRODUCT(('[2]Prog 89'!$C$5:$C$10000=A1580)*'[2]Prog 89'!$G$5:$H$10000)</f>
        <v>0</v>
      </c>
    </row>
    <row r="1581" spans="1:26" ht="12.75" customHeight="1" x14ac:dyDescent="0.25">
      <c r="A1581" s="64">
        <v>21008</v>
      </c>
      <c r="B1581" s="81">
        <f>VLOOKUP(A1581,'[2]Pop commune'!$A$4:$G$3833,7,FALSE)</f>
        <v>296</v>
      </c>
      <c r="C1581" s="82">
        <f>VLOOKUP(A1581,'[2]Pop commune'!$A$4:$H$3833,5,FALSE)</f>
        <v>146</v>
      </c>
      <c r="D1581" s="83">
        <f t="shared" si="49"/>
        <v>150</v>
      </c>
      <c r="E1581" s="83">
        <f>VLOOKUP(A1581,'[2]Pop commune'!$A$4:$G$3833,6,FALSE)</f>
        <v>150</v>
      </c>
      <c r="F1581" s="83">
        <f t="shared" si="50"/>
        <v>600</v>
      </c>
      <c r="G1581" s="83">
        <f>VLOOKUP(A1581,'[2]Pop commune'!$A$4:$G$3833,4,FALSE)</f>
        <v>600</v>
      </c>
      <c r="H1581" s="64">
        <v>21</v>
      </c>
      <c r="I1581" s="125">
        <v>210007480</v>
      </c>
      <c r="J1581" s="65" t="s">
        <v>2376</v>
      </c>
      <c r="K1581" s="121" t="s">
        <v>4832</v>
      </c>
      <c r="L1581" s="103" t="s">
        <v>2377</v>
      </c>
      <c r="M1581" s="65" t="s">
        <v>102</v>
      </c>
      <c r="N1581" s="65" t="s">
        <v>662</v>
      </c>
      <c r="O1581" s="64">
        <v>210012142</v>
      </c>
      <c r="P1581" s="101" t="s">
        <v>249</v>
      </c>
      <c r="Q1581" s="90">
        <v>1</v>
      </c>
      <c r="S1581" s="65">
        <v>23</v>
      </c>
      <c r="X1581" s="65" t="s">
        <v>733</v>
      </c>
      <c r="Y1581" s="65">
        <f>SUMPRODUCT(('[2]Prog 89'!$C$5:$C$10000=A1581)*'[2]Prog 89'!$E$5:$F$10000)</f>
        <v>0</v>
      </c>
      <c r="Z1581" s="65">
        <f>SUMPRODUCT(('[2]Prog 89'!$C$5:$C$10000=A1581)*'[2]Prog 89'!$G$5:$H$10000)</f>
        <v>0</v>
      </c>
    </row>
    <row r="1582" spans="1:26" ht="12.75" customHeight="1" x14ac:dyDescent="0.25">
      <c r="A1582" s="64">
        <v>21007</v>
      </c>
      <c r="B1582" s="81">
        <f>VLOOKUP(A1582,'[2]Pop commune'!$A$4:$G$3833,7,FALSE)</f>
        <v>71.526813746043103</v>
      </c>
      <c r="C1582" s="82">
        <f>VLOOKUP(A1582,'[2]Pop commune'!$A$4:$H$3833,5,FALSE)</f>
        <v>49.107961676387802</v>
      </c>
      <c r="D1582" s="83">
        <f t="shared" si="49"/>
        <v>22.418852069655301</v>
      </c>
      <c r="E1582" s="83">
        <f>VLOOKUP(A1582,'[2]Pop commune'!$A$4:$G$3833,6,FALSE)</f>
        <v>22.418852069655301</v>
      </c>
      <c r="F1582" s="83">
        <f t="shared" si="50"/>
        <v>237.99999999999932</v>
      </c>
      <c r="G1582" s="83">
        <f>VLOOKUP(A1582,'[2]Pop commune'!$A$4:$G$3833,4,FALSE)</f>
        <v>237.99999999999932</v>
      </c>
      <c r="H1582" s="64">
        <v>21</v>
      </c>
      <c r="I1582" s="125">
        <v>210986964</v>
      </c>
      <c r="J1582" s="65" t="s">
        <v>2378</v>
      </c>
      <c r="K1582" s="121" t="s">
        <v>4833</v>
      </c>
      <c r="L1582" s="103" t="s">
        <v>2379</v>
      </c>
      <c r="M1582" s="65" t="s">
        <v>103</v>
      </c>
      <c r="N1582" s="65" t="s">
        <v>662</v>
      </c>
      <c r="O1582" s="64">
        <v>210012142</v>
      </c>
      <c r="P1582" s="101" t="s">
        <v>249</v>
      </c>
      <c r="Q1582" s="90">
        <v>1</v>
      </c>
      <c r="S1582" s="65">
        <v>25</v>
      </c>
      <c r="X1582" s="65" t="s">
        <v>733</v>
      </c>
      <c r="Y1582" s="65">
        <f>SUMPRODUCT(('[2]Prog 89'!$C$5:$C$10000=A1582)*'[2]Prog 89'!$E$5:$F$10000)</f>
        <v>0</v>
      </c>
      <c r="Z1582" s="65">
        <f>SUMPRODUCT(('[2]Prog 89'!$C$5:$C$10000=A1582)*'[2]Prog 89'!$G$5:$H$10000)</f>
        <v>0</v>
      </c>
    </row>
    <row r="1583" spans="1:26" ht="12.75" customHeight="1" x14ac:dyDescent="0.25">
      <c r="A1583" s="64">
        <v>21084</v>
      </c>
      <c r="B1583" s="81">
        <f>VLOOKUP(A1583,'[2]Pop commune'!$A$4:$G$3833,7,FALSE)</f>
        <v>12.872727272727239</v>
      </c>
      <c r="C1583" s="82">
        <f>VLOOKUP(A1583,'[2]Pop commune'!$A$4:$H$3833,5,FALSE)</f>
        <v>3.2181818181818098</v>
      </c>
      <c r="D1583" s="83">
        <f t="shared" si="49"/>
        <v>9.6545454545454295</v>
      </c>
      <c r="E1583" s="83">
        <f>VLOOKUP(A1583,'[2]Pop commune'!$A$4:$G$3833,6,FALSE)</f>
        <v>9.6545454545454295</v>
      </c>
      <c r="F1583" s="83">
        <f t="shared" si="50"/>
        <v>58.999999999999851</v>
      </c>
      <c r="G1583" s="83">
        <f>VLOOKUP(A1583,'[2]Pop commune'!$A$4:$G$3833,4,FALSE)</f>
        <v>58.999999999999851</v>
      </c>
      <c r="H1583" s="64">
        <v>21</v>
      </c>
      <c r="I1583" s="125">
        <v>210007480</v>
      </c>
      <c r="J1583" s="65" t="s">
        <v>2380</v>
      </c>
      <c r="K1583" s="121" t="s">
        <v>4834</v>
      </c>
      <c r="L1583" s="103" t="s">
        <v>2377</v>
      </c>
      <c r="M1583" s="65" t="s">
        <v>102</v>
      </c>
      <c r="N1583" s="65" t="s">
        <v>662</v>
      </c>
      <c r="O1583" s="64">
        <v>210012142</v>
      </c>
      <c r="P1583" s="101" t="s">
        <v>249</v>
      </c>
      <c r="Q1583" s="90">
        <v>1</v>
      </c>
      <c r="X1583" s="65" t="s">
        <v>733</v>
      </c>
      <c r="Y1583" s="65">
        <f>SUMPRODUCT(('[2]Prog 89'!$C$5:$C$10000=A1583)*'[2]Prog 89'!$E$5:$F$10000)</f>
        <v>0</v>
      </c>
      <c r="Z1583" s="65">
        <f>SUMPRODUCT(('[2]Prog 89'!$C$5:$C$10000=A1583)*'[2]Prog 89'!$G$5:$H$10000)</f>
        <v>0</v>
      </c>
    </row>
    <row r="1584" spans="1:26" ht="12.75" customHeight="1" x14ac:dyDescent="0.25">
      <c r="A1584" s="64">
        <v>21098</v>
      </c>
      <c r="B1584" s="81">
        <f>VLOOKUP(A1584,'[2]Pop commune'!$A$4:$G$3833,7,FALSE)</f>
        <v>62.066666666666663</v>
      </c>
      <c r="C1584" s="82">
        <f>VLOOKUP(A1584,'[2]Pop commune'!$A$4:$H$3833,5,FALSE)</f>
        <v>41.377777777777773</v>
      </c>
      <c r="D1584" s="83">
        <f t="shared" si="49"/>
        <v>20.688888888888886</v>
      </c>
      <c r="E1584" s="83">
        <f>VLOOKUP(A1584,'[2]Pop commune'!$A$4:$G$3833,6,FALSE)</f>
        <v>20.688888888888886</v>
      </c>
      <c r="F1584" s="83">
        <f t="shared" si="50"/>
        <v>133</v>
      </c>
      <c r="G1584" s="83">
        <f>VLOOKUP(A1584,'[2]Pop commune'!$A$4:$G$3833,4,FALSE)</f>
        <v>133</v>
      </c>
      <c r="H1584" s="64">
        <v>21</v>
      </c>
      <c r="I1584" s="125">
        <v>210007480</v>
      </c>
      <c r="J1584" s="65" t="s">
        <v>2381</v>
      </c>
      <c r="K1584" s="121" t="s">
        <v>4835</v>
      </c>
      <c r="L1584" s="103" t="s">
        <v>2377</v>
      </c>
      <c r="M1584" s="65" t="s">
        <v>102</v>
      </c>
      <c r="N1584" s="65" t="s">
        <v>662</v>
      </c>
      <c r="O1584" s="64">
        <v>210012142</v>
      </c>
      <c r="P1584" s="101" t="s">
        <v>249</v>
      </c>
      <c r="Q1584" s="90">
        <v>1</v>
      </c>
      <c r="X1584" s="65" t="s">
        <v>733</v>
      </c>
      <c r="Y1584" s="65">
        <f>SUMPRODUCT(('[2]Prog 89'!$C$5:$C$10000=A1584)*'[2]Prog 89'!$E$5:$F$10000)</f>
        <v>0</v>
      </c>
      <c r="Z1584" s="65">
        <f>SUMPRODUCT(('[2]Prog 89'!$C$5:$C$10000=A1584)*'[2]Prog 89'!$G$5:$H$10000)</f>
        <v>0</v>
      </c>
    </row>
    <row r="1585" spans="1:26" ht="12.75" customHeight="1" x14ac:dyDescent="0.25">
      <c r="A1585" s="64">
        <v>21122</v>
      </c>
      <c r="B1585" s="81">
        <f>VLOOKUP(A1585,'[2]Pop commune'!$A$4:$G$3833,7,FALSE)</f>
        <v>85.804416403785808</v>
      </c>
      <c r="C1585" s="82">
        <f>VLOOKUP(A1585,'[2]Pop commune'!$A$4:$H$3833,5,FALSE)</f>
        <v>51.482649842271478</v>
      </c>
      <c r="D1585" s="83">
        <f t="shared" si="49"/>
        <v>34.321766561514323</v>
      </c>
      <c r="E1585" s="83">
        <f>VLOOKUP(A1585,'[2]Pop commune'!$A$4:$G$3833,6,FALSE)</f>
        <v>34.321766561514323</v>
      </c>
      <c r="F1585" s="83">
        <f t="shared" si="50"/>
        <v>320.00000000000114</v>
      </c>
      <c r="G1585" s="83">
        <f>VLOOKUP(A1585,'[2]Pop commune'!$A$4:$G$3833,4,FALSE)</f>
        <v>320.00000000000114</v>
      </c>
      <c r="H1585" s="64">
        <v>21</v>
      </c>
      <c r="I1585" s="125">
        <v>210007480</v>
      </c>
      <c r="J1585" s="65" t="s">
        <v>2382</v>
      </c>
      <c r="K1585" s="121" t="s">
        <v>4836</v>
      </c>
      <c r="L1585" s="103" t="s">
        <v>2377</v>
      </c>
      <c r="M1585" s="65" t="s">
        <v>102</v>
      </c>
      <c r="N1585" s="65" t="s">
        <v>662</v>
      </c>
      <c r="O1585" s="64">
        <v>210012142</v>
      </c>
      <c r="P1585" s="101" t="s">
        <v>249</v>
      </c>
      <c r="Q1585" s="90">
        <v>1</v>
      </c>
      <c r="X1585" s="65" t="s">
        <v>733</v>
      </c>
      <c r="Y1585" s="65">
        <f>SUMPRODUCT(('[2]Prog 89'!$C$5:$C$10000=A1585)*'[2]Prog 89'!$E$5:$F$10000)</f>
        <v>0</v>
      </c>
      <c r="Z1585" s="65">
        <f>SUMPRODUCT(('[2]Prog 89'!$C$5:$C$10000=A1585)*'[2]Prog 89'!$G$5:$H$10000)</f>
        <v>0</v>
      </c>
    </row>
    <row r="1586" spans="1:26" ht="12.75" customHeight="1" x14ac:dyDescent="0.25">
      <c r="A1586" s="64">
        <v>21144</v>
      </c>
      <c r="B1586" s="81">
        <f>VLOOKUP(A1586,'[2]Pop commune'!$A$4:$G$3833,7,FALSE)</f>
        <v>13</v>
      </c>
      <c r="C1586" s="82">
        <f>VLOOKUP(A1586,'[2]Pop commune'!$A$4:$H$3833,5,FALSE)</f>
        <v>8</v>
      </c>
      <c r="D1586" s="83">
        <f t="shared" si="49"/>
        <v>5</v>
      </c>
      <c r="E1586" s="83">
        <f>VLOOKUP(A1586,'[2]Pop commune'!$A$4:$G$3833,6,FALSE)</f>
        <v>5</v>
      </c>
      <c r="F1586" s="83">
        <f t="shared" si="50"/>
        <v>28</v>
      </c>
      <c r="G1586" s="83">
        <f>VLOOKUP(A1586,'[2]Pop commune'!$A$4:$G$3833,4,FALSE)</f>
        <v>28</v>
      </c>
      <c r="H1586" s="64">
        <v>21</v>
      </c>
      <c r="I1586" s="125">
        <v>210007480</v>
      </c>
      <c r="J1586" s="65" t="s">
        <v>2383</v>
      </c>
      <c r="K1586" s="121" t="s">
        <v>4837</v>
      </c>
      <c r="L1586" s="103" t="s">
        <v>2377</v>
      </c>
      <c r="M1586" s="65" t="s">
        <v>102</v>
      </c>
      <c r="N1586" s="65" t="s">
        <v>662</v>
      </c>
      <c r="O1586" s="64">
        <v>210012142</v>
      </c>
      <c r="P1586" s="101" t="s">
        <v>249</v>
      </c>
      <c r="Q1586" s="90">
        <v>1</v>
      </c>
      <c r="X1586" s="65" t="s">
        <v>733</v>
      </c>
      <c r="Y1586" s="65">
        <f>SUMPRODUCT(('[2]Prog 89'!$C$5:$C$10000=A1586)*'[2]Prog 89'!$E$5:$F$10000)</f>
        <v>0</v>
      </c>
      <c r="Z1586" s="65">
        <f>SUMPRODUCT(('[2]Prog 89'!$C$5:$C$10000=A1586)*'[2]Prog 89'!$G$5:$H$10000)</f>
        <v>0</v>
      </c>
    </row>
    <row r="1587" spans="1:26" ht="12.75" customHeight="1" x14ac:dyDescent="0.25">
      <c r="A1587" s="64">
        <v>21197</v>
      </c>
      <c r="B1587" s="81">
        <f>VLOOKUP(A1587,'[2]Pop commune'!$A$4:$G$3833,7,FALSE)</f>
        <v>9.4736842105263204</v>
      </c>
      <c r="C1587" s="82">
        <f>VLOOKUP(A1587,'[2]Pop commune'!$A$4:$H$3833,5,FALSE)</f>
        <v>4.7368421052631602</v>
      </c>
      <c r="D1587" s="83">
        <f t="shared" si="49"/>
        <v>4.7368421052631602</v>
      </c>
      <c r="E1587" s="83">
        <f>VLOOKUP(A1587,'[2]Pop commune'!$A$4:$G$3833,6,FALSE)</f>
        <v>4.7368421052631602</v>
      </c>
      <c r="F1587" s="83">
        <f t="shared" si="50"/>
        <v>18</v>
      </c>
      <c r="G1587" s="83">
        <f>VLOOKUP(A1587,'[2]Pop commune'!$A$4:$G$3833,4,FALSE)</f>
        <v>18</v>
      </c>
      <c r="H1587" s="64">
        <v>21</v>
      </c>
      <c r="I1587" s="125">
        <v>210007480</v>
      </c>
      <c r="J1587" s="65" t="s">
        <v>2384</v>
      </c>
      <c r="K1587" s="121" t="s">
        <v>4838</v>
      </c>
      <c r="L1587" s="103" t="s">
        <v>2377</v>
      </c>
      <c r="M1587" s="65" t="s">
        <v>102</v>
      </c>
      <c r="N1587" s="65" t="s">
        <v>662</v>
      </c>
      <c r="O1587" s="64">
        <v>210012142</v>
      </c>
      <c r="P1587" s="101" t="s">
        <v>249</v>
      </c>
      <c r="Q1587" s="90">
        <v>1</v>
      </c>
      <c r="X1587" s="65" t="s">
        <v>733</v>
      </c>
      <c r="Y1587" s="65">
        <f>SUMPRODUCT(('[2]Prog 89'!$C$5:$C$10000=A1587)*'[2]Prog 89'!$E$5:$F$10000)</f>
        <v>0</v>
      </c>
      <c r="Z1587" s="65">
        <f>SUMPRODUCT(('[2]Prog 89'!$C$5:$C$10000=A1587)*'[2]Prog 89'!$G$5:$H$10000)</f>
        <v>0</v>
      </c>
    </row>
    <row r="1588" spans="1:26" ht="12.75" customHeight="1" x14ac:dyDescent="0.25">
      <c r="A1588" s="64">
        <v>21226</v>
      </c>
      <c r="B1588" s="81">
        <f>VLOOKUP(A1588,'[2]Pop commune'!$A$4:$G$3833,7,FALSE)</f>
        <v>70.624999999999901</v>
      </c>
      <c r="C1588" s="82">
        <f>VLOOKUP(A1588,'[2]Pop commune'!$A$4:$H$3833,5,FALSE)</f>
        <v>40.357142857142797</v>
      </c>
      <c r="D1588" s="83">
        <f t="shared" si="49"/>
        <v>30.2678571428571</v>
      </c>
      <c r="E1588" s="83">
        <f>VLOOKUP(A1588,'[2]Pop commune'!$A$4:$G$3833,6,FALSE)</f>
        <v>30.2678571428571</v>
      </c>
      <c r="F1588" s="83">
        <f t="shared" si="50"/>
        <v>339</v>
      </c>
      <c r="G1588" s="83">
        <f>VLOOKUP(A1588,'[2]Pop commune'!$A$4:$G$3833,4,FALSE)</f>
        <v>339</v>
      </c>
      <c r="H1588" s="64">
        <v>21</v>
      </c>
      <c r="I1588" s="125">
        <v>210007480</v>
      </c>
      <c r="J1588" s="65" t="s">
        <v>2385</v>
      </c>
      <c r="K1588" s="121" t="s">
        <v>4839</v>
      </c>
      <c r="L1588" s="103" t="s">
        <v>2377</v>
      </c>
      <c r="M1588" s="65" t="s">
        <v>102</v>
      </c>
      <c r="N1588" s="65" t="s">
        <v>662</v>
      </c>
      <c r="O1588" s="64">
        <v>210012142</v>
      </c>
      <c r="P1588" s="101" t="s">
        <v>249</v>
      </c>
      <c r="Q1588" s="90">
        <v>1</v>
      </c>
      <c r="X1588" s="65" t="s">
        <v>733</v>
      </c>
      <c r="Y1588" s="65">
        <f>SUMPRODUCT(('[2]Prog 89'!$C$5:$C$10000=A1588)*'[2]Prog 89'!$E$5:$F$10000)</f>
        <v>0</v>
      </c>
      <c r="Z1588" s="65">
        <f>SUMPRODUCT(('[2]Prog 89'!$C$5:$C$10000=A1588)*'[2]Prog 89'!$G$5:$H$10000)</f>
        <v>0</v>
      </c>
    </row>
    <row r="1589" spans="1:26" ht="12.75" customHeight="1" x14ac:dyDescent="0.25">
      <c r="A1589" s="64">
        <v>21271</v>
      </c>
      <c r="B1589" s="81">
        <f>VLOOKUP(A1589,'[2]Pop commune'!$A$4:$G$3833,7,FALSE)</f>
        <v>110.13436778016643</v>
      </c>
      <c r="C1589" s="82">
        <f>VLOOKUP(A1589,'[2]Pop commune'!$A$4:$H$3833,5,FALSE)</f>
        <v>64.366345954447183</v>
      </c>
      <c r="D1589" s="83">
        <f t="shared" si="49"/>
        <v>45.768021825719252</v>
      </c>
      <c r="E1589" s="83">
        <f>VLOOKUP(A1589,'[2]Pop commune'!$A$4:$G$3833,6,FALSE)</f>
        <v>45.768021825719252</v>
      </c>
      <c r="F1589" s="83">
        <f t="shared" si="50"/>
        <v>303.99999999999892</v>
      </c>
      <c r="G1589" s="83">
        <f>VLOOKUP(A1589,'[2]Pop commune'!$A$4:$G$3833,4,FALSE)</f>
        <v>303.99999999999892</v>
      </c>
      <c r="H1589" s="64">
        <v>21</v>
      </c>
      <c r="I1589" s="125">
        <v>210007480</v>
      </c>
      <c r="J1589" s="65" t="s">
        <v>2386</v>
      </c>
      <c r="K1589" s="121" t="s">
        <v>4840</v>
      </c>
      <c r="L1589" s="103" t="s">
        <v>2377</v>
      </c>
      <c r="M1589" s="65" t="s">
        <v>102</v>
      </c>
      <c r="N1589" s="65" t="s">
        <v>662</v>
      </c>
      <c r="O1589" s="64">
        <v>210012142</v>
      </c>
      <c r="P1589" s="101" t="s">
        <v>249</v>
      </c>
      <c r="Q1589" s="90">
        <v>1</v>
      </c>
      <c r="X1589" s="65" t="s">
        <v>733</v>
      </c>
      <c r="Y1589" s="65">
        <f>SUMPRODUCT(('[2]Prog 89'!$C$5:$C$10000=A1589)*'[2]Prog 89'!$E$5:$F$10000)</f>
        <v>0</v>
      </c>
      <c r="Z1589" s="65">
        <f>SUMPRODUCT(('[2]Prog 89'!$C$5:$C$10000=A1589)*'[2]Prog 89'!$G$5:$H$10000)</f>
        <v>0</v>
      </c>
    </row>
    <row r="1590" spans="1:26" ht="12.75" customHeight="1" x14ac:dyDescent="0.25">
      <c r="A1590" s="64">
        <v>21288</v>
      </c>
      <c r="B1590" s="81">
        <f>VLOOKUP(A1590,'[2]Pop commune'!$A$4:$G$3833,7,FALSE)</f>
        <v>65</v>
      </c>
      <c r="C1590" s="82">
        <f>VLOOKUP(A1590,'[2]Pop commune'!$A$4:$H$3833,5,FALSE)</f>
        <v>44</v>
      </c>
      <c r="D1590" s="83">
        <f t="shared" si="49"/>
        <v>21</v>
      </c>
      <c r="E1590" s="83">
        <f>VLOOKUP(A1590,'[2]Pop commune'!$A$4:$G$3833,6,FALSE)</f>
        <v>21</v>
      </c>
      <c r="F1590" s="83">
        <f t="shared" si="50"/>
        <v>171</v>
      </c>
      <c r="G1590" s="83">
        <f>VLOOKUP(A1590,'[2]Pop commune'!$A$4:$G$3833,4,FALSE)</f>
        <v>171</v>
      </c>
      <c r="H1590" s="64">
        <v>21</v>
      </c>
      <c r="I1590" s="125">
        <v>210007480</v>
      </c>
      <c r="J1590" s="65" t="s">
        <v>2387</v>
      </c>
      <c r="K1590" s="121" t="s">
        <v>4841</v>
      </c>
      <c r="L1590" s="73" t="s">
        <v>2377</v>
      </c>
      <c r="M1590" s="65" t="s">
        <v>102</v>
      </c>
      <c r="N1590" s="65" t="s">
        <v>662</v>
      </c>
      <c r="O1590" s="64">
        <v>210012142</v>
      </c>
      <c r="P1590" s="101" t="s">
        <v>249</v>
      </c>
      <c r="Q1590" s="90">
        <v>1</v>
      </c>
      <c r="X1590" s="65" t="s">
        <v>733</v>
      </c>
      <c r="Y1590" s="65">
        <f>SUMPRODUCT(('[2]Prog 89'!$C$5:$C$10000=A1590)*'[2]Prog 89'!$E$5:$F$10000)</f>
        <v>0</v>
      </c>
      <c r="Z1590" s="65">
        <f>SUMPRODUCT(('[2]Prog 89'!$C$5:$C$10000=A1590)*'[2]Prog 89'!$G$5:$H$10000)</f>
        <v>0</v>
      </c>
    </row>
    <row r="1591" spans="1:26" ht="12.75" customHeight="1" x14ac:dyDescent="0.25">
      <c r="A1591" s="64">
        <v>21299</v>
      </c>
      <c r="B1591" s="81">
        <f>VLOOKUP(A1591,'[2]Pop commune'!$A$4:$G$3833,7,FALSE)</f>
        <v>36</v>
      </c>
      <c r="C1591" s="82">
        <f>VLOOKUP(A1591,'[2]Pop commune'!$A$4:$H$3833,5,FALSE)</f>
        <v>19</v>
      </c>
      <c r="D1591" s="83">
        <f t="shared" si="49"/>
        <v>17</v>
      </c>
      <c r="E1591" s="83">
        <f>VLOOKUP(A1591,'[2]Pop commune'!$A$4:$G$3833,6,FALSE)</f>
        <v>17</v>
      </c>
      <c r="F1591" s="83">
        <f t="shared" si="50"/>
        <v>93</v>
      </c>
      <c r="G1591" s="83">
        <f>VLOOKUP(A1591,'[2]Pop commune'!$A$4:$G$3833,4,FALSE)</f>
        <v>93</v>
      </c>
      <c r="H1591" s="64">
        <v>21</v>
      </c>
      <c r="I1591" s="125">
        <v>210007480</v>
      </c>
      <c r="J1591" s="65" t="s">
        <v>2388</v>
      </c>
      <c r="K1591" s="121" t="s">
        <v>4842</v>
      </c>
      <c r="L1591" s="103" t="s">
        <v>2377</v>
      </c>
      <c r="M1591" s="65" t="s">
        <v>102</v>
      </c>
      <c r="N1591" s="65" t="s">
        <v>662</v>
      </c>
      <c r="O1591" s="64">
        <v>210012142</v>
      </c>
      <c r="P1591" s="101" t="s">
        <v>249</v>
      </c>
      <c r="Q1591" s="90">
        <v>1</v>
      </c>
      <c r="X1591" s="65" t="s">
        <v>733</v>
      </c>
      <c r="Y1591" s="65">
        <f>SUMPRODUCT(('[2]Prog 89'!$C$5:$C$10000=A1591)*'[2]Prog 89'!$E$5:$F$10000)</f>
        <v>0</v>
      </c>
      <c r="Z1591" s="65">
        <f>SUMPRODUCT(('[2]Prog 89'!$C$5:$C$10000=A1591)*'[2]Prog 89'!$G$5:$H$10000)</f>
        <v>0</v>
      </c>
    </row>
    <row r="1592" spans="1:26" ht="12.75" customHeight="1" x14ac:dyDescent="0.25">
      <c r="A1592" s="64">
        <v>21307</v>
      </c>
      <c r="B1592" s="81">
        <f>VLOOKUP(A1592,'[2]Pop commune'!$A$4:$G$3833,7,FALSE)</f>
        <v>47.678832116788158</v>
      </c>
      <c r="C1592" s="82">
        <f>VLOOKUP(A1592,'[2]Pop commune'!$A$4:$H$3833,5,FALSE)</f>
        <v>30.058394160583841</v>
      </c>
      <c r="D1592" s="83">
        <f t="shared" si="49"/>
        <v>17.62043795620432</v>
      </c>
      <c r="E1592" s="83">
        <f>VLOOKUP(A1592,'[2]Pop commune'!$A$4:$G$3833,6,FALSE)</f>
        <v>17.62043795620432</v>
      </c>
      <c r="F1592" s="83">
        <f t="shared" si="50"/>
        <v>142</v>
      </c>
      <c r="G1592" s="83">
        <f>VLOOKUP(A1592,'[2]Pop commune'!$A$4:$G$3833,4,FALSE)</f>
        <v>142</v>
      </c>
      <c r="H1592" s="64">
        <v>21</v>
      </c>
      <c r="I1592" s="125">
        <v>210007480</v>
      </c>
      <c r="J1592" s="65" t="s">
        <v>2389</v>
      </c>
      <c r="K1592" s="121" t="s">
        <v>4843</v>
      </c>
      <c r="L1592" s="103" t="s">
        <v>2377</v>
      </c>
      <c r="M1592" s="65" t="s">
        <v>102</v>
      </c>
      <c r="N1592" s="65" t="s">
        <v>662</v>
      </c>
      <c r="O1592" s="64">
        <v>210012142</v>
      </c>
      <c r="P1592" s="101" t="s">
        <v>249</v>
      </c>
      <c r="Q1592" s="90">
        <v>1</v>
      </c>
      <c r="X1592" s="65" t="s">
        <v>733</v>
      </c>
      <c r="Y1592" s="65">
        <f>SUMPRODUCT(('[2]Prog 89'!$C$5:$C$10000=A1592)*'[2]Prog 89'!$E$5:$F$10000)</f>
        <v>0</v>
      </c>
      <c r="Z1592" s="65">
        <f>SUMPRODUCT(('[2]Prog 89'!$C$5:$C$10000=A1592)*'[2]Prog 89'!$G$5:$H$10000)</f>
        <v>0</v>
      </c>
    </row>
    <row r="1593" spans="1:26" ht="12.75" customHeight="1" x14ac:dyDescent="0.25">
      <c r="A1593" s="64">
        <v>21308</v>
      </c>
      <c r="B1593" s="81">
        <f>VLOOKUP(A1593,'[2]Pop commune'!$A$4:$G$3833,7,FALSE)</f>
        <v>58.163265306122675</v>
      </c>
      <c r="C1593" s="82">
        <f>VLOOKUP(A1593,'[2]Pop commune'!$A$4:$H$3833,5,FALSE)</f>
        <v>38.775510204081783</v>
      </c>
      <c r="D1593" s="83">
        <f t="shared" si="49"/>
        <v>19.387755102040892</v>
      </c>
      <c r="E1593" s="83">
        <f>VLOOKUP(A1593,'[2]Pop commune'!$A$4:$G$3833,6,FALSE)</f>
        <v>19.387755102040892</v>
      </c>
      <c r="F1593" s="83">
        <f t="shared" si="50"/>
        <v>250.00000000000091</v>
      </c>
      <c r="G1593" s="83">
        <f>VLOOKUP(A1593,'[2]Pop commune'!$A$4:$G$3833,4,FALSE)</f>
        <v>250.00000000000091</v>
      </c>
      <c r="H1593" s="64">
        <v>21</v>
      </c>
      <c r="I1593" s="125">
        <v>210007480</v>
      </c>
      <c r="J1593" s="65" t="s">
        <v>2390</v>
      </c>
      <c r="K1593" s="121" t="s">
        <v>4844</v>
      </c>
      <c r="L1593" s="103" t="s">
        <v>2377</v>
      </c>
      <c r="M1593" s="65" t="s">
        <v>102</v>
      </c>
      <c r="N1593" s="65" t="s">
        <v>662</v>
      </c>
      <c r="O1593" s="64">
        <v>210012142</v>
      </c>
      <c r="P1593" s="101" t="s">
        <v>249</v>
      </c>
      <c r="Q1593" s="90">
        <v>1</v>
      </c>
      <c r="X1593" s="65" t="s">
        <v>733</v>
      </c>
      <c r="Y1593" s="65">
        <f>SUMPRODUCT(('[2]Prog 89'!$C$5:$C$10000=A1593)*'[2]Prog 89'!$E$5:$F$10000)</f>
        <v>0</v>
      </c>
      <c r="Z1593" s="65">
        <f>SUMPRODUCT(('[2]Prog 89'!$C$5:$C$10000=A1593)*'[2]Prog 89'!$G$5:$H$10000)</f>
        <v>0</v>
      </c>
    </row>
    <row r="1594" spans="1:26" ht="12.75" customHeight="1" x14ac:dyDescent="0.25">
      <c r="A1594" s="64">
        <v>21314</v>
      </c>
      <c r="B1594" s="81">
        <f>VLOOKUP(A1594,'[2]Pop commune'!$A$4:$G$3833,7,FALSE)</f>
        <v>36.493150684931642</v>
      </c>
      <c r="C1594" s="82">
        <f>VLOOKUP(A1594,'[2]Pop commune'!$A$4:$H$3833,5,FALSE)</f>
        <v>17.232876712328832</v>
      </c>
      <c r="D1594" s="83">
        <f t="shared" si="49"/>
        <v>19.26027397260281</v>
      </c>
      <c r="E1594" s="83">
        <f>VLOOKUP(A1594,'[2]Pop commune'!$A$4:$G$3833,6,FALSE)</f>
        <v>19.26027397260281</v>
      </c>
      <c r="F1594" s="83">
        <f t="shared" si="50"/>
        <v>74.00000000000027</v>
      </c>
      <c r="G1594" s="83">
        <f>VLOOKUP(A1594,'[2]Pop commune'!$A$4:$G$3833,4,FALSE)</f>
        <v>74.00000000000027</v>
      </c>
      <c r="H1594" s="64">
        <v>21</v>
      </c>
      <c r="I1594" s="125">
        <v>210007480</v>
      </c>
      <c r="J1594" s="65" t="s">
        <v>2391</v>
      </c>
      <c r="K1594" s="121" t="s">
        <v>4845</v>
      </c>
      <c r="L1594" s="103" t="s">
        <v>2377</v>
      </c>
      <c r="M1594" s="65" t="s">
        <v>102</v>
      </c>
      <c r="N1594" s="65" t="s">
        <v>662</v>
      </c>
      <c r="O1594" s="64">
        <v>210012142</v>
      </c>
      <c r="P1594" s="101" t="s">
        <v>249</v>
      </c>
      <c r="Q1594" s="90">
        <v>1</v>
      </c>
      <c r="X1594" s="65" t="s">
        <v>733</v>
      </c>
      <c r="Y1594" s="65">
        <f>SUMPRODUCT(('[2]Prog 89'!$C$5:$C$10000=A1594)*'[2]Prog 89'!$E$5:$F$10000)</f>
        <v>0</v>
      </c>
      <c r="Z1594" s="65">
        <f>SUMPRODUCT(('[2]Prog 89'!$C$5:$C$10000=A1594)*'[2]Prog 89'!$G$5:$H$10000)</f>
        <v>0</v>
      </c>
    </row>
    <row r="1595" spans="1:26" ht="12.75" customHeight="1" x14ac:dyDescent="0.25">
      <c r="A1595" s="64">
        <v>21321</v>
      </c>
      <c r="B1595" s="81">
        <f>VLOOKUP(A1595,'[2]Pop commune'!$A$4:$G$3833,7,FALSE)</f>
        <v>42.561224489795919</v>
      </c>
      <c r="C1595" s="82">
        <f>VLOOKUP(A1595,'[2]Pop commune'!$A$4:$H$3833,5,FALSE)</f>
        <v>24.744897959183675</v>
      </c>
      <c r="D1595" s="83">
        <f t="shared" si="49"/>
        <v>17.816326530612244</v>
      </c>
      <c r="E1595" s="83">
        <f>VLOOKUP(A1595,'[2]Pop commune'!$A$4:$G$3833,6,FALSE)</f>
        <v>17.816326530612244</v>
      </c>
      <c r="F1595" s="83">
        <f t="shared" si="50"/>
        <v>97</v>
      </c>
      <c r="G1595" s="83">
        <f>VLOOKUP(A1595,'[2]Pop commune'!$A$4:$G$3833,4,FALSE)</f>
        <v>97</v>
      </c>
      <c r="H1595" s="64">
        <v>21</v>
      </c>
      <c r="I1595" s="125">
        <v>210007480</v>
      </c>
      <c r="J1595" s="65" t="s">
        <v>2392</v>
      </c>
      <c r="K1595" s="121" t="s">
        <v>4846</v>
      </c>
      <c r="L1595" s="103" t="s">
        <v>2377</v>
      </c>
      <c r="M1595" s="65" t="s">
        <v>102</v>
      </c>
      <c r="N1595" s="65" t="s">
        <v>662</v>
      </c>
      <c r="O1595" s="64">
        <v>210012142</v>
      </c>
      <c r="P1595" s="101" t="s">
        <v>249</v>
      </c>
      <c r="Q1595" s="90">
        <v>1</v>
      </c>
      <c r="X1595" s="65" t="s">
        <v>733</v>
      </c>
      <c r="Y1595" s="65">
        <f>SUMPRODUCT(('[2]Prog 89'!$C$5:$C$10000=A1595)*'[2]Prog 89'!$E$5:$F$10000)</f>
        <v>0</v>
      </c>
      <c r="Z1595" s="65">
        <f>SUMPRODUCT(('[2]Prog 89'!$C$5:$C$10000=A1595)*'[2]Prog 89'!$G$5:$H$10000)</f>
        <v>0</v>
      </c>
    </row>
    <row r="1596" spans="1:26" ht="12.75" customHeight="1" x14ac:dyDescent="0.25">
      <c r="A1596" s="64">
        <v>21386</v>
      </c>
      <c r="B1596" s="81">
        <f>VLOOKUP(A1596,'[2]Pop commune'!$A$4:$G$3833,7,FALSE)</f>
        <v>75.205211726384363</v>
      </c>
      <c r="C1596" s="82">
        <f>VLOOKUP(A1596,'[2]Pop commune'!$A$4:$H$3833,5,FALSE)</f>
        <v>46.749185667752442</v>
      </c>
      <c r="D1596" s="83">
        <f t="shared" si="49"/>
        <v>28.45602605863192</v>
      </c>
      <c r="E1596" s="83">
        <f>VLOOKUP(A1596,'[2]Pop commune'!$A$4:$G$3833,6,FALSE)</f>
        <v>28.45602605863192</v>
      </c>
      <c r="F1596" s="83">
        <f t="shared" si="50"/>
        <v>312</v>
      </c>
      <c r="G1596" s="83">
        <f>VLOOKUP(A1596,'[2]Pop commune'!$A$4:$G$3833,4,FALSE)</f>
        <v>312</v>
      </c>
      <c r="H1596" s="64">
        <v>21</v>
      </c>
      <c r="I1596" s="125">
        <v>210007480</v>
      </c>
      <c r="J1596" s="65" t="s">
        <v>2393</v>
      </c>
      <c r="K1596" s="121" t="s">
        <v>4847</v>
      </c>
      <c r="L1596" s="103" t="s">
        <v>2377</v>
      </c>
      <c r="M1596" s="65" t="s">
        <v>102</v>
      </c>
      <c r="N1596" s="65" t="s">
        <v>662</v>
      </c>
      <c r="O1596" s="64">
        <v>210012142</v>
      </c>
      <c r="P1596" s="101" t="s">
        <v>249</v>
      </c>
      <c r="Q1596" s="90">
        <v>1</v>
      </c>
      <c r="X1596" s="65" t="s">
        <v>733</v>
      </c>
      <c r="Y1596" s="65">
        <f>SUMPRODUCT(('[2]Prog 89'!$C$5:$C$10000=A1596)*'[2]Prog 89'!$E$5:$F$10000)</f>
        <v>0</v>
      </c>
      <c r="Z1596" s="65">
        <f>SUMPRODUCT(('[2]Prog 89'!$C$5:$C$10000=A1596)*'[2]Prog 89'!$G$5:$H$10000)</f>
        <v>0</v>
      </c>
    </row>
    <row r="1597" spans="1:26" ht="12.75" customHeight="1" x14ac:dyDescent="0.25">
      <c r="A1597" s="64">
        <v>21404</v>
      </c>
      <c r="B1597" s="81">
        <f>VLOOKUP(A1597,'[2]Pop commune'!$A$4:$G$3833,7,FALSE)</f>
        <v>127.70617882550246</v>
      </c>
      <c r="C1597" s="82">
        <f>VLOOKUP(A1597,'[2]Pop commune'!$A$4:$H$3833,5,FALSE)</f>
        <v>85.802588898384471</v>
      </c>
      <c r="D1597" s="83">
        <f t="shared" si="49"/>
        <v>41.903589927117999</v>
      </c>
      <c r="E1597" s="83">
        <f>VLOOKUP(A1597,'[2]Pop commune'!$A$4:$G$3833,6,FALSE)</f>
        <v>41.903589927117999</v>
      </c>
      <c r="F1597" s="83">
        <f t="shared" si="50"/>
        <v>446</v>
      </c>
      <c r="G1597" s="83">
        <f>VLOOKUP(A1597,'[2]Pop commune'!$A$4:$G$3833,4,FALSE)</f>
        <v>446</v>
      </c>
      <c r="H1597" s="64">
        <v>21</v>
      </c>
      <c r="I1597" s="125">
        <v>210007480</v>
      </c>
      <c r="J1597" s="65" t="s">
        <v>2394</v>
      </c>
      <c r="K1597" s="121" t="s">
        <v>4848</v>
      </c>
      <c r="L1597" s="103" t="s">
        <v>2377</v>
      </c>
      <c r="M1597" s="65" t="s">
        <v>102</v>
      </c>
      <c r="N1597" s="65" t="s">
        <v>662</v>
      </c>
      <c r="O1597" s="64">
        <v>210012142</v>
      </c>
      <c r="P1597" s="101" t="s">
        <v>249</v>
      </c>
      <c r="Q1597" s="90">
        <v>1</v>
      </c>
      <c r="X1597" s="65" t="s">
        <v>733</v>
      </c>
      <c r="Y1597" s="65">
        <f>SUMPRODUCT(('[2]Prog 89'!$C$5:$C$10000=A1597)*'[2]Prog 89'!$E$5:$F$10000)</f>
        <v>0</v>
      </c>
      <c r="Z1597" s="65">
        <f>SUMPRODUCT(('[2]Prog 89'!$C$5:$C$10000=A1597)*'[2]Prog 89'!$G$5:$H$10000)</f>
        <v>0</v>
      </c>
    </row>
    <row r="1598" spans="1:26" ht="12.75" customHeight="1" x14ac:dyDescent="0.25">
      <c r="A1598" s="64">
        <v>21448</v>
      </c>
      <c r="B1598" s="81">
        <f>VLOOKUP(A1598,'[2]Pop commune'!$A$4:$G$3833,7,FALSE)</f>
        <v>20.439999999999994</v>
      </c>
      <c r="C1598" s="82">
        <f>VLOOKUP(A1598,'[2]Pop commune'!$A$4:$H$3833,5,FALSE)</f>
        <v>10.706666666666663</v>
      </c>
      <c r="D1598" s="83">
        <f t="shared" si="49"/>
        <v>9.7333333333333307</v>
      </c>
      <c r="E1598" s="83">
        <f>VLOOKUP(A1598,'[2]Pop commune'!$A$4:$G$3833,6,FALSE)</f>
        <v>9.7333333333333307</v>
      </c>
      <c r="F1598" s="83">
        <f t="shared" si="50"/>
        <v>73</v>
      </c>
      <c r="G1598" s="83">
        <f>VLOOKUP(A1598,'[2]Pop commune'!$A$4:$G$3833,4,FALSE)</f>
        <v>73</v>
      </c>
      <c r="H1598" s="64">
        <v>21</v>
      </c>
      <c r="I1598" s="125">
        <v>210007480</v>
      </c>
      <c r="J1598" s="65" t="s">
        <v>2395</v>
      </c>
      <c r="K1598" s="121" t="s">
        <v>4849</v>
      </c>
      <c r="L1598" s="103" t="s">
        <v>2377</v>
      </c>
      <c r="M1598" s="65" t="s">
        <v>102</v>
      </c>
      <c r="N1598" s="65" t="s">
        <v>662</v>
      </c>
      <c r="O1598" s="64">
        <v>210012142</v>
      </c>
      <c r="P1598" s="101" t="s">
        <v>249</v>
      </c>
      <c r="Q1598" s="90">
        <v>1</v>
      </c>
      <c r="X1598" s="65" t="s">
        <v>733</v>
      </c>
      <c r="Y1598" s="65">
        <f>SUMPRODUCT(('[2]Prog 89'!$C$5:$C$10000=A1598)*'[2]Prog 89'!$E$5:$F$10000)</f>
        <v>0</v>
      </c>
      <c r="Z1598" s="65">
        <f>SUMPRODUCT(('[2]Prog 89'!$C$5:$C$10000=A1598)*'[2]Prog 89'!$G$5:$H$10000)</f>
        <v>0</v>
      </c>
    </row>
    <row r="1599" spans="1:26" ht="12.75" customHeight="1" x14ac:dyDescent="0.25">
      <c r="A1599" s="64">
        <v>21500</v>
      </c>
      <c r="B1599" s="81">
        <f>VLOOKUP(A1599,'[2]Pop commune'!$A$4:$G$3833,7,FALSE)</f>
        <v>96.088621155368315</v>
      </c>
      <c r="C1599" s="82">
        <f>VLOOKUP(A1599,'[2]Pop commune'!$A$4:$H$3833,5,FALSE)</f>
        <v>51.110968699663999</v>
      </c>
      <c r="D1599" s="83">
        <f t="shared" si="49"/>
        <v>44.977652455704323</v>
      </c>
      <c r="E1599" s="83">
        <f>VLOOKUP(A1599,'[2]Pop commune'!$A$4:$G$3833,6,FALSE)</f>
        <v>44.977652455704323</v>
      </c>
      <c r="F1599" s="83">
        <f t="shared" si="50"/>
        <v>601.00000000000205</v>
      </c>
      <c r="G1599" s="83">
        <f>VLOOKUP(A1599,'[2]Pop commune'!$A$4:$G$3833,4,FALSE)</f>
        <v>601.00000000000205</v>
      </c>
      <c r="H1599" s="64">
        <v>21</v>
      </c>
      <c r="I1599" s="125">
        <v>210007480</v>
      </c>
      <c r="J1599" s="65" t="s">
        <v>2396</v>
      </c>
      <c r="K1599" s="121" t="s">
        <v>4850</v>
      </c>
      <c r="L1599" s="103" t="s">
        <v>2377</v>
      </c>
      <c r="M1599" s="65" t="s">
        <v>102</v>
      </c>
      <c r="N1599" s="65" t="s">
        <v>662</v>
      </c>
      <c r="O1599" s="64">
        <v>210012142</v>
      </c>
      <c r="P1599" s="101" t="s">
        <v>249</v>
      </c>
      <c r="Q1599" s="90">
        <v>1</v>
      </c>
      <c r="X1599" s="65" t="s">
        <v>733</v>
      </c>
      <c r="Y1599" s="65">
        <f>SUMPRODUCT(('[2]Prog 89'!$C$5:$C$10000=A1599)*'[2]Prog 89'!$E$5:$F$10000)</f>
        <v>0</v>
      </c>
      <c r="Z1599" s="65">
        <f>SUMPRODUCT(('[2]Prog 89'!$C$5:$C$10000=A1599)*'[2]Prog 89'!$G$5:$H$10000)</f>
        <v>0</v>
      </c>
    </row>
    <row r="1600" spans="1:26" ht="12.75" customHeight="1" x14ac:dyDescent="0.25">
      <c r="A1600" s="64">
        <v>21528</v>
      </c>
      <c r="B1600" s="81">
        <f>VLOOKUP(A1600,'[2]Pop commune'!$A$4:$G$3833,7,FALSE)</f>
        <v>44.88590604026848</v>
      </c>
      <c r="C1600" s="82">
        <f>VLOOKUP(A1600,'[2]Pop commune'!$A$4:$H$3833,5,FALSE)</f>
        <v>24.483221476510082</v>
      </c>
      <c r="D1600" s="83">
        <f t="shared" si="49"/>
        <v>20.402684563758399</v>
      </c>
      <c r="E1600" s="83">
        <f>VLOOKUP(A1600,'[2]Pop commune'!$A$4:$G$3833,6,FALSE)</f>
        <v>20.402684563758399</v>
      </c>
      <c r="F1600" s="83">
        <f t="shared" si="50"/>
        <v>152</v>
      </c>
      <c r="G1600" s="83">
        <f>VLOOKUP(A1600,'[2]Pop commune'!$A$4:$G$3833,4,FALSE)</f>
        <v>152</v>
      </c>
      <c r="H1600" s="64">
        <v>21</v>
      </c>
      <c r="I1600" s="125">
        <v>210007480</v>
      </c>
      <c r="J1600" s="65" t="s">
        <v>2397</v>
      </c>
      <c r="K1600" s="121" t="s">
        <v>4851</v>
      </c>
      <c r="L1600" s="103" t="s">
        <v>2377</v>
      </c>
      <c r="M1600" s="65" t="s">
        <v>102</v>
      </c>
      <c r="N1600" s="65" t="s">
        <v>662</v>
      </c>
      <c r="O1600" s="64">
        <v>210012142</v>
      </c>
      <c r="P1600" s="101" t="s">
        <v>249</v>
      </c>
      <c r="Q1600" s="90">
        <v>1</v>
      </c>
      <c r="X1600" s="65" t="s">
        <v>733</v>
      </c>
      <c r="Y1600" s="65">
        <f>SUMPRODUCT(('[2]Prog 89'!$C$5:$C$10000=A1600)*'[2]Prog 89'!$E$5:$F$10000)</f>
        <v>0</v>
      </c>
      <c r="Z1600" s="65">
        <f>SUMPRODUCT(('[2]Prog 89'!$C$5:$C$10000=A1600)*'[2]Prog 89'!$G$5:$H$10000)</f>
        <v>0</v>
      </c>
    </row>
    <row r="1601" spans="1:26" ht="12.75" customHeight="1" x14ac:dyDescent="0.25">
      <c r="A1601" s="64">
        <v>21580</v>
      </c>
      <c r="B1601" s="81">
        <f>VLOOKUP(A1601,'[2]Pop commune'!$A$4:$G$3833,7,FALSE)</f>
        <v>41</v>
      </c>
      <c r="C1601" s="82">
        <f>VLOOKUP(A1601,'[2]Pop commune'!$A$4:$H$3833,5,FALSE)</f>
        <v>23</v>
      </c>
      <c r="D1601" s="83">
        <f t="shared" si="49"/>
        <v>18</v>
      </c>
      <c r="E1601" s="83">
        <f>VLOOKUP(A1601,'[2]Pop commune'!$A$4:$G$3833,6,FALSE)</f>
        <v>18</v>
      </c>
      <c r="F1601" s="83">
        <f t="shared" si="50"/>
        <v>136</v>
      </c>
      <c r="G1601" s="83">
        <f>VLOOKUP(A1601,'[2]Pop commune'!$A$4:$G$3833,4,FALSE)</f>
        <v>136</v>
      </c>
      <c r="H1601" s="64">
        <v>21</v>
      </c>
      <c r="I1601" s="125">
        <v>210007480</v>
      </c>
      <c r="J1601" s="65" t="s">
        <v>2398</v>
      </c>
      <c r="K1601" s="121" t="s">
        <v>4852</v>
      </c>
      <c r="L1601" s="103" t="s">
        <v>2377</v>
      </c>
      <c r="M1601" s="65" t="s">
        <v>102</v>
      </c>
      <c r="N1601" s="65" t="s">
        <v>662</v>
      </c>
      <c r="O1601" s="64">
        <v>210012142</v>
      </c>
      <c r="P1601" s="101" t="s">
        <v>249</v>
      </c>
      <c r="Q1601" s="90">
        <v>1</v>
      </c>
      <c r="X1601" s="65" t="s">
        <v>733</v>
      </c>
      <c r="Y1601" s="65">
        <f>SUMPRODUCT(('[2]Prog 89'!$C$5:$C$10000=A1601)*'[2]Prog 89'!$E$5:$F$10000)</f>
        <v>0</v>
      </c>
      <c r="Z1601" s="65">
        <f>SUMPRODUCT(('[2]Prog 89'!$C$5:$C$10000=A1601)*'[2]Prog 89'!$G$5:$H$10000)</f>
        <v>0</v>
      </c>
    </row>
    <row r="1602" spans="1:26" ht="12.75" customHeight="1" x14ac:dyDescent="0.25">
      <c r="A1602" s="64">
        <v>21627</v>
      </c>
      <c r="B1602" s="81">
        <f>VLOOKUP(A1602,'[2]Pop commune'!$A$4:$G$3833,7,FALSE)</f>
        <v>37</v>
      </c>
      <c r="C1602" s="82">
        <f>VLOOKUP(A1602,'[2]Pop commune'!$A$4:$H$3833,5,FALSE)</f>
        <v>17</v>
      </c>
      <c r="D1602" s="83">
        <f t="shared" si="49"/>
        <v>20</v>
      </c>
      <c r="E1602" s="83">
        <f>VLOOKUP(A1602,'[2]Pop commune'!$A$4:$G$3833,6,FALSE)</f>
        <v>20</v>
      </c>
      <c r="F1602" s="83">
        <f t="shared" si="50"/>
        <v>118</v>
      </c>
      <c r="G1602" s="83">
        <f>VLOOKUP(A1602,'[2]Pop commune'!$A$4:$G$3833,4,FALSE)</f>
        <v>118</v>
      </c>
      <c r="H1602" s="64">
        <v>21</v>
      </c>
      <c r="I1602" s="125">
        <v>210007480</v>
      </c>
      <c r="J1602" s="65" t="s">
        <v>2399</v>
      </c>
      <c r="K1602" s="121" t="s">
        <v>4853</v>
      </c>
      <c r="L1602" s="73" t="s">
        <v>2377</v>
      </c>
      <c r="M1602" s="65" t="s">
        <v>102</v>
      </c>
      <c r="N1602" s="65" t="s">
        <v>662</v>
      </c>
      <c r="O1602" s="64">
        <v>210012142</v>
      </c>
      <c r="P1602" s="101" t="s">
        <v>249</v>
      </c>
      <c r="Q1602" s="90">
        <v>1</v>
      </c>
      <c r="X1602" s="65" t="s">
        <v>733</v>
      </c>
      <c r="Y1602" s="65">
        <f>SUMPRODUCT(('[2]Prog 89'!$C$5:$C$10000=A1602)*'[2]Prog 89'!$E$5:$F$10000)</f>
        <v>0</v>
      </c>
      <c r="Z1602" s="65">
        <f>SUMPRODUCT(('[2]Prog 89'!$C$5:$C$10000=A1602)*'[2]Prog 89'!$G$5:$H$10000)</f>
        <v>0</v>
      </c>
    </row>
    <row r="1603" spans="1:26" ht="12.75" customHeight="1" x14ac:dyDescent="0.25">
      <c r="A1603" s="64">
        <v>21663</v>
      </c>
      <c r="B1603" s="81">
        <f>VLOOKUP(A1603,'[2]Pop commune'!$A$4:$G$3833,7,FALSE)</f>
        <v>816.95437053916385</v>
      </c>
      <c r="C1603" s="82">
        <f>VLOOKUP(A1603,'[2]Pop commune'!$A$4:$H$3833,5,FALSE)</f>
        <v>503.76844724646048</v>
      </c>
      <c r="D1603" s="83">
        <f t="shared" si="49"/>
        <v>313.18592329270336</v>
      </c>
      <c r="E1603" s="83">
        <f>VLOOKUP(A1603,'[2]Pop commune'!$A$4:$G$3833,6,FALSE)</f>
        <v>313.18592329270336</v>
      </c>
      <c r="F1603" s="83">
        <f t="shared" si="50"/>
        <v>2895</v>
      </c>
      <c r="G1603" s="83">
        <f>VLOOKUP(A1603,'[2]Pop commune'!$A$4:$G$3833,4,FALSE)</f>
        <v>2895</v>
      </c>
      <c r="H1603" s="64">
        <v>21</v>
      </c>
      <c r="I1603" s="125">
        <v>210007480</v>
      </c>
      <c r="J1603" s="65" t="s">
        <v>2400</v>
      </c>
      <c r="K1603" s="121" t="s">
        <v>4854</v>
      </c>
      <c r="L1603" s="73" t="s">
        <v>2377</v>
      </c>
      <c r="M1603" s="65" t="s">
        <v>102</v>
      </c>
      <c r="N1603" s="65" t="s">
        <v>662</v>
      </c>
      <c r="O1603" s="64">
        <v>210012142</v>
      </c>
      <c r="P1603" s="101" t="s">
        <v>249</v>
      </c>
      <c r="Q1603" s="90">
        <v>1</v>
      </c>
      <c r="X1603" s="65" t="s">
        <v>733</v>
      </c>
      <c r="Y1603" s="65">
        <f>SUMPRODUCT(('[2]Prog 89'!$C$5:$C$10000=A1603)*'[2]Prog 89'!$E$5:$F$10000)</f>
        <v>0</v>
      </c>
      <c r="Z1603" s="65">
        <f>SUMPRODUCT(('[2]Prog 89'!$C$5:$C$10000=A1603)*'[2]Prog 89'!$G$5:$H$10000)</f>
        <v>0</v>
      </c>
    </row>
    <row r="1604" spans="1:26" ht="12.75" customHeight="1" x14ac:dyDescent="0.25">
      <c r="A1604" s="64">
        <v>21670</v>
      </c>
      <c r="B1604" s="81">
        <f>VLOOKUP(A1604,'[2]Pop commune'!$A$4:$G$3833,7,FALSE)</f>
        <v>71.446540880503093</v>
      </c>
      <c r="C1604" s="82">
        <f>VLOOKUP(A1604,'[2]Pop commune'!$A$4:$H$3833,5,FALSE)</f>
        <v>44.276729559748397</v>
      </c>
      <c r="D1604" s="83">
        <f t="shared" si="49"/>
        <v>27.1698113207547</v>
      </c>
      <c r="E1604" s="83">
        <f>VLOOKUP(A1604,'[2]Pop commune'!$A$4:$G$3833,6,FALSE)</f>
        <v>27.1698113207547</v>
      </c>
      <c r="F1604" s="83">
        <f t="shared" si="50"/>
        <v>320</v>
      </c>
      <c r="G1604" s="83">
        <f>VLOOKUP(A1604,'[2]Pop commune'!$A$4:$G$3833,4,FALSE)</f>
        <v>320</v>
      </c>
      <c r="H1604" s="64">
        <v>21</v>
      </c>
      <c r="I1604" s="125">
        <v>210007480</v>
      </c>
      <c r="J1604" s="65" t="s">
        <v>2401</v>
      </c>
      <c r="K1604" s="121" t="s">
        <v>4855</v>
      </c>
      <c r="L1604" s="73" t="s">
        <v>2377</v>
      </c>
      <c r="M1604" s="65" t="s">
        <v>102</v>
      </c>
      <c r="N1604" s="65" t="s">
        <v>662</v>
      </c>
      <c r="O1604" s="64">
        <v>210012142</v>
      </c>
      <c r="P1604" s="101" t="s">
        <v>249</v>
      </c>
      <c r="Q1604" s="90">
        <v>1</v>
      </c>
      <c r="X1604" s="65" t="s">
        <v>733</v>
      </c>
      <c r="Y1604" s="65">
        <f>SUMPRODUCT(('[2]Prog 89'!$C$5:$C$10000=A1604)*'[2]Prog 89'!$E$5:$F$10000)</f>
        <v>0</v>
      </c>
      <c r="Z1604" s="65">
        <f>SUMPRODUCT(('[2]Prog 89'!$C$5:$C$10000=A1604)*'[2]Prog 89'!$G$5:$H$10000)</f>
        <v>0</v>
      </c>
    </row>
    <row r="1605" spans="1:26" ht="12.75" customHeight="1" x14ac:dyDescent="0.25">
      <c r="A1605" s="64">
        <v>21073</v>
      </c>
      <c r="B1605" s="81">
        <f>VLOOKUP(A1605,'[2]Pop commune'!$A$4:$G$3833,7,FALSE)</f>
        <v>23.20000000000001</v>
      </c>
      <c r="C1605" s="82">
        <f>VLOOKUP(A1605,'[2]Pop commune'!$A$4:$H$3833,5,FALSE)</f>
        <v>12.566666666666672</v>
      </c>
      <c r="D1605" s="83">
        <f t="shared" ref="D1605:D1668" si="51">E1605/Q1605</f>
        <v>10.633333333333336</v>
      </c>
      <c r="E1605" s="83">
        <f>VLOOKUP(A1605,'[2]Pop commune'!$A$4:$G$3833,6,FALSE)</f>
        <v>10.633333333333336</v>
      </c>
      <c r="F1605" s="83">
        <f t="shared" ref="F1605:F1668" si="52">G1605/Q1605</f>
        <v>87</v>
      </c>
      <c r="G1605" s="83">
        <f>VLOOKUP(A1605,'[2]Pop commune'!$A$4:$G$3833,4,FALSE)</f>
        <v>87</v>
      </c>
      <c r="H1605" s="64">
        <v>21</v>
      </c>
      <c r="I1605" s="125">
        <v>210986964</v>
      </c>
      <c r="J1605" s="65" t="s">
        <v>2402</v>
      </c>
      <c r="K1605" s="121"/>
      <c r="L1605" s="103" t="s">
        <v>2379</v>
      </c>
      <c r="M1605" s="65" t="s">
        <v>103</v>
      </c>
      <c r="N1605" s="65" t="s">
        <v>662</v>
      </c>
      <c r="O1605" s="64">
        <v>210012142</v>
      </c>
      <c r="P1605" s="101" t="s">
        <v>249</v>
      </c>
      <c r="Q1605" s="90">
        <v>1</v>
      </c>
      <c r="R1605" s="97"/>
      <c r="X1605" s="65" t="s">
        <v>733</v>
      </c>
      <c r="Y1605" s="65">
        <f>SUMPRODUCT(('[2]Prog 89'!$C$5:$C$10000=A1605)*'[2]Prog 89'!$E$5:$F$10000)</f>
        <v>0</v>
      </c>
      <c r="Z1605" s="65">
        <f>SUMPRODUCT(('[2]Prog 89'!$C$5:$C$10000=A1605)*'[2]Prog 89'!$G$5:$H$10000)</f>
        <v>0</v>
      </c>
    </row>
    <row r="1606" spans="1:26" ht="12.75" customHeight="1" x14ac:dyDescent="0.25">
      <c r="A1606" s="64">
        <v>21101</v>
      </c>
      <c r="B1606" s="81">
        <f>VLOOKUP(A1606,'[2]Pop commune'!$A$4:$G$3833,7,FALSE)</f>
        <v>37.296296296296276</v>
      </c>
      <c r="C1606" s="82">
        <f>VLOOKUP(A1606,'[2]Pop commune'!$A$4:$H$3833,5,FALSE)</f>
        <v>19.629629629629619</v>
      </c>
      <c r="D1606" s="83">
        <f t="shared" si="51"/>
        <v>17.666666666666657</v>
      </c>
      <c r="E1606" s="83">
        <f>VLOOKUP(A1606,'[2]Pop commune'!$A$4:$G$3833,6,FALSE)</f>
        <v>17.666666666666657</v>
      </c>
      <c r="F1606" s="83">
        <f t="shared" si="52"/>
        <v>159</v>
      </c>
      <c r="G1606" s="83">
        <f>VLOOKUP(A1606,'[2]Pop commune'!$A$4:$G$3833,4,FALSE)</f>
        <v>159</v>
      </c>
      <c r="H1606" s="64">
        <v>21</v>
      </c>
      <c r="I1606" s="125">
        <v>210986964</v>
      </c>
      <c r="J1606" s="65" t="s">
        <v>2403</v>
      </c>
      <c r="K1606" s="121"/>
      <c r="L1606" s="103" t="s">
        <v>2379</v>
      </c>
      <c r="M1606" s="65" t="s">
        <v>103</v>
      </c>
      <c r="N1606" s="65" t="s">
        <v>662</v>
      </c>
      <c r="O1606" s="64">
        <v>210012142</v>
      </c>
      <c r="P1606" s="101" t="s">
        <v>249</v>
      </c>
      <c r="Q1606" s="90">
        <v>1</v>
      </c>
      <c r="X1606" s="65" t="s">
        <v>733</v>
      </c>
      <c r="Y1606" s="65">
        <f>SUMPRODUCT(('[2]Prog 89'!$C$5:$C$10000=A1606)*'[2]Prog 89'!$E$5:$F$10000)</f>
        <v>0</v>
      </c>
      <c r="Z1606" s="65">
        <f>SUMPRODUCT(('[2]Prog 89'!$C$5:$C$10000=A1606)*'[2]Prog 89'!$G$5:$H$10000)</f>
        <v>0</v>
      </c>
    </row>
    <row r="1607" spans="1:26" ht="12.75" customHeight="1" x14ac:dyDescent="0.25">
      <c r="A1607" s="64">
        <v>21108</v>
      </c>
      <c r="B1607" s="81">
        <f>VLOOKUP(A1607,'[2]Pop commune'!$A$4:$G$3833,7,FALSE)</f>
        <v>24.159292035398231</v>
      </c>
      <c r="C1607" s="82">
        <f>VLOOKUP(A1607,'[2]Pop commune'!$A$4:$H$3833,5,FALSE)</f>
        <v>16.725663716814161</v>
      </c>
      <c r="D1607" s="83">
        <f t="shared" si="51"/>
        <v>7.4336283185840717</v>
      </c>
      <c r="E1607" s="83">
        <f>VLOOKUP(A1607,'[2]Pop commune'!$A$4:$G$3833,6,FALSE)</f>
        <v>7.4336283185840717</v>
      </c>
      <c r="F1607" s="83">
        <f t="shared" si="52"/>
        <v>105</v>
      </c>
      <c r="G1607" s="83">
        <f>VLOOKUP(A1607,'[2]Pop commune'!$A$4:$G$3833,4,FALSE)</f>
        <v>105</v>
      </c>
      <c r="H1607" s="64">
        <v>21</v>
      </c>
      <c r="I1607" s="125">
        <v>210986964</v>
      </c>
      <c r="J1607" s="65" t="s">
        <v>2404</v>
      </c>
      <c r="K1607" s="121"/>
      <c r="L1607" s="103" t="s">
        <v>2379</v>
      </c>
      <c r="M1607" s="65" t="s">
        <v>103</v>
      </c>
      <c r="N1607" s="65" t="s">
        <v>662</v>
      </c>
      <c r="O1607" s="64">
        <v>210012142</v>
      </c>
      <c r="P1607" s="101" t="s">
        <v>249</v>
      </c>
      <c r="Q1607" s="90">
        <v>1</v>
      </c>
      <c r="X1607" s="65" t="s">
        <v>733</v>
      </c>
      <c r="Y1607" s="65">
        <f>SUMPRODUCT(('[2]Prog 89'!$C$5:$C$10000=A1607)*'[2]Prog 89'!$E$5:$F$10000)</f>
        <v>0</v>
      </c>
      <c r="Z1607" s="65">
        <f>SUMPRODUCT(('[2]Prog 89'!$C$5:$C$10000=A1607)*'[2]Prog 89'!$G$5:$H$10000)</f>
        <v>0</v>
      </c>
    </row>
    <row r="1608" spans="1:26" ht="12.75" customHeight="1" x14ac:dyDescent="0.25">
      <c r="A1608" s="64">
        <v>21139</v>
      </c>
      <c r="B1608" s="81">
        <f>VLOOKUP(A1608,'[2]Pop commune'!$A$4:$G$3833,7,FALSE)</f>
        <v>116.94308943089396</v>
      </c>
      <c r="C1608" s="82">
        <f>VLOOKUP(A1608,'[2]Pop commune'!$A$4:$H$3833,5,FALSE)</f>
        <v>60.4878048780486</v>
      </c>
      <c r="D1608" s="83">
        <f t="shared" si="51"/>
        <v>56.455284552845363</v>
      </c>
      <c r="E1608" s="83">
        <f>VLOOKUP(A1608,'[2]Pop commune'!$A$4:$G$3833,6,FALSE)</f>
        <v>56.455284552845363</v>
      </c>
      <c r="F1608" s="83">
        <f t="shared" si="52"/>
        <v>247.99999999999929</v>
      </c>
      <c r="G1608" s="83">
        <f>VLOOKUP(A1608,'[2]Pop commune'!$A$4:$G$3833,4,FALSE)</f>
        <v>247.99999999999929</v>
      </c>
      <c r="H1608" s="64">
        <v>21</v>
      </c>
      <c r="I1608" s="125">
        <v>210986964</v>
      </c>
      <c r="J1608" s="65" t="s">
        <v>2405</v>
      </c>
      <c r="K1608" s="121"/>
      <c r="L1608" s="103" t="s">
        <v>2406</v>
      </c>
      <c r="M1608" s="65" t="s">
        <v>103</v>
      </c>
      <c r="N1608" s="65" t="s">
        <v>662</v>
      </c>
      <c r="O1608" s="64">
        <v>210012142</v>
      </c>
      <c r="P1608" s="101" t="s">
        <v>249</v>
      </c>
      <c r="Q1608" s="90">
        <v>1</v>
      </c>
      <c r="X1608" s="65" t="s">
        <v>733</v>
      </c>
      <c r="Y1608" s="65">
        <f>SUMPRODUCT(('[2]Prog 89'!$C$5:$C$10000=A1608)*'[2]Prog 89'!$E$5:$F$10000)</f>
        <v>0</v>
      </c>
      <c r="Z1608" s="65">
        <f>SUMPRODUCT(('[2]Prog 89'!$C$5:$C$10000=A1608)*'[2]Prog 89'!$G$5:$H$10000)</f>
        <v>0</v>
      </c>
    </row>
    <row r="1609" spans="1:26" ht="12.75" customHeight="1" x14ac:dyDescent="0.25">
      <c r="A1609" s="64">
        <v>21177</v>
      </c>
      <c r="B1609" s="81">
        <f>VLOOKUP(A1609,'[2]Pop commune'!$A$4:$G$3833,7,FALSE)</f>
        <v>63</v>
      </c>
      <c r="C1609" s="82">
        <f>VLOOKUP(A1609,'[2]Pop commune'!$A$4:$H$3833,5,FALSE)</f>
        <v>43</v>
      </c>
      <c r="D1609" s="83">
        <f t="shared" si="51"/>
        <v>20</v>
      </c>
      <c r="E1609" s="83">
        <f>VLOOKUP(A1609,'[2]Pop commune'!$A$4:$G$3833,6,FALSE)</f>
        <v>20</v>
      </c>
      <c r="F1609" s="83">
        <f t="shared" si="52"/>
        <v>182</v>
      </c>
      <c r="G1609" s="83">
        <f>VLOOKUP(A1609,'[2]Pop commune'!$A$4:$G$3833,4,FALSE)</f>
        <v>182</v>
      </c>
      <c r="H1609" s="64">
        <v>21</v>
      </c>
      <c r="I1609" s="125">
        <v>210986964</v>
      </c>
      <c r="J1609" s="65" t="s">
        <v>2407</v>
      </c>
      <c r="K1609" s="121"/>
      <c r="L1609" s="103" t="s">
        <v>2379</v>
      </c>
      <c r="M1609" s="65" t="s">
        <v>103</v>
      </c>
      <c r="N1609" s="65" t="s">
        <v>662</v>
      </c>
      <c r="O1609" s="64">
        <v>210012142</v>
      </c>
      <c r="P1609" s="101" t="s">
        <v>249</v>
      </c>
      <c r="Q1609" s="90">
        <v>1</v>
      </c>
      <c r="X1609" s="65" t="s">
        <v>733</v>
      </c>
      <c r="Y1609" s="65">
        <f>SUMPRODUCT(('[2]Prog 89'!$C$5:$C$10000=A1609)*'[2]Prog 89'!$E$5:$F$10000)</f>
        <v>0</v>
      </c>
      <c r="Z1609" s="65">
        <f>SUMPRODUCT(('[2]Prog 89'!$C$5:$C$10000=A1609)*'[2]Prog 89'!$G$5:$H$10000)</f>
        <v>0</v>
      </c>
    </row>
    <row r="1610" spans="1:26" ht="12.75" customHeight="1" x14ac:dyDescent="0.25">
      <c r="A1610" s="64">
        <v>21232</v>
      </c>
      <c r="B1610" s="81">
        <f>VLOOKUP(A1610,'[2]Pop commune'!$A$4:$G$3833,7,FALSE)</f>
        <v>51.957746478873005</v>
      </c>
      <c r="C1610" s="82">
        <f>VLOOKUP(A1610,'[2]Pop commune'!$A$4:$H$3833,5,FALSE)</f>
        <v>29.544600938967001</v>
      </c>
      <c r="D1610" s="83">
        <f t="shared" si="51"/>
        <v>22.413145539906001</v>
      </c>
      <c r="E1610" s="83">
        <f>VLOOKUP(A1610,'[2]Pop commune'!$A$4:$G$3833,6,FALSE)</f>
        <v>22.413145539906001</v>
      </c>
      <c r="F1610" s="83">
        <f t="shared" si="52"/>
        <v>216.99999999999901</v>
      </c>
      <c r="G1610" s="83">
        <f>VLOOKUP(A1610,'[2]Pop commune'!$A$4:$G$3833,4,FALSE)</f>
        <v>216.99999999999901</v>
      </c>
      <c r="H1610" s="64">
        <v>21</v>
      </c>
      <c r="I1610" s="125">
        <v>210986964</v>
      </c>
      <c r="J1610" s="65" t="s">
        <v>2408</v>
      </c>
      <c r="K1610" s="121"/>
      <c r="L1610" s="103" t="s">
        <v>2379</v>
      </c>
      <c r="M1610" s="65" t="s">
        <v>103</v>
      </c>
      <c r="N1610" s="65" t="s">
        <v>662</v>
      </c>
      <c r="O1610" s="64">
        <v>210012142</v>
      </c>
      <c r="P1610" s="101" t="s">
        <v>249</v>
      </c>
      <c r="Q1610" s="90">
        <v>1</v>
      </c>
      <c r="X1610" s="65" t="s">
        <v>733</v>
      </c>
      <c r="Y1610" s="65">
        <f>SUMPRODUCT(('[2]Prog 89'!$C$5:$C$10000=A1610)*'[2]Prog 89'!$E$5:$F$10000)</f>
        <v>0</v>
      </c>
      <c r="Z1610" s="65">
        <f>SUMPRODUCT(('[2]Prog 89'!$C$5:$C$10000=A1610)*'[2]Prog 89'!$G$5:$H$10000)</f>
        <v>0</v>
      </c>
    </row>
    <row r="1611" spans="1:26" ht="12.75" customHeight="1" x14ac:dyDescent="0.25">
      <c r="A1611" s="64">
        <v>21280</v>
      </c>
      <c r="B1611" s="81">
        <f>VLOOKUP(A1611,'[2]Pop commune'!$A$4:$G$3833,7,FALSE)</f>
        <v>42.972972972972798</v>
      </c>
      <c r="C1611" s="82">
        <f>VLOOKUP(A1611,'[2]Pop commune'!$A$4:$H$3833,5,FALSE)</f>
        <v>20.41216216216208</v>
      </c>
      <c r="D1611" s="83">
        <f t="shared" si="51"/>
        <v>22.560810810810718</v>
      </c>
      <c r="E1611" s="83">
        <f>VLOOKUP(A1611,'[2]Pop commune'!$A$4:$G$3833,6,FALSE)</f>
        <v>22.560810810810718</v>
      </c>
      <c r="F1611" s="83">
        <f t="shared" si="52"/>
        <v>158.99999999999935</v>
      </c>
      <c r="G1611" s="83">
        <f>VLOOKUP(A1611,'[2]Pop commune'!$A$4:$G$3833,4,FALSE)</f>
        <v>158.99999999999935</v>
      </c>
      <c r="H1611" s="64">
        <v>21</v>
      </c>
      <c r="I1611" s="125">
        <v>210986964</v>
      </c>
      <c r="J1611" s="65" t="s">
        <v>2409</v>
      </c>
      <c r="K1611" s="121"/>
      <c r="L1611" s="103" t="s">
        <v>2379</v>
      </c>
      <c r="M1611" s="65" t="s">
        <v>103</v>
      </c>
      <c r="N1611" s="65" t="s">
        <v>662</v>
      </c>
      <c r="O1611" s="64">
        <v>210012142</v>
      </c>
      <c r="P1611" s="101" t="s">
        <v>249</v>
      </c>
      <c r="Q1611" s="90">
        <v>1</v>
      </c>
      <c r="X1611" s="65" t="s">
        <v>733</v>
      </c>
      <c r="Y1611" s="65">
        <f>SUMPRODUCT(('[2]Prog 89'!$C$5:$C$10000=A1611)*'[2]Prog 89'!$E$5:$F$10000)</f>
        <v>0</v>
      </c>
      <c r="Z1611" s="65">
        <f>SUMPRODUCT(('[2]Prog 89'!$C$5:$C$10000=A1611)*'[2]Prog 89'!$G$5:$H$10000)</f>
        <v>0</v>
      </c>
    </row>
    <row r="1612" spans="1:26" ht="12.75" customHeight="1" x14ac:dyDescent="0.25">
      <c r="A1612" s="64">
        <v>21328</v>
      </c>
      <c r="B1612" s="81">
        <f>VLOOKUP(A1612,'[2]Pop commune'!$A$4:$G$3833,7,FALSE)</f>
        <v>20.953488372092959</v>
      </c>
      <c r="C1612" s="82">
        <f>VLOOKUP(A1612,'[2]Pop commune'!$A$4:$H$3833,5,FALSE)</f>
        <v>16.02325581395344</v>
      </c>
      <c r="D1612" s="83">
        <f t="shared" si="51"/>
        <v>4.9302325581395197</v>
      </c>
      <c r="E1612" s="83">
        <f>VLOOKUP(A1612,'[2]Pop commune'!$A$4:$G$3833,6,FALSE)</f>
        <v>4.9302325581395197</v>
      </c>
      <c r="F1612" s="83">
        <f t="shared" si="52"/>
        <v>52.999999999999837</v>
      </c>
      <c r="G1612" s="83">
        <f>VLOOKUP(A1612,'[2]Pop commune'!$A$4:$G$3833,4,FALSE)</f>
        <v>52.999999999999837</v>
      </c>
      <c r="H1612" s="64">
        <v>21</v>
      </c>
      <c r="I1612" s="125">
        <v>210986964</v>
      </c>
      <c r="J1612" s="65" t="s">
        <v>2410</v>
      </c>
      <c r="K1612" s="121"/>
      <c r="L1612" s="103" t="s">
        <v>2406</v>
      </c>
      <c r="M1612" s="65" t="s">
        <v>103</v>
      </c>
      <c r="N1612" s="65" t="s">
        <v>662</v>
      </c>
      <c r="O1612" s="64">
        <v>210012142</v>
      </c>
      <c r="P1612" s="101" t="s">
        <v>249</v>
      </c>
      <c r="Q1612" s="90">
        <v>1</v>
      </c>
      <c r="S1612" s="99"/>
      <c r="T1612" s="99"/>
      <c r="U1612" s="99"/>
      <c r="X1612" s="65" t="s">
        <v>733</v>
      </c>
      <c r="Y1612" s="65">
        <f>SUMPRODUCT(('[2]Prog 89'!$C$5:$C$10000=A1612)*'[2]Prog 89'!$E$5:$F$10000)</f>
        <v>0</v>
      </c>
      <c r="Z1612" s="65">
        <f>SUMPRODUCT(('[2]Prog 89'!$C$5:$C$10000=A1612)*'[2]Prog 89'!$G$5:$H$10000)</f>
        <v>0</v>
      </c>
    </row>
    <row r="1613" spans="1:26" ht="12.75" customHeight="1" x14ac:dyDescent="0.25">
      <c r="A1613" s="64">
        <v>21335</v>
      </c>
      <c r="B1613" s="81">
        <f>VLOOKUP(A1613,'[2]Pop commune'!$A$4:$G$3833,7,FALSE)</f>
        <v>42.358208955223894</v>
      </c>
      <c r="C1613" s="82">
        <f>VLOOKUP(A1613,'[2]Pop commune'!$A$4:$H$3833,5,FALSE)</f>
        <v>22.656716417910456</v>
      </c>
      <c r="D1613" s="83">
        <f t="shared" si="51"/>
        <v>19.701492537313438</v>
      </c>
      <c r="E1613" s="83">
        <f>VLOOKUP(A1613,'[2]Pop commune'!$A$4:$G$3833,6,FALSE)</f>
        <v>19.701492537313438</v>
      </c>
      <c r="F1613" s="83">
        <f t="shared" si="52"/>
        <v>132</v>
      </c>
      <c r="G1613" s="83">
        <f>VLOOKUP(A1613,'[2]Pop commune'!$A$4:$G$3833,4,FALSE)</f>
        <v>132</v>
      </c>
      <c r="H1613" s="64">
        <v>21</v>
      </c>
      <c r="I1613" s="125">
        <v>210986964</v>
      </c>
      <c r="J1613" s="65" t="s">
        <v>2411</v>
      </c>
      <c r="K1613" s="121"/>
      <c r="L1613" s="103" t="s">
        <v>2379</v>
      </c>
      <c r="M1613" s="65" t="s">
        <v>103</v>
      </c>
      <c r="N1613" s="65" t="s">
        <v>662</v>
      </c>
      <c r="O1613" s="64">
        <v>210012142</v>
      </c>
      <c r="P1613" s="101" t="s">
        <v>249</v>
      </c>
      <c r="Q1613" s="90">
        <v>1</v>
      </c>
      <c r="S1613" s="99"/>
      <c r="T1613" s="99"/>
      <c r="U1613" s="99"/>
      <c r="X1613" s="65" t="s">
        <v>733</v>
      </c>
      <c r="Y1613" s="65">
        <f>SUMPRODUCT(('[2]Prog 89'!$C$5:$C$10000=A1613)*'[2]Prog 89'!$E$5:$F$10000)</f>
        <v>0</v>
      </c>
      <c r="Z1613" s="65">
        <f>SUMPRODUCT(('[2]Prog 89'!$C$5:$C$10000=A1613)*'[2]Prog 89'!$G$5:$H$10000)</f>
        <v>0</v>
      </c>
    </row>
    <row r="1614" spans="1:26" ht="12.75" customHeight="1" x14ac:dyDescent="0.25">
      <c r="A1614" s="64">
        <v>21380</v>
      </c>
      <c r="B1614" s="81">
        <f>VLOOKUP(A1614,'[2]Pop commune'!$A$4:$G$3833,7,FALSE)</f>
        <v>11</v>
      </c>
      <c r="C1614" s="82">
        <f>VLOOKUP(A1614,'[2]Pop commune'!$A$4:$H$3833,5,FALSE)</f>
        <v>5</v>
      </c>
      <c r="D1614" s="83">
        <f t="shared" si="51"/>
        <v>6</v>
      </c>
      <c r="E1614" s="83">
        <f>VLOOKUP(A1614,'[2]Pop commune'!$A$4:$G$3833,6,FALSE)</f>
        <v>6</v>
      </c>
      <c r="F1614" s="83">
        <f t="shared" si="52"/>
        <v>66</v>
      </c>
      <c r="G1614" s="83">
        <f>VLOOKUP(A1614,'[2]Pop commune'!$A$4:$G$3833,4,FALSE)</f>
        <v>66</v>
      </c>
      <c r="H1614" s="64">
        <v>21</v>
      </c>
      <c r="I1614" s="125">
        <v>210986964</v>
      </c>
      <c r="J1614" s="65" t="s">
        <v>2412</v>
      </c>
      <c r="K1614" s="121"/>
      <c r="L1614" s="103" t="s">
        <v>2379</v>
      </c>
      <c r="M1614" s="65" t="s">
        <v>103</v>
      </c>
      <c r="N1614" s="65" t="s">
        <v>662</v>
      </c>
      <c r="O1614" s="64">
        <v>210012142</v>
      </c>
      <c r="P1614" s="101" t="s">
        <v>249</v>
      </c>
      <c r="Q1614" s="90">
        <v>1</v>
      </c>
      <c r="X1614" s="65" t="s">
        <v>733</v>
      </c>
      <c r="Y1614" s="65">
        <f>SUMPRODUCT(('[2]Prog 89'!$C$5:$C$10000=A1614)*'[2]Prog 89'!$E$5:$F$10000)</f>
        <v>0</v>
      </c>
      <c r="Z1614" s="65">
        <f>SUMPRODUCT(('[2]Prog 89'!$C$5:$C$10000=A1614)*'[2]Prog 89'!$G$5:$H$10000)</f>
        <v>0</v>
      </c>
    </row>
    <row r="1615" spans="1:26" ht="12.75" customHeight="1" x14ac:dyDescent="0.25">
      <c r="A1615" s="64">
        <v>21417</v>
      </c>
      <c r="B1615" s="81">
        <f>VLOOKUP(A1615,'[2]Pop commune'!$A$4:$G$3833,7,FALSE)</f>
        <v>46.92</v>
      </c>
      <c r="C1615" s="82">
        <f>VLOOKUP(A1615,'[2]Pop commune'!$A$4:$H$3833,5,FALSE)</f>
        <v>32.64</v>
      </c>
      <c r="D1615" s="83">
        <f t="shared" si="51"/>
        <v>14.28</v>
      </c>
      <c r="E1615" s="83">
        <f>VLOOKUP(A1615,'[2]Pop commune'!$A$4:$G$3833,6,FALSE)</f>
        <v>14.28</v>
      </c>
      <c r="F1615" s="83">
        <f t="shared" si="52"/>
        <v>102</v>
      </c>
      <c r="G1615" s="83">
        <f>VLOOKUP(A1615,'[2]Pop commune'!$A$4:$G$3833,4,FALSE)</f>
        <v>102</v>
      </c>
      <c r="H1615" s="64">
        <v>21</v>
      </c>
      <c r="I1615" s="125">
        <v>210986964</v>
      </c>
      <c r="J1615" s="65" t="s">
        <v>2413</v>
      </c>
      <c r="K1615" s="121"/>
      <c r="L1615" s="103" t="s">
        <v>2379</v>
      </c>
      <c r="M1615" s="65" t="s">
        <v>103</v>
      </c>
      <c r="N1615" s="65" t="s">
        <v>662</v>
      </c>
      <c r="O1615" s="64">
        <v>210012142</v>
      </c>
      <c r="P1615" s="101" t="s">
        <v>249</v>
      </c>
      <c r="Q1615" s="90">
        <v>1</v>
      </c>
      <c r="X1615" s="65" t="s">
        <v>733</v>
      </c>
      <c r="Y1615" s="65">
        <f>SUMPRODUCT(('[2]Prog 89'!$C$5:$C$10000=A1615)*'[2]Prog 89'!$E$5:$F$10000)</f>
        <v>0</v>
      </c>
      <c r="Z1615" s="65">
        <f>SUMPRODUCT(('[2]Prog 89'!$C$5:$C$10000=A1615)*'[2]Prog 89'!$G$5:$H$10000)</f>
        <v>0</v>
      </c>
    </row>
    <row r="1616" spans="1:26" ht="12.75" customHeight="1" x14ac:dyDescent="0.25">
      <c r="A1616" s="64">
        <v>21422</v>
      </c>
      <c r="B1616" s="81">
        <f>VLOOKUP(A1616,'[2]Pop commune'!$A$4:$G$3833,7,FALSE)</f>
        <v>40.106870229007455</v>
      </c>
      <c r="C1616" s="82">
        <f>VLOOKUP(A1616,'[2]Pop commune'!$A$4:$H$3833,5,FALSE)</f>
        <v>24.931297709923552</v>
      </c>
      <c r="D1616" s="83">
        <f t="shared" si="51"/>
        <v>15.1755725190839</v>
      </c>
      <c r="E1616" s="83">
        <f>VLOOKUP(A1616,'[2]Pop commune'!$A$4:$G$3833,6,FALSE)</f>
        <v>15.1755725190839</v>
      </c>
      <c r="F1616" s="83">
        <f t="shared" si="52"/>
        <v>141.99999999999935</v>
      </c>
      <c r="G1616" s="83">
        <f>VLOOKUP(A1616,'[2]Pop commune'!$A$4:$G$3833,4,FALSE)</f>
        <v>141.99999999999935</v>
      </c>
      <c r="H1616" s="64">
        <v>21</v>
      </c>
      <c r="I1616" s="125">
        <v>210986964</v>
      </c>
      <c r="J1616" s="65" t="s">
        <v>2414</v>
      </c>
      <c r="K1616" s="121"/>
      <c r="L1616" s="103" t="s">
        <v>2406</v>
      </c>
      <c r="M1616" s="65" t="s">
        <v>103</v>
      </c>
      <c r="N1616" s="65" t="s">
        <v>662</v>
      </c>
      <c r="O1616" s="64">
        <v>210012142</v>
      </c>
      <c r="P1616" s="101" t="s">
        <v>249</v>
      </c>
      <c r="Q1616" s="90">
        <v>1</v>
      </c>
      <c r="X1616" s="65" t="s">
        <v>733</v>
      </c>
      <c r="Y1616" s="65">
        <f>SUMPRODUCT(('[2]Prog 89'!$C$5:$C$10000=A1616)*'[2]Prog 89'!$E$5:$F$10000)</f>
        <v>0</v>
      </c>
      <c r="Z1616" s="65">
        <f>SUMPRODUCT(('[2]Prog 89'!$C$5:$C$10000=A1616)*'[2]Prog 89'!$G$5:$H$10000)</f>
        <v>0</v>
      </c>
    </row>
    <row r="1617" spans="1:26" ht="12.75" customHeight="1" x14ac:dyDescent="0.25">
      <c r="A1617" s="64">
        <v>21430</v>
      </c>
      <c r="B1617" s="81">
        <f>VLOOKUP(A1617,'[2]Pop commune'!$A$4:$G$3833,7,FALSE)</f>
        <v>16.799999999999997</v>
      </c>
      <c r="C1617" s="82">
        <f>VLOOKUP(A1617,'[2]Pop commune'!$A$4:$H$3833,5,FALSE)</f>
        <v>9.8823529411764692</v>
      </c>
      <c r="D1617" s="83">
        <f t="shared" si="51"/>
        <v>6.9176470588235288</v>
      </c>
      <c r="E1617" s="83">
        <f>VLOOKUP(A1617,'[2]Pop commune'!$A$4:$G$3833,6,FALSE)</f>
        <v>6.9176470588235288</v>
      </c>
      <c r="F1617" s="83">
        <f t="shared" si="52"/>
        <v>84</v>
      </c>
      <c r="G1617" s="83">
        <f>VLOOKUP(A1617,'[2]Pop commune'!$A$4:$G$3833,4,FALSE)</f>
        <v>84</v>
      </c>
      <c r="H1617" s="64">
        <v>21</v>
      </c>
      <c r="I1617" s="125">
        <v>210986964</v>
      </c>
      <c r="J1617" s="65" t="s">
        <v>2415</v>
      </c>
      <c r="K1617" s="121"/>
      <c r="L1617" s="103" t="s">
        <v>2379</v>
      </c>
      <c r="M1617" s="65" t="s">
        <v>103</v>
      </c>
      <c r="N1617" s="65" t="s">
        <v>662</v>
      </c>
      <c r="O1617" s="64">
        <v>210012142</v>
      </c>
      <c r="P1617" s="101" t="s">
        <v>249</v>
      </c>
      <c r="Q1617" s="90">
        <v>1</v>
      </c>
      <c r="X1617" s="65" t="s">
        <v>733</v>
      </c>
      <c r="Y1617" s="65">
        <f>SUMPRODUCT(('[2]Prog 89'!$C$5:$C$10000=A1617)*'[2]Prog 89'!$E$5:$F$10000)</f>
        <v>0</v>
      </c>
      <c r="Z1617" s="65">
        <f>SUMPRODUCT(('[2]Prog 89'!$C$5:$C$10000=A1617)*'[2]Prog 89'!$G$5:$H$10000)</f>
        <v>0</v>
      </c>
    </row>
    <row r="1618" spans="1:26" ht="12.75" customHeight="1" x14ac:dyDescent="0.25">
      <c r="A1618" s="64">
        <v>21434</v>
      </c>
      <c r="B1618" s="81">
        <f>VLOOKUP(A1618,'[2]Pop commune'!$A$4:$G$3833,7,FALSE)</f>
        <v>38.980891719745244</v>
      </c>
      <c r="C1618" s="82">
        <f>VLOOKUP(A1618,'[2]Pop commune'!$A$4:$H$3833,5,FALSE)</f>
        <v>18.515923566878989</v>
      </c>
      <c r="D1618" s="83">
        <f t="shared" si="51"/>
        <v>20.464968152866252</v>
      </c>
      <c r="E1618" s="83">
        <f>VLOOKUP(A1618,'[2]Pop commune'!$A$4:$G$3833,6,FALSE)</f>
        <v>20.464968152866252</v>
      </c>
      <c r="F1618" s="83">
        <f t="shared" si="52"/>
        <v>153</v>
      </c>
      <c r="G1618" s="83">
        <f>VLOOKUP(A1618,'[2]Pop commune'!$A$4:$G$3833,4,FALSE)</f>
        <v>153</v>
      </c>
      <c r="H1618" s="64">
        <v>21</v>
      </c>
      <c r="I1618" s="125">
        <v>210986964</v>
      </c>
      <c r="J1618" s="65" t="s">
        <v>2416</v>
      </c>
      <c r="K1618" s="121"/>
      <c r="L1618" s="103" t="s">
        <v>2406</v>
      </c>
      <c r="M1618" s="65" t="s">
        <v>103</v>
      </c>
      <c r="N1618" s="65" t="s">
        <v>662</v>
      </c>
      <c r="O1618" s="64">
        <v>210012142</v>
      </c>
      <c r="P1618" s="101" t="s">
        <v>249</v>
      </c>
      <c r="Q1618" s="90">
        <v>1</v>
      </c>
      <c r="X1618" s="65" t="s">
        <v>733</v>
      </c>
      <c r="Y1618" s="65">
        <f>SUMPRODUCT(('[2]Prog 89'!$C$5:$C$10000=A1618)*'[2]Prog 89'!$E$5:$F$10000)</f>
        <v>0</v>
      </c>
      <c r="Z1618" s="65">
        <f>SUMPRODUCT(('[2]Prog 89'!$C$5:$C$10000=A1618)*'[2]Prog 89'!$G$5:$H$10000)</f>
        <v>0</v>
      </c>
    </row>
    <row r="1619" spans="1:26" ht="12.75" customHeight="1" x14ac:dyDescent="0.25">
      <c r="A1619" s="64">
        <v>21445</v>
      </c>
      <c r="B1619" s="81">
        <f>VLOOKUP(A1619,'[2]Pop commune'!$A$4:$G$3833,7,FALSE)</f>
        <v>73.27810650887568</v>
      </c>
      <c r="C1619" s="82">
        <f>VLOOKUP(A1619,'[2]Pop commune'!$A$4:$H$3833,5,FALSE)</f>
        <v>49.86982248520706</v>
      </c>
      <c r="D1619" s="83">
        <f t="shared" si="51"/>
        <v>23.408284023668621</v>
      </c>
      <c r="E1619" s="83">
        <f>VLOOKUP(A1619,'[2]Pop commune'!$A$4:$G$3833,6,FALSE)</f>
        <v>23.408284023668621</v>
      </c>
      <c r="F1619" s="83">
        <f t="shared" si="52"/>
        <v>172</v>
      </c>
      <c r="G1619" s="83">
        <f>VLOOKUP(A1619,'[2]Pop commune'!$A$4:$G$3833,4,FALSE)</f>
        <v>172</v>
      </c>
      <c r="H1619" s="64">
        <v>21</v>
      </c>
      <c r="I1619" s="125">
        <v>210986964</v>
      </c>
      <c r="J1619" s="65" t="s">
        <v>2417</v>
      </c>
      <c r="K1619" s="121"/>
      <c r="L1619" s="103" t="s">
        <v>2406</v>
      </c>
      <c r="M1619" s="65" t="s">
        <v>103</v>
      </c>
      <c r="N1619" s="65" t="s">
        <v>662</v>
      </c>
      <c r="O1619" s="64">
        <v>210012142</v>
      </c>
      <c r="P1619" s="101" t="s">
        <v>249</v>
      </c>
      <c r="Q1619" s="90">
        <v>1</v>
      </c>
      <c r="X1619" s="65" t="s">
        <v>733</v>
      </c>
      <c r="Y1619" s="65">
        <f>SUMPRODUCT(('[2]Prog 89'!$C$5:$C$10000=A1619)*'[2]Prog 89'!$E$5:$F$10000)</f>
        <v>0</v>
      </c>
      <c r="Z1619" s="65">
        <f>SUMPRODUCT(('[2]Prog 89'!$C$5:$C$10000=A1619)*'[2]Prog 89'!$G$5:$H$10000)</f>
        <v>0</v>
      </c>
    </row>
    <row r="1620" spans="1:26" ht="12.75" customHeight="1" x14ac:dyDescent="0.25">
      <c r="A1620" s="64">
        <v>21505</v>
      </c>
      <c r="B1620" s="81">
        <f>VLOOKUP(A1620,'[2]Pop commune'!$A$4:$G$3833,7,FALSE)</f>
        <v>264.7026887713223</v>
      </c>
      <c r="C1620" s="82">
        <f>VLOOKUP(A1620,'[2]Pop commune'!$A$4:$H$3833,5,FALSE)</f>
        <v>132.82635550554116</v>
      </c>
      <c r="D1620" s="83">
        <f t="shared" si="51"/>
        <v>131.87633326578114</v>
      </c>
      <c r="E1620" s="83">
        <f>VLOOKUP(A1620,'[2]Pop commune'!$A$4:$G$3833,6,FALSE)</f>
        <v>131.87633326578114</v>
      </c>
      <c r="F1620" s="83">
        <f t="shared" si="52"/>
        <v>774</v>
      </c>
      <c r="G1620" s="83">
        <f>VLOOKUP(A1620,'[2]Pop commune'!$A$4:$G$3833,4,FALSE)</f>
        <v>774</v>
      </c>
      <c r="H1620" s="64">
        <v>21</v>
      </c>
      <c r="I1620" s="125">
        <v>210986964</v>
      </c>
      <c r="J1620" s="65" t="s">
        <v>2418</v>
      </c>
      <c r="K1620" s="121"/>
      <c r="L1620" s="103" t="s">
        <v>2379</v>
      </c>
      <c r="M1620" s="65" t="s">
        <v>103</v>
      </c>
      <c r="N1620" s="65" t="s">
        <v>662</v>
      </c>
      <c r="O1620" s="64">
        <v>210012142</v>
      </c>
      <c r="P1620" s="101" t="s">
        <v>249</v>
      </c>
      <c r="Q1620" s="90">
        <v>1</v>
      </c>
      <c r="X1620" s="65" t="s">
        <v>733</v>
      </c>
      <c r="Y1620" s="65">
        <f>SUMPRODUCT(('[2]Prog 89'!$C$5:$C$10000=A1620)*'[2]Prog 89'!$E$5:$F$10000)</f>
        <v>0</v>
      </c>
      <c r="Z1620" s="65">
        <f>SUMPRODUCT(('[2]Prog 89'!$C$5:$C$10000=A1620)*'[2]Prog 89'!$G$5:$H$10000)</f>
        <v>0</v>
      </c>
    </row>
    <row r="1621" spans="1:26" ht="12.75" customHeight="1" x14ac:dyDescent="0.25">
      <c r="A1621" s="64">
        <v>21525</v>
      </c>
      <c r="B1621" s="81">
        <f>VLOOKUP(A1621,'[2]Pop commune'!$A$4:$G$3833,7,FALSE)</f>
        <v>338.89325842696633</v>
      </c>
      <c r="C1621" s="82">
        <f>VLOOKUP(A1621,'[2]Pop commune'!$A$4:$H$3833,5,FALSE)</f>
        <v>208.16292134831463</v>
      </c>
      <c r="D1621" s="83">
        <f t="shared" si="51"/>
        <v>130.7303370786517</v>
      </c>
      <c r="E1621" s="83">
        <f>VLOOKUP(A1621,'[2]Pop commune'!$A$4:$G$3833,6,FALSE)</f>
        <v>130.7303370786517</v>
      </c>
      <c r="F1621" s="83">
        <f t="shared" si="52"/>
        <v>895</v>
      </c>
      <c r="G1621" s="83">
        <f>VLOOKUP(A1621,'[2]Pop commune'!$A$4:$G$3833,4,FALSE)</f>
        <v>895</v>
      </c>
      <c r="H1621" s="64">
        <v>21</v>
      </c>
      <c r="I1621" s="125">
        <v>210986964</v>
      </c>
      <c r="J1621" s="65" t="s">
        <v>2419</v>
      </c>
      <c r="K1621" s="121"/>
      <c r="L1621" s="103" t="s">
        <v>2406</v>
      </c>
      <c r="M1621" s="65" t="s">
        <v>103</v>
      </c>
      <c r="N1621" s="65" t="s">
        <v>662</v>
      </c>
      <c r="O1621" s="64">
        <v>210012142</v>
      </c>
      <c r="P1621" s="101" t="s">
        <v>249</v>
      </c>
      <c r="Q1621" s="90">
        <v>1</v>
      </c>
      <c r="X1621" s="65" t="s">
        <v>733</v>
      </c>
      <c r="Y1621" s="65">
        <f>SUMPRODUCT(('[2]Prog 89'!$C$5:$C$10000=A1621)*'[2]Prog 89'!$E$5:$F$10000)</f>
        <v>0</v>
      </c>
      <c r="Z1621" s="65">
        <f>SUMPRODUCT(('[2]Prog 89'!$C$5:$C$10000=A1621)*'[2]Prog 89'!$G$5:$H$10000)</f>
        <v>0</v>
      </c>
    </row>
    <row r="1622" spans="1:26" ht="12.75" customHeight="1" x14ac:dyDescent="0.25">
      <c r="A1622" s="64">
        <v>21531</v>
      </c>
      <c r="B1622" s="81">
        <f>VLOOKUP(A1622,'[2]Pop commune'!$A$4:$G$3833,7,FALSE)</f>
        <v>187.9927410995173</v>
      </c>
      <c r="C1622" s="82">
        <f>VLOOKUP(A1622,'[2]Pop commune'!$A$4:$H$3833,5,FALSE)</f>
        <v>96.000779278945984</v>
      </c>
      <c r="D1622" s="83">
        <f t="shared" si="51"/>
        <v>91.991961820571319</v>
      </c>
      <c r="E1622" s="83">
        <f>VLOOKUP(A1622,'[2]Pop commune'!$A$4:$G$3833,6,FALSE)</f>
        <v>91.991961820571319</v>
      </c>
      <c r="F1622" s="83">
        <f t="shared" si="52"/>
        <v>585.99999999999852</v>
      </c>
      <c r="G1622" s="83">
        <f>VLOOKUP(A1622,'[2]Pop commune'!$A$4:$G$3833,4,FALSE)</f>
        <v>585.99999999999852</v>
      </c>
      <c r="H1622" s="64">
        <v>21</v>
      </c>
      <c r="I1622" s="125">
        <v>210986964</v>
      </c>
      <c r="J1622" s="65" t="s">
        <v>2420</v>
      </c>
      <c r="K1622" s="121"/>
      <c r="L1622" s="103" t="s">
        <v>2406</v>
      </c>
      <c r="M1622" s="65" t="s">
        <v>103</v>
      </c>
      <c r="N1622" s="65" t="s">
        <v>662</v>
      </c>
      <c r="O1622" s="64">
        <v>210012142</v>
      </c>
      <c r="P1622" s="101" t="s">
        <v>249</v>
      </c>
      <c r="Q1622" s="90">
        <v>1</v>
      </c>
      <c r="R1622" s="99"/>
      <c r="X1622" s="65" t="s">
        <v>733</v>
      </c>
      <c r="Y1622" s="65">
        <f>SUMPRODUCT(('[2]Prog 89'!$C$5:$C$10000=A1622)*'[2]Prog 89'!$E$5:$F$10000)</f>
        <v>0</v>
      </c>
      <c r="Z1622" s="65">
        <f>SUMPRODUCT(('[2]Prog 89'!$C$5:$C$10000=A1622)*'[2]Prog 89'!$G$5:$H$10000)</f>
        <v>0</v>
      </c>
    </row>
    <row r="1623" spans="1:26" ht="12.75" customHeight="1" x14ac:dyDescent="0.25">
      <c r="A1623" s="64">
        <v>21538</v>
      </c>
      <c r="B1623" s="81">
        <f>VLOOKUP(A1623,'[2]Pop commune'!$A$4:$G$3833,7,FALSE)</f>
        <v>60.632352941176457</v>
      </c>
      <c r="C1623" s="82">
        <f>VLOOKUP(A1623,'[2]Pop commune'!$A$4:$H$3833,5,FALSE)</f>
        <v>32.272058823529406</v>
      </c>
      <c r="D1623" s="83">
        <f t="shared" si="51"/>
        <v>28.360294117647051</v>
      </c>
      <c r="E1623" s="83">
        <f>VLOOKUP(A1623,'[2]Pop commune'!$A$4:$G$3833,6,FALSE)</f>
        <v>28.360294117647051</v>
      </c>
      <c r="F1623" s="83">
        <f t="shared" si="52"/>
        <v>133</v>
      </c>
      <c r="G1623" s="83">
        <f>VLOOKUP(A1623,'[2]Pop commune'!$A$4:$G$3833,4,FALSE)</f>
        <v>133</v>
      </c>
      <c r="H1623" s="64">
        <v>21</v>
      </c>
      <c r="I1623" s="125">
        <v>210986964</v>
      </c>
      <c r="J1623" s="65" t="s">
        <v>2421</v>
      </c>
      <c r="K1623" s="121"/>
      <c r="L1623" s="103" t="s">
        <v>2406</v>
      </c>
      <c r="M1623" s="65" t="s">
        <v>103</v>
      </c>
      <c r="N1623" s="65" t="s">
        <v>662</v>
      </c>
      <c r="O1623" s="64">
        <v>210012142</v>
      </c>
      <c r="P1623" s="101" t="s">
        <v>249</v>
      </c>
      <c r="Q1623" s="90">
        <v>1</v>
      </c>
      <c r="X1623" s="65" t="s">
        <v>733</v>
      </c>
      <c r="Y1623" s="65">
        <f>SUMPRODUCT(('[2]Prog 89'!$C$5:$C$10000=A1623)*'[2]Prog 89'!$E$5:$F$10000)</f>
        <v>0</v>
      </c>
      <c r="Z1623" s="65">
        <f>SUMPRODUCT(('[2]Prog 89'!$C$5:$C$10000=A1623)*'[2]Prog 89'!$G$5:$H$10000)</f>
        <v>0</v>
      </c>
    </row>
    <row r="1624" spans="1:26" ht="12.75" customHeight="1" x14ac:dyDescent="0.25">
      <c r="A1624" s="64">
        <v>21546</v>
      </c>
      <c r="B1624" s="81">
        <f>VLOOKUP(A1624,'[2]Pop commune'!$A$4:$G$3833,7,FALSE)</f>
        <v>60.148837209302329</v>
      </c>
      <c r="C1624" s="82">
        <f>VLOOKUP(A1624,'[2]Pop commune'!$A$4:$H$3833,5,FALSE)</f>
        <v>40.42790697674419</v>
      </c>
      <c r="D1624" s="83">
        <f t="shared" si="51"/>
        <v>19.720930232558139</v>
      </c>
      <c r="E1624" s="83">
        <f>VLOOKUP(A1624,'[2]Pop commune'!$A$4:$G$3833,6,FALSE)</f>
        <v>19.720930232558139</v>
      </c>
      <c r="F1624" s="83">
        <f t="shared" si="52"/>
        <v>212</v>
      </c>
      <c r="G1624" s="83">
        <f>VLOOKUP(A1624,'[2]Pop commune'!$A$4:$G$3833,4,FALSE)</f>
        <v>212</v>
      </c>
      <c r="H1624" s="64">
        <v>21</v>
      </c>
      <c r="I1624" s="125">
        <v>210986964</v>
      </c>
      <c r="J1624" s="65" t="s">
        <v>2304</v>
      </c>
      <c r="K1624" s="121"/>
      <c r="L1624" s="103" t="s">
        <v>2406</v>
      </c>
      <c r="M1624" s="65" t="s">
        <v>103</v>
      </c>
      <c r="N1624" s="65" t="s">
        <v>662</v>
      </c>
      <c r="O1624" s="64">
        <v>210012142</v>
      </c>
      <c r="P1624" s="101" t="s">
        <v>249</v>
      </c>
      <c r="Q1624" s="90">
        <v>1</v>
      </c>
      <c r="X1624" s="65" t="s">
        <v>733</v>
      </c>
      <c r="Y1624" s="65">
        <f>SUMPRODUCT(('[2]Prog 89'!$C$5:$C$10000=A1624)*'[2]Prog 89'!$E$5:$F$10000)</f>
        <v>0</v>
      </c>
      <c r="Z1624" s="65">
        <f>SUMPRODUCT(('[2]Prog 89'!$C$5:$C$10000=A1624)*'[2]Prog 89'!$G$5:$H$10000)</f>
        <v>0</v>
      </c>
    </row>
    <row r="1625" spans="1:26" ht="12.75" customHeight="1" x14ac:dyDescent="0.25">
      <c r="A1625" s="64">
        <v>21548</v>
      </c>
      <c r="B1625" s="81">
        <f>VLOOKUP(A1625,'[2]Pop commune'!$A$4:$G$3833,7,FALSE)</f>
        <v>76.072289156626539</v>
      </c>
      <c r="C1625" s="82">
        <f>VLOOKUP(A1625,'[2]Pop commune'!$A$4:$H$3833,5,FALSE)</f>
        <v>39.518072289156642</v>
      </c>
      <c r="D1625" s="83">
        <f t="shared" si="51"/>
        <v>36.55421686746989</v>
      </c>
      <c r="E1625" s="83">
        <f>VLOOKUP(A1625,'[2]Pop commune'!$A$4:$G$3833,6,FALSE)</f>
        <v>36.55421686746989</v>
      </c>
      <c r="F1625" s="83">
        <f t="shared" si="52"/>
        <v>164</v>
      </c>
      <c r="G1625" s="83">
        <f>VLOOKUP(A1625,'[2]Pop commune'!$A$4:$G$3833,4,FALSE)</f>
        <v>164</v>
      </c>
      <c r="H1625" s="64">
        <v>21</v>
      </c>
      <c r="I1625" s="125">
        <v>210986964</v>
      </c>
      <c r="J1625" s="65" t="s">
        <v>2422</v>
      </c>
      <c r="K1625" s="121"/>
      <c r="L1625" s="103" t="s">
        <v>2406</v>
      </c>
      <c r="M1625" s="65" t="s">
        <v>103</v>
      </c>
      <c r="N1625" s="65" t="s">
        <v>662</v>
      </c>
      <c r="O1625" s="64">
        <v>210012142</v>
      </c>
      <c r="P1625" s="101" t="s">
        <v>249</v>
      </c>
      <c r="Q1625" s="90">
        <v>1</v>
      </c>
      <c r="X1625" s="65" t="s">
        <v>733</v>
      </c>
      <c r="Y1625" s="65">
        <f>SUMPRODUCT(('[2]Prog 89'!$C$5:$C$10000=A1625)*'[2]Prog 89'!$E$5:$F$10000)</f>
        <v>0</v>
      </c>
      <c r="Z1625" s="65">
        <f>SUMPRODUCT(('[2]Prog 89'!$C$5:$C$10000=A1625)*'[2]Prog 89'!$G$5:$H$10000)</f>
        <v>0</v>
      </c>
    </row>
    <row r="1626" spans="1:26" ht="12.75" customHeight="1" x14ac:dyDescent="0.25">
      <c r="A1626" s="64">
        <v>21608</v>
      </c>
      <c r="B1626" s="81">
        <f>VLOOKUP(A1626,'[2]Pop commune'!$A$4:$G$3833,7,FALSE)</f>
        <v>39.217391304347828</v>
      </c>
      <c r="C1626" s="82">
        <f>VLOOKUP(A1626,'[2]Pop commune'!$A$4:$H$3833,5,FALSE)</f>
        <v>22</v>
      </c>
      <c r="D1626" s="83">
        <f t="shared" si="51"/>
        <v>17.217391304347831</v>
      </c>
      <c r="E1626" s="83">
        <f>VLOOKUP(A1626,'[2]Pop commune'!$A$4:$G$3833,6,FALSE)</f>
        <v>17.217391304347831</v>
      </c>
      <c r="F1626" s="83">
        <f t="shared" si="52"/>
        <v>110</v>
      </c>
      <c r="G1626" s="83">
        <f>VLOOKUP(A1626,'[2]Pop commune'!$A$4:$G$3833,4,FALSE)</f>
        <v>110</v>
      </c>
      <c r="H1626" s="64">
        <v>21</v>
      </c>
      <c r="I1626" s="125">
        <v>210986964</v>
      </c>
      <c r="J1626" s="65" t="s">
        <v>2423</v>
      </c>
      <c r="K1626" s="121"/>
      <c r="L1626" s="73" t="s">
        <v>2406</v>
      </c>
      <c r="M1626" s="65" t="s">
        <v>103</v>
      </c>
      <c r="N1626" s="65" t="s">
        <v>662</v>
      </c>
      <c r="O1626" s="64">
        <v>210012142</v>
      </c>
      <c r="P1626" s="101" t="s">
        <v>249</v>
      </c>
      <c r="Q1626" s="90">
        <v>1</v>
      </c>
      <c r="X1626" s="65" t="s">
        <v>733</v>
      </c>
      <c r="Y1626" s="65">
        <f>SUMPRODUCT(('[2]Prog 89'!$C$5:$C$10000=A1626)*'[2]Prog 89'!$E$5:$F$10000)</f>
        <v>0</v>
      </c>
      <c r="Z1626" s="65">
        <f>SUMPRODUCT(('[2]Prog 89'!$C$5:$C$10000=A1626)*'[2]Prog 89'!$G$5:$H$10000)</f>
        <v>0</v>
      </c>
    </row>
    <row r="1627" spans="1:26" ht="12.75" customHeight="1" x14ac:dyDescent="0.25">
      <c r="A1627" s="64">
        <v>21629</v>
      </c>
      <c r="B1627" s="81">
        <f>VLOOKUP(A1627,'[2]Pop commune'!$A$4:$G$3833,7,FALSE)</f>
        <v>84</v>
      </c>
      <c r="C1627" s="82">
        <f>VLOOKUP(A1627,'[2]Pop commune'!$A$4:$H$3833,5,FALSE)</f>
        <v>50</v>
      </c>
      <c r="D1627" s="83">
        <f t="shared" si="51"/>
        <v>34</v>
      </c>
      <c r="E1627" s="83">
        <f>VLOOKUP(A1627,'[2]Pop commune'!$A$4:$G$3833,6,FALSE)</f>
        <v>34</v>
      </c>
      <c r="F1627" s="83">
        <f t="shared" si="52"/>
        <v>319</v>
      </c>
      <c r="G1627" s="83">
        <f>VLOOKUP(A1627,'[2]Pop commune'!$A$4:$G$3833,4,FALSE)</f>
        <v>319</v>
      </c>
      <c r="H1627" s="64">
        <v>21</v>
      </c>
      <c r="I1627" s="125">
        <v>210986964</v>
      </c>
      <c r="J1627" s="65" t="s">
        <v>2424</v>
      </c>
      <c r="K1627" s="121"/>
      <c r="L1627" s="73" t="s">
        <v>2406</v>
      </c>
      <c r="M1627" s="65" t="s">
        <v>103</v>
      </c>
      <c r="N1627" s="65" t="s">
        <v>662</v>
      </c>
      <c r="O1627" s="64">
        <v>210012142</v>
      </c>
      <c r="P1627" s="101" t="s">
        <v>249</v>
      </c>
      <c r="Q1627" s="90">
        <v>1</v>
      </c>
      <c r="X1627" s="65" t="s">
        <v>733</v>
      </c>
      <c r="Y1627" s="65">
        <f>SUMPRODUCT(('[2]Prog 89'!$C$5:$C$10000=A1627)*'[2]Prog 89'!$E$5:$F$10000)</f>
        <v>0</v>
      </c>
      <c r="Z1627" s="65">
        <f>SUMPRODUCT(('[2]Prog 89'!$C$5:$C$10000=A1627)*'[2]Prog 89'!$G$5:$H$10000)</f>
        <v>0</v>
      </c>
    </row>
    <row r="1628" spans="1:26" ht="12.75" customHeight="1" x14ac:dyDescent="0.25">
      <c r="A1628" s="64">
        <v>21687</v>
      </c>
      <c r="B1628" s="81">
        <f>VLOOKUP(A1628,'[2]Pop commune'!$A$4:$G$3833,7,FALSE)</f>
        <v>61.20512820512819</v>
      </c>
      <c r="C1628" s="82">
        <f>VLOOKUP(A1628,'[2]Pop commune'!$A$4:$H$3833,5,FALSE)</f>
        <v>32.576923076923073</v>
      </c>
      <c r="D1628" s="83">
        <f t="shared" si="51"/>
        <v>28.628205128205121</v>
      </c>
      <c r="E1628" s="83">
        <f>VLOOKUP(A1628,'[2]Pop commune'!$A$4:$G$3833,6,FALSE)</f>
        <v>28.628205128205121</v>
      </c>
      <c r="F1628" s="83">
        <f t="shared" si="52"/>
        <v>154</v>
      </c>
      <c r="G1628" s="83">
        <f>VLOOKUP(A1628,'[2]Pop commune'!$A$4:$G$3833,4,FALSE)</f>
        <v>154</v>
      </c>
      <c r="H1628" s="64">
        <v>21</v>
      </c>
      <c r="I1628" s="125">
        <v>210986964</v>
      </c>
      <c r="J1628" s="65" t="s">
        <v>2425</v>
      </c>
      <c r="K1628" s="121"/>
      <c r="L1628" s="73" t="s">
        <v>2406</v>
      </c>
      <c r="M1628" s="65" t="s">
        <v>103</v>
      </c>
      <c r="N1628" s="65" t="s">
        <v>662</v>
      </c>
      <c r="O1628" s="64">
        <v>210012142</v>
      </c>
      <c r="P1628" s="101" t="s">
        <v>249</v>
      </c>
      <c r="Q1628" s="90">
        <v>1</v>
      </c>
      <c r="X1628" s="65" t="s">
        <v>733</v>
      </c>
      <c r="Y1628" s="65">
        <f>SUMPRODUCT(('[2]Prog 89'!$C$5:$C$10000=A1628)*'[2]Prog 89'!$E$5:$F$10000)</f>
        <v>0</v>
      </c>
      <c r="Z1628" s="65">
        <f>SUMPRODUCT(('[2]Prog 89'!$C$5:$C$10000=A1628)*'[2]Prog 89'!$G$5:$H$10000)</f>
        <v>0</v>
      </c>
    </row>
    <row r="1629" spans="1:26" ht="12.75" customHeight="1" x14ac:dyDescent="0.25">
      <c r="A1629" s="64">
        <v>21040</v>
      </c>
      <c r="B1629" s="81">
        <f>VLOOKUP(A1629,'[2]Pop commune'!$A$4:$G$3833,7,FALSE)</f>
        <v>22.556962025316402</v>
      </c>
      <c r="C1629" s="82">
        <f>VLOOKUP(A1629,'[2]Pop commune'!$A$4:$H$3833,5,FALSE)</f>
        <v>10.253164556962</v>
      </c>
      <c r="D1629" s="83">
        <f t="shared" si="51"/>
        <v>12.3037974683544</v>
      </c>
      <c r="E1629" s="83">
        <f>VLOOKUP(A1629,'[2]Pop commune'!$A$4:$G$3833,6,FALSE)</f>
        <v>12.3037974683544</v>
      </c>
      <c r="F1629" s="83">
        <f t="shared" si="52"/>
        <v>80.999999999999801</v>
      </c>
      <c r="G1629" s="83">
        <f>VLOOKUP(A1629,'[2]Pop commune'!$A$4:$G$3833,4,FALSE)</f>
        <v>80.999999999999801</v>
      </c>
      <c r="H1629" s="64">
        <v>21</v>
      </c>
      <c r="I1629" s="125">
        <v>210004859</v>
      </c>
      <c r="J1629" s="65" t="s">
        <v>2426</v>
      </c>
      <c r="K1629" s="121"/>
      <c r="L1629" s="103" t="s">
        <v>2375</v>
      </c>
      <c r="M1629" s="65" t="s">
        <v>101</v>
      </c>
      <c r="N1629" s="65" t="s">
        <v>662</v>
      </c>
      <c r="O1629" s="64">
        <v>210012142</v>
      </c>
      <c r="P1629" s="101" t="s">
        <v>249</v>
      </c>
      <c r="Q1629" s="90">
        <v>1</v>
      </c>
      <c r="X1629" s="65" t="s">
        <v>671</v>
      </c>
      <c r="Y1629" s="65">
        <f>SUMPRODUCT(('[2]Prog 89'!$C$5:$C$10000=A1629)*'[2]Prog 89'!$E$5:$F$10000)</f>
        <v>0</v>
      </c>
      <c r="Z1629" s="65">
        <f>SUMPRODUCT(('[2]Prog 89'!$C$5:$C$10000=A1629)*'[2]Prog 89'!$G$5:$H$10000)</f>
        <v>0</v>
      </c>
    </row>
    <row r="1630" spans="1:26" ht="12.75" customHeight="1" x14ac:dyDescent="0.25">
      <c r="A1630" s="64">
        <v>21069</v>
      </c>
      <c r="B1630" s="81">
        <f>VLOOKUP(A1630,'[2]Pop commune'!$A$4:$G$3833,7,FALSE)</f>
        <v>29</v>
      </c>
      <c r="C1630" s="82">
        <f>VLOOKUP(A1630,'[2]Pop commune'!$A$4:$H$3833,5,FALSE)</f>
        <v>16</v>
      </c>
      <c r="D1630" s="83">
        <f t="shared" si="51"/>
        <v>13</v>
      </c>
      <c r="E1630" s="83">
        <f>VLOOKUP(A1630,'[2]Pop commune'!$A$4:$G$3833,6,FALSE)</f>
        <v>13</v>
      </c>
      <c r="F1630" s="83">
        <f t="shared" si="52"/>
        <v>121</v>
      </c>
      <c r="G1630" s="83">
        <f>VLOOKUP(A1630,'[2]Pop commune'!$A$4:$G$3833,4,FALSE)</f>
        <v>121</v>
      </c>
      <c r="H1630" s="64">
        <v>21</v>
      </c>
      <c r="I1630" s="125">
        <v>210004859</v>
      </c>
      <c r="J1630" s="65" t="s">
        <v>2427</v>
      </c>
      <c r="K1630" s="121"/>
      <c r="L1630" s="103" t="s">
        <v>2375</v>
      </c>
      <c r="M1630" s="65" t="s">
        <v>101</v>
      </c>
      <c r="N1630" s="65" t="s">
        <v>662</v>
      </c>
      <c r="O1630" s="64">
        <v>210012142</v>
      </c>
      <c r="P1630" s="101" t="s">
        <v>249</v>
      </c>
      <c r="Q1630" s="90">
        <v>1</v>
      </c>
      <c r="X1630" s="65" t="s">
        <v>671</v>
      </c>
      <c r="Y1630" s="65">
        <f>SUMPRODUCT(('[2]Prog 89'!$C$5:$C$10000=A1630)*'[2]Prog 89'!$E$5:$F$10000)</f>
        <v>0</v>
      </c>
      <c r="Z1630" s="65">
        <f>SUMPRODUCT(('[2]Prog 89'!$C$5:$C$10000=A1630)*'[2]Prog 89'!$G$5:$H$10000)</f>
        <v>0</v>
      </c>
    </row>
    <row r="1631" spans="1:26" ht="12.75" customHeight="1" x14ac:dyDescent="0.25">
      <c r="A1631" s="64">
        <v>21097</v>
      </c>
      <c r="B1631" s="81">
        <f>VLOOKUP(A1631,'[2]Pop commune'!$A$4:$G$3833,7,FALSE)</f>
        <v>7.741935483870968</v>
      </c>
      <c r="C1631" s="82">
        <f>VLOOKUP(A1631,'[2]Pop commune'!$A$4:$H$3833,5,FALSE)</f>
        <v>5.806451612903226</v>
      </c>
      <c r="D1631" s="83">
        <f t="shared" si="51"/>
        <v>1.935483870967742</v>
      </c>
      <c r="E1631" s="83">
        <f>VLOOKUP(A1631,'[2]Pop commune'!$A$4:$G$3833,6,FALSE)</f>
        <v>1.935483870967742</v>
      </c>
      <c r="F1631" s="83">
        <f t="shared" si="52"/>
        <v>30</v>
      </c>
      <c r="G1631" s="83">
        <f>VLOOKUP(A1631,'[2]Pop commune'!$A$4:$G$3833,4,FALSE)</f>
        <v>30</v>
      </c>
      <c r="H1631" s="64">
        <v>21</v>
      </c>
      <c r="I1631" s="125">
        <v>210004859</v>
      </c>
      <c r="J1631" s="65" t="s">
        <v>2428</v>
      </c>
      <c r="K1631" s="121"/>
      <c r="L1631" s="103" t="s">
        <v>2375</v>
      </c>
      <c r="M1631" s="65" t="s">
        <v>101</v>
      </c>
      <c r="N1631" s="65" t="s">
        <v>662</v>
      </c>
      <c r="O1631" s="64">
        <v>210012142</v>
      </c>
      <c r="P1631" s="101" t="s">
        <v>249</v>
      </c>
      <c r="Q1631" s="90">
        <v>1</v>
      </c>
      <c r="X1631" s="65" t="s">
        <v>671</v>
      </c>
      <c r="Y1631" s="65">
        <f>SUMPRODUCT(('[2]Prog 89'!$C$5:$C$10000=A1631)*'[2]Prog 89'!$E$5:$F$10000)</f>
        <v>0</v>
      </c>
      <c r="Z1631" s="65">
        <f>SUMPRODUCT(('[2]Prog 89'!$C$5:$C$10000=A1631)*'[2]Prog 89'!$G$5:$H$10000)</f>
        <v>0</v>
      </c>
    </row>
    <row r="1632" spans="1:26" ht="12.75" customHeight="1" x14ac:dyDescent="0.25">
      <c r="A1632" s="64">
        <v>21100</v>
      </c>
      <c r="B1632" s="81">
        <f>VLOOKUP(A1632,'[2]Pop commune'!$A$4:$G$3833,7,FALSE)</f>
        <v>9.696969696969699</v>
      </c>
      <c r="C1632" s="82">
        <f>VLOOKUP(A1632,'[2]Pop commune'!$A$4:$H$3833,5,FALSE)</f>
        <v>6.7878787878787898</v>
      </c>
      <c r="D1632" s="83">
        <f t="shared" si="51"/>
        <v>2.9090909090909101</v>
      </c>
      <c r="E1632" s="83">
        <f>VLOOKUP(A1632,'[2]Pop commune'!$A$4:$G$3833,6,FALSE)</f>
        <v>2.9090909090909101</v>
      </c>
      <c r="F1632" s="83">
        <f t="shared" si="52"/>
        <v>32</v>
      </c>
      <c r="G1632" s="83">
        <f>VLOOKUP(A1632,'[2]Pop commune'!$A$4:$G$3833,4,FALSE)</f>
        <v>32</v>
      </c>
      <c r="H1632" s="64">
        <v>21</v>
      </c>
      <c r="I1632" s="125">
        <v>210004859</v>
      </c>
      <c r="J1632" s="65" t="s">
        <v>2429</v>
      </c>
      <c r="K1632" s="121"/>
      <c r="L1632" s="103" t="s">
        <v>2375</v>
      </c>
      <c r="M1632" s="65" t="s">
        <v>101</v>
      </c>
      <c r="N1632" s="65" t="s">
        <v>662</v>
      </c>
      <c r="O1632" s="64">
        <v>210012142</v>
      </c>
      <c r="P1632" s="101" t="s">
        <v>249</v>
      </c>
      <c r="Q1632" s="90">
        <v>1</v>
      </c>
      <c r="X1632" s="65" t="s">
        <v>671</v>
      </c>
      <c r="Y1632" s="65">
        <f>SUMPRODUCT(('[2]Prog 89'!$C$5:$C$10000=A1632)*'[2]Prog 89'!$E$5:$F$10000)</f>
        <v>0</v>
      </c>
      <c r="Z1632" s="65">
        <f>SUMPRODUCT(('[2]Prog 89'!$C$5:$C$10000=A1632)*'[2]Prog 89'!$G$5:$H$10000)</f>
        <v>0</v>
      </c>
    </row>
    <row r="1633" spans="1:26" ht="12.75" customHeight="1" x14ac:dyDescent="0.25">
      <c r="A1633" s="64">
        <v>21141</v>
      </c>
      <c r="B1633" s="81">
        <f>VLOOKUP(A1633,'[2]Pop commune'!$A$4:$G$3833,7,FALSE)</f>
        <v>9</v>
      </c>
      <c r="C1633" s="82">
        <f>VLOOKUP(A1633,'[2]Pop commune'!$A$4:$H$3833,5,FALSE)</f>
        <v>8</v>
      </c>
      <c r="D1633" s="83">
        <f t="shared" si="51"/>
        <v>1</v>
      </c>
      <c r="E1633" s="83">
        <f>VLOOKUP(A1633,'[2]Pop commune'!$A$4:$G$3833,6,FALSE)</f>
        <v>1</v>
      </c>
      <c r="F1633" s="83">
        <f t="shared" si="52"/>
        <v>32</v>
      </c>
      <c r="G1633" s="83">
        <f>VLOOKUP(A1633,'[2]Pop commune'!$A$4:$G$3833,4,FALSE)</f>
        <v>32</v>
      </c>
      <c r="H1633" s="64">
        <v>21</v>
      </c>
      <c r="I1633" s="125">
        <v>210004859</v>
      </c>
      <c r="J1633" s="65" t="s">
        <v>2430</v>
      </c>
      <c r="K1633" s="121"/>
      <c r="L1633" s="103" t="s">
        <v>2375</v>
      </c>
      <c r="M1633" s="65" t="s">
        <v>101</v>
      </c>
      <c r="N1633" s="65" t="s">
        <v>662</v>
      </c>
      <c r="O1633" s="64">
        <v>210012142</v>
      </c>
      <c r="P1633" s="101" t="s">
        <v>249</v>
      </c>
      <c r="Q1633" s="90">
        <v>1</v>
      </c>
      <c r="S1633" s="97"/>
      <c r="T1633" s="97"/>
      <c r="U1633" s="97"/>
      <c r="X1633" s="65" t="s">
        <v>671</v>
      </c>
      <c r="Y1633" s="65">
        <f>SUMPRODUCT(('[2]Prog 89'!$C$5:$C$10000=A1633)*'[2]Prog 89'!$E$5:$F$10000)</f>
        <v>0</v>
      </c>
      <c r="Z1633" s="65">
        <f>SUMPRODUCT(('[2]Prog 89'!$C$5:$C$10000=A1633)*'[2]Prog 89'!$G$5:$H$10000)</f>
        <v>0</v>
      </c>
    </row>
    <row r="1634" spans="1:26" ht="12.75" customHeight="1" x14ac:dyDescent="0.25">
      <c r="A1634" s="64">
        <v>21147</v>
      </c>
      <c r="B1634" s="81">
        <f>VLOOKUP(A1634,'[2]Pop commune'!$A$4:$G$3833,7,FALSE)</f>
        <v>18.441176470588243</v>
      </c>
      <c r="C1634" s="82">
        <f>VLOOKUP(A1634,'[2]Pop commune'!$A$4:$H$3833,5,FALSE)</f>
        <v>12.617647058823534</v>
      </c>
      <c r="D1634" s="83">
        <f t="shared" si="51"/>
        <v>5.8235294117647083</v>
      </c>
      <c r="E1634" s="83">
        <f>VLOOKUP(A1634,'[2]Pop commune'!$A$4:$G$3833,6,FALSE)</f>
        <v>5.8235294117647083</v>
      </c>
      <c r="F1634" s="83">
        <f t="shared" si="52"/>
        <v>33</v>
      </c>
      <c r="G1634" s="83">
        <f>VLOOKUP(A1634,'[2]Pop commune'!$A$4:$G$3833,4,FALSE)</f>
        <v>33</v>
      </c>
      <c r="H1634" s="64">
        <v>21</v>
      </c>
      <c r="I1634" s="125">
        <v>210004859</v>
      </c>
      <c r="J1634" s="65" t="s">
        <v>1645</v>
      </c>
      <c r="K1634" s="121"/>
      <c r="L1634" s="73" t="s">
        <v>2375</v>
      </c>
      <c r="M1634" s="65" t="s">
        <v>101</v>
      </c>
      <c r="N1634" s="65" t="s">
        <v>662</v>
      </c>
      <c r="O1634" s="64">
        <v>210012142</v>
      </c>
      <c r="P1634" s="101" t="s">
        <v>249</v>
      </c>
      <c r="Q1634" s="90">
        <v>1</v>
      </c>
      <c r="X1634" s="65" t="s">
        <v>671</v>
      </c>
      <c r="Y1634" s="65">
        <f>SUMPRODUCT(('[2]Prog 89'!$C$5:$C$10000=A1634)*'[2]Prog 89'!$E$5:$F$10000)</f>
        <v>0</v>
      </c>
      <c r="Z1634" s="65">
        <f>SUMPRODUCT(('[2]Prog 89'!$C$5:$C$10000=A1634)*'[2]Prog 89'!$G$5:$H$10000)</f>
        <v>0</v>
      </c>
    </row>
    <row r="1635" spans="1:26" ht="12.75" customHeight="1" x14ac:dyDescent="0.25">
      <c r="A1635" s="64">
        <v>21168</v>
      </c>
      <c r="B1635" s="81">
        <f>VLOOKUP(A1635,'[2]Pop commune'!$A$4:$G$3833,7,FALSE)</f>
        <v>22.826086956521728</v>
      </c>
      <c r="C1635" s="82">
        <f>VLOOKUP(A1635,'[2]Pop commune'!$A$4:$H$3833,5,FALSE)</f>
        <v>11.95652173913043</v>
      </c>
      <c r="D1635" s="83">
        <f t="shared" si="51"/>
        <v>10.869565217391299</v>
      </c>
      <c r="E1635" s="83">
        <f>VLOOKUP(A1635,'[2]Pop commune'!$A$4:$G$3833,6,FALSE)</f>
        <v>10.869565217391299</v>
      </c>
      <c r="F1635" s="83">
        <f t="shared" si="52"/>
        <v>50</v>
      </c>
      <c r="G1635" s="83">
        <f>VLOOKUP(A1635,'[2]Pop commune'!$A$4:$G$3833,4,FALSE)</f>
        <v>50</v>
      </c>
      <c r="H1635" s="64">
        <v>21</v>
      </c>
      <c r="I1635" s="125">
        <v>210004859</v>
      </c>
      <c r="J1635" s="65" t="s">
        <v>2431</v>
      </c>
      <c r="K1635" s="121"/>
      <c r="L1635" s="103" t="s">
        <v>2375</v>
      </c>
      <c r="M1635" s="65" t="s">
        <v>101</v>
      </c>
      <c r="N1635" s="65" t="s">
        <v>662</v>
      </c>
      <c r="O1635" s="64">
        <v>210012142</v>
      </c>
      <c r="P1635" s="101" t="s">
        <v>249</v>
      </c>
      <c r="Q1635" s="90">
        <v>1</v>
      </c>
      <c r="X1635" s="65" t="s">
        <v>671</v>
      </c>
      <c r="Y1635" s="65">
        <f>SUMPRODUCT(('[2]Prog 89'!$C$5:$C$10000=A1635)*'[2]Prog 89'!$E$5:$F$10000)</f>
        <v>0</v>
      </c>
      <c r="Z1635" s="65">
        <f>SUMPRODUCT(('[2]Prog 89'!$C$5:$C$10000=A1635)*'[2]Prog 89'!$G$5:$H$10000)</f>
        <v>0</v>
      </c>
    </row>
    <row r="1636" spans="1:26" ht="12.75" customHeight="1" x14ac:dyDescent="0.25">
      <c r="A1636" s="64">
        <v>21224</v>
      </c>
      <c r="B1636" s="81">
        <f>VLOOKUP(A1636,'[2]Pop commune'!$A$4:$G$3833,7,FALSE)</f>
        <v>28.345679012345801</v>
      </c>
      <c r="C1636" s="82">
        <f>VLOOKUP(A1636,'[2]Pop commune'!$A$4:$H$3833,5,FALSE)</f>
        <v>17.209876543209951</v>
      </c>
      <c r="D1636" s="83">
        <f t="shared" si="51"/>
        <v>11.13580246913585</v>
      </c>
      <c r="E1636" s="83">
        <f>VLOOKUP(A1636,'[2]Pop commune'!$A$4:$G$3833,6,FALSE)</f>
        <v>11.13580246913585</v>
      </c>
      <c r="F1636" s="83">
        <f t="shared" si="52"/>
        <v>82.000000000000355</v>
      </c>
      <c r="G1636" s="83">
        <f>VLOOKUP(A1636,'[2]Pop commune'!$A$4:$G$3833,4,FALSE)</f>
        <v>82.000000000000355</v>
      </c>
      <c r="H1636" s="64">
        <v>21</v>
      </c>
      <c r="I1636" s="125">
        <v>210004859</v>
      </c>
      <c r="J1636" s="65" t="s">
        <v>2432</v>
      </c>
      <c r="K1636" s="121"/>
      <c r="L1636" s="103" t="s">
        <v>2375</v>
      </c>
      <c r="M1636" s="65" t="s">
        <v>101</v>
      </c>
      <c r="N1636" s="65" t="s">
        <v>662</v>
      </c>
      <c r="O1636" s="64">
        <v>210012142</v>
      </c>
      <c r="P1636" s="101" t="s">
        <v>249</v>
      </c>
      <c r="Q1636" s="90">
        <v>1</v>
      </c>
      <c r="X1636" s="65" t="s">
        <v>671</v>
      </c>
      <c r="Y1636" s="65">
        <f>SUMPRODUCT(('[2]Prog 89'!$C$5:$C$10000=A1636)*'[2]Prog 89'!$E$5:$F$10000)</f>
        <v>0</v>
      </c>
      <c r="Z1636" s="65">
        <f>SUMPRODUCT(('[2]Prog 89'!$C$5:$C$10000=A1636)*'[2]Prog 89'!$G$5:$H$10000)</f>
        <v>0</v>
      </c>
    </row>
    <row r="1637" spans="1:26" ht="12.75" customHeight="1" x14ac:dyDescent="0.25">
      <c r="A1637" s="64">
        <v>21298</v>
      </c>
      <c r="B1637" s="81">
        <f>VLOOKUP(A1637,'[2]Pop commune'!$A$4:$G$3833,7,FALSE)</f>
        <v>18.909090909090899</v>
      </c>
      <c r="C1637" s="82">
        <f>VLOOKUP(A1637,'[2]Pop commune'!$A$4:$H$3833,5,FALSE)</f>
        <v>15.12727272727272</v>
      </c>
      <c r="D1637" s="83">
        <f t="shared" si="51"/>
        <v>3.78181818181818</v>
      </c>
      <c r="E1637" s="83">
        <f>VLOOKUP(A1637,'[2]Pop commune'!$A$4:$G$3833,6,FALSE)</f>
        <v>3.78181818181818</v>
      </c>
      <c r="F1637" s="83">
        <f t="shared" si="52"/>
        <v>104</v>
      </c>
      <c r="G1637" s="83">
        <f>VLOOKUP(A1637,'[2]Pop commune'!$A$4:$G$3833,4,FALSE)</f>
        <v>104</v>
      </c>
      <c r="H1637" s="64">
        <v>21</v>
      </c>
      <c r="I1637" s="125">
        <v>210004859</v>
      </c>
      <c r="J1637" s="65" t="s">
        <v>2433</v>
      </c>
      <c r="K1637" s="121"/>
      <c r="L1637" s="103" t="s">
        <v>2375</v>
      </c>
      <c r="M1637" s="65" t="s">
        <v>101</v>
      </c>
      <c r="N1637" s="65" t="s">
        <v>662</v>
      </c>
      <c r="O1637" s="64">
        <v>210012142</v>
      </c>
      <c r="P1637" s="101" t="s">
        <v>249</v>
      </c>
      <c r="Q1637" s="90">
        <v>1</v>
      </c>
      <c r="X1637" s="65" t="s">
        <v>671</v>
      </c>
      <c r="Y1637" s="65">
        <f>SUMPRODUCT(('[2]Prog 89'!$C$5:$C$10000=A1637)*'[2]Prog 89'!$E$5:$F$10000)</f>
        <v>0</v>
      </c>
      <c r="Z1637" s="65">
        <f>SUMPRODUCT(('[2]Prog 89'!$C$5:$C$10000=A1637)*'[2]Prog 89'!$G$5:$H$10000)</f>
        <v>0</v>
      </c>
    </row>
    <row r="1638" spans="1:26" ht="12.75" customHeight="1" x14ac:dyDescent="0.25">
      <c r="A1638" s="64">
        <v>21377</v>
      </c>
      <c r="B1638" s="81">
        <f>VLOOKUP(A1638,'[2]Pop commune'!$A$4:$G$3833,7,FALSE)</f>
        <v>15.553191489361712</v>
      </c>
      <c r="C1638" s="82">
        <f>VLOOKUP(A1638,'[2]Pop commune'!$A$4:$H$3833,5,FALSE)</f>
        <v>12.80851063829788</v>
      </c>
      <c r="D1638" s="83">
        <f t="shared" si="51"/>
        <v>2.7446808510638312</v>
      </c>
      <c r="E1638" s="83">
        <f>VLOOKUP(A1638,'[2]Pop commune'!$A$4:$G$3833,6,FALSE)</f>
        <v>2.7446808510638312</v>
      </c>
      <c r="F1638" s="83">
        <f t="shared" si="52"/>
        <v>43</v>
      </c>
      <c r="G1638" s="83">
        <f>VLOOKUP(A1638,'[2]Pop commune'!$A$4:$G$3833,4,FALSE)</f>
        <v>43</v>
      </c>
      <c r="H1638" s="64">
        <v>21</v>
      </c>
      <c r="I1638" s="125">
        <v>210004859</v>
      </c>
      <c r="J1638" s="65" t="s">
        <v>2434</v>
      </c>
      <c r="K1638" s="121"/>
      <c r="L1638" s="103" t="s">
        <v>2375</v>
      </c>
      <c r="M1638" s="65" t="s">
        <v>101</v>
      </c>
      <c r="N1638" s="65" t="s">
        <v>662</v>
      </c>
      <c r="O1638" s="64">
        <v>210012142</v>
      </c>
      <c r="P1638" s="101" t="s">
        <v>249</v>
      </c>
      <c r="Q1638" s="90">
        <v>1</v>
      </c>
      <c r="X1638" s="65" t="s">
        <v>671</v>
      </c>
      <c r="Y1638" s="65">
        <f>SUMPRODUCT(('[2]Prog 89'!$C$5:$C$10000=A1638)*'[2]Prog 89'!$E$5:$F$10000)</f>
        <v>0</v>
      </c>
      <c r="Z1638" s="65">
        <f>SUMPRODUCT(('[2]Prog 89'!$C$5:$C$10000=A1638)*'[2]Prog 89'!$G$5:$H$10000)</f>
        <v>0</v>
      </c>
    </row>
    <row r="1639" spans="1:26" ht="12.75" customHeight="1" x14ac:dyDescent="0.25">
      <c r="A1639" s="64">
        <v>21381</v>
      </c>
      <c r="B1639" s="81">
        <f>VLOOKUP(A1639,'[2]Pop commune'!$A$4:$G$3833,7,FALSE)</f>
        <v>30</v>
      </c>
      <c r="C1639" s="82">
        <f>VLOOKUP(A1639,'[2]Pop commune'!$A$4:$H$3833,5,FALSE)</f>
        <v>16</v>
      </c>
      <c r="D1639" s="83">
        <f t="shared" si="51"/>
        <v>14</v>
      </c>
      <c r="E1639" s="83">
        <f>VLOOKUP(A1639,'[2]Pop commune'!$A$4:$G$3833,6,FALSE)</f>
        <v>14</v>
      </c>
      <c r="F1639" s="83">
        <f t="shared" si="52"/>
        <v>108</v>
      </c>
      <c r="G1639" s="83">
        <f>VLOOKUP(A1639,'[2]Pop commune'!$A$4:$G$3833,4,FALSE)</f>
        <v>108</v>
      </c>
      <c r="H1639" s="64">
        <v>21</v>
      </c>
      <c r="I1639" s="125">
        <v>210004859</v>
      </c>
      <c r="J1639" s="65" t="s">
        <v>2435</v>
      </c>
      <c r="K1639" s="121"/>
      <c r="L1639" s="73" t="s">
        <v>2375</v>
      </c>
      <c r="M1639" s="65" t="s">
        <v>101</v>
      </c>
      <c r="N1639" s="65" t="s">
        <v>662</v>
      </c>
      <c r="O1639" s="64">
        <v>210012142</v>
      </c>
      <c r="P1639" s="101" t="s">
        <v>249</v>
      </c>
      <c r="Q1639" s="90">
        <v>1</v>
      </c>
      <c r="X1639" s="65" t="s">
        <v>671</v>
      </c>
      <c r="Y1639" s="65">
        <f>SUMPRODUCT(('[2]Prog 89'!$C$5:$C$10000=A1639)*'[2]Prog 89'!$E$5:$F$10000)</f>
        <v>0</v>
      </c>
      <c r="Z1639" s="65">
        <f>SUMPRODUCT(('[2]Prog 89'!$C$5:$C$10000=A1639)*'[2]Prog 89'!$G$5:$H$10000)</f>
        <v>0</v>
      </c>
    </row>
    <row r="1640" spans="1:26" ht="12.75" customHeight="1" x14ac:dyDescent="0.25">
      <c r="A1640" s="64">
        <v>21395</v>
      </c>
      <c r="B1640" s="81">
        <f>VLOOKUP(A1640,'[2]Pop commune'!$A$4:$G$3833,7,FALSE)</f>
        <v>33.276595744680847</v>
      </c>
      <c r="C1640" s="82">
        <f>VLOOKUP(A1640,'[2]Pop commune'!$A$4:$H$3833,5,FALSE)</f>
        <v>28.38297872340425</v>
      </c>
      <c r="D1640" s="83">
        <f t="shared" si="51"/>
        <v>4.8936170212765946</v>
      </c>
      <c r="E1640" s="83">
        <f>VLOOKUP(A1640,'[2]Pop commune'!$A$4:$G$3833,6,FALSE)</f>
        <v>4.8936170212765946</v>
      </c>
      <c r="F1640" s="83">
        <f t="shared" si="52"/>
        <v>92</v>
      </c>
      <c r="G1640" s="83">
        <f>VLOOKUP(A1640,'[2]Pop commune'!$A$4:$G$3833,4,FALSE)</f>
        <v>92</v>
      </c>
      <c r="H1640" s="64">
        <v>21</v>
      </c>
      <c r="I1640" s="125">
        <v>210004859</v>
      </c>
      <c r="J1640" s="65" t="s">
        <v>2436</v>
      </c>
      <c r="K1640" s="121"/>
      <c r="L1640" s="103" t="s">
        <v>2375</v>
      </c>
      <c r="M1640" s="65" t="s">
        <v>101</v>
      </c>
      <c r="N1640" s="65" t="s">
        <v>662</v>
      </c>
      <c r="O1640" s="64">
        <v>210012142</v>
      </c>
      <c r="P1640" s="101" t="s">
        <v>249</v>
      </c>
      <c r="Q1640" s="90">
        <v>1</v>
      </c>
      <c r="X1640" s="65" t="s">
        <v>671</v>
      </c>
      <c r="Y1640" s="65">
        <f>SUMPRODUCT(('[2]Prog 89'!$C$5:$C$10000=A1640)*'[2]Prog 89'!$E$5:$F$10000)</f>
        <v>0</v>
      </c>
      <c r="Z1640" s="65">
        <f>SUMPRODUCT(('[2]Prog 89'!$C$5:$C$10000=A1640)*'[2]Prog 89'!$G$5:$H$10000)</f>
        <v>0</v>
      </c>
    </row>
    <row r="1641" spans="1:26" ht="12.75" customHeight="1" x14ac:dyDescent="0.25">
      <c r="A1641" s="64">
        <v>21449</v>
      </c>
      <c r="B1641" s="81">
        <f>VLOOKUP(A1641,'[2]Pop commune'!$A$4:$G$3833,7,FALSE)</f>
        <v>70.401015228426473</v>
      </c>
      <c r="C1641" s="82">
        <f>VLOOKUP(A1641,'[2]Pop commune'!$A$4:$H$3833,5,FALSE)</f>
        <v>32.649746192893438</v>
      </c>
      <c r="D1641" s="83">
        <f t="shared" si="51"/>
        <v>37.751269035533042</v>
      </c>
      <c r="E1641" s="83">
        <f>VLOOKUP(A1641,'[2]Pop commune'!$A$4:$G$3833,6,FALSE)</f>
        <v>37.751269035533042</v>
      </c>
      <c r="F1641" s="83">
        <f t="shared" si="52"/>
        <v>201</v>
      </c>
      <c r="G1641" s="83">
        <f>VLOOKUP(A1641,'[2]Pop commune'!$A$4:$G$3833,4,FALSE)</f>
        <v>201</v>
      </c>
      <c r="H1641" s="64">
        <v>21</v>
      </c>
      <c r="I1641" s="125">
        <v>210004859</v>
      </c>
      <c r="J1641" s="65" t="s">
        <v>2437</v>
      </c>
      <c r="K1641" s="121"/>
      <c r="L1641" s="103" t="s">
        <v>2379</v>
      </c>
      <c r="M1641" s="65" t="s">
        <v>101</v>
      </c>
      <c r="N1641" s="65" t="s">
        <v>662</v>
      </c>
      <c r="O1641" s="64">
        <v>210012142</v>
      </c>
      <c r="P1641" s="101" t="s">
        <v>249</v>
      </c>
      <c r="Q1641" s="90">
        <v>1</v>
      </c>
      <c r="X1641" s="65" t="s">
        <v>671</v>
      </c>
      <c r="Y1641" s="65">
        <f>SUMPRODUCT(('[2]Prog 89'!$C$5:$C$10000=A1641)*'[2]Prog 89'!$E$5:$F$10000)</f>
        <v>0</v>
      </c>
      <c r="Z1641" s="65">
        <f>SUMPRODUCT(('[2]Prog 89'!$C$5:$C$10000=A1641)*'[2]Prog 89'!$G$5:$H$10000)</f>
        <v>0</v>
      </c>
    </row>
    <row r="1642" spans="1:26" ht="12.75" customHeight="1" x14ac:dyDescent="0.25">
      <c r="A1642" s="64">
        <v>21457</v>
      </c>
      <c r="B1642" s="81">
        <f>VLOOKUP(A1642,'[2]Pop commune'!$A$4:$G$3833,7,FALSE)</f>
        <v>25.698795180722897</v>
      </c>
      <c r="C1642" s="82">
        <f>VLOOKUP(A1642,'[2]Pop commune'!$A$4:$H$3833,5,FALSE)</f>
        <v>11.421686746987955</v>
      </c>
      <c r="D1642" s="83">
        <f t="shared" si="51"/>
        <v>14.277108433734943</v>
      </c>
      <c r="E1642" s="83">
        <f>VLOOKUP(A1642,'[2]Pop commune'!$A$4:$G$3833,6,FALSE)</f>
        <v>14.277108433734943</v>
      </c>
      <c r="F1642" s="83">
        <f t="shared" si="52"/>
        <v>79</v>
      </c>
      <c r="G1642" s="83">
        <f>VLOOKUP(A1642,'[2]Pop commune'!$A$4:$G$3833,4,FALSE)</f>
        <v>79</v>
      </c>
      <c r="H1642" s="64">
        <v>21</v>
      </c>
      <c r="I1642" s="125">
        <v>210004859</v>
      </c>
      <c r="J1642" s="65" t="s">
        <v>2438</v>
      </c>
      <c r="K1642" s="121"/>
      <c r="L1642" s="73" t="s">
        <v>2379</v>
      </c>
      <c r="M1642" s="65" t="s">
        <v>101</v>
      </c>
      <c r="N1642" s="65" t="s">
        <v>662</v>
      </c>
      <c r="O1642" s="64">
        <v>210012142</v>
      </c>
      <c r="P1642" s="101" t="s">
        <v>249</v>
      </c>
      <c r="Q1642" s="90">
        <v>1</v>
      </c>
      <c r="X1642" s="65" t="s">
        <v>671</v>
      </c>
      <c r="Y1642" s="65">
        <f>SUMPRODUCT(('[2]Prog 89'!$C$5:$C$10000=A1642)*'[2]Prog 89'!$E$5:$F$10000)</f>
        <v>0</v>
      </c>
      <c r="Z1642" s="65">
        <f>SUMPRODUCT(('[2]Prog 89'!$C$5:$C$10000=A1642)*'[2]Prog 89'!$G$5:$H$10000)</f>
        <v>0</v>
      </c>
    </row>
    <row r="1643" spans="1:26" ht="12.75" customHeight="1" x14ac:dyDescent="0.25">
      <c r="A1643" s="64">
        <v>21463</v>
      </c>
      <c r="B1643" s="81">
        <f>VLOOKUP(A1643,'[2]Pop commune'!$A$4:$G$3833,7,FALSE)</f>
        <v>18.754018072261399</v>
      </c>
      <c r="C1643" s="82">
        <f>VLOOKUP(A1643,'[2]Pop commune'!$A$4:$H$3833,5,FALSE)</f>
        <v>11.4425225903267</v>
      </c>
      <c r="D1643" s="83">
        <f t="shared" si="51"/>
        <v>7.3114954819347</v>
      </c>
      <c r="E1643" s="83">
        <f>VLOOKUP(A1643,'[2]Pop commune'!$A$4:$G$3833,6,FALSE)</f>
        <v>7.3114954819347</v>
      </c>
      <c r="F1643" s="83">
        <f t="shared" si="52"/>
        <v>48.000000000000199</v>
      </c>
      <c r="G1643" s="83">
        <f>VLOOKUP(A1643,'[2]Pop commune'!$A$4:$G$3833,4,FALSE)</f>
        <v>48.000000000000199</v>
      </c>
      <c r="H1643" s="64">
        <v>21</v>
      </c>
      <c r="I1643" s="125">
        <v>210004859</v>
      </c>
      <c r="J1643" s="65" t="s">
        <v>2439</v>
      </c>
      <c r="K1643" s="121"/>
      <c r="L1643" s="103" t="s">
        <v>2379</v>
      </c>
      <c r="M1643" s="65" t="s">
        <v>101</v>
      </c>
      <c r="N1643" s="65" t="s">
        <v>662</v>
      </c>
      <c r="O1643" s="64">
        <v>210012142</v>
      </c>
      <c r="P1643" s="101" t="s">
        <v>249</v>
      </c>
      <c r="Q1643" s="90">
        <v>1</v>
      </c>
      <c r="X1643" s="65" t="s">
        <v>671</v>
      </c>
      <c r="Y1643" s="65">
        <f>SUMPRODUCT(('[2]Prog 89'!$C$5:$C$10000=A1643)*'[2]Prog 89'!$E$5:$F$10000)</f>
        <v>0</v>
      </c>
      <c r="Z1643" s="65">
        <f>SUMPRODUCT(('[2]Prog 89'!$C$5:$C$10000=A1643)*'[2]Prog 89'!$G$5:$H$10000)</f>
        <v>0</v>
      </c>
    </row>
    <row r="1644" spans="1:26" ht="12.75" customHeight="1" x14ac:dyDescent="0.25">
      <c r="A1644" s="64">
        <v>21498</v>
      </c>
      <c r="B1644" s="81">
        <f>VLOOKUP(A1644,'[2]Pop commune'!$A$4:$G$3833,7,FALSE)</f>
        <v>19.622950819672099</v>
      </c>
      <c r="C1644" s="82">
        <f>VLOOKUP(A1644,'[2]Pop commune'!$A$4:$H$3833,5,FALSE)</f>
        <v>7.2295081967212997</v>
      </c>
      <c r="D1644" s="83">
        <f t="shared" si="51"/>
        <v>12.393442622950799</v>
      </c>
      <c r="E1644" s="83">
        <f>VLOOKUP(A1644,'[2]Pop commune'!$A$4:$G$3833,6,FALSE)</f>
        <v>12.393442622950799</v>
      </c>
      <c r="F1644" s="83">
        <f t="shared" si="52"/>
        <v>62.999999999999901</v>
      </c>
      <c r="G1644" s="83">
        <f>VLOOKUP(A1644,'[2]Pop commune'!$A$4:$G$3833,4,FALSE)</f>
        <v>62.999999999999901</v>
      </c>
      <c r="H1644" s="64">
        <v>21</v>
      </c>
      <c r="I1644" s="125">
        <v>210004859</v>
      </c>
      <c r="J1644" s="65" t="s">
        <v>2440</v>
      </c>
      <c r="K1644" s="121"/>
      <c r="L1644" s="103" t="s">
        <v>2375</v>
      </c>
      <c r="M1644" s="65" t="s">
        <v>101</v>
      </c>
      <c r="N1644" s="65" t="s">
        <v>662</v>
      </c>
      <c r="O1644" s="64">
        <v>210012142</v>
      </c>
      <c r="P1644" s="101" t="s">
        <v>249</v>
      </c>
      <c r="Q1644" s="90">
        <v>1</v>
      </c>
      <c r="X1644" s="65" t="s">
        <v>671</v>
      </c>
      <c r="Y1644" s="65">
        <f>SUMPRODUCT(('[2]Prog 89'!$C$5:$C$10000=A1644)*'[2]Prog 89'!$E$5:$F$10000)</f>
        <v>0</v>
      </c>
      <c r="Z1644" s="65">
        <f>SUMPRODUCT(('[2]Prog 89'!$C$5:$C$10000=A1644)*'[2]Prog 89'!$G$5:$H$10000)</f>
        <v>0</v>
      </c>
    </row>
    <row r="1645" spans="1:26" ht="12.75" customHeight="1" x14ac:dyDescent="0.25">
      <c r="A1645" s="64">
        <v>21529</v>
      </c>
      <c r="B1645" s="81">
        <f>VLOOKUP(A1645,'[2]Pop commune'!$A$4:$G$3833,7,FALSE)</f>
        <v>10.5</v>
      </c>
      <c r="C1645" s="82">
        <f>VLOOKUP(A1645,'[2]Pop commune'!$A$4:$H$3833,5,FALSE)</f>
        <v>6.3</v>
      </c>
      <c r="D1645" s="83">
        <f t="shared" si="51"/>
        <v>4.2</v>
      </c>
      <c r="E1645" s="83">
        <f>VLOOKUP(A1645,'[2]Pop commune'!$A$4:$G$3833,6,FALSE)</f>
        <v>4.2</v>
      </c>
      <c r="F1645" s="83">
        <f t="shared" si="52"/>
        <v>42</v>
      </c>
      <c r="G1645" s="83">
        <f>VLOOKUP(A1645,'[2]Pop commune'!$A$4:$G$3833,4,FALSE)</f>
        <v>42</v>
      </c>
      <c r="H1645" s="64">
        <v>21</v>
      </c>
      <c r="I1645" s="125">
        <v>210004859</v>
      </c>
      <c r="J1645" s="65" t="s">
        <v>2441</v>
      </c>
      <c r="K1645" s="121"/>
      <c r="L1645" s="103" t="s">
        <v>2379</v>
      </c>
      <c r="M1645" s="65" t="s">
        <v>101</v>
      </c>
      <c r="N1645" s="65" t="s">
        <v>662</v>
      </c>
      <c r="O1645" s="64">
        <v>210012142</v>
      </c>
      <c r="P1645" s="101" t="s">
        <v>249</v>
      </c>
      <c r="Q1645" s="90">
        <v>1</v>
      </c>
      <c r="X1645" s="65" t="s">
        <v>671</v>
      </c>
      <c r="Y1645" s="65">
        <f>SUMPRODUCT(('[2]Prog 89'!$C$5:$C$10000=A1645)*'[2]Prog 89'!$E$5:$F$10000)</f>
        <v>0</v>
      </c>
      <c r="Z1645" s="65">
        <f>SUMPRODUCT(('[2]Prog 89'!$C$5:$C$10000=A1645)*'[2]Prog 89'!$G$5:$H$10000)</f>
        <v>0</v>
      </c>
    </row>
    <row r="1646" spans="1:26" ht="12.75" customHeight="1" x14ac:dyDescent="0.25">
      <c r="A1646" s="64">
        <v>21537</v>
      </c>
      <c r="B1646" s="81">
        <f>VLOOKUP(A1646,'[2]Pop commune'!$A$4:$G$3833,7,FALSE)</f>
        <v>41.612903225806399</v>
      </c>
      <c r="C1646" s="82">
        <f>VLOOKUP(A1646,'[2]Pop commune'!$A$4:$H$3833,5,FALSE)</f>
        <v>26.008064516129</v>
      </c>
      <c r="D1646" s="83">
        <f t="shared" si="51"/>
        <v>15.6048387096774</v>
      </c>
      <c r="E1646" s="83">
        <f>VLOOKUP(A1646,'[2]Pop commune'!$A$4:$G$3833,6,FALSE)</f>
        <v>15.6048387096774</v>
      </c>
      <c r="F1646" s="83">
        <f t="shared" si="52"/>
        <v>129</v>
      </c>
      <c r="G1646" s="83">
        <f>VLOOKUP(A1646,'[2]Pop commune'!$A$4:$G$3833,4,FALSE)</f>
        <v>129</v>
      </c>
      <c r="H1646" s="64">
        <v>21</v>
      </c>
      <c r="I1646" s="125">
        <v>210004859</v>
      </c>
      <c r="J1646" s="65" t="s">
        <v>2442</v>
      </c>
      <c r="K1646" s="121"/>
      <c r="L1646" s="73" t="s">
        <v>2375</v>
      </c>
      <c r="M1646" s="65" t="s">
        <v>101</v>
      </c>
      <c r="N1646" s="65" t="s">
        <v>662</v>
      </c>
      <c r="O1646" s="64">
        <v>210012142</v>
      </c>
      <c r="P1646" s="101" t="s">
        <v>249</v>
      </c>
      <c r="Q1646" s="90">
        <v>1</v>
      </c>
      <c r="X1646" s="65" t="s">
        <v>671</v>
      </c>
      <c r="Y1646" s="65">
        <f>SUMPRODUCT(('[2]Prog 89'!$C$5:$C$10000=A1646)*'[2]Prog 89'!$E$5:$F$10000)</f>
        <v>0</v>
      </c>
      <c r="Z1646" s="65">
        <f>SUMPRODUCT(('[2]Prog 89'!$C$5:$C$10000=A1646)*'[2]Prog 89'!$G$5:$H$10000)</f>
        <v>0</v>
      </c>
    </row>
    <row r="1647" spans="1:26" ht="12.75" customHeight="1" x14ac:dyDescent="0.25">
      <c r="A1647" s="64">
        <v>21544</v>
      </c>
      <c r="B1647" s="81">
        <f>VLOOKUP(A1647,'[2]Pop commune'!$A$4:$G$3833,7,FALSE)</f>
        <v>21.381818181818218</v>
      </c>
      <c r="C1647" s="82">
        <f>VLOOKUP(A1647,'[2]Pop commune'!$A$4:$H$3833,5,FALSE)</f>
        <v>15.2727272727273</v>
      </c>
      <c r="D1647" s="83">
        <f t="shared" si="51"/>
        <v>6.10909090909092</v>
      </c>
      <c r="E1647" s="83">
        <f>VLOOKUP(A1647,'[2]Pop commune'!$A$4:$G$3833,6,FALSE)</f>
        <v>6.10909090909092</v>
      </c>
      <c r="F1647" s="83">
        <f t="shared" si="52"/>
        <v>56.000000000000099</v>
      </c>
      <c r="G1647" s="83">
        <f>VLOOKUP(A1647,'[2]Pop commune'!$A$4:$G$3833,4,FALSE)</f>
        <v>56.000000000000099</v>
      </c>
      <c r="H1647" s="64">
        <v>21</v>
      </c>
      <c r="I1647" s="125">
        <v>210004859</v>
      </c>
      <c r="J1647" s="65" t="s">
        <v>2443</v>
      </c>
      <c r="K1647" s="121"/>
      <c r="L1647" s="103" t="s">
        <v>2375</v>
      </c>
      <c r="M1647" s="65" t="s">
        <v>101</v>
      </c>
      <c r="N1647" s="65" t="s">
        <v>662</v>
      </c>
      <c r="O1647" s="64">
        <v>210012142</v>
      </c>
      <c r="P1647" s="101" t="s">
        <v>249</v>
      </c>
      <c r="Q1647" s="90">
        <v>1</v>
      </c>
      <c r="X1647" s="65" t="s">
        <v>671</v>
      </c>
      <c r="Y1647" s="65">
        <f>SUMPRODUCT(('[2]Prog 89'!$C$5:$C$10000=A1647)*'[2]Prog 89'!$E$5:$F$10000)</f>
        <v>0</v>
      </c>
      <c r="Z1647" s="65">
        <f>SUMPRODUCT(('[2]Prog 89'!$C$5:$C$10000=A1647)*'[2]Prog 89'!$G$5:$H$10000)</f>
        <v>0</v>
      </c>
    </row>
    <row r="1648" spans="1:26" ht="12.75" customHeight="1" x14ac:dyDescent="0.25">
      <c r="A1648" s="64">
        <v>21552</v>
      </c>
      <c r="B1648" s="81">
        <f>VLOOKUP(A1648,'[2]Pop commune'!$A$4:$G$3833,7,FALSE)</f>
        <v>11.720930232558144</v>
      </c>
      <c r="C1648" s="82">
        <f>VLOOKUP(A1648,'[2]Pop commune'!$A$4:$H$3833,5,FALSE)</f>
        <v>3.9069767441860481</v>
      </c>
      <c r="D1648" s="83">
        <f t="shared" si="51"/>
        <v>7.8139534883720962</v>
      </c>
      <c r="E1648" s="83">
        <f>VLOOKUP(A1648,'[2]Pop commune'!$A$4:$G$3833,6,FALSE)</f>
        <v>7.8139534883720962</v>
      </c>
      <c r="F1648" s="83">
        <f t="shared" si="52"/>
        <v>42</v>
      </c>
      <c r="G1648" s="83">
        <f>VLOOKUP(A1648,'[2]Pop commune'!$A$4:$G$3833,4,FALSE)</f>
        <v>42</v>
      </c>
      <c r="H1648" s="64">
        <v>21</v>
      </c>
      <c r="I1648" s="125">
        <v>210004859</v>
      </c>
      <c r="J1648" s="65" t="s">
        <v>2444</v>
      </c>
      <c r="K1648" s="121"/>
      <c r="L1648" s="103" t="s">
        <v>2375</v>
      </c>
      <c r="M1648" s="65" t="s">
        <v>101</v>
      </c>
      <c r="N1648" s="65" t="s">
        <v>662</v>
      </c>
      <c r="O1648" s="64">
        <v>210012142</v>
      </c>
      <c r="P1648" s="101" t="s">
        <v>249</v>
      </c>
      <c r="Q1648" s="90">
        <v>1</v>
      </c>
      <c r="X1648" s="65" t="s">
        <v>671</v>
      </c>
      <c r="Y1648" s="65">
        <f>SUMPRODUCT(('[2]Prog 89'!$C$5:$C$10000=A1648)*'[2]Prog 89'!$E$5:$F$10000)</f>
        <v>0</v>
      </c>
      <c r="Z1648" s="65">
        <f>SUMPRODUCT(('[2]Prog 89'!$C$5:$C$10000=A1648)*'[2]Prog 89'!$G$5:$H$10000)</f>
        <v>0</v>
      </c>
    </row>
    <row r="1649" spans="1:26" ht="12.75" customHeight="1" x14ac:dyDescent="0.25">
      <c r="A1649" s="64">
        <v>21563</v>
      </c>
      <c r="B1649" s="81">
        <f>VLOOKUP(A1649,'[2]Pop commune'!$A$4:$G$3833,7,FALSE)</f>
        <v>24.232557423900325</v>
      </c>
      <c r="C1649" s="82">
        <f>VLOOKUP(A1649,'[2]Pop commune'!$A$4:$H$3833,5,FALSE)</f>
        <v>16.733730836444416</v>
      </c>
      <c r="D1649" s="83">
        <f t="shared" si="51"/>
        <v>7.4988265874559099</v>
      </c>
      <c r="E1649" s="83">
        <f>VLOOKUP(A1649,'[2]Pop commune'!$A$4:$G$3833,6,FALSE)</f>
        <v>7.4988265874559099</v>
      </c>
      <c r="F1649" s="83">
        <f t="shared" si="52"/>
        <v>140.99999999999949</v>
      </c>
      <c r="G1649" s="83">
        <f>VLOOKUP(A1649,'[2]Pop commune'!$A$4:$G$3833,4,FALSE)</f>
        <v>140.99999999999949</v>
      </c>
      <c r="H1649" s="64">
        <v>21</v>
      </c>
      <c r="I1649" s="125">
        <v>210004859</v>
      </c>
      <c r="J1649" s="65" t="s">
        <v>2445</v>
      </c>
      <c r="K1649" s="121"/>
      <c r="L1649" s="103" t="s">
        <v>2375</v>
      </c>
      <c r="M1649" s="65" t="s">
        <v>101</v>
      </c>
      <c r="N1649" s="65" t="s">
        <v>662</v>
      </c>
      <c r="O1649" s="64">
        <v>210012142</v>
      </c>
      <c r="P1649" s="101" t="s">
        <v>249</v>
      </c>
      <c r="Q1649" s="90">
        <v>1</v>
      </c>
      <c r="X1649" s="65" t="s">
        <v>671</v>
      </c>
      <c r="Y1649" s="65">
        <f>SUMPRODUCT(('[2]Prog 89'!$C$5:$C$10000=A1649)*'[2]Prog 89'!$E$5:$F$10000)</f>
        <v>0</v>
      </c>
      <c r="Z1649" s="65">
        <f>SUMPRODUCT(('[2]Prog 89'!$C$5:$C$10000=A1649)*'[2]Prog 89'!$G$5:$H$10000)</f>
        <v>0</v>
      </c>
    </row>
    <row r="1650" spans="1:26" ht="12.75" customHeight="1" x14ac:dyDescent="0.25">
      <c r="A1650" s="64">
        <v>21576</v>
      </c>
      <c r="B1650" s="81">
        <f>VLOOKUP(A1650,'[2]Pop commune'!$A$4:$G$3833,7,FALSE)</f>
        <v>47.291925465838339</v>
      </c>
      <c r="C1650" s="82">
        <f>VLOOKUP(A1650,'[2]Pop commune'!$A$4:$H$3833,5,FALSE)</f>
        <v>24.149068322981279</v>
      </c>
      <c r="D1650" s="83">
        <f t="shared" si="51"/>
        <v>23.142857142857061</v>
      </c>
      <c r="E1650" s="83">
        <f>VLOOKUP(A1650,'[2]Pop commune'!$A$4:$G$3833,6,FALSE)</f>
        <v>23.142857142857061</v>
      </c>
      <c r="F1650" s="83">
        <f t="shared" si="52"/>
        <v>161.99999999999943</v>
      </c>
      <c r="G1650" s="83">
        <f>VLOOKUP(A1650,'[2]Pop commune'!$A$4:$G$3833,4,FALSE)</f>
        <v>161.99999999999943</v>
      </c>
      <c r="H1650" s="64">
        <v>21</v>
      </c>
      <c r="I1650" s="125">
        <v>210004859</v>
      </c>
      <c r="J1650" s="65" t="s">
        <v>2446</v>
      </c>
      <c r="K1650" s="121"/>
      <c r="L1650" s="103" t="s">
        <v>2375</v>
      </c>
      <c r="M1650" s="65" t="s">
        <v>101</v>
      </c>
      <c r="N1650" s="65" t="s">
        <v>662</v>
      </c>
      <c r="O1650" s="64">
        <v>210012142</v>
      </c>
      <c r="P1650" s="101" t="s">
        <v>249</v>
      </c>
      <c r="Q1650" s="90">
        <v>1</v>
      </c>
      <c r="X1650" s="65" t="s">
        <v>671</v>
      </c>
      <c r="Y1650" s="65">
        <f>SUMPRODUCT(('[2]Prog 89'!$C$5:$C$10000=A1650)*'[2]Prog 89'!$E$5:$F$10000)</f>
        <v>0</v>
      </c>
      <c r="Z1650" s="65">
        <f>SUMPRODUCT(('[2]Prog 89'!$C$5:$C$10000=A1650)*'[2]Prog 89'!$G$5:$H$10000)</f>
        <v>0</v>
      </c>
    </row>
    <row r="1651" spans="1:26" ht="12.75" customHeight="1" x14ac:dyDescent="0.25">
      <c r="A1651" s="64">
        <v>21613</v>
      </c>
      <c r="B1651" s="81">
        <f>VLOOKUP(A1651,'[2]Pop commune'!$A$4:$G$3833,7,FALSE)</f>
        <v>44</v>
      </c>
      <c r="C1651" s="82">
        <f>VLOOKUP(A1651,'[2]Pop commune'!$A$4:$H$3833,5,FALSE)</f>
        <v>25</v>
      </c>
      <c r="D1651" s="83">
        <f t="shared" si="51"/>
        <v>19</v>
      </c>
      <c r="E1651" s="83">
        <f>VLOOKUP(A1651,'[2]Pop commune'!$A$4:$G$3833,6,FALSE)</f>
        <v>19</v>
      </c>
      <c r="F1651" s="83">
        <f t="shared" si="52"/>
        <v>145</v>
      </c>
      <c r="G1651" s="83">
        <f>VLOOKUP(A1651,'[2]Pop commune'!$A$4:$G$3833,4,FALSE)</f>
        <v>145</v>
      </c>
      <c r="H1651" s="64">
        <v>21</v>
      </c>
      <c r="I1651" s="125">
        <v>210004859</v>
      </c>
      <c r="J1651" s="65" t="s">
        <v>2447</v>
      </c>
      <c r="K1651" s="121"/>
      <c r="L1651" s="73" t="s">
        <v>2375</v>
      </c>
      <c r="M1651" s="65" t="s">
        <v>101</v>
      </c>
      <c r="N1651" s="65" t="s">
        <v>662</v>
      </c>
      <c r="O1651" s="64">
        <v>210012142</v>
      </c>
      <c r="P1651" s="101" t="s">
        <v>249</v>
      </c>
      <c r="Q1651" s="90">
        <v>1</v>
      </c>
      <c r="X1651" s="65" t="s">
        <v>671</v>
      </c>
      <c r="Y1651" s="65">
        <f>SUMPRODUCT(('[2]Prog 89'!$C$5:$C$10000=A1651)*'[2]Prog 89'!$E$5:$F$10000)</f>
        <v>0</v>
      </c>
      <c r="Z1651" s="65">
        <f>SUMPRODUCT(('[2]Prog 89'!$C$5:$C$10000=A1651)*'[2]Prog 89'!$G$5:$H$10000)</f>
        <v>0</v>
      </c>
    </row>
    <row r="1652" spans="1:26" ht="12.75" customHeight="1" x14ac:dyDescent="0.25">
      <c r="A1652" s="64">
        <v>21633</v>
      </c>
      <c r="B1652" s="81">
        <f>VLOOKUP(A1652,'[2]Pop commune'!$A$4:$G$3833,7,FALSE)</f>
        <v>76</v>
      </c>
      <c r="C1652" s="82">
        <f>VLOOKUP(A1652,'[2]Pop commune'!$A$4:$H$3833,5,FALSE)</f>
        <v>48</v>
      </c>
      <c r="D1652" s="83">
        <f t="shared" si="51"/>
        <v>28</v>
      </c>
      <c r="E1652" s="83">
        <f>VLOOKUP(A1652,'[2]Pop commune'!$A$4:$G$3833,6,FALSE)</f>
        <v>28</v>
      </c>
      <c r="F1652" s="83">
        <f t="shared" si="52"/>
        <v>169</v>
      </c>
      <c r="G1652" s="83">
        <f>VLOOKUP(A1652,'[2]Pop commune'!$A$4:$G$3833,4,FALSE)</f>
        <v>169</v>
      </c>
      <c r="H1652" s="64">
        <v>21</v>
      </c>
      <c r="I1652" s="125">
        <v>210004859</v>
      </c>
      <c r="J1652" s="65" t="s">
        <v>2448</v>
      </c>
      <c r="K1652" s="121"/>
      <c r="L1652" s="73" t="s">
        <v>2375</v>
      </c>
      <c r="M1652" s="65" t="s">
        <v>101</v>
      </c>
      <c r="N1652" s="65" t="s">
        <v>662</v>
      </c>
      <c r="O1652" s="64">
        <v>210012142</v>
      </c>
      <c r="P1652" s="101" t="s">
        <v>249</v>
      </c>
      <c r="Q1652" s="90">
        <v>1</v>
      </c>
      <c r="X1652" s="65" t="s">
        <v>671</v>
      </c>
      <c r="Y1652" s="65">
        <f>SUMPRODUCT(('[2]Prog 89'!$C$5:$C$10000=A1652)*'[2]Prog 89'!$E$5:$F$10000)</f>
        <v>0</v>
      </c>
      <c r="Z1652" s="65">
        <f>SUMPRODUCT(('[2]Prog 89'!$C$5:$C$10000=A1652)*'[2]Prog 89'!$G$5:$H$10000)</f>
        <v>0</v>
      </c>
    </row>
    <row r="1653" spans="1:26" ht="12.75" customHeight="1" x14ac:dyDescent="0.25">
      <c r="A1653" s="64">
        <v>21635</v>
      </c>
      <c r="B1653" s="81">
        <f>VLOOKUP(A1653,'[2]Pop commune'!$A$4:$G$3833,7,FALSE)</f>
        <v>43.37719298245608</v>
      </c>
      <c r="C1653" s="82">
        <f>VLOOKUP(A1653,'[2]Pop commune'!$A$4:$H$3833,5,FALSE)</f>
        <v>27.236842105263118</v>
      </c>
      <c r="D1653" s="83">
        <f t="shared" si="51"/>
        <v>16.140350877192962</v>
      </c>
      <c r="E1653" s="83">
        <f>VLOOKUP(A1653,'[2]Pop commune'!$A$4:$G$3833,6,FALSE)</f>
        <v>16.140350877192962</v>
      </c>
      <c r="F1653" s="83">
        <f t="shared" si="52"/>
        <v>115</v>
      </c>
      <c r="G1653" s="83">
        <f>VLOOKUP(A1653,'[2]Pop commune'!$A$4:$G$3833,4,FALSE)</f>
        <v>115</v>
      </c>
      <c r="H1653" s="64">
        <v>21</v>
      </c>
      <c r="I1653" s="125">
        <v>210004859</v>
      </c>
      <c r="J1653" s="65" t="s">
        <v>2449</v>
      </c>
      <c r="K1653" s="121"/>
      <c r="L1653" s="73" t="s">
        <v>2379</v>
      </c>
      <c r="M1653" s="65" t="s">
        <v>101</v>
      </c>
      <c r="N1653" s="65" t="s">
        <v>662</v>
      </c>
      <c r="O1653" s="64">
        <v>210012142</v>
      </c>
      <c r="P1653" s="101" t="s">
        <v>249</v>
      </c>
      <c r="Q1653" s="90">
        <v>1</v>
      </c>
      <c r="X1653" s="65" t="s">
        <v>671</v>
      </c>
      <c r="Y1653" s="65">
        <f>SUMPRODUCT(('[2]Prog 89'!$C$5:$C$10000=A1653)*'[2]Prog 89'!$E$5:$F$10000)</f>
        <v>0</v>
      </c>
      <c r="Z1653" s="65">
        <f>SUMPRODUCT(('[2]Prog 89'!$C$5:$C$10000=A1653)*'[2]Prog 89'!$G$5:$H$10000)</f>
        <v>0</v>
      </c>
    </row>
    <row r="1654" spans="1:26" ht="12.75" customHeight="1" x14ac:dyDescent="0.25">
      <c r="A1654" s="64">
        <v>21649</v>
      </c>
      <c r="B1654" s="81">
        <f>VLOOKUP(A1654,'[2]Pop commune'!$A$4:$G$3833,7,FALSE)</f>
        <v>16.372093023255839</v>
      </c>
      <c r="C1654" s="82">
        <f>VLOOKUP(A1654,'[2]Pop commune'!$A$4:$H$3833,5,FALSE)</f>
        <v>10.2325581395349</v>
      </c>
      <c r="D1654" s="83">
        <f t="shared" si="51"/>
        <v>6.1395348837209403</v>
      </c>
      <c r="E1654" s="83">
        <f>VLOOKUP(A1654,'[2]Pop commune'!$A$4:$G$3833,6,FALSE)</f>
        <v>6.1395348837209403</v>
      </c>
      <c r="F1654" s="83">
        <f t="shared" si="52"/>
        <v>44.000000000000071</v>
      </c>
      <c r="G1654" s="83">
        <f>VLOOKUP(A1654,'[2]Pop commune'!$A$4:$G$3833,4,FALSE)</f>
        <v>44.000000000000071</v>
      </c>
      <c r="H1654" s="64">
        <v>21</v>
      </c>
      <c r="I1654" s="125">
        <v>210004859</v>
      </c>
      <c r="J1654" s="65" t="s">
        <v>2450</v>
      </c>
      <c r="K1654" s="121"/>
      <c r="L1654" s="73" t="s">
        <v>2375</v>
      </c>
      <c r="M1654" s="65" t="s">
        <v>101</v>
      </c>
      <c r="N1654" s="65" t="s">
        <v>662</v>
      </c>
      <c r="O1654" s="64">
        <v>210012142</v>
      </c>
      <c r="P1654" s="101" t="s">
        <v>249</v>
      </c>
      <c r="Q1654" s="90">
        <v>1</v>
      </c>
      <c r="X1654" s="65" t="s">
        <v>671</v>
      </c>
      <c r="Y1654" s="65">
        <f>SUMPRODUCT(('[2]Prog 89'!$C$5:$C$10000=A1654)*'[2]Prog 89'!$E$5:$F$10000)</f>
        <v>0</v>
      </c>
      <c r="Z1654" s="65">
        <f>SUMPRODUCT(('[2]Prog 89'!$C$5:$C$10000=A1654)*'[2]Prog 89'!$G$5:$H$10000)</f>
        <v>0</v>
      </c>
    </row>
    <row r="1655" spans="1:26" ht="12.75" customHeight="1" x14ac:dyDescent="0.25">
      <c r="A1655" s="64">
        <v>21662</v>
      </c>
      <c r="B1655" s="81">
        <f>VLOOKUP(A1655,'[2]Pop commune'!$A$4:$G$3833,7,FALSE)</f>
        <v>15</v>
      </c>
      <c r="C1655" s="82">
        <f>VLOOKUP(A1655,'[2]Pop commune'!$A$4:$H$3833,5,FALSE)</f>
        <v>13</v>
      </c>
      <c r="D1655" s="83">
        <f t="shared" si="51"/>
        <v>2</v>
      </c>
      <c r="E1655" s="83">
        <f>VLOOKUP(A1655,'[2]Pop commune'!$A$4:$G$3833,6,FALSE)</f>
        <v>2</v>
      </c>
      <c r="F1655" s="83">
        <f t="shared" si="52"/>
        <v>36</v>
      </c>
      <c r="G1655" s="83">
        <f>VLOOKUP(A1655,'[2]Pop commune'!$A$4:$G$3833,4,FALSE)</f>
        <v>36</v>
      </c>
      <c r="H1655" s="64">
        <v>21</v>
      </c>
      <c r="I1655" s="125">
        <v>210004859</v>
      </c>
      <c r="J1655" s="65" t="s">
        <v>2451</v>
      </c>
      <c r="K1655" s="121"/>
      <c r="L1655" s="73" t="s">
        <v>2375</v>
      </c>
      <c r="M1655" s="65" t="s">
        <v>101</v>
      </c>
      <c r="N1655" s="65" t="s">
        <v>662</v>
      </c>
      <c r="O1655" s="64">
        <v>210012142</v>
      </c>
      <c r="P1655" s="101" t="s">
        <v>249</v>
      </c>
      <c r="Q1655" s="90">
        <v>1</v>
      </c>
      <c r="X1655" s="65" t="s">
        <v>671</v>
      </c>
      <c r="Y1655" s="65">
        <f>SUMPRODUCT(('[2]Prog 89'!$C$5:$C$10000=A1655)*'[2]Prog 89'!$E$5:$F$10000)</f>
        <v>0</v>
      </c>
      <c r="Z1655" s="65">
        <f>SUMPRODUCT(('[2]Prog 89'!$C$5:$C$10000=A1655)*'[2]Prog 89'!$G$5:$H$10000)</f>
        <v>0</v>
      </c>
    </row>
    <row r="1656" spans="1:26" ht="12.75" customHeight="1" x14ac:dyDescent="0.25">
      <c r="A1656" s="64">
        <v>21672</v>
      </c>
      <c r="B1656" s="81">
        <f>VLOOKUP(A1656,'[2]Pop commune'!$A$4:$G$3833,7,FALSE)</f>
        <v>5.3076923076923102</v>
      </c>
      <c r="C1656" s="82">
        <f>VLOOKUP(A1656,'[2]Pop commune'!$A$4:$H$3833,5,FALSE)</f>
        <v>3.5384615384615401</v>
      </c>
      <c r="D1656" s="83">
        <f t="shared" si="51"/>
        <v>1.7692307692307701</v>
      </c>
      <c r="E1656" s="83">
        <f>VLOOKUP(A1656,'[2]Pop commune'!$A$4:$G$3833,6,FALSE)</f>
        <v>1.7692307692307701</v>
      </c>
      <c r="F1656" s="83">
        <f t="shared" si="52"/>
        <v>23</v>
      </c>
      <c r="G1656" s="83">
        <f>VLOOKUP(A1656,'[2]Pop commune'!$A$4:$G$3833,4,FALSE)</f>
        <v>23</v>
      </c>
      <c r="H1656" s="64">
        <v>21</v>
      </c>
      <c r="I1656" s="125">
        <v>210004859</v>
      </c>
      <c r="J1656" s="65" t="s">
        <v>2452</v>
      </c>
      <c r="K1656" s="121"/>
      <c r="L1656" s="73" t="s">
        <v>2375</v>
      </c>
      <c r="M1656" s="65" t="s">
        <v>101</v>
      </c>
      <c r="N1656" s="65" t="s">
        <v>662</v>
      </c>
      <c r="O1656" s="64">
        <v>210012142</v>
      </c>
      <c r="P1656" s="101" t="s">
        <v>249</v>
      </c>
      <c r="Q1656" s="90">
        <v>1</v>
      </c>
      <c r="X1656" s="65" t="s">
        <v>671</v>
      </c>
      <c r="Y1656" s="65">
        <f>SUMPRODUCT(('[2]Prog 89'!$C$5:$C$10000=A1656)*'[2]Prog 89'!$E$5:$F$10000)</f>
        <v>0</v>
      </c>
      <c r="Z1656" s="65">
        <f>SUMPRODUCT(('[2]Prog 89'!$C$5:$C$10000=A1656)*'[2]Prog 89'!$G$5:$H$10000)</f>
        <v>0</v>
      </c>
    </row>
    <row r="1657" spans="1:26" ht="12.75" customHeight="1" x14ac:dyDescent="0.25">
      <c r="A1657" s="64">
        <v>21678</v>
      </c>
      <c r="B1657" s="81">
        <f>VLOOKUP(A1657,'[2]Pop commune'!$A$4:$G$3833,7,FALSE)</f>
        <v>75</v>
      </c>
      <c r="C1657" s="82">
        <f>VLOOKUP(A1657,'[2]Pop commune'!$A$4:$H$3833,5,FALSE)</f>
        <v>50</v>
      </c>
      <c r="D1657" s="83">
        <f t="shared" si="51"/>
        <v>25</v>
      </c>
      <c r="E1657" s="83">
        <f>VLOOKUP(A1657,'[2]Pop commune'!$A$4:$G$3833,6,FALSE)</f>
        <v>25</v>
      </c>
      <c r="F1657" s="83">
        <f t="shared" si="52"/>
        <v>196</v>
      </c>
      <c r="G1657" s="83">
        <f>VLOOKUP(A1657,'[2]Pop commune'!$A$4:$G$3833,4,FALSE)</f>
        <v>196</v>
      </c>
      <c r="H1657" s="64">
        <v>21</v>
      </c>
      <c r="I1657" s="125">
        <v>210004859</v>
      </c>
      <c r="J1657" s="65" t="s">
        <v>2453</v>
      </c>
      <c r="K1657" s="121"/>
      <c r="L1657" s="73" t="s">
        <v>2379</v>
      </c>
      <c r="M1657" s="65" t="s">
        <v>101</v>
      </c>
      <c r="N1657" s="65" t="s">
        <v>662</v>
      </c>
      <c r="O1657" s="64">
        <v>210012142</v>
      </c>
      <c r="P1657" s="101" t="s">
        <v>249</v>
      </c>
      <c r="Q1657" s="90">
        <v>1</v>
      </c>
      <c r="X1657" s="65" t="s">
        <v>671</v>
      </c>
      <c r="Y1657" s="65">
        <f>SUMPRODUCT(('[2]Prog 89'!$C$5:$C$10000=A1657)*'[2]Prog 89'!$E$5:$F$10000)</f>
        <v>0</v>
      </c>
      <c r="Z1657" s="65">
        <f>SUMPRODUCT(('[2]Prog 89'!$C$5:$C$10000=A1657)*'[2]Prog 89'!$G$5:$H$10000)</f>
        <v>0</v>
      </c>
    </row>
    <row r="1658" spans="1:26" ht="12.75" customHeight="1" x14ac:dyDescent="0.25">
      <c r="A1658" s="64">
        <v>21690</v>
      </c>
      <c r="B1658" s="81">
        <f>VLOOKUP(A1658,'[2]Pop commune'!$A$4:$G$3833,7,FALSE)</f>
        <v>32</v>
      </c>
      <c r="C1658" s="82">
        <f>VLOOKUP(A1658,'[2]Pop commune'!$A$4:$H$3833,5,FALSE)</f>
        <v>21</v>
      </c>
      <c r="D1658" s="83">
        <f t="shared" si="51"/>
        <v>11</v>
      </c>
      <c r="E1658" s="83">
        <f>VLOOKUP(A1658,'[2]Pop commune'!$A$4:$G$3833,6,FALSE)</f>
        <v>11</v>
      </c>
      <c r="F1658" s="83">
        <f t="shared" si="52"/>
        <v>90</v>
      </c>
      <c r="G1658" s="83">
        <f>VLOOKUP(A1658,'[2]Pop commune'!$A$4:$G$3833,4,FALSE)</f>
        <v>90</v>
      </c>
      <c r="H1658" s="64">
        <v>21</v>
      </c>
      <c r="I1658" s="125">
        <v>210004859</v>
      </c>
      <c r="J1658" s="65" t="s">
        <v>2454</v>
      </c>
      <c r="K1658" s="121"/>
      <c r="L1658" s="73" t="s">
        <v>2375</v>
      </c>
      <c r="M1658" s="65" t="s">
        <v>101</v>
      </c>
      <c r="N1658" s="65" t="s">
        <v>662</v>
      </c>
      <c r="O1658" s="64">
        <v>210012142</v>
      </c>
      <c r="P1658" s="101" t="s">
        <v>249</v>
      </c>
      <c r="Q1658" s="90">
        <v>1</v>
      </c>
      <c r="X1658" s="65" t="s">
        <v>671</v>
      </c>
      <c r="Y1658" s="65">
        <f>SUMPRODUCT(('[2]Prog 89'!$C$5:$C$10000=A1658)*'[2]Prog 89'!$E$5:$F$10000)</f>
        <v>0</v>
      </c>
      <c r="Z1658" s="65">
        <f>SUMPRODUCT(('[2]Prog 89'!$C$5:$C$10000=A1658)*'[2]Prog 89'!$G$5:$H$10000)</f>
        <v>0</v>
      </c>
    </row>
    <row r="1659" spans="1:26" ht="12.75" customHeight="1" x14ac:dyDescent="0.25">
      <c r="A1659" s="64">
        <v>21694</v>
      </c>
      <c r="B1659" s="81">
        <f>VLOOKUP(A1659,'[2]Pop commune'!$A$4:$G$3833,7,FALSE)</f>
        <v>14.466666666666619</v>
      </c>
      <c r="C1659" s="82">
        <f>VLOOKUP(A1659,'[2]Pop commune'!$A$4:$H$3833,5,FALSE)</f>
        <v>7.2333333333333103</v>
      </c>
      <c r="D1659" s="83">
        <f t="shared" si="51"/>
        <v>7.2333333333333094</v>
      </c>
      <c r="E1659" s="83">
        <f>VLOOKUP(A1659,'[2]Pop commune'!$A$4:$G$3833,6,FALSE)</f>
        <v>7.2333333333333094</v>
      </c>
      <c r="F1659" s="83">
        <f t="shared" si="52"/>
        <v>30.999999999999901</v>
      </c>
      <c r="G1659" s="83">
        <f>VLOOKUP(A1659,'[2]Pop commune'!$A$4:$G$3833,4,FALSE)</f>
        <v>30.999999999999901</v>
      </c>
      <c r="H1659" s="64">
        <v>21</v>
      </c>
      <c r="I1659" s="125">
        <v>210004859</v>
      </c>
      <c r="J1659" s="65" t="s">
        <v>2455</v>
      </c>
      <c r="K1659" s="121"/>
      <c r="L1659" s="73" t="s">
        <v>2375</v>
      </c>
      <c r="M1659" s="65" t="s">
        <v>101</v>
      </c>
      <c r="N1659" s="65" t="s">
        <v>662</v>
      </c>
      <c r="O1659" s="64">
        <v>210012142</v>
      </c>
      <c r="P1659" s="101" t="s">
        <v>249</v>
      </c>
      <c r="Q1659" s="90">
        <v>1</v>
      </c>
      <c r="X1659" s="65" t="s">
        <v>671</v>
      </c>
      <c r="Y1659" s="65">
        <f>SUMPRODUCT(('[2]Prog 89'!$C$5:$C$10000=A1659)*'[2]Prog 89'!$E$5:$F$10000)</f>
        <v>0</v>
      </c>
      <c r="Z1659" s="65">
        <f>SUMPRODUCT(('[2]Prog 89'!$C$5:$C$10000=A1659)*'[2]Prog 89'!$G$5:$H$10000)</f>
        <v>0</v>
      </c>
    </row>
    <row r="1660" spans="1:26" ht="12.75" customHeight="1" x14ac:dyDescent="0.25">
      <c r="A1660" s="64">
        <v>21707</v>
      </c>
      <c r="B1660" s="81">
        <f>VLOOKUP(A1660,'[2]Pop commune'!$A$4:$G$3833,7,FALSE)</f>
        <v>84.305309734513244</v>
      </c>
      <c r="C1660" s="82">
        <f>VLOOKUP(A1660,'[2]Pop commune'!$A$4:$H$3833,5,FALSE)</f>
        <v>48.4513274336283</v>
      </c>
      <c r="D1660" s="83">
        <f t="shared" si="51"/>
        <v>35.853982300884944</v>
      </c>
      <c r="E1660" s="83">
        <f>VLOOKUP(A1660,'[2]Pop commune'!$A$4:$G$3833,6,FALSE)</f>
        <v>35.853982300884944</v>
      </c>
      <c r="F1660" s="83">
        <f t="shared" si="52"/>
        <v>219</v>
      </c>
      <c r="G1660" s="83">
        <f>VLOOKUP(A1660,'[2]Pop commune'!$A$4:$G$3833,4,FALSE)</f>
        <v>219</v>
      </c>
      <c r="H1660" s="64">
        <v>21</v>
      </c>
      <c r="I1660" s="125">
        <v>210004859</v>
      </c>
      <c r="J1660" s="65" t="s">
        <v>2456</v>
      </c>
      <c r="K1660" s="121"/>
      <c r="L1660" s="73" t="s">
        <v>2375</v>
      </c>
      <c r="M1660" s="65" t="s">
        <v>101</v>
      </c>
      <c r="N1660" s="65" t="s">
        <v>662</v>
      </c>
      <c r="O1660" s="64">
        <v>210012142</v>
      </c>
      <c r="P1660" s="101" t="s">
        <v>249</v>
      </c>
      <c r="Q1660" s="90">
        <v>1</v>
      </c>
      <c r="X1660" s="65" t="s">
        <v>671</v>
      </c>
      <c r="Y1660" s="65">
        <f>SUMPRODUCT(('[2]Prog 89'!$C$5:$C$10000=A1660)*'[2]Prog 89'!$E$5:$F$10000)</f>
        <v>0</v>
      </c>
      <c r="Z1660" s="65">
        <f>SUMPRODUCT(('[2]Prog 89'!$C$5:$C$10000=A1660)*'[2]Prog 89'!$G$5:$H$10000)</f>
        <v>0</v>
      </c>
    </row>
    <row r="1661" spans="1:26" ht="12.75" customHeight="1" x14ac:dyDescent="0.25">
      <c r="A1661" s="64">
        <v>21710</v>
      </c>
      <c r="B1661" s="81">
        <f>VLOOKUP(A1661,'[2]Pop commune'!$A$4:$G$3833,7,FALSE)</f>
        <v>381</v>
      </c>
      <c r="C1661" s="82">
        <f>VLOOKUP(A1661,'[2]Pop commune'!$A$4:$H$3833,5,FALSE)</f>
        <v>190</v>
      </c>
      <c r="D1661" s="83">
        <f t="shared" si="51"/>
        <v>191</v>
      </c>
      <c r="E1661" s="83">
        <f>VLOOKUP(A1661,'[2]Pop commune'!$A$4:$G$3833,6,FALSE)</f>
        <v>191</v>
      </c>
      <c r="F1661" s="83">
        <f t="shared" si="52"/>
        <v>1075</v>
      </c>
      <c r="G1661" s="83">
        <f>VLOOKUP(A1661,'[2]Pop commune'!$A$4:$G$3833,4,FALSE)</f>
        <v>1075</v>
      </c>
      <c r="H1661" s="64">
        <v>21</v>
      </c>
      <c r="I1661" s="125">
        <v>210004859</v>
      </c>
      <c r="J1661" s="65" t="s">
        <v>2457</v>
      </c>
      <c r="K1661" s="121"/>
      <c r="L1661" s="73" t="s">
        <v>2375</v>
      </c>
      <c r="M1661" s="65" t="s">
        <v>101</v>
      </c>
      <c r="N1661" s="65" t="s">
        <v>662</v>
      </c>
      <c r="O1661" s="64">
        <v>210012142</v>
      </c>
      <c r="P1661" s="101" t="s">
        <v>249</v>
      </c>
      <c r="Q1661" s="90">
        <v>1</v>
      </c>
      <c r="X1661" s="65" t="s">
        <v>671</v>
      </c>
      <c r="Y1661" s="65">
        <f>SUMPRODUCT(('[2]Prog 89'!$C$5:$C$10000=A1661)*'[2]Prog 89'!$E$5:$F$10000)</f>
        <v>0</v>
      </c>
      <c r="Z1661" s="65">
        <f>SUMPRODUCT(('[2]Prog 89'!$C$5:$C$10000=A1661)*'[2]Prog 89'!$G$5:$H$10000)</f>
        <v>0</v>
      </c>
    </row>
    <row r="1662" spans="1:26" ht="12.75" customHeight="1" x14ac:dyDescent="0.25">
      <c r="A1662" s="64">
        <v>90003</v>
      </c>
      <c r="B1662" s="81">
        <f>VLOOKUP(A1662,'[2]Pop commune'!$A$4:$G$3833,7,FALSE)</f>
        <v>142</v>
      </c>
      <c r="C1662" s="82">
        <f>VLOOKUP(A1662,'[2]Pop commune'!$A$4:$H$3833,5,FALSE)</f>
        <v>103</v>
      </c>
      <c r="D1662" s="83">
        <f t="shared" si="51"/>
        <v>39</v>
      </c>
      <c r="E1662" s="83">
        <f>VLOOKUP(A1662,'[2]Pop commune'!$A$4:$G$3833,6,FALSE)</f>
        <v>39</v>
      </c>
      <c r="F1662" s="83">
        <f t="shared" si="52"/>
        <v>635</v>
      </c>
      <c r="G1662" s="83">
        <f>VLOOKUP(A1662,'[2]Pop commune'!$A$4:$G$3833,4,FALSE)</f>
        <v>635</v>
      </c>
      <c r="H1662" s="64">
        <v>90</v>
      </c>
      <c r="I1662" s="122">
        <v>900004425</v>
      </c>
      <c r="J1662" s="91" t="s">
        <v>2458</v>
      </c>
      <c r="K1662" s="121" t="s">
        <v>4734</v>
      </c>
      <c r="L1662" s="92" t="s">
        <v>2459</v>
      </c>
      <c r="M1662" s="101" t="s">
        <v>239</v>
      </c>
      <c r="N1662" s="65" t="s">
        <v>662</v>
      </c>
      <c r="O1662" s="64">
        <v>900003898</v>
      </c>
      <c r="P1662" s="94" t="s">
        <v>458</v>
      </c>
      <c r="Q1662" s="90">
        <v>1</v>
      </c>
      <c r="R1662" s="65">
        <v>132</v>
      </c>
      <c r="S1662" s="65">
        <v>132</v>
      </c>
      <c r="T1662" s="65">
        <v>20</v>
      </c>
      <c r="U1662" s="65">
        <v>20</v>
      </c>
      <c r="X1662" s="65" t="s">
        <v>671</v>
      </c>
      <c r="Y1662" s="65">
        <f>SUMPRODUCT(('[2]Prog 89'!$C$5:$C$10000=A1662)*'[2]Prog 89'!$E$5:$F$10000)</f>
        <v>0</v>
      </c>
      <c r="Z1662" s="65">
        <f>SUMPRODUCT(('[2]Prog 89'!$C$5:$C$10000=A1662)*'[2]Prog 89'!$G$5:$H$10000)</f>
        <v>0</v>
      </c>
    </row>
    <row r="1663" spans="1:26" ht="12.75" customHeight="1" x14ac:dyDescent="0.25">
      <c r="A1663" s="64">
        <v>90005</v>
      </c>
      <c r="B1663" s="81">
        <f>VLOOKUP(A1663,'[2]Pop commune'!$A$4:$G$3833,7,FALSE)</f>
        <v>104.92723492723506</v>
      </c>
      <c r="C1663" s="82">
        <f>VLOOKUP(A1663,'[2]Pop commune'!$A$4:$H$3833,5,FALSE)</f>
        <v>69.272349272349359</v>
      </c>
      <c r="D1663" s="83">
        <f t="shared" si="51"/>
        <v>35.654885654885703</v>
      </c>
      <c r="E1663" s="83">
        <f>VLOOKUP(A1663,'[2]Pop commune'!$A$4:$G$3833,6,FALSE)</f>
        <v>35.654885654885703</v>
      </c>
      <c r="F1663" s="83">
        <f t="shared" si="52"/>
        <v>490.00000000000063</v>
      </c>
      <c r="G1663" s="83">
        <f>VLOOKUP(A1663,'[2]Pop commune'!$A$4:$G$3833,4,FALSE)</f>
        <v>490.00000000000063</v>
      </c>
      <c r="H1663" s="64">
        <v>90</v>
      </c>
      <c r="I1663" s="122">
        <v>900004425</v>
      </c>
      <c r="J1663" s="91" t="s">
        <v>2460</v>
      </c>
      <c r="K1663" s="121"/>
      <c r="L1663" s="92" t="s">
        <v>2459</v>
      </c>
      <c r="M1663" s="101" t="s">
        <v>239</v>
      </c>
      <c r="N1663" s="65" t="s">
        <v>662</v>
      </c>
      <c r="O1663" s="64">
        <v>900003898</v>
      </c>
      <c r="P1663" s="94" t="s">
        <v>458</v>
      </c>
      <c r="Q1663" s="90">
        <v>1</v>
      </c>
      <c r="X1663" s="65" t="s">
        <v>671</v>
      </c>
      <c r="Y1663" s="65">
        <f>SUMPRODUCT(('[2]Prog 89'!$C$5:$C$10000=A1663)*'[2]Prog 89'!$E$5:$F$10000)</f>
        <v>0</v>
      </c>
      <c r="Z1663" s="65">
        <f>SUMPRODUCT(('[2]Prog 89'!$C$5:$C$10000=A1663)*'[2]Prog 89'!$G$5:$H$10000)</f>
        <v>0</v>
      </c>
    </row>
    <row r="1664" spans="1:26" ht="12.75" customHeight="1" x14ac:dyDescent="0.25">
      <c r="A1664" s="64">
        <v>90006</v>
      </c>
      <c r="B1664" s="81">
        <f>VLOOKUP(A1664,'[2]Pop commune'!$A$4:$G$3833,7,FALSE)</f>
        <v>89.959183673469653</v>
      </c>
      <c r="C1664" s="82">
        <f>VLOOKUP(A1664,'[2]Pop commune'!$A$4:$H$3833,5,FALSE)</f>
        <v>65.142857142857338</v>
      </c>
      <c r="D1664" s="83">
        <f t="shared" si="51"/>
        <v>24.816326530612319</v>
      </c>
      <c r="E1664" s="83">
        <f>VLOOKUP(A1664,'[2]Pop commune'!$A$4:$G$3833,6,FALSE)</f>
        <v>24.816326530612319</v>
      </c>
      <c r="F1664" s="83">
        <f t="shared" si="52"/>
        <v>304.00000000000091</v>
      </c>
      <c r="G1664" s="83">
        <f>VLOOKUP(A1664,'[2]Pop commune'!$A$4:$G$3833,4,FALSE)</f>
        <v>304.00000000000091</v>
      </c>
      <c r="H1664" s="64">
        <v>90</v>
      </c>
      <c r="I1664" s="122">
        <v>900004425</v>
      </c>
      <c r="J1664" s="91" t="s">
        <v>2461</v>
      </c>
      <c r="K1664" s="121"/>
      <c r="L1664" s="92" t="s">
        <v>2459</v>
      </c>
      <c r="M1664" s="101" t="s">
        <v>239</v>
      </c>
      <c r="N1664" s="65" t="s">
        <v>662</v>
      </c>
      <c r="O1664" s="64">
        <v>900003898</v>
      </c>
      <c r="P1664" s="94" t="s">
        <v>458</v>
      </c>
      <c r="Q1664" s="90">
        <v>1</v>
      </c>
      <c r="X1664" s="65" t="s">
        <v>671</v>
      </c>
      <c r="Y1664" s="65">
        <f>SUMPRODUCT(('[2]Prog 89'!$C$5:$C$10000=A1664)*'[2]Prog 89'!$E$5:$F$10000)</f>
        <v>0</v>
      </c>
      <c r="Z1664" s="65">
        <f>SUMPRODUCT(('[2]Prog 89'!$C$5:$C$10000=A1664)*'[2]Prog 89'!$G$5:$H$10000)</f>
        <v>0</v>
      </c>
    </row>
    <row r="1665" spans="1:26" ht="12.75" customHeight="1" x14ac:dyDescent="0.25">
      <c r="A1665" s="64">
        <v>90016</v>
      </c>
      <c r="B1665" s="81">
        <f>VLOOKUP(A1665,'[2]Pop commune'!$A$4:$G$3833,7,FALSE)</f>
        <v>34</v>
      </c>
      <c r="C1665" s="82">
        <f>VLOOKUP(A1665,'[2]Pop commune'!$A$4:$H$3833,5,FALSE)</f>
        <v>33</v>
      </c>
      <c r="D1665" s="83">
        <f t="shared" si="51"/>
        <v>1</v>
      </c>
      <c r="E1665" s="83">
        <f>VLOOKUP(A1665,'[2]Pop commune'!$A$4:$G$3833,6,FALSE)</f>
        <v>1</v>
      </c>
      <c r="F1665" s="83">
        <f t="shared" si="52"/>
        <v>115</v>
      </c>
      <c r="G1665" s="83">
        <f>VLOOKUP(A1665,'[2]Pop commune'!$A$4:$G$3833,4,FALSE)</f>
        <v>115</v>
      </c>
      <c r="H1665" s="64">
        <v>90</v>
      </c>
      <c r="I1665" s="122">
        <v>900004425</v>
      </c>
      <c r="J1665" s="91" t="s">
        <v>2462</v>
      </c>
      <c r="K1665" s="121"/>
      <c r="L1665" s="92" t="s">
        <v>2459</v>
      </c>
      <c r="M1665" s="101" t="s">
        <v>239</v>
      </c>
      <c r="N1665" s="65" t="s">
        <v>662</v>
      </c>
      <c r="O1665" s="64">
        <v>900003898</v>
      </c>
      <c r="P1665" s="94" t="s">
        <v>458</v>
      </c>
      <c r="Q1665" s="90">
        <v>1</v>
      </c>
      <c r="X1665" s="65" t="s">
        <v>671</v>
      </c>
      <c r="Y1665" s="65">
        <f>SUMPRODUCT(('[2]Prog 89'!$C$5:$C$10000=A1665)*'[2]Prog 89'!$E$5:$F$10000)</f>
        <v>0</v>
      </c>
      <c r="Z1665" s="65">
        <f>SUMPRODUCT(('[2]Prog 89'!$C$5:$C$10000=A1665)*'[2]Prog 89'!$G$5:$H$10000)</f>
        <v>0</v>
      </c>
    </row>
    <row r="1666" spans="1:26" ht="12.75" customHeight="1" x14ac:dyDescent="0.25">
      <c r="A1666" s="64">
        <v>90023</v>
      </c>
      <c r="B1666" s="81">
        <f>VLOOKUP(A1666,'[2]Pop commune'!$A$4:$G$3833,7,FALSE)</f>
        <v>240.00071352967842</v>
      </c>
      <c r="C1666" s="82">
        <f>VLOOKUP(A1666,'[2]Pop commune'!$A$4:$H$3833,5,FALSE)</f>
        <v>178.00046669176115</v>
      </c>
      <c r="D1666" s="83">
        <f t="shared" si="51"/>
        <v>62.00024683791726</v>
      </c>
      <c r="E1666" s="83">
        <f>VLOOKUP(A1666,'[2]Pop commune'!$A$4:$G$3833,6,FALSE)</f>
        <v>62.00024683791726</v>
      </c>
      <c r="F1666" s="83">
        <f t="shared" si="52"/>
        <v>1094</v>
      </c>
      <c r="G1666" s="83">
        <f>VLOOKUP(A1666,'[2]Pop commune'!$A$4:$G$3833,4,FALSE)</f>
        <v>1094</v>
      </c>
      <c r="H1666" s="64">
        <v>90</v>
      </c>
      <c r="I1666" s="122">
        <v>900004425</v>
      </c>
      <c r="J1666" s="91" t="s">
        <v>2463</v>
      </c>
      <c r="K1666" s="121"/>
      <c r="L1666" s="92" t="s">
        <v>2459</v>
      </c>
      <c r="M1666" s="101" t="s">
        <v>239</v>
      </c>
      <c r="N1666" s="65" t="s">
        <v>662</v>
      </c>
      <c r="O1666" s="64">
        <v>900003898</v>
      </c>
      <c r="P1666" s="94" t="s">
        <v>458</v>
      </c>
      <c r="Q1666" s="90">
        <v>1</v>
      </c>
      <c r="X1666" s="65" t="s">
        <v>671</v>
      </c>
      <c r="Y1666" s="65">
        <f>SUMPRODUCT(('[2]Prog 89'!$C$5:$C$10000=A1666)*'[2]Prog 89'!$E$5:$F$10000)</f>
        <v>0</v>
      </c>
      <c r="Z1666" s="65">
        <f>SUMPRODUCT(('[2]Prog 89'!$C$5:$C$10000=A1666)*'[2]Prog 89'!$G$5:$H$10000)</f>
        <v>0</v>
      </c>
    </row>
    <row r="1667" spans="1:26" ht="12.75" customHeight="1" x14ac:dyDescent="0.25">
      <c r="A1667" s="64">
        <v>90029</v>
      </c>
      <c r="B1667" s="81">
        <f>VLOOKUP(A1667,'[2]Pop commune'!$A$4:$G$3833,7,FALSE)</f>
        <v>540</v>
      </c>
      <c r="C1667" s="82">
        <f>VLOOKUP(A1667,'[2]Pop commune'!$A$4:$H$3833,5,FALSE)</f>
        <v>363</v>
      </c>
      <c r="D1667" s="83">
        <f t="shared" si="51"/>
        <v>177</v>
      </c>
      <c r="E1667" s="83">
        <f>VLOOKUP(A1667,'[2]Pop commune'!$A$4:$G$3833,6,FALSE)</f>
        <v>177</v>
      </c>
      <c r="F1667" s="83">
        <f t="shared" si="52"/>
        <v>1965</v>
      </c>
      <c r="G1667" s="83">
        <f>VLOOKUP(A1667,'[2]Pop commune'!$A$4:$G$3833,4,FALSE)</f>
        <v>1965</v>
      </c>
      <c r="H1667" s="64">
        <v>90</v>
      </c>
      <c r="I1667" s="122">
        <v>900004425</v>
      </c>
      <c r="J1667" s="91" t="s">
        <v>2464</v>
      </c>
      <c r="K1667" s="121"/>
      <c r="L1667" s="92" t="s">
        <v>2465</v>
      </c>
      <c r="M1667" s="101" t="s">
        <v>239</v>
      </c>
      <c r="N1667" s="65" t="s">
        <v>662</v>
      </c>
      <c r="O1667" s="64">
        <v>900003898</v>
      </c>
      <c r="P1667" s="94" t="s">
        <v>458</v>
      </c>
      <c r="Q1667" s="90">
        <v>1</v>
      </c>
      <c r="X1667" s="65" t="s">
        <v>671</v>
      </c>
      <c r="Y1667" s="65">
        <f>SUMPRODUCT(('[2]Prog 89'!$C$5:$C$10000=A1667)*'[2]Prog 89'!$E$5:$F$10000)</f>
        <v>0</v>
      </c>
      <c r="Z1667" s="65">
        <f>SUMPRODUCT(('[2]Prog 89'!$C$5:$C$10000=A1667)*'[2]Prog 89'!$G$5:$H$10000)</f>
        <v>0</v>
      </c>
    </row>
    <row r="1668" spans="1:26" ht="12.75" customHeight="1" x14ac:dyDescent="0.25">
      <c r="A1668" s="64">
        <v>90037</v>
      </c>
      <c r="B1668" s="81">
        <f>VLOOKUP(A1668,'[2]Pop commune'!$A$4:$G$3833,7,FALSE)</f>
        <v>267.28630705394113</v>
      </c>
      <c r="C1668" s="82">
        <f>VLOOKUP(A1668,'[2]Pop commune'!$A$4:$H$3833,5,FALSE)</f>
        <v>203.50207468879609</v>
      </c>
      <c r="D1668" s="83">
        <f t="shared" si="51"/>
        <v>63.784232365145037</v>
      </c>
      <c r="E1668" s="83">
        <f>VLOOKUP(A1668,'[2]Pop commune'!$A$4:$G$3833,6,FALSE)</f>
        <v>63.784232365145037</v>
      </c>
      <c r="F1668" s="83">
        <f t="shared" si="52"/>
        <v>975.99999999999716</v>
      </c>
      <c r="G1668" s="83">
        <f>VLOOKUP(A1668,'[2]Pop commune'!$A$4:$G$3833,4,FALSE)</f>
        <v>975.99999999999716</v>
      </c>
      <c r="H1668" s="64">
        <v>90</v>
      </c>
      <c r="I1668" s="122">
        <v>900004425</v>
      </c>
      <c r="J1668" s="91" t="s">
        <v>2466</v>
      </c>
      <c r="K1668" s="121"/>
      <c r="L1668" s="92" t="s">
        <v>2467</v>
      </c>
      <c r="M1668" s="101" t="s">
        <v>239</v>
      </c>
      <c r="N1668" s="65" t="s">
        <v>662</v>
      </c>
      <c r="O1668" s="64">
        <v>900003898</v>
      </c>
      <c r="P1668" s="94" t="s">
        <v>458</v>
      </c>
      <c r="Q1668" s="90">
        <v>1</v>
      </c>
      <c r="X1668" s="65" t="s">
        <v>671</v>
      </c>
      <c r="Y1668" s="65">
        <f>SUMPRODUCT(('[2]Prog 89'!$C$5:$C$10000=A1668)*'[2]Prog 89'!$E$5:$F$10000)</f>
        <v>0</v>
      </c>
      <c r="Z1668" s="65">
        <f>SUMPRODUCT(('[2]Prog 89'!$C$5:$C$10000=A1668)*'[2]Prog 89'!$G$5:$H$10000)</f>
        <v>0</v>
      </c>
    </row>
    <row r="1669" spans="1:26" ht="12.75" customHeight="1" x14ac:dyDescent="0.25">
      <c r="A1669" s="64">
        <v>90041</v>
      </c>
      <c r="B1669" s="81">
        <f>VLOOKUP(A1669,'[2]Pop commune'!$A$4:$G$3833,7,FALSE)</f>
        <v>371.40557285223463</v>
      </c>
      <c r="C1669" s="82">
        <f>VLOOKUP(A1669,'[2]Pop commune'!$A$4:$H$3833,5,FALSE)</f>
        <v>259.68991241647012</v>
      </c>
      <c r="D1669" s="83">
        <f t="shared" ref="D1669:D1732" si="53">E1669/Q1669</f>
        <v>111.71566043576451</v>
      </c>
      <c r="E1669" s="83">
        <f>VLOOKUP(A1669,'[2]Pop commune'!$A$4:$G$3833,6,FALSE)</f>
        <v>111.71566043576451</v>
      </c>
      <c r="F1669" s="83">
        <f t="shared" ref="F1669:F1732" si="54">G1669/Q1669</f>
        <v>1471</v>
      </c>
      <c r="G1669" s="83">
        <f>VLOOKUP(A1669,'[2]Pop commune'!$A$4:$G$3833,4,FALSE)</f>
        <v>1471</v>
      </c>
      <c r="H1669" s="64">
        <v>90</v>
      </c>
      <c r="I1669" s="122">
        <v>900004425</v>
      </c>
      <c r="J1669" s="91" t="s">
        <v>2468</v>
      </c>
      <c r="K1669" s="121"/>
      <c r="L1669" s="92" t="s">
        <v>2459</v>
      </c>
      <c r="M1669" s="101" t="s">
        <v>239</v>
      </c>
      <c r="N1669" s="65" t="s">
        <v>662</v>
      </c>
      <c r="O1669" s="64">
        <v>900003898</v>
      </c>
      <c r="P1669" s="94" t="s">
        <v>458</v>
      </c>
      <c r="Q1669" s="90">
        <v>1</v>
      </c>
      <c r="X1669" s="65" t="s">
        <v>671</v>
      </c>
      <c r="Y1669" s="65">
        <f>SUMPRODUCT(('[2]Prog 89'!$C$5:$C$10000=A1669)*'[2]Prog 89'!$E$5:$F$10000)</f>
        <v>0</v>
      </c>
      <c r="Z1669" s="65">
        <f>SUMPRODUCT(('[2]Prog 89'!$C$5:$C$10000=A1669)*'[2]Prog 89'!$G$5:$H$10000)</f>
        <v>0</v>
      </c>
    </row>
    <row r="1670" spans="1:26" ht="12.75" customHeight="1" x14ac:dyDescent="0.25">
      <c r="A1670" s="64">
        <v>90042</v>
      </c>
      <c r="B1670" s="81">
        <f>VLOOKUP(A1670,'[2]Pop commune'!$A$4:$G$3833,7,FALSE)</f>
        <v>664.98311625663166</v>
      </c>
      <c r="C1670" s="82">
        <f>VLOOKUP(A1670,'[2]Pop commune'!$A$4:$H$3833,5,FALSE)</f>
        <v>488.12590448625087</v>
      </c>
      <c r="D1670" s="83">
        <f t="shared" si="53"/>
        <v>176.85721177038076</v>
      </c>
      <c r="E1670" s="83">
        <f>VLOOKUP(A1670,'[2]Pop commune'!$A$4:$G$3833,6,FALSE)</f>
        <v>176.85721177038076</v>
      </c>
      <c r="F1670" s="83">
        <f t="shared" si="54"/>
        <v>2095</v>
      </c>
      <c r="G1670" s="83">
        <f>VLOOKUP(A1670,'[2]Pop commune'!$A$4:$G$3833,4,FALSE)</f>
        <v>2095</v>
      </c>
      <c r="H1670" s="64">
        <v>90</v>
      </c>
      <c r="I1670" s="122">
        <v>900004425</v>
      </c>
      <c r="J1670" s="91" t="s">
        <v>2469</v>
      </c>
      <c r="K1670" s="121"/>
      <c r="L1670" s="92" t="s">
        <v>2467</v>
      </c>
      <c r="M1670" s="101" t="s">
        <v>239</v>
      </c>
      <c r="N1670" s="65" t="s">
        <v>662</v>
      </c>
      <c r="O1670" s="64">
        <v>900003898</v>
      </c>
      <c r="P1670" s="94" t="s">
        <v>458</v>
      </c>
      <c r="Q1670" s="90">
        <v>1</v>
      </c>
      <c r="X1670" s="65" t="s">
        <v>671</v>
      </c>
      <c r="Y1670" s="65">
        <f>SUMPRODUCT(('[2]Prog 89'!$C$5:$C$10000=A1670)*'[2]Prog 89'!$E$5:$F$10000)</f>
        <v>0</v>
      </c>
      <c r="Z1670" s="65">
        <f>SUMPRODUCT(('[2]Prog 89'!$C$5:$C$10000=A1670)*'[2]Prog 89'!$G$5:$H$10000)</f>
        <v>0</v>
      </c>
    </row>
    <row r="1671" spans="1:26" ht="12.75" customHeight="1" x14ac:dyDescent="0.25">
      <c r="A1671" s="64">
        <v>90044</v>
      </c>
      <c r="B1671" s="81">
        <f>VLOOKUP(A1671,'[2]Pop commune'!$A$4:$G$3833,7,FALSE)</f>
        <v>51.580645161290334</v>
      </c>
      <c r="C1671" s="82">
        <f>VLOOKUP(A1671,'[2]Pop commune'!$A$4:$H$3833,5,FALSE)</f>
        <v>40.669354838709687</v>
      </c>
      <c r="D1671" s="83">
        <f t="shared" si="53"/>
        <v>10.911290322580648</v>
      </c>
      <c r="E1671" s="83">
        <f>VLOOKUP(A1671,'[2]Pop commune'!$A$4:$G$3833,6,FALSE)</f>
        <v>10.911290322580648</v>
      </c>
      <c r="F1671" s="83">
        <f t="shared" si="54"/>
        <v>246</v>
      </c>
      <c r="G1671" s="83">
        <f>VLOOKUP(A1671,'[2]Pop commune'!$A$4:$G$3833,4,FALSE)</f>
        <v>246</v>
      </c>
      <c r="H1671" s="64">
        <v>90</v>
      </c>
      <c r="I1671" s="122">
        <v>900004425</v>
      </c>
      <c r="J1671" s="91" t="s">
        <v>2470</v>
      </c>
      <c r="K1671" s="121"/>
      <c r="L1671" s="92" t="s">
        <v>2459</v>
      </c>
      <c r="M1671" s="101" t="s">
        <v>239</v>
      </c>
      <c r="N1671" s="65" t="s">
        <v>662</v>
      </c>
      <c r="O1671" s="64">
        <v>900003898</v>
      </c>
      <c r="P1671" s="94" t="s">
        <v>458</v>
      </c>
      <c r="Q1671" s="90">
        <v>1</v>
      </c>
      <c r="X1671" s="65" t="s">
        <v>671</v>
      </c>
      <c r="Y1671" s="65">
        <f>SUMPRODUCT(('[2]Prog 89'!$C$5:$C$10000=A1671)*'[2]Prog 89'!$E$5:$F$10000)</f>
        <v>0</v>
      </c>
      <c r="Z1671" s="65">
        <f>SUMPRODUCT(('[2]Prog 89'!$C$5:$C$10000=A1671)*'[2]Prog 89'!$G$5:$H$10000)</f>
        <v>0</v>
      </c>
    </row>
    <row r="1672" spans="1:26" ht="12.75" customHeight="1" x14ac:dyDescent="0.25">
      <c r="A1672" s="64">
        <v>90052</v>
      </c>
      <c r="B1672" s="81">
        <f>VLOOKUP(A1672,'[2]Pop commune'!$A$4:$G$3833,7,FALSE)</f>
        <v>940.40199038308947</v>
      </c>
      <c r="C1672" s="82">
        <f>VLOOKUP(A1672,'[2]Pop commune'!$A$4:$H$3833,5,FALSE)</f>
        <v>470.1194767151664</v>
      </c>
      <c r="D1672" s="83">
        <f t="shared" si="53"/>
        <v>470.28251366792313</v>
      </c>
      <c r="E1672" s="83">
        <f>VLOOKUP(A1672,'[2]Pop commune'!$A$4:$G$3833,6,FALSE)</f>
        <v>470.28251366792313</v>
      </c>
      <c r="F1672" s="83">
        <f t="shared" si="54"/>
        <v>3141</v>
      </c>
      <c r="G1672" s="83">
        <f>VLOOKUP(A1672,'[2]Pop commune'!$A$4:$G$3833,4,FALSE)</f>
        <v>3141</v>
      </c>
      <c r="H1672" s="64">
        <v>90</v>
      </c>
      <c r="I1672" s="122">
        <v>900004425</v>
      </c>
      <c r="J1672" s="91" t="s">
        <v>2459</v>
      </c>
      <c r="K1672" s="121"/>
      <c r="L1672" s="92" t="s">
        <v>2459</v>
      </c>
      <c r="M1672" s="101" t="s">
        <v>239</v>
      </c>
      <c r="N1672" s="65" t="s">
        <v>662</v>
      </c>
      <c r="O1672" s="64">
        <v>900003898</v>
      </c>
      <c r="P1672" s="94" t="s">
        <v>458</v>
      </c>
      <c r="Q1672" s="90">
        <v>1</v>
      </c>
      <c r="X1672" s="65" t="s">
        <v>671</v>
      </c>
      <c r="Y1672" s="65">
        <f>SUMPRODUCT(('[2]Prog 89'!$C$5:$C$10000=A1672)*'[2]Prog 89'!$E$5:$F$10000)</f>
        <v>0</v>
      </c>
      <c r="Z1672" s="65">
        <f>SUMPRODUCT(('[2]Prog 89'!$C$5:$C$10000=A1672)*'[2]Prog 89'!$G$5:$H$10000)</f>
        <v>0</v>
      </c>
    </row>
    <row r="1673" spans="1:26" ht="12.75" customHeight="1" x14ac:dyDescent="0.25">
      <c r="A1673" s="64">
        <v>90054</v>
      </c>
      <c r="B1673" s="81">
        <f>VLOOKUP(A1673,'[2]Pop commune'!$A$4:$G$3833,7,FALSE)</f>
        <v>140.49911190053291</v>
      </c>
      <c r="C1673" s="82">
        <f>VLOOKUP(A1673,'[2]Pop commune'!$A$4:$H$3833,5,FALSE)</f>
        <v>91.673179396092394</v>
      </c>
      <c r="D1673" s="83">
        <f t="shared" si="53"/>
        <v>48.825932504440509</v>
      </c>
      <c r="E1673" s="83">
        <f>VLOOKUP(A1673,'[2]Pop commune'!$A$4:$G$3833,6,FALSE)</f>
        <v>48.825932504440509</v>
      </c>
      <c r="F1673" s="83">
        <f t="shared" si="54"/>
        <v>561</v>
      </c>
      <c r="G1673" s="83">
        <f>VLOOKUP(A1673,'[2]Pop commune'!$A$4:$G$3833,4,FALSE)</f>
        <v>561</v>
      </c>
      <c r="H1673" s="64">
        <v>90</v>
      </c>
      <c r="I1673" s="122">
        <v>900004425</v>
      </c>
      <c r="J1673" s="91" t="s">
        <v>2471</v>
      </c>
      <c r="K1673" s="121"/>
      <c r="L1673" s="92" t="s">
        <v>2459</v>
      </c>
      <c r="M1673" s="101" t="s">
        <v>239</v>
      </c>
      <c r="N1673" s="65" t="s">
        <v>662</v>
      </c>
      <c r="O1673" s="64">
        <v>900003898</v>
      </c>
      <c r="P1673" s="94" t="s">
        <v>458</v>
      </c>
      <c r="Q1673" s="90">
        <v>1</v>
      </c>
      <c r="X1673" s="65" t="s">
        <v>671</v>
      </c>
      <c r="Y1673" s="65">
        <f>SUMPRODUCT(('[2]Prog 89'!$C$5:$C$10000=A1673)*'[2]Prog 89'!$E$5:$F$10000)</f>
        <v>0</v>
      </c>
      <c r="Z1673" s="65">
        <f>SUMPRODUCT(('[2]Prog 89'!$C$5:$C$10000=A1673)*'[2]Prog 89'!$G$5:$H$10000)</f>
        <v>0</v>
      </c>
    </row>
    <row r="1674" spans="1:26" ht="12.75" customHeight="1" x14ac:dyDescent="0.25">
      <c r="A1674" s="64">
        <v>90057</v>
      </c>
      <c r="B1674" s="81">
        <f>VLOOKUP(A1674,'[2]Pop commune'!$A$4:$G$3833,7,FALSE)</f>
        <v>169.71813031161429</v>
      </c>
      <c r="C1674" s="82">
        <f>VLOOKUP(A1674,'[2]Pop commune'!$A$4:$H$3833,5,FALSE)</f>
        <v>129.54815864022629</v>
      </c>
      <c r="D1674" s="83">
        <f t="shared" si="53"/>
        <v>40.169971671388005</v>
      </c>
      <c r="E1674" s="83">
        <f>VLOOKUP(A1674,'[2]Pop commune'!$A$4:$G$3833,6,FALSE)</f>
        <v>40.169971671388005</v>
      </c>
      <c r="F1674" s="83">
        <f t="shared" si="54"/>
        <v>708.99999999999818</v>
      </c>
      <c r="G1674" s="83">
        <f>VLOOKUP(A1674,'[2]Pop commune'!$A$4:$G$3833,4,FALSE)</f>
        <v>708.99999999999818</v>
      </c>
      <c r="H1674" s="64">
        <v>90</v>
      </c>
      <c r="I1674" s="122">
        <v>900004425</v>
      </c>
      <c r="J1674" s="91" t="s">
        <v>2472</v>
      </c>
      <c r="K1674" s="121"/>
      <c r="L1674" s="92" t="s">
        <v>2459</v>
      </c>
      <c r="M1674" s="101" t="s">
        <v>239</v>
      </c>
      <c r="N1674" s="65" t="s">
        <v>662</v>
      </c>
      <c r="O1674" s="64">
        <v>900003898</v>
      </c>
      <c r="P1674" s="94" t="s">
        <v>458</v>
      </c>
      <c r="Q1674" s="90">
        <v>1</v>
      </c>
      <c r="X1674" s="65" t="s">
        <v>671</v>
      </c>
      <c r="Y1674" s="65">
        <f>SUMPRODUCT(('[2]Prog 89'!$C$5:$C$10000=A1674)*'[2]Prog 89'!$E$5:$F$10000)</f>
        <v>0</v>
      </c>
      <c r="Z1674" s="65">
        <f>SUMPRODUCT(('[2]Prog 89'!$C$5:$C$10000=A1674)*'[2]Prog 89'!$G$5:$H$10000)</f>
        <v>0</v>
      </c>
    </row>
    <row r="1675" spans="1:26" ht="12.75" customHeight="1" x14ac:dyDescent="0.25">
      <c r="A1675" s="64">
        <v>90058</v>
      </c>
      <c r="B1675" s="81">
        <f>VLOOKUP(A1675,'[2]Pop commune'!$A$4:$G$3833,7,FALSE)</f>
        <v>93.185248713550635</v>
      </c>
      <c r="C1675" s="82">
        <f>VLOOKUP(A1675,'[2]Pop commune'!$A$4:$H$3833,5,FALSE)</f>
        <v>55.296740994854218</v>
      </c>
      <c r="D1675" s="83">
        <f t="shared" si="53"/>
        <v>37.88850771869641</v>
      </c>
      <c r="E1675" s="83">
        <f>VLOOKUP(A1675,'[2]Pop commune'!$A$4:$G$3833,6,FALSE)</f>
        <v>37.88850771869641</v>
      </c>
      <c r="F1675" s="83">
        <f t="shared" si="54"/>
        <v>597</v>
      </c>
      <c r="G1675" s="83">
        <f>VLOOKUP(A1675,'[2]Pop commune'!$A$4:$G$3833,4,FALSE)</f>
        <v>597</v>
      </c>
      <c r="H1675" s="64">
        <v>90</v>
      </c>
      <c r="I1675" s="122">
        <v>900004425</v>
      </c>
      <c r="J1675" s="91" t="s">
        <v>2473</v>
      </c>
      <c r="K1675" s="121"/>
      <c r="L1675" s="92" t="s">
        <v>2459</v>
      </c>
      <c r="M1675" s="101" t="s">
        <v>239</v>
      </c>
      <c r="N1675" s="65" t="s">
        <v>662</v>
      </c>
      <c r="O1675" s="64">
        <v>900003898</v>
      </c>
      <c r="P1675" s="94" t="s">
        <v>458</v>
      </c>
      <c r="Q1675" s="90">
        <v>1</v>
      </c>
      <c r="X1675" s="65" t="s">
        <v>671</v>
      </c>
      <c r="Y1675" s="65">
        <f>SUMPRODUCT(('[2]Prog 89'!$C$5:$C$10000=A1675)*'[2]Prog 89'!$E$5:$F$10000)</f>
        <v>0</v>
      </c>
      <c r="Z1675" s="65">
        <f>SUMPRODUCT(('[2]Prog 89'!$C$5:$C$10000=A1675)*'[2]Prog 89'!$G$5:$H$10000)</f>
        <v>0</v>
      </c>
    </row>
    <row r="1676" spans="1:26" ht="12.75" customHeight="1" x14ac:dyDescent="0.25">
      <c r="A1676" s="64">
        <v>90061</v>
      </c>
      <c r="B1676" s="81">
        <f>VLOOKUP(A1676,'[2]Pop commune'!$A$4:$G$3833,7,FALSE)</f>
        <v>5.684210526315792</v>
      </c>
      <c r="C1676" s="82">
        <f>VLOOKUP(A1676,'[2]Pop commune'!$A$4:$H$3833,5,FALSE)</f>
        <v>5.684210526315792</v>
      </c>
      <c r="D1676" s="83">
        <f t="shared" si="53"/>
        <v>0</v>
      </c>
      <c r="E1676" s="83">
        <f>VLOOKUP(A1676,'[2]Pop commune'!$A$4:$G$3833,6,FALSE)</f>
        <v>0</v>
      </c>
      <c r="F1676" s="83">
        <f t="shared" si="54"/>
        <v>36</v>
      </c>
      <c r="G1676" s="83">
        <f>VLOOKUP(A1676,'[2]Pop commune'!$A$4:$G$3833,4,FALSE)</f>
        <v>36</v>
      </c>
      <c r="H1676" s="64">
        <v>90</v>
      </c>
      <c r="I1676" s="122">
        <v>900004425</v>
      </c>
      <c r="J1676" s="91" t="s">
        <v>2474</v>
      </c>
      <c r="K1676" s="121"/>
      <c r="L1676" s="92" t="s">
        <v>2459</v>
      </c>
      <c r="M1676" s="101" t="s">
        <v>239</v>
      </c>
      <c r="N1676" s="65" t="s">
        <v>662</v>
      </c>
      <c r="O1676" s="64">
        <v>900003898</v>
      </c>
      <c r="P1676" s="94" t="s">
        <v>458</v>
      </c>
      <c r="Q1676" s="90">
        <v>1</v>
      </c>
      <c r="X1676" s="65" t="s">
        <v>671</v>
      </c>
      <c r="Y1676" s="65">
        <f>SUMPRODUCT(('[2]Prog 89'!$C$5:$C$10000=A1676)*'[2]Prog 89'!$E$5:$F$10000)</f>
        <v>0</v>
      </c>
      <c r="Z1676" s="65">
        <f>SUMPRODUCT(('[2]Prog 89'!$C$5:$C$10000=A1676)*'[2]Prog 89'!$G$5:$H$10000)</f>
        <v>0</v>
      </c>
    </row>
    <row r="1677" spans="1:26" ht="12.75" customHeight="1" x14ac:dyDescent="0.25">
      <c r="A1677" s="64">
        <v>90065</v>
      </c>
      <c r="B1677" s="81">
        <f>VLOOKUP(A1677,'[2]Pop commune'!$A$4:$G$3833,7,FALSE)</f>
        <v>269.69625919316968</v>
      </c>
      <c r="C1677" s="82">
        <f>VLOOKUP(A1677,'[2]Pop commune'!$A$4:$H$3833,5,FALSE)</f>
        <v>166.31835900733302</v>
      </c>
      <c r="D1677" s="83">
        <f t="shared" si="53"/>
        <v>103.37790018583664</v>
      </c>
      <c r="E1677" s="83">
        <f>VLOOKUP(A1677,'[2]Pop commune'!$A$4:$G$3833,6,FALSE)</f>
        <v>103.37790018583664</v>
      </c>
      <c r="F1677" s="83">
        <f t="shared" si="54"/>
        <v>1109</v>
      </c>
      <c r="G1677" s="83">
        <f>VLOOKUP(A1677,'[2]Pop commune'!$A$4:$G$3833,4,FALSE)</f>
        <v>1109</v>
      </c>
      <c r="H1677" s="64">
        <v>90</v>
      </c>
      <c r="I1677" s="122">
        <v>900004425</v>
      </c>
      <c r="J1677" s="91" t="s">
        <v>2475</v>
      </c>
      <c r="K1677" s="121"/>
      <c r="L1677" s="92" t="s">
        <v>2459</v>
      </c>
      <c r="M1677" s="101" t="s">
        <v>239</v>
      </c>
      <c r="N1677" s="65" t="s">
        <v>662</v>
      </c>
      <c r="O1677" s="64">
        <v>900003898</v>
      </c>
      <c r="P1677" s="94" t="s">
        <v>458</v>
      </c>
      <c r="Q1677" s="90">
        <v>1</v>
      </c>
      <c r="X1677" s="65" t="s">
        <v>671</v>
      </c>
      <c r="Y1677" s="65">
        <f>SUMPRODUCT(('[2]Prog 89'!$C$5:$C$10000=A1677)*'[2]Prog 89'!$E$5:$F$10000)</f>
        <v>0</v>
      </c>
      <c r="Z1677" s="65">
        <f>SUMPRODUCT(('[2]Prog 89'!$C$5:$C$10000=A1677)*'[2]Prog 89'!$G$5:$H$10000)</f>
        <v>0</v>
      </c>
    </row>
    <row r="1678" spans="1:26" ht="12.75" customHeight="1" x14ac:dyDescent="0.25">
      <c r="A1678" s="64">
        <v>90066</v>
      </c>
      <c r="B1678" s="81">
        <f>VLOOKUP(A1678,'[2]Pop commune'!$A$4:$G$3833,7,FALSE)</f>
        <v>56.703056768559065</v>
      </c>
      <c r="C1678" s="82">
        <f>VLOOKUP(A1678,'[2]Pop commune'!$A$4:$H$3833,5,FALSE)</f>
        <v>27.81659388646294</v>
      </c>
      <c r="D1678" s="83">
        <f t="shared" si="53"/>
        <v>28.886462882096129</v>
      </c>
      <c r="E1678" s="83">
        <f>VLOOKUP(A1678,'[2]Pop commune'!$A$4:$G$3833,6,FALSE)</f>
        <v>28.886462882096129</v>
      </c>
      <c r="F1678" s="83">
        <f t="shared" si="54"/>
        <v>245.00000000000051</v>
      </c>
      <c r="G1678" s="83">
        <f>VLOOKUP(A1678,'[2]Pop commune'!$A$4:$G$3833,4,FALSE)</f>
        <v>245.00000000000051</v>
      </c>
      <c r="H1678" s="64">
        <v>90</v>
      </c>
      <c r="I1678" s="122">
        <v>900004425</v>
      </c>
      <c r="J1678" s="91" t="s">
        <v>2476</v>
      </c>
      <c r="K1678" s="121"/>
      <c r="L1678" s="92" t="s">
        <v>2459</v>
      </c>
      <c r="M1678" s="101" t="s">
        <v>239</v>
      </c>
      <c r="N1678" s="65" t="s">
        <v>662</v>
      </c>
      <c r="O1678" s="64">
        <v>900003898</v>
      </c>
      <c r="P1678" s="94" t="s">
        <v>458</v>
      </c>
      <c r="Q1678" s="90">
        <v>1</v>
      </c>
      <c r="X1678" s="65" t="s">
        <v>671</v>
      </c>
      <c r="Y1678" s="65">
        <f>SUMPRODUCT(('[2]Prog 89'!$C$5:$C$10000=A1678)*'[2]Prog 89'!$E$5:$F$10000)</f>
        <v>0</v>
      </c>
      <c r="Z1678" s="65">
        <f>SUMPRODUCT(('[2]Prog 89'!$C$5:$C$10000=A1678)*'[2]Prog 89'!$G$5:$H$10000)</f>
        <v>0</v>
      </c>
    </row>
    <row r="1679" spans="1:26" ht="12.75" customHeight="1" x14ac:dyDescent="0.25">
      <c r="A1679" s="64">
        <v>90075</v>
      </c>
      <c r="B1679" s="81">
        <f>VLOOKUP(A1679,'[2]Pop commune'!$A$4:$G$3833,7,FALSE)</f>
        <v>798.91226890182247</v>
      </c>
      <c r="C1679" s="82">
        <f>VLOOKUP(A1679,'[2]Pop commune'!$A$4:$H$3833,5,FALSE)</f>
        <v>517.93824729363814</v>
      </c>
      <c r="D1679" s="83">
        <f t="shared" si="53"/>
        <v>280.97402160818433</v>
      </c>
      <c r="E1679" s="83">
        <f>VLOOKUP(A1679,'[2]Pop commune'!$A$4:$G$3833,6,FALSE)</f>
        <v>280.97402160818433</v>
      </c>
      <c r="F1679" s="83">
        <f t="shared" si="54"/>
        <v>3539</v>
      </c>
      <c r="G1679" s="83">
        <f>VLOOKUP(A1679,'[2]Pop commune'!$A$4:$G$3833,4,FALSE)</f>
        <v>3539</v>
      </c>
      <c r="H1679" s="64">
        <v>90</v>
      </c>
      <c r="I1679" s="122">
        <v>900004425</v>
      </c>
      <c r="J1679" s="91" t="s">
        <v>2477</v>
      </c>
      <c r="K1679" s="121"/>
      <c r="L1679" s="92" t="s">
        <v>2467</v>
      </c>
      <c r="M1679" s="101" t="s">
        <v>239</v>
      </c>
      <c r="N1679" s="65" t="s">
        <v>662</v>
      </c>
      <c r="O1679" s="64">
        <v>900003898</v>
      </c>
      <c r="P1679" s="94" t="s">
        <v>458</v>
      </c>
      <c r="Q1679" s="90">
        <v>1</v>
      </c>
      <c r="X1679" s="65" t="s">
        <v>671</v>
      </c>
      <c r="Y1679" s="65">
        <f>SUMPRODUCT(('[2]Prog 89'!$C$5:$C$10000=A1679)*'[2]Prog 89'!$E$5:$F$10000)</f>
        <v>0</v>
      </c>
      <c r="Z1679" s="65">
        <f>SUMPRODUCT(('[2]Prog 89'!$C$5:$C$10000=A1679)*'[2]Prog 89'!$G$5:$H$10000)</f>
        <v>0</v>
      </c>
    </row>
    <row r="1680" spans="1:26" ht="12.75" customHeight="1" x14ac:dyDescent="0.25">
      <c r="A1680" s="64">
        <v>90078</v>
      </c>
      <c r="B1680" s="81">
        <f>VLOOKUP(A1680,'[2]Pop commune'!$A$4:$G$3833,7,FALSE)</f>
        <v>31.659574468085083</v>
      </c>
      <c r="C1680" s="82">
        <f>VLOOKUP(A1680,'[2]Pop commune'!$A$4:$H$3833,5,FALSE)</f>
        <v>22.468085106382961</v>
      </c>
      <c r="D1680" s="83">
        <f t="shared" si="53"/>
        <v>9.1914893617021196</v>
      </c>
      <c r="E1680" s="83">
        <f>VLOOKUP(A1680,'[2]Pop commune'!$A$4:$G$3833,6,FALSE)</f>
        <v>9.1914893617021196</v>
      </c>
      <c r="F1680" s="83">
        <f t="shared" si="54"/>
        <v>192</v>
      </c>
      <c r="G1680" s="83">
        <f>VLOOKUP(A1680,'[2]Pop commune'!$A$4:$G$3833,4,FALSE)</f>
        <v>192</v>
      </c>
      <c r="H1680" s="64">
        <v>90</v>
      </c>
      <c r="I1680" s="122">
        <v>900004425</v>
      </c>
      <c r="J1680" s="91" t="s">
        <v>2478</v>
      </c>
      <c r="K1680" s="121"/>
      <c r="L1680" s="92" t="s">
        <v>2459</v>
      </c>
      <c r="M1680" s="101" t="s">
        <v>239</v>
      </c>
      <c r="N1680" s="65" t="s">
        <v>662</v>
      </c>
      <c r="O1680" s="64">
        <v>900003898</v>
      </c>
      <c r="P1680" s="94" t="s">
        <v>458</v>
      </c>
      <c r="Q1680" s="90">
        <v>1</v>
      </c>
      <c r="X1680" s="65" t="s">
        <v>671</v>
      </c>
      <c r="Y1680" s="65">
        <f>SUMPRODUCT(('[2]Prog 89'!$C$5:$C$10000=A1680)*'[2]Prog 89'!$E$5:$F$10000)</f>
        <v>0</v>
      </c>
      <c r="Z1680" s="65">
        <f>SUMPRODUCT(('[2]Prog 89'!$C$5:$C$10000=A1680)*'[2]Prog 89'!$G$5:$H$10000)</f>
        <v>0</v>
      </c>
    </row>
    <row r="1681" spans="1:26" ht="12.75" customHeight="1" x14ac:dyDescent="0.25">
      <c r="A1681" s="64">
        <v>90079</v>
      </c>
      <c r="B1681" s="81">
        <f>VLOOKUP(A1681,'[2]Pop commune'!$A$4:$G$3833,7,FALSE)</f>
        <v>85</v>
      </c>
      <c r="C1681" s="82">
        <f>VLOOKUP(A1681,'[2]Pop commune'!$A$4:$H$3833,5,FALSE)</f>
        <v>51</v>
      </c>
      <c r="D1681" s="83">
        <f t="shared" si="53"/>
        <v>34</v>
      </c>
      <c r="E1681" s="83">
        <f>VLOOKUP(A1681,'[2]Pop commune'!$A$4:$G$3833,6,FALSE)</f>
        <v>34</v>
      </c>
      <c r="F1681" s="83">
        <f t="shared" si="54"/>
        <v>280</v>
      </c>
      <c r="G1681" s="83">
        <f>VLOOKUP(A1681,'[2]Pop commune'!$A$4:$G$3833,4,FALSE)</f>
        <v>280</v>
      </c>
      <c r="H1681" s="64">
        <v>90</v>
      </c>
      <c r="I1681" s="122">
        <v>900004425</v>
      </c>
      <c r="J1681" s="91" t="s">
        <v>2479</v>
      </c>
      <c r="K1681" s="121"/>
      <c r="L1681" s="92" t="s">
        <v>2459</v>
      </c>
      <c r="M1681" s="101" t="s">
        <v>239</v>
      </c>
      <c r="N1681" s="65" t="s">
        <v>662</v>
      </c>
      <c r="O1681" s="64">
        <v>900003898</v>
      </c>
      <c r="P1681" s="94" t="s">
        <v>458</v>
      </c>
      <c r="Q1681" s="90">
        <v>1</v>
      </c>
      <c r="X1681" s="65" t="s">
        <v>671</v>
      </c>
      <c r="Y1681" s="65">
        <f>SUMPRODUCT(('[2]Prog 89'!$C$5:$C$10000=A1681)*'[2]Prog 89'!$E$5:$F$10000)</f>
        <v>0</v>
      </c>
      <c r="Z1681" s="65">
        <f>SUMPRODUCT(('[2]Prog 89'!$C$5:$C$10000=A1681)*'[2]Prog 89'!$G$5:$H$10000)</f>
        <v>0</v>
      </c>
    </row>
    <row r="1682" spans="1:26" ht="12.75" customHeight="1" x14ac:dyDescent="0.25">
      <c r="A1682" s="64">
        <v>90085</v>
      </c>
      <c r="B1682" s="81">
        <f>VLOOKUP(A1682,'[2]Pop commune'!$A$4:$G$3833,7,FALSE)</f>
        <v>17.83636363636364</v>
      </c>
      <c r="C1682" s="82">
        <f>VLOOKUP(A1682,'[2]Pop commune'!$A$4:$H$3833,5,FALSE)</f>
        <v>12.881818181818184</v>
      </c>
      <c r="D1682" s="83">
        <f t="shared" si="53"/>
        <v>4.954545454545455</v>
      </c>
      <c r="E1682" s="83">
        <f>VLOOKUP(A1682,'[2]Pop commune'!$A$4:$G$3833,6,FALSE)</f>
        <v>4.954545454545455</v>
      </c>
      <c r="F1682" s="83">
        <f t="shared" si="54"/>
        <v>109</v>
      </c>
      <c r="G1682" s="83">
        <f>VLOOKUP(A1682,'[2]Pop commune'!$A$4:$G$3833,4,FALSE)</f>
        <v>109</v>
      </c>
      <c r="H1682" s="64">
        <v>90</v>
      </c>
      <c r="I1682" s="122">
        <v>900004425</v>
      </c>
      <c r="J1682" s="91" t="s">
        <v>2480</v>
      </c>
      <c r="K1682" s="121"/>
      <c r="L1682" s="92" t="s">
        <v>2459</v>
      </c>
      <c r="M1682" s="101" t="s">
        <v>239</v>
      </c>
      <c r="N1682" s="65" t="s">
        <v>662</v>
      </c>
      <c r="O1682" s="64">
        <v>900003898</v>
      </c>
      <c r="P1682" s="94" t="s">
        <v>458</v>
      </c>
      <c r="Q1682" s="90">
        <v>1</v>
      </c>
      <c r="X1682" s="65" t="s">
        <v>671</v>
      </c>
      <c r="Y1682" s="65">
        <f>SUMPRODUCT(('[2]Prog 89'!$C$5:$C$10000=A1682)*'[2]Prog 89'!$E$5:$F$10000)</f>
        <v>0</v>
      </c>
      <c r="Z1682" s="65">
        <f>SUMPRODUCT(('[2]Prog 89'!$C$5:$C$10000=A1682)*'[2]Prog 89'!$G$5:$H$10000)</f>
        <v>0</v>
      </c>
    </row>
    <row r="1683" spans="1:26" ht="12.75" customHeight="1" x14ac:dyDescent="0.25">
      <c r="A1683" s="64">
        <v>90086</v>
      </c>
      <c r="B1683" s="81">
        <f>VLOOKUP(A1683,'[2]Pop commune'!$A$4:$G$3833,7,FALSE)</f>
        <v>47.798605429617034</v>
      </c>
      <c r="C1683" s="82">
        <f>VLOOKUP(A1683,'[2]Pop commune'!$A$4:$H$3833,5,FALSE)</f>
        <v>33.166379277693451</v>
      </c>
      <c r="D1683" s="83">
        <f t="shared" si="53"/>
        <v>14.632226151923581</v>
      </c>
      <c r="E1683" s="83">
        <f>VLOOKUP(A1683,'[2]Pop commune'!$A$4:$G$3833,6,FALSE)</f>
        <v>14.632226151923581</v>
      </c>
      <c r="F1683" s="83">
        <f t="shared" si="54"/>
        <v>201</v>
      </c>
      <c r="G1683" s="83">
        <f>VLOOKUP(A1683,'[2]Pop commune'!$A$4:$G$3833,4,FALSE)</f>
        <v>201</v>
      </c>
      <c r="H1683" s="64">
        <v>90</v>
      </c>
      <c r="I1683" s="122">
        <v>900004425</v>
      </c>
      <c r="J1683" s="91" t="s">
        <v>2481</v>
      </c>
      <c r="K1683" s="121"/>
      <c r="L1683" s="92" t="s">
        <v>2459</v>
      </c>
      <c r="M1683" s="101" t="s">
        <v>239</v>
      </c>
      <c r="N1683" s="65" t="s">
        <v>662</v>
      </c>
      <c r="O1683" s="64">
        <v>900003898</v>
      </c>
      <c r="P1683" s="94" t="s">
        <v>458</v>
      </c>
      <c r="Q1683" s="90">
        <v>1</v>
      </c>
      <c r="X1683" s="65" t="s">
        <v>671</v>
      </c>
      <c r="Y1683" s="65">
        <f>SUMPRODUCT(('[2]Prog 89'!$C$5:$C$10000=A1683)*'[2]Prog 89'!$E$5:$F$10000)</f>
        <v>0</v>
      </c>
      <c r="Z1683" s="65">
        <f>SUMPRODUCT(('[2]Prog 89'!$C$5:$C$10000=A1683)*'[2]Prog 89'!$G$5:$H$10000)</f>
        <v>0</v>
      </c>
    </row>
    <row r="1684" spans="1:26" ht="12.75" customHeight="1" x14ac:dyDescent="0.25">
      <c r="A1684" s="64">
        <v>90088</v>
      </c>
      <c r="B1684" s="81">
        <f>VLOOKUP(A1684,'[2]Pop commune'!$A$4:$G$3833,7,FALSE)</f>
        <v>288.92605510172291</v>
      </c>
      <c r="C1684" s="82">
        <f>VLOOKUP(A1684,'[2]Pop commune'!$A$4:$H$3833,5,FALSE)</f>
        <v>188.5666316873284</v>
      </c>
      <c r="D1684" s="83">
        <f t="shared" si="53"/>
        <v>100.35942341439453</v>
      </c>
      <c r="E1684" s="83">
        <f>VLOOKUP(A1684,'[2]Pop commune'!$A$4:$G$3833,6,FALSE)</f>
        <v>100.35942341439453</v>
      </c>
      <c r="F1684" s="83">
        <f t="shared" si="54"/>
        <v>1025</v>
      </c>
      <c r="G1684" s="83">
        <f>VLOOKUP(A1684,'[2]Pop commune'!$A$4:$G$3833,4,FALSE)</f>
        <v>1025</v>
      </c>
      <c r="H1684" s="64">
        <v>90</v>
      </c>
      <c r="I1684" s="122">
        <v>900004425</v>
      </c>
      <c r="J1684" s="91" t="s">
        <v>2482</v>
      </c>
      <c r="K1684" s="121"/>
      <c r="L1684" s="92" t="s">
        <v>2459</v>
      </c>
      <c r="M1684" s="101" t="s">
        <v>239</v>
      </c>
      <c r="N1684" s="65" t="s">
        <v>662</v>
      </c>
      <c r="O1684" s="64">
        <v>900003898</v>
      </c>
      <c r="P1684" s="94" t="s">
        <v>458</v>
      </c>
      <c r="Q1684" s="90">
        <v>1</v>
      </c>
      <c r="X1684" s="65" t="s">
        <v>671</v>
      </c>
      <c r="Y1684" s="65">
        <f>SUMPRODUCT(('[2]Prog 89'!$C$5:$C$10000=A1684)*'[2]Prog 89'!$E$5:$F$10000)</f>
        <v>0</v>
      </c>
      <c r="Z1684" s="65">
        <f>SUMPRODUCT(('[2]Prog 89'!$C$5:$C$10000=A1684)*'[2]Prog 89'!$G$5:$H$10000)</f>
        <v>0</v>
      </c>
    </row>
    <row r="1685" spans="1:26" ht="12.75" customHeight="1" x14ac:dyDescent="0.25">
      <c r="A1685" s="64">
        <v>90089</v>
      </c>
      <c r="B1685" s="81">
        <f>VLOOKUP(A1685,'[2]Pop commune'!$A$4:$G$3833,7,FALSE)</f>
        <v>410.19239969959841</v>
      </c>
      <c r="C1685" s="82">
        <f>VLOOKUP(A1685,'[2]Pop commune'!$A$4:$H$3833,5,FALSE)</f>
        <v>208.87066480079719</v>
      </c>
      <c r="D1685" s="83">
        <f t="shared" si="53"/>
        <v>201.32173489880122</v>
      </c>
      <c r="E1685" s="83">
        <f>VLOOKUP(A1685,'[2]Pop commune'!$A$4:$G$3833,6,FALSE)</f>
        <v>201.32173489880122</v>
      </c>
      <c r="F1685" s="83">
        <f t="shared" si="54"/>
        <v>1420</v>
      </c>
      <c r="G1685" s="83">
        <f>VLOOKUP(A1685,'[2]Pop commune'!$A$4:$G$3833,4,FALSE)</f>
        <v>1420</v>
      </c>
      <c r="H1685" s="64">
        <v>90</v>
      </c>
      <c r="I1685" s="122">
        <v>900004425</v>
      </c>
      <c r="J1685" s="91" t="s">
        <v>2483</v>
      </c>
      <c r="K1685" s="121"/>
      <c r="L1685" s="92" t="s">
        <v>2459</v>
      </c>
      <c r="M1685" s="101" t="s">
        <v>239</v>
      </c>
      <c r="N1685" s="65" t="s">
        <v>662</v>
      </c>
      <c r="O1685" s="64">
        <v>900003898</v>
      </c>
      <c r="P1685" s="94" t="s">
        <v>458</v>
      </c>
      <c r="Q1685" s="90">
        <v>1</v>
      </c>
      <c r="X1685" s="65" t="s">
        <v>671</v>
      </c>
      <c r="Y1685" s="65">
        <f>SUMPRODUCT(('[2]Prog 89'!$C$5:$C$10000=A1685)*'[2]Prog 89'!$E$5:$F$10000)</f>
        <v>0</v>
      </c>
      <c r="Z1685" s="65">
        <f>SUMPRODUCT(('[2]Prog 89'!$C$5:$C$10000=A1685)*'[2]Prog 89'!$G$5:$H$10000)</f>
        <v>0</v>
      </c>
    </row>
    <row r="1686" spans="1:26" ht="12.75" customHeight="1" x14ac:dyDescent="0.25">
      <c r="A1686" s="64">
        <v>90091</v>
      </c>
      <c r="B1686" s="81">
        <f>VLOOKUP(A1686,'[2]Pop commune'!$A$4:$G$3833,7,FALSE)</f>
        <v>144.23510971786834</v>
      </c>
      <c r="C1686" s="82">
        <f>VLOOKUP(A1686,'[2]Pop commune'!$A$4:$H$3833,5,FALSE)</f>
        <v>109.89341692789969</v>
      </c>
      <c r="D1686" s="83">
        <f t="shared" si="53"/>
        <v>34.341692789968654</v>
      </c>
      <c r="E1686" s="83">
        <f>VLOOKUP(A1686,'[2]Pop commune'!$A$4:$G$3833,6,FALSE)</f>
        <v>34.341692789968654</v>
      </c>
      <c r="F1686" s="83">
        <f t="shared" si="54"/>
        <v>626</v>
      </c>
      <c r="G1686" s="83">
        <f>VLOOKUP(A1686,'[2]Pop commune'!$A$4:$G$3833,4,FALSE)</f>
        <v>626</v>
      </c>
      <c r="H1686" s="64">
        <v>90</v>
      </c>
      <c r="I1686" s="122">
        <v>900004425</v>
      </c>
      <c r="J1686" s="91" t="s">
        <v>2484</v>
      </c>
      <c r="K1686" s="121"/>
      <c r="L1686" s="92" t="s">
        <v>2459</v>
      </c>
      <c r="M1686" s="101" t="s">
        <v>239</v>
      </c>
      <c r="N1686" s="65" t="s">
        <v>662</v>
      </c>
      <c r="O1686" s="64">
        <v>900003898</v>
      </c>
      <c r="P1686" s="94" t="s">
        <v>458</v>
      </c>
      <c r="Q1686" s="90">
        <v>1</v>
      </c>
      <c r="X1686" s="65" t="s">
        <v>671</v>
      </c>
      <c r="Y1686" s="65">
        <f>SUMPRODUCT(('[2]Prog 89'!$C$5:$C$10000=A1686)*'[2]Prog 89'!$E$5:$F$10000)</f>
        <v>0</v>
      </c>
      <c r="Z1686" s="65">
        <f>SUMPRODUCT(('[2]Prog 89'!$C$5:$C$10000=A1686)*'[2]Prog 89'!$G$5:$H$10000)</f>
        <v>0</v>
      </c>
    </row>
    <row r="1687" spans="1:26" ht="12.75" customHeight="1" x14ac:dyDescent="0.25">
      <c r="A1687" s="64">
        <v>90093</v>
      </c>
      <c r="B1687" s="81">
        <f>VLOOKUP(A1687,'[2]Pop commune'!$A$4:$G$3833,7,FALSE)</f>
        <v>259.32094175960435</v>
      </c>
      <c r="C1687" s="82">
        <f>VLOOKUP(A1687,'[2]Pop commune'!$A$4:$H$3833,5,FALSE)</f>
        <v>155.19206939281344</v>
      </c>
      <c r="D1687" s="83">
        <f t="shared" si="53"/>
        <v>104.12887236679094</v>
      </c>
      <c r="E1687" s="83">
        <f>VLOOKUP(A1687,'[2]Pop commune'!$A$4:$G$3833,6,FALSE)</f>
        <v>104.12887236679094</v>
      </c>
      <c r="F1687" s="83">
        <f t="shared" si="54"/>
        <v>808.00000000000296</v>
      </c>
      <c r="G1687" s="83">
        <f>VLOOKUP(A1687,'[2]Pop commune'!$A$4:$G$3833,4,FALSE)</f>
        <v>808.00000000000296</v>
      </c>
      <c r="H1687" s="64">
        <v>90</v>
      </c>
      <c r="I1687" s="122">
        <v>900004425</v>
      </c>
      <c r="J1687" s="91" t="s">
        <v>2485</v>
      </c>
      <c r="K1687" s="121"/>
      <c r="L1687" s="92" t="s">
        <v>2467</v>
      </c>
      <c r="M1687" s="101" t="s">
        <v>239</v>
      </c>
      <c r="N1687" s="65" t="s">
        <v>662</v>
      </c>
      <c r="O1687" s="64">
        <v>900003898</v>
      </c>
      <c r="P1687" s="94" t="s">
        <v>458</v>
      </c>
      <c r="Q1687" s="90">
        <v>1</v>
      </c>
      <c r="X1687" s="65" t="s">
        <v>671</v>
      </c>
      <c r="Y1687" s="65">
        <f>SUMPRODUCT(('[2]Prog 89'!$C$5:$C$10000=A1687)*'[2]Prog 89'!$E$5:$F$10000)</f>
        <v>0</v>
      </c>
      <c r="Z1687" s="65">
        <f>SUMPRODUCT(('[2]Prog 89'!$C$5:$C$10000=A1687)*'[2]Prog 89'!$G$5:$H$10000)</f>
        <v>0</v>
      </c>
    </row>
    <row r="1688" spans="1:26" ht="12.75" customHeight="1" x14ac:dyDescent="0.25">
      <c r="A1688" s="64">
        <v>90099</v>
      </c>
      <c r="B1688" s="81">
        <f>VLOOKUP(A1688,'[2]Pop commune'!$A$4:$G$3833,7,FALSE)</f>
        <v>1390</v>
      </c>
      <c r="C1688" s="82">
        <f>VLOOKUP(A1688,'[2]Pop commune'!$A$4:$H$3833,5,FALSE)</f>
        <v>807</v>
      </c>
      <c r="D1688" s="83">
        <f t="shared" si="53"/>
        <v>583</v>
      </c>
      <c r="E1688" s="83">
        <f>VLOOKUP(A1688,'[2]Pop commune'!$A$4:$G$3833,6,FALSE)</f>
        <v>583</v>
      </c>
      <c r="F1688" s="83">
        <f t="shared" si="54"/>
        <v>5394</v>
      </c>
      <c r="G1688" s="83">
        <f>VLOOKUP(A1688,'[2]Pop commune'!$A$4:$G$3833,4,FALSE)</f>
        <v>5394</v>
      </c>
      <c r="H1688" s="64">
        <v>90</v>
      </c>
      <c r="I1688" s="122">
        <v>900004425</v>
      </c>
      <c r="J1688" s="91" t="s">
        <v>2467</v>
      </c>
      <c r="K1688" s="121"/>
      <c r="L1688" s="92" t="s">
        <v>2467</v>
      </c>
      <c r="M1688" s="101" t="s">
        <v>239</v>
      </c>
      <c r="N1688" s="65" t="s">
        <v>662</v>
      </c>
      <c r="O1688" s="64">
        <v>900003898</v>
      </c>
      <c r="P1688" s="94" t="s">
        <v>458</v>
      </c>
      <c r="Q1688" s="90">
        <v>1</v>
      </c>
      <c r="X1688" s="65" t="s">
        <v>671</v>
      </c>
      <c r="Y1688" s="65">
        <f>SUMPRODUCT(('[2]Prog 89'!$C$5:$C$10000=A1688)*'[2]Prog 89'!$E$5:$F$10000)</f>
        <v>0</v>
      </c>
      <c r="Z1688" s="65">
        <f>SUMPRODUCT(('[2]Prog 89'!$C$5:$C$10000=A1688)*'[2]Prog 89'!$G$5:$H$10000)</f>
        <v>0</v>
      </c>
    </row>
    <row r="1689" spans="1:26" ht="12.75" customHeight="1" x14ac:dyDescent="0.25">
      <c r="A1689" s="64">
        <v>90102</v>
      </c>
      <c r="B1689" s="81">
        <f>VLOOKUP(A1689,'[2]Pop commune'!$A$4:$G$3833,7,FALSE)</f>
        <v>202.95176010430239</v>
      </c>
      <c r="C1689" s="82">
        <f>VLOOKUP(A1689,'[2]Pop commune'!$A$4:$H$3833,5,FALSE)</f>
        <v>136.2816166883963</v>
      </c>
      <c r="D1689" s="83">
        <f t="shared" si="53"/>
        <v>66.670143415906097</v>
      </c>
      <c r="E1689" s="83">
        <f>VLOOKUP(A1689,'[2]Pop commune'!$A$4:$G$3833,6,FALSE)</f>
        <v>66.670143415906097</v>
      </c>
      <c r="F1689" s="83">
        <f t="shared" si="54"/>
        <v>752</v>
      </c>
      <c r="G1689" s="83">
        <f>VLOOKUP(A1689,'[2]Pop commune'!$A$4:$G$3833,4,FALSE)</f>
        <v>752</v>
      </c>
      <c r="H1689" s="64">
        <v>90</v>
      </c>
      <c r="I1689" s="122">
        <v>900004425</v>
      </c>
      <c r="J1689" s="91" t="s">
        <v>2486</v>
      </c>
      <c r="K1689" s="121"/>
      <c r="L1689" s="92" t="s">
        <v>2459</v>
      </c>
      <c r="M1689" s="101" t="s">
        <v>239</v>
      </c>
      <c r="N1689" s="65" t="s">
        <v>662</v>
      </c>
      <c r="O1689" s="64">
        <v>900003898</v>
      </c>
      <c r="P1689" s="94" t="s">
        <v>458</v>
      </c>
      <c r="Q1689" s="90">
        <v>1</v>
      </c>
      <c r="X1689" s="65" t="s">
        <v>671</v>
      </c>
      <c r="Y1689" s="65">
        <f>SUMPRODUCT(('[2]Prog 89'!$C$5:$C$10000=A1689)*'[2]Prog 89'!$E$5:$F$10000)</f>
        <v>0</v>
      </c>
      <c r="Z1689" s="65">
        <f>SUMPRODUCT(('[2]Prog 89'!$C$5:$C$10000=A1689)*'[2]Prog 89'!$G$5:$H$10000)</f>
        <v>0</v>
      </c>
    </row>
    <row r="1690" spans="1:26" ht="12.75" customHeight="1" x14ac:dyDescent="0.25">
      <c r="A1690" s="64">
        <v>90001</v>
      </c>
      <c r="B1690" s="81">
        <f>VLOOKUP(A1690,'[2]Pop commune'!$A$4:$G$3833,7,FALSE)</f>
        <v>329</v>
      </c>
      <c r="C1690" s="82">
        <f>VLOOKUP(A1690,'[2]Pop commune'!$A$4:$H$3833,5,FALSE)</f>
        <v>219</v>
      </c>
      <c r="D1690" s="83">
        <f t="shared" si="53"/>
        <v>110</v>
      </c>
      <c r="E1690" s="83">
        <f>VLOOKUP(A1690,'[2]Pop commune'!$A$4:$G$3833,6,FALSE)</f>
        <v>110</v>
      </c>
      <c r="F1690" s="83">
        <f t="shared" si="54"/>
        <v>1228</v>
      </c>
      <c r="G1690" s="83">
        <f>VLOOKUP(A1690,'[2]Pop commune'!$A$4:$G$3833,4,FALSE)</f>
        <v>1228</v>
      </c>
      <c r="H1690" s="64">
        <v>90</v>
      </c>
      <c r="I1690" s="122">
        <v>900004425</v>
      </c>
      <c r="J1690" s="91" t="s">
        <v>2487</v>
      </c>
      <c r="K1690" s="121"/>
      <c r="L1690" s="92" t="s">
        <v>2488</v>
      </c>
      <c r="M1690" s="101" t="s">
        <v>239</v>
      </c>
      <c r="N1690" s="65" t="s">
        <v>662</v>
      </c>
      <c r="O1690" s="64">
        <v>900003898</v>
      </c>
      <c r="P1690" s="94" t="s">
        <v>458</v>
      </c>
      <c r="Q1690" s="90">
        <v>1</v>
      </c>
      <c r="X1690" s="65" t="s">
        <v>671</v>
      </c>
      <c r="Y1690" s="65">
        <f>SUMPRODUCT(('[2]Prog 89'!$C$5:$C$10000=A1690)*'[2]Prog 89'!$E$5:$F$10000)</f>
        <v>0</v>
      </c>
      <c r="Z1690" s="65">
        <f>SUMPRODUCT(('[2]Prog 89'!$C$5:$C$10000=A1690)*'[2]Prog 89'!$G$5:$H$10000)</f>
        <v>0</v>
      </c>
    </row>
    <row r="1691" spans="1:26" ht="12.75" customHeight="1" x14ac:dyDescent="0.25">
      <c r="A1691" s="64">
        <v>90002</v>
      </c>
      <c r="B1691" s="81">
        <f>VLOOKUP(A1691,'[2]Pop commune'!$A$4:$G$3833,7,FALSE)</f>
        <v>56.647058823529434</v>
      </c>
      <c r="C1691" s="82">
        <f>VLOOKUP(A1691,'[2]Pop commune'!$A$4:$H$3833,5,FALSE)</f>
        <v>38.758513931888558</v>
      </c>
      <c r="D1691" s="83">
        <f t="shared" si="53"/>
        <v>17.888544891640873</v>
      </c>
      <c r="E1691" s="83">
        <f>VLOOKUP(A1691,'[2]Pop commune'!$A$4:$G$3833,6,FALSE)</f>
        <v>17.888544891640873</v>
      </c>
      <c r="F1691" s="83">
        <f t="shared" si="54"/>
        <v>321</v>
      </c>
      <c r="G1691" s="83">
        <f>VLOOKUP(A1691,'[2]Pop commune'!$A$4:$G$3833,4,FALSE)</f>
        <v>321</v>
      </c>
      <c r="H1691" s="64">
        <v>90</v>
      </c>
      <c r="I1691" s="122">
        <v>900004425</v>
      </c>
      <c r="J1691" s="91" t="s">
        <v>2489</v>
      </c>
      <c r="K1691" s="121"/>
      <c r="L1691" s="92" t="s">
        <v>2490</v>
      </c>
      <c r="M1691" s="101" t="s">
        <v>239</v>
      </c>
      <c r="N1691" s="65" t="s">
        <v>662</v>
      </c>
      <c r="O1691" s="64">
        <v>900003898</v>
      </c>
      <c r="P1691" s="94" t="s">
        <v>458</v>
      </c>
      <c r="Q1691" s="90">
        <v>1</v>
      </c>
      <c r="X1691" s="65" t="s">
        <v>671</v>
      </c>
      <c r="Y1691" s="65">
        <f>SUMPRODUCT(('[2]Prog 89'!$C$5:$C$10000=A1691)*'[2]Prog 89'!$E$5:$F$10000)</f>
        <v>0</v>
      </c>
      <c r="Z1691" s="65">
        <f>SUMPRODUCT(('[2]Prog 89'!$C$5:$C$10000=A1691)*'[2]Prog 89'!$G$5:$H$10000)</f>
        <v>0</v>
      </c>
    </row>
    <row r="1692" spans="1:26" ht="12.75" customHeight="1" x14ac:dyDescent="0.25">
      <c r="A1692" s="64">
        <v>90004</v>
      </c>
      <c r="B1692" s="81">
        <f>VLOOKUP(A1692,'[2]Pop commune'!$A$4:$G$3833,7,FALSE)</f>
        <v>58.92497788492264</v>
      </c>
      <c r="C1692" s="82">
        <f>VLOOKUP(A1692,'[2]Pop commune'!$A$4:$H$3833,5,FALSE)</f>
        <v>46.37432487768784</v>
      </c>
      <c r="D1692" s="83">
        <f t="shared" si="53"/>
        <v>12.550653007234796</v>
      </c>
      <c r="E1692" s="83">
        <f>VLOOKUP(A1692,'[2]Pop commune'!$A$4:$G$3833,6,FALSE)</f>
        <v>12.550653007234796</v>
      </c>
      <c r="F1692" s="83">
        <f t="shared" si="54"/>
        <v>392</v>
      </c>
      <c r="G1692" s="83">
        <f>VLOOKUP(A1692,'[2]Pop commune'!$A$4:$G$3833,4,FALSE)</f>
        <v>392</v>
      </c>
      <c r="H1692" s="64">
        <v>90</v>
      </c>
      <c r="I1692" s="122">
        <v>900004425</v>
      </c>
      <c r="J1692" s="91" t="s">
        <v>2491</v>
      </c>
      <c r="K1692" s="121"/>
      <c r="L1692" s="92" t="s">
        <v>2488</v>
      </c>
      <c r="M1692" s="101" t="s">
        <v>239</v>
      </c>
      <c r="N1692" s="65" t="s">
        <v>662</v>
      </c>
      <c r="O1692" s="64">
        <v>900003898</v>
      </c>
      <c r="P1692" s="94" t="s">
        <v>458</v>
      </c>
      <c r="Q1692" s="90">
        <v>1</v>
      </c>
      <c r="X1692" s="65" t="s">
        <v>671</v>
      </c>
      <c r="Y1692" s="65">
        <f>SUMPRODUCT(('[2]Prog 89'!$C$5:$C$10000=A1692)*'[2]Prog 89'!$E$5:$F$10000)</f>
        <v>0</v>
      </c>
      <c r="Z1692" s="65">
        <f>SUMPRODUCT(('[2]Prog 89'!$C$5:$C$10000=A1692)*'[2]Prog 89'!$G$5:$H$10000)</f>
        <v>0</v>
      </c>
    </row>
    <row r="1693" spans="1:26" ht="12.75" customHeight="1" x14ac:dyDescent="0.25">
      <c r="A1693" s="64">
        <v>90007</v>
      </c>
      <c r="B1693" s="81">
        <f>VLOOKUP(A1693,'[2]Pop commune'!$A$4:$G$3833,7,FALSE)</f>
        <v>75.795053003533582</v>
      </c>
      <c r="C1693" s="82">
        <f>VLOOKUP(A1693,'[2]Pop commune'!$A$4:$H$3833,5,FALSE)</f>
        <v>42.756183745583037</v>
      </c>
      <c r="D1693" s="83">
        <f t="shared" si="53"/>
        <v>33.038869257950537</v>
      </c>
      <c r="E1693" s="83">
        <f>VLOOKUP(A1693,'[2]Pop commune'!$A$4:$G$3833,6,FALSE)</f>
        <v>33.038869257950537</v>
      </c>
      <c r="F1693" s="83">
        <f t="shared" si="54"/>
        <v>275</v>
      </c>
      <c r="G1693" s="83">
        <f>VLOOKUP(A1693,'[2]Pop commune'!$A$4:$G$3833,4,FALSE)</f>
        <v>275</v>
      </c>
      <c r="H1693" s="64">
        <v>90</v>
      </c>
      <c r="I1693" s="122">
        <v>900004425</v>
      </c>
      <c r="J1693" s="91" t="s">
        <v>2492</v>
      </c>
      <c r="K1693" s="121"/>
      <c r="L1693" s="92" t="s">
        <v>2488</v>
      </c>
      <c r="M1693" s="101" t="s">
        <v>239</v>
      </c>
      <c r="N1693" s="65" t="s">
        <v>662</v>
      </c>
      <c r="O1693" s="64">
        <v>900003898</v>
      </c>
      <c r="P1693" s="94" t="s">
        <v>458</v>
      </c>
      <c r="Q1693" s="90">
        <v>1</v>
      </c>
      <c r="X1693" s="65" t="s">
        <v>671</v>
      </c>
      <c r="Y1693" s="65">
        <f>SUMPRODUCT(('[2]Prog 89'!$C$5:$C$10000=A1693)*'[2]Prog 89'!$E$5:$F$10000)</f>
        <v>0</v>
      </c>
      <c r="Z1693" s="65">
        <f>SUMPRODUCT(('[2]Prog 89'!$C$5:$C$10000=A1693)*'[2]Prog 89'!$G$5:$H$10000)</f>
        <v>0</v>
      </c>
    </row>
    <row r="1694" spans="1:26" ht="12.75" customHeight="1" x14ac:dyDescent="0.25">
      <c r="A1694" s="64">
        <v>90008</v>
      </c>
      <c r="B1694" s="81">
        <f>VLOOKUP(A1694,'[2]Pop commune'!$A$4:$G$3833,7,FALSE)</f>
        <v>1427</v>
      </c>
      <c r="C1694" s="82">
        <f>VLOOKUP(A1694,'[2]Pop commune'!$A$4:$H$3833,5,FALSE)</f>
        <v>723</v>
      </c>
      <c r="D1694" s="83">
        <f t="shared" si="53"/>
        <v>704</v>
      </c>
      <c r="E1694" s="83">
        <f>VLOOKUP(A1694,'[2]Pop commune'!$A$4:$G$3833,6,FALSE)</f>
        <v>704</v>
      </c>
      <c r="F1694" s="83">
        <f t="shared" si="54"/>
        <v>4823</v>
      </c>
      <c r="G1694" s="83">
        <f>VLOOKUP(A1694,'[2]Pop commune'!$A$4:$G$3833,4,FALSE)</f>
        <v>4823</v>
      </c>
      <c r="H1694" s="64">
        <v>90</v>
      </c>
      <c r="I1694" s="122">
        <v>900004425</v>
      </c>
      <c r="J1694" s="91" t="s">
        <v>2465</v>
      </c>
      <c r="K1694" s="121"/>
      <c r="L1694" s="92" t="s">
        <v>2465</v>
      </c>
      <c r="M1694" s="101" t="s">
        <v>239</v>
      </c>
      <c r="N1694" s="65" t="s">
        <v>662</v>
      </c>
      <c r="O1694" s="64">
        <v>900003898</v>
      </c>
      <c r="P1694" s="94" t="s">
        <v>458</v>
      </c>
      <c r="Q1694" s="90">
        <v>1</v>
      </c>
      <c r="X1694" s="65" t="s">
        <v>671</v>
      </c>
      <c r="Y1694" s="65">
        <f>SUMPRODUCT(('[2]Prog 89'!$C$5:$C$10000=A1694)*'[2]Prog 89'!$E$5:$F$10000)</f>
        <v>0</v>
      </c>
      <c r="Z1694" s="65">
        <f>SUMPRODUCT(('[2]Prog 89'!$C$5:$C$10000=A1694)*'[2]Prog 89'!$G$5:$H$10000)</f>
        <v>0</v>
      </c>
    </row>
    <row r="1695" spans="1:26" ht="12.75" customHeight="1" x14ac:dyDescent="0.25">
      <c r="A1695" s="64">
        <v>90011</v>
      </c>
      <c r="B1695" s="81">
        <f>VLOOKUP(A1695,'[2]Pop commune'!$A$4:$G$3833,7,FALSE)</f>
        <v>73.255813953488399</v>
      </c>
      <c r="C1695" s="82">
        <f>VLOOKUP(A1695,'[2]Pop commune'!$A$4:$H$3833,5,FALSE)</f>
        <v>56.651162790697697</v>
      </c>
      <c r="D1695" s="83">
        <f t="shared" si="53"/>
        <v>16.604651162790706</v>
      </c>
      <c r="E1695" s="83">
        <f>VLOOKUP(A1695,'[2]Pop commune'!$A$4:$G$3833,6,FALSE)</f>
        <v>16.604651162790706</v>
      </c>
      <c r="F1695" s="83">
        <f t="shared" si="54"/>
        <v>378</v>
      </c>
      <c r="G1695" s="83">
        <f>VLOOKUP(A1695,'[2]Pop commune'!$A$4:$G$3833,4,FALSE)</f>
        <v>378</v>
      </c>
      <c r="H1695" s="64">
        <v>90</v>
      </c>
      <c r="I1695" s="122">
        <v>900004425</v>
      </c>
      <c r="J1695" s="91" t="s">
        <v>2493</v>
      </c>
      <c r="K1695" s="121"/>
      <c r="L1695" s="92" t="s">
        <v>2488</v>
      </c>
      <c r="M1695" s="101" t="s">
        <v>239</v>
      </c>
      <c r="N1695" s="65" t="s">
        <v>662</v>
      </c>
      <c r="O1695" s="64">
        <v>900003898</v>
      </c>
      <c r="P1695" s="94" t="s">
        <v>458</v>
      </c>
      <c r="Q1695" s="90">
        <v>1</v>
      </c>
      <c r="X1695" s="65" t="s">
        <v>671</v>
      </c>
      <c r="Y1695" s="65">
        <f>SUMPRODUCT(('[2]Prog 89'!$C$5:$C$10000=A1695)*'[2]Prog 89'!$E$5:$F$10000)</f>
        <v>0</v>
      </c>
      <c r="Z1695" s="65">
        <f>SUMPRODUCT(('[2]Prog 89'!$C$5:$C$10000=A1695)*'[2]Prog 89'!$G$5:$H$10000)</f>
        <v>0</v>
      </c>
    </row>
    <row r="1696" spans="1:26" ht="12.75" customHeight="1" x14ac:dyDescent="0.25">
      <c r="A1696" s="64">
        <v>90012</v>
      </c>
      <c r="B1696" s="81">
        <f>VLOOKUP(A1696,'[2]Pop commune'!$A$4:$G$3833,7,FALSE)</f>
        <v>239.18436703483434</v>
      </c>
      <c r="C1696" s="82">
        <f>VLOOKUP(A1696,'[2]Pop commune'!$A$4:$H$3833,5,FALSE)</f>
        <v>181.02973661852167</v>
      </c>
      <c r="D1696" s="83">
        <f t="shared" si="53"/>
        <v>58.154630416312678</v>
      </c>
      <c r="E1696" s="83">
        <f>VLOOKUP(A1696,'[2]Pop commune'!$A$4:$G$3833,6,FALSE)</f>
        <v>58.154630416312678</v>
      </c>
      <c r="F1696" s="83">
        <f t="shared" si="54"/>
        <v>1104</v>
      </c>
      <c r="G1696" s="83">
        <f>VLOOKUP(A1696,'[2]Pop commune'!$A$4:$G$3833,4,FALSE)</f>
        <v>1104</v>
      </c>
      <c r="H1696" s="64">
        <v>90</v>
      </c>
      <c r="I1696" s="122">
        <v>900004425</v>
      </c>
      <c r="J1696" s="91" t="s">
        <v>2494</v>
      </c>
      <c r="K1696" s="121"/>
      <c r="L1696" s="92" t="s">
        <v>2490</v>
      </c>
      <c r="M1696" s="101" t="s">
        <v>239</v>
      </c>
      <c r="N1696" s="65" t="s">
        <v>662</v>
      </c>
      <c r="O1696" s="64">
        <v>900003898</v>
      </c>
      <c r="P1696" s="94" t="s">
        <v>458</v>
      </c>
      <c r="Q1696" s="90">
        <v>1</v>
      </c>
      <c r="X1696" s="65" t="s">
        <v>671</v>
      </c>
      <c r="Y1696" s="65">
        <f>SUMPRODUCT(('[2]Prog 89'!$C$5:$C$10000=A1696)*'[2]Prog 89'!$E$5:$F$10000)</f>
        <v>0</v>
      </c>
      <c r="Z1696" s="65">
        <f>SUMPRODUCT(('[2]Prog 89'!$C$5:$C$10000=A1696)*'[2]Prog 89'!$G$5:$H$10000)</f>
        <v>0</v>
      </c>
    </row>
    <row r="1697" spans="1:26" ht="12.75" customHeight="1" x14ac:dyDescent="0.25">
      <c r="A1697" s="64">
        <v>90013</v>
      </c>
      <c r="B1697" s="81">
        <f>VLOOKUP(A1697,'[2]Pop commune'!$A$4:$G$3833,7,FALSE)</f>
        <v>30.63095238095238</v>
      </c>
      <c r="C1697" s="82">
        <f>VLOOKUP(A1697,'[2]Pop commune'!$A$4:$H$3833,5,FALSE)</f>
        <v>19.761904761904759</v>
      </c>
      <c r="D1697" s="83">
        <f t="shared" si="53"/>
        <v>10.869047619047619</v>
      </c>
      <c r="E1697" s="83">
        <f>VLOOKUP(A1697,'[2]Pop commune'!$A$4:$G$3833,6,FALSE)</f>
        <v>10.869047619047619</v>
      </c>
      <c r="F1697" s="83">
        <f t="shared" si="54"/>
        <v>249</v>
      </c>
      <c r="G1697" s="83">
        <f>VLOOKUP(A1697,'[2]Pop commune'!$A$4:$G$3833,4,FALSE)</f>
        <v>249</v>
      </c>
      <c r="H1697" s="64">
        <v>90</v>
      </c>
      <c r="I1697" s="122">
        <v>900004425</v>
      </c>
      <c r="J1697" s="91" t="s">
        <v>2495</v>
      </c>
      <c r="K1697" s="121"/>
      <c r="L1697" s="92" t="s">
        <v>2490</v>
      </c>
      <c r="M1697" s="101" t="s">
        <v>239</v>
      </c>
      <c r="N1697" s="65" t="s">
        <v>662</v>
      </c>
      <c r="O1697" s="64">
        <v>900003898</v>
      </c>
      <c r="P1697" s="94" t="s">
        <v>458</v>
      </c>
      <c r="Q1697" s="90">
        <v>1</v>
      </c>
      <c r="X1697" s="65" t="s">
        <v>671</v>
      </c>
      <c r="Y1697" s="65">
        <f>SUMPRODUCT(('[2]Prog 89'!$C$5:$C$10000=A1697)*'[2]Prog 89'!$E$5:$F$10000)</f>
        <v>0</v>
      </c>
      <c r="Z1697" s="65">
        <f>SUMPRODUCT(('[2]Prog 89'!$C$5:$C$10000=A1697)*'[2]Prog 89'!$G$5:$H$10000)</f>
        <v>0</v>
      </c>
    </row>
    <row r="1698" spans="1:26" ht="12.75" customHeight="1" x14ac:dyDescent="0.25">
      <c r="A1698" s="64">
        <v>90014</v>
      </c>
      <c r="B1698" s="81">
        <f>VLOOKUP(A1698,'[2]Pop commune'!$A$4:$G$3833,7,FALSE)</f>
        <v>71.612903225806591</v>
      </c>
      <c r="C1698" s="82">
        <f>VLOOKUP(A1698,'[2]Pop commune'!$A$4:$H$3833,5,FALSE)</f>
        <v>56.267281105990897</v>
      </c>
      <c r="D1698" s="83">
        <f t="shared" si="53"/>
        <v>15.345622119815699</v>
      </c>
      <c r="E1698" s="83">
        <f>VLOOKUP(A1698,'[2]Pop commune'!$A$4:$G$3833,6,FALSE)</f>
        <v>15.345622119815699</v>
      </c>
      <c r="F1698" s="83">
        <f t="shared" si="54"/>
        <v>444.00000000000091</v>
      </c>
      <c r="G1698" s="83">
        <f>VLOOKUP(A1698,'[2]Pop commune'!$A$4:$G$3833,4,FALSE)</f>
        <v>444.00000000000091</v>
      </c>
      <c r="H1698" s="64">
        <v>90</v>
      </c>
      <c r="I1698" s="122">
        <v>900004425</v>
      </c>
      <c r="J1698" s="91" t="s">
        <v>2496</v>
      </c>
      <c r="K1698" s="121"/>
      <c r="L1698" s="92" t="s">
        <v>2490</v>
      </c>
      <c r="M1698" s="101" t="s">
        <v>239</v>
      </c>
      <c r="N1698" s="65" t="s">
        <v>662</v>
      </c>
      <c r="O1698" s="64">
        <v>900003898</v>
      </c>
      <c r="P1698" s="94" t="s">
        <v>458</v>
      </c>
      <c r="Q1698" s="90">
        <v>1</v>
      </c>
      <c r="X1698" s="65" t="s">
        <v>671</v>
      </c>
      <c r="Y1698" s="65">
        <f>SUMPRODUCT(('[2]Prog 89'!$C$5:$C$10000=A1698)*'[2]Prog 89'!$E$5:$F$10000)</f>
        <v>0</v>
      </c>
      <c r="Z1698" s="65">
        <f>SUMPRODUCT(('[2]Prog 89'!$C$5:$C$10000=A1698)*'[2]Prog 89'!$G$5:$H$10000)</f>
        <v>0</v>
      </c>
    </row>
    <row r="1699" spans="1:26" ht="12.75" customHeight="1" x14ac:dyDescent="0.25">
      <c r="A1699" s="64">
        <v>90015</v>
      </c>
      <c r="B1699" s="81">
        <f>VLOOKUP(A1699,'[2]Pop commune'!$A$4:$G$3833,7,FALSE)</f>
        <v>52.625048420570096</v>
      </c>
      <c r="C1699" s="82">
        <f>VLOOKUP(A1699,'[2]Pop commune'!$A$4:$H$3833,5,FALSE)</f>
        <v>26.808986931233822</v>
      </c>
      <c r="D1699" s="83">
        <f t="shared" si="53"/>
        <v>25.816061489336278</v>
      </c>
      <c r="E1699" s="83">
        <f>VLOOKUP(A1699,'[2]Pop commune'!$A$4:$G$3833,6,FALSE)</f>
        <v>25.816061489336278</v>
      </c>
      <c r="F1699" s="83">
        <f t="shared" si="54"/>
        <v>287</v>
      </c>
      <c r="G1699" s="83">
        <f>VLOOKUP(A1699,'[2]Pop commune'!$A$4:$G$3833,4,FALSE)</f>
        <v>287</v>
      </c>
      <c r="H1699" s="64">
        <v>90</v>
      </c>
      <c r="I1699" s="122">
        <v>900004425</v>
      </c>
      <c r="J1699" s="91" t="s">
        <v>2497</v>
      </c>
      <c r="K1699" s="121"/>
      <c r="L1699" s="92" t="s">
        <v>2488</v>
      </c>
      <c r="M1699" s="101" t="s">
        <v>239</v>
      </c>
      <c r="N1699" s="65" t="s">
        <v>662</v>
      </c>
      <c r="O1699" s="64">
        <v>900003898</v>
      </c>
      <c r="P1699" s="94" t="s">
        <v>458</v>
      </c>
      <c r="Q1699" s="90">
        <v>1</v>
      </c>
      <c r="X1699" s="65" t="s">
        <v>671</v>
      </c>
      <c r="Y1699" s="65">
        <f>SUMPRODUCT(('[2]Prog 89'!$C$5:$C$10000=A1699)*'[2]Prog 89'!$E$5:$F$10000)</f>
        <v>0</v>
      </c>
      <c r="Z1699" s="65">
        <f>SUMPRODUCT(('[2]Prog 89'!$C$5:$C$10000=A1699)*'[2]Prog 89'!$G$5:$H$10000)</f>
        <v>0</v>
      </c>
    </row>
    <row r="1700" spans="1:26" ht="12.75" customHeight="1" x14ac:dyDescent="0.25">
      <c r="A1700" s="64">
        <v>90017</v>
      </c>
      <c r="B1700" s="81">
        <f>VLOOKUP(A1700,'[2]Pop commune'!$A$4:$G$3833,7,FALSE)</f>
        <v>259.45733441605881</v>
      </c>
      <c r="C1700" s="82">
        <f>VLOOKUP(A1700,'[2]Pop commune'!$A$4:$H$3833,5,FALSE)</f>
        <v>172.96753684555583</v>
      </c>
      <c r="D1700" s="83">
        <f t="shared" si="53"/>
        <v>86.489797570502986</v>
      </c>
      <c r="E1700" s="83">
        <f>VLOOKUP(A1700,'[2]Pop commune'!$A$4:$G$3833,6,FALSE)</f>
        <v>86.489797570502986</v>
      </c>
      <c r="F1700" s="83">
        <f t="shared" si="54"/>
        <v>1965</v>
      </c>
      <c r="G1700" s="83">
        <f>VLOOKUP(A1700,'[2]Pop commune'!$A$4:$G$3833,4,FALSE)</f>
        <v>1965</v>
      </c>
      <c r="H1700" s="64">
        <v>90</v>
      </c>
      <c r="I1700" s="122">
        <v>900004425</v>
      </c>
      <c r="J1700" s="91" t="s">
        <v>2498</v>
      </c>
      <c r="K1700" s="121"/>
      <c r="L1700" s="92" t="s">
        <v>2488</v>
      </c>
      <c r="M1700" s="101" t="s">
        <v>239</v>
      </c>
      <c r="N1700" s="65" t="s">
        <v>662</v>
      </c>
      <c r="O1700" s="64">
        <v>900003898</v>
      </c>
      <c r="P1700" s="94" t="s">
        <v>458</v>
      </c>
      <c r="Q1700" s="90">
        <v>1</v>
      </c>
      <c r="X1700" s="65" t="s">
        <v>671</v>
      </c>
      <c r="Y1700" s="65">
        <f>SUMPRODUCT(('[2]Prog 89'!$C$5:$C$10000=A1700)*'[2]Prog 89'!$E$5:$F$10000)</f>
        <v>0</v>
      </c>
      <c r="Z1700" s="65">
        <f>SUMPRODUCT(('[2]Prog 89'!$C$5:$C$10000=A1700)*'[2]Prog 89'!$G$5:$H$10000)</f>
        <v>0</v>
      </c>
    </row>
    <row r="1701" spans="1:26" ht="12.75" customHeight="1" x14ac:dyDescent="0.25">
      <c r="A1701" s="64">
        <v>90018</v>
      </c>
      <c r="B1701" s="81">
        <f>VLOOKUP(A1701,'[2]Pop commune'!$A$4:$G$3833,7,FALSE)</f>
        <v>54.464183381088716</v>
      </c>
      <c r="C1701" s="82">
        <f>VLOOKUP(A1701,'[2]Pop commune'!$A$4:$H$3833,5,FALSE)</f>
        <v>31.266475644699081</v>
      </c>
      <c r="D1701" s="83">
        <f t="shared" si="53"/>
        <v>23.197707736389638</v>
      </c>
      <c r="E1701" s="83">
        <f>VLOOKUP(A1701,'[2]Pop commune'!$A$4:$G$3833,6,FALSE)</f>
        <v>23.197707736389638</v>
      </c>
      <c r="F1701" s="83">
        <f t="shared" si="54"/>
        <v>351.99999999999932</v>
      </c>
      <c r="G1701" s="83">
        <f>VLOOKUP(A1701,'[2]Pop commune'!$A$4:$G$3833,4,FALSE)</f>
        <v>351.99999999999932</v>
      </c>
      <c r="H1701" s="64">
        <v>90</v>
      </c>
      <c r="I1701" s="122">
        <v>900004425</v>
      </c>
      <c r="J1701" s="91" t="s">
        <v>2499</v>
      </c>
      <c r="K1701" s="121"/>
      <c r="L1701" s="92" t="s">
        <v>2490</v>
      </c>
      <c r="M1701" s="101" t="s">
        <v>239</v>
      </c>
      <c r="N1701" s="65" t="s">
        <v>662</v>
      </c>
      <c r="O1701" s="64">
        <v>900003898</v>
      </c>
      <c r="P1701" s="94" t="s">
        <v>458</v>
      </c>
      <c r="Q1701" s="90">
        <v>1</v>
      </c>
      <c r="X1701" s="65" t="s">
        <v>671</v>
      </c>
      <c r="Y1701" s="65">
        <f>SUMPRODUCT(('[2]Prog 89'!$C$5:$C$10000=A1701)*'[2]Prog 89'!$E$5:$F$10000)</f>
        <v>0</v>
      </c>
      <c r="Z1701" s="65">
        <f>SUMPRODUCT(('[2]Prog 89'!$C$5:$C$10000=A1701)*'[2]Prog 89'!$G$5:$H$10000)</f>
        <v>0</v>
      </c>
    </row>
    <row r="1702" spans="1:26" ht="12.75" customHeight="1" x14ac:dyDescent="0.25">
      <c r="A1702" s="64">
        <v>90019</v>
      </c>
      <c r="B1702" s="81">
        <f>VLOOKUP(A1702,'[2]Pop commune'!$A$4:$G$3833,7,FALSE)</f>
        <v>60.480000000000004</v>
      </c>
      <c r="C1702" s="82">
        <f>VLOOKUP(A1702,'[2]Pop commune'!$A$4:$H$3833,5,FALSE)</f>
        <v>44.28</v>
      </c>
      <c r="D1702" s="83">
        <f t="shared" si="53"/>
        <v>16.2</v>
      </c>
      <c r="E1702" s="83">
        <f>VLOOKUP(A1702,'[2]Pop commune'!$A$4:$G$3833,6,FALSE)</f>
        <v>16.2</v>
      </c>
      <c r="F1702" s="83">
        <f t="shared" si="54"/>
        <v>270</v>
      </c>
      <c r="G1702" s="83">
        <f>VLOOKUP(A1702,'[2]Pop commune'!$A$4:$G$3833,4,FALSE)</f>
        <v>270</v>
      </c>
      <c r="H1702" s="64">
        <v>90</v>
      </c>
      <c r="I1702" s="122">
        <v>900004425</v>
      </c>
      <c r="J1702" s="91" t="s">
        <v>2500</v>
      </c>
      <c r="K1702" s="121"/>
      <c r="L1702" s="92" t="s">
        <v>2490</v>
      </c>
      <c r="M1702" s="101" t="s">
        <v>239</v>
      </c>
      <c r="N1702" s="65" t="s">
        <v>662</v>
      </c>
      <c r="O1702" s="64">
        <v>900003898</v>
      </c>
      <c r="P1702" s="94" t="s">
        <v>458</v>
      </c>
      <c r="Q1702" s="90">
        <v>1</v>
      </c>
      <c r="X1702" s="65" t="s">
        <v>671</v>
      </c>
      <c r="Y1702" s="65">
        <f>SUMPRODUCT(('[2]Prog 89'!$C$5:$C$10000=A1702)*'[2]Prog 89'!$E$5:$F$10000)</f>
        <v>0</v>
      </c>
      <c r="Z1702" s="65">
        <f>SUMPRODUCT(('[2]Prog 89'!$C$5:$C$10000=A1702)*'[2]Prog 89'!$G$5:$H$10000)</f>
        <v>0</v>
      </c>
    </row>
    <row r="1703" spans="1:26" ht="12.75" customHeight="1" x14ac:dyDescent="0.25">
      <c r="A1703" s="64">
        <v>90020</v>
      </c>
      <c r="B1703" s="81">
        <f>VLOOKUP(A1703,'[2]Pop commune'!$A$4:$G$3833,7,FALSE)</f>
        <v>77.746753246753272</v>
      </c>
      <c r="C1703" s="82">
        <f>VLOOKUP(A1703,'[2]Pop commune'!$A$4:$H$3833,5,FALSE)</f>
        <v>49.837662337662351</v>
      </c>
      <c r="D1703" s="83">
        <f t="shared" si="53"/>
        <v>27.909090909090917</v>
      </c>
      <c r="E1703" s="83">
        <f>VLOOKUP(A1703,'[2]Pop commune'!$A$4:$G$3833,6,FALSE)</f>
        <v>27.909090909090917</v>
      </c>
      <c r="F1703" s="83">
        <f t="shared" si="54"/>
        <v>307</v>
      </c>
      <c r="G1703" s="83">
        <f>VLOOKUP(A1703,'[2]Pop commune'!$A$4:$G$3833,4,FALSE)</f>
        <v>307</v>
      </c>
      <c r="H1703" s="64">
        <v>90</v>
      </c>
      <c r="I1703" s="122">
        <v>900004425</v>
      </c>
      <c r="J1703" s="91" t="s">
        <v>2501</v>
      </c>
      <c r="K1703" s="121"/>
      <c r="L1703" s="92" t="s">
        <v>2488</v>
      </c>
      <c r="M1703" s="101" t="s">
        <v>239</v>
      </c>
      <c r="N1703" s="65" t="s">
        <v>662</v>
      </c>
      <c r="O1703" s="64">
        <v>900003898</v>
      </c>
      <c r="P1703" s="94" t="s">
        <v>458</v>
      </c>
      <c r="Q1703" s="90">
        <v>1</v>
      </c>
      <c r="X1703" s="65" t="s">
        <v>671</v>
      </c>
      <c r="Y1703" s="65">
        <f>SUMPRODUCT(('[2]Prog 89'!$C$5:$C$10000=A1703)*'[2]Prog 89'!$E$5:$F$10000)</f>
        <v>0</v>
      </c>
      <c r="Z1703" s="65">
        <f>SUMPRODUCT(('[2]Prog 89'!$C$5:$C$10000=A1703)*'[2]Prog 89'!$G$5:$H$10000)</f>
        <v>0</v>
      </c>
    </row>
    <row r="1704" spans="1:26" ht="12.75" customHeight="1" x14ac:dyDescent="0.25">
      <c r="A1704" s="64">
        <v>90021</v>
      </c>
      <c r="B1704" s="81">
        <f>VLOOKUP(A1704,'[2]Pop commune'!$A$4:$G$3833,7,FALSE)</f>
        <v>48.982935153583682</v>
      </c>
      <c r="C1704" s="82">
        <f>VLOOKUP(A1704,'[2]Pop commune'!$A$4:$H$3833,5,FALSE)</f>
        <v>42.86006825938572</v>
      </c>
      <c r="D1704" s="83">
        <f t="shared" si="53"/>
        <v>6.1228668941979603</v>
      </c>
      <c r="E1704" s="83">
        <f>VLOOKUP(A1704,'[2]Pop commune'!$A$4:$G$3833,6,FALSE)</f>
        <v>6.1228668941979603</v>
      </c>
      <c r="F1704" s="83">
        <f t="shared" si="54"/>
        <v>299</v>
      </c>
      <c r="G1704" s="83">
        <f>VLOOKUP(A1704,'[2]Pop commune'!$A$4:$G$3833,4,FALSE)</f>
        <v>299</v>
      </c>
      <c r="H1704" s="64">
        <v>90</v>
      </c>
      <c r="I1704" s="122">
        <v>900004425</v>
      </c>
      <c r="J1704" s="91" t="s">
        <v>2502</v>
      </c>
      <c r="K1704" s="121"/>
      <c r="L1704" s="92" t="s">
        <v>2488</v>
      </c>
      <c r="M1704" s="101" t="s">
        <v>239</v>
      </c>
      <c r="N1704" s="65" t="s">
        <v>662</v>
      </c>
      <c r="O1704" s="64">
        <v>900003898</v>
      </c>
      <c r="P1704" s="94" t="s">
        <v>458</v>
      </c>
      <c r="Q1704" s="90">
        <v>1</v>
      </c>
      <c r="X1704" s="65" t="s">
        <v>671</v>
      </c>
      <c r="Y1704" s="65">
        <f>SUMPRODUCT(('[2]Prog 89'!$C$5:$C$10000=A1704)*'[2]Prog 89'!$E$5:$F$10000)</f>
        <v>0</v>
      </c>
      <c r="Z1704" s="65">
        <f>SUMPRODUCT(('[2]Prog 89'!$C$5:$C$10000=A1704)*'[2]Prog 89'!$G$5:$H$10000)</f>
        <v>0</v>
      </c>
    </row>
    <row r="1705" spans="1:26" ht="12.75" customHeight="1" x14ac:dyDescent="0.25">
      <c r="A1705" s="64">
        <v>90022</v>
      </c>
      <c r="B1705" s="81">
        <f>VLOOKUP(A1705,'[2]Pop commune'!$A$4:$G$3833,7,FALSE)</f>
        <v>793.61624954660874</v>
      </c>
      <c r="C1705" s="82">
        <f>VLOOKUP(A1705,'[2]Pop commune'!$A$4:$H$3833,5,FALSE)</f>
        <v>485.09793253536463</v>
      </c>
      <c r="D1705" s="83">
        <f t="shared" si="53"/>
        <v>308.51831701124416</v>
      </c>
      <c r="E1705" s="83">
        <f>VLOOKUP(A1705,'[2]Pop commune'!$A$4:$G$3833,6,FALSE)</f>
        <v>308.51831701124416</v>
      </c>
      <c r="F1705" s="83">
        <f t="shared" si="54"/>
        <v>2735</v>
      </c>
      <c r="G1705" s="83">
        <f>VLOOKUP(A1705,'[2]Pop commune'!$A$4:$G$3833,4,FALSE)</f>
        <v>2735</v>
      </c>
      <c r="H1705" s="64">
        <v>90</v>
      </c>
      <c r="I1705" s="122">
        <v>900004425</v>
      </c>
      <c r="J1705" s="91" t="s">
        <v>2503</v>
      </c>
      <c r="K1705" s="121"/>
      <c r="L1705" s="92" t="s">
        <v>2488</v>
      </c>
      <c r="M1705" s="101" t="s">
        <v>239</v>
      </c>
      <c r="N1705" s="65" t="s">
        <v>662</v>
      </c>
      <c r="O1705" s="64">
        <v>900003898</v>
      </c>
      <c r="P1705" s="94" t="s">
        <v>458</v>
      </c>
      <c r="Q1705" s="90">
        <v>1</v>
      </c>
      <c r="X1705" s="65" t="s">
        <v>671</v>
      </c>
      <c r="Y1705" s="65">
        <f>SUMPRODUCT(('[2]Prog 89'!$C$5:$C$10000=A1705)*'[2]Prog 89'!$E$5:$F$10000)</f>
        <v>0</v>
      </c>
      <c r="Z1705" s="65">
        <f>SUMPRODUCT(('[2]Prog 89'!$C$5:$C$10000=A1705)*'[2]Prog 89'!$G$5:$H$10000)</f>
        <v>0</v>
      </c>
    </row>
    <row r="1706" spans="1:26" ht="12.75" customHeight="1" x14ac:dyDescent="0.25">
      <c r="A1706" s="64">
        <v>90024</v>
      </c>
      <c r="B1706" s="81">
        <f>VLOOKUP(A1706,'[2]Pop commune'!$A$4:$G$3833,7,FALSE)</f>
        <v>28.177215189873397</v>
      </c>
      <c r="C1706" s="82">
        <f>VLOOKUP(A1706,'[2]Pop commune'!$A$4:$H$3833,5,FALSE)</f>
        <v>22.139240506329099</v>
      </c>
      <c r="D1706" s="83">
        <f t="shared" si="53"/>
        <v>6.0379746835442996</v>
      </c>
      <c r="E1706" s="83">
        <f>VLOOKUP(A1706,'[2]Pop commune'!$A$4:$G$3833,6,FALSE)</f>
        <v>6.0379746835442996</v>
      </c>
      <c r="F1706" s="83">
        <f t="shared" si="54"/>
        <v>159</v>
      </c>
      <c r="G1706" s="83">
        <f>VLOOKUP(A1706,'[2]Pop commune'!$A$4:$G$3833,4,FALSE)</f>
        <v>159</v>
      </c>
      <c r="H1706" s="64">
        <v>90</v>
      </c>
      <c r="I1706" s="122">
        <v>900004425</v>
      </c>
      <c r="J1706" s="91" t="s">
        <v>2504</v>
      </c>
      <c r="K1706" s="121"/>
      <c r="L1706" s="92" t="s">
        <v>2490</v>
      </c>
      <c r="M1706" s="101" t="s">
        <v>239</v>
      </c>
      <c r="N1706" s="65" t="s">
        <v>662</v>
      </c>
      <c r="O1706" s="64">
        <v>900003898</v>
      </c>
      <c r="P1706" s="94" t="s">
        <v>458</v>
      </c>
      <c r="Q1706" s="90">
        <v>1</v>
      </c>
      <c r="X1706" s="65" t="s">
        <v>671</v>
      </c>
      <c r="Y1706" s="65">
        <f>SUMPRODUCT(('[2]Prog 89'!$C$5:$C$10000=A1706)*'[2]Prog 89'!$E$5:$F$10000)</f>
        <v>0</v>
      </c>
      <c r="Z1706" s="65">
        <f>SUMPRODUCT(('[2]Prog 89'!$C$5:$C$10000=A1706)*'[2]Prog 89'!$G$5:$H$10000)</f>
        <v>0</v>
      </c>
    </row>
    <row r="1707" spans="1:26" ht="12.75" customHeight="1" x14ac:dyDescent="0.25">
      <c r="A1707" s="64">
        <v>90025</v>
      </c>
      <c r="B1707" s="81">
        <f>VLOOKUP(A1707,'[2]Pop commune'!$A$4:$G$3833,7,FALSE)</f>
        <v>72.322981366459572</v>
      </c>
      <c r="C1707" s="82">
        <f>VLOOKUP(A1707,'[2]Pop commune'!$A$4:$H$3833,5,FALSE)</f>
        <v>44.819875776397481</v>
      </c>
      <c r="D1707" s="83">
        <f t="shared" si="53"/>
        <v>27.503105590062091</v>
      </c>
      <c r="E1707" s="83">
        <f>VLOOKUP(A1707,'[2]Pop commune'!$A$4:$G$3833,6,FALSE)</f>
        <v>27.503105590062091</v>
      </c>
      <c r="F1707" s="83">
        <f t="shared" si="54"/>
        <v>328</v>
      </c>
      <c r="G1707" s="83">
        <f>VLOOKUP(A1707,'[2]Pop commune'!$A$4:$G$3833,4,FALSE)</f>
        <v>328</v>
      </c>
      <c r="H1707" s="64">
        <v>90</v>
      </c>
      <c r="I1707" s="122">
        <v>900004425</v>
      </c>
      <c r="J1707" s="91" t="s">
        <v>2505</v>
      </c>
      <c r="K1707" s="121"/>
      <c r="L1707" s="92" t="s">
        <v>2490</v>
      </c>
      <c r="M1707" s="101" t="s">
        <v>239</v>
      </c>
      <c r="N1707" s="65" t="s">
        <v>662</v>
      </c>
      <c r="O1707" s="64">
        <v>900003898</v>
      </c>
      <c r="P1707" s="94" t="s">
        <v>458</v>
      </c>
      <c r="Q1707" s="90">
        <v>1</v>
      </c>
      <c r="X1707" s="65" t="s">
        <v>671</v>
      </c>
      <c r="Y1707" s="65">
        <f>SUMPRODUCT(('[2]Prog 89'!$C$5:$C$10000=A1707)*'[2]Prog 89'!$E$5:$F$10000)</f>
        <v>0</v>
      </c>
      <c r="Z1707" s="65">
        <f>SUMPRODUCT(('[2]Prog 89'!$C$5:$C$10000=A1707)*'[2]Prog 89'!$G$5:$H$10000)</f>
        <v>0</v>
      </c>
    </row>
    <row r="1708" spans="1:26" ht="12.75" customHeight="1" x14ac:dyDescent="0.25">
      <c r="A1708" s="64">
        <v>90026</v>
      </c>
      <c r="B1708" s="81">
        <f>VLOOKUP(A1708,'[2]Pop commune'!$A$4:$G$3833,7,FALSE)</f>
        <v>289.27856701667702</v>
      </c>
      <c r="C1708" s="82">
        <f>VLOOKUP(A1708,'[2]Pop commune'!$A$4:$H$3833,5,FALSE)</f>
        <v>193.83631871525637</v>
      </c>
      <c r="D1708" s="83">
        <f t="shared" si="53"/>
        <v>95.442248301420619</v>
      </c>
      <c r="E1708" s="83">
        <f>VLOOKUP(A1708,'[2]Pop commune'!$A$4:$G$3833,6,FALSE)</f>
        <v>95.442248301420619</v>
      </c>
      <c r="F1708" s="83">
        <f t="shared" si="54"/>
        <v>1593</v>
      </c>
      <c r="G1708" s="83">
        <f>VLOOKUP(A1708,'[2]Pop commune'!$A$4:$G$3833,4,FALSE)</f>
        <v>1593</v>
      </c>
      <c r="H1708" s="64">
        <v>90</v>
      </c>
      <c r="I1708" s="122">
        <v>900004425</v>
      </c>
      <c r="J1708" s="91" t="s">
        <v>2506</v>
      </c>
      <c r="K1708" s="121"/>
      <c r="L1708" s="92" t="s">
        <v>2488</v>
      </c>
      <c r="M1708" s="101" t="s">
        <v>239</v>
      </c>
      <c r="N1708" s="65" t="s">
        <v>662</v>
      </c>
      <c r="O1708" s="64">
        <v>900003898</v>
      </c>
      <c r="P1708" s="94" t="s">
        <v>458</v>
      </c>
      <c r="Q1708" s="90">
        <v>1</v>
      </c>
      <c r="X1708" s="65" t="s">
        <v>671</v>
      </c>
      <c r="Y1708" s="65">
        <f>SUMPRODUCT(('[2]Prog 89'!$C$5:$C$10000=A1708)*'[2]Prog 89'!$E$5:$F$10000)</f>
        <v>0</v>
      </c>
      <c r="Z1708" s="65">
        <f>SUMPRODUCT(('[2]Prog 89'!$C$5:$C$10000=A1708)*'[2]Prog 89'!$G$5:$H$10000)</f>
        <v>0</v>
      </c>
    </row>
    <row r="1709" spans="1:26" ht="12.75" customHeight="1" x14ac:dyDescent="0.25">
      <c r="A1709" s="64">
        <v>90027</v>
      </c>
      <c r="B1709" s="81">
        <f>VLOOKUP(A1709,'[2]Pop commune'!$A$4:$G$3833,7,FALSE)</f>
        <v>36.533333333333161</v>
      </c>
      <c r="C1709" s="82">
        <f>VLOOKUP(A1709,'[2]Pop commune'!$A$4:$H$3833,5,FALSE)</f>
        <v>27.399999999999871</v>
      </c>
      <c r="D1709" s="83">
        <f t="shared" si="53"/>
        <v>9.1333333333332902</v>
      </c>
      <c r="E1709" s="83">
        <f>VLOOKUP(A1709,'[2]Pop commune'!$A$4:$G$3833,6,FALSE)</f>
        <v>9.1333333333332902</v>
      </c>
      <c r="F1709" s="83">
        <f t="shared" si="54"/>
        <v>136.99999999999935</v>
      </c>
      <c r="G1709" s="83">
        <f>VLOOKUP(A1709,'[2]Pop commune'!$A$4:$G$3833,4,FALSE)</f>
        <v>136.99999999999935</v>
      </c>
      <c r="H1709" s="64">
        <v>90</v>
      </c>
      <c r="I1709" s="122">
        <v>900004425</v>
      </c>
      <c r="J1709" s="91" t="s">
        <v>2189</v>
      </c>
      <c r="K1709" s="121"/>
      <c r="L1709" s="92" t="s">
        <v>2160</v>
      </c>
      <c r="M1709" s="101" t="s">
        <v>239</v>
      </c>
      <c r="N1709" s="65" t="s">
        <v>662</v>
      </c>
      <c r="O1709" s="64">
        <v>900003898</v>
      </c>
      <c r="P1709" s="94" t="s">
        <v>458</v>
      </c>
      <c r="Q1709" s="90">
        <v>1</v>
      </c>
      <c r="X1709" s="65" t="s">
        <v>671</v>
      </c>
      <c r="Y1709" s="65">
        <f>SUMPRODUCT(('[2]Prog 89'!$C$5:$C$10000=A1709)*'[2]Prog 89'!$E$5:$F$10000)</f>
        <v>0</v>
      </c>
      <c r="Z1709" s="65">
        <f>SUMPRODUCT(('[2]Prog 89'!$C$5:$C$10000=A1709)*'[2]Prog 89'!$G$5:$H$10000)</f>
        <v>0</v>
      </c>
    </row>
    <row r="1710" spans="1:26" ht="12.75" customHeight="1" x14ac:dyDescent="0.25">
      <c r="A1710" s="64">
        <v>90028</v>
      </c>
      <c r="B1710" s="81">
        <f>VLOOKUP(A1710,'[2]Pop commune'!$A$4:$G$3833,7,FALSE)</f>
        <v>98.157517899760975</v>
      </c>
      <c r="C1710" s="82">
        <f>VLOOKUP(A1710,'[2]Pop commune'!$A$4:$H$3833,5,FALSE)</f>
        <v>69.823389021479457</v>
      </c>
      <c r="D1710" s="83">
        <f t="shared" si="53"/>
        <v>28.334128878281518</v>
      </c>
      <c r="E1710" s="83">
        <f>VLOOKUP(A1710,'[2]Pop commune'!$A$4:$G$3833,6,FALSE)</f>
        <v>28.334128878281518</v>
      </c>
      <c r="F1710" s="83">
        <f t="shared" si="54"/>
        <v>423.99999999999847</v>
      </c>
      <c r="G1710" s="83">
        <f>VLOOKUP(A1710,'[2]Pop commune'!$A$4:$G$3833,4,FALSE)</f>
        <v>423.99999999999847</v>
      </c>
      <c r="H1710" s="64">
        <v>90</v>
      </c>
      <c r="I1710" s="122">
        <v>900004425</v>
      </c>
      <c r="J1710" s="91" t="s">
        <v>2507</v>
      </c>
      <c r="K1710" s="121"/>
      <c r="L1710" s="92" t="s">
        <v>2160</v>
      </c>
      <c r="M1710" s="101" t="s">
        <v>239</v>
      </c>
      <c r="N1710" s="65" t="s">
        <v>662</v>
      </c>
      <c r="O1710" s="64">
        <v>900003898</v>
      </c>
      <c r="P1710" s="94" t="s">
        <v>458</v>
      </c>
      <c r="Q1710" s="90">
        <v>1</v>
      </c>
      <c r="X1710" s="65" t="s">
        <v>671</v>
      </c>
      <c r="Y1710" s="65">
        <f>SUMPRODUCT(('[2]Prog 89'!$C$5:$C$10000=A1710)*'[2]Prog 89'!$E$5:$F$10000)</f>
        <v>0</v>
      </c>
      <c r="Z1710" s="65">
        <f>SUMPRODUCT(('[2]Prog 89'!$C$5:$C$10000=A1710)*'[2]Prog 89'!$G$5:$H$10000)</f>
        <v>0</v>
      </c>
    </row>
    <row r="1711" spans="1:26" ht="12.75" customHeight="1" x14ac:dyDescent="0.25">
      <c r="A1711" s="64">
        <v>90031</v>
      </c>
      <c r="B1711" s="81">
        <f>VLOOKUP(A1711,'[2]Pop commune'!$A$4:$G$3833,7,FALSE)</f>
        <v>67.739644970414204</v>
      </c>
      <c r="C1711" s="82">
        <f>VLOOKUP(A1711,'[2]Pop commune'!$A$4:$H$3833,5,FALSE)</f>
        <v>47.041420118343197</v>
      </c>
      <c r="D1711" s="83">
        <f t="shared" si="53"/>
        <v>20.698224852071007</v>
      </c>
      <c r="E1711" s="83">
        <f>VLOOKUP(A1711,'[2]Pop commune'!$A$4:$G$3833,6,FALSE)</f>
        <v>20.698224852071007</v>
      </c>
      <c r="F1711" s="83">
        <f t="shared" si="54"/>
        <v>318</v>
      </c>
      <c r="G1711" s="83">
        <f>VLOOKUP(A1711,'[2]Pop commune'!$A$4:$G$3833,4,FALSE)</f>
        <v>318</v>
      </c>
      <c r="H1711" s="64">
        <v>90</v>
      </c>
      <c r="I1711" s="122">
        <v>900004425</v>
      </c>
      <c r="J1711" s="91" t="s">
        <v>2508</v>
      </c>
      <c r="K1711" s="121"/>
      <c r="L1711" s="92" t="s">
        <v>2490</v>
      </c>
      <c r="M1711" s="101" t="s">
        <v>239</v>
      </c>
      <c r="N1711" s="65" t="s">
        <v>662</v>
      </c>
      <c r="O1711" s="64">
        <v>900003898</v>
      </c>
      <c r="P1711" s="94" t="s">
        <v>458</v>
      </c>
      <c r="Q1711" s="90">
        <v>1</v>
      </c>
      <c r="X1711" s="65" t="s">
        <v>671</v>
      </c>
      <c r="Y1711" s="65">
        <f>SUMPRODUCT(('[2]Prog 89'!$C$5:$C$10000=A1711)*'[2]Prog 89'!$E$5:$F$10000)</f>
        <v>0</v>
      </c>
      <c r="Z1711" s="65">
        <f>SUMPRODUCT(('[2]Prog 89'!$C$5:$C$10000=A1711)*'[2]Prog 89'!$G$5:$H$10000)</f>
        <v>0</v>
      </c>
    </row>
    <row r="1712" spans="1:26" ht="12.75" customHeight="1" x14ac:dyDescent="0.25">
      <c r="A1712" s="64">
        <v>90032</v>
      </c>
      <c r="B1712" s="81">
        <f>VLOOKUP(A1712,'[2]Pop commune'!$A$4:$G$3833,7,FALSE)</f>
        <v>838.50337199892112</v>
      </c>
      <c r="C1712" s="82">
        <f>VLOOKUP(A1712,'[2]Pop commune'!$A$4:$H$3833,5,FALSE)</f>
        <v>482.65551659023481</v>
      </c>
      <c r="D1712" s="83">
        <f t="shared" si="53"/>
        <v>355.84785540868631</v>
      </c>
      <c r="E1712" s="83">
        <f>VLOOKUP(A1712,'[2]Pop commune'!$A$4:$G$3833,6,FALSE)</f>
        <v>355.84785540868631</v>
      </c>
      <c r="F1712" s="83">
        <f t="shared" si="54"/>
        <v>3644</v>
      </c>
      <c r="G1712" s="83">
        <f>VLOOKUP(A1712,'[2]Pop commune'!$A$4:$G$3833,4,FALSE)</f>
        <v>3644</v>
      </c>
      <c r="H1712" s="64">
        <v>90</v>
      </c>
      <c r="I1712" s="122">
        <v>900004425</v>
      </c>
      <c r="J1712" s="91" t="s">
        <v>2509</v>
      </c>
      <c r="K1712" s="121"/>
      <c r="L1712" s="92" t="s">
        <v>2465</v>
      </c>
      <c r="M1712" s="101" t="s">
        <v>239</v>
      </c>
      <c r="N1712" s="65" t="s">
        <v>662</v>
      </c>
      <c r="O1712" s="64">
        <v>900003898</v>
      </c>
      <c r="P1712" s="94" t="s">
        <v>458</v>
      </c>
      <c r="Q1712" s="90">
        <v>1</v>
      </c>
      <c r="X1712" s="65" t="s">
        <v>671</v>
      </c>
      <c r="Y1712" s="65">
        <f>SUMPRODUCT(('[2]Prog 89'!$C$5:$C$10000=A1712)*'[2]Prog 89'!$E$5:$F$10000)</f>
        <v>0</v>
      </c>
      <c r="Z1712" s="65">
        <f>SUMPRODUCT(('[2]Prog 89'!$C$5:$C$10000=A1712)*'[2]Prog 89'!$G$5:$H$10000)</f>
        <v>0</v>
      </c>
    </row>
    <row r="1713" spans="1:26" ht="12.75" customHeight="1" x14ac:dyDescent="0.25">
      <c r="A1713" s="64">
        <v>90034</v>
      </c>
      <c r="B1713" s="81">
        <f>VLOOKUP(A1713,'[2]Pop commune'!$A$4:$G$3833,7,FALSE)</f>
        <v>148.1922077922076</v>
      </c>
      <c r="C1713" s="82">
        <f>VLOOKUP(A1713,'[2]Pop commune'!$A$4:$H$3833,5,FALSE)</f>
        <v>108.14025974025959</v>
      </c>
      <c r="D1713" s="83">
        <f t="shared" si="53"/>
        <v>40.051948051947996</v>
      </c>
      <c r="E1713" s="83">
        <f>VLOOKUP(A1713,'[2]Pop commune'!$A$4:$G$3833,6,FALSE)</f>
        <v>40.051948051947996</v>
      </c>
      <c r="F1713" s="83">
        <f t="shared" si="54"/>
        <v>770.99999999999898</v>
      </c>
      <c r="G1713" s="83">
        <f>VLOOKUP(A1713,'[2]Pop commune'!$A$4:$G$3833,4,FALSE)</f>
        <v>770.99999999999898</v>
      </c>
      <c r="H1713" s="64">
        <v>90</v>
      </c>
      <c r="I1713" s="122">
        <v>900004425</v>
      </c>
      <c r="J1713" s="91" t="s">
        <v>2510</v>
      </c>
      <c r="K1713" s="121"/>
      <c r="L1713" s="92" t="s">
        <v>2467</v>
      </c>
      <c r="M1713" s="101" t="s">
        <v>239</v>
      </c>
      <c r="N1713" s="65" t="s">
        <v>662</v>
      </c>
      <c r="O1713" s="64">
        <v>900003898</v>
      </c>
      <c r="P1713" s="94" t="s">
        <v>458</v>
      </c>
      <c r="Q1713" s="90">
        <v>1</v>
      </c>
      <c r="X1713" s="65" t="s">
        <v>671</v>
      </c>
      <c r="Y1713" s="65">
        <f>SUMPRODUCT(('[2]Prog 89'!$C$5:$C$10000=A1713)*'[2]Prog 89'!$E$5:$F$10000)</f>
        <v>0</v>
      </c>
      <c r="Z1713" s="65">
        <f>SUMPRODUCT(('[2]Prog 89'!$C$5:$C$10000=A1713)*'[2]Prog 89'!$G$5:$H$10000)</f>
        <v>0</v>
      </c>
    </row>
    <row r="1714" spans="1:26" ht="12.75" customHeight="1" x14ac:dyDescent="0.25">
      <c r="A1714" s="64">
        <v>90035</v>
      </c>
      <c r="B1714" s="81">
        <f>VLOOKUP(A1714,'[2]Pop commune'!$A$4:$G$3833,7,FALSE)</f>
        <v>133.54875935644071</v>
      </c>
      <c r="C1714" s="82">
        <f>VLOOKUP(A1714,'[2]Pop commune'!$A$4:$H$3833,5,FALSE)</f>
        <v>85.919481544003816</v>
      </c>
      <c r="D1714" s="83">
        <f t="shared" si="53"/>
        <v>47.629277812436897</v>
      </c>
      <c r="E1714" s="83">
        <f>VLOOKUP(A1714,'[2]Pop commune'!$A$4:$G$3833,6,FALSE)</f>
        <v>47.629277812436897</v>
      </c>
      <c r="F1714" s="83">
        <f t="shared" si="54"/>
        <v>651</v>
      </c>
      <c r="G1714" s="83">
        <f>VLOOKUP(A1714,'[2]Pop commune'!$A$4:$G$3833,4,FALSE)</f>
        <v>651</v>
      </c>
      <c r="H1714" s="64">
        <v>90</v>
      </c>
      <c r="I1714" s="122">
        <v>900004425</v>
      </c>
      <c r="J1714" s="91" t="s">
        <v>2511</v>
      </c>
      <c r="K1714" s="121"/>
      <c r="L1714" s="92" t="s">
        <v>2488</v>
      </c>
      <c r="M1714" s="101" t="s">
        <v>239</v>
      </c>
      <c r="N1714" s="65" t="s">
        <v>662</v>
      </c>
      <c r="O1714" s="64">
        <v>900003898</v>
      </c>
      <c r="P1714" s="94" t="s">
        <v>458</v>
      </c>
      <c r="Q1714" s="90">
        <v>1</v>
      </c>
      <c r="X1714" s="65" t="s">
        <v>671</v>
      </c>
      <c r="Y1714" s="65">
        <f>SUMPRODUCT(('[2]Prog 89'!$C$5:$C$10000=A1714)*'[2]Prog 89'!$E$5:$F$10000)</f>
        <v>0</v>
      </c>
      <c r="Z1714" s="65">
        <f>SUMPRODUCT(('[2]Prog 89'!$C$5:$C$10000=A1714)*'[2]Prog 89'!$G$5:$H$10000)</f>
        <v>0</v>
      </c>
    </row>
    <row r="1715" spans="1:26" ht="12.75" customHeight="1" x14ac:dyDescent="0.25">
      <c r="A1715" s="64">
        <v>90036</v>
      </c>
      <c r="B1715" s="81">
        <f>VLOOKUP(A1715,'[2]Pop commune'!$A$4:$G$3833,7,FALSE)</f>
        <v>70</v>
      </c>
      <c r="C1715" s="82">
        <f>VLOOKUP(A1715,'[2]Pop commune'!$A$4:$H$3833,5,FALSE)</f>
        <v>48</v>
      </c>
      <c r="D1715" s="83">
        <f t="shared" si="53"/>
        <v>22</v>
      </c>
      <c r="E1715" s="83">
        <f>VLOOKUP(A1715,'[2]Pop commune'!$A$4:$G$3833,6,FALSE)</f>
        <v>22</v>
      </c>
      <c r="F1715" s="83">
        <f t="shared" si="54"/>
        <v>285</v>
      </c>
      <c r="G1715" s="83">
        <f>VLOOKUP(A1715,'[2]Pop commune'!$A$4:$G$3833,4,FALSE)</f>
        <v>285</v>
      </c>
      <c r="H1715" s="64">
        <v>90</v>
      </c>
      <c r="I1715" s="122">
        <v>900004425</v>
      </c>
      <c r="J1715" s="91" t="s">
        <v>2512</v>
      </c>
      <c r="K1715" s="121"/>
      <c r="L1715" s="92" t="s">
        <v>2490</v>
      </c>
      <c r="M1715" s="101" t="s">
        <v>239</v>
      </c>
      <c r="N1715" s="65" t="s">
        <v>662</v>
      </c>
      <c r="O1715" s="64">
        <v>900003898</v>
      </c>
      <c r="P1715" s="94" t="s">
        <v>458</v>
      </c>
      <c r="Q1715" s="90">
        <v>1</v>
      </c>
      <c r="X1715" s="65" t="s">
        <v>671</v>
      </c>
      <c r="Y1715" s="65">
        <f>SUMPRODUCT(('[2]Prog 89'!$C$5:$C$10000=A1715)*'[2]Prog 89'!$E$5:$F$10000)</f>
        <v>0</v>
      </c>
      <c r="Z1715" s="65">
        <f>SUMPRODUCT(('[2]Prog 89'!$C$5:$C$10000=A1715)*'[2]Prog 89'!$G$5:$H$10000)</f>
        <v>0</v>
      </c>
    </row>
    <row r="1716" spans="1:26" ht="12.75" customHeight="1" x14ac:dyDescent="0.25">
      <c r="A1716" s="64">
        <v>90039</v>
      </c>
      <c r="B1716" s="81">
        <f>VLOOKUP(A1716,'[2]Pop commune'!$A$4:$G$3833,7,FALSE)</f>
        <v>882</v>
      </c>
      <c r="C1716" s="82">
        <f>VLOOKUP(A1716,'[2]Pop commune'!$A$4:$H$3833,5,FALSE)</f>
        <v>577</v>
      </c>
      <c r="D1716" s="83">
        <f t="shared" si="53"/>
        <v>305</v>
      </c>
      <c r="E1716" s="83">
        <f>VLOOKUP(A1716,'[2]Pop commune'!$A$4:$G$3833,6,FALSE)</f>
        <v>305</v>
      </c>
      <c r="F1716" s="83">
        <f t="shared" si="54"/>
        <v>3160</v>
      </c>
      <c r="G1716" s="83">
        <f>VLOOKUP(A1716,'[2]Pop commune'!$A$4:$G$3833,4,FALSE)</f>
        <v>3160</v>
      </c>
      <c r="H1716" s="64">
        <v>90</v>
      </c>
      <c r="I1716" s="122">
        <v>900004425</v>
      </c>
      <c r="J1716" s="91" t="s">
        <v>2513</v>
      </c>
      <c r="K1716" s="121"/>
      <c r="L1716" s="92" t="s">
        <v>2465</v>
      </c>
      <c r="M1716" s="101" t="s">
        <v>239</v>
      </c>
      <c r="N1716" s="65" t="s">
        <v>662</v>
      </c>
      <c r="O1716" s="64">
        <v>900003898</v>
      </c>
      <c r="P1716" s="94" t="s">
        <v>458</v>
      </c>
      <c r="Q1716" s="90">
        <v>1</v>
      </c>
      <c r="X1716" s="65" t="s">
        <v>671</v>
      </c>
      <c r="Y1716" s="65">
        <f>SUMPRODUCT(('[2]Prog 89'!$C$5:$C$10000=A1716)*'[2]Prog 89'!$E$5:$F$10000)</f>
        <v>0</v>
      </c>
      <c r="Z1716" s="65">
        <f>SUMPRODUCT(('[2]Prog 89'!$C$5:$C$10000=A1716)*'[2]Prog 89'!$G$5:$H$10000)</f>
        <v>0</v>
      </c>
    </row>
    <row r="1717" spans="1:26" ht="12.75" customHeight="1" x14ac:dyDescent="0.25">
      <c r="A1717" s="64">
        <v>90043</v>
      </c>
      <c r="B1717" s="81">
        <f>VLOOKUP(A1717,'[2]Pop commune'!$A$4:$G$3833,7,FALSE)</f>
        <v>98.641868512110733</v>
      </c>
      <c r="C1717" s="82">
        <f>VLOOKUP(A1717,'[2]Pop commune'!$A$4:$H$3833,5,FALSE)</f>
        <v>67.640138408304509</v>
      </c>
      <c r="D1717" s="83">
        <f t="shared" si="53"/>
        <v>31.001730103806231</v>
      </c>
      <c r="E1717" s="83">
        <f>VLOOKUP(A1717,'[2]Pop commune'!$A$4:$G$3833,6,FALSE)</f>
        <v>31.001730103806231</v>
      </c>
      <c r="F1717" s="83">
        <f t="shared" si="54"/>
        <v>543</v>
      </c>
      <c r="G1717" s="83">
        <f>VLOOKUP(A1717,'[2]Pop commune'!$A$4:$G$3833,4,FALSE)</f>
        <v>543</v>
      </c>
      <c r="H1717" s="64">
        <v>90</v>
      </c>
      <c r="I1717" s="122">
        <v>900004425</v>
      </c>
      <c r="J1717" s="91" t="s">
        <v>2514</v>
      </c>
      <c r="K1717" s="121"/>
      <c r="L1717" s="92" t="s">
        <v>2160</v>
      </c>
      <c r="M1717" s="101" t="s">
        <v>239</v>
      </c>
      <c r="N1717" s="65" t="s">
        <v>662</v>
      </c>
      <c r="O1717" s="64">
        <v>900003898</v>
      </c>
      <c r="P1717" s="94" t="s">
        <v>458</v>
      </c>
      <c r="Q1717" s="90">
        <v>1</v>
      </c>
      <c r="X1717" s="65" t="s">
        <v>671</v>
      </c>
      <c r="Y1717" s="65">
        <f>SUMPRODUCT(('[2]Prog 89'!$C$5:$C$10000=A1717)*'[2]Prog 89'!$E$5:$F$10000)</f>
        <v>0</v>
      </c>
      <c r="Z1717" s="65">
        <f>SUMPRODUCT(('[2]Prog 89'!$C$5:$C$10000=A1717)*'[2]Prog 89'!$G$5:$H$10000)</f>
        <v>0</v>
      </c>
    </row>
    <row r="1718" spans="1:26" ht="12.75" customHeight="1" x14ac:dyDescent="0.25">
      <c r="A1718" s="64">
        <v>90045</v>
      </c>
      <c r="B1718" s="81">
        <f>VLOOKUP(A1718,'[2]Pop commune'!$A$4:$G$3833,7,FALSE)</f>
        <v>182.45786163522007</v>
      </c>
      <c r="C1718" s="82">
        <f>VLOOKUP(A1718,'[2]Pop commune'!$A$4:$H$3833,5,FALSE)</f>
        <v>118.29685534591192</v>
      </c>
      <c r="D1718" s="83">
        <f t="shared" si="53"/>
        <v>64.161006289308162</v>
      </c>
      <c r="E1718" s="83">
        <f>VLOOKUP(A1718,'[2]Pop commune'!$A$4:$G$3833,6,FALSE)</f>
        <v>64.161006289308162</v>
      </c>
      <c r="F1718" s="83">
        <f t="shared" si="54"/>
        <v>797</v>
      </c>
      <c r="G1718" s="83">
        <f>VLOOKUP(A1718,'[2]Pop commune'!$A$4:$G$3833,4,FALSE)</f>
        <v>797</v>
      </c>
      <c r="H1718" s="64">
        <v>90</v>
      </c>
      <c r="I1718" s="122">
        <v>900004425</v>
      </c>
      <c r="J1718" s="91" t="s">
        <v>2515</v>
      </c>
      <c r="K1718" s="121"/>
      <c r="L1718" s="92" t="s">
        <v>2160</v>
      </c>
      <c r="M1718" s="101" t="s">
        <v>239</v>
      </c>
      <c r="N1718" s="65" t="s">
        <v>662</v>
      </c>
      <c r="O1718" s="64">
        <v>900003898</v>
      </c>
      <c r="P1718" s="94" t="s">
        <v>458</v>
      </c>
      <c r="Q1718" s="90">
        <v>1</v>
      </c>
      <c r="X1718" s="65" t="s">
        <v>671</v>
      </c>
      <c r="Y1718" s="65">
        <f>SUMPRODUCT(('[2]Prog 89'!$C$5:$C$10000=A1718)*'[2]Prog 89'!$E$5:$F$10000)</f>
        <v>0</v>
      </c>
      <c r="Z1718" s="65">
        <f>SUMPRODUCT(('[2]Prog 89'!$C$5:$C$10000=A1718)*'[2]Prog 89'!$G$5:$H$10000)</f>
        <v>0</v>
      </c>
    </row>
    <row r="1719" spans="1:26" ht="12.75" customHeight="1" x14ac:dyDescent="0.25">
      <c r="A1719" s="64">
        <v>90046</v>
      </c>
      <c r="B1719" s="81">
        <f>VLOOKUP(A1719,'[2]Pop commune'!$A$4:$G$3833,7,FALSE)</f>
        <v>88.359375</v>
      </c>
      <c r="C1719" s="82">
        <f>VLOOKUP(A1719,'[2]Pop commune'!$A$4:$H$3833,5,FALSE)</f>
        <v>60.9375</v>
      </c>
      <c r="D1719" s="83">
        <f t="shared" si="53"/>
        <v>27.421875</v>
      </c>
      <c r="E1719" s="83">
        <f>VLOOKUP(A1719,'[2]Pop commune'!$A$4:$G$3833,6,FALSE)</f>
        <v>27.421875</v>
      </c>
      <c r="F1719" s="83">
        <f t="shared" si="54"/>
        <v>455</v>
      </c>
      <c r="G1719" s="83">
        <f>VLOOKUP(A1719,'[2]Pop commune'!$A$4:$G$3833,4,FALSE)</f>
        <v>455</v>
      </c>
      <c r="H1719" s="64">
        <v>90</v>
      </c>
      <c r="I1719" s="122">
        <v>900004425</v>
      </c>
      <c r="J1719" s="91" t="s">
        <v>2516</v>
      </c>
      <c r="K1719" s="121"/>
      <c r="L1719" s="92" t="s">
        <v>2160</v>
      </c>
      <c r="M1719" s="101" t="s">
        <v>239</v>
      </c>
      <c r="N1719" s="65" t="s">
        <v>662</v>
      </c>
      <c r="O1719" s="64">
        <v>900003898</v>
      </c>
      <c r="P1719" s="94" t="s">
        <v>458</v>
      </c>
      <c r="Q1719" s="90">
        <v>1</v>
      </c>
      <c r="X1719" s="65" t="s">
        <v>671</v>
      </c>
      <c r="Y1719" s="65">
        <f>SUMPRODUCT(('[2]Prog 89'!$C$5:$C$10000=A1719)*'[2]Prog 89'!$E$5:$F$10000)</f>
        <v>0</v>
      </c>
      <c r="Z1719" s="65">
        <f>SUMPRODUCT(('[2]Prog 89'!$C$5:$C$10000=A1719)*'[2]Prog 89'!$G$5:$H$10000)</f>
        <v>0</v>
      </c>
    </row>
    <row r="1720" spans="1:26" ht="12.75" customHeight="1" x14ac:dyDescent="0.25">
      <c r="A1720" s="64">
        <v>90047</v>
      </c>
      <c r="B1720" s="81">
        <f>VLOOKUP(A1720,'[2]Pop commune'!$A$4:$G$3833,7,FALSE)</f>
        <v>95.686839732164458</v>
      </c>
      <c r="C1720" s="82">
        <f>VLOOKUP(A1720,'[2]Pop commune'!$A$4:$H$3833,5,FALSE)</f>
        <v>54.820585263219215</v>
      </c>
      <c r="D1720" s="83">
        <f t="shared" si="53"/>
        <v>40.866254468945236</v>
      </c>
      <c r="E1720" s="83">
        <f>VLOOKUP(A1720,'[2]Pop commune'!$A$4:$G$3833,6,FALSE)</f>
        <v>40.866254468945236</v>
      </c>
      <c r="F1720" s="83">
        <f t="shared" si="54"/>
        <v>624</v>
      </c>
      <c r="G1720" s="83">
        <f>VLOOKUP(A1720,'[2]Pop commune'!$A$4:$G$3833,4,FALSE)</f>
        <v>624</v>
      </c>
      <c r="H1720" s="64">
        <v>90</v>
      </c>
      <c r="I1720" s="122">
        <v>900004425</v>
      </c>
      <c r="J1720" s="91" t="s">
        <v>2517</v>
      </c>
      <c r="K1720" s="121"/>
      <c r="L1720" s="92" t="s">
        <v>2490</v>
      </c>
      <c r="M1720" s="101" t="s">
        <v>239</v>
      </c>
      <c r="N1720" s="65" t="s">
        <v>662</v>
      </c>
      <c r="O1720" s="64">
        <v>900003898</v>
      </c>
      <c r="P1720" s="94" t="s">
        <v>458</v>
      </c>
      <c r="Q1720" s="90">
        <v>1</v>
      </c>
      <c r="X1720" s="65" t="s">
        <v>671</v>
      </c>
      <c r="Y1720" s="65">
        <f>SUMPRODUCT(('[2]Prog 89'!$C$5:$C$10000=A1720)*'[2]Prog 89'!$E$5:$F$10000)</f>
        <v>0</v>
      </c>
      <c r="Z1720" s="65">
        <f>SUMPRODUCT(('[2]Prog 89'!$C$5:$C$10000=A1720)*'[2]Prog 89'!$G$5:$H$10000)</f>
        <v>0</v>
      </c>
    </row>
    <row r="1721" spans="1:26" ht="12.75" customHeight="1" x14ac:dyDescent="0.25">
      <c r="A1721" s="64">
        <v>90048</v>
      </c>
      <c r="B1721" s="81">
        <f>VLOOKUP(A1721,'[2]Pop commune'!$A$4:$G$3833,7,FALSE)</f>
        <v>40.7792207792208</v>
      </c>
      <c r="C1721" s="82">
        <f>VLOOKUP(A1721,'[2]Pop commune'!$A$4:$H$3833,5,FALSE)</f>
        <v>30.584415584415598</v>
      </c>
      <c r="D1721" s="83">
        <f t="shared" si="53"/>
        <v>10.1948051948052</v>
      </c>
      <c r="E1721" s="83">
        <f>VLOOKUP(A1721,'[2]Pop commune'!$A$4:$G$3833,6,FALSE)</f>
        <v>10.1948051948052</v>
      </c>
      <c r="F1721" s="83">
        <f t="shared" si="54"/>
        <v>157</v>
      </c>
      <c r="G1721" s="83">
        <f>VLOOKUP(A1721,'[2]Pop commune'!$A$4:$G$3833,4,FALSE)</f>
        <v>157</v>
      </c>
      <c r="H1721" s="64">
        <v>90</v>
      </c>
      <c r="I1721" s="122">
        <v>900004425</v>
      </c>
      <c r="J1721" s="91" t="s">
        <v>2518</v>
      </c>
      <c r="K1721" s="121"/>
      <c r="L1721" s="92" t="s">
        <v>2490</v>
      </c>
      <c r="M1721" s="101" t="s">
        <v>239</v>
      </c>
      <c r="N1721" s="65" t="s">
        <v>662</v>
      </c>
      <c r="O1721" s="64">
        <v>900003898</v>
      </c>
      <c r="P1721" s="94" t="s">
        <v>458</v>
      </c>
      <c r="Q1721" s="90">
        <v>1</v>
      </c>
      <c r="X1721" s="65" t="s">
        <v>671</v>
      </c>
      <c r="Y1721" s="65">
        <f>SUMPRODUCT(('[2]Prog 89'!$C$5:$C$10000=A1721)*'[2]Prog 89'!$E$5:$F$10000)</f>
        <v>0</v>
      </c>
      <c r="Z1721" s="65">
        <f>SUMPRODUCT(('[2]Prog 89'!$C$5:$C$10000=A1721)*'[2]Prog 89'!$G$5:$H$10000)</f>
        <v>0</v>
      </c>
    </row>
    <row r="1722" spans="1:26" ht="12.75" customHeight="1" x14ac:dyDescent="0.25">
      <c r="A1722" s="64">
        <v>90049</v>
      </c>
      <c r="B1722" s="81">
        <f>VLOOKUP(A1722,'[2]Pop commune'!$A$4:$G$3833,7,FALSE)</f>
        <v>108</v>
      </c>
      <c r="C1722" s="82">
        <f>VLOOKUP(A1722,'[2]Pop commune'!$A$4:$H$3833,5,FALSE)</f>
        <v>78</v>
      </c>
      <c r="D1722" s="83">
        <f t="shared" si="53"/>
        <v>30</v>
      </c>
      <c r="E1722" s="83">
        <f>VLOOKUP(A1722,'[2]Pop commune'!$A$4:$G$3833,6,FALSE)</f>
        <v>30</v>
      </c>
      <c r="F1722" s="83">
        <f t="shared" si="54"/>
        <v>926</v>
      </c>
      <c r="G1722" s="83">
        <f>VLOOKUP(A1722,'[2]Pop commune'!$A$4:$G$3833,4,FALSE)</f>
        <v>926</v>
      </c>
      <c r="H1722" s="64">
        <v>90</v>
      </c>
      <c r="I1722" s="122">
        <v>900004425</v>
      </c>
      <c r="J1722" s="91" t="s">
        <v>2519</v>
      </c>
      <c r="K1722" s="121"/>
      <c r="L1722" s="92" t="s">
        <v>2490</v>
      </c>
      <c r="M1722" s="101" t="s">
        <v>239</v>
      </c>
      <c r="N1722" s="65" t="s">
        <v>662</v>
      </c>
      <c r="O1722" s="64">
        <v>900003898</v>
      </c>
      <c r="P1722" s="94" t="s">
        <v>458</v>
      </c>
      <c r="Q1722" s="90">
        <v>1</v>
      </c>
      <c r="X1722" s="65" t="s">
        <v>671</v>
      </c>
      <c r="Y1722" s="65">
        <f>SUMPRODUCT(('[2]Prog 89'!$C$5:$C$10000=A1722)*'[2]Prog 89'!$E$5:$F$10000)</f>
        <v>0</v>
      </c>
      <c r="Z1722" s="65">
        <f>SUMPRODUCT(('[2]Prog 89'!$C$5:$C$10000=A1722)*'[2]Prog 89'!$G$5:$H$10000)</f>
        <v>0</v>
      </c>
    </row>
    <row r="1723" spans="1:26" ht="12.75" customHeight="1" x14ac:dyDescent="0.25">
      <c r="A1723" s="64">
        <v>90050</v>
      </c>
      <c r="B1723" s="81">
        <f>VLOOKUP(A1723,'[2]Pop commune'!$A$4:$G$3833,7,FALSE)</f>
        <v>47.073732718894199</v>
      </c>
      <c r="C1723" s="82">
        <f>VLOOKUP(A1723,'[2]Pop commune'!$A$4:$H$3833,5,FALSE)</f>
        <v>37.658986175115359</v>
      </c>
      <c r="D1723" s="83">
        <f t="shared" si="53"/>
        <v>9.4147465437788398</v>
      </c>
      <c r="E1723" s="83">
        <f>VLOOKUP(A1723,'[2]Pop commune'!$A$4:$G$3833,6,FALSE)</f>
        <v>9.4147465437788398</v>
      </c>
      <c r="F1723" s="83">
        <f t="shared" si="54"/>
        <v>227.00000000000091</v>
      </c>
      <c r="G1723" s="83">
        <f>VLOOKUP(A1723,'[2]Pop commune'!$A$4:$G$3833,4,FALSE)</f>
        <v>227.00000000000091</v>
      </c>
      <c r="H1723" s="64">
        <v>90</v>
      </c>
      <c r="I1723" s="122">
        <v>900004425</v>
      </c>
      <c r="J1723" s="91" t="s">
        <v>2520</v>
      </c>
      <c r="K1723" s="121"/>
      <c r="L1723" s="92" t="s">
        <v>2490</v>
      </c>
      <c r="M1723" s="101" t="s">
        <v>239</v>
      </c>
      <c r="N1723" s="65" t="s">
        <v>662</v>
      </c>
      <c r="O1723" s="64">
        <v>900003898</v>
      </c>
      <c r="P1723" s="94" t="s">
        <v>458</v>
      </c>
      <c r="Q1723" s="90">
        <v>1</v>
      </c>
      <c r="X1723" s="65" t="s">
        <v>671</v>
      </c>
      <c r="Y1723" s="65">
        <f>SUMPRODUCT(('[2]Prog 89'!$C$5:$C$10000=A1723)*'[2]Prog 89'!$E$5:$F$10000)</f>
        <v>0</v>
      </c>
      <c r="Z1723" s="65">
        <f>SUMPRODUCT(('[2]Prog 89'!$C$5:$C$10000=A1723)*'[2]Prog 89'!$G$5:$H$10000)</f>
        <v>0</v>
      </c>
    </row>
    <row r="1724" spans="1:26" ht="12.75" customHeight="1" x14ac:dyDescent="0.25">
      <c r="A1724" s="64">
        <v>90051</v>
      </c>
      <c r="B1724" s="81">
        <f>VLOOKUP(A1724,'[2]Pop commune'!$A$4:$G$3833,7,FALSE)</f>
        <v>102.64935064935065</v>
      </c>
      <c r="C1724" s="82">
        <f>VLOOKUP(A1724,'[2]Pop commune'!$A$4:$H$3833,5,FALSE)</f>
        <v>66.129870129870127</v>
      </c>
      <c r="D1724" s="83">
        <f t="shared" si="53"/>
        <v>36.519480519480524</v>
      </c>
      <c r="E1724" s="83">
        <f>VLOOKUP(A1724,'[2]Pop commune'!$A$4:$G$3833,6,FALSE)</f>
        <v>36.519480519480524</v>
      </c>
      <c r="F1724" s="83">
        <f t="shared" si="54"/>
        <v>456</v>
      </c>
      <c r="G1724" s="83">
        <f>VLOOKUP(A1724,'[2]Pop commune'!$A$4:$G$3833,4,FALSE)</f>
        <v>456</v>
      </c>
      <c r="H1724" s="64">
        <v>90</v>
      </c>
      <c r="I1724" s="122">
        <v>900004425</v>
      </c>
      <c r="J1724" s="91" t="s">
        <v>2521</v>
      </c>
      <c r="K1724" s="121"/>
      <c r="L1724" s="92" t="s">
        <v>2490</v>
      </c>
      <c r="M1724" s="101" t="s">
        <v>239</v>
      </c>
      <c r="N1724" s="65" t="s">
        <v>662</v>
      </c>
      <c r="O1724" s="64">
        <v>900003898</v>
      </c>
      <c r="P1724" s="94" t="s">
        <v>458</v>
      </c>
      <c r="Q1724" s="90">
        <v>1</v>
      </c>
      <c r="X1724" s="65" t="s">
        <v>671</v>
      </c>
      <c r="Y1724" s="65">
        <f>SUMPRODUCT(('[2]Prog 89'!$C$5:$C$10000=A1724)*'[2]Prog 89'!$E$5:$F$10000)</f>
        <v>0</v>
      </c>
      <c r="Z1724" s="65">
        <f>SUMPRODUCT(('[2]Prog 89'!$C$5:$C$10000=A1724)*'[2]Prog 89'!$G$5:$H$10000)</f>
        <v>0</v>
      </c>
    </row>
    <row r="1725" spans="1:26" ht="12.75" customHeight="1" x14ac:dyDescent="0.25">
      <c r="A1725" s="64">
        <v>90053</v>
      </c>
      <c r="B1725" s="81">
        <f>VLOOKUP(A1725,'[2]Pop commune'!$A$4:$G$3833,7,FALSE)</f>
        <v>744.1739825539097</v>
      </c>
      <c r="C1725" s="82">
        <f>VLOOKUP(A1725,'[2]Pop commune'!$A$4:$H$3833,5,FALSE)</f>
        <v>460.27063134984672</v>
      </c>
      <c r="D1725" s="83">
        <f t="shared" si="53"/>
        <v>283.90335120406297</v>
      </c>
      <c r="E1725" s="83">
        <f>VLOOKUP(A1725,'[2]Pop commune'!$A$4:$G$3833,6,FALSE)</f>
        <v>283.90335120406297</v>
      </c>
      <c r="F1725" s="83">
        <f t="shared" si="54"/>
        <v>2969</v>
      </c>
      <c r="G1725" s="83">
        <f>VLOOKUP(A1725,'[2]Pop commune'!$A$4:$G$3833,4,FALSE)</f>
        <v>2969</v>
      </c>
      <c r="H1725" s="64">
        <v>90</v>
      </c>
      <c r="I1725" s="122">
        <v>900004425</v>
      </c>
      <c r="J1725" s="91" t="s">
        <v>2490</v>
      </c>
      <c r="K1725" s="121"/>
      <c r="L1725" s="92" t="s">
        <v>2490</v>
      </c>
      <c r="M1725" s="101" t="s">
        <v>239</v>
      </c>
      <c r="N1725" s="65" t="s">
        <v>662</v>
      </c>
      <c r="O1725" s="64">
        <v>900003898</v>
      </c>
      <c r="P1725" s="94" t="s">
        <v>458</v>
      </c>
      <c r="Q1725" s="90">
        <v>1</v>
      </c>
      <c r="X1725" s="65" t="s">
        <v>671</v>
      </c>
      <c r="Y1725" s="65">
        <f>SUMPRODUCT(('[2]Prog 89'!$C$5:$C$10000=A1725)*'[2]Prog 89'!$E$5:$F$10000)</f>
        <v>0</v>
      </c>
      <c r="Z1725" s="65">
        <f>SUMPRODUCT(('[2]Prog 89'!$C$5:$C$10000=A1725)*'[2]Prog 89'!$G$5:$H$10000)</f>
        <v>0</v>
      </c>
    </row>
    <row r="1726" spans="1:26" ht="12.75" customHeight="1" x14ac:dyDescent="0.25">
      <c r="A1726" s="64">
        <v>90055</v>
      </c>
      <c r="B1726" s="81">
        <f>VLOOKUP(A1726,'[2]Pop commune'!$A$4:$G$3833,7,FALSE)</f>
        <v>44.802431610942278</v>
      </c>
      <c r="C1726" s="82">
        <f>VLOOKUP(A1726,'[2]Pop commune'!$A$4:$H$3833,5,FALSE)</f>
        <v>36.65653495440732</v>
      </c>
      <c r="D1726" s="83">
        <f t="shared" si="53"/>
        <v>8.1458966565349602</v>
      </c>
      <c r="E1726" s="83">
        <f>VLOOKUP(A1726,'[2]Pop commune'!$A$4:$G$3833,6,FALSE)</f>
        <v>8.1458966565349602</v>
      </c>
      <c r="F1726" s="83">
        <f t="shared" si="54"/>
        <v>335</v>
      </c>
      <c r="G1726" s="83">
        <f>VLOOKUP(A1726,'[2]Pop commune'!$A$4:$G$3833,4,FALSE)</f>
        <v>335</v>
      </c>
      <c r="H1726" s="64">
        <v>90</v>
      </c>
      <c r="I1726" s="122">
        <v>900004425</v>
      </c>
      <c r="J1726" s="91" t="s">
        <v>2522</v>
      </c>
      <c r="K1726" s="121"/>
      <c r="L1726" s="92" t="s">
        <v>2490</v>
      </c>
      <c r="M1726" s="101" t="s">
        <v>239</v>
      </c>
      <c r="N1726" s="65" t="s">
        <v>662</v>
      </c>
      <c r="O1726" s="64">
        <v>900003898</v>
      </c>
      <c r="P1726" s="94" t="s">
        <v>458</v>
      </c>
      <c r="Q1726" s="90">
        <v>1</v>
      </c>
      <c r="X1726" s="65" t="s">
        <v>671</v>
      </c>
      <c r="Y1726" s="65">
        <f>SUMPRODUCT(('[2]Prog 89'!$C$5:$C$10000=A1726)*'[2]Prog 89'!$E$5:$F$10000)</f>
        <v>0</v>
      </c>
      <c r="Z1726" s="65">
        <f>SUMPRODUCT(('[2]Prog 89'!$C$5:$C$10000=A1726)*'[2]Prog 89'!$G$5:$H$10000)</f>
        <v>0</v>
      </c>
    </row>
    <row r="1727" spans="1:26" ht="12.75" customHeight="1" x14ac:dyDescent="0.25">
      <c r="A1727" s="64">
        <v>90056</v>
      </c>
      <c r="B1727" s="81">
        <f>VLOOKUP(A1727,'[2]Pop commune'!$A$4:$G$3833,7,FALSE)</f>
        <v>378.703001693754</v>
      </c>
      <c r="C1727" s="82">
        <f>VLOOKUP(A1727,'[2]Pop commune'!$A$4:$H$3833,5,FALSE)</f>
        <v>210.83465265800024</v>
      </c>
      <c r="D1727" s="83">
        <f t="shared" si="53"/>
        <v>167.86834903575374</v>
      </c>
      <c r="E1727" s="83">
        <f>VLOOKUP(A1727,'[2]Pop commune'!$A$4:$G$3833,6,FALSE)</f>
        <v>167.86834903575374</v>
      </c>
      <c r="F1727" s="83">
        <f t="shared" si="54"/>
        <v>1278</v>
      </c>
      <c r="G1727" s="83">
        <f>VLOOKUP(A1727,'[2]Pop commune'!$A$4:$G$3833,4,FALSE)</f>
        <v>1278</v>
      </c>
      <c r="H1727" s="64">
        <v>90</v>
      </c>
      <c r="I1727" s="122">
        <v>900004425</v>
      </c>
      <c r="J1727" s="91" t="s">
        <v>2523</v>
      </c>
      <c r="K1727" s="121"/>
      <c r="L1727" s="92" t="s">
        <v>2160</v>
      </c>
      <c r="M1727" s="101" t="s">
        <v>239</v>
      </c>
      <c r="N1727" s="65" t="s">
        <v>662</v>
      </c>
      <c r="O1727" s="64">
        <v>900003898</v>
      </c>
      <c r="P1727" s="94" t="s">
        <v>458</v>
      </c>
      <c r="Q1727" s="90">
        <v>1</v>
      </c>
      <c r="X1727" s="65" t="s">
        <v>671</v>
      </c>
      <c r="Y1727" s="65">
        <f>SUMPRODUCT(('[2]Prog 89'!$C$5:$C$10000=A1727)*'[2]Prog 89'!$E$5:$F$10000)</f>
        <v>0</v>
      </c>
      <c r="Z1727" s="65">
        <f>SUMPRODUCT(('[2]Prog 89'!$C$5:$C$10000=A1727)*'[2]Prog 89'!$G$5:$H$10000)</f>
        <v>0</v>
      </c>
    </row>
    <row r="1728" spans="1:26" ht="12.75" customHeight="1" x14ac:dyDescent="0.25">
      <c r="A1728" s="64">
        <v>90059</v>
      </c>
      <c r="B1728" s="81">
        <f>VLOOKUP(A1728,'[2]Pop commune'!$A$4:$G$3833,7,FALSE)</f>
        <v>62.761506276150598</v>
      </c>
      <c r="C1728" s="82">
        <f>VLOOKUP(A1728,'[2]Pop commune'!$A$4:$H$3833,5,FALSE)</f>
        <v>42.887029288702912</v>
      </c>
      <c r="D1728" s="83">
        <f t="shared" si="53"/>
        <v>19.874476987447689</v>
      </c>
      <c r="E1728" s="83">
        <f>VLOOKUP(A1728,'[2]Pop commune'!$A$4:$G$3833,6,FALSE)</f>
        <v>19.874476987447689</v>
      </c>
      <c r="F1728" s="83">
        <f t="shared" si="54"/>
        <v>250</v>
      </c>
      <c r="G1728" s="83">
        <f>VLOOKUP(A1728,'[2]Pop commune'!$A$4:$G$3833,4,FALSE)</f>
        <v>250</v>
      </c>
      <c r="H1728" s="64">
        <v>90</v>
      </c>
      <c r="I1728" s="122">
        <v>900004425</v>
      </c>
      <c r="J1728" s="91" t="s">
        <v>2524</v>
      </c>
      <c r="K1728" s="121"/>
      <c r="L1728" s="92" t="s">
        <v>2490</v>
      </c>
      <c r="M1728" s="101" t="s">
        <v>239</v>
      </c>
      <c r="N1728" s="65" t="s">
        <v>662</v>
      </c>
      <c r="O1728" s="64">
        <v>900003898</v>
      </c>
      <c r="P1728" s="94" t="s">
        <v>458</v>
      </c>
      <c r="Q1728" s="90">
        <v>1</v>
      </c>
      <c r="X1728" s="65" t="s">
        <v>671</v>
      </c>
      <c r="Y1728" s="65">
        <f>SUMPRODUCT(('[2]Prog 89'!$C$5:$C$10000=A1728)*'[2]Prog 89'!$E$5:$F$10000)</f>
        <v>0</v>
      </c>
      <c r="Z1728" s="65">
        <f>SUMPRODUCT(('[2]Prog 89'!$C$5:$C$10000=A1728)*'[2]Prog 89'!$G$5:$H$10000)</f>
        <v>0</v>
      </c>
    </row>
    <row r="1729" spans="1:26" ht="12.75" customHeight="1" x14ac:dyDescent="0.25">
      <c r="A1729" s="64">
        <v>90060</v>
      </c>
      <c r="B1729" s="81">
        <f>VLOOKUP(A1729,'[2]Pop commune'!$A$4:$G$3833,7,FALSE)</f>
        <v>26.801801801801751</v>
      </c>
      <c r="C1729" s="82">
        <f>VLOOKUP(A1729,'[2]Pop commune'!$A$4:$H$3833,5,FALSE)</f>
        <v>23.585585585585541</v>
      </c>
      <c r="D1729" s="83">
        <f t="shared" si="53"/>
        <v>3.21621621621621</v>
      </c>
      <c r="E1729" s="83">
        <f>VLOOKUP(A1729,'[2]Pop commune'!$A$4:$G$3833,6,FALSE)</f>
        <v>3.21621621621621</v>
      </c>
      <c r="F1729" s="83">
        <f t="shared" si="54"/>
        <v>119</v>
      </c>
      <c r="G1729" s="83">
        <f>VLOOKUP(A1729,'[2]Pop commune'!$A$4:$G$3833,4,FALSE)</f>
        <v>119</v>
      </c>
      <c r="H1729" s="64">
        <v>90</v>
      </c>
      <c r="I1729" s="122">
        <v>900004425</v>
      </c>
      <c r="J1729" s="91" t="s">
        <v>2525</v>
      </c>
      <c r="K1729" s="121"/>
      <c r="L1729" s="92" t="s">
        <v>2490</v>
      </c>
      <c r="M1729" s="101" t="s">
        <v>239</v>
      </c>
      <c r="N1729" s="65" t="s">
        <v>662</v>
      </c>
      <c r="O1729" s="64">
        <v>900003898</v>
      </c>
      <c r="P1729" s="94" t="s">
        <v>458</v>
      </c>
      <c r="Q1729" s="90">
        <v>1</v>
      </c>
      <c r="X1729" s="65" t="s">
        <v>671</v>
      </c>
      <c r="Y1729" s="65">
        <f>SUMPRODUCT(('[2]Prog 89'!$C$5:$C$10000=A1729)*'[2]Prog 89'!$E$5:$F$10000)</f>
        <v>0</v>
      </c>
      <c r="Z1729" s="65">
        <f>SUMPRODUCT(('[2]Prog 89'!$C$5:$C$10000=A1729)*'[2]Prog 89'!$G$5:$H$10000)</f>
        <v>0</v>
      </c>
    </row>
    <row r="1730" spans="1:26" ht="12.75" customHeight="1" x14ac:dyDescent="0.25">
      <c r="A1730" s="64">
        <v>90062</v>
      </c>
      <c r="B1730" s="81">
        <f>VLOOKUP(A1730,'[2]Pop commune'!$A$4:$G$3833,7,FALSE)</f>
        <v>49</v>
      </c>
      <c r="C1730" s="82">
        <f>VLOOKUP(A1730,'[2]Pop commune'!$A$4:$H$3833,5,FALSE)</f>
        <v>30</v>
      </c>
      <c r="D1730" s="83">
        <f t="shared" si="53"/>
        <v>19</v>
      </c>
      <c r="E1730" s="83">
        <f>VLOOKUP(A1730,'[2]Pop commune'!$A$4:$G$3833,6,FALSE)</f>
        <v>19</v>
      </c>
      <c r="F1730" s="83">
        <f t="shared" si="54"/>
        <v>320</v>
      </c>
      <c r="G1730" s="83">
        <f>VLOOKUP(A1730,'[2]Pop commune'!$A$4:$G$3833,4,FALSE)</f>
        <v>320</v>
      </c>
      <c r="H1730" s="64">
        <v>90</v>
      </c>
      <c r="I1730" s="122">
        <v>900004425</v>
      </c>
      <c r="J1730" s="91" t="s">
        <v>2526</v>
      </c>
      <c r="K1730" s="121"/>
      <c r="L1730" s="92" t="s">
        <v>2490</v>
      </c>
      <c r="M1730" s="101" t="s">
        <v>239</v>
      </c>
      <c r="N1730" s="65" t="s">
        <v>662</v>
      </c>
      <c r="O1730" s="64">
        <v>900003898</v>
      </c>
      <c r="P1730" s="94" t="s">
        <v>458</v>
      </c>
      <c r="Q1730" s="90">
        <v>1</v>
      </c>
      <c r="X1730" s="65" t="s">
        <v>671</v>
      </c>
      <c r="Y1730" s="65">
        <f>SUMPRODUCT(('[2]Prog 89'!$C$5:$C$10000=A1730)*'[2]Prog 89'!$E$5:$F$10000)</f>
        <v>0</v>
      </c>
      <c r="Z1730" s="65">
        <f>SUMPRODUCT(('[2]Prog 89'!$C$5:$C$10000=A1730)*'[2]Prog 89'!$G$5:$H$10000)</f>
        <v>0</v>
      </c>
    </row>
    <row r="1731" spans="1:26" ht="12.75" customHeight="1" x14ac:dyDescent="0.25">
      <c r="A1731" s="64">
        <v>90064</v>
      </c>
      <c r="B1731" s="81">
        <f>VLOOKUP(A1731,'[2]Pop commune'!$A$4:$G$3833,7,FALSE)</f>
        <v>68.525773195876297</v>
      </c>
      <c r="C1731" s="82">
        <f>VLOOKUP(A1731,'[2]Pop commune'!$A$4:$H$3833,5,FALSE)</f>
        <v>48.663230240549829</v>
      </c>
      <c r="D1731" s="83">
        <f t="shared" si="53"/>
        <v>19.862542955326461</v>
      </c>
      <c r="E1731" s="83">
        <f>VLOOKUP(A1731,'[2]Pop commune'!$A$4:$G$3833,6,FALSE)</f>
        <v>19.862542955326461</v>
      </c>
      <c r="F1731" s="83">
        <f t="shared" si="54"/>
        <v>289</v>
      </c>
      <c r="G1731" s="83">
        <f>VLOOKUP(A1731,'[2]Pop commune'!$A$4:$G$3833,4,FALSE)</f>
        <v>289</v>
      </c>
      <c r="H1731" s="64">
        <v>90</v>
      </c>
      <c r="I1731" s="122">
        <v>900004425</v>
      </c>
      <c r="J1731" s="91" t="s">
        <v>2527</v>
      </c>
      <c r="K1731" s="121"/>
      <c r="L1731" s="92" t="s">
        <v>2160</v>
      </c>
      <c r="M1731" s="101" t="s">
        <v>239</v>
      </c>
      <c r="N1731" s="65" t="s">
        <v>662</v>
      </c>
      <c r="O1731" s="64">
        <v>900003898</v>
      </c>
      <c r="P1731" s="94" t="s">
        <v>458</v>
      </c>
      <c r="Q1731" s="90">
        <v>1</v>
      </c>
      <c r="X1731" s="65" t="s">
        <v>671</v>
      </c>
      <c r="Y1731" s="65">
        <f>SUMPRODUCT(('[2]Prog 89'!$C$5:$C$10000=A1731)*'[2]Prog 89'!$E$5:$F$10000)</f>
        <v>0</v>
      </c>
      <c r="Z1731" s="65">
        <f>SUMPRODUCT(('[2]Prog 89'!$C$5:$C$10000=A1731)*'[2]Prog 89'!$G$5:$H$10000)</f>
        <v>0</v>
      </c>
    </row>
    <row r="1732" spans="1:26" ht="12.75" customHeight="1" x14ac:dyDescent="0.25">
      <c r="A1732" s="64">
        <v>90067</v>
      </c>
      <c r="B1732" s="81">
        <f>VLOOKUP(A1732,'[2]Pop commune'!$A$4:$G$3833,7,FALSE)</f>
        <v>67.546599496221447</v>
      </c>
      <c r="C1732" s="82">
        <f>VLOOKUP(A1732,'[2]Pop commune'!$A$4:$H$3833,5,FALSE)</f>
        <v>51.715365239294542</v>
      </c>
      <c r="D1732" s="83">
        <f t="shared" si="53"/>
        <v>15.8312342569269</v>
      </c>
      <c r="E1732" s="83">
        <f>VLOOKUP(A1732,'[2]Pop commune'!$A$4:$G$3833,6,FALSE)</f>
        <v>15.8312342569269</v>
      </c>
      <c r="F1732" s="83">
        <f t="shared" si="54"/>
        <v>418.99999999999858</v>
      </c>
      <c r="G1732" s="83">
        <f>VLOOKUP(A1732,'[2]Pop commune'!$A$4:$G$3833,4,FALSE)</f>
        <v>418.99999999999858</v>
      </c>
      <c r="H1732" s="64">
        <v>90</v>
      </c>
      <c r="I1732" s="122">
        <v>900004425</v>
      </c>
      <c r="J1732" s="91" t="s">
        <v>2528</v>
      </c>
      <c r="K1732" s="121"/>
      <c r="L1732" s="92" t="s">
        <v>2490</v>
      </c>
      <c r="M1732" s="101" t="s">
        <v>239</v>
      </c>
      <c r="N1732" s="65" t="s">
        <v>662</v>
      </c>
      <c r="O1732" s="64">
        <v>900003898</v>
      </c>
      <c r="P1732" s="94" t="s">
        <v>458</v>
      </c>
      <c r="Q1732" s="90">
        <v>1</v>
      </c>
      <c r="X1732" s="65" t="s">
        <v>671</v>
      </c>
      <c r="Y1732" s="65">
        <f>SUMPRODUCT(('[2]Prog 89'!$C$5:$C$10000=A1732)*'[2]Prog 89'!$E$5:$F$10000)</f>
        <v>0</v>
      </c>
      <c r="Z1732" s="65">
        <f>SUMPRODUCT(('[2]Prog 89'!$C$5:$C$10000=A1732)*'[2]Prog 89'!$G$5:$H$10000)</f>
        <v>0</v>
      </c>
    </row>
    <row r="1733" spans="1:26" ht="12.75" customHeight="1" x14ac:dyDescent="0.25">
      <c r="A1733" s="64">
        <v>90068</v>
      </c>
      <c r="B1733" s="81">
        <f>VLOOKUP(A1733,'[2]Pop commune'!$A$4:$G$3833,7,FALSE)</f>
        <v>171.48290925258922</v>
      </c>
      <c r="C1733" s="82">
        <f>VLOOKUP(A1733,'[2]Pop commune'!$A$4:$H$3833,5,FALSE)</f>
        <v>106.54263592616491</v>
      </c>
      <c r="D1733" s="83">
        <f t="shared" ref="D1733:D1796" si="55">E1733/Q1733</f>
        <v>64.940273326424318</v>
      </c>
      <c r="E1733" s="83">
        <f>VLOOKUP(A1733,'[2]Pop commune'!$A$4:$G$3833,6,FALSE)</f>
        <v>64.940273326424318</v>
      </c>
      <c r="F1733" s="83">
        <f t="shared" ref="F1733:F1796" si="56">G1733/Q1733</f>
        <v>839.0000000000025</v>
      </c>
      <c r="G1733" s="83">
        <f>VLOOKUP(A1733,'[2]Pop commune'!$A$4:$G$3833,4,FALSE)</f>
        <v>839.0000000000025</v>
      </c>
      <c r="H1733" s="64">
        <v>90</v>
      </c>
      <c r="I1733" s="122">
        <v>900004425</v>
      </c>
      <c r="J1733" s="91" t="s">
        <v>2529</v>
      </c>
      <c r="K1733" s="121"/>
      <c r="L1733" s="92" t="s">
        <v>2488</v>
      </c>
      <c r="M1733" s="101" t="s">
        <v>239</v>
      </c>
      <c r="N1733" s="65" t="s">
        <v>662</v>
      </c>
      <c r="O1733" s="64">
        <v>900003898</v>
      </c>
      <c r="P1733" s="94" t="s">
        <v>458</v>
      </c>
      <c r="Q1733" s="90">
        <v>1</v>
      </c>
      <c r="X1733" s="65" t="s">
        <v>671</v>
      </c>
      <c r="Y1733" s="65">
        <f>SUMPRODUCT(('[2]Prog 89'!$C$5:$C$10000=A1733)*'[2]Prog 89'!$E$5:$F$10000)</f>
        <v>0</v>
      </c>
      <c r="Z1733" s="65">
        <f>SUMPRODUCT(('[2]Prog 89'!$C$5:$C$10000=A1733)*'[2]Prog 89'!$G$5:$H$10000)</f>
        <v>0</v>
      </c>
    </row>
    <row r="1734" spans="1:26" ht="12.75" customHeight="1" x14ac:dyDescent="0.25">
      <c r="A1734" s="64">
        <v>90069</v>
      </c>
      <c r="B1734" s="81">
        <f>VLOOKUP(A1734,'[2]Pop commune'!$A$4:$G$3833,7,FALSE)</f>
        <v>319.77159172020004</v>
      </c>
      <c r="C1734" s="82">
        <f>VLOOKUP(A1734,'[2]Pop commune'!$A$4:$H$3833,5,FALSE)</f>
        <v>203.85438972162751</v>
      </c>
      <c r="D1734" s="83">
        <f t="shared" si="55"/>
        <v>115.91720199857249</v>
      </c>
      <c r="E1734" s="83">
        <f>VLOOKUP(A1734,'[2]Pop commune'!$A$4:$G$3833,6,FALSE)</f>
        <v>115.91720199857249</v>
      </c>
      <c r="F1734" s="83">
        <f t="shared" si="56"/>
        <v>1400</v>
      </c>
      <c r="G1734" s="83">
        <f>VLOOKUP(A1734,'[2]Pop commune'!$A$4:$G$3833,4,FALSE)</f>
        <v>1400</v>
      </c>
      <c r="H1734" s="64">
        <v>90</v>
      </c>
      <c r="I1734" s="122">
        <v>900004425</v>
      </c>
      <c r="J1734" s="91" t="s">
        <v>2530</v>
      </c>
      <c r="K1734" s="121"/>
      <c r="L1734" s="92" t="s">
        <v>2490</v>
      </c>
      <c r="M1734" s="101" t="s">
        <v>239</v>
      </c>
      <c r="N1734" s="65" t="s">
        <v>662</v>
      </c>
      <c r="O1734" s="64">
        <v>900003898</v>
      </c>
      <c r="P1734" s="94" t="s">
        <v>458</v>
      </c>
      <c r="Q1734" s="90">
        <v>1</v>
      </c>
      <c r="X1734" s="65" t="s">
        <v>671</v>
      </c>
      <c r="Y1734" s="65">
        <f>SUMPRODUCT(('[2]Prog 89'!$C$5:$C$10000=A1734)*'[2]Prog 89'!$E$5:$F$10000)</f>
        <v>0</v>
      </c>
      <c r="Z1734" s="65">
        <f>SUMPRODUCT(('[2]Prog 89'!$C$5:$C$10000=A1734)*'[2]Prog 89'!$G$5:$H$10000)</f>
        <v>0</v>
      </c>
    </row>
    <row r="1735" spans="1:26" ht="12.75" customHeight="1" x14ac:dyDescent="0.25">
      <c r="A1735" s="64">
        <v>90071</v>
      </c>
      <c r="B1735" s="81">
        <f>VLOOKUP(A1735,'[2]Pop commune'!$A$4:$G$3833,7,FALSE)</f>
        <v>256.8504642194257</v>
      </c>
      <c r="C1735" s="82">
        <f>VLOOKUP(A1735,'[2]Pop commune'!$A$4:$H$3833,5,FALSE)</f>
        <v>153.72111116162597</v>
      </c>
      <c r="D1735" s="83">
        <f t="shared" si="55"/>
        <v>103.1293530577997</v>
      </c>
      <c r="E1735" s="83">
        <f>VLOOKUP(A1735,'[2]Pop commune'!$A$4:$G$3833,6,FALSE)</f>
        <v>103.1293530577997</v>
      </c>
      <c r="F1735" s="83">
        <f t="shared" si="56"/>
        <v>1126</v>
      </c>
      <c r="G1735" s="83">
        <f>VLOOKUP(A1735,'[2]Pop commune'!$A$4:$G$3833,4,FALSE)</f>
        <v>1126</v>
      </c>
      <c r="H1735" s="64">
        <v>90</v>
      </c>
      <c r="I1735" s="122">
        <v>900004425</v>
      </c>
      <c r="J1735" s="91" t="s">
        <v>2531</v>
      </c>
      <c r="K1735" s="121"/>
      <c r="L1735" s="92" t="s">
        <v>2490</v>
      </c>
      <c r="M1735" s="101" t="s">
        <v>239</v>
      </c>
      <c r="N1735" s="65" t="s">
        <v>662</v>
      </c>
      <c r="O1735" s="64">
        <v>900003898</v>
      </c>
      <c r="P1735" s="94" t="s">
        <v>458</v>
      </c>
      <c r="Q1735" s="90">
        <v>1</v>
      </c>
      <c r="X1735" s="65" t="s">
        <v>671</v>
      </c>
      <c r="Y1735" s="65">
        <f>SUMPRODUCT(('[2]Prog 89'!$C$5:$C$10000=A1735)*'[2]Prog 89'!$E$5:$F$10000)</f>
        <v>0</v>
      </c>
      <c r="Z1735" s="65">
        <f>SUMPRODUCT(('[2]Prog 89'!$C$5:$C$10000=A1735)*'[2]Prog 89'!$G$5:$H$10000)</f>
        <v>0</v>
      </c>
    </row>
    <row r="1736" spans="1:26" ht="12.75" customHeight="1" x14ac:dyDescent="0.25">
      <c r="A1736" s="64">
        <v>90072</v>
      </c>
      <c r="B1736" s="81">
        <f>VLOOKUP(A1736,'[2]Pop commune'!$A$4:$G$3833,7,FALSE)</f>
        <v>205.88134135855447</v>
      </c>
      <c r="C1736" s="82">
        <f>VLOOKUP(A1736,'[2]Pop commune'!$A$4:$H$3833,5,FALSE)</f>
        <v>135.58039552880416</v>
      </c>
      <c r="D1736" s="83">
        <f t="shared" si="55"/>
        <v>70.300945829750304</v>
      </c>
      <c r="E1736" s="83">
        <f>VLOOKUP(A1736,'[2]Pop commune'!$A$4:$G$3833,6,FALSE)</f>
        <v>70.300945829750304</v>
      </c>
      <c r="F1736" s="83">
        <f t="shared" si="56"/>
        <v>1167.9999999999943</v>
      </c>
      <c r="G1736" s="83">
        <f>VLOOKUP(A1736,'[2]Pop commune'!$A$4:$G$3833,4,FALSE)</f>
        <v>1167.9999999999943</v>
      </c>
      <c r="H1736" s="64">
        <v>90</v>
      </c>
      <c r="I1736" s="122">
        <v>900004425</v>
      </c>
      <c r="J1736" s="91" t="s">
        <v>2532</v>
      </c>
      <c r="K1736" s="121"/>
      <c r="L1736" s="92" t="s">
        <v>2490</v>
      </c>
      <c r="M1736" s="101" t="s">
        <v>239</v>
      </c>
      <c r="N1736" s="65" t="s">
        <v>662</v>
      </c>
      <c r="O1736" s="64">
        <v>900003898</v>
      </c>
      <c r="P1736" s="94" t="s">
        <v>458</v>
      </c>
      <c r="Q1736" s="90">
        <v>1</v>
      </c>
      <c r="X1736" s="65" t="s">
        <v>671</v>
      </c>
      <c r="Y1736" s="65">
        <f>SUMPRODUCT(('[2]Prog 89'!$C$5:$C$10000=A1736)*'[2]Prog 89'!$E$5:$F$10000)</f>
        <v>0</v>
      </c>
      <c r="Z1736" s="65">
        <f>SUMPRODUCT(('[2]Prog 89'!$C$5:$C$10000=A1736)*'[2]Prog 89'!$G$5:$H$10000)</f>
        <v>0</v>
      </c>
    </row>
    <row r="1737" spans="1:26" ht="12.75" customHeight="1" x14ac:dyDescent="0.25">
      <c r="A1737" s="64">
        <v>90073</v>
      </c>
      <c r="B1737" s="81">
        <f>VLOOKUP(A1737,'[2]Pop commune'!$A$4:$G$3833,7,FALSE)</f>
        <v>70</v>
      </c>
      <c r="C1737" s="82">
        <f>VLOOKUP(A1737,'[2]Pop commune'!$A$4:$H$3833,5,FALSE)</f>
        <v>49</v>
      </c>
      <c r="D1737" s="83">
        <f t="shared" si="55"/>
        <v>21</v>
      </c>
      <c r="E1737" s="83">
        <f>VLOOKUP(A1737,'[2]Pop commune'!$A$4:$G$3833,6,FALSE)</f>
        <v>21</v>
      </c>
      <c r="F1737" s="83">
        <f t="shared" si="56"/>
        <v>428</v>
      </c>
      <c r="G1737" s="83">
        <f>VLOOKUP(A1737,'[2]Pop commune'!$A$4:$G$3833,4,FALSE)</f>
        <v>428</v>
      </c>
      <c r="H1737" s="64">
        <v>90</v>
      </c>
      <c r="I1737" s="122">
        <v>900004425</v>
      </c>
      <c r="J1737" s="91" t="s">
        <v>2533</v>
      </c>
      <c r="K1737" s="121"/>
      <c r="L1737" s="92" t="s">
        <v>2488</v>
      </c>
      <c r="M1737" s="101" t="s">
        <v>239</v>
      </c>
      <c r="N1737" s="65" t="s">
        <v>662</v>
      </c>
      <c r="O1737" s="64">
        <v>900003898</v>
      </c>
      <c r="P1737" s="94" t="s">
        <v>458</v>
      </c>
      <c r="Q1737" s="90">
        <v>1</v>
      </c>
      <c r="X1737" s="65" t="s">
        <v>671</v>
      </c>
      <c r="Y1737" s="65">
        <f>SUMPRODUCT(('[2]Prog 89'!$C$5:$C$10000=A1737)*'[2]Prog 89'!$E$5:$F$10000)</f>
        <v>0</v>
      </c>
      <c r="Z1737" s="65">
        <f>SUMPRODUCT(('[2]Prog 89'!$C$5:$C$10000=A1737)*'[2]Prog 89'!$G$5:$H$10000)</f>
        <v>0</v>
      </c>
    </row>
    <row r="1738" spans="1:26" ht="12.75" customHeight="1" x14ac:dyDescent="0.25">
      <c r="A1738" s="64">
        <v>90074</v>
      </c>
      <c r="B1738" s="81">
        <f>VLOOKUP(A1738,'[2]Pop commune'!$A$4:$G$3833,7,FALSE)</f>
        <v>55.435374149659864</v>
      </c>
      <c r="C1738" s="82">
        <f>VLOOKUP(A1738,'[2]Pop commune'!$A$4:$H$3833,5,FALSE)</f>
        <v>39.187074829931973</v>
      </c>
      <c r="D1738" s="83">
        <f t="shared" si="55"/>
        <v>16.248299319727892</v>
      </c>
      <c r="E1738" s="83">
        <f>VLOOKUP(A1738,'[2]Pop commune'!$A$4:$G$3833,6,FALSE)</f>
        <v>16.248299319727892</v>
      </c>
      <c r="F1738" s="83">
        <f t="shared" si="56"/>
        <v>281</v>
      </c>
      <c r="G1738" s="83">
        <f>VLOOKUP(A1738,'[2]Pop commune'!$A$4:$G$3833,4,FALSE)</f>
        <v>281</v>
      </c>
      <c r="H1738" s="64">
        <v>90</v>
      </c>
      <c r="I1738" s="122">
        <v>900004425</v>
      </c>
      <c r="J1738" s="91" t="s">
        <v>2534</v>
      </c>
      <c r="K1738" s="121"/>
      <c r="L1738" s="92" t="s">
        <v>2490</v>
      </c>
      <c r="M1738" s="101" t="s">
        <v>239</v>
      </c>
      <c r="N1738" s="65" t="s">
        <v>662</v>
      </c>
      <c r="O1738" s="64">
        <v>900003898</v>
      </c>
      <c r="P1738" s="94" t="s">
        <v>458</v>
      </c>
      <c r="Q1738" s="90">
        <v>1</v>
      </c>
      <c r="X1738" s="65" t="s">
        <v>671</v>
      </c>
      <c r="Y1738" s="65">
        <f>SUMPRODUCT(('[2]Prog 89'!$C$5:$C$10000=A1738)*'[2]Prog 89'!$E$5:$F$10000)</f>
        <v>0</v>
      </c>
      <c r="Z1738" s="65">
        <f>SUMPRODUCT(('[2]Prog 89'!$C$5:$C$10000=A1738)*'[2]Prog 89'!$G$5:$H$10000)</f>
        <v>0</v>
      </c>
    </row>
    <row r="1739" spans="1:26" ht="12.75" customHeight="1" x14ac:dyDescent="0.25">
      <c r="A1739" s="64">
        <v>90076</v>
      </c>
      <c r="B1739" s="81">
        <f>VLOOKUP(A1739,'[2]Pop commune'!$A$4:$G$3833,7,FALSE)</f>
        <v>263.1356957649092</v>
      </c>
      <c r="C1739" s="82">
        <f>VLOOKUP(A1739,'[2]Pop commune'!$A$4:$H$3833,5,FALSE)</f>
        <v>181.6421780466724</v>
      </c>
      <c r="D1739" s="83">
        <f t="shared" si="55"/>
        <v>81.493517718236802</v>
      </c>
      <c r="E1739" s="83">
        <f>VLOOKUP(A1739,'[2]Pop commune'!$A$4:$G$3833,6,FALSE)</f>
        <v>81.493517718236802</v>
      </c>
      <c r="F1739" s="83">
        <f t="shared" si="56"/>
        <v>1136</v>
      </c>
      <c r="G1739" s="83">
        <f>VLOOKUP(A1739,'[2]Pop commune'!$A$4:$G$3833,4,FALSE)</f>
        <v>1136</v>
      </c>
      <c r="H1739" s="64">
        <v>90</v>
      </c>
      <c r="I1739" s="122">
        <v>900004425</v>
      </c>
      <c r="J1739" s="91" t="s">
        <v>2535</v>
      </c>
      <c r="K1739" s="121"/>
      <c r="L1739" s="92" t="s">
        <v>2465</v>
      </c>
      <c r="M1739" s="101" t="s">
        <v>239</v>
      </c>
      <c r="N1739" s="65" t="s">
        <v>662</v>
      </c>
      <c r="O1739" s="64">
        <v>900003898</v>
      </c>
      <c r="P1739" s="94" t="s">
        <v>458</v>
      </c>
      <c r="Q1739" s="90">
        <v>1</v>
      </c>
      <c r="X1739" s="65" t="s">
        <v>671</v>
      </c>
      <c r="Y1739" s="65">
        <f>SUMPRODUCT(('[2]Prog 89'!$C$5:$C$10000=A1739)*'[2]Prog 89'!$E$5:$F$10000)</f>
        <v>0</v>
      </c>
      <c r="Z1739" s="65">
        <f>SUMPRODUCT(('[2]Prog 89'!$C$5:$C$10000=A1739)*'[2]Prog 89'!$G$5:$H$10000)</f>
        <v>0</v>
      </c>
    </row>
    <row r="1740" spans="1:26" ht="12.75" customHeight="1" x14ac:dyDescent="0.25">
      <c r="A1740" s="64">
        <v>90077</v>
      </c>
      <c r="B1740" s="81">
        <f>VLOOKUP(A1740,'[2]Pop commune'!$A$4:$G$3833,7,FALSE)</f>
        <v>80</v>
      </c>
      <c r="C1740" s="82">
        <f>VLOOKUP(A1740,'[2]Pop commune'!$A$4:$H$3833,5,FALSE)</f>
        <v>50</v>
      </c>
      <c r="D1740" s="83">
        <f t="shared" si="55"/>
        <v>30</v>
      </c>
      <c r="E1740" s="83">
        <f>VLOOKUP(A1740,'[2]Pop commune'!$A$4:$G$3833,6,FALSE)</f>
        <v>30</v>
      </c>
      <c r="F1740" s="83">
        <f t="shared" si="56"/>
        <v>302</v>
      </c>
      <c r="G1740" s="83">
        <f>VLOOKUP(A1740,'[2]Pop commune'!$A$4:$G$3833,4,FALSE)</f>
        <v>302</v>
      </c>
      <c r="H1740" s="64">
        <v>90</v>
      </c>
      <c r="I1740" s="122">
        <v>900004425</v>
      </c>
      <c r="J1740" s="91" t="s">
        <v>2536</v>
      </c>
      <c r="K1740" s="121"/>
      <c r="L1740" s="92" t="s">
        <v>2490</v>
      </c>
      <c r="M1740" s="101" t="s">
        <v>239</v>
      </c>
      <c r="N1740" s="65" t="s">
        <v>662</v>
      </c>
      <c r="O1740" s="64">
        <v>900003898</v>
      </c>
      <c r="P1740" s="94" t="s">
        <v>458</v>
      </c>
      <c r="Q1740" s="90">
        <v>1</v>
      </c>
      <c r="X1740" s="65" t="s">
        <v>671</v>
      </c>
      <c r="Y1740" s="65">
        <f>SUMPRODUCT(('[2]Prog 89'!$C$5:$C$10000=A1740)*'[2]Prog 89'!$E$5:$F$10000)</f>
        <v>0</v>
      </c>
      <c r="Z1740" s="65">
        <f>SUMPRODUCT(('[2]Prog 89'!$C$5:$C$10000=A1740)*'[2]Prog 89'!$G$5:$H$10000)</f>
        <v>0</v>
      </c>
    </row>
    <row r="1741" spans="1:26" ht="12.75" customHeight="1" x14ac:dyDescent="0.25">
      <c r="A1741" s="64">
        <v>90080</v>
      </c>
      <c r="B1741" s="81">
        <f>VLOOKUP(A1741,'[2]Pop commune'!$A$4:$G$3833,7,FALSE)</f>
        <v>95.214797136038143</v>
      </c>
      <c r="C1741" s="82">
        <f>VLOOKUP(A1741,'[2]Pop commune'!$A$4:$H$3833,5,FALSE)</f>
        <v>69.761336515513094</v>
      </c>
      <c r="D1741" s="83">
        <f t="shared" si="55"/>
        <v>25.45346062052505</v>
      </c>
      <c r="E1741" s="83">
        <f>VLOOKUP(A1741,'[2]Pop commune'!$A$4:$G$3833,6,FALSE)</f>
        <v>25.45346062052505</v>
      </c>
      <c r="F1741" s="83">
        <f t="shared" si="56"/>
        <v>395</v>
      </c>
      <c r="G1741" s="83">
        <f>VLOOKUP(A1741,'[2]Pop commune'!$A$4:$G$3833,4,FALSE)</f>
        <v>395</v>
      </c>
      <c r="H1741" s="64">
        <v>90</v>
      </c>
      <c r="I1741" s="122">
        <v>900004425</v>
      </c>
      <c r="J1741" s="91" t="s">
        <v>2537</v>
      </c>
      <c r="K1741" s="121"/>
      <c r="L1741" s="92" t="s">
        <v>2490</v>
      </c>
      <c r="M1741" s="101" t="s">
        <v>239</v>
      </c>
      <c r="N1741" s="65" t="s">
        <v>662</v>
      </c>
      <c r="O1741" s="64">
        <v>900003898</v>
      </c>
      <c r="P1741" s="94" t="s">
        <v>458</v>
      </c>
      <c r="Q1741" s="90">
        <v>1</v>
      </c>
      <c r="X1741" s="65" t="s">
        <v>671</v>
      </c>
      <c r="Y1741" s="65">
        <f>SUMPRODUCT(('[2]Prog 89'!$C$5:$C$10000=A1741)*'[2]Prog 89'!$E$5:$F$10000)</f>
        <v>0</v>
      </c>
      <c r="Z1741" s="65">
        <f>SUMPRODUCT(('[2]Prog 89'!$C$5:$C$10000=A1741)*'[2]Prog 89'!$G$5:$H$10000)</f>
        <v>0</v>
      </c>
    </row>
    <row r="1742" spans="1:26" ht="12.75" customHeight="1" x14ac:dyDescent="0.25">
      <c r="A1742" s="64">
        <v>90081</v>
      </c>
      <c r="B1742" s="81">
        <f>VLOOKUP(A1742,'[2]Pop commune'!$A$4:$G$3833,7,FALSE)</f>
        <v>176.34686346863469</v>
      </c>
      <c r="C1742" s="82">
        <f>VLOOKUP(A1742,'[2]Pop commune'!$A$4:$H$3833,5,FALSE)</f>
        <v>123.54243542435424</v>
      </c>
      <c r="D1742" s="83">
        <f t="shared" si="55"/>
        <v>52.804428044280442</v>
      </c>
      <c r="E1742" s="83">
        <f>VLOOKUP(A1742,'[2]Pop commune'!$A$4:$G$3833,6,FALSE)</f>
        <v>52.804428044280442</v>
      </c>
      <c r="F1742" s="83">
        <f t="shared" si="56"/>
        <v>810</v>
      </c>
      <c r="G1742" s="83">
        <f>VLOOKUP(A1742,'[2]Pop commune'!$A$4:$G$3833,4,FALSE)</f>
        <v>810</v>
      </c>
      <c r="H1742" s="64">
        <v>90</v>
      </c>
      <c r="I1742" s="122">
        <v>900004425</v>
      </c>
      <c r="J1742" s="91" t="s">
        <v>2538</v>
      </c>
      <c r="K1742" s="121"/>
      <c r="L1742" s="92" t="s">
        <v>2160</v>
      </c>
      <c r="M1742" s="101" t="s">
        <v>239</v>
      </c>
      <c r="N1742" s="65" t="s">
        <v>662</v>
      </c>
      <c r="O1742" s="64">
        <v>900003898</v>
      </c>
      <c r="P1742" s="94" t="s">
        <v>458</v>
      </c>
      <c r="Q1742" s="90">
        <v>1</v>
      </c>
      <c r="X1742" s="65" t="s">
        <v>671</v>
      </c>
      <c r="Y1742" s="65">
        <f>SUMPRODUCT(('[2]Prog 89'!$C$5:$C$10000=A1742)*'[2]Prog 89'!$E$5:$F$10000)</f>
        <v>0</v>
      </c>
      <c r="Z1742" s="65">
        <f>SUMPRODUCT(('[2]Prog 89'!$C$5:$C$10000=A1742)*'[2]Prog 89'!$G$5:$H$10000)</f>
        <v>0</v>
      </c>
    </row>
    <row r="1743" spans="1:26" ht="12.75" customHeight="1" x14ac:dyDescent="0.25">
      <c r="A1743" s="64">
        <v>90082</v>
      </c>
      <c r="B1743" s="81">
        <f>VLOOKUP(A1743,'[2]Pop commune'!$A$4:$G$3833,7,FALSE)</f>
        <v>50</v>
      </c>
      <c r="C1743" s="82">
        <f>VLOOKUP(A1743,'[2]Pop commune'!$A$4:$H$3833,5,FALSE)</f>
        <v>40</v>
      </c>
      <c r="D1743" s="83">
        <f t="shared" si="55"/>
        <v>10</v>
      </c>
      <c r="E1743" s="83">
        <f>VLOOKUP(A1743,'[2]Pop commune'!$A$4:$G$3833,6,FALSE)</f>
        <v>10</v>
      </c>
      <c r="F1743" s="83">
        <f t="shared" si="56"/>
        <v>287</v>
      </c>
      <c r="G1743" s="83">
        <f>VLOOKUP(A1743,'[2]Pop commune'!$A$4:$G$3833,4,FALSE)</f>
        <v>287</v>
      </c>
      <c r="H1743" s="64">
        <v>90</v>
      </c>
      <c r="I1743" s="122">
        <v>900004425</v>
      </c>
      <c r="J1743" s="91" t="s">
        <v>2539</v>
      </c>
      <c r="K1743" s="121"/>
      <c r="L1743" s="92" t="s">
        <v>2490</v>
      </c>
      <c r="M1743" s="101" t="s">
        <v>239</v>
      </c>
      <c r="N1743" s="65" t="s">
        <v>662</v>
      </c>
      <c r="O1743" s="64">
        <v>900003898</v>
      </c>
      <c r="P1743" s="94" t="s">
        <v>458</v>
      </c>
      <c r="Q1743" s="90">
        <v>1</v>
      </c>
      <c r="X1743" s="65" t="s">
        <v>671</v>
      </c>
      <c r="Y1743" s="65">
        <f>SUMPRODUCT(('[2]Prog 89'!$C$5:$C$10000=A1743)*'[2]Prog 89'!$E$5:$F$10000)</f>
        <v>0</v>
      </c>
      <c r="Z1743" s="65">
        <f>SUMPRODUCT(('[2]Prog 89'!$C$5:$C$10000=A1743)*'[2]Prog 89'!$G$5:$H$10000)</f>
        <v>0</v>
      </c>
    </row>
    <row r="1744" spans="1:26" ht="12.75" customHeight="1" x14ac:dyDescent="0.25">
      <c r="A1744" s="64">
        <v>90083</v>
      </c>
      <c r="B1744" s="81">
        <f>VLOOKUP(A1744,'[2]Pop commune'!$A$4:$G$3833,7,FALSE)</f>
        <v>17.087378640776699</v>
      </c>
      <c r="C1744" s="82">
        <f>VLOOKUP(A1744,'[2]Pop commune'!$A$4:$H$3833,5,FALSE)</f>
        <v>17.087378640776699</v>
      </c>
      <c r="D1744" s="83">
        <f t="shared" si="55"/>
        <v>0</v>
      </c>
      <c r="E1744" s="83">
        <f>VLOOKUP(A1744,'[2]Pop commune'!$A$4:$G$3833,6,FALSE)</f>
        <v>0</v>
      </c>
      <c r="F1744" s="83">
        <f t="shared" si="56"/>
        <v>88</v>
      </c>
      <c r="G1744" s="83">
        <f>VLOOKUP(A1744,'[2]Pop commune'!$A$4:$G$3833,4,FALSE)</f>
        <v>88</v>
      </c>
      <c r="H1744" s="64">
        <v>90</v>
      </c>
      <c r="I1744" s="122">
        <v>900004425</v>
      </c>
      <c r="J1744" s="91" t="s">
        <v>2540</v>
      </c>
      <c r="K1744" s="121"/>
      <c r="L1744" s="92" t="s">
        <v>2490</v>
      </c>
      <c r="M1744" s="101" t="s">
        <v>239</v>
      </c>
      <c r="N1744" s="65" t="s">
        <v>662</v>
      </c>
      <c r="O1744" s="64">
        <v>900003898</v>
      </c>
      <c r="P1744" s="94" t="s">
        <v>458</v>
      </c>
      <c r="Q1744" s="90">
        <v>1</v>
      </c>
      <c r="X1744" s="65" t="s">
        <v>671</v>
      </c>
      <c r="Y1744" s="65">
        <f>SUMPRODUCT(('[2]Prog 89'!$C$5:$C$10000=A1744)*'[2]Prog 89'!$E$5:$F$10000)</f>
        <v>0</v>
      </c>
      <c r="Z1744" s="65">
        <f>SUMPRODUCT(('[2]Prog 89'!$C$5:$C$10000=A1744)*'[2]Prog 89'!$G$5:$H$10000)</f>
        <v>0</v>
      </c>
    </row>
    <row r="1745" spans="1:26" ht="12.75" customHeight="1" x14ac:dyDescent="0.25">
      <c r="A1745" s="64">
        <v>90084</v>
      </c>
      <c r="B1745" s="81">
        <f>VLOOKUP(A1745,'[2]Pop commune'!$A$4:$G$3833,7,FALSE)</f>
        <v>64.394409937888227</v>
      </c>
      <c r="C1745" s="82">
        <f>VLOOKUP(A1745,'[2]Pop commune'!$A$4:$H$3833,5,FALSE)</f>
        <v>34.673913043478272</v>
      </c>
      <c r="D1745" s="83">
        <f t="shared" si="55"/>
        <v>29.720496894409951</v>
      </c>
      <c r="E1745" s="83">
        <f>VLOOKUP(A1745,'[2]Pop commune'!$A$4:$G$3833,6,FALSE)</f>
        <v>29.720496894409951</v>
      </c>
      <c r="F1745" s="83">
        <f t="shared" si="56"/>
        <v>319</v>
      </c>
      <c r="G1745" s="83">
        <f>VLOOKUP(A1745,'[2]Pop commune'!$A$4:$G$3833,4,FALSE)</f>
        <v>319</v>
      </c>
      <c r="H1745" s="64">
        <v>90</v>
      </c>
      <c r="I1745" s="122">
        <v>900004425</v>
      </c>
      <c r="J1745" s="91" t="s">
        <v>2541</v>
      </c>
      <c r="K1745" s="121"/>
      <c r="L1745" s="92" t="s">
        <v>2490</v>
      </c>
      <c r="M1745" s="101" t="s">
        <v>239</v>
      </c>
      <c r="N1745" s="65" t="s">
        <v>662</v>
      </c>
      <c r="O1745" s="64">
        <v>900003898</v>
      </c>
      <c r="P1745" s="94" t="s">
        <v>458</v>
      </c>
      <c r="Q1745" s="90">
        <v>1</v>
      </c>
      <c r="X1745" s="65" t="s">
        <v>671</v>
      </c>
      <c r="Y1745" s="65">
        <f>SUMPRODUCT(('[2]Prog 89'!$C$5:$C$10000=A1745)*'[2]Prog 89'!$E$5:$F$10000)</f>
        <v>0</v>
      </c>
      <c r="Z1745" s="65">
        <f>SUMPRODUCT(('[2]Prog 89'!$C$5:$C$10000=A1745)*'[2]Prog 89'!$G$5:$H$10000)</f>
        <v>0</v>
      </c>
    </row>
    <row r="1746" spans="1:26" ht="12.75" customHeight="1" x14ac:dyDescent="0.25">
      <c r="A1746" s="64">
        <v>90087</v>
      </c>
      <c r="B1746" s="81">
        <f>VLOOKUP(A1746,'[2]Pop commune'!$A$4:$G$3833,7,FALSE)</f>
        <v>221.65002933652204</v>
      </c>
      <c r="C1746" s="82">
        <f>VLOOKUP(A1746,'[2]Pop commune'!$A$4:$H$3833,5,FALSE)</f>
        <v>145.60273893654377</v>
      </c>
      <c r="D1746" s="83">
        <f t="shared" si="55"/>
        <v>76.04729039997828</v>
      </c>
      <c r="E1746" s="83">
        <f>VLOOKUP(A1746,'[2]Pop commune'!$A$4:$G$3833,6,FALSE)</f>
        <v>76.04729039997828</v>
      </c>
      <c r="F1746" s="83">
        <f t="shared" si="56"/>
        <v>933</v>
      </c>
      <c r="G1746" s="83">
        <f>VLOOKUP(A1746,'[2]Pop commune'!$A$4:$G$3833,4,FALSE)</f>
        <v>933</v>
      </c>
      <c r="H1746" s="64">
        <v>90</v>
      </c>
      <c r="I1746" s="122">
        <v>900004425</v>
      </c>
      <c r="J1746" s="91" t="s">
        <v>2542</v>
      </c>
      <c r="K1746" s="121"/>
      <c r="L1746" s="92" t="s">
        <v>2467</v>
      </c>
      <c r="M1746" s="101" t="s">
        <v>239</v>
      </c>
      <c r="N1746" s="65" t="s">
        <v>662</v>
      </c>
      <c r="O1746" s="64">
        <v>900003898</v>
      </c>
      <c r="P1746" s="94" t="s">
        <v>458</v>
      </c>
      <c r="Q1746" s="90">
        <v>1</v>
      </c>
      <c r="X1746" s="65" t="s">
        <v>671</v>
      </c>
      <c r="Y1746" s="65">
        <f>SUMPRODUCT(('[2]Prog 89'!$C$5:$C$10000=A1746)*'[2]Prog 89'!$E$5:$F$10000)</f>
        <v>0</v>
      </c>
      <c r="Z1746" s="65">
        <f>SUMPRODUCT(('[2]Prog 89'!$C$5:$C$10000=A1746)*'[2]Prog 89'!$G$5:$H$10000)</f>
        <v>0</v>
      </c>
    </row>
    <row r="1747" spans="1:26" ht="12.75" customHeight="1" x14ac:dyDescent="0.25">
      <c r="A1747" s="64">
        <v>90094</v>
      </c>
      <c r="B1747" s="81">
        <f>VLOOKUP(A1747,'[2]Pop commune'!$A$4:$G$3833,7,FALSE)</f>
        <v>119.04069767441905</v>
      </c>
      <c r="C1747" s="82">
        <f>VLOOKUP(A1747,'[2]Pop commune'!$A$4:$H$3833,5,FALSE)</f>
        <v>95.639534883721282</v>
      </c>
      <c r="D1747" s="83">
        <f t="shared" si="55"/>
        <v>23.401162790697761</v>
      </c>
      <c r="E1747" s="83">
        <f>VLOOKUP(A1747,'[2]Pop commune'!$A$4:$G$3833,6,FALSE)</f>
        <v>23.401162790697761</v>
      </c>
      <c r="F1747" s="83">
        <f t="shared" si="56"/>
        <v>700.00000000000261</v>
      </c>
      <c r="G1747" s="83">
        <f>VLOOKUP(A1747,'[2]Pop commune'!$A$4:$G$3833,4,FALSE)</f>
        <v>700.00000000000261</v>
      </c>
      <c r="H1747" s="64">
        <v>90</v>
      </c>
      <c r="I1747" s="122">
        <v>900004425</v>
      </c>
      <c r="J1747" s="91" t="s">
        <v>2543</v>
      </c>
      <c r="K1747" s="121"/>
      <c r="L1747" s="92" t="s">
        <v>2488</v>
      </c>
      <c r="M1747" s="101" t="s">
        <v>239</v>
      </c>
      <c r="N1747" s="65" t="s">
        <v>662</v>
      </c>
      <c r="O1747" s="64">
        <v>900003898</v>
      </c>
      <c r="P1747" s="94" t="s">
        <v>458</v>
      </c>
      <c r="Q1747" s="90">
        <v>1</v>
      </c>
      <c r="X1747" s="65" t="s">
        <v>671</v>
      </c>
      <c r="Y1747" s="65">
        <f>SUMPRODUCT(('[2]Prog 89'!$C$5:$C$10000=A1747)*'[2]Prog 89'!$E$5:$F$10000)</f>
        <v>0</v>
      </c>
      <c r="Z1747" s="65">
        <f>SUMPRODUCT(('[2]Prog 89'!$C$5:$C$10000=A1747)*'[2]Prog 89'!$G$5:$H$10000)</f>
        <v>0</v>
      </c>
    </row>
    <row r="1748" spans="1:26" ht="12.75" customHeight="1" x14ac:dyDescent="0.25">
      <c r="A1748" s="64">
        <v>90095</v>
      </c>
      <c r="B1748" s="81">
        <f>VLOOKUP(A1748,'[2]Pop commune'!$A$4:$G$3833,7,FALSE)</f>
        <v>83.368070953436529</v>
      </c>
      <c r="C1748" s="82">
        <f>VLOOKUP(A1748,'[2]Pop commune'!$A$4:$H$3833,5,FALSE)</f>
        <v>58.257206208425522</v>
      </c>
      <c r="D1748" s="83">
        <f t="shared" si="55"/>
        <v>25.110864745011</v>
      </c>
      <c r="E1748" s="83">
        <f>VLOOKUP(A1748,'[2]Pop commune'!$A$4:$G$3833,6,FALSE)</f>
        <v>25.110864745011</v>
      </c>
      <c r="F1748" s="83">
        <f t="shared" si="56"/>
        <v>452.99999999999847</v>
      </c>
      <c r="G1748" s="83">
        <f>VLOOKUP(A1748,'[2]Pop commune'!$A$4:$G$3833,4,FALSE)</f>
        <v>452.99999999999847</v>
      </c>
      <c r="H1748" s="64">
        <v>90</v>
      </c>
      <c r="I1748" s="122">
        <v>900004425</v>
      </c>
      <c r="J1748" s="91" t="s">
        <v>2544</v>
      </c>
      <c r="K1748" s="121"/>
      <c r="L1748" s="92" t="s">
        <v>2490</v>
      </c>
      <c r="M1748" s="101" t="s">
        <v>239</v>
      </c>
      <c r="N1748" s="65" t="s">
        <v>662</v>
      </c>
      <c r="O1748" s="64">
        <v>900003898</v>
      </c>
      <c r="P1748" s="94" t="s">
        <v>458</v>
      </c>
      <c r="Q1748" s="90">
        <v>1</v>
      </c>
      <c r="X1748" s="65" t="s">
        <v>671</v>
      </c>
      <c r="Y1748" s="65">
        <f>SUMPRODUCT(('[2]Prog 89'!$C$5:$C$10000=A1748)*'[2]Prog 89'!$E$5:$F$10000)</f>
        <v>0</v>
      </c>
      <c r="Z1748" s="65">
        <f>SUMPRODUCT(('[2]Prog 89'!$C$5:$C$10000=A1748)*'[2]Prog 89'!$G$5:$H$10000)</f>
        <v>0</v>
      </c>
    </row>
    <row r="1749" spans="1:26" ht="12.75" customHeight="1" x14ac:dyDescent="0.25">
      <c r="A1749" s="64">
        <v>90096</v>
      </c>
      <c r="B1749" s="81">
        <f>VLOOKUP(A1749,'[2]Pop commune'!$A$4:$G$3833,7,FALSE)</f>
        <v>65</v>
      </c>
      <c r="C1749" s="82">
        <f>VLOOKUP(A1749,'[2]Pop commune'!$A$4:$H$3833,5,FALSE)</f>
        <v>44</v>
      </c>
      <c r="D1749" s="83">
        <f t="shared" si="55"/>
        <v>21</v>
      </c>
      <c r="E1749" s="83">
        <f>VLOOKUP(A1749,'[2]Pop commune'!$A$4:$G$3833,6,FALSE)</f>
        <v>21</v>
      </c>
      <c r="F1749" s="83">
        <f t="shared" si="56"/>
        <v>287</v>
      </c>
      <c r="G1749" s="83">
        <f>VLOOKUP(A1749,'[2]Pop commune'!$A$4:$G$3833,4,FALSE)</f>
        <v>287</v>
      </c>
      <c r="H1749" s="64">
        <v>90</v>
      </c>
      <c r="I1749" s="122">
        <v>900004425</v>
      </c>
      <c r="J1749" s="91" t="s">
        <v>2545</v>
      </c>
      <c r="K1749" s="121"/>
      <c r="L1749" s="92" t="s">
        <v>2160</v>
      </c>
      <c r="M1749" s="101" t="s">
        <v>239</v>
      </c>
      <c r="N1749" s="65" t="s">
        <v>662</v>
      </c>
      <c r="O1749" s="64">
        <v>900003898</v>
      </c>
      <c r="P1749" s="94" t="s">
        <v>458</v>
      </c>
      <c r="Q1749" s="90">
        <v>1</v>
      </c>
      <c r="X1749" s="65" t="s">
        <v>671</v>
      </c>
      <c r="Y1749" s="65">
        <f>SUMPRODUCT(('[2]Prog 89'!$C$5:$C$10000=A1749)*'[2]Prog 89'!$E$5:$F$10000)</f>
        <v>0</v>
      </c>
      <c r="Z1749" s="65">
        <f>SUMPRODUCT(('[2]Prog 89'!$C$5:$C$10000=A1749)*'[2]Prog 89'!$G$5:$H$10000)</f>
        <v>0</v>
      </c>
    </row>
    <row r="1750" spans="1:26" ht="12.75" customHeight="1" x14ac:dyDescent="0.25">
      <c r="A1750" s="64">
        <v>90097</v>
      </c>
      <c r="B1750" s="81">
        <f>VLOOKUP(A1750,'[2]Pop commune'!$A$4:$G$3833,7,FALSE)</f>
        <v>310.14036544850489</v>
      </c>
      <c r="C1750" s="82">
        <f>VLOOKUP(A1750,'[2]Pop commune'!$A$4:$H$3833,5,FALSE)</f>
        <v>191.2367109634551</v>
      </c>
      <c r="D1750" s="83">
        <f t="shared" si="55"/>
        <v>118.9036544850498</v>
      </c>
      <c r="E1750" s="83">
        <f>VLOOKUP(A1750,'[2]Pop commune'!$A$4:$G$3833,6,FALSE)</f>
        <v>118.9036544850498</v>
      </c>
      <c r="F1750" s="83">
        <f t="shared" si="56"/>
        <v>1193</v>
      </c>
      <c r="G1750" s="83">
        <f>VLOOKUP(A1750,'[2]Pop commune'!$A$4:$G$3833,4,FALSE)</f>
        <v>1193</v>
      </c>
      <c r="H1750" s="64">
        <v>90</v>
      </c>
      <c r="I1750" s="122">
        <v>900004425</v>
      </c>
      <c r="J1750" s="91" t="s">
        <v>2546</v>
      </c>
      <c r="K1750" s="121"/>
      <c r="L1750" s="92" t="s">
        <v>2488</v>
      </c>
      <c r="M1750" s="101" t="s">
        <v>239</v>
      </c>
      <c r="N1750" s="65" t="s">
        <v>662</v>
      </c>
      <c r="O1750" s="64">
        <v>900003898</v>
      </c>
      <c r="P1750" s="94" t="s">
        <v>458</v>
      </c>
      <c r="Q1750" s="90">
        <v>1</v>
      </c>
      <c r="X1750" s="65" t="s">
        <v>671</v>
      </c>
      <c r="Y1750" s="65">
        <f>SUMPRODUCT(('[2]Prog 89'!$C$5:$C$10000=A1750)*'[2]Prog 89'!$E$5:$F$10000)</f>
        <v>0</v>
      </c>
      <c r="Z1750" s="65">
        <f>SUMPRODUCT(('[2]Prog 89'!$C$5:$C$10000=A1750)*'[2]Prog 89'!$G$5:$H$10000)</f>
        <v>0</v>
      </c>
    </row>
    <row r="1751" spans="1:26" ht="12.75" customHeight="1" x14ac:dyDescent="0.25">
      <c r="A1751" s="64">
        <v>90098</v>
      </c>
      <c r="B1751" s="81">
        <f>VLOOKUP(A1751,'[2]Pop commune'!$A$4:$G$3833,7,FALSE)</f>
        <v>67.655502392344502</v>
      </c>
      <c r="C1751" s="82">
        <f>VLOOKUP(A1751,'[2]Pop commune'!$A$4:$H$3833,5,FALSE)</f>
        <v>51.224880382775126</v>
      </c>
      <c r="D1751" s="83">
        <f t="shared" si="55"/>
        <v>16.43062200956938</v>
      </c>
      <c r="E1751" s="83">
        <f>VLOOKUP(A1751,'[2]Pop commune'!$A$4:$G$3833,6,FALSE)</f>
        <v>16.43062200956938</v>
      </c>
      <c r="F1751" s="83">
        <f t="shared" si="56"/>
        <v>202</v>
      </c>
      <c r="G1751" s="83">
        <f>VLOOKUP(A1751,'[2]Pop commune'!$A$4:$G$3833,4,FALSE)</f>
        <v>202</v>
      </c>
      <c r="H1751" s="64">
        <v>90</v>
      </c>
      <c r="I1751" s="122">
        <v>900004425</v>
      </c>
      <c r="J1751" s="91" t="s">
        <v>2547</v>
      </c>
      <c r="K1751" s="121"/>
      <c r="L1751" s="92" t="s">
        <v>2488</v>
      </c>
      <c r="M1751" s="101" t="s">
        <v>239</v>
      </c>
      <c r="N1751" s="65" t="s">
        <v>662</v>
      </c>
      <c r="O1751" s="64">
        <v>900003898</v>
      </c>
      <c r="P1751" s="94" t="s">
        <v>458</v>
      </c>
      <c r="Q1751" s="90">
        <v>1</v>
      </c>
      <c r="X1751" s="65" t="s">
        <v>671</v>
      </c>
      <c r="Y1751" s="65">
        <f>SUMPRODUCT(('[2]Prog 89'!$C$5:$C$10000=A1751)*'[2]Prog 89'!$E$5:$F$10000)</f>
        <v>0</v>
      </c>
      <c r="Z1751" s="65">
        <f>SUMPRODUCT(('[2]Prog 89'!$C$5:$C$10000=A1751)*'[2]Prog 89'!$G$5:$H$10000)</f>
        <v>0</v>
      </c>
    </row>
    <row r="1752" spans="1:26" ht="12.75" customHeight="1" x14ac:dyDescent="0.25">
      <c r="A1752" s="64">
        <v>90100</v>
      </c>
      <c r="B1752" s="81">
        <f>VLOOKUP(A1752,'[2]Pop commune'!$A$4:$G$3833,7,FALSE)</f>
        <v>53.304721030042899</v>
      </c>
      <c r="C1752" s="82">
        <f>VLOOKUP(A1752,'[2]Pop commune'!$A$4:$H$3833,5,FALSE)</f>
        <v>37.510729613733893</v>
      </c>
      <c r="D1752" s="83">
        <f t="shared" si="55"/>
        <v>15.793991416309009</v>
      </c>
      <c r="E1752" s="83">
        <f>VLOOKUP(A1752,'[2]Pop commune'!$A$4:$G$3833,6,FALSE)</f>
        <v>15.793991416309009</v>
      </c>
      <c r="F1752" s="83">
        <f t="shared" si="56"/>
        <v>230</v>
      </c>
      <c r="G1752" s="83">
        <f>VLOOKUP(A1752,'[2]Pop commune'!$A$4:$G$3833,4,FALSE)</f>
        <v>230</v>
      </c>
      <c r="H1752" s="64">
        <v>90</v>
      </c>
      <c r="I1752" s="122">
        <v>900004425</v>
      </c>
      <c r="J1752" s="91" t="s">
        <v>2548</v>
      </c>
      <c r="K1752" s="121"/>
      <c r="L1752" s="92" t="s">
        <v>2490</v>
      </c>
      <c r="M1752" s="101" t="s">
        <v>239</v>
      </c>
      <c r="N1752" s="65" t="s">
        <v>662</v>
      </c>
      <c r="O1752" s="64">
        <v>900003898</v>
      </c>
      <c r="P1752" s="94" t="s">
        <v>458</v>
      </c>
      <c r="Q1752" s="90">
        <v>1</v>
      </c>
      <c r="X1752" s="65" t="s">
        <v>671</v>
      </c>
      <c r="Y1752" s="65">
        <f>SUMPRODUCT(('[2]Prog 89'!$C$5:$C$10000=A1752)*'[2]Prog 89'!$E$5:$F$10000)</f>
        <v>0</v>
      </c>
      <c r="Z1752" s="65">
        <f>SUMPRODUCT(('[2]Prog 89'!$C$5:$C$10000=A1752)*'[2]Prog 89'!$G$5:$H$10000)</f>
        <v>0</v>
      </c>
    </row>
    <row r="1753" spans="1:26" ht="12.75" customHeight="1" x14ac:dyDescent="0.25">
      <c r="A1753" s="64">
        <v>90101</v>
      </c>
      <c r="B1753" s="81">
        <f>VLOOKUP(A1753,'[2]Pop commune'!$A$4:$G$3833,7,FALSE)</f>
        <v>32</v>
      </c>
      <c r="C1753" s="82">
        <f>VLOOKUP(A1753,'[2]Pop commune'!$A$4:$H$3833,5,FALSE)</f>
        <v>25</v>
      </c>
      <c r="D1753" s="83">
        <f t="shared" si="55"/>
        <v>7</v>
      </c>
      <c r="E1753" s="83">
        <f>VLOOKUP(A1753,'[2]Pop commune'!$A$4:$G$3833,6,FALSE)</f>
        <v>7</v>
      </c>
      <c r="F1753" s="83">
        <f t="shared" si="56"/>
        <v>266</v>
      </c>
      <c r="G1753" s="83">
        <f>VLOOKUP(A1753,'[2]Pop commune'!$A$4:$G$3833,4,FALSE)</f>
        <v>266</v>
      </c>
      <c r="H1753" s="64">
        <v>90</v>
      </c>
      <c r="I1753" s="122">
        <v>900004425</v>
      </c>
      <c r="J1753" s="91" t="s">
        <v>2549</v>
      </c>
      <c r="K1753" s="121"/>
      <c r="L1753" s="92" t="s">
        <v>2490</v>
      </c>
      <c r="M1753" s="101" t="s">
        <v>239</v>
      </c>
      <c r="N1753" s="65" t="s">
        <v>662</v>
      </c>
      <c r="O1753" s="64">
        <v>900003898</v>
      </c>
      <c r="P1753" s="94" t="s">
        <v>458</v>
      </c>
      <c r="Q1753" s="90">
        <v>1</v>
      </c>
      <c r="X1753" s="65" t="s">
        <v>671</v>
      </c>
      <c r="Y1753" s="65">
        <f>SUMPRODUCT(('[2]Prog 89'!$C$5:$C$10000=A1753)*'[2]Prog 89'!$E$5:$F$10000)</f>
        <v>0</v>
      </c>
      <c r="Z1753" s="65">
        <f>SUMPRODUCT(('[2]Prog 89'!$C$5:$C$10000=A1753)*'[2]Prog 89'!$G$5:$H$10000)</f>
        <v>0</v>
      </c>
    </row>
    <row r="1754" spans="1:26" ht="12.75" customHeight="1" x14ac:dyDescent="0.25">
      <c r="A1754" s="64">
        <v>90103</v>
      </c>
      <c r="B1754" s="81">
        <f>VLOOKUP(A1754,'[2]Pop commune'!$A$4:$G$3833,7,FALSE)</f>
        <v>128.02572347266928</v>
      </c>
      <c r="C1754" s="82">
        <f>VLOOKUP(A1754,'[2]Pop commune'!$A$4:$H$3833,5,FALSE)</f>
        <v>96.527331189710964</v>
      </c>
      <c r="D1754" s="83">
        <f t="shared" si="55"/>
        <v>31.49839228295831</v>
      </c>
      <c r="E1754" s="83">
        <f>VLOOKUP(A1754,'[2]Pop commune'!$A$4:$G$3833,6,FALSE)</f>
        <v>31.49839228295831</v>
      </c>
      <c r="F1754" s="83">
        <f t="shared" si="56"/>
        <v>632.00000000000227</v>
      </c>
      <c r="G1754" s="83">
        <f>VLOOKUP(A1754,'[2]Pop commune'!$A$4:$G$3833,4,FALSE)</f>
        <v>632.00000000000227</v>
      </c>
      <c r="H1754" s="64">
        <v>90</v>
      </c>
      <c r="I1754" s="122">
        <v>900004425</v>
      </c>
      <c r="J1754" s="91" t="s">
        <v>2550</v>
      </c>
      <c r="K1754" s="121"/>
      <c r="L1754" s="92" t="s">
        <v>2467</v>
      </c>
      <c r="M1754" s="101" t="s">
        <v>239</v>
      </c>
      <c r="N1754" s="65" t="s">
        <v>662</v>
      </c>
      <c r="O1754" s="64">
        <v>900003898</v>
      </c>
      <c r="P1754" s="94" t="s">
        <v>458</v>
      </c>
      <c r="Q1754" s="90">
        <v>1</v>
      </c>
      <c r="X1754" s="65" t="s">
        <v>671</v>
      </c>
      <c r="Y1754" s="65">
        <f>SUMPRODUCT(('[2]Prog 89'!$C$5:$C$10000=A1754)*'[2]Prog 89'!$E$5:$F$10000)</f>
        <v>0</v>
      </c>
      <c r="Z1754" s="65">
        <f>SUMPRODUCT(('[2]Prog 89'!$C$5:$C$10000=A1754)*'[2]Prog 89'!$G$5:$H$10000)</f>
        <v>0</v>
      </c>
    </row>
    <row r="1755" spans="1:26" ht="12.75" customHeight="1" x14ac:dyDescent="0.25">
      <c r="A1755" s="64">
        <v>90104</v>
      </c>
      <c r="B1755" s="81">
        <f>VLOOKUP(A1755,'[2]Pop commune'!$A$4:$G$3833,7,FALSE)</f>
        <v>231.02536997885827</v>
      </c>
      <c r="C1755" s="82">
        <f>VLOOKUP(A1755,'[2]Pop commune'!$A$4:$H$3833,5,FALSE)</f>
        <v>150.41226215644815</v>
      </c>
      <c r="D1755" s="83">
        <f t="shared" si="55"/>
        <v>80.613107822410115</v>
      </c>
      <c r="E1755" s="83">
        <f>VLOOKUP(A1755,'[2]Pop commune'!$A$4:$G$3833,6,FALSE)</f>
        <v>80.613107822410115</v>
      </c>
      <c r="F1755" s="83">
        <f t="shared" si="56"/>
        <v>930</v>
      </c>
      <c r="G1755" s="83">
        <f>VLOOKUP(A1755,'[2]Pop commune'!$A$4:$G$3833,4,FALSE)</f>
        <v>930</v>
      </c>
      <c r="H1755" s="64">
        <v>90</v>
      </c>
      <c r="I1755" s="122">
        <v>900004425</v>
      </c>
      <c r="J1755" s="91" t="s">
        <v>2551</v>
      </c>
      <c r="K1755" s="121"/>
      <c r="L1755" s="92" t="s">
        <v>2488</v>
      </c>
      <c r="M1755" s="101" t="s">
        <v>239</v>
      </c>
      <c r="N1755" s="65" t="s">
        <v>662</v>
      </c>
      <c r="O1755" s="64">
        <v>900003898</v>
      </c>
      <c r="P1755" s="94" t="s">
        <v>458</v>
      </c>
      <c r="Q1755" s="90">
        <v>1</v>
      </c>
      <c r="X1755" s="65" t="s">
        <v>671</v>
      </c>
      <c r="Y1755" s="65">
        <f>SUMPRODUCT(('[2]Prog 89'!$C$5:$C$10000=A1755)*'[2]Prog 89'!$E$5:$F$10000)</f>
        <v>0</v>
      </c>
      <c r="Z1755" s="65">
        <f>SUMPRODUCT(('[2]Prog 89'!$C$5:$C$10000=A1755)*'[2]Prog 89'!$G$5:$H$10000)</f>
        <v>0</v>
      </c>
    </row>
    <row r="1756" spans="1:26" ht="12.75" customHeight="1" x14ac:dyDescent="0.25">
      <c r="A1756" s="104">
        <v>21355</v>
      </c>
      <c r="B1756" s="81">
        <f>VLOOKUP(A1756,'[2]Pop commune'!$A$4:$G$3833,7,FALSE)</f>
        <v>1975</v>
      </c>
      <c r="C1756" s="82">
        <f>VLOOKUP(A1756,'[2]Pop commune'!$A$4:$H$3833,5,FALSE)</f>
        <v>1282</v>
      </c>
      <c r="D1756" s="83">
        <f t="shared" si="55"/>
        <v>346.5</v>
      </c>
      <c r="E1756" s="83">
        <f>VLOOKUP(A1756,'[2]Pop commune'!$A$4:$G$3833,6,FALSE)</f>
        <v>693</v>
      </c>
      <c r="F1756" s="83">
        <f t="shared" si="56"/>
        <v>4490.5</v>
      </c>
      <c r="G1756" s="83">
        <f>VLOOKUP(A1756,'[2]Pop commune'!$A$4:$G$3833,4,FALSE)</f>
        <v>8981</v>
      </c>
      <c r="H1756" s="105">
        <v>21</v>
      </c>
      <c r="I1756" s="124">
        <v>210983995</v>
      </c>
      <c r="J1756" s="104" t="s">
        <v>2552</v>
      </c>
      <c r="K1756" s="121"/>
      <c r="L1756" s="104" t="s">
        <v>2553</v>
      </c>
      <c r="M1756" s="104" t="s">
        <v>128</v>
      </c>
      <c r="N1756" s="104" t="s">
        <v>1478</v>
      </c>
      <c r="O1756" s="105">
        <v>210987400</v>
      </c>
      <c r="P1756" s="65" t="s">
        <v>279</v>
      </c>
      <c r="Q1756" s="64">
        <v>2</v>
      </c>
      <c r="V1756" s="99"/>
      <c r="W1756" s="99"/>
      <c r="X1756" s="65" t="s">
        <v>671</v>
      </c>
      <c r="Y1756" s="65">
        <f>SUMPRODUCT(('[2]Prog 89'!$C$5:$C$10000=A1756)*'[2]Prog 89'!$E$5:$F$10000)</f>
        <v>0</v>
      </c>
      <c r="Z1756" s="65">
        <f>SUMPRODUCT(('[2]Prog 89'!$C$5:$C$10000=A1756)*'[2]Prog 89'!$G$5:$H$10000)</f>
        <v>0</v>
      </c>
    </row>
    <row r="1757" spans="1:26" ht="12.75" customHeight="1" x14ac:dyDescent="0.25">
      <c r="A1757" s="104">
        <v>21355</v>
      </c>
      <c r="B1757" s="81">
        <f>VLOOKUP(A1757,'[2]Pop commune'!$A$4:$G$3833,7,FALSE)</f>
        <v>1975</v>
      </c>
      <c r="C1757" s="82">
        <f>VLOOKUP(A1757,'[2]Pop commune'!$A$4:$H$3833,5,FALSE)</f>
        <v>1282</v>
      </c>
      <c r="D1757" s="83">
        <f t="shared" si="55"/>
        <v>346.5</v>
      </c>
      <c r="E1757" s="83">
        <f>VLOOKUP(A1757,'[2]Pop commune'!$A$4:$G$3833,6,FALSE)</f>
        <v>693</v>
      </c>
      <c r="F1757" s="83">
        <f t="shared" si="56"/>
        <v>4490.5</v>
      </c>
      <c r="G1757" s="83">
        <f>VLOOKUP(A1757,'[2]Pop commune'!$A$4:$G$3833,4,FALSE)</f>
        <v>8981</v>
      </c>
      <c r="H1757" s="105">
        <v>21</v>
      </c>
      <c r="I1757" s="124">
        <v>210982765</v>
      </c>
      <c r="J1757" s="104" t="s">
        <v>2552</v>
      </c>
      <c r="K1757" s="121"/>
      <c r="L1757" s="104" t="s">
        <v>2553</v>
      </c>
      <c r="M1757" s="104" t="s">
        <v>1688</v>
      </c>
      <c r="N1757" s="104" t="s">
        <v>1478</v>
      </c>
      <c r="O1757" s="105">
        <v>210781266</v>
      </c>
      <c r="P1757" s="65" t="s">
        <v>1689</v>
      </c>
      <c r="Q1757" s="64">
        <v>2</v>
      </c>
      <c r="X1757" s="65" t="s">
        <v>671</v>
      </c>
      <c r="Y1757" s="65">
        <f>SUMPRODUCT(('[2]Prog 89'!$C$5:$C$10000=A1757)*'[2]Prog 89'!$E$5:$F$10000)</f>
        <v>0</v>
      </c>
      <c r="Z1757" s="65">
        <f>SUMPRODUCT(('[2]Prog 89'!$C$5:$C$10000=A1757)*'[2]Prog 89'!$G$5:$H$10000)</f>
        <v>0</v>
      </c>
    </row>
    <row r="1758" spans="1:26" ht="12.75" customHeight="1" x14ac:dyDescent="0.25">
      <c r="A1758" s="105">
        <v>71269</v>
      </c>
      <c r="B1758" s="81">
        <f>VLOOKUP(A1758,'[2]Pop commune'!$A$4:$G$3833,7,FALSE)</f>
        <v>426.63030357811431</v>
      </c>
      <c r="C1758" s="82">
        <f>VLOOKUP(A1758,'[2]Pop commune'!$A$4:$H$3833,5,FALSE)</f>
        <v>293.49055052526319</v>
      </c>
      <c r="D1758" s="83">
        <f t="shared" si="55"/>
        <v>66.569876526425574</v>
      </c>
      <c r="E1758" s="83">
        <f>VLOOKUP(A1758,'[2]Pop commune'!$A$4:$G$3833,6,FALSE)</f>
        <v>133.13975305285115</v>
      </c>
      <c r="F1758" s="83">
        <f t="shared" si="56"/>
        <v>926</v>
      </c>
      <c r="G1758" s="83">
        <f>VLOOKUP(A1758,'[2]Pop commune'!$A$4:$G$3833,4,FALSE)</f>
        <v>1852</v>
      </c>
      <c r="H1758" s="64">
        <v>71</v>
      </c>
      <c r="I1758" s="122">
        <v>710975327</v>
      </c>
      <c r="J1758" s="65" t="s">
        <v>1720</v>
      </c>
      <c r="K1758" s="121"/>
      <c r="L1758" s="103" t="s">
        <v>1517</v>
      </c>
      <c r="M1758" s="65" t="s">
        <v>1512</v>
      </c>
      <c r="N1758" s="65" t="s">
        <v>1478</v>
      </c>
      <c r="O1758" s="64">
        <v>710001520</v>
      </c>
      <c r="P1758" s="94" t="s">
        <v>1509</v>
      </c>
      <c r="Q1758" s="107">
        <v>2</v>
      </c>
      <c r="R1758" s="104"/>
      <c r="S1758" s="104"/>
      <c r="T1758" s="104"/>
      <c r="U1758" s="104"/>
      <c r="X1758" s="65" t="s">
        <v>671</v>
      </c>
      <c r="Y1758" s="65">
        <f>SUMPRODUCT(('[2]Prog 89'!$C$5:$C$10000=A1758)*'[2]Prog 89'!$E$5:$F$10000)</f>
        <v>0</v>
      </c>
      <c r="Z1758" s="65">
        <f>SUMPRODUCT(('[2]Prog 89'!$C$5:$C$10000=A1758)*'[2]Prog 89'!$G$5:$H$10000)</f>
        <v>0</v>
      </c>
    </row>
    <row r="1759" spans="1:26" ht="12.75" customHeight="1" x14ac:dyDescent="0.25">
      <c r="A1759" s="105">
        <v>71269</v>
      </c>
      <c r="B1759" s="81">
        <f>VLOOKUP(A1759,'[2]Pop commune'!$A$4:$G$3833,7,FALSE)</f>
        <v>426.63030357811431</v>
      </c>
      <c r="C1759" s="82">
        <f>VLOOKUP(A1759,'[2]Pop commune'!$A$4:$H$3833,5,FALSE)</f>
        <v>293.49055052526319</v>
      </c>
      <c r="D1759" s="83">
        <f t="shared" si="55"/>
        <v>66.569876526425574</v>
      </c>
      <c r="E1759" s="83">
        <f>VLOOKUP(A1759,'[2]Pop commune'!$A$4:$G$3833,6,FALSE)</f>
        <v>133.13975305285115</v>
      </c>
      <c r="F1759" s="83">
        <f t="shared" si="56"/>
        <v>926</v>
      </c>
      <c r="G1759" s="83">
        <f>VLOOKUP(A1759,'[2]Pop commune'!$A$4:$G$3833,4,FALSE)</f>
        <v>1852</v>
      </c>
      <c r="H1759" s="64">
        <v>71</v>
      </c>
      <c r="I1759" s="125">
        <v>710971284</v>
      </c>
      <c r="J1759" s="65" t="s">
        <v>1720</v>
      </c>
      <c r="K1759" s="121"/>
      <c r="L1759" s="103" t="s">
        <v>1517</v>
      </c>
      <c r="M1759" s="109" t="s">
        <v>1521</v>
      </c>
      <c r="N1759" s="65" t="s">
        <v>662</v>
      </c>
      <c r="O1759" s="108">
        <v>710971359</v>
      </c>
      <c r="P1759" s="109" t="s">
        <v>409</v>
      </c>
      <c r="Q1759" s="107">
        <v>2</v>
      </c>
      <c r="R1759" s="104"/>
      <c r="S1759" s="104"/>
      <c r="T1759" s="104"/>
      <c r="U1759" s="104"/>
      <c r="V1759" s="104"/>
      <c r="W1759" s="104"/>
      <c r="X1759" s="65" t="s">
        <v>671</v>
      </c>
      <c r="Y1759" s="65">
        <f>SUMPRODUCT(('[2]Prog 89'!$C$5:$C$10000=A1759)*'[2]Prog 89'!$E$5:$F$10000)</f>
        <v>0</v>
      </c>
      <c r="Z1759" s="65">
        <f>SUMPRODUCT(('[2]Prog 89'!$C$5:$C$10000=A1759)*'[2]Prog 89'!$G$5:$H$10000)</f>
        <v>0</v>
      </c>
    </row>
    <row r="1760" spans="1:26" ht="12.75" customHeight="1" x14ac:dyDescent="0.25">
      <c r="A1760" s="104">
        <v>21390</v>
      </c>
      <c r="B1760" s="81">
        <f>VLOOKUP(A1760,'[2]Pop commune'!$A$4:$G$3833,7,FALSE)</f>
        <v>1511.6743471582181</v>
      </c>
      <c r="C1760" s="82">
        <f>VLOOKUP(A1760,'[2]Pop commune'!$A$4:$H$3833,5,FALSE)</f>
        <v>843.70199692780329</v>
      </c>
      <c r="D1760" s="83">
        <f t="shared" si="55"/>
        <v>333.98617511520735</v>
      </c>
      <c r="E1760" s="83">
        <f>VLOOKUP(A1760,'[2]Pop commune'!$A$4:$G$3833,6,FALSE)</f>
        <v>667.97235023041469</v>
      </c>
      <c r="F1760" s="83">
        <f t="shared" si="56"/>
        <v>2600</v>
      </c>
      <c r="G1760" s="83">
        <f>VLOOKUP(A1760,'[2]Pop commune'!$A$4:$G$3833,4,FALSE)</f>
        <v>5200</v>
      </c>
      <c r="H1760" s="105">
        <v>21</v>
      </c>
      <c r="I1760" s="124">
        <v>210983995</v>
      </c>
      <c r="J1760" s="104" t="s">
        <v>2554</v>
      </c>
      <c r="K1760" s="121"/>
      <c r="L1760" s="104" t="s">
        <v>2553</v>
      </c>
      <c r="M1760" s="104" t="s">
        <v>128</v>
      </c>
      <c r="N1760" s="104" t="s">
        <v>1478</v>
      </c>
      <c r="O1760" s="105">
        <v>210987400</v>
      </c>
      <c r="P1760" s="65" t="s">
        <v>279</v>
      </c>
      <c r="Q1760" s="64">
        <v>2</v>
      </c>
      <c r="X1760" s="65" t="s">
        <v>671</v>
      </c>
      <c r="Y1760" s="65">
        <f>SUMPRODUCT(('[2]Prog 89'!$C$5:$C$10000=A1760)*'[2]Prog 89'!$E$5:$F$10000)</f>
        <v>0</v>
      </c>
      <c r="Z1760" s="65">
        <f>SUMPRODUCT(('[2]Prog 89'!$C$5:$C$10000=A1760)*'[2]Prog 89'!$G$5:$H$10000)</f>
        <v>0</v>
      </c>
    </row>
    <row r="1761" spans="1:26" ht="12.75" customHeight="1" x14ac:dyDescent="0.25">
      <c r="A1761" s="64">
        <v>25078</v>
      </c>
      <c r="B1761" s="81">
        <f>VLOOKUP(A1761,'[2]Pop commune'!$A$4:$G$3833,7,FALSE)</f>
        <v>221</v>
      </c>
      <c r="C1761" s="82">
        <f>VLOOKUP(A1761,'[2]Pop commune'!$A$4:$H$3833,5,FALSE)</f>
        <v>148</v>
      </c>
      <c r="D1761" s="83">
        <f t="shared" si="55"/>
        <v>73</v>
      </c>
      <c r="E1761" s="83">
        <f>VLOOKUP(A1761,'[2]Pop commune'!$A$4:$G$3833,6,FALSE)</f>
        <v>73</v>
      </c>
      <c r="F1761" s="83">
        <f t="shared" si="56"/>
        <v>968</v>
      </c>
      <c r="G1761" s="83">
        <f>VLOOKUP(A1761,'[2]Pop commune'!$A$4:$G$3833,4,FALSE)</f>
        <v>968</v>
      </c>
      <c r="H1761" s="64">
        <v>25</v>
      </c>
      <c r="I1761" s="122">
        <v>250010584</v>
      </c>
      <c r="J1761" s="91" t="s">
        <v>2555</v>
      </c>
      <c r="K1761" s="121" t="s">
        <v>4856</v>
      </c>
      <c r="L1761" s="92" t="s">
        <v>673</v>
      </c>
      <c r="M1761" s="65" t="s">
        <v>135</v>
      </c>
      <c r="N1761" s="65" t="s">
        <v>662</v>
      </c>
      <c r="O1761" s="64">
        <v>250000924</v>
      </c>
      <c r="P1761" s="94" t="s">
        <v>291</v>
      </c>
      <c r="Q1761" s="90">
        <v>1</v>
      </c>
      <c r="R1761" s="65">
        <v>35</v>
      </c>
      <c r="S1761" s="65">
        <v>35</v>
      </c>
      <c r="T1761" s="65">
        <v>2</v>
      </c>
      <c r="U1761" s="65">
        <v>2</v>
      </c>
      <c r="X1761" s="65" t="s">
        <v>671</v>
      </c>
      <c r="Y1761" s="65">
        <f>SUMPRODUCT(('[2]Prog 89'!$C$5:$C$10000=A1761)*'[2]Prog 89'!$E$5:$F$10000)</f>
        <v>0</v>
      </c>
      <c r="Z1761" s="65">
        <f>SUMPRODUCT(('[2]Prog 89'!$C$5:$C$10000=A1761)*'[2]Prog 89'!$G$5:$H$10000)</f>
        <v>0</v>
      </c>
    </row>
    <row r="1762" spans="1:26" ht="12.75" customHeight="1" x14ac:dyDescent="0.25">
      <c r="A1762" s="64">
        <v>25116</v>
      </c>
      <c r="B1762" s="81">
        <f>VLOOKUP(A1762,'[2]Pop commune'!$A$4:$G$3833,7,FALSE)</f>
        <v>73.852140077820806</v>
      </c>
      <c r="C1762" s="82">
        <f>VLOOKUP(A1762,'[2]Pop commune'!$A$4:$H$3833,5,FALSE)</f>
        <v>51.59533073929947</v>
      </c>
      <c r="D1762" s="83">
        <f t="shared" si="55"/>
        <v>22.256809338521339</v>
      </c>
      <c r="E1762" s="83">
        <f>VLOOKUP(A1762,'[2]Pop commune'!$A$4:$G$3833,6,FALSE)</f>
        <v>22.256809338521339</v>
      </c>
      <c r="F1762" s="83">
        <f t="shared" si="56"/>
        <v>259.99999999999932</v>
      </c>
      <c r="G1762" s="83">
        <f>VLOOKUP(A1762,'[2]Pop commune'!$A$4:$G$3833,4,FALSE)</f>
        <v>259.99999999999932</v>
      </c>
      <c r="H1762" s="64">
        <v>25</v>
      </c>
      <c r="I1762" s="122">
        <v>250010584</v>
      </c>
      <c r="J1762" s="91" t="s">
        <v>2556</v>
      </c>
      <c r="K1762" s="121"/>
      <c r="L1762" s="92" t="s">
        <v>673</v>
      </c>
      <c r="M1762" s="65" t="s">
        <v>135</v>
      </c>
      <c r="N1762" s="65" t="s">
        <v>662</v>
      </c>
      <c r="O1762" s="64">
        <v>250000924</v>
      </c>
      <c r="P1762" s="94" t="s">
        <v>291</v>
      </c>
      <c r="Q1762" s="90">
        <v>1</v>
      </c>
      <c r="X1762" s="65" t="s">
        <v>671</v>
      </c>
      <c r="Y1762" s="65">
        <f>SUMPRODUCT(('[2]Prog 89'!$C$5:$C$10000=A1762)*'[2]Prog 89'!$E$5:$F$10000)</f>
        <v>0</v>
      </c>
      <c r="Z1762" s="65">
        <f>SUMPRODUCT(('[2]Prog 89'!$C$5:$C$10000=A1762)*'[2]Prog 89'!$G$5:$H$10000)</f>
        <v>0</v>
      </c>
    </row>
    <row r="1763" spans="1:26" ht="12.75" customHeight="1" x14ac:dyDescent="0.25">
      <c r="A1763" s="64">
        <v>25123</v>
      </c>
      <c r="B1763" s="81">
        <f>VLOOKUP(A1763,'[2]Pop commune'!$A$4:$G$3833,7,FALSE)</f>
        <v>40.208333333333201</v>
      </c>
      <c r="C1763" s="82">
        <f>VLOOKUP(A1763,'[2]Pop commune'!$A$4:$H$3833,5,FALSE)</f>
        <v>25.13020833333325</v>
      </c>
      <c r="D1763" s="83">
        <f t="shared" si="55"/>
        <v>15.07812499999995</v>
      </c>
      <c r="E1763" s="83">
        <f>VLOOKUP(A1763,'[2]Pop commune'!$A$4:$G$3833,6,FALSE)</f>
        <v>15.07812499999995</v>
      </c>
      <c r="F1763" s="83">
        <f t="shared" si="56"/>
        <v>192.99999999999932</v>
      </c>
      <c r="G1763" s="83">
        <f>VLOOKUP(A1763,'[2]Pop commune'!$A$4:$G$3833,4,FALSE)</f>
        <v>192.99999999999932</v>
      </c>
      <c r="H1763" s="64">
        <v>25</v>
      </c>
      <c r="I1763" s="122">
        <v>250010584</v>
      </c>
      <c r="J1763" s="113" t="s">
        <v>2557</v>
      </c>
      <c r="K1763" s="121"/>
      <c r="L1763" s="92" t="s">
        <v>2074</v>
      </c>
      <c r="M1763" s="65" t="s">
        <v>135</v>
      </c>
      <c r="N1763" s="65" t="s">
        <v>662</v>
      </c>
      <c r="O1763" s="64">
        <v>250000924</v>
      </c>
      <c r="P1763" s="94" t="s">
        <v>291</v>
      </c>
      <c r="Q1763" s="90">
        <v>1</v>
      </c>
      <c r="X1763" s="65" t="s">
        <v>671</v>
      </c>
      <c r="Y1763" s="65">
        <f>SUMPRODUCT(('[2]Prog 89'!$C$5:$C$10000=A1763)*'[2]Prog 89'!$E$5:$F$10000)</f>
        <v>0</v>
      </c>
      <c r="Z1763" s="65">
        <f>SUMPRODUCT(('[2]Prog 89'!$C$5:$C$10000=A1763)*'[2]Prog 89'!$G$5:$H$10000)</f>
        <v>0</v>
      </c>
    </row>
    <row r="1764" spans="1:26" ht="12.75" customHeight="1" x14ac:dyDescent="0.25">
      <c r="A1764" s="64">
        <v>25141</v>
      </c>
      <c r="B1764" s="81">
        <f>VLOOKUP(A1764,'[2]Pop commune'!$A$4:$G$3833,7,FALSE)</f>
        <v>46.315342105748172</v>
      </c>
      <c r="C1764" s="82">
        <f>VLOOKUP(A1764,'[2]Pop commune'!$A$4:$H$3833,5,FALSE)</f>
        <v>26.69942014883696</v>
      </c>
      <c r="D1764" s="83">
        <f t="shared" si="55"/>
        <v>19.615921956911208</v>
      </c>
      <c r="E1764" s="83">
        <f>VLOOKUP(A1764,'[2]Pop commune'!$A$4:$G$3833,6,FALSE)</f>
        <v>19.615921956911208</v>
      </c>
      <c r="F1764" s="83">
        <f t="shared" si="56"/>
        <v>145.99999999999946</v>
      </c>
      <c r="G1764" s="83">
        <f>VLOOKUP(A1764,'[2]Pop commune'!$A$4:$G$3833,4,FALSE)</f>
        <v>145.99999999999946</v>
      </c>
      <c r="H1764" s="64">
        <v>25</v>
      </c>
      <c r="I1764" s="122">
        <v>250010584</v>
      </c>
      <c r="J1764" s="91" t="s">
        <v>2558</v>
      </c>
      <c r="K1764" s="121"/>
      <c r="L1764" s="92" t="s">
        <v>684</v>
      </c>
      <c r="M1764" s="65" t="s">
        <v>135</v>
      </c>
      <c r="N1764" s="65" t="s">
        <v>662</v>
      </c>
      <c r="O1764" s="64">
        <v>250000924</v>
      </c>
      <c r="P1764" s="94" t="s">
        <v>291</v>
      </c>
      <c r="Q1764" s="90">
        <v>1</v>
      </c>
      <c r="X1764" s="65" t="s">
        <v>671</v>
      </c>
      <c r="Y1764" s="65">
        <f>SUMPRODUCT(('[2]Prog 89'!$C$5:$C$10000=A1764)*'[2]Prog 89'!$E$5:$F$10000)</f>
        <v>0</v>
      </c>
      <c r="Z1764" s="65">
        <f>SUMPRODUCT(('[2]Prog 89'!$C$5:$C$10000=A1764)*'[2]Prog 89'!$G$5:$H$10000)</f>
        <v>0</v>
      </c>
    </row>
    <row r="1765" spans="1:26" ht="12.75" customHeight="1" x14ac:dyDescent="0.25">
      <c r="A1765" s="64">
        <v>25152</v>
      </c>
      <c r="B1765" s="81">
        <f>VLOOKUP(A1765,'[2]Pop commune'!$A$4:$G$3833,7,FALSE)</f>
        <v>22.245762711864511</v>
      </c>
      <c r="C1765" s="82">
        <f>VLOOKUP(A1765,'[2]Pop commune'!$A$4:$H$3833,5,FALSE)</f>
        <v>20.127118644067892</v>
      </c>
      <c r="D1765" s="83">
        <f t="shared" si="55"/>
        <v>2.1186440677966201</v>
      </c>
      <c r="E1765" s="83">
        <f>VLOOKUP(A1765,'[2]Pop commune'!$A$4:$G$3833,6,FALSE)</f>
        <v>2.1186440677966201</v>
      </c>
      <c r="F1765" s="83">
        <f t="shared" si="56"/>
        <v>125.00000000000058</v>
      </c>
      <c r="G1765" s="83">
        <f>VLOOKUP(A1765,'[2]Pop commune'!$A$4:$G$3833,4,FALSE)</f>
        <v>125.00000000000058</v>
      </c>
      <c r="H1765" s="64">
        <v>25</v>
      </c>
      <c r="I1765" s="122">
        <v>250010584</v>
      </c>
      <c r="J1765" s="91" t="s">
        <v>2559</v>
      </c>
      <c r="K1765" s="121"/>
      <c r="L1765" s="92" t="s">
        <v>2560</v>
      </c>
      <c r="M1765" s="65" t="s">
        <v>135</v>
      </c>
      <c r="N1765" s="65" t="s">
        <v>662</v>
      </c>
      <c r="O1765" s="64">
        <v>250000924</v>
      </c>
      <c r="P1765" s="94" t="s">
        <v>291</v>
      </c>
      <c r="Q1765" s="90">
        <v>1</v>
      </c>
      <c r="X1765" s="65" t="s">
        <v>671</v>
      </c>
      <c r="Y1765" s="65">
        <f>SUMPRODUCT(('[2]Prog 89'!$C$5:$C$10000=A1765)*'[2]Prog 89'!$E$5:$F$10000)</f>
        <v>0</v>
      </c>
      <c r="Z1765" s="65">
        <f>SUMPRODUCT(('[2]Prog 89'!$C$5:$C$10000=A1765)*'[2]Prog 89'!$G$5:$H$10000)</f>
        <v>0</v>
      </c>
    </row>
    <row r="1766" spans="1:26" ht="12.75" customHeight="1" x14ac:dyDescent="0.25">
      <c r="A1766" s="64">
        <v>25189</v>
      </c>
      <c r="B1766" s="81">
        <f>VLOOKUP(A1766,'[2]Pop commune'!$A$4:$G$3833,7,FALSE)</f>
        <v>43.990521327014221</v>
      </c>
      <c r="C1766" s="82">
        <f>VLOOKUP(A1766,'[2]Pop commune'!$A$4:$H$3833,5,FALSE)</f>
        <v>31.4218009478673</v>
      </c>
      <c r="D1766" s="83">
        <f t="shared" si="55"/>
        <v>12.568720379146919</v>
      </c>
      <c r="E1766" s="83">
        <f>VLOOKUP(A1766,'[2]Pop commune'!$A$4:$G$3833,6,FALSE)</f>
        <v>12.568720379146919</v>
      </c>
      <c r="F1766" s="83">
        <f t="shared" si="56"/>
        <v>221</v>
      </c>
      <c r="G1766" s="83">
        <f>VLOOKUP(A1766,'[2]Pop commune'!$A$4:$G$3833,4,FALSE)</f>
        <v>221</v>
      </c>
      <c r="H1766" s="64">
        <v>25</v>
      </c>
      <c r="I1766" s="122">
        <v>250010584</v>
      </c>
      <c r="J1766" s="91" t="s">
        <v>2561</v>
      </c>
      <c r="K1766" s="121"/>
      <c r="L1766" s="92" t="s">
        <v>673</v>
      </c>
      <c r="M1766" s="65" t="s">
        <v>135</v>
      </c>
      <c r="N1766" s="65" t="s">
        <v>662</v>
      </c>
      <c r="O1766" s="64">
        <v>250000924</v>
      </c>
      <c r="P1766" s="94" t="s">
        <v>291</v>
      </c>
      <c r="Q1766" s="90">
        <v>1</v>
      </c>
      <c r="X1766" s="65" t="s">
        <v>671</v>
      </c>
      <c r="Y1766" s="65">
        <f>SUMPRODUCT(('[2]Prog 89'!$C$5:$C$10000=A1766)*'[2]Prog 89'!$E$5:$F$10000)</f>
        <v>0</v>
      </c>
      <c r="Z1766" s="65">
        <f>SUMPRODUCT(('[2]Prog 89'!$C$5:$C$10000=A1766)*'[2]Prog 89'!$G$5:$H$10000)</f>
        <v>0</v>
      </c>
    </row>
    <row r="1767" spans="1:26" ht="12.75" customHeight="1" x14ac:dyDescent="0.25">
      <c r="A1767" s="64">
        <v>25222</v>
      </c>
      <c r="B1767" s="81">
        <f>VLOOKUP(A1767,'[2]Pop commune'!$A$4:$G$3833,7,FALSE)</f>
        <v>221.78965259092845</v>
      </c>
      <c r="C1767" s="82">
        <f>VLOOKUP(A1767,'[2]Pop commune'!$A$4:$H$3833,5,FALSE)</f>
        <v>149.88255215573713</v>
      </c>
      <c r="D1767" s="83">
        <f t="shared" si="55"/>
        <v>71.907100435191325</v>
      </c>
      <c r="E1767" s="83">
        <f>VLOOKUP(A1767,'[2]Pop commune'!$A$4:$G$3833,6,FALSE)</f>
        <v>71.907100435191325</v>
      </c>
      <c r="F1767" s="83">
        <f t="shared" si="56"/>
        <v>1219</v>
      </c>
      <c r="G1767" s="83">
        <f>VLOOKUP(A1767,'[2]Pop commune'!$A$4:$G$3833,4,FALSE)</f>
        <v>1219</v>
      </c>
      <c r="H1767" s="64">
        <v>25</v>
      </c>
      <c r="I1767" s="122">
        <v>250010584</v>
      </c>
      <c r="J1767" s="91" t="s">
        <v>2562</v>
      </c>
      <c r="K1767" s="121"/>
      <c r="L1767" s="92" t="s">
        <v>684</v>
      </c>
      <c r="M1767" s="65" t="s">
        <v>135</v>
      </c>
      <c r="N1767" s="65" t="s">
        <v>662</v>
      </c>
      <c r="O1767" s="64">
        <v>250000924</v>
      </c>
      <c r="P1767" s="94" t="s">
        <v>291</v>
      </c>
      <c r="Q1767" s="90">
        <v>1</v>
      </c>
      <c r="X1767" s="65" t="s">
        <v>671</v>
      </c>
      <c r="Y1767" s="65">
        <f>SUMPRODUCT(('[2]Prog 89'!$C$5:$C$10000=A1767)*'[2]Prog 89'!$E$5:$F$10000)</f>
        <v>0</v>
      </c>
      <c r="Z1767" s="65">
        <f>SUMPRODUCT(('[2]Prog 89'!$C$5:$C$10000=A1767)*'[2]Prog 89'!$G$5:$H$10000)</f>
        <v>0</v>
      </c>
    </row>
    <row r="1768" spans="1:26" ht="12.75" customHeight="1" x14ac:dyDescent="0.25">
      <c r="A1768" s="64">
        <v>25245</v>
      </c>
      <c r="B1768" s="81">
        <f>VLOOKUP(A1768,'[2]Pop commune'!$A$4:$G$3833,7,FALSE)</f>
        <v>245.77601585728445</v>
      </c>
      <c r="C1768" s="82">
        <f>VLOOKUP(A1768,'[2]Pop commune'!$A$4:$H$3833,5,FALSE)</f>
        <v>169.39940535183351</v>
      </c>
      <c r="D1768" s="83">
        <f t="shared" si="55"/>
        <v>76.376610505450955</v>
      </c>
      <c r="E1768" s="83">
        <f>VLOOKUP(A1768,'[2]Pop commune'!$A$4:$G$3833,6,FALSE)</f>
        <v>76.376610505450955</v>
      </c>
      <c r="F1768" s="83">
        <f t="shared" si="56"/>
        <v>988</v>
      </c>
      <c r="G1768" s="83">
        <f>VLOOKUP(A1768,'[2]Pop commune'!$A$4:$G$3833,4,FALSE)</f>
        <v>988</v>
      </c>
      <c r="H1768" s="64">
        <v>25</v>
      </c>
      <c r="I1768" s="122">
        <v>250010584</v>
      </c>
      <c r="J1768" s="91" t="s">
        <v>2563</v>
      </c>
      <c r="K1768" s="121"/>
      <c r="L1768" s="92" t="s">
        <v>2560</v>
      </c>
      <c r="M1768" s="65" t="s">
        <v>135</v>
      </c>
      <c r="N1768" s="65" t="s">
        <v>662</v>
      </c>
      <c r="O1768" s="64">
        <v>250000924</v>
      </c>
      <c r="P1768" s="94" t="s">
        <v>291</v>
      </c>
      <c r="Q1768" s="90">
        <v>1</v>
      </c>
      <c r="X1768" s="65" t="s">
        <v>671</v>
      </c>
      <c r="Y1768" s="65">
        <f>SUMPRODUCT(('[2]Prog 89'!$C$5:$C$10000=A1768)*'[2]Prog 89'!$E$5:$F$10000)</f>
        <v>0</v>
      </c>
      <c r="Z1768" s="65">
        <f>SUMPRODUCT(('[2]Prog 89'!$C$5:$C$10000=A1768)*'[2]Prog 89'!$G$5:$H$10000)</f>
        <v>0</v>
      </c>
    </row>
    <row r="1769" spans="1:26" ht="12.75" customHeight="1" x14ac:dyDescent="0.25">
      <c r="A1769" s="64">
        <v>25250</v>
      </c>
      <c r="B1769" s="81">
        <f>VLOOKUP(A1769,'[2]Pop commune'!$A$4:$G$3833,7,FALSE)</f>
        <v>83</v>
      </c>
      <c r="C1769" s="82">
        <f>VLOOKUP(A1769,'[2]Pop commune'!$A$4:$H$3833,5,FALSE)</f>
        <v>60</v>
      </c>
      <c r="D1769" s="83">
        <f t="shared" si="55"/>
        <v>23</v>
      </c>
      <c r="E1769" s="83">
        <f>VLOOKUP(A1769,'[2]Pop commune'!$A$4:$G$3833,6,FALSE)</f>
        <v>23</v>
      </c>
      <c r="F1769" s="83">
        <f t="shared" si="56"/>
        <v>455</v>
      </c>
      <c r="G1769" s="83">
        <f>VLOOKUP(A1769,'[2]Pop commune'!$A$4:$G$3833,4,FALSE)</f>
        <v>455</v>
      </c>
      <c r="H1769" s="64">
        <v>25</v>
      </c>
      <c r="I1769" s="122">
        <v>250010584</v>
      </c>
      <c r="J1769" s="91" t="s">
        <v>2564</v>
      </c>
      <c r="K1769" s="121"/>
      <c r="L1769" s="92" t="s">
        <v>2074</v>
      </c>
      <c r="M1769" s="65" t="s">
        <v>135</v>
      </c>
      <c r="N1769" s="65" t="s">
        <v>662</v>
      </c>
      <c r="O1769" s="64">
        <v>250000924</v>
      </c>
      <c r="P1769" s="94" t="s">
        <v>291</v>
      </c>
      <c r="Q1769" s="90">
        <v>1</v>
      </c>
      <c r="X1769" s="65" t="s">
        <v>671</v>
      </c>
      <c r="Y1769" s="65">
        <f>SUMPRODUCT(('[2]Prog 89'!$C$5:$C$10000=A1769)*'[2]Prog 89'!$E$5:$F$10000)</f>
        <v>0</v>
      </c>
      <c r="Z1769" s="65">
        <f>SUMPRODUCT(('[2]Prog 89'!$C$5:$C$10000=A1769)*'[2]Prog 89'!$G$5:$H$10000)</f>
        <v>0</v>
      </c>
    </row>
    <row r="1770" spans="1:26" ht="12.75" customHeight="1" x14ac:dyDescent="0.25">
      <c r="A1770" s="64">
        <v>25267</v>
      </c>
      <c r="B1770" s="81">
        <f>VLOOKUP(A1770,'[2]Pop commune'!$A$4:$G$3833,7,FALSE)</f>
        <v>124.85145482388978</v>
      </c>
      <c r="C1770" s="82">
        <f>VLOOKUP(A1770,'[2]Pop commune'!$A$4:$H$3833,5,FALSE)</f>
        <v>89.041347626339999</v>
      </c>
      <c r="D1770" s="83">
        <f t="shared" si="55"/>
        <v>35.810107197549783</v>
      </c>
      <c r="E1770" s="83">
        <f>VLOOKUP(A1770,'[2]Pop commune'!$A$4:$G$3833,6,FALSE)</f>
        <v>35.810107197549783</v>
      </c>
      <c r="F1770" s="83">
        <f t="shared" si="56"/>
        <v>632</v>
      </c>
      <c r="G1770" s="83">
        <f>VLOOKUP(A1770,'[2]Pop commune'!$A$4:$G$3833,4,FALSE)</f>
        <v>632</v>
      </c>
      <c r="H1770" s="64">
        <v>25</v>
      </c>
      <c r="I1770" s="122">
        <v>250010584</v>
      </c>
      <c r="J1770" s="91" t="s">
        <v>2565</v>
      </c>
      <c r="K1770" s="121"/>
      <c r="L1770" s="92" t="s">
        <v>2560</v>
      </c>
      <c r="M1770" s="65" t="s">
        <v>135</v>
      </c>
      <c r="N1770" s="65" t="s">
        <v>662</v>
      </c>
      <c r="O1770" s="64">
        <v>250000924</v>
      </c>
      <c r="P1770" s="94" t="s">
        <v>291</v>
      </c>
      <c r="Q1770" s="90">
        <v>1</v>
      </c>
      <c r="X1770" s="65" t="s">
        <v>671</v>
      </c>
      <c r="Y1770" s="65">
        <f>SUMPRODUCT(('[2]Prog 89'!$C$5:$C$10000=A1770)*'[2]Prog 89'!$E$5:$F$10000)</f>
        <v>0</v>
      </c>
      <c r="Z1770" s="65">
        <f>SUMPRODUCT(('[2]Prog 89'!$C$5:$C$10000=A1770)*'[2]Prog 89'!$G$5:$H$10000)</f>
        <v>0</v>
      </c>
    </row>
    <row r="1771" spans="1:26" ht="12.75" customHeight="1" x14ac:dyDescent="0.25">
      <c r="A1771" s="64">
        <v>25273</v>
      </c>
      <c r="B1771" s="81">
        <f>VLOOKUP(A1771,'[2]Pop commune'!$A$4:$G$3833,7,FALSE)</f>
        <v>31.744075829383885</v>
      </c>
      <c r="C1771" s="82">
        <f>VLOOKUP(A1771,'[2]Pop commune'!$A$4:$H$3833,5,FALSE)</f>
        <v>17.739336492890995</v>
      </c>
      <c r="D1771" s="83">
        <f t="shared" si="55"/>
        <v>14.004739336492889</v>
      </c>
      <c r="E1771" s="83">
        <f>VLOOKUP(A1771,'[2]Pop commune'!$A$4:$G$3833,6,FALSE)</f>
        <v>14.004739336492889</v>
      </c>
      <c r="F1771" s="83">
        <f t="shared" si="56"/>
        <v>197</v>
      </c>
      <c r="G1771" s="83">
        <f>VLOOKUP(A1771,'[2]Pop commune'!$A$4:$G$3833,4,FALSE)</f>
        <v>197</v>
      </c>
      <c r="H1771" s="64">
        <v>25</v>
      </c>
      <c r="I1771" s="122">
        <v>250010584</v>
      </c>
      <c r="J1771" s="91" t="s">
        <v>2566</v>
      </c>
      <c r="K1771" s="121"/>
      <c r="L1771" s="92" t="s">
        <v>673</v>
      </c>
      <c r="M1771" s="65" t="s">
        <v>135</v>
      </c>
      <c r="N1771" s="65" t="s">
        <v>662</v>
      </c>
      <c r="O1771" s="64">
        <v>250000924</v>
      </c>
      <c r="P1771" s="94" t="s">
        <v>291</v>
      </c>
      <c r="Q1771" s="90">
        <v>1</v>
      </c>
      <c r="X1771" s="65" t="s">
        <v>671</v>
      </c>
      <c r="Y1771" s="65">
        <f>SUMPRODUCT(('[2]Prog 89'!$C$5:$C$10000=A1771)*'[2]Prog 89'!$E$5:$F$10000)</f>
        <v>0</v>
      </c>
      <c r="Z1771" s="65">
        <f>SUMPRODUCT(('[2]Prog 89'!$C$5:$C$10000=A1771)*'[2]Prog 89'!$G$5:$H$10000)</f>
        <v>0</v>
      </c>
    </row>
    <row r="1772" spans="1:26" ht="12.75" customHeight="1" x14ac:dyDescent="0.25">
      <c r="A1772" s="64">
        <v>25278</v>
      </c>
      <c r="B1772" s="81">
        <f>VLOOKUP(A1772,'[2]Pop commune'!$A$4:$G$3833,7,FALSE)</f>
        <v>113</v>
      </c>
      <c r="C1772" s="82">
        <f>VLOOKUP(A1772,'[2]Pop commune'!$A$4:$H$3833,5,FALSE)</f>
        <v>78</v>
      </c>
      <c r="D1772" s="83">
        <f t="shared" si="55"/>
        <v>35</v>
      </c>
      <c r="E1772" s="83">
        <f>VLOOKUP(A1772,'[2]Pop commune'!$A$4:$G$3833,6,FALSE)</f>
        <v>35</v>
      </c>
      <c r="F1772" s="83">
        <f t="shared" si="56"/>
        <v>559</v>
      </c>
      <c r="G1772" s="83">
        <f>VLOOKUP(A1772,'[2]Pop commune'!$A$4:$G$3833,4,FALSE)</f>
        <v>559</v>
      </c>
      <c r="H1772" s="64">
        <v>25</v>
      </c>
      <c r="I1772" s="122">
        <v>250010584</v>
      </c>
      <c r="J1772" s="91" t="s">
        <v>2567</v>
      </c>
      <c r="K1772" s="121"/>
      <c r="L1772" s="92" t="s">
        <v>673</v>
      </c>
      <c r="M1772" s="65" t="s">
        <v>135</v>
      </c>
      <c r="N1772" s="65" t="s">
        <v>662</v>
      </c>
      <c r="O1772" s="64">
        <v>250000924</v>
      </c>
      <c r="P1772" s="94" t="s">
        <v>291</v>
      </c>
      <c r="Q1772" s="90">
        <v>1</v>
      </c>
      <c r="X1772" s="65" t="s">
        <v>671</v>
      </c>
      <c r="Y1772" s="65">
        <f>SUMPRODUCT(('[2]Prog 89'!$C$5:$C$10000=A1772)*'[2]Prog 89'!$E$5:$F$10000)</f>
        <v>0</v>
      </c>
      <c r="Z1772" s="65">
        <f>SUMPRODUCT(('[2]Prog 89'!$C$5:$C$10000=A1772)*'[2]Prog 89'!$G$5:$H$10000)</f>
        <v>0</v>
      </c>
    </row>
    <row r="1773" spans="1:26" ht="12.75" customHeight="1" x14ac:dyDescent="0.25">
      <c r="A1773" s="64">
        <v>25297</v>
      </c>
      <c r="B1773" s="81">
        <f>VLOOKUP(A1773,'[2]Pop commune'!$A$4:$G$3833,7,FALSE)</f>
        <v>27.839999999999993</v>
      </c>
      <c r="C1773" s="82">
        <f>VLOOKUP(A1773,'[2]Pop commune'!$A$4:$H$3833,5,FALSE)</f>
        <v>21.874285714285708</v>
      </c>
      <c r="D1773" s="83">
        <f t="shared" si="55"/>
        <v>5.9657142857142844</v>
      </c>
      <c r="E1773" s="83">
        <f>VLOOKUP(A1773,'[2]Pop commune'!$A$4:$G$3833,6,FALSE)</f>
        <v>5.9657142857142844</v>
      </c>
      <c r="F1773" s="83">
        <f t="shared" si="56"/>
        <v>174</v>
      </c>
      <c r="G1773" s="83">
        <f>VLOOKUP(A1773,'[2]Pop commune'!$A$4:$G$3833,4,FALSE)</f>
        <v>174</v>
      </c>
      <c r="H1773" s="64">
        <v>25</v>
      </c>
      <c r="I1773" s="122">
        <v>250010584</v>
      </c>
      <c r="J1773" s="91" t="s">
        <v>2568</v>
      </c>
      <c r="K1773" s="121"/>
      <c r="L1773" s="92" t="s">
        <v>2560</v>
      </c>
      <c r="M1773" s="65" t="s">
        <v>135</v>
      </c>
      <c r="N1773" s="65" t="s">
        <v>662</v>
      </c>
      <c r="O1773" s="64">
        <v>250000924</v>
      </c>
      <c r="P1773" s="94" t="s">
        <v>291</v>
      </c>
      <c r="Q1773" s="90">
        <v>1</v>
      </c>
      <c r="X1773" s="65" t="s">
        <v>671</v>
      </c>
      <c r="Y1773" s="65">
        <f>SUMPRODUCT(('[2]Prog 89'!$C$5:$C$10000=A1773)*'[2]Prog 89'!$E$5:$F$10000)</f>
        <v>0</v>
      </c>
      <c r="Z1773" s="65">
        <f>SUMPRODUCT(('[2]Prog 89'!$C$5:$C$10000=A1773)*'[2]Prog 89'!$G$5:$H$10000)</f>
        <v>0</v>
      </c>
    </row>
    <row r="1774" spans="1:26" ht="12.75" customHeight="1" x14ac:dyDescent="0.25">
      <c r="A1774" s="64">
        <v>25305</v>
      </c>
      <c r="B1774" s="81">
        <f>VLOOKUP(A1774,'[2]Pop commune'!$A$4:$G$3833,7,FALSE)</f>
        <v>76.16894197952216</v>
      </c>
      <c r="C1774" s="82">
        <f>VLOOKUP(A1774,'[2]Pop commune'!$A$4:$H$3833,5,FALSE)</f>
        <v>49.172354948805449</v>
      </c>
      <c r="D1774" s="83">
        <f t="shared" si="55"/>
        <v>26.996587030716714</v>
      </c>
      <c r="E1774" s="83">
        <f>VLOOKUP(A1774,'[2]Pop commune'!$A$4:$G$3833,6,FALSE)</f>
        <v>26.996587030716714</v>
      </c>
      <c r="F1774" s="83">
        <f t="shared" si="56"/>
        <v>565</v>
      </c>
      <c r="G1774" s="83">
        <f>VLOOKUP(A1774,'[2]Pop commune'!$A$4:$G$3833,4,FALSE)</f>
        <v>565</v>
      </c>
      <c r="H1774" s="64">
        <v>25</v>
      </c>
      <c r="I1774" s="122">
        <v>250010584</v>
      </c>
      <c r="J1774" s="91" t="s">
        <v>2569</v>
      </c>
      <c r="K1774" s="121"/>
      <c r="L1774" s="92" t="s">
        <v>2074</v>
      </c>
      <c r="M1774" s="65" t="s">
        <v>135</v>
      </c>
      <c r="N1774" s="65" t="s">
        <v>662</v>
      </c>
      <c r="O1774" s="64">
        <v>250000924</v>
      </c>
      <c r="P1774" s="94" t="s">
        <v>291</v>
      </c>
      <c r="Q1774" s="90">
        <v>1</v>
      </c>
      <c r="X1774" s="65" t="s">
        <v>671</v>
      </c>
      <c r="Y1774" s="65">
        <f>SUMPRODUCT(('[2]Prog 89'!$C$5:$C$10000=A1774)*'[2]Prog 89'!$E$5:$F$10000)</f>
        <v>0</v>
      </c>
      <c r="Z1774" s="65">
        <f>SUMPRODUCT(('[2]Prog 89'!$C$5:$C$10000=A1774)*'[2]Prog 89'!$G$5:$H$10000)</f>
        <v>0</v>
      </c>
    </row>
    <row r="1775" spans="1:26" ht="12.75" customHeight="1" x14ac:dyDescent="0.25">
      <c r="A1775" s="64">
        <v>25355</v>
      </c>
      <c r="B1775" s="81">
        <f>VLOOKUP(A1775,'[2]Pop commune'!$A$4:$G$3833,7,FALSE)</f>
        <v>3.7142857142857162</v>
      </c>
      <c r="C1775" s="82">
        <f>VLOOKUP(A1775,'[2]Pop commune'!$A$4:$H$3833,5,FALSE)</f>
        <v>0.92857142857142905</v>
      </c>
      <c r="D1775" s="83">
        <f t="shared" si="55"/>
        <v>2.7857142857142869</v>
      </c>
      <c r="E1775" s="83">
        <f>VLOOKUP(A1775,'[2]Pop commune'!$A$4:$G$3833,6,FALSE)</f>
        <v>2.7857142857142869</v>
      </c>
      <c r="F1775" s="83">
        <f t="shared" si="56"/>
        <v>52</v>
      </c>
      <c r="G1775" s="83">
        <f>VLOOKUP(A1775,'[2]Pop commune'!$A$4:$G$3833,4,FALSE)</f>
        <v>52</v>
      </c>
      <c r="H1775" s="64">
        <v>25</v>
      </c>
      <c r="I1775" s="122">
        <v>250010584</v>
      </c>
      <c r="J1775" s="91" t="s">
        <v>2570</v>
      </c>
      <c r="K1775" s="121"/>
      <c r="L1775" s="92" t="s">
        <v>684</v>
      </c>
      <c r="M1775" s="65" t="s">
        <v>135</v>
      </c>
      <c r="N1775" s="65" t="s">
        <v>662</v>
      </c>
      <c r="O1775" s="64">
        <v>250000924</v>
      </c>
      <c r="P1775" s="94" t="s">
        <v>291</v>
      </c>
      <c r="Q1775" s="90">
        <v>1</v>
      </c>
      <c r="X1775" s="65" t="s">
        <v>671</v>
      </c>
      <c r="Y1775" s="65">
        <f>SUMPRODUCT(('[2]Prog 89'!$C$5:$C$10000=A1775)*'[2]Prog 89'!$E$5:$F$10000)</f>
        <v>0</v>
      </c>
      <c r="Z1775" s="65">
        <f>SUMPRODUCT(('[2]Prog 89'!$C$5:$C$10000=A1775)*'[2]Prog 89'!$G$5:$H$10000)</f>
        <v>0</v>
      </c>
    </row>
    <row r="1776" spans="1:26" ht="12.75" customHeight="1" x14ac:dyDescent="0.25">
      <c r="A1776" s="64">
        <v>25364</v>
      </c>
      <c r="B1776" s="81">
        <f>VLOOKUP(A1776,'[2]Pop commune'!$A$4:$G$3833,7,FALSE)</f>
        <v>391.76248650245589</v>
      </c>
      <c r="C1776" s="82">
        <f>VLOOKUP(A1776,'[2]Pop commune'!$A$4:$H$3833,5,FALSE)</f>
        <v>192.5019828461613</v>
      </c>
      <c r="D1776" s="83">
        <f t="shared" si="55"/>
        <v>199.26050365629462</v>
      </c>
      <c r="E1776" s="83">
        <f>VLOOKUP(A1776,'[2]Pop commune'!$A$4:$G$3833,6,FALSE)</f>
        <v>199.26050365629462</v>
      </c>
      <c r="F1776" s="83">
        <f t="shared" si="56"/>
        <v>1749.0000000000066</v>
      </c>
      <c r="G1776" s="83">
        <f>VLOOKUP(A1776,'[2]Pop commune'!$A$4:$G$3833,4,FALSE)</f>
        <v>1749.0000000000066</v>
      </c>
      <c r="H1776" s="64">
        <v>25</v>
      </c>
      <c r="I1776" s="122">
        <v>250010584</v>
      </c>
      <c r="J1776" s="91" t="s">
        <v>2571</v>
      </c>
      <c r="K1776" s="121"/>
      <c r="L1776" s="92" t="s">
        <v>2560</v>
      </c>
      <c r="M1776" s="65" t="s">
        <v>135</v>
      </c>
      <c r="N1776" s="65" t="s">
        <v>662</v>
      </c>
      <c r="O1776" s="64">
        <v>250000924</v>
      </c>
      <c r="P1776" s="94" t="s">
        <v>291</v>
      </c>
      <c r="Q1776" s="90">
        <v>1</v>
      </c>
      <c r="X1776" s="65" t="s">
        <v>671</v>
      </c>
      <c r="Y1776" s="65">
        <f>SUMPRODUCT(('[2]Prog 89'!$C$5:$C$10000=A1776)*'[2]Prog 89'!$E$5:$F$10000)</f>
        <v>0</v>
      </c>
      <c r="Z1776" s="65">
        <f>SUMPRODUCT(('[2]Prog 89'!$C$5:$C$10000=A1776)*'[2]Prog 89'!$G$5:$H$10000)</f>
        <v>0</v>
      </c>
    </row>
    <row r="1777" spans="1:26" ht="12.75" customHeight="1" x14ac:dyDescent="0.25">
      <c r="A1777" s="64">
        <v>25375</v>
      </c>
      <c r="B1777" s="81">
        <f>VLOOKUP(A1777,'[2]Pop commune'!$A$4:$G$3833,7,FALSE)</f>
        <v>113.05910165484592</v>
      </c>
      <c r="C1777" s="82">
        <f>VLOOKUP(A1777,'[2]Pop commune'!$A$4:$H$3833,5,FALSE)</f>
        <v>86.81323877068526</v>
      </c>
      <c r="D1777" s="83">
        <f t="shared" si="55"/>
        <v>26.245862884160662</v>
      </c>
      <c r="E1777" s="83">
        <f>VLOOKUP(A1777,'[2]Pop commune'!$A$4:$G$3833,6,FALSE)</f>
        <v>26.245862884160662</v>
      </c>
      <c r="F1777" s="83">
        <f t="shared" si="56"/>
        <v>426.99999999999841</v>
      </c>
      <c r="G1777" s="83">
        <f>VLOOKUP(A1777,'[2]Pop commune'!$A$4:$G$3833,4,FALSE)</f>
        <v>426.99999999999841</v>
      </c>
      <c r="H1777" s="64">
        <v>25</v>
      </c>
      <c r="I1777" s="122">
        <v>250010584</v>
      </c>
      <c r="J1777" s="91" t="s">
        <v>2572</v>
      </c>
      <c r="K1777" s="121"/>
      <c r="L1777" s="92" t="s">
        <v>2074</v>
      </c>
      <c r="M1777" s="65" t="s">
        <v>135</v>
      </c>
      <c r="N1777" s="65" t="s">
        <v>662</v>
      </c>
      <c r="O1777" s="64">
        <v>250000924</v>
      </c>
      <c r="P1777" s="94" t="s">
        <v>291</v>
      </c>
      <c r="Q1777" s="90">
        <v>1</v>
      </c>
      <c r="X1777" s="65" t="s">
        <v>671</v>
      </c>
      <c r="Y1777" s="65">
        <f>SUMPRODUCT(('[2]Prog 89'!$C$5:$C$10000=A1777)*'[2]Prog 89'!$E$5:$F$10000)</f>
        <v>0</v>
      </c>
      <c r="Z1777" s="65">
        <f>SUMPRODUCT(('[2]Prog 89'!$C$5:$C$10000=A1777)*'[2]Prog 89'!$G$5:$H$10000)</f>
        <v>0</v>
      </c>
    </row>
    <row r="1778" spans="1:26" ht="12.75" customHeight="1" x14ac:dyDescent="0.25">
      <c r="A1778" s="64">
        <v>25395</v>
      </c>
      <c r="B1778" s="81">
        <f>VLOOKUP(A1778,'[2]Pop commune'!$A$4:$G$3833,7,FALSE)</f>
        <v>387</v>
      </c>
      <c r="C1778" s="82">
        <f>VLOOKUP(A1778,'[2]Pop commune'!$A$4:$H$3833,5,FALSE)</f>
        <v>269</v>
      </c>
      <c r="D1778" s="83">
        <f t="shared" si="55"/>
        <v>118</v>
      </c>
      <c r="E1778" s="83">
        <f>VLOOKUP(A1778,'[2]Pop commune'!$A$4:$G$3833,6,FALSE)</f>
        <v>118</v>
      </c>
      <c r="F1778" s="83">
        <f t="shared" si="56"/>
        <v>1484</v>
      </c>
      <c r="G1778" s="83">
        <f>VLOOKUP(A1778,'[2]Pop commune'!$A$4:$G$3833,4,FALSE)</f>
        <v>1484</v>
      </c>
      <c r="H1778" s="64">
        <v>25</v>
      </c>
      <c r="I1778" s="122">
        <v>250010584</v>
      </c>
      <c r="J1778" s="91" t="s">
        <v>2573</v>
      </c>
      <c r="K1778" s="121"/>
      <c r="L1778" s="92" t="s">
        <v>2560</v>
      </c>
      <c r="M1778" s="65" t="s">
        <v>135</v>
      </c>
      <c r="N1778" s="65" t="s">
        <v>662</v>
      </c>
      <c r="O1778" s="64">
        <v>250000924</v>
      </c>
      <c r="P1778" s="94" t="s">
        <v>291</v>
      </c>
      <c r="Q1778" s="90">
        <v>1</v>
      </c>
      <c r="X1778" s="65" t="s">
        <v>671</v>
      </c>
      <c r="Y1778" s="65">
        <f>SUMPRODUCT(('[2]Prog 89'!$C$5:$C$10000=A1778)*'[2]Prog 89'!$E$5:$F$10000)</f>
        <v>0</v>
      </c>
      <c r="Z1778" s="65">
        <f>SUMPRODUCT(('[2]Prog 89'!$C$5:$C$10000=A1778)*'[2]Prog 89'!$G$5:$H$10000)</f>
        <v>0</v>
      </c>
    </row>
    <row r="1779" spans="1:26" ht="12.75" customHeight="1" x14ac:dyDescent="0.25">
      <c r="A1779" s="64">
        <v>25410</v>
      </c>
      <c r="B1779" s="81">
        <f>VLOOKUP(A1779,'[2]Pop commune'!$A$4:$G$3833,7,FALSE)</f>
        <v>271.52380948190699</v>
      </c>
      <c r="C1779" s="82">
        <f>VLOOKUP(A1779,'[2]Pop commune'!$A$4:$H$3833,5,FALSE)</f>
        <v>159.307327334403</v>
      </c>
      <c r="D1779" s="83">
        <f t="shared" si="55"/>
        <v>112.216482147504</v>
      </c>
      <c r="E1779" s="83">
        <f>VLOOKUP(A1779,'[2]Pop commune'!$A$4:$G$3833,6,FALSE)</f>
        <v>112.216482147504</v>
      </c>
      <c r="F1779" s="83">
        <f t="shared" si="56"/>
        <v>1336.0000000000057</v>
      </c>
      <c r="G1779" s="83">
        <f>VLOOKUP(A1779,'[2]Pop commune'!$A$4:$G$3833,4,FALSE)</f>
        <v>1336.0000000000057</v>
      </c>
      <c r="H1779" s="64">
        <v>25</v>
      </c>
      <c r="I1779" s="122">
        <v>250010584</v>
      </c>
      <c r="J1779" s="91" t="s">
        <v>2574</v>
      </c>
      <c r="K1779" s="121"/>
      <c r="L1779" s="92" t="s">
        <v>2560</v>
      </c>
      <c r="M1779" s="65" t="s">
        <v>135</v>
      </c>
      <c r="N1779" s="65" t="s">
        <v>662</v>
      </c>
      <c r="O1779" s="64">
        <v>250000924</v>
      </c>
      <c r="P1779" s="94" t="s">
        <v>291</v>
      </c>
      <c r="Q1779" s="90">
        <v>1</v>
      </c>
      <c r="X1779" s="65" t="s">
        <v>671</v>
      </c>
      <c r="Y1779" s="65">
        <f>SUMPRODUCT(('[2]Prog 89'!$C$5:$C$10000=A1779)*'[2]Prog 89'!$E$5:$F$10000)</f>
        <v>0</v>
      </c>
      <c r="Z1779" s="65">
        <f>SUMPRODUCT(('[2]Prog 89'!$C$5:$C$10000=A1779)*'[2]Prog 89'!$G$5:$H$10000)</f>
        <v>0</v>
      </c>
    </row>
    <row r="1780" spans="1:26" ht="12.75" customHeight="1" x14ac:dyDescent="0.25">
      <c r="A1780" s="64">
        <v>25417</v>
      </c>
      <c r="B1780" s="81">
        <f>VLOOKUP(A1780,'[2]Pop commune'!$A$4:$G$3833,7,FALSE)</f>
        <v>143</v>
      </c>
      <c r="C1780" s="82">
        <f>VLOOKUP(A1780,'[2]Pop commune'!$A$4:$H$3833,5,FALSE)</f>
        <v>92</v>
      </c>
      <c r="D1780" s="83">
        <f t="shared" si="55"/>
        <v>51</v>
      </c>
      <c r="E1780" s="83">
        <f>VLOOKUP(A1780,'[2]Pop commune'!$A$4:$G$3833,6,FALSE)</f>
        <v>51</v>
      </c>
      <c r="F1780" s="83">
        <f t="shared" si="56"/>
        <v>782</v>
      </c>
      <c r="G1780" s="83">
        <f>VLOOKUP(A1780,'[2]Pop commune'!$A$4:$G$3833,4,FALSE)</f>
        <v>782</v>
      </c>
      <c r="H1780" s="64">
        <v>25</v>
      </c>
      <c r="I1780" s="122">
        <v>250010584</v>
      </c>
      <c r="J1780" s="91" t="s">
        <v>2575</v>
      </c>
      <c r="K1780" s="121"/>
      <c r="L1780" s="92" t="s">
        <v>673</v>
      </c>
      <c r="M1780" s="65" t="s">
        <v>135</v>
      </c>
      <c r="N1780" s="65" t="s">
        <v>662</v>
      </c>
      <c r="O1780" s="64">
        <v>250000924</v>
      </c>
      <c r="P1780" s="94" t="s">
        <v>291</v>
      </c>
      <c r="Q1780" s="90">
        <v>1</v>
      </c>
      <c r="X1780" s="65" t="s">
        <v>671</v>
      </c>
      <c r="Y1780" s="65">
        <f>SUMPRODUCT(('[2]Prog 89'!$C$5:$C$10000=A1780)*'[2]Prog 89'!$E$5:$F$10000)</f>
        <v>0</v>
      </c>
      <c r="Z1780" s="65">
        <f>SUMPRODUCT(('[2]Prog 89'!$C$5:$C$10000=A1780)*'[2]Prog 89'!$G$5:$H$10000)</f>
        <v>0</v>
      </c>
    </row>
    <row r="1781" spans="1:26" ht="12.75" customHeight="1" x14ac:dyDescent="0.25">
      <c r="A1781" s="64">
        <v>25418</v>
      </c>
      <c r="B1781" s="81">
        <f>VLOOKUP(A1781,'[2]Pop commune'!$A$4:$G$3833,7,FALSE)</f>
        <v>275.24486571879919</v>
      </c>
      <c r="C1781" s="82">
        <f>VLOOKUP(A1781,'[2]Pop commune'!$A$4:$H$3833,5,FALSE)</f>
        <v>187.2906793048972</v>
      </c>
      <c r="D1781" s="83">
        <f t="shared" si="55"/>
        <v>87.954186413902008</v>
      </c>
      <c r="E1781" s="83">
        <f>VLOOKUP(A1781,'[2]Pop commune'!$A$4:$G$3833,6,FALSE)</f>
        <v>87.954186413902008</v>
      </c>
      <c r="F1781" s="83">
        <f t="shared" si="56"/>
        <v>1310</v>
      </c>
      <c r="G1781" s="83">
        <f>VLOOKUP(A1781,'[2]Pop commune'!$A$4:$G$3833,4,FALSE)</f>
        <v>1310</v>
      </c>
      <c r="H1781" s="64">
        <v>25</v>
      </c>
      <c r="I1781" s="122">
        <v>250010584</v>
      </c>
      <c r="J1781" s="91" t="s">
        <v>2576</v>
      </c>
      <c r="K1781" s="121"/>
      <c r="L1781" s="92" t="s">
        <v>2560</v>
      </c>
      <c r="M1781" s="65" t="s">
        <v>135</v>
      </c>
      <c r="N1781" s="65" t="s">
        <v>662</v>
      </c>
      <c r="O1781" s="64">
        <v>250000924</v>
      </c>
      <c r="P1781" s="94" t="s">
        <v>291</v>
      </c>
      <c r="Q1781" s="90">
        <v>1</v>
      </c>
      <c r="X1781" s="65" t="s">
        <v>671</v>
      </c>
      <c r="Y1781" s="65">
        <f>SUMPRODUCT(('[2]Prog 89'!$C$5:$C$10000=A1781)*'[2]Prog 89'!$E$5:$F$10000)</f>
        <v>0</v>
      </c>
      <c r="Z1781" s="65">
        <f>SUMPRODUCT(('[2]Prog 89'!$C$5:$C$10000=A1781)*'[2]Prog 89'!$G$5:$H$10000)</f>
        <v>0</v>
      </c>
    </row>
    <row r="1782" spans="1:26" ht="12.75" customHeight="1" x14ac:dyDescent="0.25">
      <c r="A1782" s="64">
        <v>25437</v>
      </c>
      <c r="B1782" s="81">
        <f>VLOOKUP(A1782,'[2]Pop commune'!$A$4:$G$3833,7,FALSE)</f>
        <v>71</v>
      </c>
      <c r="C1782" s="82">
        <f>VLOOKUP(A1782,'[2]Pop commune'!$A$4:$H$3833,5,FALSE)</f>
        <v>60</v>
      </c>
      <c r="D1782" s="83">
        <f t="shared" si="55"/>
        <v>11</v>
      </c>
      <c r="E1782" s="83">
        <f>VLOOKUP(A1782,'[2]Pop commune'!$A$4:$G$3833,6,FALSE)</f>
        <v>11</v>
      </c>
      <c r="F1782" s="83">
        <f t="shared" si="56"/>
        <v>335</v>
      </c>
      <c r="G1782" s="83">
        <f>VLOOKUP(A1782,'[2]Pop commune'!$A$4:$G$3833,4,FALSE)</f>
        <v>335</v>
      </c>
      <c r="H1782" s="64">
        <v>25</v>
      </c>
      <c r="I1782" s="122">
        <v>250010584</v>
      </c>
      <c r="J1782" s="91" t="s">
        <v>2577</v>
      </c>
      <c r="K1782" s="121"/>
      <c r="L1782" s="92" t="s">
        <v>673</v>
      </c>
      <c r="M1782" s="65" t="s">
        <v>135</v>
      </c>
      <c r="N1782" s="65" t="s">
        <v>662</v>
      </c>
      <c r="O1782" s="64">
        <v>250000924</v>
      </c>
      <c r="P1782" s="94" t="s">
        <v>291</v>
      </c>
      <c r="Q1782" s="90">
        <v>1</v>
      </c>
      <c r="X1782" s="65" t="s">
        <v>671</v>
      </c>
      <c r="Y1782" s="65">
        <f>SUMPRODUCT(('[2]Prog 89'!$C$5:$C$10000=A1782)*'[2]Prog 89'!$E$5:$F$10000)</f>
        <v>0</v>
      </c>
      <c r="Z1782" s="65">
        <f>SUMPRODUCT(('[2]Prog 89'!$C$5:$C$10000=A1782)*'[2]Prog 89'!$G$5:$H$10000)</f>
        <v>0</v>
      </c>
    </row>
    <row r="1783" spans="1:26" ht="12.75" customHeight="1" x14ac:dyDescent="0.25">
      <c r="A1783" s="64">
        <v>25532</v>
      </c>
      <c r="B1783" s="81">
        <f>VLOOKUP(A1783,'[2]Pop commune'!$A$4:$G$3833,7,FALSE)</f>
        <v>836.91794817126402</v>
      </c>
      <c r="C1783" s="82">
        <f>VLOOKUP(A1783,'[2]Pop commune'!$A$4:$H$3833,5,FALSE)</f>
        <v>524.94647886890095</v>
      </c>
      <c r="D1783" s="83">
        <f t="shared" si="55"/>
        <v>311.97146930236306</v>
      </c>
      <c r="E1783" s="83">
        <f>VLOOKUP(A1783,'[2]Pop commune'!$A$4:$G$3833,6,FALSE)</f>
        <v>311.97146930236306</v>
      </c>
      <c r="F1783" s="83">
        <f t="shared" si="56"/>
        <v>3317</v>
      </c>
      <c r="G1783" s="83">
        <f>VLOOKUP(A1783,'[2]Pop commune'!$A$4:$G$3833,4,FALSE)</f>
        <v>3317</v>
      </c>
      <c r="H1783" s="64">
        <v>25</v>
      </c>
      <c r="I1783" s="122">
        <v>250010584</v>
      </c>
      <c r="J1783" s="91" t="s">
        <v>2578</v>
      </c>
      <c r="K1783" s="121"/>
      <c r="L1783" s="92" t="s">
        <v>2560</v>
      </c>
      <c r="M1783" s="65" t="s">
        <v>135</v>
      </c>
      <c r="N1783" s="65" t="s">
        <v>662</v>
      </c>
      <c r="O1783" s="64">
        <v>250000924</v>
      </c>
      <c r="P1783" s="94" t="s">
        <v>291</v>
      </c>
      <c r="Q1783" s="90">
        <v>1</v>
      </c>
      <c r="X1783" s="65" t="s">
        <v>671</v>
      </c>
      <c r="Y1783" s="65">
        <f>SUMPRODUCT(('[2]Prog 89'!$C$5:$C$10000=A1783)*'[2]Prog 89'!$E$5:$F$10000)</f>
        <v>0</v>
      </c>
      <c r="Z1783" s="65">
        <f>SUMPRODUCT(('[2]Prog 89'!$C$5:$C$10000=A1783)*'[2]Prog 89'!$G$5:$H$10000)</f>
        <v>0</v>
      </c>
    </row>
    <row r="1784" spans="1:26" ht="12.75" customHeight="1" x14ac:dyDescent="0.25">
      <c r="A1784" s="64">
        <v>25558</v>
      </c>
      <c r="B1784" s="81">
        <f>VLOOKUP(A1784,'[2]Pop commune'!$A$4:$G$3833,7,FALSE)</f>
        <v>162.54774396642134</v>
      </c>
      <c r="C1784" s="82">
        <f>VLOOKUP(A1784,'[2]Pop commune'!$A$4:$H$3833,5,FALSE)</f>
        <v>121.910807974816</v>
      </c>
      <c r="D1784" s="83">
        <f t="shared" si="55"/>
        <v>40.636935991605334</v>
      </c>
      <c r="E1784" s="83">
        <f>VLOOKUP(A1784,'[2]Pop commune'!$A$4:$G$3833,6,FALSE)</f>
        <v>40.636935991605334</v>
      </c>
      <c r="F1784" s="83">
        <f t="shared" si="56"/>
        <v>992.99999999999682</v>
      </c>
      <c r="G1784" s="83">
        <f>VLOOKUP(A1784,'[2]Pop commune'!$A$4:$G$3833,4,FALSE)</f>
        <v>992.99999999999682</v>
      </c>
      <c r="H1784" s="64">
        <v>25</v>
      </c>
      <c r="I1784" s="122">
        <v>250010584</v>
      </c>
      <c r="J1784" s="91" t="s">
        <v>2579</v>
      </c>
      <c r="K1784" s="121"/>
      <c r="L1784" s="92" t="s">
        <v>2074</v>
      </c>
      <c r="M1784" s="65" t="s">
        <v>135</v>
      </c>
      <c r="N1784" s="65" t="s">
        <v>662</v>
      </c>
      <c r="O1784" s="64">
        <v>250000924</v>
      </c>
      <c r="P1784" s="94" t="s">
        <v>291</v>
      </c>
      <c r="Q1784" s="90">
        <v>1</v>
      </c>
      <c r="X1784" s="65" t="s">
        <v>671</v>
      </c>
      <c r="Y1784" s="65">
        <f>SUMPRODUCT(('[2]Prog 89'!$C$5:$C$10000=A1784)*'[2]Prog 89'!$E$5:$F$10000)</f>
        <v>0</v>
      </c>
      <c r="Z1784" s="65">
        <f>SUMPRODUCT(('[2]Prog 89'!$C$5:$C$10000=A1784)*'[2]Prog 89'!$G$5:$H$10000)</f>
        <v>0</v>
      </c>
    </row>
    <row r="1785" spans="1:26" ht="12.75" customHeight="1" x14ac:dyDescent="0.25">
      <c r="A1785" s="64">
        <v>25569</v>
      </c>
      <c r="B1785" s="81">
        <f>VLOOKUP(A1785,'[2]Pop commune'!$A$4:$G$3833,7,FALSE)</f>
        <v>117.28813559322036</v>
      </c>
      <c r="C1785" s="82">
        <f>VLOOKUP(A1785,'[2]Pop commune'!$A$4:$H$3833,5,FALSE)</f>
        <v>83.079096045197758</v>
      </c>
      <c r="D1785" s="83">
        <f t="shared" si="55"/>
        <v>34.209039548022602</v>
      </c>
      <c r="E1785" s="83">
        <f>VLOOKUP(A1785,'[2]Pop commune'!$A$4:$G$3833,6,FALSE)</f>
        <v>34.209039548022602</v>
      </c>
      <c r="F1785" s="83">
        <f t="shared" si="56"/>
        <v>519</v>
      </c>
      <c r="G1785" s="83">
        <f>VLOOKUP(A1785,'[2]Pop commune'!$A$4:$G$3833,4,FALSE)</f>
        <v>519</v>
      </c>
      <c r="H1785" s="64">
        <v>25</v>
      </c>
      <c r="I1785" s="122">
        <v>250010584</v>
      </c>
      <c r="J1785" s="91" t="s">
        <v>2580</v>
      </c>
      <c r="K1785" s="121"/>
      <c r="L1785" s="92" t="s">
        <v>2074</v>
      </c>
      <c r="M1785" s="65" t="s">
        <v>135</v>
      </c>
      <c r="N1785" s="65" t="s">
        <v>662</v>
      </c>
      <c r="O1785" s="64">
        <v>250000924</v>
      </c>
      <c r="P1785" s="94" t="s">
        <v>291</v>
      </c>
      <c r="Q1785" s="90">
        <v>1</v>
      </c>
      <c r="X1785" s="65" t="s">
        <v>671</v>
      </c>
      <c r="Y1785" s="65">
        <f>SUMPRODUCT(('[2]Prog 89'!$C$5:$C$10000=A1785)*'[2]Prog 89'!$E$5:$F$10000)</f>
        <v>0</v>
      </c>
      <c r="Z1785" s="65">
        <f>SUMPRODUCT(('[2]Prog 89'!$C$5:$C$10000=A1785)*'[2]Prog 89'!$G$5:$H$10000)</f>
        <v>0</v>
      </c>
    </row>
    <row r="1786" spans="1:26" ht="12.75" customHeight="1" x14ac:dyDescent="0.25">
      <c r="A1786" s="64">
        <v>25587</v>
      </c>
      <c r="B1786" s="81">
        <f>VLOOKUP(A1786,'[2]Pop commune'!$A$4:$G$3833,7,FALSE)</f>
        <v>21.8203125</v>
      </c>
      <c r="C1786" s="82">
        <f>VLOOKUP(A1786,'[2]Pop commune'!$A$4:$H$3833,5,FALSE)</f>
        <v>11.4296875</v>
      </c>
      <c r="D1786" s="83">
        <f t="shared" si="55"/>
        <v>10.390625</v>
      </c>
      <c r="E1786" s="83">
        <f>VLOOKUP(A1786,'[2]Pop commune'!$A$4:$G$3833,6,FALSE)</f>
        <v>10.390625</v>
      </c>
      <c r="F1786" s="83">
        <f t="shared" si="56"/>
        <v>133</v>
      </c>
      <c r="G1786" s="83">
        <f>VLOOKUP(A1786,'[2]Pop commune'!$A$4:$G$3833,4,FALSE)</f>
        <v>133</v>
      </c>
      <c r="H1786" s="64">
        <v>25</v>
      </c>
      <c r="I1786" s="122">
        <v>250010584</v>
      </c>
      <c r="J1786" s="114" t="s">
        <v>2581</v>
      </c>
      <c r="K1786" s="121"/>
      <c r="L1786" s="92" t="s">
        <v>673</v>
      </c>
      <c r="M1786" s="65" t="s">
        <v>135</v>
      </c>
      <c r="N1786" s="65" t="s">
        <v>662</v>
      </c>
      <c r="O1786" s="64">
        <v>250000924</v>
      </c>
      <c r="P1786" s="94" t="s">
        <v>291</v>
      </c>
      <c r="Q1786" s="90">
        <v>1</v>
      </c>
      <c r="X1786" s="65" t="s">
        <v>671</v>
      </c>
      <c r="Y1786" s="65">
        <f>SUMPRODUCT(('[2]Prog 89'!$C$5:$C$10000=A1786)*'[2]Prog 89'!$E$5:$F$10000)</f>
        <v>0</v>
      </c>
      <c r="Z1786" s="65">
        <f>SUMPRODUCT(('[2]Prog 89'!$C$5:$C$10000=A1786)*'[2]Prog 89'!$G$5:$H$10000)</f>
        <v>0</v>
      </c>
    </row>
    <row r="1787" spans="1:26" ht="12.75" customHeight="1" x14ac:dyDescent="0.25">
      <c r="A1787" s="64">
        <v>25610</v>
      </c>
      <c r="B1787" s="81">
        <f>VLOOKUP(A1787,'[2]Pop commune'!$A$4:$G$3833,7,FALSE)</f>
        <v>3</v>
      </c>
      <c r="C1787" s="82">
        <f>VLOOKUP(A1787,'[2]Pop commune'!$A$4:$H$3833,5,FALSE)</f>
        <v>1</v>
      </c>
      <c r="D1787" s="83">
        <f t="shared" si="55"/>
        <v>2</v>
      </c>
      <c r="E1787" s="83">
        <f>VLOOKUP(A1787,'[2]Pop commune'!$A$4:$G$3833,6,FALSE)</f>
        <v>2</v>
      </c>
      <c r="F1787" s="83">
        <f t="shared" si="56"/>
        <v>34</v>
      </c>
      <c r="G1787" s="83">
        <f>VLOOKUP(A1787,'[2]Pop commune'!$A$4:$G$3833,4,FALSE)</f>
        <v>34</v>
      </c>
      <c r="H1787" s="64">
        <v>25</v>
      </c>
      <c r="I1787" s="122">
        <v>250010584</v>
      </c>
      <c r="J1787" s="91" t="s">
        <v>2582</v>
      </c>
      <c r="K1787" s="121"/>
      <c r="L1787" s="92" t="s">
        <v>684</v>
      </c>
      <c r="M1787" s="65" t="s">
        <v>135</v>
      </c>
      <c r="N1787" s="65" t="s">
        <v>662</v>
      </c>
      <c r="O1787" s="64">
        <v>250000924</v>
      </c>
      <c r="P1787" s="94" t="s">
        <v>291</v>
      </c>
      <c r="Q1787" s="90">
        <v>1</v>
      </c>
      <c r="X1787" s="65" t="s">
        <v>671</v>
      </c>
      <c r="Y1787" s="65">
        <f>SUMPRODUCT(('[2]Prog 89'!$C$5:$C$10000=A1787)*'[2]Prog 89'!$E$5:$F$10000)</f>
        <v>0</v>
      </c>
      <c r="Z1787" s="65">
        <f>SUMPRODUCT(('[2]Prog 89'!$C$5:$C$10000=A1787)*'[2]Prog 89'!$G$5:$H$10000)</f>
        <v>0</v>
      </c>
    </row>
    <row r="1788" spans="1:26" ht="12.75" customHeight="1" x14ac:dyDescent="0.25">
      <c r="A1788" s="64">
        <v>25611</v>
      </c>
      <c r="B1788" s="81">
        <f>VLOOKUP(A1788,'[2]Pop commune'!$A$4:$G$3833,7,FALSE)</f>
        <v>122.77777777777774</v>
      </c>
      <c r="C1788" s="82">
        <f>VLOOKUP(A1788,'[2]Pop commune'!$A$4:$H$3833,5,FALSE)</f>
        <v>89.382222222222197</v>
      </c>
      <c r="D1788" s="83">
        <f t="shared" si="55"/>
        <v>33.395555555555546</v>
      </c>
      <c r="E1788" s="83">
        <f>VLOOKUP(A1788,'[2]Pop commune'!$A$4:$G$3833,6,FALSE)</f>
        <v>33.395555555555546</v>
      </c>
      <c r="F1788" s="83">
        <f t="shared" si="56"/>
        <v>442</v>
      </c>
      <c r="G1788" s="83">
        <f>VLOOKUP(A1788,'[2]Pop commune'!$A$4:$G$3833,4,FALSE)</f>
        <v>442</v>
      </c>
      <c r="H1788" s="64">
        <v>25</v>
      </c>
      <c r="I1788" s="122">
        <v>250010584</v>
      </c>
      <c r="J1788" s="91" t="s">
        <v>2583</v>
      </c>
      <c r="K1788" s="121"/>
      <c r="L1788" s="92" t="s">
        <v>2560</v>
      </c>
      <c r="M1788" s="65" t="s">
        <v>135</v>
      </c>
      <c r="N1788" s="65" t="s">
        <v>662</v>
      </c>
      <c r="O1788" s="64">
        <v>250000924</v>
      </c>
      <c r="P1788" s="94" t="s">
        <v>291</v>
      </c>
      <c r="Q1788" s="90">
        <v>1</v>
      </c>
      <c r="X1788" s="65" t="s">
        <v>671</v>
      </c>
      <c r="Y1788" s="65">
        <f>SUMPRODUCT(('[2]Prog 89'!$C$5:$C$10000=A1788)*'[2]Prog 89'!$E$5:$F$10000)</f>
        <v>0</v>
      </c>
      <c r="Z1788" s="65">
        <f>SUMPRODUCT(('[2]Prog 89'!$C$5:$C$10000=A1788)*'[2]Prog 89'!$G$5:$H$10000)</f>
        <v>0</v>
      </c>
    </row>
    <row r="1789" spans="1:26" ht="12.75" customHeight="1" x14ac:dyDescent="0.25">
      <c r="A1789" s="64">
        <v>25628</v>
      </c>
      <c r="B1789" s="81">
        <f>VLOOKUP(A1789,'[2]Pop commune'!$A$4:$G$3833,7,FALSE)</f>
        <v>32.67317073170733</v>
      </c>
      <c r="C1789" s="82">
        <f>VLOOKUP(A1789,'[2]Pop commune'!$A$4:$H$3833,5,FALSE)</f>
        <v>20.180487804878059</v>
      </c>
      <c r="D1789" s="83">
        <f t="shared" si="55"/>
        <v>12.492682926829273</v>
      </c>
      <c r="E1789" s="83">
        <f>VLOOKUP(A1789,'[2]Pop commune'!$A$4:$G$3833,6,FALSE)</f>
        <v>12.492682926829273</v>
      </c>
      <c r="F1789" s="83">
        <f t="shared" si="56"/>
        <v>197</v>
      </c>
      <c r="G1789" s="83">
        <f>VLOOKUP(A1789,'[2]Pop commune'!$A$4:$G$3833,4,FALSE)</f>
        <v>197</v>
      </c>
      <c r="H1789" s="64">
        <v>25</v>
      </c>
      <c r="I1789" s="122">
        <v>250010584</v>
      </c>
      <c r="J1789" s="91" t="s">
        <v>2584</v>
      </c>
      <c r="K1789" s="121"/>
      <c r="L1789" s="92" t="s">
        <v>2074</v>
      </c>
      <c r="M1789" s="65" t="s">
        <v>135</v>
      </c>
      <c r="N1789" s="65" t="s">
        <v>662</v>
      </c>
      <c r="O1789" s="64">
        <v>250000924</v>
      </c>
      <c r="P1789" s="94" t="s">
        <v>291</v>
      </c>
      <c r="Q1789" s="90">
        <v>1</v>
      </c>
      <c r="X1789" s="65" t="s">
        <v>671</v>
      </c>
      <c r="Y1789" s="65">
        <f>SUMPRODUCT(('[2]Prog 89'!$C$5:$C$10000=A1789)*'[2]Prog 89'!$E$5:$F$10000)</f>
        <v>0</v>
      </c>
      <c r="Z1789" s="65">
        <f>SUMPRODUCT(('[2]Prog 89'!$C$5:$C$10000=A1789)*'[2]Prog 89'!$G$5:$H$10000)</f>
        <v>0</v>
      </c>
    </row>
    <row r="1790" spans="1:26" ht="12.75" customHeight="1" x14ac:dyDescent="0.25">
      <c r="A1790" s="64">
        <v>71006</v>
      </c>
      <c r="B1790" s="81">
        <f>VLOOKUP(A1790,'[2]Pop commune'!$A$4:$G$3833,7,FALSE)</f>
        <v>68.982954545454533</v>
      </c>
      <c r="C1790" s="82">
        <f>VLOOKUP(A1790,'[2]Pop commune'!$A$4:$H$3833,5,FALSE)</f>
        <v>49.55113636363636</v>
      </c>
      <c r="D1790" s="83">
        <f t="shared" si="55"/>
        <v>19.43181818181818</v>
      </c>
      <c r="E1790" s="83">
        <f>VLOOKUP(A1790,'[2]Pop commune'!$A$4:$G$3833,6,FALSE)</f>
        <v>19.43181818181818</v>
      </c>
      <c r="F1790" s="83">
        <f t="shared" si="56"/>
        <v>171</v>
      </c>
      <c r="G1790" s="83">
        <f>VLOOKUP(A1790,'[2]Pop commune'!$A$4:$G$3833,4,FALSE)</f>
        <v>171</v>
      </c>
      <c r="H1790" s="64">
        <v>71</v>
      </c>
      <c r="I1790" s="122">
        <v>710973538</v>
      </c>
      <c r="J1790" s="65" t="s">
        <v>2585</v>
      </c>
      <c r="K1790" s="121"/>
      <c r="L1790" s="103" t="s">
        <v>660</v>
      </c>
      <c r="M1790" s="65" t="s">
        <v>661</v>
      </c>
      <c r="N1790" s="65" t="s">
        <v>662</v>
      </c>
      <c r="O1790" s="64">
        <v>710011834</v>
      </c>
      <c r="P1790" s="94" t="s">
        <v>663</v>
      </c>
      <c r="Q1790" s="90">
        <v>1</v>
      </c>
      <c r="R1790" s="65">
        <v>52</v>
      </c>
      <c r="S1790" s="65">
        <v>52</v>
      </c>
      <c r="T1790" s="65">
        <v>6</v>
      </c>
      <c r="U1790" s="65">
        <v>6</v>
      </c>
      <c r="X1790" s="65" t="s">
        <v>671</v>
      </c>
      <c r="Y1790" s="65">
        <f>SUMPRODUCT(('[2]Prog 89'!$C$5:$C$10000=A1790)*'[2]Prog 89'!$E$5:$F$10000)</f>
        <v>0</v>
      </c>
      <c r="Z1790" s="65">
        <f>SUMPRODUCT(('[2]Prog 89'!$C$5:$C$10000=A1790)*'[2]Prog 89'!$G$5:$H$10000)</f>
        <v>0</v>
      </c>
    </row>
    <row r="1791" spans="1:26" ht="12.75" customHeight="1" x14ac:dyDescent="0.25">
      <c r="A1791" s="64">
        <v>71008</v>
      </c>
      <c r="B1791" s="81">
        <f>VLOOKUP(A1791,'[2]Pop commune'!$A$4:$G$3833,7,FALSE)</f>
        <v>43.499999999999822</v>
      </c>
      <c r="C1791" s="82">
        <f>VLOOKUP(A1791,'[2]Pop commune'!$A$4:$H$3833,5,FALSE)</f>
        <v>26.302325581395241</v>
      </c>
      <c r="D1791" s="83">
        <f t="shared" si="55"/>
        <v>17.197674418604581</v>
      </c>
      <c r="E1791" s="83">
        <f>VLOOKUP(A1791,'[2]Pop commune'!$A$4:$G$3833,6,FALSE)</f>
        <v>17.197674418604581</v>
      </c>
      <c r="F1791" s="83">
        <f t="shared" si="56"/>
        <v>173.99999999999929</v>
      </c>
      <c r="G1791" s="83">
        <f>VLOOKUP(A1791,'[2]Pop commune'!$A$4:$G$3833,4,FALSE)</f>
        <v>173.99999999999929</v>
      </c>
      <c r="H1791" s="64">
        <v>71</v>
      </c>
      <c r="I1791" s="122">
        <v>710973538</v>
      </c>
      <c r="J1791" s="65" t="s">
        <v>2586</v>
      </c>
      <c r="K1791" s="121"/>
      <c r="L1791" s="103" t="s">
        <v>2587</v>
      </c>
      <c r="M1791" s="65" t="s">
        <v>661</v>
      </c>
      <c r="N1791" s="65" t="s">
        <v>662</v>
      </c>
      <c r="O1791" s="64">
        <v>710011834</v>
      </c>
      <c r="P1791" s="94" t="s">
        <v>663</v>
      </c>
      <c r="Q1791" s="90">
        <v>1</v>
      </c>
      <c r="X1791" s="65" t="s">
        <v>671</v>
      </c>
      <c r="Y1791" s="65">
        <f>SUMPRODUCT(('[2]Prog 89'!$C$5:$C$10000=A1791)*'[2]Prog 89'!$E$5:$F$10000)</f>
        <v>0</v>
      </c>
      <c r="Z1791" s="65">
        <f>SUMPRODUCT(('[2]Prog 89'!$C$5:$C$10000=A1791)*'[2]Prog 89'!$G$5:$H$10000)</f>
        <v>0</v>
      </c>
    </row>
    <row r="1792" spans="1:26" ht="12.75" customHeight="1" x14ac:dyDescent="0.25">
      <c r="A1792" s="64">
        <v>71022</v>
      </c>
      <c r="B1792" s="81">
        <f>VLOOKUP(A1792,'[2]Pop commune'!$A$4:$G$3833,7,FALSE)</f>
        <v>231.46236559139714</v>
      </c>
      <c r="C1792" s="82">
        <f>VLOOKUP(A1792,'[2]Pop commune'!$A$4:$H$3833,5,FALSE)</f>
        <v>159.69892473118233</v>
      </c>
      <c r="D1792" s="83">
        <f t="shared" si="55"/>
        <v>71.763440860214828</v>
      </c>
      <c r="E1792" s="83">
        <f>VLOOKUP(A1792,'[2]Pop commune'!$A$4:$G$3833,6,FALSE)</f>
        <v>71.763440860214828</v>
      </c>
      <c r="F1792" s="83">
        <f t="shared" si="56"/>
        <v>657.99999999999807</v>
      </c>
      <c r="G1792" s="83">
        <f>VLOOKUP(A1792,'[2]Pop commune'!$A$4:$G$3833,4,FALSE)</f>
        <v>657.99999999999807</v>
      </c>
      <c r="H1792" s="64">
        <v>71</v>
      </c>
      <c r="I1792" s="122">
        <v>710973538</v>
      </c>
      <c r="J1792" s="65" t="s">
        <v>2588</v>
      </c>
      <c r="K1792" s="121"/>
      <c r="L1792" s="103" t="s">
        <v>660</v>
      </c>
      <c r="M1792" s="65" t="s">
        <v>661</v>
      </c>
      <c r="N1792" s="65" t="s">
        <v>662</v>
      </c>
      <c r="O1792" s="64">
        <v>710011834</v>
      </c>
      <c r="P1792" s="94" t="s">
        <v>663</v>
      </c>
      <c r="Q1792" s="90">
        <v>1</v>
      </c>
      <c r="X1792" s="65" t="s">
        <v>671</v>
      </c>
      <c r="Y1792" s="65">
        <f>SUMPRODUCT(('[2]Prog 89'!$C$5:$C$10000=A1792)*'[2]Prog 89'!$E$5:$F$10000)</f>
        <v>0</v>
      </c>
      <c r="Z1792" s="65">
        <f>SUMPRODUCT(('[2]Prog 89'!$C$5:$C$10000=A1792)*'[2]Prog 89'!$G$5:$H$10000)</f>
        <v>0</v>
      </c>
    </row>
    <row r="1793" spans="1:26" ht="12.75" customHeight="1" x14ac:dyDescent="0.25">
      <c r="A1793" s="64">
        <v>71095</v>
      </c>
      <c r="B1793" s="81">
        <f>VLOOKUP(A1793,'[2]Pop commune'!$A$4:$G$3833,7,FALSE)</f>
        <v>154.80465116279075</v>
      </c>
      <c r="C1793" s="82">
        <f>VLOOKUP(A1793,'[2]Pop commune'!$A$4:$H$3833,5,FALSE)</f>
        <v>93.255813953488399</v>
      </c>
      <c r="D1793" s="83">
        <f t="shared" si="55"/>
        <v>61.548837209302341</v>
      </c>
      <c r="E1793" s="83">
        <f>VLOOKUP(A1793,'[2]Pop commune'!$A$4:$G$3833,6,FALSE)</f>
        <v>61.548837209302341</v>
      </c>
      <c r="F1793" s="83">
        <f t="shared" si="56"/>
        <v>401</v>
      </c>
      <c r="G1793" s="83">
        <f>VLOOKUP(A1793,'[2]Pop commune'!$A$4:$G$3833,4,FALSE)</f>
        <v>401</v>
      </c>
      <c r="H1793" s="64">
        <v>71</v>
      </c>
      <c r="I1793" s="122">
        <v>710973538</v>
      </c>
      <c r="J1793" s="65" t="s">
        <v>2589</v>
      </c>
      <c r="K1793" s="121"/>
      <c r="L1793" s="103" t="s">
        <v>660</v>
      </c>
      <c r="M1793" s="65" t="s">
        <v>661</v>
      </c>
      <c r="N1793" s="65" t="s">
        <v>662</v>
      </c>
      <c r="O1793" s="64">
        <v>710011834</v>
      </c>
      <c r="P1793" s="94" t="s">
        <v>663</v>
      </c>
      <c r="Q1793" s="90">
        <v>1</v>
      </c>
      <c r="X1793" s="65" t="s">
        <v>671</v>
      </c>
      <c r="Y1793" s="65">
        <f>SUMPRODUCT(('[2]Prog 89'!$C$5:$C$10000=A1793)*'[2]Prog 89'!$E$5:$F$10000)</f>
        <v>0</v>
      </c>
      <c r="Z1793" s="65">
        <f>SUMPRODUCT(('[2]Prog 89'!$C$5:$C$10000=A1793)*'[2]Prog 89'!$G$5:$H$10000)</f>
        <v>0</v>
      </c>
    </row>
    <row r="1794" spans="1:26" ht="12.75" customHeight="1" x14ac:dyDescent="0.25">
      <c r="A1794" s="64">
        <v>71110</v>
      </c>
      <c r="B1794" s="81">
        <f>VLOOKUP(A1794,'[2]Pop commune'!$A$4:$G$3833,7,FALSE)</f>
        <v>179</v>
      </c>
      <c r="C1794" s="82">
        <f>VLOOKUP(A1794,'[2]Pop commune'!$A$4:$H$3833,5,FALSE)</f>
        <v>115</v>
      </c>
      <c r="D1794" s="83">
        <f t="shared" si="55"/>
        <v>64</v>
      </c>
      <c r="E1794" s="83">
        <f>VLOOKUP(A1794,'[2]Pop commune'!$A$4:$G$3833,6,FALSE)</f>
        <v>64</v>
      </c>
      <c r="F1794" s="83">
        <f t="shared" si="56"/>
        <v>574</v>
      </c>
      <c r="G1794" s="83">
        <f>VLOOKUP(A1794,'[2]Pop commune'!$A$4:$G$3833,4,FALSE)</f>
        <v>574</v>
      </c>
      <c r="H1794" s="64">
        <v>71</v>
      </c>
      <c r="I1794" s="122">
        <v>710973538</v>
      </c>
      <c r="J1794" s="65" t="s">
        <v>2590</v>
      </c>
      <c r="K1794" s="121"/>
      <c r="L1794" s="103" t="s">
        <v>2587</v>
      </c>
      <c r="M1794" s="65" t="s">
        <v>661</v>
      </c>
      <c r="N1794" s="65" t="s">
        <v>662</v>
      </c>
      <c r="O1794" s="64">
        <v>710011834</v>
      </c>
      <c r="P1794" s="94" t="s">
        <v>663</v>
      </c>
      <c r="Q1794" s="90">
        <v>1</v>
      </c>
      <c r="X1794" s="65" t="s">
        <v>671</v>
      </c>
      <c r="Y1794" s="65">
        <f>SUMPRODUCT(('[2]Prog 89'!$C$5:$C$10000=A1794)*'[2]Prog 89'!$E$5:$F$10000)</f>
        <v>0</v>
      </c>
      <c r="Z1794" s="65">
        <f>SUMPRODUCT(('[2]Prog 89'!$C$5:$C$10000=A1794)*'[2]Prog 89'!$G$5:$H$10000)</f>
        <v>0</v>
      </c>
    </row>
    <row r="1795" spans="1:26" ht="12.75" customHeight="1" x14ac:dyDescent="0.25">
      <c r="A1795" s="64">
        <v>71113</v>
      </c>
      <c r="B1795" s="81">
        <f>VLOOKUP(A1795,'[2]Pop commune'!$A$4:$G$3833,7,FALSE)</f>
        <v>25.309090909090799</v>
      </c>
      <c r="C1795" s="82">
        <f>VLOOKUP(A1795,'[2]Pop commune'!$A$4:$H$3833,5,FALSE)</f>
        <v>16.8727272727272</v>
      </c>
      <c r="D1795" s="83">
        <f t="shared" si="55"/>
        <v>8.4363636363636001</v>
      </c>
      <c r="E1795" s="83">
        <f>VLOOKUP(A1795,'[2]Pop commune'!$A$4:$G$3833,6,FALSE)</f>
        <v>8.4363636363636001</v>
      </c>
      <c r="F1795" s="83">
        <f t="shared" si="56"/>
        <v>116</v>
      </c>
      <c r="G1795" s="83">
        <f>VLOOKUP(A1795,'[2]Pop commune'!$A$4:$G$3833,4,FALSE)</f>
        <v>116</v>
      </c>
      <c r="H1795" s="64">
        <v>71</v>
      </c>
      <c r="I1795" s="122">
        <v>710973538</v>
      </c>
      <c r="J1795" s="65" t="s">
        <v>2591</v>
      </c>
      <c r="K1795" s="121"/>
      <c r="L1795" s="103" t="s">
        <v>2587</v>
      </c>
      <c r="M1795" s="65" t="s">
        <v>661</v>
      </c>
      <c r="N1795" s="65" t="s">
        <v>662</v>
      </c>
      <c r="O1795" s="64">
        <v>710011834</v>
      </c>
      <c r="P1795" s="94" t="s">
        <v>663</v>
      </c>
      <c r="Q1795" s="90">
        <v>1</v>
      </c>
      <c r="X1795" s="65" t="s">
        <v>671</v>
      </c>
      <c r="Y1795" s="65">
        <f>SUMPRODUCT(('[2]Prog 89'!$C$5:$C$10000=A1795)*'[2]Prog 89'!$E$5:$F$10000)</f>
        <v>0</v>
      </c>
      <c r="Z1795" s="65">
        <f>SUMPRODUCT(('[2]Prog 89'!$C$5:$C$10000=A1795)*'[2]Prog 89'!$G$5:$H$10000)</f>
        <v>0</v>
      </c>
    </row>
    <row r="1796" spans="1:26" ht="12.75" customHeight="1" x14ac:dyDescent="0.25">
      <c r="A1796" s="64">
        <v>71116</v>
      </c>
      <c r="B1796" s="81">
        <f>VLOOKUP(A1796,'[2]Pop commune'!$A$4:$G$3833,7,FALSE)</f>
        <v>49.691358024691354</v>
      </c>
      <c r="C1796" s="82">
        <f>VLOOKUP(A1796,'[2]Pop commune'!$A$4:$H$3833,5,FALSE)</f>
        <v>26.833333333333329</v>
      </c>
      <c r="D1796" s="83">
        <f t="shared" si="55"/>
        <v>22.858024691358022</v>
      </c>
      <c r="E1796" s="83">
        <f>VLOOKUP(A1796,'[2]Pop commune'!$A$4:$G$3833,6,FALSE)</f>
        <v>22.858024691358022</v>
      </c>
      <c r="F1796" s="83">
        <f t="shared" si="56"/>
        <v>161</v>
      </c>
      <c r="G1796" s="83">
        <f>VLOOKUP(A1796,'[2]Pop commune'!$A$4:$G$3833,4,FALSE)</f>
        <v>161</v>
      </c>
      <c r="H1796" s="64">
        <v>71</v>
      </c>
      <c r="I1796" s="122">
        <v>710973538</v>
      </c>
      <c r="J1796" s="65" t="s">
        <v>2592</v>
      </c>
      <c r="K1796" s="121"/>
      <c r="L1796" s="103" t="s">
        <v>660</v>
      </c>
      <c r="M1796" s="65" t="s">
        <v>661</v>
      </c>
      <c r="N1796" s="65" t="s">
        <v>662</v>
      </c>
      <c r="O1796" s="64">
        <v>710011834</v>
      </c>
      <c r="P1796" s="94" t="s">
        <v>663</v>
      </c>
      <c r="Q1796" s="90">
        <v>1</v>
      </c>
      <c r="X1796" s="65" t="s">
        <v>671</v>
      </c>
      <c r="Y1796" s="65">
        <f>SUMPRODUCT(('[2]Prog 89'!$C$5:$C$10000=A1796)*'[2]Prog 89'!$E$5:$F$10000)</f>
        <v>0</v>
      </c>
      <c r="Z1796" s="65">
        <f>SUMPRODUCT(('[2]Prog 89'!$C$5:$C$10000=A1796)*'[2]Prog 89'!$G$5:$H$10000)</f>
        <v>0</v>
      </c>
    </row>
    <row r="1797" spans="1:26" ht="12.75" customHeight="1" x14ac:dyDescent="0.25">
      <c r="A1797" s="64">
        <v>71120</v>
      </c>
      <c r="B1797" s="81">
        <f>VLOOKUP(A1797,'[2]Pop commune'!$A$4:$G$3833,7,FALSE)</f>
        <v>1537</v>
      </c>
      <c r="C1797" s="82">
        <f>VLOOKUP(A1797,'[2]Pop commune'!$A$4:$H$3833,5,FALSE)</f>
        <v>856</v>
      </c>
      <c r="D1797" s="83">
        <f t="shared" ref="D1797:D1860" si="57">E1797/Q1797</f>
        <v>681</v>
      </c>
      <c r="E1797" s="83">
        <f>VLOOKUP(A1797,'[2]Pop commune'!$A$4:$G$3833,6,FALSE)</f>
        <v>681</v>
      </c>
      <c r="F1797" s="83">
        <f t="shared" ref="F1797:F1860" si="58">G1797/Q1797</f>
        <v>3768</v>
      </c>
      <c r="G1797" s="83">
        <f>VLOOKUP(A1797,'[2]Pop commune'!$A$4:$G$3833,4,FALSE)</f>
        <v>3768</v>
      </c>
      <c r="H1797" s="64">
        <v>71</v>
      </c>
      <c r="I1797" s="122">
        <v>710973538</v>
      </c>
      <c r="J1797" s="65" t="s">
        <v>2593</v>
      </c>
      <c r="K1797" s="121"/>
      <c r="L1797" s="103" t="s">
        <v>2587</v>
      </c>
      <c r="M1797" s="65" t="s">
        <v>661</v>
      </c>
      <c r="N1797" s="65" t="s">
        <v>662</v>
      </c>
      <c r="O1797" s="64">
        <v>710011834</v>
      </c>
      <c r="P1797" s="94" t="s">
        <v>663</v>
      </c>
      <c r="Q1797" s="90">
        <v>1</v>
      </c>
      <c r="X1797" s="65" t="s">
        <v>671</v>
      </c>
      <c r="Y1797" s="65">
        <f>SUMPRODUCT(('[2]Prog 89'!$C$5:$C$10000=A1797)*'[2]Prog 89'!$E$5:$F$10000)</f>
        <v>0</v>
      </c>
      <c r="Z1797" s="65">
        <f>SUMPRODUCT(('[2]Prog 89'!$C$5:$C$10000=A1797)*'[2]Prog 89'!$G$5:$H$10000)</f>
        <v>0</v>
      </c>
    </row>
    <row r="1798" spans="1:26" ht="12.75" customHeight="1" x14ac:dyDescent="0.25">
      <c r="A1798" s="64">
        <v>71133</v>
      </c>
      <c r="B1798" s="81">
        <f>VLOOKUP(A1798,'[2]Pop commune'!$A$4:$G$3833,7,FALSE)</f>
        <v>762</v>
      </c>
      <c r="C1798" s="82">
        <f>VLOOKUP(A1798,'[2]Pop commune'!$A$4:$H$3833,5,FALSE)</f>
        <v>378</v>
      </c>
      <c r="D1798" s="83">
        <f t="shared" si="57"/>
        <v>384</v>
      </c>
      <c r="E1798" s="83">
        <f>VLOOKUP(A1798,'[2]Pop commune'!$A$4:$G$3833,6,FALSE)</f>
        <v>384</v>
      </c>
      <c r="F1798" s="83">
        <f t="shared" si="58"/>
        <v>1741</v>
      </c>
      <c r="G1798" s="83">
        <f>VLOOKUP(A1798,'[2]Pop commune'!$A$4:$G$3833,4,FALSE)</f>
        <v>1741</v>
      </c>
      <c r="H1798" s="64">
        <v>71</v>
      </c>
      <c r="I1798" s="122">
        <v>710973538</v>
      </c>
      <c r="J1798" s="65" t="s">
        <v>2594</v>
      </c>
      <c r="K1798" s="121"/>
      <c r="L1798" s="103" t="s">
        <v>660</v>
      </c>
      <c r="M1798" s="65" t="s">
        <v>661</v>
      </c>
      <c r="N1798" s="65" t="s">
        <v>662</v>
      </c>
      <c r="O1798" s="64">
        <v>710011834</v>
      </c>
      <c r="P1798" s="94" t="s">
        <v>663</v>
      </c>
      <c r="Q1798" s="90">
        <v>1</v>
      </c>
      <c r="X1798" s="65" t="s">
        <v>671</v>
      </c>
      <c r="Y1798" s="65">
        <f>SUMPRODUCT(('[2]Prog 89'!$C$5:$C$10000=A1798)*'[2]Prog 89'!$E$5:$F$10000)</f>
        <v>0</v>
      </c>
      <c r="Z1798" s="65">
        <f>SUMPRODUCT(('[2]Prog 89'!$C$5:$C$10000=A1798)*'[2]Prog 89'!$G$5:$H$10000)</f>
        <v>0</v>
      </c>
    </row>
    <row r="1799" spans="1:26" ht="12.75" customHeight="1" x14ac:dyDescent="0.25">
      <c r="A1799" s="64">
        <v>71141</v>
      </c>
      <c r="B1799" s="81">
        <f>VLOOKUP(A1799,'[2]Pop commune'!$A$4:$G$3833,7,FALSE)</f>
        <v>91</v>
      </c>
      <c r="C1799" s="82">
        <f>VLOOKUP(A1799,'[2]Pop commune'!$A$4:$H$3833,5,FALSE)</f>
        <v>60</v>
      </c>
      <c r="D1799" s="83">
        <f t="shared" si="57"/>
        <v>31</v>
      </c>
      <c r="E1799" s="83">
        <f>VLOOKUP(A1799,'[2]Pop commune'!$A$4:$G$3833,6,FALSE)</f>
        <v>31</v>
      </c>
      <c r="F1799" s="83">
        <f t="shared" si="58"/>
        <v>308</v>
      </c>
      <c r="G1799" s="83">
        <f>VLOOKUP(A1799,'[2]Pop commune'!$A$4:$G$3833,4,FALSE)</f>
        <v>308</v>
      </c>
      <c r="H1799" s="64">
        <v>71</v>
      </c>
      <c r="I1799" s="122">
        <v>710973538</v>
      </c>
      <c r="J1799" s="65" t="s">
        <v>2595</v>
      </c>
      <c r="K1799" s="121"/>
      <c r="L1799" s="103" t="s">
        <v>660</v>
      </c>
      <c r="M1799" s="65" t="s">
        <v>661</v>
      </c>
      <c r="N1799" s="65" t="s">
        <v>662</v>
      </c>
      <c r="O1799" s="64">
        <v>710011834</v>
      </c>
      <c r="P1799" s="94" t="s">
        <v>663</v>
      </c>
      <c r="Q1799" s="90">
        <v>1</v>
      </c>
      <c r="X1799" s="65" t="s">
        <v>671</v>
      </c>
      <c r="Y1799" s="65">
        <f>SUMPRODUCT(('[2]Prog 89'!$C$5:$C$10000=A1799)*'[2]Prog 89'!$E$5:$F$10000)</f>
        <v>0</v>
      </c>
      <c r="Z1799" s="65">
        <f>SUMPRODUCT(('[2]Prog 89'!$C$5:$C$10000=A1799)*'[2]Prog 89'!$G$5:$H$10000)</f>
        <v>0</v>
      </c>
    </row>
    <row r="1800" spans="1:26" ht="12.75" customHeight="1" x14ac:dyDescent="0.25">
      <c r="A1800" s="64">
        <v>71148</v>
      </c>
      <c r="B1800" s="81">
        <f>VLOOKUP(A1800,'[2]Pop commune'!$A$4:$G$3833,7,FALSE)</f>
        <v>298.65836428713556</v>
      </c>
      <c r="C1800" s="82">
        <f>VLOOKUP(A1800,'[2]Pop commune'!$A$4:$H$3833,5,FALSE)</f>
        <v>188.21393777754625</v>
      </c>
      <c r="D1800" s="83">
        <f t="shared" si="57"/>
        <v>110.44442650958931</v>
      </c>
      <c r="E1800" s="83">
        <f>VLOOKUP(A1800,'[2]Pop commune'!$A$4:$G$3833,6,FALSE)</f>
        <v>110.44442650958931</v>
      </c>
      <c r="F1800" s="83">
        <f t="shared" si="58"/>
        <v>879.00000000000114</v>
      </c>
      <c r="G1800" s="83">
        <f>VLOOKUP(A1800,'[2]Pop commune'!$A$4:$G$3833,4,FALSE)</f>
        <v>879.00000000000114</v>
      </c>
      <c r="H1800" s="64">
        <v>71</v>
      </c>
      <c r="I1800" s="122">
        <v>710973538</v>
      </c>
      <c r="J1800" s="65" t="s">
        <v>2596</v>
      </c>
      <c r="K1800" s="121"/>
      <c r="L1800" s="103" t="s">
        <v>2587</v>
      </c>
      <c r="M1800" s="65" t="s">
        <v>661</v>
      </c>
      <c r="N1800" s="65" t="s">
        <v>662</v>
      </c>
      <c r="O1800" s="64">
        <v>710011834</v>
      </c>
      <c r="P1800" s="94" t="s">
        <v>663</v>
      </c>
      <c r="Q1800" s="90">
        <v>1</v>
      </c>
      <c r="X1800" s="65" t="s">
        <v>671</v>
      </c>
      <c r="Y1800" s="65">
        <f>SUMPRODUCT(('[2]Prog 89'!$C$5:$C$10000=A1800)*'[2]Prog 89'!$E$5:$F$10000)</f>
        <v>0</v>
      </c>
      <c r="Z1800" s="65">
        <f>SUMPRODUCT(('[2]Prog 89'!$C$5:$C$10000=A1800)*'[2]Prog 89'!$G$5:$H$10000)</f>
        <v>0</v>
      </c>
    </row>
    <row r="1801" spans="1:26" ht="12.75" customHeight="1" x14ac:dyDescent="0.25">
      <c r="A1801" s="64">
        <v>71160</v>
      </c>
      <c r="B1801" s="81">
        <f>VLOOKUP(A1801,'[2]Pop commune'!$A$4:$G$3833,7,FALSE)</f>
        <v>97.688888888888897</v>
      </c>
      <c r="C1801" s="82">
        <f>VLOOKUP(A1801,'[2]Pop commune'!$A$4:$H$3833,5,FALSE)</f>
        <v>69.777777777777786</v>
      </c>
      <c r="D1801" s="83">
        <f t="shared" si="57"/>
        <v>27.911111111111119</v>
      </c>
      <c r="E1801" s="83">
        <f>VLOOKUP(A1801,'[2]Pop commune'!$A$4:$G$3833,6,FALSE)</f>
        <v>27.911111111111119</v>
      </c>
      <c r="F1801" s="83">
        <f t="shared" si="58"/>
        <v>314</v>
      </c>
      <c r="G1801" s="83">
        <f>VLOOKUP(A1801,'[2]Pop commune'!$A$4:$G$3833,4,FALSE)</f>
        <v>314</v>
      </c>
      <c r="H1801" s="64">
        <v>71</v>
      </c>
      <c r="I1801" s="122">
        <v>710973538</v>
      </c>
      <c r="J1801" s="65" t="s">
        <v>2597</v>
      </c>
      <c r="K1801" s="121"/>
      <c r="L1801" s="103" t="s">
        <v>660</v>
      </c>
      <c r="M1801" s="65" t="s">
        <v>661</v>
      </c>
      <c r="N1801" s="65" t="s">
        <v>662</v>
      </c>
      <c r="O1801" s="64">
        <v>710011834</v>
      </c>
      <c r="P1801" s="94" t="s">
        <v>663</v>
      </c>
      <c r="Q1801" s="90">
        <v>1</v>
      </c>
      <c r="X1801" s="65" t="s">
        <v>671</v>
      </c>
      <c r="Y1801" s="65">
        <f>SUMPRODUCT(('[2]Prog 89'!$C$5:$C$10000=A1801)*'[2]Prog 89'!$E$5:$F$10000)</f>
        <v>0</v>
      </c>
      <c r="Z1801" s="65">
        <f>SUMPRODUCT(('[2]Prog 89'!$C$5:$C$10000=A1801)*'[2]Prog 89'!$G$5:$H$10000)</f>
        <v>0</v>
      </c>
    </row>
    <row r="1802" spans="1:26" ht="12.75" customHeight="1" x14ac:dyDescent="0.25">
      <c r="A1802" s="64">
        <v>71185</v>
      </c>
      <c r="B1802" s="81">
        <f>VLOOKUP(A1802,'[2]Pop commune'!$A$4:$G$3833,7,FALSE)</f>
        <v>98</v>
      </c>
      <c r="C1802" s="82">
        <f>VLOOKUP(A1802,'[2]Pop commune'!$A$4:$H$3833,5,FALSE)</f>
        <v>61</v>
      </c>
      <c r="D1802" s="83">
        <f t="shared" si="57"/>
        <v>37</v>
      </c>
      <c r="E1802" s="83">
        <f>VLOOKUP(A1802,'[2]Pop commune'!$A$4:$G$3833,6,FALSE)</f>
        <v>37</v>
      </c>
      <c r="F1802" s="83">
        <f t="shared" si="58"/>
        <v>347</v>
      </c>
      <c r="G1802" s="83">
        <f>VLOOKUP(A1802,'[2]Pop commune'!$A$4:$G$3833,4,FALSE)</f>
        <v>347</v>
      </c>
      <c r="H1802" s="64">
        <v>71</v>
      </c>
      <c r="I1802" s="122">
        <v>710973538</v>
      </c>
      <c r="J1802" s="65" t="s">
        <v>2598</v>
      </c>
      <c r="K1802" s="121"/>
      <c r="L1802" s="103" t="s">
        <v>660</v>
      </c>
      <c r="M1802" s="65" t="s">
        <v>661</v>
      </c>
      <c r="N1802" s="65" t="s">
        <v>662</v>
      </c>
      <c r="O1802" s="64">
        <v>710011834</v>
      </c>
      <c r="P1802" s="94" t="s">
        <v>663</v>
      </c>
      <c r="Q1802" s="90">
        <v>1</v>
      </c>
      <c r="X1802" s="65" t="s">
        <v>671</v>
      </c>
      <c r="Y1802" s="65">
        <f>SUMPRODUCT(('[2]Prog 89'!$C$5:$C$10000=A1802)*'[2]Prog 89'!$E$5:$F$10000)</f>
        <v>0</v>
      </c>
      <c r="Z1802" s="65">
        <f>SUMPRODUCT(('[2]Prog 89'!$C$5:$C$10000=A1802)*'[2]Prog 89'!$G$5:$H$10000)</f>
        <v>0</v>
      </c>
    </row>
    <row r="1803" spans="1:26" ht="12.75" customHeight="1" x14ac:dyDescent="0.25">
      <c r="A1803" s="64">
        <v>71218</v>
      </c>
      <c r="B1803" s="81">
        <f>VLOOKUP(A1803,'[2]Pop commune'!$A$4:$G$3833,7,FALSE)</f>
        <v>201.320132013202</v>
      </c>
      <c r="C1803" s="82">
        <f>VLOOKUP(A1803,'[2]Pop commune'!$A$4:$H$3833,5,FALSE)</f>
        <v>108.71287128712908</v>
      </c>
      <c r="D1803" s="83">
        <f t="shared" si="57"/>
        <v>92.607260726072923</v>
      </c>
      <c r="E1803" s="83">
        <f>VLOOKUP(A1803,'[2]Pop commune'!$A$4:$G$3833,6,FALSE)</f>
        <v>92.607260726072923</v>
      </c>
      <c r="F1803" s="83">
        <f t="shared" si="58"/>
        <v>610.00000000000205</v>
      </c>
      <c r="G1803" s="83">
        <f>VLOOKUP(A1803,'[2]Pop commune'!$A$4:$G$3833,4,FALSE)</f>
        <v>610.00000000000205</v>
      </c>
      <c r="H1803" s="64">
        <v>71</v>
      </c>
      <c r="I1803" s="122">
        <v>710973538</v>
      </c>
      <c r="J1803" s="65" t="s">
        <v>2599</v>
      </c>
      <c r="K1803" s="121"/>
      <c r="L1803" s="103" t="s">
        <v>660</v>
      </c>
      <c r="M1803" s="65" t="s">
        <v>661</v>
      </c>
      <c r="N1803" s="65" t="s">
        <v>662</v>
      </c>
      <c r="O1803" s="64">
        <v>710011834</v>
      </c>
      <c r="P1803" s="94" t="s">
        <v>663</v>
      </c>
      <c r="Q1803" s="90">
        <v>1</v>
      </c>
      <c r="X1803" s="65" t="s">
        <v>671</v>
      </c>
      <c r="Y1803" s="65">
        <f>SUMPRODUCT(('[2]Prog 89'!$C$5:$C$10000=A1803)*'[2]Prog 89'!$E$5:$F$10000)</f>
        <v>0</v>
      </c>
      <c r="Z1803" s="65">
        <f>SUMPRODUCT(('[2]Prog 89'!$C$5:$C$10000=A1803)*'[2]Prog 89'!$G$5:$H$10000)</f>
        <v>0</v>
      </c>
    </row>
    <row r="1804" spans="1:26" ht="12.75" customHeight="1" x14ac:dyDescent="0.25">
      <c r="A1804" s="64">
        <v>71327</v>
      </c>
      <c r="B1804" s="81">
        <f>VLOOKUP(A1804,'[2]Pop commune'!$A$4:$G$3833,7,FALSE)</f>
        <v>88</v>
      </c>
      <c r="C1804" s="82">
        <f>VLOOKUP(A1804,'[2]Pop commune'!$A$4:$H$3833,5,FALSE)</f>
        <v>57</v>
      </c>
      <c r="D1804" s="83">
        <f t="shared" si="57"/>
        <v>31</v>
      </c>
      <c r="E1804" s="83">
        <f>VLOOKUP(A1804,'[2]Pop commune'!$A$4:$G$3833,6,FALSE)</f>
        <v>31</v>
      </c>
      <c r="F1804" s="83">
        <f t="shared" si="58"/>
        <v>347</v>
      </c>
      <c r="G1804" s="83">
        <f>VLOOKUP(A1804,'[2]Pop commune'!$A$4:$G$3833,4,FALSE)</f>
        <v>347</v>
      </c>
      <c r="H1804" s="64">
        <v>71</v>
      </c>
      <c r="I1804" s="122">
        <v>710973538</v>
      </c>
      <c r="J1804" s="65" t="s">
        <v>2600</v>
      </c>
      <c r="K1804" s="121"/>
      <c r="L1804" s="103" t="s">
        <v>2587</v>
      </c>
      <c r="M1804" s="65" t="s">
        <v>661</v>
      </c>
      <c r="N1804" s="65" t="s">
        <v>662</v>
      </c>
      <c r="O1804" s="64">
        <v>710011834</v>
      </c>
      <c r="P1804" s="94" t="s">
        <v>663</v>
      </c>
      <c r="Q1804" s="90">
        <v>1</v>
      </c>
      <c r="X1804" s="65" t="s">
        <v>671</v>
      </c>
      <c r="Y1804" s="65">
        <f>SUMPRODUCT(('[2]Prog 89'!$C$5:$C$10000=A1804)*'[2]Prog 89'!$E$5:$F$10000)</f>
        <v>0</v>
      </c>
      <c r="Z1804" s="65">
        <f>SUMPRODUCT(('[2]Prog 89'!$C$5:$C$10000=A1804)*'[2]Prog 89'!$G$5:$H$10000)</f>
        <v>0</v>
      </c>
    </row>
    <row r="1805" spans="1:26" ht="12.75" customHeight="1" x14ac:dyDescent="0.25">
      <c r="A1805" s="64">
        <v>71335</v>
      </c>
      <c r="B1805" s="81">
        <f>VLOOKUP(A1805,'[2]Pop commune'!$A$4:$G$3833,7,FALSE)</f>
        <v>18</v>
      </c>
      <c r="C1805" s="82">
        <f>VLOOKUP(A1805,'[2]Pop commune'!$A$4:$H$3833,5,FALSE)</f>
        <v>10</v>
      </c>
      <c r="D1805" s="83">
        <f t="shared" si="57"/>
        <v>8</v>
      </c>
      <c r="E1805" s="83">
        <f>VLOOKUP(A1805,'[2]Pop commune'!$A$4:$G$3833,6,FALSE)</f>
        <v>8</v>
      </c>
      <c r="F1805" s="83">
        <f t="shared" si="58"/>
        <v>66</v>
      </c>
      <c r="G1805" s="83">
        <f>VLOOKUP(A1805,'[2]Pop commune'!$A$4:$G$3833,4,FALSE)</f>
        <v>66</v>
      </c>
      <c r="H1805" s="64">
        <v>71</v>
      </c>
      <c r="I1805" s="122">
        <v>710973538</v>
      </c>
      <c r="J1805" s="65" t="s">
        <v>2601</v>
      </c>
      <c r="K1805" s="121"/>
      <c r="L1805" s="103" t="s">
        <v>660</v>
      </c>
      <c r="M1805" s="65" t="s">
        <v>661</v>
      </c>
      <c r="N1805" s="65" t="s">
        <v>662</v>
      </c>
      <c r="O1805" s="64">
        <v>710011834</v>
      </c>
      <c r="P1805" s="94" t="s">
        <v>663</v>
      </c>
      <c r="Q1805" s="90">
        <v>1</v>
      </c>
      <c r="X1805" s="65" t="s">
        <v>671</v>
      </c>
      <c r="Y1805" s="65">
        <f>SUMPRODUCT(('[2]Prog 89'!$C$5:$C$10000=A1805)*'[2]Prog 89'!$E$5:$F$10000)</f>
        <v>0</v>
      </c>
      <c r="Z1805" s="65">
        <f>SUMPRODUCT(('[2]Prog 89'!$C$5:$C$10000=A1805)*'[2]Prog 89'!$G$5:$H$10000)</f>
        <v>0</v>
      </c>
    </row>
    <row r="1806" spans="1:26" ht="12.75" customHeight="1" x14ac:dyDescent="0.25">
      <c r="A1806" s="64">
        <v>71408</v>
      </c>
      <c r="B1806" s="81">
        <f>VLOOKUP(A1806,'[2]Pop commune'!$A$4:$G$3833,7,FALSE)</f>
        <v>90</v>
      </c>
      <c r="C1806" s="82">
        <f>VLOOKUP(A1806,'[2]Pop commune'!$A$4:$H$3833,5,FALSE)</f>
        <v>63</v>
      </c>
      <c r="D1806" s="83">
        <f t="shared" si="57"/>
        <v>27</v>
      </c>
      <c r="E1806" s="83">
        <f>VLOOKUP(A1806,'[2]Pop commune'!$A$4:$G$3833,6,FALSE)</f>
        <v>27</v>
      </c>
      <c r="F1806" s="83">
        <f t="shared" si="58"/>
        <v>367</v>
      </c>
      <c r="G1806" s="83">
        <f>VLOOKUP(A1806,'[2]Pop commune'!$A$4:$G$3833,4,FALSE)</f>
        <v>367</v>
      </c>
      <c r="H1806" s="64">
        <v>71</v>
      </c>
      <c r="I1806" s="122">
        <v>710973538</v>
      </c>
      <c r="J1806" s="65" t="s">
        <v>2602</v>
      </c>
      <c r="K1806" s="121"/>
      <c r="L1806" s="103" t="s">
        <v>2587</v>
      </c>
      <c r="M1806" s="65" t="s">
        <v>661</v>
      </c>
      <c r="N1806" s="65" t="s">
        <v>662</v>
      </c>
      <c r="O1806" s="64">
        <v>710011834</v>
      </c>
      <c r="P1806" s="94" t="s">
        <v>663</v>
      </c>
      <c r="Q1806" s="90">
        <v>1</v>
      </c>
      <c r="X1806" s="65" t="s">
        <v>671</v>
      </c>
      <c r="Y1806" s="65">
        <f>SUMPRODUCT(('[2]Prog 89'!$C$5:$C$10000=A1806)*'[2]Prog 89'!$E$5:$F$10000)</f>
        <v>0</v>
      </c>
      <c r="Z1806" s="65">
        <f>SUMPRODUCT(('[2]Prog 89'!$C$5:$C$10000=A1806)*'[2]Prog 89'!$G$5:$H$10000)</f>
        <v>0</v>
      </c>
    </row>
    <row r="1807" spans="1:26" ht="12.75" customHeight="1" x14ac:dyDescent="0.25">
      <c r="A1807" s="64">
        <v>71421</v>
      </c>
      <c r="B1807" s="81">
        <f>VLOOKUP(A1807,'[2]Pop commune'!$A$4:$G$3833,7,FALSE)</f>
        <v>56.574358974358972</v>
      </c>
      <c r="C1807" s="82">
        <f>VLOOKUP(A1807,'[2]Pop commune'!$A$4:$H$3833,5,FALSE)</f>
        <v>39.4</v>
      </c>
      <c r="D1807" s="83">
        <f t="shared" si="57"/>
        <v>17.17435897435897</v>
      </c>
      <c r="E1807" s="83">
        <f>VLOOKUP(A1807,'[2]Pop commune'!$A$4:$G$3833,6,FALSE)</f>
        <v>17.17435897435897</v>
      </c>
      <c r="F1807" s="83">
        <f t="shared" si="58"/>
        <v>197</v>
      </c>
      <c r="G1807" s="83">
        <f>VLOOKUP(A1807,'[2]Pop commune'!$A$4:$G$3833,4,FALSE)</f>
        <v>197</v>
      </c>
      <c r="H1807" s="64">
        <v>71</v>
      </c>
      <c r="I1807" s="122">
        <v>710973538</v>
      </c>
      <c r="J1807" s="65" t="s">
        <v>2603</v>
      </c>
      <c r="K1807" s="121"/>
      <c r="L1807" s="103" t="s">
        <v>660</v>
      </c>
      <c r="M1807" s="65" t="s">
        <v>661</v>
      </c>
      <c r="N1807" s="65" t="s">
        <v>662</v>
      </c>
      <c r="O1807" s="64">
        <v>710011834</v>
      </c>
      <c r="P1807" s="94" t="s">
        <v>663</v>
      </c>
      <c r="Q1807" s="90">
        <v>1</v>
      </c>
      <c r="X1807" s="65" t="s">
        <v>671</v>
      </c>
      <c r="Y1807" s="65">
        <f>SUMPRODUCT(('[2]Prog 89'!$C$5:$C$10000=A1807)*'[2]Prog 89'!$E$5:$F$10000)</f>
        <v>0</v>
      </c>
      <c r="Z1807" s="65">
        <f>SUMPRODUCT(('[2]Prog 89'!$C$5:$C$10000=A1807)*'[2]Prog 89'!$G$5:$H$10000)</f>
        <v>0</v>
      </c>
    </row>
    <row r="1808" spans="1:26" ht="12.75" customHeight="1" x14ac:dyDescent="0.25">
      <c r="A1808" s="64">
        <v>71428</v>
      </c>
      <c r="B1808" s="81">
        <f>VLOOKUP(A1808,'[2]Pop commune'!$A$4:$G$3833,7,FALSE)</f>
        <v>151.36603461529108</v>
      </c>
      <c r="C1808" s="82">
        <f>VLOOKUP(A1808,'[2]Pop commune'!$A$4:$H$3833,5,FALSE)</f>
        <v>85.081561940621128</v>
      </c>
      <c r="D1808" s="83">
        <f t="shared" si="57"/>
        <v>66.284472674669942</v>
      </c>
      <c r="E1808" s="83">
        <f>VLOOKUP(A1808,'[2]Pop commune'!$A$4:$G$3833,6,FALSE)</f>
        <v>66.284472674669942</v>
      </c>
      <c r="F1808" s="83">
        <f t="shared" si="58"/>
        <v>744</v>
      </c>
      <c r="G1808" s="83">
        <f>VLOOKUP(A1808,'[2]Pop commune'!$A$4:$G$3833,4,FALSE)</f>
        <v>744</v>
      </c>
      <c r="H1808" s="64">
        <v>71</v>
      </c>
      <c r="I1808" s="122">
        <v>710973538</v>
      </c>
      <c r="J1808" s="65" t="s">
        <v>2604</v>
      </c>
      <c r="K1808" s="121"/>
      <c r="L1808" s="103" t="s">
        <v>2587</v>
      </c>
      <c r="M1808" s="65" t="s">
        <v>661</v>
      </c>
      <c r="N1808" s="65" t="s">
        <v>662</v>
      </c>
      <c r="O1808" s="64">
        <v>710011834</v>
      </c>
      <c r="P1808" s="94" t="s">
        <v>663</v>
      </c>
      <c r="Q1808" s="90">
        <v>1</v>
      </c>
      <c r="X1808" s="65" t="s">
        <v>671</v>
      </c>
      <c r="Y1808" s="65">
        <f>SUMPRODUCT(('[2]Prog 89'!$C$5:$C$10000=A1808)*'[2]Prog 89'!$E$5:$F$10000)</f>
        <v>0</v>
      </c>
      <c r="Z1808" s="65">
        <f>SUMPRODUCT(('[2]Prog 89'!$C$5:$C$10000=A1808)*'[2]Prog 89'!$G$5:$H$10000)</f>
        <v>0</v>
      </c>
    </row>
    <row r="1809" spans="1:26" ht="12.75" customHeight="1" x14ac:dyDescent="0.25">
      <c r="A1809" s="64">
        <v>71437</v>
      </c>
      <c r="B1809" s="81">
        <f>VLOOKUP(A1809,'[2]Pop commune'!$A$4:$G$3833,7,FALSE)</f>
        <v>109.2648700778679</v>
      </c>
      <c r="C1809" s="82">
        <f>VLOOKUP(A1809,'[2]Pop commune'!$A$4:$H$3833,5,FALSE)</f>
        <v>72.458986477726626</v>
      </c>
      <c r="D1809" s="83">
        <f t="shared" si="57"/>
        <v>36.805883600141279</v>
      </c>
      <c r="E1809" s="83">
        <f>VLOOKUP(A1809,'[2]Pop commune'!$A$4:$G$3833,6,FALSE)</f>
        <v>36.805883600141279</v>
      </c>
      <c r="F1809" s="83">
        <f t="shared" si="58"/>
        <v>342.99999999999943</v>
      </c>
      <c r="G1809" s="83">
        <f>VLOOKUP(A1809,'[2]Pop commune'!$A$4:$G$3833,4,FALSE)</f>
        <v>342.99999999999943</v>
      </c>
      <c r="H1809" s="64">
        <v>71</v>
      </c>
      <c r="I1809" s="122">
        <v>710973538</v>
      </c>
      <c r="J1809" s="65" t="s">
        <v>2605</v>
      </c>
      <c r="K1809" s="121"/>
      <c r="L1809" s="103" t="s">
        <v>660</v>
      </c>
      <c r="M1809" s="65" t="s">
        <v>661</v>
      </c>
      <c r="N1809" s="65" t="s">
        <v>662</v>
      </c>
      <c r="O1809" s="64">
        <v>710011834</v>
      </c>
      <c r="P1809" s="94" t="s">
        <v>663</v>
      </c>
      <c r="Q1809" s="90">
        <v>1</v>
      </c>
      <c r="X1809" s="65" t="s">
        <v>671</v>
      </c>
      <c r="Y1809" s="65">
        <f>SUMPRODUCT(('[2]Prog 89'!$C$5:$C$10000=A1809)*'[2]Prog 89'!$E$5:$F$10000)</f>
        <v>0</v>
      </c>
      <c r="Z1809" s="65">
        <f>SUMPRODUCT(('[2]Prog 89'!$C$5:$C$10000=A1809)*'[2]Prog 89'!$G$5:$H$10000)</f>
        <v>0</v>
      </c>
    </row>
    <row r="1810" spans="1:26" ht="12.75" customHeight="1" x14ac:dyDescent="0.25">
      <c r="A1810" s="64">
        <v>71451</v>
      </c>
      <c r="B1810" s="81">
        <f>VLOOKUP(A1810,'[2]Pop commune'!$A$4:$G$3833,7,FALSE)</f>
        <v>22</v>
      </c>
      <c r="C1810" s="82">
        <f>VLOOKUP(A1810,'[2]Pop commune'!$A$4:$H$3833,5,FALSE)</f>
        <v>13</v>
      </c>
      <c r="D1810" s="83">
        <f t="shared" si="57"/>
        <v>9</v>
      </c>
      <c r="E1810" s="83">
        <f>VLOOKUP(A1810,'[2]Pop commune'!$A$4:$G$3833,6,FALSE)</f>
        <v>9</v>
      </c>
      <c r="F1810" s="83">
        <f t="shared" si="58"/>
        <v>88</v>
      </c>
      <c r="G1810" s="83">
        <f>VLOOKUP(A1810,'[2]Pop commune'!$A$4:$G$3833,4,FALSE)</f>
        <v>88</v>
      </c>
      <c r="H1810" s="64">
        <v>71</v>
      </c>
      <c r="I1810" s="122">
        <v>710973538</v>
      </c>
      <c r="J1810" s="65" t="s">
        <v>2606</v>
      </c>
      <c r="K1810" s="121"/>
      <c r="L1810" s="103" t="s">
        <v>2587</v>
      </c>
      <c r="M1810" s="65" t="s">
        <v>661</v>
      </c>
      <c r="N1810" s="65" t="s">
        <v>662</v>
      </c>
      <c r="O1810" s="64">
        <v>710011834</v>
      </c>
      <c r="P1810" s="94" t="s">
        <v>663</v>
      </c>
      <c r="Q1810" s="90">
        <v>1</v>
      </c>
      <c r="X1810" s="65" t="s">
        <v>671</v>
      </c>
      <c r="Y1810" s="65">
        <f>SUMPRODUCT(('[2]Prog 89'!$C$5:$C$10000=A1810)*'[2]Prog 89'!$E$5:$F$10000)</f>
        <v>0</v>
      </c>
      <c r="Z1810" s="65">
        <f>SUMPRODUCT(('[2]Prog 89'!$C$5:$C$10000=A1810)*'[2]Prog 89'!$G$5:$H$10000)</f>
        <v>0</v>
      </c>
    </row>
    <row r="1811" spans="1:26" ht="12.75" customHeight="1" x14ac:dyDescent="0.25">
      <c r="A1811" s="64">
        <v>71463</v>
      </c>
      <c r="B1811" s="81">
        <f>VLOOKUP(A1811,'[2]Pop commune'!$A$4:$G$3833,7,FALSE)</f>
        <v>211.07238493948944</v>
      </c>
      <c r="C1811" s="82">
        <f>VLOOKUP(A1811,'[2]Pop commune'!$A$4:$H$3833,5,FALSE)</f>
        <v>114.3937581653929</v>
      </c>
      <c r="D1811" s="83">
        <f t="shared" si="57"/>
        <v>96.678626774096543</v>
      </c>
      <c r="E1811" s="83">
        <f>VLOOKUP(A1811,'[2]Pop commune'!$A$4:$G$3833,6,FALSE)</f>
        <v>96.678626774096543</v>
      </c>
      <c r="F1811" s="83">
        <f t="shared" si="58"/>
        <v>584</v>
      </c>
      <c r="G1811" s="83">
        <f>VLOOKUP(A1811,'[2]Pop commune'!$A$4:$G$3833,4,FALSE)</f>
        <v>584</v>
      </c>
      <c r="H1811" s="64">
        <v>71</v>
      </c>
      <c r="I1811" s="122">
        <v>710973538</v>
      </c>
      <c r="J1811" s="65" t="s">
        <v>2607</v>
      </c>
      <c r="K1811" s="121"/>
      <c r="L1811" s="103" t="s">
        <v>2587</v>
      </c>
      <c r="M1811" s="65" t="s">
        <v>661</v>
      </c>
      <c r="N1811" s="65" t="s">
        <v>662</v>
      </c>
      <c r="O1811" s="64">
        <v>710011834</v>
      </c>
      <c r="P1811" s="94" t="s">
        <v>663</v>
      </c>
      <c r="Q1811" s="90">
        <v>1</v>
      </c>
      <c r="X1811" s="65" t="s">
        <v>671</v>
      </c>
      <c r="Y1811" s="65">
        <f>SUMPRODUCT(('[2]Prog 89'!$C$5:$C$10000=A1811)*'[2]Prog 89'!$E$5:$F$10000)</f>
        <v>0</v>
      </c>
      <c r="Z1811" s="65">
        <f>SUMPRODUCT(('[2]Prog 89'!$C$5:$C$10000=A1811)*'[2]Prog 89'!$G$5:$H$10000)</f>
        <v>0</v>
      </c>
    </row>
    <row r="1812" spans="1:26" ht="12.75" customHeight="1" x14ac:dyDescent="0.25">
      <c r="A1812" s="64">
        <v>71473</v>
      </c>
      <c r="B1812" s="81">
        <f>VLOOKUP(A1812,'[2]Pop commune'!$A$4:$G$3833,7,FALSE)</f>
        <v>69.217877094972067</v>
      </c>
      <c r="C1812" s="82">
        <f>VLOOKUP(A1812,'[2]Pop commune'!$A$4:$H$3833,5,FALSE)</f>
        <v>37.575418994413411</v>
      </c>
      <c r="D1812" s="83">
        <f t="shared" si="57"/>
        <v>31.642458100558656</v>
      </c>
      <c r="E1812" s="83">
        <f>VLOOKUP(A1812,'[2]Pop commune'!$A$4:$G$3833,6,FALSE)</f>
        <v>31.642458100558656</v>
      </c>
      <c r="F1812" s="83">
        <f t="shared" si="58"/>
        <v>177</v>
      </c>
      <c r="G1812" s="83">
        <f>VLOOKUP(A1812,'[2]Pop commune'!$A$4:$G$3833,4,FALSE)</f>
        <v>177</v>
      </c>
      <c r="H1812" s="64">
        <v>71</v>
      </c>
      <c r="I1812" s="122">
        <v>710973538</v>
      </c>
      <c r="J1812" s="65" t="s">
        <v>2608</v>
      </c>
      <c r="K1812" s="121"/>
      <c r="L1812" s="103" t="s">
        <v>660</v>
      </c>
      <c r="M1812" s="65" t="s">
        <v>661</v>
      </c>
      <c r="N1812" s="65" t="s">
        <v>662</v>
      </c>
      <c r="O1812" s="64">
        <v>710011834</v>
      </c>
      <c r="P1812" s="94" t="s">
        <v>663</v>
      </c>
      <c r="Q1812" s="90">
        <v>1</v>
      </c>
      <c r="X1812" s="65" t="s">
        <v>671</v>
      </c>
      <c r="Y1812" s="65">
        <f>SUMPRODUCT(('[2]Prog 89'!$C$5:$C$10000=A1812)*'[2]Prog 89'!$E$5:$F$10000)</f>
        <v>0</v>
      </c>
      <c r="Z1812" s="65">
        <f>SUMPRODUCT(('[2]Prog 89'!$C$5:$C$10000=A1812)*'[2]Prog 89'!$G$5:$H$10000)</f>
        <v>0</v>
      </c>
    </row>
    <row r="1813" spans="1:26" ht="12.75" customHeight="1" x14ac:dyDescent="0.25">
      <c r="A1813" s="64">
        <v>71483</v>
      </c>
      <c r="B1813" s="81">
        <f>VLOOKUP(A1813,'[2]Pop commune'!$A$4:$G$3833,7,FALSE)</f>
        <v>113.63800904977379</v>
      </c>
      <c r="C1813" s="82">
        <f>VLOOKUP(A1813,'[2]Pop commune'!$A$4:$H$3833,5,FALSE)</f>
        <v>73.472850678733053</v>
      </c>
      <c r="D1813" s="83">
        <f t="shared" si="57"/>
        <v>40.165158371040732</v>
      </c>
      <c r="E1813" s="83">
        <f>VLOOKUP(A1813,'[2]Pop commune'!$A$4:$G$3833,6,FALSE)</f>
        <v>40.165158371040732</v>
      </c>
      <c r="F1813" s="83">
        <f t="shared" si="58"/>
        <v>433</v>
      </c>
      <c r="G1813" s="83">
        <f>VLOOKUP(A1813,'[2]Pop commune'!$A$4:$G$3833,4,FALSE)</f>
        <v>433</v>
      </c>
      <c r="H1813" s="64">
        <v>71</v>
      </c>
      <c r="I1813" s="122">
        <v>710973538</v>
      </c>
      <c r="J1813" s="65" t="s">
        <v>2609</v>
      </c>
      <c r="K1813" s="121"/>
      <c r="L1813" s="103" t="s">
        <v>660</v>
      </c>
      <c r="M1813" s="65" t="s">
        <v>661</v>
      </c>
      <c r="N1813" s="65" t="s">
        <v>662</v>
      </c>
      <c r="O1813" s="64">
        <v>710011834</v>
      </c>
      <c r="P1813" s="94" t="s">
        <v>663</v>
      </c>
      <c r="Q1813" s="90">
        <v>1</v>
      </c>
      <c r="X1813" s="65" t="s">
        <v>671</v>
      </c>
      <c r="Y1813" s="65">
        <f>SUMPRODUCT(('[2]Prog 89'!$C$5:$C$10000=A1813)*'[2]Prog 89'!$E$5:$F$10000)</f>
        <v>0</v>
      </c>
      <c r="Z1813" s="65">
        <f>SUMPRODUCT(('[2]Prog 89'!$C$5:$C$10000=A1813)*'[2]Prog 89'!$G$5:$H$10000)</f>
        <v>0</v>
      </c>
    </row>
    <row r="1814" spans="1:26" ht="12.75" customHeight="1" x14ac:dyDescent="0.25">
      <c r="A1814" s="64">
        <v>71533</v>
      </c>
      <c r="B1814" s="81">
        <f>VLOOKUP(A1814,'[2]Pop commune'!$A$4:$G$3833,7,FALSE)</f>
        <v>136.03690685413005</v>
      </c>
      <c r="C1814" s="82">
        <f>VLOOKUP(A1814,'[2]Pop commune'!$A$4:$H$3833,5,FALSE)</f>
        <v>74.472759226713521</v>
      </c>
      <c r="D1814" s="83">
        <f t="shared" si="57"/>
        <v>61.564147627416517</v>
      </c>
      <c r="E1814" s="83">
        <f>VLOOKUP(A1814,'[2]Pop commune'!$A$4:$G$3833,6,FALSE)</f>
        <v>61.564147627416517</v>
      </c>
      <c r="F1814" s="83">
        <f t="shared" si="58"/>
        <v>565</v>
      </c>
      <c r="G1814" s="83">
        <f>VLOOKUP(A1814,'[2]Pop commune'!$A$4:$G$3833,4,FALSE)</f>
        <v>565</v>
      </c>
      <c r="H1814" s="64">
        <v>71</v>
      </c>
      <c r="I1814" s="122">
        <v>710973538</v>
      </c>
      <c r="J1814" s="65" t="s">
        <v>2610</v>
      </c>
      <c r="K1814" s="121"/>
      <c r="L1814" s="73" t="s">
        <v>2587</v>
      </c>
      <c r="M1814" s="65" t="s">
        <v>661</v>
      </c>
      <c r="N1814" s="65" t="s">
        <v>662</v>
      </c>
      <c r="O1814" s="64">
        <v>710011834</v>
      </c>
      <c r="P1814" s="94" t="s">
        <v>663</v>
      </c>
      <c r="Q1814" s="90">
        <v>1</v>
      </c>
      <c r="X1814" s="65" t="s">
        <v>671</v>
      </c>
      <c r="Y1814" s="65">
        <f>SUMPRODUCT(('[2]Prog 89'!$C$5:$C$10000=A1814)*'[2]Prog 89'!$E$5:$F$10000)</f>
        <v>0</v>
      </c>
      <c r="Z1814" s="65">
        <f>SUMPRODUCT(('[2]Prog 89'!$C$5:$C$10000=A1814)*'[2]Prog 89'!$G$5:$H$10000)</f>
        <v>0</v>
      </c>
    </row>
    <row r="1815" spans="1:26" ht="12.75" customHeight="1" x14ac:dyDescent="0.25">
      <c r="A1815" s="64">
        <v>71553</v>
      </c>
      <c r="B1815" s="81">
        <f>VLOOKUP(A1815,'[2]Pop commune'!$A$4:$G$3833,7,FALSE)</f>
        <v>85.59375</v>
      </c>
      <c r="C1815" s="82">
        <f>VLOOKUP(A1815,'[2]Pop commune'!$A$4:$H$3833,5,FALSE)</f>
        <v>55.44140625</v>
      </c>
      <c r="D1815" s="83">
        <f t="shared" si="57"/>
        <v>30.15234375</v>
      </c>
      <c r="E1815" s="83">
        <f>VLOOKUP(A1815,'[2]Pop commune'!$A$4:$G$3833,6,FALSE)</f>
        <v>30.15234375</v>
      </c>
      <c r="F1815" s="83">
        <f t="shared" si="58"/>
        <v>249</v>
      </c>
      <c r="G1815" s="83">
        <f>VLOOKUP(A1815,'[2]Pop commune'!$A$4:$G$3833,4,FALSE)</f>
        <v>249</v>
      </c>
      <c r="H1815" s="64">
        <v>71</v>
      </c>
      <c r="I1815" s="122">
        <v>710973538</v>
      </c>
      <c r="J1815" s="65" t="s">
        <v>2611</v>
      </c>
      <c r="K1815" s="121"/>
      <c r="L1815" s="73" t="s">
        <v>660</v>
      </c>
      <c r="M1815" s="65" t="s">
        <v>661</v>
      </c>
      <c r="N1815" s="65" t="s">
        <v>662</v>
      </c>
      <c r="O1815" s="64">
        <v>710011834</v>
      </c>
      <c r="P1815" s="94" t="s">
        <v>663</v>
      </c>
      <c r="Q1815" s="90">
        <v>1</v>
      </c>
      <c r="X1815" s="65" t="s">
        <v>671</v>
      </c>
      <c r="Y1815" s="65">
        <f>SUMPRODUCT(('[2]Prog 89'!$C$5:$C$10000=A1815)*'[2]Prog 89'!$E$5:$F$10000)</f>
        <v>0</v>
      </c>
      <c r="Z1815" s="65">
        <f>SUMPRODUCT(('[2]Prog 89'!$C$5:$C$10000=A1815)*'[2]Prog 89'!$G$5:$H$10000)</f>
        <v>0</v>
      </c>
    </row>
    <row r="1816" spans="1:26" ht="12.75" customHeight="1" x14ac:dyDescent="0.25">
      <c r="A1816" s="64">
        <v>71559</v>
      </c>
      <c r="B1816" s="81">
        <f>VLOOKUP(A1816,'[2]Pop commune'!$A$4:$G$3833,7,FALSE)</f>
        <v>225.84183673469374</v>
      </c>
      <c r="C1816" s="82">
        <f>VLOOKUP(A1816,'[2]Pop commune'!$A$4:$H$3833,5,FALSE)</f>
        <v>137.29591836734687</v>
      </c>
      <c r="D1816" s="83">
        <f t="shared" si="57"/>
        <v>88.545918367346886</v>
      </c>
      <c r="E1816" s="83">
        <f>VLOOKUP(A1816,'[2]Pop commune'!$A$4:$G$3833,6,FALSE)</f>
        <v>88.545918367346886</v>
      </c>
      <c r="F1816" s="83">
        <f t="shared" si="58"/>
        <v>585</v>
      </c>
      <c r="G1816" s="83">
        <f>VLOOKUP(A1816,'[2]Pop commune'!$A$4:$G$3833,4,FALSE)</f>
        <v>585</v>
      </c>
      <c r="H1816" s="64">
        <v>71</v>
      </c>
      <c r="I1816" s="122">
        <v>710973538</v>
      </c>
      <c r="J1816" s="65" t="s">
        <v>2612</v>
      </c>
      <c r="K1816" s="121"/>
      <c r="L1816" s="73" t="s">
        <v>660</v>
      </c>
      <c r="M1816" s="65" t="s">
        <v>661</v>
      </c>
      <c r="N1816" s="65" t="s">
        <v>662</v>
      </c>
      <c r="O1816" s="64">
        <v>710011834</v>
      </c>
      <c r="P1816" s="94" t="s">
        <v>663</v>
      </c>
      <c r="Q1816" s="90">
        <v>1</v>
      </c>
      <c r="X1816" s="65" t="s">
        <v>671</v>
      </c>
      <c r="Y1816" s="65">
        <f>SUMPRODUCT(('[2]Prog 89'!$C$5:$C$10000=A1816)*'[2]Prog 89'!$E$5:$F$10000)</f>
        <v>0</v>
      </c>
      <c r="Z1816" s="65">
        <f>SUMPRODUCT(('[2]Prog 89'!$C$5:$C$10000=A1816)*'[2]Prog 89'!$G$5:$H$10000)</f>
        <v>0</v>
      </c>
    </row>
    <row r="1817" spans="1:26" ht="12.75" customHeight="1" x14ac:dyDescent="0.25">
      <c r="A1817" s="64">
        <v>71561</v>
      </c>
      <c r="B1817" s="81">
        <f>VLOOKUP(A1817,'[2]Pop commune'!$A$4:$G$3833,7,FALSE)</f>
        <v>95</v>
      </c>
      <c r="C1817" s="82">
        <f>VLOOKUP(A1817,'[2]Pop commune'!$A$4:$H$3833,5,FALSE)</f>
        <v>53</v>
      </c>
      <c r="D1817" s="83">
        <f t="shared" si="57"/>
        <v>42</v>
      </c>
      <c r="E1817" s="83">
        <f>VLOOKUP(A1817,'[2]Pop commune'!$A$4:$G$3833,6,FALSE)</f>
        <v>42</v>
      </c>
      <c r="F1817" s="83">
        <f t="shared" si="58"/>
        <v>234</v>
      </c>
      <c r="G1817" s="83">
        <f>VLOOKUP(A1817,'[2]Pop commune'!$A$4:$G$3833,4,FALSE)</f>
        <v>234</v>
      </c>
      <c r="H1817" s="64">
        <v>71</v>
      </c>
      <c r="I1817" s="122">
        <v>710973538</v>
      </c>
      <c r="J1817" s="65" t="s">
        <v>2613</v>
      </c>
      <c r="K1817" s="121"/>
      <c r="L1817" s="73" t="s">
        <v>660</v>
      </c>
      <c r="M1817" s="65" t="s">
        <v>661</v>
      </c>
      <c r="N1817" s="65" t="s">
        <v>662</v>
      </c>
      <c r="O1817" s="64">
        <v>710011834</v>
      </c>
      <c r="P1817" s="94" t="s">
        <v>663</v>
      </c>
      <c r="Q1817" s="90">
        <v>1</v>
      </c>
      <c r="X1817" s="65" t="s">
        <v>671</v>
      </c>
      <c r="Y1817" s="65">
        <f>SUMPRODUCT(('[2]Prog 89'!$C$5:$C$10000=A1817)*'[2]Prog 89'!$E$5:$F$10000)</f>
        <v>0</v>
      </c>
      <c r="Z1817" s="65">
        <f>SUMPRODUCT(('[2]Prog 89'!$C$5:$C$10000=A1817)*'[2]Prog 89'!$G$5:$H$10000)</f>
        <v>0</v>
      </c>
    </row>
    <row r="1818" spans="1:26" ht="12.75" customHeight="1" x14ac:dyDescent="0.25">
      <c r="A1818" s="64">
        <v>89007</v>
      </c>
      <c r="B1818" s="81">
        <f>VLOOKUP(A1818,'[2]Pop commune'!$A$4:$G$3833,7,FALSE)</f>
        <v>152.7586206896554</v>
      </c>
      <c r="C1818" s="82">
        <f>VLOOKUP(A1818,'[2]Pop commune'!$A$4:$H$3833,5,FALSE)</f>
        <v>88.381773399014904</v>
      </c>
      <c r="D1818" s="83">
        <f t="shared" si="57"/>
        <v>64.376847290640484</v>
      </c>
      <c r="E1818" s="83">
        <f>VLOOKUP(A1818,'[2]Pop commune'!$A$4:$G$3833,6,FALSE)</f>
        <v>64.376847290640484</v>
      </c>
      <c r="F1818" s="83">
        <f t="shared" si="58"/>
        <v>443.00000000000068</v>
      </c>
      <c r="G1818" s="83">
        <f>VLOOKUP(A1818,'[2]Pop commune'!$A$4:$G$3833,4,FALSE)</f>
        <v>443.00000000000068</v>
      </c>
      <c r="H1818" s="64">
        <v>89</v>
      </c>
      <c r="I1818" s="122">
        <v>890006653</v>
      </c>
      <c r="J1818" s="65" t="s">
        <v>2614</v>
      </c>
      <c r="K1818" s="121" t="s">
        <v>4857</v>
      </c>
      <c r="L1818" s="103" t="s">
        <v>2615</v>
      </c>
      <c r="M1818" s="101" t="s">
        <v>224</v>
      </c>
      <c r="N1818" s="65" t="s">
        <v>662</v>
      </c>
      <c r="O1818" s="64">
        <v>890000532</v>
      </c>
      <c r="P1818" s="94" t="s">
        <v>2616</v>
      </c>
      <c r="Q1818" s="90">
        <v>1</v>
      </c>
      <c r="R1818" s="65">
        <v>25</v>
      </c>
      <c r="S1818" s="65">
        <v>25</v>
      </c>
      <c r="T1818" s="65">
        <v>3</v>
      </c>
      <c r="U1818" s="65">
        <v>3</v>
      </c>
      <c r="X1818" s="65" t="s">
        <v>671</v>
      </c>
      <c r="Y1818" s="65">
        <f>SUMPRODUCT(('[2]Prog 89'!$C$5:$C$10000=A1818)*'[2]Prog 89'!$E$5:$F$10000)</f>
        <v>0</v>
      </c>
      <c r="Z1818" s="65">
        <f>SUMPRODUCT(('[2]Prog 89'!$C$5:$C$10000=A1818)*'[2]Prog 89'!$G$5:$H$10000)</f>
        <v>5</v>
      </c>
    </row>
    <row r="1819" spans="1:26" ht="12.75" customHeight="1" x14ac:dyDescent="0.25">
      <c r="A1819" s="64">
        <v>89020</v>
      </c>
      <c r="B1819" s="81">
        <f>VLOOKUP(A1819,'[2]Pop commune'!$A$4:$G$3833,7,FALSE)</f>
        <v>68.13333333333324</v>
      </c>
      <c r="C1819" s="82">
        <f>VLOOKUP(A1819,'[2]Pop commune'!$A$4:$H$3833,5,FALSE)</f>
        <v>42.17777777777772</v>
      </c>
      <c r="D1819" s="83">
        <f t="shared" si="57"/>
        <v>25.95555555555552</v>
      </c>
      <c r="E1819" s="83">
        <f>VLOOKUP(A1819,'[2]Pop commune'!$A$4:$G$3833,6,FALSE)</f>
        <v>25.95555555555552</v>
      </c>
      <c r="F1819" s="83">
        <f t="shared" si="58"/>
        <v>146</v>
      </c>
      <c r="G1819" s="83">
        <f>VLOOKUP(A1819,'[2]Pop commune'!$A$4:$G$3833,4,FALSE)</f>
        <v>146</v>
      </c>
      <c r="H1819" s="64">
        <v>89</v>
      </c>
      <c r="I1819" s="122">
        <v>890006653</v>
      </c>
      <c r="J1819" s="65" t="s">
        <v>2617</v>
      </c>
      <c r="K1819" s="121"/>
      <c r="L1819" s="103" t="s">
        <v>2023</v>
      </c>
      <c r="M1819" s="101" t="s">
        <v>224</v>
      </c>
      <c r="N1819" s="65" t="s">
        <v>662</v>
      </c>
      <c r="O1819" s="64">
        <v>890000532</v>
      </c>
      <c r="P1819" s="94" t="s">
        <v>2616</v>
      </c>
      <c r="Q1819" s="90">
        <v>1</v>
      </c>
      <c r="X1819" s="65" t="s">
        <v>671</v>
      </c>
      <c r="Y1819" s="65">
        <f>SUMPRODUCT(('[2]Prog 89'!$C$5:$C$10000=A1819)*'[2]Prog 89'!$E$5:$F$10000)</f>
        <v>0</v>
      </c>
      <c r="Z1819" s="65">
        <f>SUMPRODUCT(('[2]Prog 89'!$C$5:$C$10000=A1819)*'[2]Prog 89'!$G$5:$H$10000)</f>
        <v>3</v>
      </c>
    </row>
    <row r="1820" spans="1:26" ht="12.75" customHeight="1" x14ac:dyDescent="0.25">
      <c r="A1820" s="64">
        <v>89057</v>
      </c>
      <c r="B1820" s="81">
        <f>VLOOKUP(A1820,'[2]Pop commune'!$A$4:$G$3833,7,FALSE)</f>
        <v>106.68831168831206</v>
      </c>
      <c r="C1820" s="82">
        <f>VLOOKUP(A1820,'[2]Pop commune'!$A$4:$H$3833,5,FALSE)</f>
        <v>70.454545454545695</v>
      </c>
      <c r="D1820" s="83">
        <f t="shared" si="57"/>
        <v>36.23376623376636</v>
      </c>
      <c r="E1820" s="83">
        <f>VLOOKUP(A1820,'[2]Pop commune'!$A$4:$G$3833,6,FALSE)</f>
        <v>36.23376623376636</v>
      </c>
      <c r="F1820" s="83">
        <f t="shared" si="58"/>
        <v>310.00000000000108</v>
      </c>
      <c r="G1820" s="83">
        <f>VLOOKUP(A1820,'[2]Pop commune'!$A$4:$G$3833,4,FALSE)</f>
        <v>310.00000000000108</v>
      </c>
      <c r="H1820" s="64">
        <v>89</v>
      </c>
      <c r="I1820" s="122">
        <v>890006653</v>
      </c>
      <c r="J1820" s="65" t="s">
        <v>2618</v>
      </c>
      <c r="K1820" s="121"/>
      <c r="L1820" s="103" t="s">
        <v>2023</v>
      </c>
      <c r="M1820" s="101" t="s">
        <v>224</v>
      </c>
      <c r="N1820" s="65" t="s">
        <v>662</v>
      </c>
      <c r="O1820" s="64">
        <v>890000532</v>
      </c>
      <c r="P1820" s="94" t="s">
        <v>2616</v>
      </c>
      <c r="Q1820" s="90">
        <v>1</v>
      </c>
      <c r="X1820" s="65" t="s">
        <v>671</v>
      </c>
      <c r="Y1820" s="65">
        <f>SUMPRODUCT(('[2]Prog 89'!$C$5:$C$10000=A1820)*'[2]Prog 89'!$E$5:$F$10000)</f>
        <v>1</v>
      </c>
      <c r="Z1820" s="65">
        <f>SUMPRODUCT(('[2]Prog 89'!$C$5:$C$10000=A1820)*'[2]Prog 89'!$G$5:$H$10000)</f>
        <v>4</v>
      </c>
    </row>
    <row r="1821" spans="1:26" ht="12.75" customHeight="1" x14ac:dyDescent="0.25">
      <c r="A1821" s="64">
        <v>89071</v>
      </c>
      <c r="B1821" s="81">
        <f>VLOOKUP(A1821,'[2]Pop commune'!$A$4:$G$3833,7,FALSE)</f>
        <v>38.233333333333206</v>
      </c>
      <c r="C1821" s="82">
        <f>VLOOKUP(A1821,'[2]Pop commune'!$A$4:$H$3833,5,FALSE)</f>
        <v>20.6666666666666</v>
      </c>
      <c r="D1821" s="83">
        <f t="shared" si="57"/>
        <v>17.56666666666661</v>
      </c>
      <c r="E1821" s="83">
        <f>VLOOKUP(A1821,'[2]Pop commune'!$A$4:$G$3833,6,FALSE)</f>
        <v>17.56666666666661</v>
      </c>
      <c r="F1821" s="83">
        <f t="shared" si="58"/>
        <v>92.999999999999702</v>
      </c>
      <c r="G1821" s="83">
        <f>VLOOKUP(A1821,'[2]Pop commune'!$A$4:$G$3833,4,FALSE)</f>
        <v>92.999999999999702</v>
      </c>
      <c r="H1821" s="64">
        <v>89</v>
      </c>
      <c r="I1821" s="122">
        <v>890006653</v>
      </c>
      <c r="J1821" s="65" t="s">
        <v>2619</v>
      </c>
      <c r="K1821" s="121"/>
      <c r="L1821" s="103" t="s">
        <v>2023</v>
      </c>
      <c r="M1821" s="101" t="s">
        <v>224</v>
      </c>
      <c r="N1821" s="65" t="s">
        <v>662</v>
      </c>
      <c r="O1821" s="64">
        <v>890000532</v>
      </c>
      <c r="P1821" s="94" t="s">
        <v>2616</v>
      </c>
      <c r="Q1821" s="90">
        <v>1</v>
      </c>
      <c r="X1821" s="65" t="s">
        <v>671</v>
      </c>
      <c r="Y1821" s="65">
        <f>SUMPRODUCT(('[2]Prog 89'!$C$5:$C$10000=A1821)*'[2]Prog 89'!$E$5:$F$10000)</f>
        <v>1</v>
      </c>
      <c r="Z1821" s="65">
        <f>SUMPRODUCT(('[2]Prog 89'!$C$5:$C$10000=A1821)*'[2]Prog 89'!$G$5:$H$10000)</f>
        <v>1</v>
      </c>
    </row>
    <row r="1822" spans="1:26" ht="12.75" customHeight="1" x14ac:dyDescent="0.25">
      <c r="A1822" s="64">
        <v>89091</v>
      </c>
      <c r="B1822" s="81">
        <f>VLOOKUP(A1822,'[2]Pop commune'!$A$4:$G$3833,7,FALSE)</f>
        <v>292.40665112819113</v>
      </c>
      <c r="C1822" s="82">
        <f>VLOOKUP(A1822,'[2]Pop commune'!$A$4:$H$3833,5,FALSE)</f>
        <v>147.46246111380518</v>
      </c>
      <c r="D1822" s="83">
        <f t="shared" si="57"/>
        <v>144.94419001438592</v>
      </c>
      <c r="E1822" s="83">
        <f>VLOOKUP(A1822,'[2]Pop commune'!$A$4:$G$3833,6,FALSE)</f>
        <v>144.94419001438592</v>
      </c>
      <c r="F1822" s="83">
        <f t="shared" si="58"/>
        <v>647.00000000000284</v>
      </c>
      <c r="G1822" s="83">
        <f>VLOOKUP(A1822,'[2]Pop commune'!$A$4:$G$3833,4,FALSE)</f>
        <v>647.00000000000284</v>
      </c>
      <c r="H1822" s="64">
        <v>89</v>
      </c>
      <c r="I1822" s="122">
        <v>890006653</v>
      </c>
      <c r="J1822" s="65" t="s">
        <v>2620</v>
      </c>
      <c r="K1822" s="121"/>
      <c r="L1822" s="103" t="s">
        <v>2023</v>
      </c>
      <c r="M1822" s="101" t="s">
        <v>224</v>
      </c>
      <c r="N1822" s="65" t="s">
        <v>662</v>
      </c>
      <c r="O1822" s="64">
        <v>890000532</v>
      </c>
      <c r="P1822" s="94" t="s">
        <v>2616</v>
      </c>
      <c r="Q1822" s="90">
        <v>1</v>
      </c>
      <c r="X1822" s="65" t="s">
        <v>671</v>
      </c>
      <c r="Y1822" s="65">
        <f>SUMPRODUCT(('[2]Prog 89'!$C$5:$C$10000=A1822)*'[2]Prog 89'!$E$5:$F$10000)</f>
        <v>1</v>
      </c>
      <c r="Z1822" s="65">
        <f>SUMPRODUCT(('[2]Prog 89'!$C$5:$C$10000=A1822)*'[2]Prog 89'!$G$5:$H$10000)</f>
        <v>11</v>
      </c>
    </row>
    <row r="1823" spans="1:26" ht="12.75" customHeight="1" x14ac:dyDescent="0.25">
      <c r="A1823" s="64">
        <v>89119</v>
      </c>
      <c r="B1823" s="81">
        <f>VLOOKUP(A1823,'[2]Pop commune'!$A$4:$G$3833,7,FALSE)</f>
        <v>241.96021566724704</v>
      </c>
      <c r="C1823" s="82">
        <f>VLOOKUP(A1823,'[2]Pop commune'!$A$4:$H$3833,5,FALSE)</f>
        <v>120.60611563813896</v>
      </c>
      <c r="D1823" s="83">
        <f t="shared" si="57"/>
        <v>121.35410002910807</v>
      </c>
      <c r="E1823" s="83">
        <f>VLOOKUP(A1823,'[2]Pop commune'!$A$4:$G$3833,6,FALSE)</f>
        <v>121.35410002910807</v>
      </c>
      <c r="F1823" s="83">
        <f t="shared" si="58"/>
        <v>561</v>
      </c>
      <c r="G1823" s="83">
        <f>VLOOKUP(A1823,'[2]Pop commune'!$A$4:$G$3833,4,FALSE)</f>
        <v>561</v>
      </c>
      <c r="H1823" s="64">
        <v>89</v>
      </c>
      <c r="I1823" s="122">
        <v>890006653</v>
      </c>
      <c r="J1823" s="65" t="s">
        <v>2621</v>
      </c>
      <c r="K1823" s="121"/>
      <c r="L1823" s="103" t="s">
        <v>2615</v>
      </c>
      <c r="M1823" s="101" t="s">
        <v>224</v>
      </c>
      <c r="N1823" s="65" t="s">
        <v>662</v>
      </c>
      <c r="O1823" s="64">
        <v>890000532</v>
      </c>
      <c r="P1823" s="94" t="s">
        <v>2616</v>
      </c>
      <c r="Q1823" s="90">
        <v>1</v>
      </c>
      <c r="X1823" s="65" t="s">
        <v>671</v>
      </c>
      <c r="Y1823" s="65">
        <f>SUMPRODUCT(('[2]Prog 89'!$C$5:$C$10000=A1823)*'[2]Prog 89'!$E$5:$F$10000)</f>
        <v>0</v>
      </c>
      <c r="Z1823" s="65">
        <f>SUMPRODUCT(('[2]Prog 89'!$C$5:$C$10000=A1823)*'[2]Prog 89'!$G$5:$H$10000)</f>
        <v>7</v>
      </c>
    </row>
    <row r="1824" spans="1:26" ht="12.75" customHeight="1" x14ac:dyDescent="0.25">
      <c r="A1824" s="64">
        <v>89125</v>
      </c>
      <c r="B1824" s="81">
        <f>VLOOKUP(A1824,'[2]Pop commune'!$A$4:$G$3833,7,FALSE)</f>
        <v>268.64663935575709</v>
      </c>
      <c r="C1824" s="82">
        <f>VLOOKUP(A1824,'[2]Pop commune'!$A$4:$H$3833,5,FALSE)</f>
        <v>144.26397838257139</v>
      </c>
      <c r="D1824" s="83">
        <f t="shared" si="57"/>
        <v>124.38266097318571</v>
      </c>
      <c r="E1824" s="83">
        <f>VLOOKUP(A1824,'[2]Pop commune'!$A$4:$G$3833,6,FALSE)</f>
        <v>124.38266097318571</v>
      </c>
      <c r="F1824" s="83">
        <f t="shared" si="58"/>
        <v>869.00000000000284</v>
      </c>
      <c r="G1824" s="83">
        <f>VLOOKUP(A1824,'[2]Pop commune'!$A$4:$G$3833,4,FALSE)</f>
        <v>869.00000000000284</v>
      </c>
      <c r="H1824" s="64">
        <v>89</v>
      </c>
      <c r="I1824" s="122">
        <v>890006653</v>
      </c>
      <c r="J1824" s="65" t="s">
        <v>2622</v>
      </c>
      <c r="K1824" s="121"/>
      <c r="L1824" s="103" t="s">
        <v>1597</v>
      </c>
      <c r="M1824" s="101" t="s">
        <v>224</v>
      </c>
      <c r="N1824" s="65" t="s">
        <v>662</v>
      </c>
      <c r="O1824" s="64">
        <v>890000532</v>
      </c>
      <c r="P1824" s="94" t="s">
        <v>2616</v>
      </c>
      <c r="Q1824" s="90">
        <v>1</v>
      </c>
      <c r="X1824" s="65" t="s">
        <v>671</v>
      </c>
      <c r="Y1824" s="65">
        <f>SUMPRODUCT(('[2]Prog 89'!$C$5:$C$10000=A1824)*'[2]Prog 89'!$E$5:$F$10000)</f>
        <v>2</v>
      </c>
      <c r="Z1824" s="65">
        <f>SUMPRODUCT(('[2]Prog 89'!$C$5:$C$10000=A1824)*'[2]Prog 89'!$G$5:$H$10000)</f>
        <v>16</v>
      </c>
    </row>
    <row r="1825" spans="1:26" ht="12.75" customHeight="1" x14ac:dyDescent="0.25">
      <c r="A1825" s="64">
        <v>89129</v>
      </c>
      <c r="B1825" s="81">
        <f>VLOOKUP(A1825,'[2]Pop commune'!$A$4:$G$3833,7,FALSE)</f>
        <v>148.13076923076957</v>
      </c>
      <c r="C1825" s="82">
        <f>VLOOKUP(A1825,'[2]Pop commune'!$A$4:$H$3833,5,FALSE)</f>
        <v>91.700000000000216</v>
      </c>
      <c r="D1825" s="83">
        <f t="shared" si="57"/>
        <v>56.430769230769357</v>
      </c>
      <c r="E1825" s="83">
        <f>VLOOKUP(A1825,'[2]Pop commune'!$A$4:$G$3833,6,FALSE)</f>
        <v>56.430769230769357</v>
      </c>
      <c r="F1825" s="83">
        <f t="shared" si="58"/>
        <v>393.00000000000091</v>
      </c>
      <c r="G1825" s="83">
        <f>VLOOKUP(A1825,'[2]Pop commune'!$A$4:$G$3833,4,FALSE)</f>
        <v>393.00000000000091</v>
      </c>
      <c r="H1825" s="64">
        <v>89</v>
      </c>
      <c r="I1825" s="122">
        <v>890006653</v>
      </c>
      <c r="J1825" s="65" t="s">
        <v>2623</v>
      </c>
      <c r="K1825" s="121"/>
      <c r="L1825" s="103" t="s">
        <v>2615</v>
      </c>
      <c r="M1825" s="101" t="s">
        <v>224</v>
      </c>
      <c r="N1825" s="65" t="s">
        <v>662</v>
      </c>
      <c r="O1825" s="64">
        <v>890000532</v>
      </c>
      <c r="P1825" s="94" t="s">
        <v>2616</v>
      </c>
      <c r="Q1825" s="90">
        <v>1</v>
      </c>
      <c r="X1825" s="65" t="s">
        <v>671</v>
      </c>
      <c r="Y1825" s="65">
        <f>SUMPRODUCT(('[2]Prog 89'!$C$5:$C$10000=A1825)*'[2]Prog 89'!$E$5:$F$10000)</f>
        <v>1</v>
      </c>
      <c r="Z1825" s="65">
        <f>SUMPRODUCT(('[2]Prog 89'!$C$5:$C$10000=A1825)*'[2]Prog 89'!$G$5:$H$10000)</f>
        <v>2</v>
      </c>
    </row>
    <row r="1826" spans="1:26" ht="12.75" customHeight="1" x14ac:dyDescent="0.25">
      <c r="A1826" s="64">
        <v>89148</v>
      </c>
      <c r="B1826" s="81">
        <f>VLOOKUP(A1826,'[2]Pop commune'!$A$4:$G$3833,7,FALSE)</f>
        <v>113.35380892313511</v>
      </c>
      <c r="C1826" s="82">
        <f>VLOOKUP(A1826,'[2]Pop commune'!$A$4:$H$3833,5,FALSE)</f>
        <v>71.484384005580694</v>
      </c>
      <c r="D1826" s="83">
        <f t="shared" si="57"/>
        <v>41.869424917554412</v>
      </c>
      <c r="E1826" s="83">
        <f>VLOOKUP(A1826,'[2]Pop commune'!$A$4:$G$3833,6,FALSE)</f>
        <v>41.869424917554412</v>
      </c>
      <c r="F1826" s="83">
        <f t="shared" si="58"/>
        <v>293.00000000000125</v>
      </c>
      <c r="G1826" s="83">
        <f>VLOOKUP(A1826,'[2]Pop commune'!$A$4:$G$3833,4,FALSE)</f>
        <v>293.00000000000125</v>
      </c>
      <c r="H1826" s="64">
        <v>89</v>
      </c>
      <c r="I1826" s="122">
        <v>890006653</v>
      </c>
      <c r="J1826" s="65" t="s">
        <v>2624</v>
      </c>
      <c r="K1826" s="121"/>
      <c r="L1826" s="103" t="s">
        <v>1597</v>
      </c>
      <c r="M1826" s="101" t="s">
        <v>224</v>
      </c>
      <c r="N1826" s="65" t="s">
        <v>662</v>
      </c>
      <c r="O1826" s="64">
        <v>890000532</v>
      </c>
      <c r="P1826" s="94" t="s">
        <v>2616</v>
      </c>
      <c r="Q1826" s="90">
        <v>1</v>
      </c>
      <c r="X1826" s="65" t="s">
        <v>671</v>
      </c>
      <c r="Y1826" s="65">
        <f>SUMPRODUCT(('[2]Prog 89'!$C$5:$C$10000=A1826)*'[2]Prog 89'!$E$5:$F$10000)</f>
        <v>0</v>
      </c>
      <c r="Z1826" s="65">
        <f>SUMPRODUCT(('[2]Prog 89'!$C$5:$C$10000=A1826)*'[2]Prog 89'!$G$5:$H$10000)</f>
        <v>1</v>
      </c>
    </row>
    <row r="1827" spans="1:26" ht="12.75" customHeight="1" x14ac:dyDescent="0.25">
      <c r="A1827" s="64">
        <v>89158</v>
      </c>
      <c r="B1827" s="81">
        <f>VLOOKUP(A1827,'[2]Pop commune'!$A$4:$G$3833,7,FALSE)</f>
        <v>303.06307838151633</v>
      </c>
      <c r="C1827" s="82">
        <f>VLOOKUP(A1827,'[2]Pop commune'!$A$4:$H$3833,5,FALSE)</f>
        <v>157.75473280033131</v>
      </c>
      <c r="D1827" s="83">
        <f t="shared" si="57"/>
        <v>145.30834558118502</v>
      </c>
      <c r="E1827" s="83">
        <f>VLOOKUP(A1827,'[2]Pop commune'!$A$4:$G$3833,6,FALSE)</f>
        <v>145.30834558118502</v>
      </c>
      <c r="F1827" s="83">
        <f t="shared" si="58"/>
        <v>663.00000000000171</v>
      </c>
      <c r="G1827" s="83">
        <f>VLOOKUP(A1827,'[2]Pop commune'!$A$4:$G$3833,4,FALSE)</f>
        <v>663.00000000000171</v>
      </c>
      <c r="H1827" s="64">
        <v>89</v>
      </c>
      <c r="I1827" s="122">
        <v>890006653</v>
      </c>
      <c r="J1827" s="65" t="s">
        <v>2625</v>
      </c>
      <c r="K1827" s="121"/>
      <c r="L1827" s="103" t="s">
        <v>2615</v>
      </c>
      <c r="M1827" s="101" t="s">
        <v>224</v>
      </c>
      <c r="N1827" s="65" t="s">
        <v>662</v>
      </c>
      <c r="O1827" s="64">
        <v>890000532</v>
      </c>
      <c r="P1827" s="94" t="s">
        <v>2616</v>
      </c>
      <c r="Q1827" s="90">
        <v>1</v>
      </c>
      <c r="X1827" s="65" t="s">
        <v>671</v>
      </c>
      <c r="Y1827" s="65">
        <f>SUMPRODUCT(('[2]Prog 89'!$C$5:$C$10000=A1827)*'[2]Prog 89'!$E$5:$F$10000)</f>
        <v>4</v>
      </c>
      <c r="Z1827" s="65">
        <f>SUMPRODUCT(('[2]Prog 89'!$C$5:$C$10000=A1827)*'[2]Prog 89'!$G$5:$H$10000)</f>
        <v>9</v>
      </c>
    </row>
    <row r="1828" spans="1:26" ht="12.75" customHeight="1" x14ac:dyDescent="0.25">
      <c r="A1828" s="64">
        <v>89164</v>
      </c>
      <c r="B1828" s="81">
        <f>VLOOKUP(A1828,'[2]Pop commune'!$A$4:$G$3833,7,FALSE)</f>
        <v>34.435897435897338</v>
      </c>
      <c r="C1828" s="82">
        <f>VLOOKUP(A1828,'[2]Pop commune'!$A$4:$H$3833,5,FALSE)</f>
        <v>20.256410256410199</v>
      </c>
      <c r="D1828" s="83">
        <f t="shared" si="57"/>
        <v>14.17948717948714</v>
      </c>
      <c r="E1828" s="83">
        <f>VLOOKUP(A1828,'[2]Pop commune'!$A$4:$G$3833,6,FALSE)</f>
        <v>14.17948717948714</v>
      </c>
      <c r="F1828" s="83">
        <f t="shared" si="58"/>
        <v>78.999999999999787</v>
      </c>
      <c r="G1828" s="83">
        <f>VLOOKUP(A1828,'[2]Pop commune'!$A$4:$G$3833,4,FALSE)</f>
        <v>78.999999999999787</v>
      </c>
      <c r="H1828" s="64">
        <v>89</v>
      </c>
      <c r="I1828" s="122">
        <v>890006653</v>
      </c>
      <c r="J1828" s="65" t="s">
        <v>2626</v>
      </c>
      <c r="K1828" s="121"/>
      <c r="L1828" s="103" t="s">
        <v>2615</v>
      </c>
      <c r="M1828" s="101" t="s">
        <v>224</v>
      </c>
      <c r="N1828" s="65" t="s">
        <v>662</v>
      </c>
      <c r="O1828" s="64">
        <v>890000532</v>
      </c>
      <c r="P1828" s="94" t="s">
        <v>2616</v>
      </c>
      <c r="Q1828" s="90">
        <v>1</v>
      </c>
      <c r="X1828" s="65" t="s">
        <v>671</v>
      </c>
      <c r="Y1828" s="65">
        <f>SUMPRODUCT(('[2]Prog 89'!$C$5:$C$10000=A1828)*'[2]Prog 89'!$E$5:$F$10000)</f>
        <v>0</v>
      </c>
      <c r="Z1828" s="65">
        <f>SUMPRODUCT(('[2]Prog 89'!$C$5:$C$10000=A1828)*'[2]Prog 89'!$G$5:$H$10000)</f>
        <v>0</v>
      </c>
    </row>
    <row r="1829" spans="1:26" ht="12.75" customHeight="1" x14ac:dyDescent="0.25">
      <c r="A1829" s="64">
        <v>89174</v>
      </c>
      <c r="B1829" s="81">
        <f>VLOOKUP(A1829,'[2]Pop commune'!$A$4:$G$3833,7,FALSE)</f>
        <v>18.26865671641794</v>
      </c>
      <c r="C1829" s="82">
        <f>VLOOKUP(A1829,'[2]Pop commune'!$A$4:$H$3833,5,FALSE)</f>
        <v>12.179104477611959</v>
      </c>
      <c r="D1829" s="83">
        <f t="shared" si="57"/>
        <v>6.0895522388059797</v>
      </c>
      <c r="E1829" s="83">
        <f>VLOOKUP(A1829,'[2]Pop commune'!$A$4:$G$3833,6,FALSE)</f>
        <v>6.0895522388059797</v>
      </c>
      <c r="F1829" s="83">
        <f t="shared" si="58"/>
        <v>68.000000000000114</v>
      </c>
      <c r="G1829" s="83">
        <f>VLOOKUP(A1829,'[2]Pop commune'!$A$4:$G$3833,4,FALSE)</f>
        <v>68.000000000000114</v>
      </c>
      <c r="H1829" s="64">
        <v>89</v>
      </c>
      <c r="I1829" s="122">
        <v>890006653</v>
      </c>
      <c r="J1829" s="65" t="s">
        <v>2627</v>
      </c>
      <c r="K1829" s="121"/>
      <c r="L1829" s="103" t="s">
        <v>1597</v>
      </c>
      <c r="M1829" s="101" t="s">
        <v>224</v>
      </c>
      <c r="N1829" s="65" t="s">
        <v>662</v>
      </c>
      <c r="O1829" s="64">
        <v>890000532</v>
      </c>
      <c r="P1829" s="94" t="s">
        <v>2616</v>
      </c>
      <c r="Q1829" s="90">
        <v>1</v>
      </c>
      <c r="X1829" s="65" t="s">
        <v>671</v>
      </c>
      <c r="Y1829" s="65">
        <f>SUMPRODUCT(('[2]Prog 89'!$C$5:$C$10000=A1829)*'[2]Prog 89'!$E$5:$F$10000)</f>
        <v>0</v>
      </c>
      <c r="Z1829" s="65">
        <f>SUMPRODUCT(('[2]Prog 89'!$C$5:$C$10000=A1829)*'[2]Prog 89'!$G$5:$H$10000)</f>
        <v>0</v>
      </c>
    </row>
    <row r="1830" spans="1:26" ht="12.75" customHeight="1" x14ac:dyDescent="0.25">
      <c r="A1830" s="64">
        <v>89177</v>
      </c>
      <c r="B1830" s="81">
        <f>VLOOKUP(A1830,'[2]Pop commune'!$A$4:$G$3833,7,FALSE)</f>
        <v>27</v>
      </c>
      <c r="C1830" s="82">
        <f>VLOOKUP(A1830,'[2]Pop commune'!$A$4:$H$3833,5,FALSE)</f>
        <v>19</v>
      </c>
      <c r="D1830" s="83">
        <f t="shared" si="57"/>
        <v>8</v>
      </c>
      <c r="E1830" s="83">
        <f>VLOOKUP(A1830,'[2]Pop commune'!$A$4:$G$3833,6,FALSE)</f>
        <v>8</v>
      </c>
      <c r="F1830" s="83">
        <f t="shared" si="58"/>
        <v>73</v>
      </c>
      <c r="G1830" s="83">
        <f>VLOOKUP(A1830,'[2]Pop commune'!$A$4:$G$3833,4,FALSE)</f>
        <v>73</v>
      </c>
      <c r="H1830" s="64">
        <v>89</v>
      </c>
      <c r="I1830" s="122">
        <v>890006653</v>
      </c>
      <c r="J1830" s="65" t="s">
        <v>2628</v>
      </c>
      <c r="K1830" s="121"/>
      <c r="L1830" s="103" t="s">
        <v>2615</v>
      </c>
      <c r="M1830" s="101" t="s">
        <v>224</v>
      </c>
      <c r="N1830" s="65" t="s">
        <v>662</v>
      </c>
      <c r="O1830" s="64">
        <v>890000532</v>
      </c>
      <c r="P1830" s="94" t="s">
        <v>2616</v>
      </c>
      <c r="Q1830" s="90">
        <v>1</v>
      </c>
      <c r="X1830" s="65" t="s">
        <v>671</v>
      </c>
      <c r="Y1830" s="65">
        <f>SUMPRODUCT(('[2]Prog 89'!$C$5:$C$10000=A1830)*'[2]Prog 89'!$E$5:$F$10000)</f>
        <v>1</v>
      </c>
      <c r="Z1830" s="65">
        <f>SUMPRODUCT(('[2]Prog 89'!$C$5:$C$10000=A1830)*'[2]Prog 89'!$G$5:$H$10000)</f>
        <v>1</v>
      </c>
    </row>
    <row r="1831" spans="1:26" ht="12.75" customHeight="1" x14ac:dyDescent="0.25">
      <c r="A1831" s="64">
        <v>89182</v>
      </c>
      <c r="B1831" s="81">
        <f>VLOOKUP(A1831,'[2]Pop commune'!$A$4:$G$3833,7,FALSE)</f>
        <v>49.807228915662634</v>
      </c>
      <c r="C1831" s="82">
        <f>VLOOKUP(A1831,'[2]Pop commune'!$A$4:$H$3833,5,FALSE)</f>
        <v>28.192771084337341</v>
      </c>
      <c r="D1831" s="83">
        <f t="shared" si="57"/>
        <v>21.614457831325293</v>
      </c>
      <c r="E1831" s="83">
        <f>VLOOKUP(A1831,'[2]Pop commune'!$A$4:$G$3833,6,FALSE)</f>
        <v>21.614457831325293</v>
      </c>
      <c r="F1831" s="83">
        <f t="shared" si="58"/>
        <v>156</v>
      </c>
      <c r="G1831" s="83">
        <f>VLOOKUP(A1831,'[2]Pop commune'!$A$4:$G$3833,4,FALSE)</f>
        <v>156</v>
      </c>
      <c r="H1831" s="64">
        <v>89</v>
      </c>
      <c r="I1831" s="122">
        <v>890006653</v>
      </c>
      <c r="J1831" s="65" t="s">
        <v>2629</v>
      </c>
      <c r="K1831" s="121"/>
      <c r="L1831" s="103" t="s">
        <v>1597</v>
      </c>
      <c r="M1831" s="101" t="s">
        <v>224</v>
      </c>
      <c r="N1831" s="65" t="s">
        <v>662</v>
      </c>
      <c r="O1831" s="64">
        <v>890000532</v>
      </c>
      <c r="P1831" s="94" t="s">
        <v>2616</v>
      </c>
      <c r="Q1831" s="90">
        <v>1</v>
      </c>
      <c r="X1831" s="65" t="s">
        <v>671</v>
      </c>
      <c r="Y1831" s="65">
        <f>SUMPRODUCT(('[2]Prog 89'!$C$5:$C$10000=A1831)*'[2]Prog 89'!$E$5:$F$10000)</f>
        <v>0</v>
      </c>
      <c r="Z1831" s="65">
        <f>SUMPRODUCT(('[2]Prog 89'!$C$5:$C$10000=A1831)*'[2]Prog 89'!$G$5:$H$10000)</f>
        <v>1</v>
      </c>
    </row>
    <row r="1832" spans="1:26" ht="12.75" customHeight="1" x14ac:dyDescent="0.25">
      <c r="A1832" s="64">
        <v>89225</v>
      </c>
      <c r="B1832" s="81">
        <f>VLOOKUP(A1832,'[2]Pop commune'!$A$4:$G$3833,7,FALSE)</f>
        <v>18.32142857142852</v>
      </c>
      <c r="C1832" s="82">
        <f>VLOOKUP(A1832,'[2]Pop commune'!$A$4:$H$3833,5,FALSE)</f>
        <v>11.196428571428539</v>
      </c>
      <c r="D1832" s="83">
        <f t="shared" si="57"/>
        <v>7.1249999999999796</v>
      </c>
      <c r="E1832" s="83">
        <f>VLOOKUP(A1832,'[2]Pop commune'!$A$4:$G$3833,6,FALSE)</f>
        <v>7.1249999999999796</v>
      </c>
      <c r="F1832" s="83">
        <f t="shared" si="58"/>
        <v>56.999999999999837</v>
      </c>
      <c r="G1832" s="83">
        <f>VLOOKUP(A1832,'[2]Pop commune'!$A$4:$G$3833,4,FALSE)</f>
        <v>56.999999999999837</v>
      </c>
      <c r="H1832" s="64">
        <v>89</v>
      </c>
      <c r="I1832" s="122">
        <v>890006653</v>
      </c>
      <c r="J1832" s="65" t="s">
        <v>2630</v>
      </c>
      <c r="K1832" s="121"/>
      <c r="L1832" s="103" t="s">
        <v>2023</v>
      </c>
      <c r="M1832" s="101" t="s">
        <v>224</v>
      </c>
      <c r="N1832" s="65" t="s">
        <v>662</v>
      </c>
      <c r="O1832" s="64">
        <v>890000532</v>
      </c>
      <c r="P1832" s="94" t="s">
        <v>2616</v>
      </c>
      <c r="Q1832" s="90">
        <v>1</v>
      </c>
      <c r="X1832" s="65" t="s">
        <v>671</v>
      </c>
      <c r="Y1832" s="65">
        <f>SUMPRODUCT(('[2]Prog 89'!$C$5:$C$10000=A1832)*'[2]Prog 89'!$E$5:$F$10000)</f>
        <v>1</v>
      </c>
      <c r="Z1832" s="65">
        <f>SUMPRODUCT(('[2]Prog 89'!$C$5:$C$10000=A1832)*'[2]Prog 89'!$G$5:$H$10000)</f>
        <v>0</v>
      </c>
    </row>
    <row r="1833" spans="1:26" ht="12.75" customHeight="1" x14ac:dyDescent="0.25">
      <c r="A1833" s="64">
        <v>89234</v>
      </c>
      <c r="B1833" s="81">
        <f>VLOOKUP(A1833,'[2]Pop commune'!$A$4:$G$3833,7,FALSE)</f>
        <v>57.750954688861782</v>
      </c>
      <c r="C1833" s="82">
        <f>VLOOKUP(A1833,'[2]Pop commune'!$A$4:$H$3833,5,FALSE)</f>
        <v>44.574459155766078</v>
      </c>
      <c r="D1833" s="83">
        <f t="shared" si="57"/>
        <v>13.1764955330957</v>
      </c>
      <c r="E1833" s="83">
        <f>VLOOKUP(A1833,'[2]Pop commune'!$A$4:$G$3833,6,FALSE)</f>
        <v>13.1764955330957</v>
      </c>
      <c r="F1833" s="83">
        <f t="shared" si="58"/>
        <v>151.00000000000057</v>
      </c>
      <c r="G1833" s="83">
        <f>VLOOKUP(A1833,'[2]Pop commune'!$A$4:$G$3833,4,FALSE)</f>
        <v>151.00000000000057</v>
      </c>
      <c r="H1833" s="64">
        <v>89</v>
      </c>
      <c r="I1833" s="122">
        <v>890006653</v>
      </c>
      <c r="J1833" s="65" t="s">
        <v>2631</v>
      </c>
      <c r="K1833" s="121"/>
      <c r="L1833" s="103" t="s">
        <v>2615</v>
      </c>
      <c r="M1833" s="101" t="s">
        <v>224</v>
      </c>
      <c r="N1833" s="65" t="s">
        <v>662</v>
      </c>
      <c r="O1833" s="64">
        <v>890000532</v>
      </c>
      <c r="P1833" s="94" t="s">
        <v>2616</v>
      </c>
      <c r="Q1833" s="90">
        <v>1</v>
      </c>
      <c r="X1833" s="65" t="s">
        <v>671</v>
      </c>
      <c r="Y1833" s="65">
        <f>SUMPRODUCT(('[2]Prog 89'!$C$5:$C$10000=A1833)*'[2]Prog 89'!$E$5:$F$10000)</f>
        <v>0</v>
      </c>
      <c r="Z1833" s="65">
        <f>SUMPRODUCT(('[2]Prog 89'!$C$5:$C$10000=A1833)*'[2]Prog 89'!$G$5:$H$10000)</f>
        <v>2</v>
      </c>
    </row>
    <row r="1834" spans="1:26" ht="12.75" customHeight="1" x14ac:dyDescent="0.25">
      <c r="A1834" s="64">
        <v>89238</v>
      </c>
      <c r="B1834" s="81">
        <f>VLOOKUP(A1834,'[2]Pop commune'!$A$4:$G$3833,7,FALSE)</f>
        <v>281.83147573589974</v>
      </c>
      <c r="C1834" s="82">
        <f>VLOOKUP(A1834,'[2]Pop commune'!$A$4:$H$3833,5,FALSE)</f>
        <v>117.45316919437541</v>
      </c>
      <c r="D1834" s="83">
        <f t="shared" si="57"/>
        <v>164.37830654152435</v>
      </c>
      <c r="E1834" s="83">
        <f>VLOOKUP(A1834,'[2]Pop commune'!$A$4:$G$3833,6,FALSE)</f>
        <v>164.37830654152435</v>
      </c>
      <c r="F1834" s="83">
        <f t="shared" si="58"/>
        <v>579.00000000000114</v>
      </c>
      <c r="G1834" s="83">
        <f>VLOOKUP(A1834,'[2]Pop commune'!$A$4:$G$3833,4,FALSE)</f>
        <v>579.00000000000114</v>
      </c>
      <c r="H1834" s="64">
        <v>89</v>
      </c>
      <c r="I1834" s="122">
        <v>890006653</v>
      </c>
      <c r="J1834" s="65" t="s">
        <v>2632</v>
      </c>
      <c r="K1834" s="121"/>
      <c r="L1834" s="103" t="s">
        <v>2615</v>
      </c>
      <c r="M1834" s="101" t="s">
        <v>224</v>
      </c>
      <c r="N1834" s="65" t="s">
        <v>662</v>
      </c>
      <c r="O1834" s="64">
        <v>890000532</v>
      </c>
      <c r="P1834" s="94" t="s">
        <v>2616</v>
      </c>
      <c r="Q1834" s="90">
        <v>1</v>
      </c>
      <c r="X1834" s="65" t="s">
        <v>671</v>
      </c>
      <c r="Y1834" s="65">
        <f>SUMPRODUCT(('[2]Prog 89'!$C$5:$C$10000=A1834)*'[2]Prog 89'!$E$5:$F$10000)</f>
        <v>0</v>
      </c>
      <c r="Z1834" s="65">
        <f>SUMPRODUCT(('[2]Prog 89'!$C$5:$C$10000=A1834)*'[2]Prog 89'!$G$5:$H$10000)</f>
        <v>7</v>
      </c>
    </row>
    <row r="1835" spans="1:26" ht="12.75" customHeight="1" x14ac:dyDescent="0.25">
      <c r="A1835" s="64">
        <v>89253</v>
      </c>
      <c r="B1835" s="81">
        <f>VLOOKUP(A1835,'[2]Pop commune'!$A$4:$G$3833,7,FALSE)</f>
        <v>82.3849765258215</v>
      </c>
      <c r="C1835" s="82">
        <f>VLOOKUP(A1835,'[2]Pop commune'!$A$4:$H$3833,5,FALSE)</f>
        <v>50.234741784037503</v>
      </c>
      <c r="D1835" s="83">
        <f t="shared" si="57"/>
        <v>32.150234741783997</v>
      </c>
      <c r="E1835" s="83">
        <f>VLOOKUP(A1835,'[2]Pop commune'!$A$4:$G$3833,6,FALSE)</f>
        <v>32.150234741783997</v>
      </c>
      <c r="F1835" s="83">
        <f t="shared" si="58"/>
        <v>214</v>
      </c>
      <c r="G1835" s="83">
        <f>VLOOKUP(A1835,'[2]Pop commune'!$A$4:$G$3833,4,FALSE)</f>
        <v>214</v>
      </c>
      <c r="H1835" s="64">
        <v>89</v>
      </c>
      <c r="I1835" s="122">
        <v>890006653</v>
      </c>
      <c r="J1835" s="65" t="s">
        <v>2633</v>
      </c>
      <c r="K1835" s="121"/>
      <c r="L1835" s="103" t="s">
        <v>2615</v>
      </c>
      <c r="M1835" s="101" t="s">
        <v>224</v>
      </c>
      <c r="N1835" s="65" t="s">
        <v>662</v>
      </c>
      <c r="O1835" s="64">
        <v>890000532</v>
      </c>
      <c r="P1835" s="94" t="s">
        <v>2616</v>
      </c>
      <c r="Q1835" s="90">
        <v>1</v>
      </c>
      <c r="X1835" s="65" t="s">
        <v>671</v>
      </c>
      <c r="Y1835" s="65">
        <f>SUMPRODUCT(('[2]Prog 89'!$C$5:$C$10000=A1835)*'[2]Prog 89'!$E$5:$F$10000)</f>
        <v>0</v>
      </c>
      <c r="Z1835" s="65">
        <f>SUMPRODUCT(('[2]Prog 89'!$C$5:$C$10000=A1835)*'[2]Prog 89'!$G$5:$H$10000)</f>
        <v>3</v>
      </c>
    </row>
    <row r="1836" spans="1:26" ht="12.75" customHeight="1" x14ac:dyDescent="0.25">
      <c r="A1836" s="64">
        <v>89260</v>
      </c>
      <c r="B1836" s="81">
        <f>VLOOKUP(A1836,'[2]Pop commune'!$A$4:$G$3833,7,FALSE)</f>
        <v>38</v>
      </c>
      <c r="C1836" s="82">
        <f>VLOOKUP(A1836,'[2]Pop commune'!$A$4:$H$3833,5,FALSE)</f>
        <v>23</v>
      </c>
      <c r="D1836" s="83">
        <f t="shared" si="57"/>
        <v>15</v>
      </c>
      <c r="E1836" s="83">
        <f>VLOOKUP(A1836,'[2]Pop commune'!$A$4:$G$3833,6,FALSE)</f>
        <v>15</v>
      </c>
      <c r="F1836" s="83">
        <f t="shared" si="58"/>
        <v>161</v>
      </c>
      <c r="G1836" s="83">
        <f>VLOOKUP(A1836,'[2]Pop commune'!$A$4:$G$3833,4,FALSE)</f>
        <v>161</v>
      </c>
      <c r="H1836" s="64">
        <v>89</v>
      </c>
      <c r="I1836" s="122">
        <v>890006653</v>
      </c>
      <c r="J1836" s="65" t="s">
        <v>2634</v>
      </c>
      <c r="K1836" s="121"/>
      <c r="L1836" s="103" t="s">
        <v>1597</v>
      </c>
      <c r="M1836" s="101" t="s">
        <v>224</v>
      </c>
      <c r="N1836" s="65" t="s">
        <v>662</v>
      </c>
      <c r="O1836" s="64">
        <v>890000532</v>
      </c>
      <c r="P1836" s="94" t="s">
        <v>2616</v>
      </c>
      <c r="Q1836" s="90">
        <v>1</v>
      </c>
      <c r="X1836" s="65" t="s">
        <v>671</v>
      </c>
      <c r="Y1836" s="65">
        <f>SUMPRODUCT(('[2]Prog 89'!$C$5:$C$10000=A1836)*'[2]Prog 89'!$E$5:$F$10000)</f>
        <v>0</v>
      </c>
      <c r="Z1836" s="65">
        <f>SUMPRODUCT(('[2]Prog 89'!$C$5:$C$10000=A1836)*'[2]Prog 89'!$G$5:$H$10000)</f>
        <v>0</v>
      </c>
    </row>
    <row r="1837" spans="1:26" ht="12.75" customHeight="1" x14ac:dyDescent="0.25">
      <c r="A1837" s="64">
        <v>89405</v>
      </c>
      <c r="B1837" s="81">
        <f>VLOOKUP(A1837,'[2]Pop commune'!$A$4:$G$3833,7,FALSE)</f>
        <v>112</v>
      </c>
      <c r="C1837" s="82">
        <f>VLOOKUP(A1837,'[2]Pop commune'!$A$4:$H$3833,5,FALSE)</f>
        <v>62</v>
      </c>
      <c r="D1837" s="83">
        <f t="shared" si="57"/>
        <v>50</v>
      </c>
      <c r="E1837" s="83">
        <f>VLOOKUP(A1837,'[2]Pop commune'!$A$4:$G$3833,6,FALSE)</f>
        <v>50</v>
      </c>
      <c r="F1837" s="83">
        <f t="shared" si="58"/>
        <v>310</v>
      </c>
      <c r="G1837" s="83">
        <f>VLOOKUP(A1837,'[2]Pop commune'!$A$4:$G$3833,4,FALSE)</f>
        <v>310</v>
      </c>
      <c r="H1837" s="64">
        <v>89</v>
      </c>
      <c r="I1837" s="122">
        <v>890006653</v>
      </c>
      <c r="J1837" s="65" t="s">
        <v>2635</v>
      </c>
      <c r="K1837" s="121"/>
      <c r="L1837" s="103" t="s">
        <v>1597</v>
      </c>
      <c r="M1837" s="101" t="s">
        <v>224</v>
      </c>
      <c r="N1837" s="65" t="s">
        <v>662</v>
      </c>
      <c r="O1837" s="64">
        <v>890000532</v>
      </c>
      <c r="P1837" s="94" t="s">
        <v>2616</v>
      </c>
      <c r="Q1837" s="90">
        <v>1</v>
      </c>
      <c r="X1837" s="65" t="s">
        <v>671</v>
      </c>
      <c r="Y1837" s="65">
        <f>SUMPRODUCT(('[2]Prog 89'!$C$5:$C$10000=A1837)*'[2]Prog 89'!$E$5:$F$10000)</f>
        <v>1</v>
      </c>
      <c r="Z1837" s="65">
        <f>SUMPRODUCT(('[2]Prog 89'!$C$5:$C$10000=A1837)*'[2]Prog 89'!$G$5:$H$10000)</f>
        <v>6</v>
      </c>
    </row>
    <row r="1838" spans="1:26" ht="12.75" customHeight="1" x14ac:dyDescent="0.25">
      <c r="A1838" s="64">
        <v>89008</v>
      </c>
      <c r="B1838" s="81">
        <f>VLOOKUP(A1838,'[2]Pop commune'!$A$4:$G$3833,7,FALSE)</f>
        <v>51.157232704402297</v>
      </c>
      <c r="C1838" s="82">
        <f>VLOOKUP(A1838,'[2]Pop commune'!$A$4:$H$3833,5,FALSE)</f>
        <v>26.1006289308175</v>
      </c>
      <c r="D1838" s="83">
        <f t="shared" si="57"/>
        <v>25.056603773584797</v>
      </c>
      <c r="E1838" s="83">
        <f>VLOOKUP(A1838,'[2]Pop commune'!$A$4:$G$3833,6,FALSE)</f>
        <v>25.056603773584797</v>
      </c>
      <c r="F1838" s="83">
        <f t="shared" si="58"/>
        <v>165.99999999999929</v>
      </c>
      <c r="G1838" s="83">
        <f>VLOOKUP(A1838,'[2]Pop commune'!$A$4:$G$3833,4,FALSE)</f>
        <v>165.99999999999929</v>
      </c>
      <c r="H1838" s="64">
        <v>89</v>
      </c>
      <c r="I1838" s="122">
        <v>890971765</v>
      </c>
      <c r="J1838" s="65" t="s">
        <v>2636</v>
      </c>
      <c r="K1838" s="121" t="s">
        <v>4858</v>
      </c>
      <c r="L1838" s="103" t="s">
        <v>2637</v>
      </c>
      <c r="M1838" s="101" t="s">
        <v>225</v>
      </c>
      <c r="N1838" s="65" t="s">
        <v>662</v>
      </c>
      <c r="O1838" s="64">
        <v>890000557</v>
      </c>
      <c r="P1838" s="94" t="s">
        <v>2638</v>
      </c>
      <c r="Q1838" s="90">
        <v>1</v>
      </c>
      <c r="R1838" s="65">
        <v>40</v>
      </c>
      <c r="S1838" s="65">
        <v>40</v>
      </c>
      <c r="T1838" s="65">
        <v>5</v>
      </c>
      <c r="U1838" s="65">
        <v>5</v>
      </c>
      <c r="X1838" s="65" t="s">
        <v>671</v>
      </c>
      <c r="Y1838" s="65">
        <f>SUMPRODUCT(('[2]Prog 89'!$C$5:$C$10000=A1838)*'[2]Prog 89'!$E$5:$F$10000)</f>
        <v>0</v>
      </c>
      <c r="Z1838" s="65">
        <f>SUMPRODUCT(('[2]Prog 89'!$C$5:$C$10000=A1838)*'[2]Prog 89'!$G$5:$H$10000)</f>
        <v>0</v>
      </c>
    </row>
    <row r="1839" spans="1:26" ht="12.75" customHeight="1" x14ac:dyDescent="0.25">
      <c r="A1839" s="64">
        <v>89012</v>
      </c>
      <c r="B1839" s="81">
        <f>VLOOKUP(A1839,'[2]Pop commune'!$A$4:$G$3833,7,FALSE)</f>
        <v>40</v>
      </c>
      <c r="C1839" s="82">
        <f>VLOOKUP(A1839,'[2]Pop commune'!$A$4:$H$3833,5,FALSE)</f>
        <v>22</v>
      </c>
      <c r="D1839" s="83">
        <f t="shared" si="57"/>
        <v>18</v>
      </c>
      <c r="E1839" s="83">
        <f>VLOOKUP(A1839,'[2]Pop commune'!$A$4:$G$3833,6,FALSE)</f>
        <v>18</v>
      </c>
      <c r="F1839" s="83">
        <f t="shared" si="58"/>
        <v>87</v>
      </c>
      <c r="G1839" s="83">
        <f>VLOOKUP(A1839,'[2]Pop commune'!$A$4:$G$3833,4,FALSE)</f>
        <v>87</v>
      </c>
      <c r="H1839" s="64">
        <v>89</v>
      </c>
      <c r="I1839" s="122">
        <v>890971765</v>
      </c>
      <c r="J1839" s="65" t="s">
        <v>2639</v>
      </c>
      <c r="K1839" s="121"/>
      <c r="L1839" s="103" t="s">
        <v>2637</v>
      </c>
      <c r="M1839" s="101" t="s">
        <v>225</v>
      </c>
      <c r="N1839" s="65" t="s">
        <v>662</v>
      </c>
      <c r="O1839" s="64">
        <v>890000557</v>
      </c>
      <c r="P1839" s="94" t="s">
        <v>2638</v>
      </c>
      <c r="Q1839" s="90">
        <v>1</v>
      </c>
      <c r="X1839" s="65" t="s">
        <v>671</v>
      </c>
      <c r="Y1839" s="65">
        <f>SUMPRODUCT(('[2]Prog 89'!$C$5:$C$10000=A1839)*'[2]Prog 89'!$E$5:$F$10000)</f>
        <v>1</v>
      </c>
      <c r="Z1839" s="65">
        <f>SUMPRODUCT(('[2]Prog 89'!$C$5:$C$10000=A1839)*'[2]Prog 89'!$G$5:$H$10000)</f>
        <v>1</v>
      </c>
    </row>
    <row r="1840" spans="1:26" ht="12.75" customHeight="1" x14ac:dyDescent="0.25">
      <c r="A1840" s="64">
        <v>89022</v>
      </c>
      <c r="B1840" s="81">
        <f>VLOOKUP(A1840,'[2]Pop commune'!$A$4:$G$3833,7,FALSE)</f>
        <v>29.205673758865238</v>
      </c>
      <c r="C1840" s="82">
        <f>VLOOKUP(A1840,'[2]Pop commune'!$A$4:$H$3833,5,FALSE)</f>
        <v>14.099290780141841</v>
      </c>
      <c r="D1840" s="83">
        <f t="shared" si="57"/>
        <v>15.106382978723399</v>
      </c>
      <c r="E1840" s="83">
        <f>VLOOKUP(A1840,'[2]Pop commune'!$A$4:$G$3833,6,FALSE)</f>
        <v>15.106382978723399</v>
      </c>
      <c r="F1840" s="83">
        <f t="shared" si="58"/>
        <v>142</v>
      </c>
      <c r="G1840" s="83">
        <f>VLOOKUP(A1840,'[2]Pop commune'!$A$4:$G$3833,4,FALSE)</f>
        <v>142</v>
      </c>
      <c r="H1840" s="64">
        <v>89</v>
      </c>
      <c r="I1840" s="122">
        <v>890971765</v>
      </c>
      <c r="J1840" s="65" t="s">
        <v>2640</v>
      </c>
      <c r="K1840" s="121"/>
      <c r="L1840" s="103" t="s">
        <v>2637</v>
      </c>
      <c r="M1840" s="101" t="s">
        <v>225</v>
      </c>
      <c r="N1840" s="65" t="s">
        <v>662</v>
      </c>
      <c r="O1840" s="64">
        <v>890000557</v>
      </c>
      <c r="P1840" s="94" t="s">
        <v>2638</v>
      </c>
      <c r="Q1840" s="90">
        <v>1</v>
      </c>
      <c r="X1840" s="65" t="s">
        <v>671</v>
      </c>
      <c r="Y1840" s="65">
        <f>SUMPRODUCT(('[2]Prog 89'!$C$5:$C$10000=A1840)*'[2]Prog 89'!$E$5:$F$10000)</f>
        <v>0</v>
      </c>
      <c r="Z1840" s="65">
        <f>SUMPRODUCT(('[2]Prog 89'!$C$5:$C$10000=A1840)*'[2]Prog 89'!$G$5:$H$10000)</f>
        <v>0</v>
      </c>
    </row>
    <row r="1841" spans="1:26" ht="12.75" customHeight="1" x14ac:dyDescent="0.25">
      <c r="A1841" s="64">
        <v>89042</v>
      </c>
      <c r="B1841" s="81">
        <f>VLOOKUP(A1841,'[2]Pop commune'!$A$4:$G$3833,7,FALSE)</f>
        <v>74.871287128712865</v>
      </c>
      <c r="C1841" s="82">
        <f>VLOOKUP(A1841,'[2]Pop commune'!$A$4:$H$3833,5,FALSE)</f>
        <v>45.31683168316831</v>
      </c>
      <c r="D1841" s="83">
        <f t="shared" si="57"/>
        <v>29.554455445544551</v>
      </c>
      <c r="E1841" s="83">
        <f>VLOOKUP(A1841,'[2]Pop commune'!$A$4:$G$3833,6,FALSE)</f>
        <v>29.554455445544551</v>
      </c>
      <c r="F1841" s="83">
        <f t="shared" si="58"/>
        <v>199</v>
      </c>
      <c r="G1841" s="83">
        <f>VLOOKUP(A1841,'[2]Pop commune'!$A$4:$G$3833,4,FALSE)</f>
        <v>199</v>
      </c>
      <c r="H1841" s="64">
        <v>89</v>
      </c>
      <c r="I1841" s="122">
        <v>890971765</v>
      </c>
      <c r="J1841" s="65" t="s">
        <v>2641</v>
      </c>
      <c r="K1841" s="121"/>
      <c r="L1841" s="103" t="s">
        <v>2041</v>
      </c>
      <c r="M1841" s="101" t="s">
        <v>225</v>
      </c>
      <c r="N1841" s="65" t="s">
        <v>662</v>
      </c>
      <c r="O1841" s="64">
        <v>890000557</v>
      </c>
      <c r="P1841" s="94" t="s">
        <v>2638</v>
      </c>
      <c r="Q1841" s="90">
        <v>1</v>
      </c>
      <c r="X1841" s="65" t="s">
        <v>671</v>
      </c>
      <c r="Y1841" s="65">
        <f>SUMPRODUCT(('[2]Prog 89'!$C$5:$C$10000=A1841)*'[2]Prog 89'!$E$5:$F$10000)</f>
        <v>0</v>
      </c>
      <c r="Z1841" s="65">
        <f>SUMPRODUCT(('[2]Prog 89'!$C$5:$C$10000=A1841)*'[2]Prog 89'!$G$5:$H$10000)</f>
        <v>1</v>
      </c>
    </row>
    <row r="1842" spans="1:26" ht="12.75" customHeight="1" x14ac:dyDescent="0.25">
      <c r="A1842" s="64">
        <v>89043</v>
      </c>
      <c r="B1842" s="81">
        <f>VLOOKUP(A1842,'[2]Pop commune'!$A$4:$G$3833,7,FALSE)</f>
        <v>33</v>
      </c>
      <c r="C1842" s="82">
        <f>VLOOKUP(A1842,'[2]Pop commune'!$A$4:$H$3833,5,FALSE)</f>
        <v>18</v>
      </c>
      <c r="D1842" s="83">
        <f t="shared" si="57"/>
        <v>15</v>
      </c>
      <c r="E1842" s="83">
        <f>VLOOKUP(A1842,'[2]Pop commune'!$A$4:$G$3833,6,FALSE)</f>
        <v>15</v>
      </c>
      <c r="F1842" s="83">
        <f t="shared" si="58"/>
        <v>107</v>
      </c>
      <c r="G1842" s="83">
        <f>VLOOKUP(A1842,'[2]Pop commune'!$A$4:$G$3833,4,FALSE)</f>
        <v>107</v>
      </c>
      <c r="H1842" s="64">
        <v>89</v>
      </c>
      <c r="I1842" s="122">
        <v>890971765</v>
      </c>
      <c r="J1842" s="65" t="s">
        <v>2642</v>
      </c>
      <c r="K1842" s="121"/>
      <c r="L1842" s="103" t="s">
        <v>2637</v>
      </c>
      <c r="M1842" s="101" t="s">
        <v>225</v>
      </c>
      <c r="N1842" s="65" t="s">
        <v>662</v>
      </c>
      <c r="O1842" s="64">
        <v>890000557</v>
      </c>
      <c r="P1842" s="94" t="s">
        <v>2638</v>
      </c>
      <c r="Q1842" s="90">
        <v>1</v>
      </c>
      <c r="X1842" s="65" t="s">
        <v>671</v>
      </c>
      <c r="Y1842" s="65">
        <f>SUMPRODUCT(('[2]Prog 89'!$C$5:$C$10000=A1842)*'[2]Prog 89'!$E$5:$F$10000)</f>
        <v>0</v>
      </c>
      <c r="Z1842" s="65">
        <f>SUMPRODUCT(('[2]Prog 89'!$C$5:$C$10000=A1842)*'[2]Prog 89'!$G$5:$H$10000)</f>
        <v>0</v>
      </c>
    </row>
    <row r="1843" spans="1:26" ht="12.75" customHeight="1" x14ac:dyDescent="0.25">
      <c r="A1843" s="64">
        <v>89064</v>
      </c>
      <c r="B1843" s="81">
        <f>VLOOKUP(A1843,'[2]Pop commune'!$A$4:$G$3833,7,FALSE)</f>
        <v>14</v>
      </c>
      <c r="C1843" s="82">
        <f>VLOOKUP(A1843,'[2]Pop commune'!$A$4:$H$3833,5,FALSE)</f>
        <v>8</v>
      </c>
      <c r="D1843" s="83">
        <f t="shared" si="57"/>
        <v>6</v>
      </c>
      <c r="E1843" s="83">
        <f>VLOOKUP(A1843,'[2]Pop commune'!$A$4:$G$3833,6,FALSE)</f>
        <v>6</v>
      </c>
      <c r="F1843" s="83">
        <f t="shared" si="58"/>
        <v>56</v>
      </c>
      <c r="G1843" s="83">
        <f>VLOOKUP(A1843,'[2]Pop commune'!$A$4:$G$3833,4,FALSE)</f>
        <v>56</v>
      </c>
      <c r="H1843" s="64">
        <v>89</v>
      </c>
      <c r="I1843" s="122">
        <v>890971765</v>
      </c>
      <c r="J1843" s="65" t="s">
        <v>2643</v>
      </c>
      <c r="K1843" s="121"/>
      <c r="L1843" s="103" t="s">
        <v>1810</v>
      </c>
      <c r="M1843" s="101" t="s">
        <v>225</v>
      </c>
      <c r="N1843" s="65" t="s">
        <v>662</v>
      </c>
      <c r="O1843" s="64">
        <v>890000557</v>
      </c>
      <c r="P1843" s="94" t="s">
        <v>2638</v>
      </c>
      <c r="Q1843" s="90">
        <v>1</v>
      </c>
      <c r="X1843" s="65" t="s">
        <v>671</v>
      </c>
      <c r="Y1843" s="65">
        <f>SUMPRODUCT(('[2]Prog 89'!$C$5:$C$10000=A1843)*'[2]Prog 89'!$E$5:$F$10000)</f>
        <v>0</v>
      </c>
      <c r="Z1843" s="65">
        <f>SUMPRODUCT(('[2]Prog 89'!$C$5:$C$10000=A1843)*'[2]Prog 89'!$G$5:$H$10000)</f>
        <v>2</v>
      </c>
    </row>
    <row r="1844" spans="1:26" ht="12.75" customHeight="1" x14ac:dyDescent="0.25">
      <c r="A1844" s="64">
        <v>89092</v>
      </c>
      <c r="B1844" s="81">
        <f>VLOOKUP(A1844,'[2]Pop commune'!$A$4:$G$3833,7,FALSE)</f>
        <v>97.212851405622516</v>
      </c>
      <c r="C1844" s="82">
        <f>VLOOKUP(A1844,'[2]Pop commune'!$A$4:$H$3833,5,FALSE)</f>
        <v>58.526104417670695</v>
      </c>
      <c r="D1844" s="83">
        <f t="shared" si="57"/>
        <v>38.686746987951821</v>
      </c>
      <c r="E1844" s="83">
        <f>VLOOKUP(A1844,'[2]Pop commune'!$A$4:$G$3833,6,FALSE)</f>
        <v>38.686746987951821</v>
      </c>
      <c r="F1844" s="83">
        <f t="shared" si="58"/>
        <v>247</v>
      </c>
      <c r="G1844" s="83">
        <f>VLOOKUP(A1844,'[2]Pop commune'!$A$4:$G$3833,4,FALSE)</f>
        <v>247</v>
      </c>
      <c r="H1844" s="64">
        <v>89</v>
      </c>
      <c r="I1844" s="122">
        <v>890971765</v>
      </c>
      <c r="J1844" s="65" t="s">
        <v>2644</v>
      </c>
      <c r="K1844" s="121"/>
      <c r="L1844" s="103" t="s">
        <v>1810</v>
      </c>
      <c r="M1844" s="101" t="s">
        <v>225</v>
      </c>
      <c r="N1844" s="65" t="s">
        <v>662</v>
      </c>
      <c r="O1844" s="64">
        <v>890000557</v>
      </c>
      <c r="P1844" s="94" t="s">
        <v>2638</v>
      </c>
      <c r="Q1844" s="90">
        <v>1</v>
      </c>
      <c r="X1844" s="65" t="s">
        <v>671</v>
      </c>
      <c r="Y1844" s="65">
        <f>SUMPRODUCT(('[2]Prog 89'!$C$5:$C$10000=A1844)*'[2]Prog 89'!$E$5:$F$10000)</f>
        <v>0</v>
      </c>
      <c r="Z1844" s="65">
        <f>SUMPRODUCT(('[2]Prog 89'!$C$5:$C$10000=A1844)*'[2]Prog 89'!$G$5:$H$10000)</f>
        <v>9</v>
      </c>
    </row>
    <row r="1845" spans="1:26" ht="12.75" customHeight="1" x14ac:dyDescent="0.25">
      <c r="A1845" s="64">
        <v>89109</v>
      </c>
      <c r="B1845" s="81">
        <f>VLOOKUP(A1845,'[2]Pop commune'!$A$4:$G$3833,7,FALSE)</f>
        <v>20</v>
      </c>
      <c r="C1845" s="82">
        <f>VLOOKUP(A1845,'[2]Pop commune'!$A$4:$H$3833,5,FALSE)</f>
        <v>13</v>
      </c>
      <c r="D1845" s="83">
        <f t="shared" si="57"/>
        <v>7</v>
      </c>
      <c r="E1845" s="83">
        <f>VLOOKUP(A1845,'[2]Pop commune'!$A$4:$G$3833,6,FALSE)</f>
        <v>7</v>
      </c>
      <c r="F1845" s="83">
        <f t="shared" si="58"/>
        <v>52</v>
      </c>
      <c r="G1845" s="83">
        <f>VLOOKUP(A1845,'[2]Pop commune'!$A$4:$G$3833,4,FALSE)</f>
        <v>52</v>
      </c>
      <c r="H1845" s="64">
        <v>89</v>
      </c>
      <c r="I1845" s="122">
        <v>890971765</v>
      </c>
      <c r="J1845" s="65" t="s">
        <v>2645</v>
      </c>
      <c r="K1845" s="121"/>
      <c r="L1845" s="103" t="s">
        <v>2041</v>
      </c>
      <c r="M1845" s="101" t="s">
        <v>225</v>
      </c>
      <c r="N1845" s="65" t="s">
        <v>662</v>
      </c>
      <c r="O1845" s="64">
        <v>890000557</v>
      </c>
      <c r="P1845" s="94" t="s">
        <v>2638</v>
      </c>
      <c r="Q1845" s="90">
        <v>1</v>
      </c>
      <c r="X1845" s="65" t="s">
        <v>671</v>
      </c>
      <c r="Y1845" s="65">
        <f>SUMPRODUCT(('[2]Prog 89'!$C$5:$C$10000=A1845)*'[2]Prog 89'!$E$5:$F$10000)</f>
        <v>0</v>
      </c>
      <c r="Z1845" s="65">
        <f>SUMPRODUCT(('[2]Prog 89'!$C$5:$C$10000=A1845)*'[2]Prog 89'!$G$5:$H$10000)</f>
        <v>2</v>
      </c>
    </row>
    <row r="1846" spans="1:26" ht="12.75" customHeight="1" x14ac:dyDescent="0.25">
      <c r="A1846" s="64">
        <v>89128</v>
      </c>
      <c r="B1846" s="81">
        <f>VLOOKUP(A1846,'[2]Pop commune'!$A$4:$G$3833,7,FALSE)</f>
        <v>27</v>
      </c>
      <c r="C1846" s="82">
        <f>VLOOKUP(A1846,'[2]Pop commune'!$A$4:$H$3833,5,FALSE)</f>
        <v>22</v>
      </c>
      <c r="D1846" s="83">
        <f t="shared" si="57"/>
        <v>5</v>
      </c>
      <c r="E1846" s="83">
        <f>VLOOKUP(A1846,'[2]Pop commune'!$A$4:$G$3833,6,FALSE)</f>
        <v>5</v>
      </c>
      <c r="F1846" s="83">
        <f t="shared" si="58"/>
        <v>138</v>
      </c>
      <c r="G1846" s="83">
        <f>VLOOKUP(A1846,'[2]Pop commune'!$A$4:$G$3833,4,FALSE)</f>
        <v>138</v>
      </c>
      <c r="H1846" s="64">
        <v>89</v>
      </c>
      <c r="I1846" s="122">
        <v>890971765</v>
      </c>
      <c r="J1846" s="65" t="s">
        <v>2646</v>
      </c>
      <c r="K1846" s="121"/>
      <c r="L1846" s="103" t="s">
        <v>2637</v>
      </c>
      <c r="M1846" s="101" t="s">
        <v>225</v>
      </c>
      <c r="N1846" s="65" t="s">
        <v>662</v>
      </c>
      <c r="O1846" s="64">
        <v>890000557</v>
      </c>
      <c r="P1846" s="94" t="s">
        <v>2638</v>
      </c>
      <c r="Q1846" s="90">
        <v>1</v>
      </c>
      <c r="X1846" s="65" t="s">
        <v>671</v>
      </c>
      <c r="Y1846" s="65">
        <f>SUMPRODUCT(('[2]Prog 89'!$C$5:$C$10000=A1846)*'[2]Prog 89'!$E$5:$F$10000)</f>
        <v>0</v>
      </c>
      <c r="Z1846" s="65">
        <f>SUMPRODUCT(('[2]Prog 89'!$C$5:$C$10000=A1846)*'[2]Prog 89'!$G$5:$H$10000)</f>
        <v>1</v>
      </c>
    </row>
    <row r="1847" spans="1:26" ht="12.75" customHeight="1" x14ac:dyDescent="0.25">
      <c r="A1847" s="64">
        <v>89134</v>
      </c>
      <c r="B1847" s="81">
        <f>VLOOKUP(A1847,'[2]Pop commune'!$A$4:$G$3833,7,FALSE)</f>
        <v>89.210526315789508</v>
      </c>
      <c r="C1847" s="82">
        <f>VLOOKUP(A1847,'[2]Pop commune'!$A$4:$H$3833,5,FALSE)</f>
        <v>60.464912280701782</v>
      </c>
      <c r="D1847" s="83">
        <f t="shared" si="57"/>
        <v>28.745614035087726</v>
      </c>
      <c r="E1847" s="83">
        <f>VLOOKUP(A1847,'[2]Pop commune'!$A$4:$G$3833,6,FALSE)</f>
        <v>28.745614035087726</v>
      </c>
      <c r="F1847" s="83">
        <f t="shared" si="58"/>
        <v>339</v>
      </c>
      <c r="G1847" s="83">
        <f>VLOOKUP(A1847,'[2]Pop commune'!$A$4:$G$3833,4,FALSE)</f>
        <v>339</v>
      </c>
      <c r="H1847" s="64">
        <v>89</v>
      </c>
      <c r="I1847" s="122">
        <v>890971765</v>
      </c>
      <c r="J1847" s="65" t="s">
        <v>2647</v>
      </c>
      <c r="K1847" s="121"/>
      <c r="L1847" s="103" t="s">
        <v>2041</v>
      </c>
      <c r="M1847" s="101" t="s">
        <v>225</v>
      </c>
      <c r="N1847" s="65" t="s">
        <v>662</v>
      </c>
      <c r="O1847" s="64">
        <v>890000557</v>
      </c>
      <c r="P1847" s="94" t="s">
        <v>2638</v>
      </c>
      <c r="Q1847" s="90">
        <v>1</v>
      </c>
      <c r="X1847" s="65" t="s">
        <v>671</v>
      </c>
      <c r="Y1847" s="65">
        <f>SUMPRODUCT(('[2]Prog 89'!$C$5:$C$10000=A1847)*'[2]Prog 89'!$E$5:$F$10000)</f>
        <v>1</v>
      </c>
      <c r="Z1847" s="65">
        <f>SUMPRODUCT(('[2]Prog 89'!$C$5:$C$10000=A1847)*'[2]Prog 89'!$G$5:$H$10000)</f>
        <v>4</v>
      </c>
    </row>
    <row r="1848" spans="1:26" ht="12.75" customHeight="1" x14ac:dyDescent="0.25">
      <c r="A1848" s="64">
        <v>89141</v>
      </c>
      <c r="B1848" s="81">
        <f>VLOOKUP(A1848,'[2]Pop commune'!$A$4:$G$3833,7,FALSE)</f>
        <v>27.406015037593921</v>
      </c>
      <c r="C1848" s="82">
        <f>VLOOKUP(A1848,'[2]Pop commune'!$A$4:$H$3833,5,FALSE)</f>
        <v>15.225563909774401</v>
      </c>
      <c r="D1848" s="83">
        <f t="shared" si="57"/>
        <v>12.18045112781952</v>
      </c>
      <c r="E1848" s="83">
        <f>VLOOKUP(A1848,'[2]Pop commune'!$A$4:$G$3833,6,FALSE)</f>
        <v>12.18045112781952</v>
      </c>
      <c r="F1848" s="83">
        <f t="shared" si="58"/>
        <v>135</v>
      </c>
      <c r="G1848" s="83">
        <f>VLOOKUP(A1848,'[2]Pop commune'!$A$4:$G$3833,4,FALSE)</f>
        <v>135</v>
      </c>
      <c r="H1848" s="64">
        <v>89</v>
      </c>
      <c r="I1848" s="122">
        <v>890971765</v>
      </c>
      <c r="J1848" s="65" t="s">
        <v>2648</v>
      </c>
      <c r="K1848" s="121"/>
      <c r="L1848" s="103" t="s">
        <v>2637</v>
      </c>
      <c r="M1848" s="101" t="s">
        <v>225</v>
      </c>
      <c r="N1848" s="65" t="s">
        <v>662</v>
      </c>
      <c r="O1848" s="64">
        <v>890000557</v>
      </c>
      <c r="P1848" s="94" t="s">
        <v>2638</v>
      </c>
      <c r="Q1848" s="90">
        <v>1</v>
      </c>
      <c r="X1848" s="65" t="s">
        <v>671</v>
      </c>
      <c r="Y1848" s="65">
        <f>SUMPRODUCT(('[2]Prog 89'!$C$5:$C$10000=A1848)*'[2]Prog 89'!$E$5:$F$10000)</f>
        <v>0</v>
      </c>
      <c r="Z1848" s="65">
        <f>SUMPRODUCT(('[2]Prog 89'!$C$5:$C$10000=A1848)*'[2]Prog 89'!$G$5:$H$10000)</f>
        <v>2</v>
      </c>
    </row>
    <row r="1849" spans="1:26" ht="12.75" customHeight="1" x14ac:dyDescent="0.25">
      <c r="A1849" s="64">
        <v>89161</v>
      </c>
      <c r="B1849" s="81">
        <f>VLOOKUP(A1849,'[2]Pop commune'!$A$4:$G$3833,7,FALSE)</f>
        <v>70</v>
      </c>
      <c r="C1849" s="82">
        <f>VLOOKUP(A1849,'[2]Pop commune'!$A$4:$H$3833,5,FALSE)</f>
        <v>37</v>
      </c>
      <c r="D1849" s="83">
        <f t="shared" si="57"/>
        <v>33</v>
      </c>
      <c r="E1849" s="83">
        <f>VLOOKUP(A1849,'[2]Pop commune'!$A$4:$G$3833,6,FALSE)</f>
        <v>33</v>
      </c>
      <c r="F1849" s="83">
        <f t="shared" si="58"/>
        <v>206</v>
      </c>
      <c r="G1849" s="83">
        <f>VLOOKUP(A1849,'[2]Pop commune'!$A$4:$G$3833,4,FALSE)</f>
        <v>206</v>
      </c>
      <c r="H1849" s="64">
        <v>89</v>
      </c>
      <c r="I1849" s="122">
        <v>890971765</v>
      </c>
      <c r="J1849" s="65" t="s">
        <v>2649</v>
      </c>
      <c r="K1849" s="121"/>
      <c r="L1849" s="103" t="s">
        <v>1810</v>
      </c>
      <c r="M1849" s="101" t="s">
        <v>225</v>
      </c>
      <c r="N1849" s="65" t="s">
        <v>662</v>
      </c>
      <c r="O1849" s="64">
        <v>890000557</v>
      </c>
      <c r="P1849" s="94" t="s">
        <v>2638</v>
      </c>
      <c r="Q1849" s="90">
        <v>1</v>
      </c>
      <c r="X1849" s="65" t="s">
        <v>671</v>
      </c>
      <c r="Y1849" s="65">
        <f>SUMPRODUCT(('[2]Prog 89'!$C$5:$C$10000=A1849)*'[2]Prog 89'!$E$5:$F$10000)</f>
        <v>0</v>
      </c>
      <c r="Z1849" s="65">
        <f>SUMPRODUCT(('[2]Prog 89'!$C$5:$C$10000=A1849)*'[2]Prog 89'!$G$5:$H$10000)</f>
        <v>5</v>
      </c>
    </row>
    <row r="1850" spans="1:26" ht="12.75" customHeight="1" x14ac:dyDescent="0.25">
      <c r="A1850" s="64">
        <v>89194</v>
      </c>
      <c r="B1850" s="81">
        <f>VLOOKUP(A1850,'[2]Pop commune'!$A$4:$G$3833,7,FALSE)</f>
        <v>48.085613220951998</v>
      </c>
      <c r="C1850" s="82">
        <f>VLOOKUP(A1850,'[2]Pop commune'!$A$4:$H$3833,5,FALSE)</f>
        <v>35.328205631719833</v>
      </c>
      <c r="D1850" s="83">
        <f t="shared" si="57"/>
        <v>12.757407589232162</v>
      </c>
      <c r="E1850" s="83">
        <f>VLOOKUP(A1850,'[2]Pop commune'!$A$4:$G$3833,6,FALSE)</f>
        <v>12.757407589232162</v>
      </c>
      <c r="F1850" s="83">
        <f t="shared" si="58"/>
        <v>123</v>
      </c>
      <c r="G1850" s="83">
        <f>VLOOKUP(A1850,'[2]Pop commune'!$A$4:$G$3833,4,FALSE)</f>
        <v>123</v>
      </c>
      <c r="H1850" s="64">
        <v>89</v>
      </c>
      <c r="I1850" s="122">
        <v>890971765</v>
      </c>
      <c r="J1850" s="65" t="s">
        <v>2650</v>
      </c>
      <c r="K1850" s="121"/>
      <c r="L1850" s="103" t="s">
        <v>1810</v>
      </c>
      <c r="M1850" s="101" t="s">
        <v>225</v>
      </c>
      <c r="N1850" s="65" t="s">
        <v>662</v>
      </c>
      <c r="O1850" s="64">
        <v>890000557</v>
      </c>
      <c r="P1850" s="94" t="s">
        <v>2638</v>
      </c>
      <c r="Q1850" s="90">
        <v>1</v>
      </c>
      <c r="X1850" s="65" t="s">
        <v>671</v>
      </c>
      <c r="Y1850" s="65">
        <f>SUMPRODUCT(('[2]Prog 89'!$C$5:$C$10000=A1850)*'[2]Prog 89'!$E$5:$F$10000)</f>
        <v>2</v>
      </c>
      <c r="Z1850" s="65">
        <f>SUMPRODUCT(('[2]Prog 89'!$C$5:$C$10000=A1850)*'[2]Prog 89'!$G$5:$H$10000)</f>
        <v>2</v>
      </c>
    </row>
    <row r="1851" spans="1:26" ht="12.75" customHeight="1" x14ac:dyDescent="0.25">
      <c r="A1851" s="64">
        <v>89197</v>
      </c>
      <c r="B1851" s="81">
        <f>VLOOKUP(A1851,'[2]Pop commune'!$A$4:$G$3833,7,FALSE)</f>
        <v>162.34085700848846</v>
      </c>
      <c r="C1851" s="82">
        <f>VLOOKUP(A1851,'[2]Pop commune'!$A$4:$H$3833,5,FALSE)</f>
        <v>66.539626884129959</v>
      </c>
      <c r="D1851" s="83">
        <f t="shared" si="57"/>
        <v>95.801230124358483</v>
      </c>
      <c r="E1851" s="83">
        <f>VLOOKUP(A1851,'[2]Pop commune'!$A$4:$G$3833,6,FALSE)</f>
        <v>95.801230124358483</v>
      </c>
      <c r="F1851" s="83">
        <f t="shared" si="58"/>
        <v>488.99999999999898</v>
      </c>
      <c r="G1851" s="83">
        <f>VLOOKUP(A1851,'[2]Pop commune'!$A$4:$G$3833,4,FALSE)</f>
        <v>488.99999999999898</v>
      </c>
      <c r="H1851" s="64">
        <v>89</v>
      </c>
      <c r="I1851" s="122">
        <v>890971765</v>
      </c>
      <c r="J1851" s="65" t="s">
        <v>2651</v>
      </c>
      <c r="K1851" s="121"/>
      <c r="L1851" s="103" t="s">
        <v>2041</v>
      </c>
      <c r="M1851" s="101" t="s">
        <v>225</v>
      </c>
      <c r="N1851" s="65" t="s">
        <v>662</v>
      </c>
      <c r="O1851" s="64">
        <v>890000557</v>
      </c>
      <c r="P1851" s="94" t="s">
        <v>2638</v>
      </c>
      <c r="Q1851" s="90">
        <v>1</v>
      </c>
      <c r="X1851" s="65" t="s">
        <v>671</v>
      </c>
      <c r="Y1851" s="65">
        <f>SUMPRODUCT(('[2]Prog 89'!$C$5:$C$10000=A1851)*'[2]Prog 89'!$E$5:$F$10000)</f>
        <v>1</v>
      </c>
      <c r="Z1851" s="65">
        <f>SUMPRODUCT(('[2]Prog 89'!$C$5:$C$10000=A1851)*'[2]Prog 89'!$G$5:$H$10000)</f>
        <v>2</v>
      </c>
    </row>
    <row r="1852" spans="1:26" ht="12.75" customHeight="1" x14ac:dyDescent="0.25">
      <c r="A1852" s="64">
        <v>89204</v>
      </c>
      <c r="B1852" s="81">
        <f>VLOOKUP(A1852,'[2]Pop commune'!$A$4:$G$3833,7,FALSE)</f>
        <v>252.48683919061534</v>
      </c>
      <c r="C1852" s="82">
        <f>VLOOKUP(A1852,'[2]Pop commune'!$A$4:$H$3833,5,FALSE)</f>
        <v>133.73160620340678</v>
      </c>
      <c r="D1852" s="83">
        <f t="shared" si="57"/>
        <v>118.75523298720854</v>
      </c>
      <c r="E1852" s="83">
        <f>VLOOKUP(A1852,'[2]Pop commune'!$A$4:$G$3833,6,FALSE)</f>
        <v>118.75523298720854</v>
      </c>
      <c r="F1852" s="83">
        <f t="shared" si="58"/>
        <v>714</v>
      </c>
      <c r="G1852" s="83">
        <f>VLOOKUP(A1852,'[2]Pop commune'!$A$4:$G$3833,4,FALSE)</f>
        <v>714</v>
      </c>
      <c r="H1852" s="64">
        <v>89</v>
      </c>
      <c r="I1852" s="122">
        <v>890971765</v>
      </c>
      <c r="J1852" s="65" t="s">
        <v>2652</v>
      </c>
      <c r="K1852" s="121"/>
      <c r="L1852" s="103" t="s">
        <v>2637</v>
      </c>
      <c r="M1852" s="101" t="s">
        <v>225</v>
      </c>
      <c r="N1852" s="65" t="s">
        <v>662</v>
      </c>
      <c r="O1852" s="64">
        <v>890000557</v>
      </c>
      <c r="P1852" s="94" t="s">
        <v>2638</v>
      </c>
      <c r="Q1852" s="90">
        <v>1</v>
      </c>
      <c r="X1852" s="65" t="s">
        <v>671</v>
      </c>
      <c r="Y1852" s="65">
        <f>SUMPRODUCT(('[2]Prog 89'!$C$5:$C$10000=A1852)*'[2]Prog 89'!$E$5:$F$10000)</f>
        <v>0</v>
      </c>
      <c r="Z1852" s="65">
        <f>SUMPRODUCT(('[2]Prog 89'!$C$5:$C$10000=A1852)*'[2]Prog 89'!$G$5:$H$10000)</f>
        <v>6</v>
      </c>
    </row>
    <row r="1853" spans="1:26" ht="12.75" customHeight="1" x14ac:dyDescent="0.25">
      <c r="A1853" s="64">
        <v>89207</v>
      </c>
      <c r="B1853" s="81">
        <f>VLOOKUP(A1853,'[2]Pop commune'!$A$4:$G$3833,7,FALSE)</f>
        <v>9.5652173913043494</v>
      </c>
      <c r="C1853" s="82">
        <f>VLOOKUP(A1853,'[2]Pop commune'!$A$4:$H$3833,5,FALSE)</f>
        <v>2.8695652173913051</v>
      </c>
      <c r="D1853" s="83">
        <f t="shared" si="57"/>
        <v>6.6956521739130448</v>
      </c>
      <c r="E1853" s="83">
        <f>VLOOKUP(A1853,'[2]Pop commune'!$A$4:$G$3833,6,FALSE)</f>
        <v>6.6956521739130448</v>
      </c>
      <c r="F1853" s="83">
        <f t="shared" si="58"/>
        <v>22</v>
      </c>
      <c r="G1853" s="83">
        <f>VLOOKUP(A1853,'[2]Pop commune'!$A$4:$G$3833,4,FALSE)</f>
        <v>22</v>
      </c>
      <c r="H1853" s="64">
        <v>89</v>
      </c>
      <c r="I1853" s="122">
        <v>890971765</v>
      </c>
      <c r="J1853" s="65" t="s">
        <v>2653</v>
      </c>
      <c r="K1853" s="121"/>
      <c r="L1853" s="103" t="s">
        <v>1810</v>
      </c>
      <c r="M1853" s="101" t="s">
        <v>225</v>
      </c>
      <c r="N1853" s="65" t="s">
        <v>662</v>
      </c>
      <c r="O1853" s="64">
        <v>890000557</v>
      </c>
      <c r="P1853" s="94" t="s">
        <v>2638</v>
      </c>
      <c r="Q1853" s="90">
        <v>1</v>
      </c>
      <c r="X1853" s="65" t="s">
        <v>671</v>
      </c>
      <c r="Y1853" s="65">
        <f>SUMPRODUCT(('[2]Prog 89'!$C$5:$C$10000=A1853)*'[2]Prog 89'!$E$5:$F$10000)</f>
        <v>1</v>
      </c>
      <c r="Z1853" s="65">
        <f>SUMPRODUCT(('[2]Prog 89'!$C$5:$C$10000=A1853)*'[2]Prog 89'!$G$5:$H$10000)</f>
        <v>0</v>
      </c>
    </row>
    <row r="1854" spans="1:26" ht="12.75" customHeight="1" x14ac:dyDescent="0.25">
      <c r="A1854" s="64">
        <v>89208</v>
      </c>
      <c r="B1854" s="81">
        <f>VLOOKUP(A1854,'[2]Pop commune'!$A$4:$G$3833,7,FALSE)</f>
        <v>192</v>
      </c>
      <c r="C1854" s="82">
        <f>VLOOKUP(A1854,'[2]Pop commune'!$A$4:$H$3833,5,FALSE)</f>
        <v>130</v>
      </c>
      <c r="D1854" s="83">
        <f t="shared" si="57"/>
        <v>62</v>
      </c>
      <c r="E1854" s="83">
        <f>VLOOKUP(A1854,'[2]Pop commune'!$A$4:$G$3833,6,FALSE)</f>
        <v>62</v>
      </c>
      <c r="F1854" s="83">
        <f t="shared" si="58"/>
        <v>1237</v>
      </c>
      <c r="G1854" s="83">
        <f>VLOOKUP(A1854,'[2]Pop commune'!$A$4:$G$3833,4,FALSE)</f>
        <v>1237</v>
      </c>
      <c r="H1854" s="64">
        <v>89</v>
      </c>
      <c r="I1854" s="122">
        <v>890971765</v>
      </c>
      <c r="J1854" s="65" t="s">
        <v>2654</v>
      </c>
      <c r="K1854" s="121"/>
      <c r="L1854" s="103" t="s">
        <v>2637</v>
      </c>
      <c r="M1854" s="101" t="s">
        <v>225</v>
      </c>
      <c r="N1854" s="65" t="s">
        <v>662</v>
      </c>
      <c r="O1854" s="64">
        <v>890000557</v>
      </c>
      <c r="P1854" s="94" t="s">
        <v>2638</v>
      </c>
      <c r="Q1854" s="90">
        <v>1</v>
      </c>
      <c r="X1854" s="65" t="s">
        <v>671</v>
      </c>
      <c r="Y1854" s="65">
        <f>SUMPRODUCT(('[2]Prog 89'!$C$5:$C$10000=A1854)*'[2]Prog 89'!$E$5:$F$10000)</f>
        <v>2</v>
      </c>
      <c r="Z1854" s="65">
        <f>SUMPRODUCT(('[2]Prog 89'!$C$5:$C$10000=A1854)*'[2]Prog 89'!$G$5:$H$10000)</f>
        <v>2</v>
      </c>
    </row>
    <row r="1855" spans="1:26" ht="12.75" customHeight="1" x14ac:dyDescent="0.25">
      <c r="A1855" s="64">
        <v>89244</v>
      </c>
      <c r="B1855" s="81">
        <f>VLOOKUP(A1855,'[2]Pop commune'!$A$4:$G$3833,7,FALSE)</f>
        <v>28.561797752809003</v>
      </c>
      <c r="C1855" s="82">
        <f>VLOOKUP(A1855,'[2]Pop commune'!$A$4:$H$3833,5,FALSE)</f>
        <v>20.269662921348324</v>
      </c>
      <c r="D1855" s="83">
        <f t="shared" si="57"/>
        <v>8.2921348314606789</v>
      </c>
      <c r="E1855" s="83">
        <f>VLOOKUP(A1855,'[2]Pop commune'!$A$4:$G$3833,6,FALSE)</f>
        <v>8.2921348314606789</v>
      </c>
      <c r="F1855" s="83">
        <f t="shared" si="58"/>
        <v>82</v>
      </c>
      <c r="G1855" s="83">
        <f>VLOOKUP(A1855,'[2]Pop commune'!$A$4:$G$3833,4,FALSE)</f>
        <v>82</v>
      </c>
      <c r="H1855" s="64">
        <v>89</v>
      </c>
      <c r="I1855" s="122">
        <v>890971765</v>
      </c>
      <c r="J1855" s="65" t="s">
        <v>2655</v>
      </c>
      <c r="K1855" s="121"/>
      <c r="L1855" s="103" t="s">
        <v>2041</v>
      </c>
      <c r="M1855" s="101" t="s">
        <v>225</v>
      </c>
      <c r="N1855" s="65" t="s">
        <v>662</v>
      </c>
      <c r="O1855" s="64">
        <v>890000557</v>
      </c>
      <c r="P1855" s="94" t="s">
        <v>2638</v>
      </c>
      <c r="Q1855" s="90">
        <v>1</v>
      </c>
      <c r="X1855" s="65" t="s">
        <v>671</v>
      </c>
      <c r="Y1855" s="65">
        <f>SUMPRODUCT(('[2]Prog 89'!$C$5:$C$10000=A1855)*'[2]Prog 89'!$E$5:$F$10000)</f>
        <v>0</v>
      </c>
      <c r="Z1855" s="65">
        <f>SUMPRODUCT(('[2]Prog 89'!$C$5:$C$10000=A1855)*'[2]Prog 89'!$G$5:$H$10000)</f>
        <v>1</v>
      </c>
    </row>
    <row r="1856" spans="1:26" ht="12.75" customHeight="1" x14ac:dyDescent="0.25">
      <c r="A1856" s="64">
        <v>89246</v>
      </c>
      <c r="B1856" s="81">
        <f>VLOOKUP(A1856,'[2]Pop commune'!$A$4:$G$3833,7,FALSE)</f>
        <v>134.49645760613291</v>
      </c>
      <c r="C1856" s="82">
        <f>VLOOKUP(A1856,'[2]Pop commune'!$A$4:$H$3833,5,FALSE)</f>
        <v>86.043648422911389</v>
      </c>
      <c r="D1856" s="83">
        <f t="shared" si="57"/>
        <v>48.452809183221525</v>
      </c>
      <c r="E1856" s="83">
        <f>VLOOKUP(A1856,'[2]Pop commune'!$A$4:$G$3833,6,FALSE)</f>
        <v>48.452809183221525</v>
      </c>
      <c r="F1856" s="83">
        <f t="shared" si="58"/>
        <v>406</v>
      </c>
      <c r="G1856" s="83">
        <f>VLOOKUP(A1856,'[2]Pop commune'!$A$4:$G$3833,4,FALSE)</f>
        <v>406</v>
      </c>
      <c r="H1856" s="64">
        <v>89</v>
      </c>
      <c r="I1856" s="122">
        <v>890971765</v>
      </c>
      <c r="J1856" s="65" t="s">
        <v>2656</v>
      </c>
      <c r="K1856" s="121"/>
      <c r="L1856" s="103" t="s">
        <v>2637</v>
      </c>
      <c r="M1856" s="101" t="s">
        <v>225</v>
      </c>
      <c r="N1856" s="65" t="s">
        <v>662</v>
      </c>
      <c r="O1856" s="64">
        <v>890000557</v>
      </c>
      <c r="P1856" s="94" t="s">
        <v>2638</v>
      </c>
      <c r="Q1856" s="90">
        <v>1</v>
      </c>
      <c r="X1856" s="65" t="s">
        <v>671</v>
      </c>
      <c r="Y1856" s="65">
        <f>SUMPRODUCT(('[2]Prog 89'!$C$5:$C$10000=A1856)*'[2]Prog 89'!$E$5:$F$10000)</f>
        <v>0</v>
      </c>
      <c r="Z1856" s="65">
        <f>SUMPRODUCT(('[2]Prog 89'!$C$5:$C$10000=A1856)*'[2]Prog 89'!$G$5:$H$10000)</f>
        <v>4</v>
      </c>
    </row>
    <row r="1857" spans="1:26" ht="12.75" customHeight="1" x14ac:dyDescent="0.25">
      <c r="A1857" s="64">
        <v>89267</v>
      </c>
      <c r="B1857" s="81">
        <f>VLOOKUP(A1857,'[2]Pop commune'!$A$4:$G$3833,7,FALSE)</f>
        <v>65.658910952756315</v>
      </c>
      <c r="C1857" s="82">
        <f>VLOOKUP(A1857,'[2]Pop commune'!$A$4:$H$3833,5,FALSE)</f>
        <v>34.33608454205185</v>
      </c>
      <c r="D1857" s="83">
        <f t="shared" si="57"/>
        <v>31.322826410704472</v>
      </c>
      <c r="E1857" s="83">
        <f>VLOOKUP(A1857,'[2]Pop commune'!$A$4:$G$3833,6,FALSE)</f>
        <v>31.322826410704472</v>
      </c>
      <c r="F1857" s="83">
        <f t="shared" si="58"/>
        <v>193.0000000000006</v>
      </c>
      <c r="G1857" s="83">
        <f>VLOOKUP(A1857,'[2]Pop commune'!$A$4:$G$3833,4,FALSE)</f>
        <v>193.0000000000006</v>
      </c>
      <c r="H1857" s="64">
        <v>89</v>
      </c>
      <c r="I1857" s="122">
        <v>890971765</v>
      </c>
      <c r="J1857" s="65" t="s">
        <v>2657</v>
      </c>
      <c r="K1857" s="121"/>
      <c r="L1857" s="103" t="s">
        <v>2041</v>
      </c>
      <c r="M1857" s="101" t="s">
        <v>225</v>
      </c>
      <c r="N1857" s="65" t="s">
        <v>662</v>
      </c>
      <c r="O1857" s="64">
        <v>890000557</v>
      </c>
      <c r="P1857" s="94" t="s">
        <v>2638</v>
      </c>
      <c r="Q1857" s="90">
        <v>1</v>
      </c>
      <c r="X1857" s="65" t="s">
        <v>671</v>
      </c>
      <c r="Y1857" s="65">
        <f>SUMPRODUCT(('[2]Prog 89'!$C$5:$C$10000=A1857)*'[2]Prog 89'!$E$5:$F$10000)</f>
        <v>0</v>
      </c>
      <c r="Z1857" s="65">
        <f>SUMPRODUCT(('[2]Prog 89'!$C$5:$C$10000=A1857)*'[2]Prog 89'!$G$5:$H$10000)</f>
        <v>2</v>
      </c>
    </row>
    <row r="1858" spans="1:26" ht="12.75" customHeight="1" x14ac:dyDescent="0.25">
      <c r="A1858" s="64">
        <v>89277</v>
      </c>
      <c r="B1858" s="81">
        <f>VLOOKUP(A1858,'[2]Pop commune'!$A$4:$G$3833,7,FALSE)</f>
        <v>96.065934065933874</v>
      </c>
      <c r="C1858" s="82">
        <f>VLOOKUP(A1858,'[2]Pop commune'!$A$4:$H$3833,5,FALSE)</f>
        <v>62.340659340659222</v>
      </c>
      <c r="D1858" s="83">
        <f t="shared" si="57"/>
        <v>33.725274725274659</v>
      </c>
      <c r="E1858" s="83">
        <f>VLOOKUP(A1858,'[2]Pop commune'!$A$4:$G$3833,6,FALSE)</f>
        <v>33.725274725274659</v>
      </c>
      <c r="F1858" s="83">
        <f t="shared" si="58"/>
        <v>371.99999999999926</v>
      </c>
      <c r="G1858" s="83">
        <f>VLOOKUP(A1858,'[2]Pop commune'!$A$4:$G$3833,4,FALSE)</f>
        <v>371.99999999999926</v>
      </c>
      <c r="H1858" s="64">
        <v>89</v>
      </c>
      <c r="I1858" s="122">
        <v>890971765</v>
      </c>
      <c r="J1858" s="65" t="s">
        <v>2658</v>
      </c>
      <c r="K1858" s="121"/>
      <c r="L1858" s="103" t="s">
        <v>1810</v>
      </c>
      <c r="M1858" s="101" t="s">
        <v>225</v>
      </c>
      <c r="N1858" s="65" t="s">
        <v>662</v>
      </c>
      <c r="O1858" s="64">
        <v>890000557</v>
      </c>
      <c r="P1858" s="94" t="s">
        <v>2638</v>
      </c>
      <c r="Q1858" s="90">
        <v>1</v>
      </c>
      <c r="X1858" s="65" t="s">
        <v>671</v>
      </c>
      <c r="Y1858" s="65">
        <f>SUMPRODUCT(('[2]Prog 89'!$C$5:$C$10000=A1858)*'[2]Prog 89'!$E$5:$F$10000)</f>
        <v>0</v>
      </c>
      <c r="Z1858" s="65">
        <f>SUMPRODUCT(('[2]Prog 89'!$C$5:$C$10000=A1858)*'[2]Prog 89'!$G$5:$H$10000)</f>
        <v>1</v>
      </c>
    </row>
    <row r="1859" spans="1:26" ht="12.75" customHeight="1" x14ac:dyDescent="0.25">
      <c r="A1859" s="64">
        <v>89279</v>
      </c>
      <c r="B1859" s="81">
        <f>VLOOKUP(A1859,'[2]Pop commune'!$A$4:$G$3833,7,FALSE)</f>
        <v>287.33747696480214</v>
      </c>
      <c r="C1859" s="82">
        <f>VLOOKUP(A1859,'[2]Pop commune'!$A$4:$H$3833,5,FALSE)</f>
        <v>139.3453539899547</v>
      </c>
      <c r="D1859" s="83">
        <f t="shared" si="57"/>
        <v>147.99212297484746</v>
      </c>
      <c r="E1859" s="83">
        <f>VLOOKUP(A1859,'[2]Pop commune'!$A$4:$G$3833,6,FALSE)</f>
        <v>147.99212297484746</v>
      </c>
      <c r="F1859" s="83">
        <f t="shared" si="58"/>
        <v>652.0000000000008</v>
      </c>
      <c r="G1859" s="83">
        <f>VLOOKUP(A1859,'[2]Pop commune'!$A$4:$G$3833,4,FALSE)</f>
        <v>652.0000000000008</v>
      </c>
      <c r="H1859" s="64">
        <v>89</v>
      </c>
      <c r="I1859" s="122">
        <v>890971765</v>
      </c>
      <c r="J1859" s="65" t="s">
        <v>2659</v>
      </c>
      <c r="K1859" s="121"/>
      <c r="L1859" s="103" t="s">
        <v>1810</v>
      </c>
      <c r="M1859" s="101" t="s">
        <v>225</v>
      </c>
      <c r="N1859" s="65" t="s">
        <v>662</v>
      </c>
      <c r="O1859" s="64">
        <v>890000557</v>
      </c>
      <c r="P1859" s="94" t="s">
        <v>2638</v>
      </c>
      <c r="Q1859" s="90">
        <v>1</v>
      </c>
      <c r="X1859" s="65" t="s">
        <v>671</v>
      </c>
      <c r="Y1859" s="65">
        <f>SUMPRODUCT(('[2]Prog 89'!$C$5:$C$10000=A1859)*'[2]Prog 89'!$E$5:$F$10000)</f>
        <v>0</v>
      </c>
      <c r="Z1859" s="65">
        <f>SUMPRODUCT(('[2]Prog 89'!$C$5:$C$10000=A1859)*'[2]Prog 89'!$G$5:$H$10000)</f>
        <v>8</v>
      </c>
    </row>
    <row r="1860" spans="1:26" ht="12.75" customHeight="1" x14ac:dyDescent="0.25">
      <c r="A1860" s="64">
        <v>89290</v>
      </c>
      <c r="B1860" s="81">
        <f>VLOOKUP(A1860,'[2]Pop commune'!$A$4:$G$3833,7,FALSE)</f>
        <v>14</v>
      </c>
      <c r="C1860" s="82">
        <f>VLOOKUP(A1860,'[2]Pop commune'!$A$4:$H$3833,5,FALSE)</f>
        <v>6</v>
      </c>
      <c r="D1860" s="83">
        <f t="shared" si="57"/>
        <v>8</v>
      </c>
      <c r="E1860" s="83">
        <f>VLOOKUP(A1860,'[2]Pop commune'!$A$4:$G$3833,6,FALSE)</f>
        <v>8</v>
      </c>
      <c r="F1860" s="83">
        <f t="shared" si="58"/>
        <v>54</v>
      </c>
      <c r="G1860" s="83">
        <f>VLOOKUP(A1860,'[2]Pop commune'!$A$4:$G$3833,4,FALSE)</f>
        <v>54</v>
      </c>
      <c r="H1860" s="64">
        <v>89</v>
      </c>
      <c r="I1860" s="122">
        <v>890971765</v>
      </c>
      <c r="J1860" s="65" t="s">
        <v>2660</v>
      </c>
      <c r="K1860" s="121"/>
      <c r="L1860" s="103" t="s">
        <v>1810</v>
      </c>
      <c r="M1860" s="101" t="s">
        <v>225</v>
      </c>
      <c r="N1860" s="65" t="s">
        <v>662</v>
      </c>
      <c r="O1860" s="64">
        <v>890000557</v>
      </c>
      <c r="P1860" s="94" t="s">
        <v>2638</v>
      </c>
      <c r="Q1860" s="90">
        <v>1</v>
      </c>
      <c r="X1860" s="65" t="s">
        <v>671</v>
      </c>
      <c r="Y1860" s="65">
        <f>SUMPRODUCT(('[2]Prog 89'!$C$5:$C$10000=A1860)*'[2]Prog 89'!$E$5:$F$10000)</f>
        <v>0</v>
      </c>
      <c r="Z1860" s="65">
        <f>SUMPRODUCT(('[2]Prog 89'!$C$5:$C$10000=A1860)*'[2]Prog 89'!$G$5:$H$10000)</f>
        <v>0</v>
      </c>
    </row>
    <row r="1861" spans="1:26" ht="12.75" customHeight="1" x14ac:dyDescent="0.25">
      <c r="A1861" s="64">
        <v>89300</v>
      </c>
      <c r="B1861" s="81">
        <f>VLOOKUP(A1861,'[2]Pop commune'!$A$4:$G$3833,7,FALSE)</f>
        <v>35.825396825396815</v>
      </c>
      <c r="C1861" s="82">
        <f>VLOOKUP(A1861,'[2]Pop commune'!$A$4:$H$3833,5,FALSE)</f>
        <v>22.269841269841265</v>
      </c>
      <c r="D1861" s="83">
        <f t="shared" ref="D1861:D1924" si="59">E1861/Q1861</f>
        <v>13.555555555555552</v>
      </c>
      <c r="E1861" s="83">
        <f>VLOOKUP(A1861,'[2]Pop commune'!$A$4:$G$3833,6,FALSE)</f>
        <v>13.555555555555552</v>
      </c>
      <c r="F1861" s="83">
        <f t="shared" ref="F1861:F1924" si="60">G1861/Q1861</f>
        <v>61</v>
      </c>
      <c r="G1861" s="83">
        <f>VLOOKUP(A1861,'[2]Pop commune'!$A$4:$G$3833,4,FALSE)</f>
        <v>61</v>
      </c>
      <c r="H1861" s="64">
        <v>89</v>
      </c>
      <c r="I1861" s="122">
        <v>890971765</v>
      </c>
      <c r="J1861" s="65" t="s">
        <v>2661</v>
      </c>
      <c r="K1861" s="121"/>
      <c r="L1861" s="103" t="s">
        <v>2041</v>
      </c>
      <c r="M1861" s="101" t="s">
        <v>225</v>
      </c>
      <c r="N1861" s="65" t="s">
        <v>662</v>
      </c>
      <c r="O1861" s="64">
        <v>890000557</v>
      </c>
      <c r="P1861" s="94" t="s">
        <v>2638</v>
      </c>
      <c r="Q1861" s="90">
        <v>1</v>
      </c>
      <c r="X1861" s="65" t="s">
        <v>671</v>
      </c>
      <c r="Y1861" s="65">
        <f>SUMPRODUCT(('[2]Prog 89'!$C$5:$C$10000=A1861)*'[2]Prog 89'!$E$5:$F$10000)</f>
        <v>2</v>
      </c>
      <c r="Z1861" s="65">
        <f>SUMPRODUCT(('[2]Prog 89'!$C$5:$C$10000=A1861)*'[2]Prog 89'!$G$5:$H$10000)</f>
        <v>3</v>
      </c>
    </row>
    <row r="1862" spans="1:26" ht="12.75" customHeight="1" x14ac:dyDescent="0.25">
      <c r="A1862" s="64">
        <v>89312</v>
      </c>
      <c r="B1862" s="81">
        <f>VLOOKUP(A1862,'[2]Pop commune'!$A$4:$G$3833,7,FALSE)</f>
        <v>55.462744025086621</v>
      </c>
      <c r="C1862" s="82">
        <f>VLOOKUP(A1862,'[2]Pop commune'!$A$4:$H$3833,5,FALSE)</f>
        <v>36.975162683391083</v>
      </c>
      <c r="D1862" s="83">
        <f t="shared" si="59"/>
        <v>18.487581341695542</v>
      </c>
      <c r="E1862" s="83">
        <f>VLOOKUP(A1862,'[2]Pop commune'!$A$4:$G$3833,6,FALSE)</f>
        <v>18.487581341695542</v>
      </c>
      <c r="F1862" s="83">
        <f t="shared" si="60"/>
        <v>274</v>
      </c>
      <c r="G1862" s="83">
        <f>VLOOKUP(A1862,'[2]Pop commune'!$A$4:$G$3833,4,FALSE)</f>
        <v>274</v>
      </c>
      <c r="H1862" s="64">
        <v>89</v>
      </c>
      <c r="I1862" s="122">
        <v>890971765</v>
      </c>
      <c r="J1862" s="65" t="s">
        <v>2662</v>
      </c>
      <c r="K1862" s="121"/>
      <c r="L1862" s="103" t="s">
        <v>2637</v>
      </c>
      <c r="M1862" s="101" t="s">
        <v>225</v>
      </c>
      <c r="N1862" s="65" t="s">
        <v>662</v>
      </c>
      <c r="O1862" s="64">
        <v>890000557</v>
      </c>
      <c r="P1862" s="94" t="s">
        <v>2638</v>
      </c>
      <c r="Q1862" s="90">
        <v>1</v>
      </c>
      <c r="X1862" s="65" t="s">
        <v>671</v>
      </c>
      <c r="Y1862" s="65">
        <f>SUMPRODUCT(('[2]Prog 89'!$C$5:$C$10000=A1862)*'[2]Prog 89'!$E$5:$F$10000)</f>
        <v>2</v>
      </c>
      <c r="Z1862" s="65">
        <f>SUMPRODUCT(('[2]Prog 89'!$C$5:$C$10000=A1862)*'[2]Prog 89'!$G$5:$H$10000)</f>
        <v>2</v>
      </c>
    </row>
    <row r="1863" spans="1:26" ht="12.75" customHeight="1" x14ac:dyDescent="0.25">
      <c r="A1863" s="64">
        <v>89316</v>
      </c>
      <c r="B1863" s="81">
        <f>VLOOKUP(A1863,'[2]Pop commune'!$A$4:$G$3833,7,FALSE)</f>
        <v>62.162679425837311</v>
      </c>
      <c r="C1863" s="82">
        <f>VLOOKUP(A1863,'[2]Pop commune'!$A$4:$H$3833,5,FALSE)</f>
        <v>39.822966507177028</v>
      </c>
      <c r="D1863" s="83">
        <f t="shared" si="59"/>
        <v>22.339712918660283</v>
      </c>
      <c r="E1863" s="83">
        <f>VLOOKUP(A1863,'[2]Pop commune'!$A$4:$G$3833,6,FALSE)</f>
        <v>22.339712918660283</v>
      </c>
      <c r="F1863" s="83">
        <f t="shared" si="60"/>
        <v>203</v>
      </c>
      <c r="G1863" s="83">
        <f>VLOOKUP(A1863,'[2]Pop commune'!$A$4:$G$3833,4,FALSE)</f>
        <v>203</v>
      </c>
      <c r="H1863" s="64">
        <v>89</v>
      </c>
      <c r="I1863" s="122">
        <v>890971765</v>
      </c>
      <c r="J1863" s="65" t="s">
        <v>2663</v>
      </c>
      <c r="K1863" s="121"/>
      <c r="L1863" s="103" t="s">
        <v>2637</v>
      </c>
      <c r="M1863" s="101" t="s">
        <v>225</v>
      </c>
      <c r="N1863" s="65" t="s">
        <v>662</v>
      </c>
      <c r="O1863" s="64">
        <v>890000557</v>
      </c>
      <c r="P1863" s="94" t="s">
        <v>2638</v>
      </c>
      <c r="Q1863" s="90">
        <v>1</v>
      </c>
      <c r="X1863" s="65" t="s">
        <v>671</v>
      </c>
      <c r="Y1863" s="65">
        <f>SUMPRODUCT(('[2]Prog 89'!$C$5:$C$10000=A1863)*'[2]Prog 89'!$E$5:$F$10000)</f>
        <v>1</v>
      </c>
      <c r="Z1863" s="65">
        <f>SUMPRODUCT(('[2]Prog 89'!$C$5:$C$10000=A1863)*'[2]Prog 89'!$G$5:$H$10000)</f>
        <v>1</v>
      </c>
    </row>
    <row r="1864" spans="1:26" ht="12.75" customHeight="1" x14ac:dyDescent="0.25">
      <c r="A1864" s="64">
        <v>89333</v>
      </c>
      <c r="B1864" s="81">
        <f>VLOOKUP(A1864,'[2]Pop commune'!$A$4:$G$3833,7,FALSE)</f>
        <v>43</v>
      </c>
      <c r="C1864" s="82">
        <f>VLOOKUP(A1864,'[2]Pop commune'!$A$4:$H$3833,5,FALSE)</f>
        <v>18</v>
      </c>
      <c r="D1864" s="83">
        <f t="shared" si="59"/>
        <v>25</v>
      </c>
      <c r="E1864" s="83">
        <f>VLOOKUP(A1864,'[2]Pop commune'!$A$4:$G$3833,6,FALSE)</f>
        <v>25</v>
      </c>
      <c r="F1864" s="83">
        <f t="shared" si="60"/>
        <v>170</v>
      </c>
      <c r="G1864" s="83">
        <f>VLOOKUP(A1864,'[2]Pop commune'!$A$4:$G$3833,4,FALSE)</f>
        <v>170</v>
      </c>
      <c r="H1864" s="64">
        <v>89</v>
      </c>
      <c r="I1864" s="122">
        <v>890971765</v>
      </c>
      <c r="J1864" s="65" t="s">
        <v>2664</v>
      </c>
      <c r="K1864" s="121"/>
      <c r="L1864" s="103" t="s">
        <v>2041</v>
      </c>
      <c r="M1864" s="101" t="s">
        <v>225</v>
      </c>
      <c r="N1864" s="65" t="s">
        <v>662</v>
      </c>
      <c r="O1864" s="64">
        <v>890000557</v>
      </c>
      <c r="P1864" s="94" t="s">
        <v>2638</v>
      </c>
      <c r="Q1864" s="90">
        <v>1</v>
      </c>
      <c r="X1864" s="65" t="s">
        <v>671</v>
      </c>
      <c r="Y1864" s="65">
        <f>SUMPRODUCT(('[2]Prog 89'!$C$5:$C$10000=A1864)*'[2]Prog 89'!$E$5:$F$10000)</f>
        <v>0</v>
      </c>
      <c r="Z1864" s="65">
        <f>SUMPRODUCT(('[2]Prog 89'!$C$5:$C$10000=A1864)*'[2]Prog 89'!$G$5:$H$10000)</f>
        <v>1</v>
      </c>
    </row>
    <row r="1865" spans="1:26" ht="12.75" customHeight="1" x14ac:dyDescent="0.25">
      <c r="A1865" s="64">
        <v>89339</v>
      </c>
      <c r="B1865" s="81">
        <f>VLOOKUP(A1865,'[2]Pop commune'!$A$4:$G$3833,7,FALSE)</f>
        <v>53.736585365853657</v>
      </c>
      <c r="C1865" s="82">
        <f>VLOOKUP(A1865,'[2]Pop commune'!$A$4:$H$3833,5,FALSE)</f>
        <v>30.848780487804877</v>
      </c>
      <c r="D1865" s="83">
        <f t="shared" si="59"/>
        <v>22.887804878048779</v>
      </c>
      <c r="E1865" s="83">
        <f>VLOOKUP(A1865,'[2]Pop commune'!$A$4:$G$3833,6,FALSE)</f>
        <v>22.887804878048779</v>
      </c>
      <c r="F1865" s="83">
        <f t="shared" si="60"/>
        <v>204</v>
      </c>
      <c r="G1865" s="83">
        <f>VLOOKUP(A1865,'[2]Pop commune'!$A$4:$G$3833,4,FALSE)</f>
        <v>204</v>
      </c>
      <c r="H1865" s="64">
        <v>89</v>
      </c>
      <c r="I1865" s="122">
        <v>890971765</v>
      </c>
      <c r="J1865" s="65" t="s">
        <v>2155</v>
      </c>
      <c r="K1865" s="121"/>
      <c r="L1865" s="103" t="s">
        <v>2637</v>
      </c>
      <c r="M1865" s="101" t="s">
        <v>225</v>
      </c>
      <c r="N1865" s="65" t="s">
        <v>662</v>
      </c>
      <c r="O1865" s="64">
        <v>890000557</v>
      </c>
      <c r="P1865" s="94" t="s">
        <v>2638</v>
      </c>
      <c r="Q1865" s="90">
        <v>1</v>
      </c>
      <c r="X1865" s="65" t="s">
        <v>671</v>
      </c>
      <c r="Y1865" s="65">
        <f>SUMPRODUCT(('[2]Prog 89'!$C$5:$C$10000=A1865)*'[2]Prog 89'!$E$5:$F$10000)</f>
        <v>1</v>
      </c>
      <c r="Z1865" s="65">
        <f>SUMPRODUCT(('[2]Prog 89'!$C$5:$C$10000=A1865)*'[2]Prog 89'!$G$5:$H$10000)</f>
        <v>5</v>
      </c>
    </row>
    <row r="1866" spans="1:26" ht="12.75" customHeight="1" x14ac:dyDescent="0.25">
      <c r="A1866" s="64">
        <v>89375</v>
      </c>
      <c r="B1866" s="81">
        <f>VLOOKUP(A1866,'[2]Pop commune'!$A$4:$G$3833,7,FALSE)</f>
        <v>29.844660194174672</v>
      </c>
      <c r="C1866" s="82">
        <f>VLOOKUP(A1866,'[2]Pop commune'!$A$4:$H$3833,5,FALSE)</f>
        <v>17.49514563106791</v>
      </c>
      <c r="D1866" s="83">
        <f t="shared" si="59"/>
        <v>12.34951456310676</v>
      </c>
      <c r="E1866" s="83">
        <f>VLOOKUP(A1866,'[2]Pop commune'!$A$4:$G$3833,6,FALSE)</f>
        <v>12.34951456310676</v>
      </c>
      <c r="F1866" s="83">
        <f t="shared" si="60"/>
        <v>106</v>
      </c>
      <c r="G1866" s="83">
        <f>VLOOKUP(A1866,'[2]Pop commune'!$A$4:$G$3833,4,FALSE)</f>
        <v>106</v>
      </c>
      <c r="H1866" s="64">
        <v>89</v>
      </c>
      <c r="I1866" s="122">
        <v>890971765</v>
      </c>
      <c r="J1866" s="65" t="s">
        <v>2665</v>
      </c>
      <c r="K1866" s="121"/>
      <c r="L1866" s="103" t="s">
        <v>2041</v>
      </c>
      <c r="M1866" s="101" t="s">
        <v>225</v>
      </c>
      <c r="N1866" s="65" t="s">
        <v>662</v>
      </c>
      <c r="O1866" s="64">
        <v>890000557</v>
      </c>
      <c r="P1866" s="94" t="s">
        <v>2638</v>
      </c>
      <c r="Q1866" s="90">
        <v>1</v>
      </c>
      <c r="X1866" s="65" t="s">
        <v>671</v>
      </c>
      <c r="Y1866" s="65">
        <f>SUMPRODUCT(('[2]Prog 89'!$C$5:$C$10000=A1866)*'[2]Prog 89'!$E$5:$F$10000)</f>
        <v>0</v>
      </c>
      <c r="Z1866" s="65">
        <f>SUMPRODUCT(('[2]Prog 89'!$C$5:$C$10000=A1866)*'[2]Prog 89'!$G$5:$H$10000)</f>
        <v>1</v>
      </c>
    </row>
    <row r="1867" spans="1:26" ht="12.75" customHeight="1" x14ac:dyDescent="0.25">
      <c r="A1867" s="64">
        <v>89376</v>
      </c>
      <c r="B1867" s="81">
        <f>VLOOKUP(A1867,'[2]Pop commune'!$A$4:$G$3833,7,FALSE)</f>
        <v>47.587500000000006</v>
      </c>
      <c r="C1867" s="82">
        <f>VLOOKUP(A1867,'[2]Pop commune'!$A$4:$H$3833,5,FALSE)</f>
        <v>28.35</v>
      </c>
      <c r="D1867" s="83">
        <f t="shared" si="59"/>
        <v>19.237500000000001</v>
      </c>
      <c r="E1867" s="83">
        <f>VLOOKUP(A1867,'[2]Pop commune'!$A$4:$G$3833,6,FALSE)</f>
        <v>19.237500000000001</v>
      </c>
      <c r="F1867" s="83">
        <f t="shared" si="60"/>
        <v>162</v>
      </c>
      <c r="G1867" s="83">
        <f>VLOOKUP(A1867,'[2]Pop commune'!$A$4:$G$3833,4,FALSE)</f>
        <v>162</v>
      </c>
      <c r="H1867" s="64">
        <v>89</v>
      </c>
      <c r="I1867" s="122">
        <v>890971765</v>
      </c>
      <c r="J1867" s="65" t="s">
        <v>1799</v>
      </c>
      <c r="K1867" s="121"/>
      <c r="L1867" s="103" t="s">
        <v>1810</v>
      </c>
      <c r="M1867" s="101" t="s">
        <v>225</v>
      </c>
      <c r="N1867" s="65" t="s">
        <v>662</v>
      </c>
      <c r="O1867" s="64">
        <v>890000557</v>
      </c>
      <c r="P1867" s="94" t="s">
        <v>2638</v>
      </c>
      <c r="Q1867" s="90">
        <v>1</v>
      </c>
      <c r="X1867" s="65" t="s">
        <v>671</v>
      </c>
      <c r="Y1867" s="65">
        <f>SUMPRODUCT(('[2]Prog 89'!$C$5:$C$10000=A1867)*'[2]Prog 89'!$E$5:$F$10000)</f>
        <v>0</v>
      </c>
      <c r="Z1867" s="65">
        <f>SUMPRODUCT(('[2]Prog 89'!$C$5:$C$10000=A1867)*'[2]Prog 89'!$G$5:$H$10000)</f>
        <v>1</v>
      </c>
    </row>
    <row r="1868" spans="1:26" ht="12.75" customHeight="1" x14ac:dyDescent="0.25">
      <c r="A1868" s="64">
        <v>89377</v>
      </c>
      <c r="B1868" s="81">
        <f>VLOOKUP(A1868,'[2]Pop commune'!$A$4:$G$3833,7,FALSE)</f>
        <v>27.083333333333343</v>
      </c>
      <c r="C1868" s="82">
        <f>VLOOKUP(A1868,'[2]Pop commune'!$A$4:$H$3833,5,FALSE)</f>
        <v>17.152777777777782</v>
      </c>
      <c r="D1868" s="83">
        <f t="shared" si="59"/>
        <v>9.9305555555555589</v>
      </c>
      <c r="E1868" s="83">
        <f>VLOOKUP(A1868,'[2]Pop commune'!$A$4:$G$3833,6,FALSE)</f>
        <v>9.9305555555555589</v>
      </c>
      <c r="F1868" s="83">
        <f t="shared" si="60"/>
        <v>65</v>
      </c>
      <c r="G1868" s="83">
        <f>VLOOKUP(A1868,'[2]Pop commune'!$A$4:$G$3833,4,FALSE)</f>
        <v>65</v>
      </c>
      <c r="H1868" s="64">
        <v>89</v>
      </c>
      <c r="I1868" s="122">
        <v>890971765</v>
      </c>
      <c r="J1868" s="65" t="s">
        <v>2666</v>
      </c>
      <c r="K1868" s="121"/>
      <c r="L1868" s="103" t="s">
        <v>2041</v>
      </c>
      <c r="M1868" s="101" t="s">
        <v>225</v>
      </c>
      <c r="N1868" s="65" t="s">
        <v>662</v>
      </c>
      <c r="O1868" s="64">
        <v>890000557</v>
      </c>
      <c r="P1868" s="94" t="s">
        <v>2638</v>
      </c>
      <c r="Q1868" s="90">
        <v>1</v>
      </c>
      <c r="X1868" s="65" t="s">
        <v>671</v>
      </c>
      <c r="Y1868" s="65">
        <f>SUMPRODUCT(('[2]Prog 89'!$C$5:$C$10000=A1868)*'[2]Prog 89'!$E$5:$F$10000)</f>
        <v>0</v>
      </c>
      <c r="Z1868" s="65">
        <f>SUMPRODUCT(('[2]Prog 89'!$C$5:$C$10000=A1868)*'[2]Prog 89'!$G$5:$H$10000)</f>
        <v>2</v>
      </c>
    </row>
    <row r="1869" spans="1:26" ht="12.75" customHeight="1" x14ac:dyDescent="0.25">
      <c r="A1869" s="64">
        <v>89379</v>
      </c>
      <c r="B1869" s="81">
        <f>VLOOKUP(A1869,'[2]Pop commune'!$A$4:$G$3833,7,FALSE)</f>
        <v>49.691294304303398</v>
      </c>
      <c r="C1869" s="82">
        <f>VLOOKUP(A1869,'[2]Pop commune'!$A$4:$H$3833,5,FALSE)</f>
        <v>24.338593128638401</v>
      </c>
      <c r="D1869" s="83">
        <f t="shared" si="59"/>
        <v>25.352701175665</v>
      </c>
      <c r="E1869" s="83">
        <f>VLOOKUP(A1869,'[2]Pop commune'!$A$4:$G$3833,6,FALSE)</f>
        <v>25.352701175665</v>
      </c>
      <c r="F1869" s="83">
        <f t="shared" si="60"/>
        <v>152</v>
      </c>
      <c r="G1869" s="83">
        <f>VLOOKUP(A1869,'[2]Pop commune'!$A$4:$G$3833,4,FALSE)</f>
        <v>152</v>
      </c>
      <c r="H1869" s="64">
        <v>89</v>
      </c>
      <c r="I1869" s="122">
        <v>890971765</v>
      </c>
      <c r="J1869" s="65" t="s">
        <v>2667</v>
      </c>
      <c r="K1869" s="121"/>
      <c r="L1869" s="103" t="s">
        <v>2041</v>
      </c>
      <c r="M1869" s="101" t="s">
        <v>225</v>
      </c>
      <c r="N1869" s="65" t="s">
        <v>662</v>
      </c>
      <c r="O1869" s="64">
        <v>890000557</v>
      </c>
      <c r="P1869" s="94" t="s">
        <v>2638</v>
      </c>
      <c r="Q1869" s="90">
        <v>1</v>
      </c>
      <c r="X1869" s="65" t="s">
        <v>671</v>
      </c>
      <c r="Y1869" s="65">
        <f>SUMPRODUCT(('[2]Prog 89'!$C$5:$C$10000=A1869)*'[2]Prog 89'!$E$5:$F$10000)</f>
        <v>0</v>
      </c>
      <c r="Z1869" s="65">
        <f>SUMPRODUCT(('[2]Prog 89'!$C$5:$C$10000=A1869)*'[2]Prog 89'!$G$5:$H$10000)</f>
        <v>4</v>
      </c>
    </row>
    <row r="1870" spans="1:26" ht="12.75" customHeight="1" x14ac:dyDescent="0.25">
      <c r="A1870" s="64">
        <v>89381</v>
      </c>
      <c r="B1870" s="81">
        <f>VLOOKUP(A1870,'[2]Pop commune'!$A$4:$G$3833,7,FALSE)</f>
        <v>45.930102880875793</v>
      </c>
      <c r="C1870" s="82">
        <f>VLOOKUP(A1870,'[2]Pop commune'!$A$4:$H$3833,5,FALSE)</f>
        <v>30.922261009333056</v>
      </c>
      <c r="D1870" s="83">
        <f t="shared" si="59"/>
        <v>15.007841871542739</v>
      </c>
      <c r="E1870" s="83">
        <f>VLOOKUP(A1870,'[2]Pop commune'!$A$4:$G$3833,6,FALSE)</f>
        <v>15.007841871542739</v>
      </c>
      <c r="F1870" s="83">
        <f t="shared" si="60"/>
        <v>130</v>
      </c>
      <c r="G1870" s="83">
        <f>VLOOKUP(A1870,'[2]Pop commune'!$A$4:$G$3833,4,FALSE)</f>
        <v>130</v>
      </c>
      <c r="H1870" s="64">
        <v>89</v>
      </c>
      <c r="I1870" s="122">
        <v>890971765</v>
      </c>
      <c r="J1870" s="65" t="s">
        <v>2668</v>
      </c>
      <c r="K1870" s="121"/>
      <c r="L1870" s="103" t="s">
        <v>2041</v>
      </c>
      <c r="M1870" s="101" t="s">
        <v>225</v>
      </c>
      <c r="N1870" s="65" t="s">
        <v>662</v>
      </c>
      <c r="O1870" s="64">
        <v>890000557</v>
      </c>
      <c r="P1870" s="94" t="s">
        <v>2638</v>
      </c>
      <c r="Q1870" s="90">
        <v>1</v>
      </c>
      <c r="X1870" s="65" t="s">
        <v>671</v>
      </c>
      <c r="Y1870" s="65">
        <f>SUMPRODUCT(('[2]Prog 89'!$C$5:$C$10000=A1870)*'[2]Prog 89'!$E$5:$F$10000)</f>
        <v>0</v>
      </c>
      <c r="Z1870" s="65">
        <f>SUMPRODUCT(('[2]Prog 89'!$C$5:$C$10000=A1870)*'[2]Prog 89'!$G$5:$H$10000)</f>
        <v>2</v>
      </c>
    </row>
    <row r="1871" spans="1:26" ht="12.75" customHeight="1" x14ac:dyDescent="0.25">
      <c r="A1871" s="64">
        <v>89406</v>
      </c>
      <c r="B1871" s="81">
        <f>VLOOKUP(A1871,'[2]Pop commune'!$A$4:$G$3833,7,FALSE)</f>
        <v>26.604651162790741</v>
      </c>
      <c r="C1871" s="82">
        <f>VLOOKUP(A1871,'[2]Pop commune'!$A$4:$H$3833,5,FALSE)</f>
        <v>14.325581395348861</v>
      </c>
      <c r="D1871" s="83">
        <f t="shared" si="59"/>
        <v>12.279069767441881</v>
      </c>
      <c r="E1871" s="83">
        <f>VLOOKUP(A1871,'[2]Pop commune'!$A$4:$G$3833,6,FALSE)</f>
        <v>12.279069767441881</v>
      </c>
      <c r="F1871" s="83">
        <f t="shared" si="60"/>
        <v>88.000000000000142</v>
      </c>
      <c r="G1871" s="83">
        <f>VLOOKUP(A1871,'[2]Pop commune'!$A$4:$G$3833,4,FALSE)</f>
        <v>88.000000000000142</v>
      </c>
      <c r="H1871" s="64">
        <v>89</v>
      </c>
      <c r="I1871" s="122">
        <v>890971765</v>
      </c>
      <c r="J1871" s="65" t="s">
        <v>2669</v>
      </c>
      <c r="K1871" s="121"/>
      <c r="L1871" s="103" t="s">
        <v>2637</v>
      </c>
      <c r="M1871" s="101" t="s">
        <v>225</v>
      </c>
      <c r="N1871" s="65" t="s">
        <v>662</v>
      </c>
      <c r="O1871" s="64">
        <v>890000557</v>
      </c>
      <c r="P1871" s="94" t="s">
        <v>2638</v>
      </c>
      <c r="Q1871" s="90">
        <v>1</v>
      </c>
      <c r="X1871" s="65" t="s">
        <v>671</v>
      </c>
      <c r="Y1871" s="65">
        <f>SUMPRODUCT(('[2]Prog 89'!$C$5:$C$10000=A1871)*'[2]Prog 89'!$E$5:$F$10000)</f>
        <v>0</v>
      </c>
      <c r="Z1871" s="65">
        <f>SUMPRODUCT(('[2]Prog 89'!$C$5:$C$10000=A1871)*'[2]Prog 89'!$G$5:$H$10000)</f>
        <v>1</v>
      </c>
    </row>
    <row r="1872" spans="1:26" ht="12.75" customHeight="1" x14ac:dyDescent="0.25">
      <c r="A1872" s="64">
        <v>89412</v>
      </c>
      <c r="B1872" s="81">
        <f>VLOOKUP(A1872,'[2]Pop commune'!$A$4:$G$3833,7,FALSE)</f>
        <v>83.548172264525334</v>
      </c>
      <c r="C1872" s="82">
        <f>VLOOKUP(A1872,'[2]Pop commune'!$A$4:$H$3833,5,FALSE)</f>
        <v>25.930669646865503</v>
      </c>
      <c r="D1872" s="83">
        <f t="shared" si="59"/>
        <v>57.617502617659838</v>
      </c>
      <c r="E1872" s="83">
        <f>VLOOKUP(A1872,'[2]Pop commune'!$A$4:$G$3833,6,FALSE)</f>
        <v>57.617502617659838</v>
      </c>
      <c r="F1872" s="83">
        <f t="shared" si="60"/>
        <v>191</v>
      </c>
      <c r="G1872" s="83">
        <f>VLOOKUP(A1872,'[2]Pop commune'!$A$4:$G$3833,4,FALSE)</f>
        <v>191</v>
      </c>
      <c r="H1872" s="64">
        <v>89</v>
      </c>
      <c r="I1872" s="122">
        <v>890971765</v>
      </c>
      <c r="J1872" s="65" t="s">
        <v>2670</v>
      </c>
      <c r="K1872" s="121"/>
      <c r="L1872" s="103" t="s">
        <v>2041</v>
      </c>
      <c r="M1872" s="101" t="s">
        <v>225</v>
      </c>
      <c r="N1872" s="65" t="s">
        <v>662</v>
      </c>
      <c r="O1872" s="64">
        <v>890000557</v>
      </c>
      <c r="P1872" s="94" t="s">
        <v>2638</v>
      </c>
      <c r="Q1872" s="90">
        <v>1</v>
      </c>
      <c r="X1872" s="65" t="s">
        <v>671</v>
      </c>
      <c r="Y1872" s="65">
        <f>SUMPRODUCT(('[2]Prog 89'!$C$5:$C$10000=A1872)*'[2]Prog 89'!$E$5:$F$10000)</f>
        <v>0</v>
      </c>
      <c r="Z1872" s="65">
        <f>SUMPRODUCT(('[2]Prog 89'!$C$5:$C$10000=A1872)*'[2]Prog 89'!$G$5:$H$10000)</f>
        <v>1</v>
      </c>
    </row>
    <row r="1873" spans="1:26" ht="12.75" customHeight="1" x14ac:dyDescent="0.25">
      <c r="A1873" s="64">
        <v>89421</v>
      </c>
      <c r="B1873" s="81">
        <f>VLOOKUP(A1873,'[2]Pop commune'!$A$4:$G$3833,7,FALSE)</f>
        <v>25.842857142857142</v>
      </c>
      <c r="C1873" s="82">
        <f>VLOOKUP(A1873,'[2]Pop commune'!$A$4:$H$3833,5,FALSE)</f>
        <v>11.485714285714284</v>
      </c>
      <c r="D1873" s="83">
        <f t="shared" si="59"/>
        <v>14.357142857142858</v>
      </c>
      <c r="E1873" s="83">
        <f>VLOOKUP(A1873,'[2]Pop commune'!$A$4:$G$3833,6,FALSE)</f>
        <v>14.357142857142858</v>
      </c>
      <c r="F1873" s="83">
        <f t="shared" si="60"/>
        <v>67</v>
      </c>
      <c r="G1873" s="83">
        <f>VLOOKUP(A1873,'[2]Pop commune'!$A$4:$G$3833,4,FALSE)</f>
        <v>67</v>
      </c>
      <c r="H1873" s="64">
        <v>89</v>
      </c>
      <c r="I1873" s="122">
        <v>890971765</v>
      </c>
      <c r="J1873" s="65" t="s">
        <v>2671</v>
      </c>
      <c r="K1873" s="121"/>
      <c r="L1873" s="103" t="s">
        <v>2041</v>
      </c>
      <c r="M1873" s="101" t="s">
        <v>225</v>
      </c>
      <c r="N1873" s="65" t="s">
        <v>662</v>
      </c>
      <c r="O1873" s="64">
        <v>890000557</v>
      </c>
      <c r="P1873" s="94" t="s">
        <v>2638</v>
      </c>
      <c r="Q1873" s="90">
        <v>1</v>
      </c>
      <c r="X1873" s="65" t="s">
        <v>671</v>
      </c>
      <c r="Y1873" s="65">
        <f>SUMPRODUCT(('[2]Prog 89'!$C$5:$C$10000=A1873)*'[2]Prog 89'!$E$5:$F$10000)</f>
        <v>0</v>
      </c>
      <c r="Z1873" s="65">
        <f>SUMPRODUCT(('[2]Prog 89'!$C$5:$C$10000=A1873)*'[2]Prog 89'!$G$5:$H$10000)</f>
        <v>0</v>
      </c>
    </row>
    <row r="1874" spans="1:26" ht="12.75" customHeight="1" x14ac:dyDescent="0.25">
      <c r="A1874" s="64">
        <v>89431</v>
      </c>
      <c r="B1874" s="81">
        <f>VLOOKUP(A1874,'[2]Pop commune'!$A$4:$G$3833,7,FALSE)</f>
        <v>24.013157894736853</v>
      </c>
      <c r="C1874" s="82">
        <f>VLOOKUP(A1874,'[2]Pop commune'!$A$4:$H$3833,5,FALSE)</f>
        <v>12.486842105263165</v>
      </c>
      <c r="D1874" s="83">
        <f t="shared" si="59"/>
        <v>11.526315789473689</v>
      </c>
      <c r="E1874" s="83">
        <f>VLOOKUP(A1874,'[2]Pop commune'!$A$4:$G$3833,6,FALSE)</f>
        <v>11.526315789473689</v>
      </c>
      <c r="F1874" s="83">
        <f t="shared" si="60"/>
        <v>73</v>
      </c>
      <c r="G1874" s="83">
        <f>VLOOKUP(A1874,'[2]Pop commune'!$A$4:$G$3833,4,FALSE)</f>
        <v>73</v>
      </c>
      <c r="H1874" s="64">
        <v>89</v>
      </c>
      <c r="I1874" s="122">
        <v>890971765</v>
      </c>
      <c r="J1874" s="65" t="s">
        <v>2672</v>
      </c>
      <c r="K1874" s="121"/>
      <c r="L1874" s="103" t="s">
        <v>2041</v>
      </c>
      <c r="M1874" s="101" t="s">
        <v>225</v>
      </c>
      <c r="N1874" s="65" t="s">
        <v>662</v>
      </c>
      <c r="O1874" s="64">
        <v>890000557</v>
      </c>
      <c r="P1874" s="94" t="s">
        <v>2638</v>
      </c>
      <c r="Q1874" s="90">
        <v>1</v>
      </c>
      <c r="X1874" s="65" t="s">
        <v>671</v>
      </c>
      <c r="Y1874" s="65">
        <f>SUMPRODUCT(('[2]Prog 89'!$C$5:$C$10000=A1874)*'[2]Prog 89'!$E$5:$F$10000)</f>
        <v>0</v>
      </c>
      <c r="Z1874" s="65">
        <f>SUMPRODUCT(('[2]Prog 89'!$C$5:$C$10000=A1874)*'[2]Prog 89'!$G$5:$H$10000)</f>
        <v>0</v>
      </c>
    </row>
    <row r="1875" spans="1:26" ht="12.75" customHeight="1" x14ac:dyDescent="0.25">
      <c r="A1875" s="64">
        <v>89448</v>
      </c>
      <c r="B1875" s="81">
        <f>VLOOKUP(A1875,'[2]Pop commune'!$A$4:$G$3833,7,FALSE)</f>
        <v>31</v>
      </c>
      <c r="C1875" s="82">
        <f>VLOOKUP(A1875,'[2]Pop commune'!$A$4:$H$3833,5,FALSE)</f>
        <v>17</v>
      </c>
      <c r="D1875" s="83">
        <f t="shared" si="59"/>
        <v>14</v>
      </c>
      <c r="E1875" s="83">
        <f>VLOOKUP(A1875,'[2]Pop commune'!$A$4:$G$3833,6,FALSE)</f>
        <v>14</v>
      </c>
      <c r="F1875" s="83">
        <f t="shared" si="60"/>
        <v>89</v>
      </c>
      <c r="G1875" s="83">
        <f>VLOOKUP(A1875,'[2]Pop commune'!$A$4:$G$3833,4,FALSE)</f>
        <v>89</v>
      </c>
      <c r="H1875" s="64">
        <v>89</v>
      </c>
      <c r="I1875" s="122">
        <v>890971765</v>
      </c>
      <c r="J1875" s="65" t="s">
        <v>2673</v>
      </c>
      <c r="K1875" s="121"/>
      <c r="L1875" s="103" t="s">
        <v>2041</v>
      </c>
      <c r="M1875" s="101" t="s">
        <v>225</v>
      </c>
      <c r="N1875" s="65" t="s">
        <v>662</v>
      </c>
      <c r="O1875" s="64">
        <v>890000557</v>
      </c>
      <c r="P1875" s="94" t="s">
        <v>2638</v>
      </c>
      <c r="Q1875" s="90">
        <v>1</v>
      </c>
      <c r="X1875" s="65" t="s">
        <v>671</v>
      </c>
      <c r="Y1875" s="65">
        <f>SUMPRODUCT(('[2]Prog 89'!$C$5:$C$10000=A1875)*'[2]Prog 89'!$E$5:$F$10000)</f>
        <v>0</v>
      </c>
      <c r="Z1875" s="65">
        <f>SUMPRODUCT(('[2]Prog 89'!$C$5:$C$10000=A1875)*'[2]Prog 89'!$G$5:$H$10000)</f>
        <v>1</v>
      </c>
    </row>
    <row r="1876" spans="1:26" ht="12.75" customHeight="1" x14ac:dyDescent="0.25">
      <c r="A1876" s="64">
        <v>71021</v>
      </c>
      <c r="B1876" s="81">
        <f>VLOOKUP(A1876,'[2]Pop commune'!$A$4:$G$3833,7,FALSE)</f>
        <v>39.891891891891888</v>
      </c>
      <c r="C1876" s="82">
        <f>VLOOKUP(A1876,'[2]Pop commune'!$A$4:$H$3833,5,FALSE)</f>
        <v>30.162162162162161</v>
      </c>
      <c r="D1876" s="83">
        <f t="shared" si="59"/>
        <v>9.7297297297297298</v>
      </c>
      <c r="E1876" s="83">
        <f>VLOOKUP(A1876,'[2]Pop commune'!$A$4:$G$3833,6,FALSE)</f>
        <v>9.7297297297297298</v>
      </c>
      <c r="F1876" s="83">
        <f t="shared" si="60"/>
        <v>288</v>
      </c>
      <c r="G1876" s="83">
        <f>VLOOKUP(A1876,'[2]Pop commune'!$A$4:$G$3833,4,FALSE)</f>
        <v>288</v>
      </c>
      <c r="H1876" s="64">
        <v>71</v>
      </c>
      <c r="I1876" s="122">
        <v>710008061</v>
      </c>
      <c r="J1876" s="65" t="s">
        <v>2674</v>
      </c>
      <c r="K1876" s="121" t="s">
        <v>4859</v>
      </c>
      <c r="L1876" s="103" t="s">
        <v>2675</v>
      </c>
      <c r="M1876" s="101" t="s">
        <v>2676</v>
      </c>
      <c r="N1876" s="65" t="s">
        <v>662</v>
      </c>
      <c r="O1876" s="64">
        <v>710011834</v>
      </c>
      <c r="P1876" s="94" t="s">
        <v>663</v>
      </c>
      <c r="Q1876" s="90">
        <v>1</v>
      </c>
      <c r="R1876" s="65">
        <v>16</v>
      </c>
      <c r="S1876" s="65">
        <v>16</v>
      </c>
      <c r="X1876" s="65" t="s">
        <v>671</v>
      </c>
      <c r="Y1876" s="65">
        <f>SUMPRODUCT(('[2]Prog 89'!$C$5:$C$10000=A1876)*'[2]Prog 89'!$E$5:$F$10000)</f>
        <v>0</v>
      </c>
      <c r="Z1876" s="65">
        <f>SUMPRODUCT(('[2]Prog 89'!$C$5:$C$10000=A1876)*'[2]Prog 89'!$G$5:$H$10000)</f>
        <v>0</v>
      </c>
    </row>
    <row r="1877" spans="1:26" ht="12.75" customHeight="1" x14ac:dyDescent="0.25">
      <c r="A1877" s="64">
        <v>71082</v>
      </c>
      <c r="B1877" s="81">
        <f>VLOOKUP(A1877,'[2]Pop commune'!$A$4:$G$3833,7,FALSE)</f>
        <v>70.738938053097314</v>
      </c>
      <c r="C1877" s="82">
        <f>VLOOKUP(A1877,'[2]Pop commune'!$A$4:$H$3833,5,FALSE)</f>
        <v>49.420353982300867</v>
      </c>
      <c r="D1877" s="83">
        <f t="shared" si="59"/>
        <v>21.318584070796451</v>
      </c>
      <c r="E1877" s="83">
        <f>VLOOKUP(A1877,'[2]Pop commune'!$A$4:$G$3833,6,FALSE)</f>
        <v>21.318584070796451</v>
      </c>
      <c r="F1877" s="83">
        <f t="shared" si="60"/>
        <v>219</v>
      </c>
      <c r="G1877" s="83">
        <f>VLOOKUP(A1877,'[2]Pop commune'!$A$4:$G$3833,4,FALSE)</f>
        <v>219</v>
      </c>
      <c r="H1877" s="64">
        <v>71</v>
      </c>
      <c r="I1877" s="122">
        <v>710008061</v>
      </c>
      <c r="J1877" s="65" t="s">
        <v>2677</v>
      </c>
      <c r="K1877" s="121"/>
      <c r="L1877" s="103" t="s">
        <v>2675</v>
      </c>
      <c r="M1877" s="101" t="s">
        <v>2676</v>
      </c>
      <c r="N1877" s="65" t="s">
        <v>662</v>
      </c>
      <c r="O1877" s="64">
        <v>710011834</v>
      </c>
      <c r="P1877" s="94" t="s">
        <v>663</v>
      </c>
      <c r="Q1877" s="90">
        <v>1</v>
      </c>
      <c r="X1877" s="65" t="s">
        <v>671</v>
      </c>
      <c r="Y1877" s="65">
        <f>SUMPRODUCT(('[2]Prog 89'!$C$5:$C$10000=A1877)*'[2]Prog 89'!$E$5:$F$10000)</f>
        <v>0</v>
      </c>
      <c r="Z1877" s="65">
        <f>SUMPRODUCT(('[2]Prog 89'!$C$5:$C$10000=A1877)*'[2]Prog 89'!$G$5:$H$10000)</f>
        <v>0</v>
      </c>
    </row>
    <row r="1878" spans="1:26" ht="12.75" customHeight="1" x14ac:dyDescent="0.25">
      <c r="A1878" s="64">
        <v>71086</v>
      </c>
      <c r="B1878" s="81">
        <f>VLOOKUP(A1878,'[2]Pop commune'!$A$4:$G$3833,7,FALSE)</f>
        <v>113.50559284116346</v>
      </c>
      <c r="C1878" s="82">
        <f>VLOOKUP(A1878,'[2]Pop commune'!$A$4:$H$3833,5,FALSE)</f>
        <v>80.357941834452006</v>
      </c>
      <c r="D1878" s="83">
        <f t="shared" si="59"/>
        <v>33.147651006711449</v>
      </c>
      <c r="E1878" s="83">
        <f>VLOOKUP(A1878,'[2]Pop commune'!$A$4:$G$3833,6,FALSE)</f>
        <v>33.147651006711449</v>
      </c>
      <c r="F1878" s="83">
        <f t="shared" si="60"/>
        <v>449.00000000000057</v>
      </c>
      <c r="G1878" s="83">
        <f>VLOOKUP(A1878,'[2]Pop commune'!$A$4:$G$3833,4,FALSE)</f>
        <v>449.00000000000057</v>
      </c>
      <c r="H1878" s="64">
        <v>71</v>
      </c>
      <c r="I1878" s="122">
        <v>710008061</v>
      </c>
      <c r="J1878" s="65" t="s">
        <v>2678</v>
      </c>
      <c r="K1878" s="121"/>
      <c r="L1878" s="103" t="s">
        <v>2675</v>
      </c>
      <c r="M1878" s="101" t="s">
        <v>2676</v>
      </c>
      <c r="N1878" s="65" t="s">
        <v>662</v>
      </c>
      <c r="O1878" s="64">
        <v>710011834</v>
      </c>
      <c r="P1878" s="94" t="s">
        <v>663</v>
      </c>
      <c r="Q1878" s="90">
        <v>1</v>
      </c>
      <c r="X1878" s="65" t="s">
        <v>671</v>
      </c>
      <c r="Y1878" s="65">
        <f>SUMPRODUCT(('[2]Prog 89'!$C$5:$C$10000=A1878)*'[2]Prog 89'!$E$5:$F$10000)</f>
        <v>0</v>
      </c>
      <c r="Z1878" s="65">
        <f>SUMPRODUCT(('[2]Prog 89'!$C$5:$C$10000=A1878)*'[2]Prog 89'!$G$5:$H$10000)</f>
        <v>0</v>
      </c>
    </row>
    <row r="1879" spans="1:26" ht="12.75" customHeight="1" x14ac:dyDescent="0.25">
      <c r="A1879" s="64">
        <v>71106</v>
      </c>
      <c r="B1879" s="81">
        <f>VLOOKUP(A1879,'[2]Pop commune'!$A$4:$G$3833,7,FALSE)</f>
        <v>987.26642142541573</v>
      </c>
      <c r="C1879" s="82">
        <f>VLOOKUP(A1879,'[2]Pop commune'!$A$4:$H$3833,5,FALSE)</f>
        <v>505.52823689787789</v>
      </c>
      <c r="D1879" s="83">
        <f t="shared" si="59"/>
        <v>481.7381845275379</v>
      </c>
      <c r="E1879" s="83">
        <f>VLOOKUP(A1879,'[2]Pop commune'!$A$4:$G$3833,6,FALSE)</f>
        <v>481.7381845275379</v>
      </c>
      <c r="F1879" s="83">
        <f t="shared" si="60"/>
        <v>2757</v>
      </c>
      <c r="G1879" s="83">
        <f>VLOOKUP(A1879,'[2]Pop commune'!$A$4:$G$3833,4,FALSE)</f>
        <v>2757</v>
      </c>
      <c r="H1879" s="64">
        <v>71</v>
      </c>
      <c r="I1879" s="122">
        <v>710008061</v>
      </c>
      <c r="J1879" s="65" t="s">
        <v>2679</v>
      </c>
      <c r="K1879" s="121"/>
      <c r="L1879" s="103" t="s">
        <v>2675</v>
      </c>
      <c r="M1879" s="101" t="s">
        <v>2676</v>
      </c>
      <c r="N1879" s="65" t="s">
        <v>662</v>
      </c>
      <c r="O1879" s="64">
        <v>710011834</v>
      </c>
      <c r="P1879" s="94" t="s">
        <v>663</v>
      </c>
      <c r="Q1879" s="90">
        <v>1</v>
      </c>
      <c r="X1879" s="65" t="s">
        <v>671</v>
      </c>
      <c r="Y1879" s="65">
        <f>SUMPRODUCT(('[2]Prog 89'!$C$5:$C$10000=A1879)*'[2]Prog 89'!$E$5:$F$10000)</f>
        <v>0</v>
      </c>
      <c r="Z1879" s="65">
        <f>SUMPRODUCT(('[2]Prog 89'!$C$5:$C$10000=A1879)*'[2]Prog 89'!$G$5:$H$10000)</f>
        <v>0</v>
      </c>
    </row>
    <row r="1880" spans="1:26" ht="12.75" customHeight="1" x14ac:dyDescent="0.25">
      <c r="A1880" s="64">
        <v>71203</v>
      </c>
      <c r="B1880" s="81">
        <f>VLOOKUP(A1880,'[2]Pop commune'!$A$4:$G$3833,7,FALSE)</f>
        <v>11.56410256410255</v>
      </c>
      <c r="C1880" s="82">
        <f>VLOOKUP(A1880,'[2]Pop commune'!$A$4:$H$3833,5,FALSE)</f>
        <v>7.3589743589743497</v>
      </c>
      <c r="D1880" s="83">
        <f t="shared" si="59"/>
        <v>4.2051282051282</v>
      </c>
      <c r="E1880" s="83">
        <f>VLOOKUP(A1880,'[2]Pop commune'!$A$4:$G$3833,6,FALSE)</f>
        <v>4.2051282051282</v>
      </c>
      <c r="F1880" s="83">
        <f t="shared" si="60"/>
        <v>41</v>
      </c>
      <c r="G1880" s="83">
        <f>VLOOKUP(A1880,'[2]Pop commune'!$A$4:$G$3833,4,FALSE)</f>
        <v>41</v>
      </c>
      <c r="H1880" s="64">
        <v>71</v>
      </c>
      <c r="I1880" s="122">
        <v>710008061</v>
      </c>
      <c r="J1880" s="65" t="s">
        <v>2680</v>
      </c>
      <c r="K1880" s="121"/>
      <c r="L1880" s="103" t="s">
        <v>2675</v>
      </c>
      <c r="M1880" s="101" t="s">
        <v>2676</v>
      </c>
      <c r="N1880" s="65" t="s">
        <v>662</v>
      </c>
      <c r="O1880" s="64">
        <v>710011834</v>
      </c>
      <c r="P1880" s="94" t="s">
        <v>663</v>
      </c>
      <c r="Q1880" s="90">
        <v>1</v>
      </c>
      <c r="X1880" s="65" t="s">
        <v>671</v>
      </c>
      <c r="Y1880" s="65">
        <f>SUMPRODUCT(('[2]Prog 89'!$C$5:$C$10000=A1880)*'[2]Prog 89'!$E$5:$F$10000)</f>
        <v>0</v>
      </c>
      <c r="Z1880" s="65">
        <f>SUMPRODUCT(('[2]Prog 89'!$C$5:$C$10000=A1880)*'[2]Prog 89'!$G$5:$H$10000)</f>
        <v>0</v>
      </c>
    </row>
    <row r="1881" spans="1:26" ht="12.75" customHeight="1" x14ac:dyDescent="0.25">
      <c r="A1881" s="64">
        <v>71268</v>
      </c>
      <c r="B1881" s="81">
        <f>VLOOKUP(A1881,'[2]Pop commune'!$A$4:$G$3833,7,FALSE)</f>
        <v>69.403508771929523</v>
      </c>
      <c r="C1881" s="82">
        <f>VLOOKUP(A1881,'[2]Pop commune'!$A$4:$H$3833,5,FALSE)</f>
        <v>41.239766081871167</v>
      </c>
      <c r="D1881" s="83">
        <f t="shared" si="59"/>
        <v>28.16374269005836</v>
      </c>
      <c r="E1881" s="83">
        <f>VLOOKUP(A1881,'[2]Pop commune'!$A$4:$G$3833,6,FALSE)</f>
        <v>28.16374269005836</v>
      </c>
      <c r="F1881" s="83">
        <f t="shared" si="60"/>
        <v>343.99999999999852</v>
      </c>
      <c r="G1881" s="83">
        <f>VLOOKUP(A1881,'[2]Pop commune'!$A$4:$G$3833,4,FALSE)</f>
        <v>343.99999999999852</v>
      </c>
      <c r="H1881" s="64">
        <v>71</v>
      </c>
      <c r="I1881" s="122">
        <v>710008061</v>
      </c>
      <c r="J1881" s="65" t="s">
        <v>2681</v>
      </c>
      <c r="K1881" s="121"/>
      <c r="L1881" s="103" t="s">
        <v>2675</v>
      </c>
      <c r="M1881" s="101" t="s">
        <v>2676</v>
      </c>
      <c r="N1881" s="65" t="s">
        <v>662</v>
      </c>
      <c r="O1881" s="64">
        <v>710011834</v>
      </c>
      <c r="P1881" s="94" t="s">
        <v>663</v>
      </c>
      <c r="Q1881" s="90">
        <v>1</v>
      </c>
      <c r="X1881" s="65" t="s">
        <v>671</v>
      </c>
      <c r="Y1881" s="65">
        <f>SUMPRODUCT(('[2]Prog 89'!$C$5:$C$10000=A1881)*'[2]Prog 89'!$E$5:$F$10000)</f>
        <v>0</v>
      </c>
      <c r="Z1881" s="65">
        <f>SUMPRODUCT(('[2]Prog 89'!$C$5:$C$10000=A1881)*'[2]Prog 89'!$G$5:$H$10000)</f>
        <v>0</v>
      </c>
    </row>
    <row r="1882" spans="1:26" ht="12.75" customHeight="1" x14ac:dyDescent="0.25">
      <c r="A1882" s="64">
        <v>71276</v>
      </c>
      <c r="B1882" s="81">
        <f>VLOOKUP(A1882,'[2]Pop commune'!$A$4:$G$3833,7,FALSE)</f>
        <v>47</v>
      </c>
      <c r="C1882" s="82">
        <f>VLOOKUP(A1882,'[2]Pop commune'!$A$4:$H$3833,5,FALSE)</f>
        <v>32</v>
      </c>
      <c r="D1882" s="83">
        <f t="shared" si="59"/>
        <v>15</v>
      </c>
      <c r="E1882" s="83">
        <f>VLOOKUP(A1882,'[2]Pop commune'!$A$4:$G$3833,6,FALSE)</f>
        <v>15</v>
      </c>
      <c r="F1882" s="83">
        <f t="shared" si="60"/>
        <v>117</v>
      </c>
      <c r="G1882" s="83">
        <f>VLOOKUP(A1882,'[2]Pop commune'!$A$4:$G$3833,4,FALSE)</f>
        <v>117</v>
      </c>
      <c r="H1882" s="64">
        <v>71</v>
      </c>
      <c r="I1882" s="122">
        <v>710008061</v>
      </c>
      <c r="J1882" s="65" t="s">
        <v>2682</v>
      </c>
      <c r="K1882" s="121"/>
      <c r="L1882" s="103" t="s">
        <v>2675</v>
      </c>
      <c r="M1882" s="101" t="s">
        <v>2676</v>
      </c>
      <c r="N1882" s="65" t="s">
        <v>662</v>
      </c>
      <c r="O1882" s="64">
        <v>710011834</v>
      </c>
      <c r="P1882" s="94" t="s">
        <v>663</v>
      </c>
      <c r="Q1882" s="90">
        <v>1</v>
      </c>
      <c r="X1882" s="65" t="s">
        <v>671</v>
      </c>
      <c r="Y1882" s="65">
        <f>SUMPRODUCT(('[2]Prog 89'!$C$5:$C$10000=A1882)*'[2]Prog 89'!$E$5:$F$10000)</f>
        <v>0</v>
      </c>
      <c r="Z1882" s="65">
        <f>SUMPRODUCT(('[2]Prog 89'!$C$5:$C$10000=A1882)*'[2]Prog 89'!$G$5:$H$10000)</f>
        <v>0</v>
      </c>
    </row>
    <row r="1883" spans="1:26" ht="12.75" customHeight="1" x14ac:dyDescent="0.25">
      <c r="A1883" s="64">
        <v>71339</v>
      </c>
      <c r="B1883" s="81">
        <f>VLOOKUP(A1883,'[2]Pop commune'!$A$4:$G$3833,7,FALSE)</f>
        <v>144</v>
      </c>
      <c r="C1883" s="82">
        <f>VLOOKUP(A1883,'[2]Pop commune'!$A$4:$H$3833,5,FALSE)</f>
        <v>95</v>
      </c>
      <c r="D1883" s="83">
        <f t="shared" si="59"/>
        <v>49</v>
      </c>
      <c r="E1883" s="83">
        <f>VLOOKUP(A1883,'[2]Pop commune'!$A$4:$G$3833,6,FALSE)</f>
        <v>49</v>
      </c>
      <c r="F1883" s="83">
        <f t="shared" si="60"/>
        <v>428</v>
      </c>
      <c r="G1883" s="83">
        <f>VLOOKUP(A1883,'[2]Pop commune'!$A$4:$G$3833,4,FALSE)</f>
        <v>428</v>
      </c>
      <c r="H1883" s="64">
        <v>71</v>
      </c>
      <c r="I1883" s="122">
        <v>710008061</v>
      </c>
      <c r="J1883" s="65" t="s">
        <v>2683</v>
      </c>
      <c r="K1883" s="121"/>
      <c r="L1883" s="103" t="s">
        <v>2675</v>
      </c>
      <c r="M1883" s="101" t="s">
        <v>2676</v>
      </c>
      <c r="N1883" s="65" t="s">
        <v>662</v>
      </c>
      <c r="O1883" s="64">
        <v>710011834</v>
      </c>
      <c r="P1883" s="94" t="s">
        <v>663</v>
      </c>
      <c r="Q1883" s="90">
        <v>1</v>
      </c>
      <c r="X1883" s="65" t="s">
        <v>671</v>
      </c>
      <c r="Y1883" s="65">
        <f>SUMPRODUCT(('[2]Prog 89'!$C$5:$C$10000=A1883)*'[2]Prog 89'!$E$5:$F$10000)</f>
        <v>0</v>
      </c>
      <c r="Z1883" s="65">
        <f>SUMPRODUCT(('[2]Prog 89'!$C$5:$C$10000=A1883)*'[2]Prog 89'!$G$5:$H$10000)</f>
        <v>0</v>
      </c>
    </row>
    <row r="1884" spans="1:26" ht="12" x14ac:dyDescent="0.25">
      <c r="A1884" s="64">
        <v>71361</v>
      </c>
      <c r="B1884" s="81">
        <f>VLOOKUP(A1884,'[2]Pop commune'!$A$4:$G$3833,7,FALSE)</f>
        <v>22</v>
      </c>
      <c r="C1884" s="82">
        <f>VLOOKUP(A1884,'[2]Pop commune'!$A$4:$H$3833,5,FALSE)</f>
        <v>11</v>
      </c>
      <c r="D1884" s="83">
        <f t="shared" si="59"/>
        <v>11</v>
      </c>
      <c r="E1884" s="83">
        <f>VLOOKUP(A1884,'[2]Pop commune'!$A$4:$G$3833,6,FALSE)</f>
        <v>11</v>
      </c>
      <c r="F1884" s="83">
        <f t="shared" si="60"/>
        <v>69</v>
      </c>
      <c r="G1884" s="83">
        <f>VLOOKUP(A1884,'[2]Pop commune'!$A$4:$G$3833,4,FALSE)</f>
        <v>69</v>
      </c>
      <c r="H1884" s="64">
        <v>71</v>
      </c>
      <c r="I1884" s="122">
        <v>710008061</v>
      </c>
      <c r="J1884" s="65" t="s">
        <v>2684</v>
      </c>
      <c r="K1884" s="121"/>
      <c r="L1884" s="103" t="s">
        <v>2675</v>
      </c>
      <c r="M1884" s="101" t="s">
        <v>2676</v>
      </c>
      <c r="N1884" s="65" t="s">
        <v>662</v>
      </c>
      <c r="O1884" s="64">
        <v>710011834</v>
      </c>
      <c r="P1884" s="94" t="s">
        <v>663</v>
      </c>
      <c r="Q1884" s="90">
        <v>1</v>
      </c>
      <c r="X1884" s="65" t="s">
        <v>671</v>
      </c>
      <c r="Y1884" s="65">
        <f>SUMPRODUCT(('[2]Prog 89'!$C$5:$C$10000=A1884)*'[2]Prog 89'!$E$5:$F$10000)</f>
        <v>0</v>
      </c>
      <c r="Z1884" s="65">
        <f>SUMPRODUCT(('[2]Prog 89'!$C$5:$C$10000=A1884)*'[2]Prog 89'!$G$5:$H$10000)</f>
        <v>0</v>
      </c>
    </row>
    <row r="1885" spans="1:26" ht="12" x14ac:dyDescent="0.25">
      <c r="A1885" s="64">
        <v>71433</v>
      </c>
      <c r="B1885" s="81">
        <f>VLOOKUP(A1885,'[2]Pop commune'!$A$4:$G$3833,7,FALSE)</f>
        <v>159.43366336633659</v>
      </c>
      <c r="C1885" s="82">
        <f>VLOOKUP(A1885,'[2]Pop commune'!$A$4:$H$3833,5,FALSE)</f>
        <v>87.590099009900982</v>
      </c>
      <c r="D1885" s="83">
        <f t="shared" si="59"/>
        <v>71.843564356435621</v>
      </c>
      <c r="E1885" s="83">
        <f>VLOOKUP(A1885,'[2]Pop commune'!$A$4:$G$3833,6,FALSE)</f>
        <v>71.843564356435621</v>
      </c>
      <c r="F1885" s="83">
        <f t="shared" si="60"/>
        <v>497</v>
      </c>
      <c r="G1885" s="83">
        <f>VLOOKUP(A1885,'[2]Pop commune'!$A$4:$G$3833,4,FALSE)</f>
        <v>497</v>
      </c>
      <c r="H1885" s="64">
        <v>71</v>
      </c>
      <c r="I1885" s="122">
        <v>710008061</v>
      </c>
      <c r="J1885" s="65" t="s">
        <v>2685</v>
      </c>
      <c r="K1885" s="121"/>
      <c r="L1885" s="103" t="s">
        <v>2675</v>
      </c>
      <c r="M1885" s="101" t="s">
        <v>2676</v>
      </c>
      <c r="N1885" s="65" t="s">
        <v>662</v>
      </c>
      <c r="O1885" s="64">
        <v>710011834</v>
      </c>
      <c r="P1885" s="94" t="s">
        <v>663</v>
      </c>
      <c r="Q1885" s="90">
        <v>1</v>
      </c>
      <c r="X1885" s="65" t="s">
        <v>671</v>
      </c>
      <c r="Y1885" s="65">
        <f>SUMPRODUCT(('[2]Prog 89'!$C$5:$C$10000=A1885)*'[2]Prog 89'!$E$5:$F$10000)</f>
        <v>0</v>
      </c>
      <c r="Z1885" s="65">
        <f>SUMPRODUCT(('[2]Prog 89'!$C$5:$C$10000=A1885)*'[2]Prog 89'!$G$5:$H$10000)</f>
        <v>0</v>
      </c>
    </row>
    <row r="1886" spans="1:26" ht="12.75" customHeight="1" x14ac:dyDescent="0.25">
      <c r="A1886" s="64">
        <v>71562</v>
      </c>
      <c r="B1886" s="81">
        <f>VLOOKUP(A1886,'[2]Pop commune'!$A$4:$G$3833,7,FALSE)</f>
        <v>70</v>
      </c>
      <c r="C1886" s="82">
        <f>VLOOKUP(A1886,'[2]Pop commune'!$A$4:$H$3833,5,FALSE)</f>
        <v>54</v>
      </c>
      <c r="D1886" s="83">
        <f t="shared" si="59"/>
        <v>16</v>
      </c>
      <c r="E1886" s="83">
        <f>VLOOKUP(A1886,'[2]Pop commune'!$A$4:$G$3833,6,FALSE)</f>
        <v>16</v>
      </c>
      <c r="F1886" s="83">
        <f t="shared" si="60"/>
        <v>235</v>
      </c>
      <c r="G1886" s="83">
        <f>VLOOKUP(A1886,'[2]Pop commune'!$A$4:$G$3833,4,FALSE)</f>
        <v>235</v>
      </c>
      <c r="H1886" s="64">
        <v>71</v>
      </c>
      <c r="I1886" s="122">
        <v>710008061</v>
      </c>
      <c r="J1886" s="65" t="s">
        <v>2686</v>
      </c>
      <c r="K1886" s="121"/>
      <c r="L1886" s="73" t="s">
        <v>2675</v>
      </c>
      <c r="M1886" s="101" t="s">
        <v>2676</v>
      </c>
      <c r="N1886" s="65" t="s">
        <v>662</v>
      </c>
      <c r="O1886" s="64">
        <v>710011834</v>
      </c>
      <c r="P1886" s="94" t="s">
        <v>663</v>
      </c>
      <c r="Q1886" s="90">
        <v>1</v>
      </c>
      <c r="X1886" s="65" t="s">
        <v>671</v>
      </c>
      <c r="Y1886" s="65">
        <f>SUMPRODUCT(('[2]Prog 89'!$C$5:$C$10000=A1886)*'[2]Prog 89'!$E$5:$F$10000)</f>
        <v>0</v>
      </c>
      <c r="Z1886" s="65">
        <f>SUMPRODUCT(('[2]Prog 89'!$C$5:$C$10000=A1886)*'[2]Prog 89'!$G$5:$H$10000)</f>
        <v>0</v>
      </c>
    </row>
    <row r="1887" spans="1:26" ht="12.75" customHeight="1" x14ac:dyDescent="0.25">
      <c r="A1887" s="64">
        <v>71564</v>
      </c>
      <c r="B1887" s="81">
        <f>VLOOKUP(A1887,'[2]Pop commune'!$A$4:$G$3833,7,FALSE)</f>
        <v>254</v>
      </c>
      <c r="C1887" s="82">
        <f>VLOOKUP(A1887,'[2]Pop commune'!$A$4:$H$3833,5,FALSE)</f>
        <v>158</v>
      </c>
      <c r="D1887" s="83">
        <f t="shared" si="59"/>
        <v>96</v>
      </c>
      <c r="E1887" s="83">
        <f>VLOOKUP(A1887,'[2]Pop commune'!$A$4:$G$3833,6,FALSE)</f>
        <v>96</v>
      </c>
      <c r="F1887" s="83">
        <f t="shared" si="60"/>
        <v>758</v>
      </c>
      <c r="G1887" s="83">
        <f>VLOOKUP(A1887,'[2]Pop commune'!$A$4:$G$3833,4,FALSE)</f>
        <v>758</v>
      </c>
      <c r="H1887" s="64">
        <v>71</v>
      </c>
      <c r="I1887" s="122">
        <v>710008061</v>
      </c>
      <c r="J1887" s="65" t="s">
        <v>2687</v>
      </c>
      <c r="K1887" s="121"/>
      <c r="L1887" s="73" t="s">
        <v>2675</v>
      </c>
      <c r="M1887" s="101" t="s">
        <v>2676</v>
      </c>
      <c r="N1887" s="65" t="s">
        <v>662</v>
      </c>
      <c r="O1887" s="64">
        <v>710011834</v>
      </c>
      <c r="P1887" s="94" t="s">
        <v>663</v>
      </c>
      <c r="Q1887" s="90">
        <v>1</v>
      </c>
      <c r="X1887" s="65" t="s">
        <v>671</v>
      </c>
      <c r="Y1887" s="65">
        <f>SUMPRODUCT(('[2]Prog 89'!$C$5:$C$10000=A1887)*'[2]Prog 89'!$E$5:$F$10000)</f>
        <v>0</v>
      </c>
      <c r="Z1887" s="65">
        <f>SUMPRODUCT(('[2]Prog 89'!$C$5:$C$10000=A1887)*'[2]Prog 89'!$G$5:$H$10000)</f>
        <v>0</v>
      </c>
    </row>
    <row r="1888" spans="1:26" ht="12" x14ac:dyDescent="0.25">
      <c r="A1888" s="64">
        <v>71586</v>
      </c>
      <c r="B1888" s="81">
        <f>VLOOKUP(A1888,'[2]Pop commune'!$A$4:$G$3833,7,FALSE)</f>
        <v>81.661290322580612</v>
      </c>
      <c r="C1888" s="82">
        <f>VLOOKUP(A1888,'[2]Pop commune'!$A$4:$H$3833,5,FALSE)</f>
        <v>61.983870967741908</v>
      </c>
      <c r="D1888" s="83">
        <f t="shared" si="59"/>
        <v>19.677419354838698</v>
      </c>
      <c r="E1888" s="83">
        <f>VLOOKUP(A1888,'[2]Pop commune'!$A$4:$G$3833,6,FALSE)</f>
        <v>19.677419354838698</v>
      </c>
      <c r="F1888" s="83">
        <f t="shared" si="60"/>
        <v>244</v>
      </c>
      <c r="G1888" s="83">
        <f>VLOOKUP(A1888,'[2]Pop commune'!$A$4:$G$3833,4,FALSE)</f>
        <v>244</v>
      </c>
      <c r="H1888" s="64">
        <v>71</v>
      </c>
      <c r="I1888" s="122">
        <v>710008061</v>
      </c>
      <c r="J1888" s="65" t="s">
        <v>2688</v>
      </c>
      <c r="K1888" s="121"/>
      <c r="L1888" s="73" t="s">
        <v>2675</v>
      </c>
      <c r="M1888" s="101" t="s">
        <v>2676</v>
      </c>
      <c r="N1888" s="65" t="s">
        <v>662</v>
      </c>
      <c r="O1888" s="64">
        <v>710011834</v>
      </c>
      <c r="P1888" s="94" t="s">
        <v>663</v>
      </c>
      <c r="Q1888" s="90">
        <v>1</v>
      </c>
      <c r="X1888" s="65" t="s">
        <v>671</v>
      </c>
      <c r="Y1888" s="65">
        <f>SUMPRODUCT(('[2]Prog 89'!$C$5:$C$10000=A1888)*'[2]Prog 89'!$E$5:$F$10000)</f>
        <v>0</v>
      </c>
      <c r="Z1888" s="65">
        <f>SUMPRODUCT(('[2]Prog 89'!$C$5:$C$10000=A1888)*'[2]Prog 89'!$G$5:$H$10000)</f>
        <v>0</v>
      </c>
    </row>
    <row r="1889" spans="1:26" ht="12.75" customHeight="1" x14ac:dyDescent="0.25">
      <c r="A1889" s="64">
        <v>71007</v>
      </c>
      <c r="B1889" s="81">
        <f>VLOOKUP(A1889,'[2]Pop commune'!$A$4:$G$3833,7,FALSE)</f>
        <v>33.464052287581758</v>
      </c>
      <c r="C1889" s="82">
        <f>VLOOKUP(A1889,'[2]Pop commune'!$A$4:$H$3833,5,FALSE)</f>
        <v>23.006535947712461</v>
      </c>
      <c r="D1889" s="83">
        <f t="shared" si="59"/>
        <v>10.457516339869299</v>
      </c>
      <c r="E1889" s="83">
        <f>VLOOKUP(A1889,'[2]Pop commune'!$A$4:$G$3833,6,FALSE)</f>
        <v>10.457516339869299</v>
      </c>
      <c r="F1889" s="83">
        <f t="shared" si="60"/>
        <v>160</v>
      </c>
      <c r="G1889" s="83">
        <f>VLOOKUP(A1889,'[2]Pop commune'!$A$4:$G$3833,4,FALSE)</f>
        <v>160</v>
      </c>
      <c r="H1889" s="64">
        <v>71</v>
      </c>
      <c r="I1889" s="122">
        <v>710011529</v>
      </c>
      <c r="J1889" s="65" t="s">
        <v>2689</v>
      </c>
      <c r="K1889" s="121" t="s">
        <v>4860</v>
      </c>
      <c r="L1889" s="103" t="s">
        <v>2690</v>
      </c>
      <c r="M1889" s="65" t="s">
        <v>2691</v>
      </c>
      <c r="N1889" s="65" t="s">
        <v>662</v>
      </c>
      <c r="O1889" s="64">
        <v>710780768</v>
      </c>
      <c r="P1889" s="94" t="s">
        <v>2692</v>
      </c>
      <c r="Q1889" s="90">
        <v>1</v>
      </c>
      <c r="R1889" s="65">
        <v>20</v>
      </c>
      <c r="S1889" s="65">
        <v>20</v>
      </c>
      <c r="X1889" s="65" t="s">
        <v>671</v>
      </c>
      <c r="Y1889" s="65">
        <f>SUMPRODUCT(('[2]Prog 89'!$C$5:$C$10000=A1889)*'[2]Prog 89'!$E$5:$F$10000)</f>
        <v>0</v>
      </c>
      <c r="Z1889" s="65">
        <f>SUMPRODUCT(('[2]Prog 89'!$C$5:$C$10000=A1889)*'[2]Prog 89'!$G$5:$H$10000)</f>
        <v>0</v>
      </c>
    </row>
    <row r="1890" spans="1:26" ht="12.75" customHeight="1" x14ac:dyDescent="0.25">
      <c r="A1890" s="64">
        <v>71036</v>
      </c>
      <c r="B1890" s="81">
        <f>VLOOKUP(A1890,'[2]Pop commune'!$A$4:$G$3833,7,FALSE)</f>
        <v>21.299999999999908</v>
      </c>
      <c r="C1890" s="82">
        <f>VLOOKUP(A1890,'[2]Pop commune'!$A$4:$H$3833,5,FALSE)</f>
        <v>15.21428571428565</v>
      </c>
      <c r="D1890" s="83">
        <f t="shared" si="59"/>
        <v>6.0857142857142597</v>
      </c>
      <c r="E1890" s="83">
        <f>VLOOKUP(A1890,'[2]Pop commune'!$A$4:$G$3833,6,FALSE)</f>
        <v>6.0857142857142597</v>
      </c>
      <c r="F1890" s="83">
        <f t="shared" si="60"/>
        <v>70.999999999999702</v>
      </c>
      <c r="G1890" s="83">
        <f>VLOOKUP(A1890,'[2]Pop commune'!$A$4:$G$3833,4,FALSE)</f>
        <v>70.999999999999702</v>
      </c>
      <c r="H1890" s="64">
        <v>71</v>
      </c>
      <c r="I1890" s="122">
        <v>710011529</v>
      </c>
      <c r="J1890" s="65" t="s">
        <v>2693</v>
      </c>
      <c r="K1890" s="121"/>
      <c r="L1890" s="103" t="s">
        <v>2690</v>
      </c>
      <c r="M1890" s="65" t="s">
        <v>2691</v>
      </c>
      <c r="N1890" s="65" t="s">
        <v>662</v>
      </c>
      <c r="O1890" s="64">
        <v>710780768</v>
      </c>
      <c r="P1890" s="94" t="s">
        <v>2692</v>
      </c>
      <c r="Q1890" s="90">
        <v>1</v>
      </c>
      <c r="X1890" s="65" t="s">
        <v>671</v>
      </c>
      <c r="Y1890" s="65">
        <f>SUMPRODUCT(('[2]Prog 89'!$C$5:$C$10000=A1890)*'[2]Prog 89'!$E$5:$F$10000)</f>
        <v>0</v>
      </c>
      <c r="Z1890" s="65">
        <f>SUMPRODUCT(('[2]Prog 89'!$C$5:$C$10000=A1890)*'[2]Prog 89'!$G$5:$H$10000)</f>
        <v>0</v>
      </c>
    </row>
    <row r="1891" spans="1:26" ht="12.75" customHeight="1" x14ac:dyDescent="0.25">
      <c r="A1891" s="64">
        <v>71042</v>
      </c>
      <c r="B1891" s="81">
        <f>VLOOKUP(A1891,'[2]Pop commune'!$A$4:$G$3833,7,FALSE)</f>
        <v>131.01733960303716</v>
      </c>
      <c r="C1891" s="82">
        <f>VLOOKUP(A1891,'[2]Pop commune'!$A$4:$H$3833,5,FALSE)</f>
        <v>62.17603327030664</v>
      </c>
      <c r="D1891" s="83">
        <f t="shared" si="59"/>
        <v>68.841306332730511</v>
      </c>
      <c r="E1891" s="83">
        <f>VLOOKUP(A1891,'[2]Pop commune'!$A$4:$G$3833,6,FALSE)</f>
        <v>68.841306332730511</v>
      </c>
      <c r="F1891" s="83">
        <f t="shared" si="60"/>
        <v>328</v>
      </c>
      <c r="G1891" s="83">
        <f>VLOOKUP(A1891,'[2]Pop commune'!$A$4:$G$3833,4,FALSE)</f>
        <v>328</v>
      </c>
      <c r="H1891" s="64">
        <v>71</v>
      </c>
      <c r="I1891" s="122">
        <v>710011529</v>
      </c>
      <c r="J1891" s="65" t="s">
        <v>2694</v>
      </c>
      <c r="K1891" s="121"/>
      <c r="L1891" s="103" t="s">
        <v>2690</v>
      </c>
      <c r="M1891" s="65" t="s">
        <v>2691</v>
      </c>
      <c r="N1891" s="65" t="s">
        <v>662</v>
      </c>
      <c r="O1891" s="64">
        <v>710780768</v>
      </c>
      <c r="P1891" s="94" t="s">
        <v>2692</v>
      </c>
      <c r="Q1891" s="90">
        <v>1</v>
      </c>
      <c r="X1891" s="65" t="s">
        <v>671</v>
      </c>
      <c r="Y1891" s="65">
        <f>SUMPRODUCT(('[2]Prog 89'!$C$5:$C$10000=A1891)*'[2]Prog 89'!$E$5:$F$10000)</f>
        <v>0</v>
      </c>
      <c r="Z1891" s="65">
        <f>SUMPRODUCT(('[2]Prog 89'!$C$5:$C$10000=A1891)*'[2]Prog 89'!$G$5:$H$10000)</f>
        <v>0</v>
      </c>
    </row>
    <row r="1892" spans="1:26" ht="12.75" customHeight="1" x14ac:dyDescent="0.25">
      <c r="A1892" s="64">
        <v>71067</v>
      </c>
      <c r="B1892" s="81">
        <f>VLOOKUP(A1892,'[2]Pop commune'!$A$4:$G$3833,7,FALSE)</f>
        <v>46.626984126984119</v>
      </c>
      <c r="C1892" s="82">
        <f>VLOOKUP(A1892,'[2]Pop commune'!$A$4:$H$3833,5,FALSE)</f>
        <v>27.777777777777771</v>
      </c>
      <c r="D1892" s="83">
        <f t="shared" si="59"/>
        <v>18.849206349206348</v>
      </c>
      <c r="E1892" s="83">
        <f>VLOOKUP(A1892,'[2]Pop commune'!$A$4:$G$3833,6,FALSE)</f>
        <v>18.849206349206348</v>
      </c>
      <c r="F1892" s="83">
        <f t="shared" si="60"/>
        <v>125</v>
      </c>
      <c r="G1892" s="83">
        <f>VLOOKUP(A1892,'[2]Pop commune'!$A$4:$G$3833,4,FALSE)</f>
        <v>125</v>
      </c>
      <c r="H1892" s="64">
        <v>71</v>
      </c>
      <c r="I1892" s="122">
        <v>710011529</v>
      </c>
      <c r="J1892" s="65" t="s">
        <v>2695</v>
      </c>
      <c r="K1892" s="121"/>
      <c r="L1892" s="103" t="s">
        <v>2690</v>
      </c>
      <c r="M1892" s="65" t="s">
        <v>2691</v>
      </c>
      <c r="N1892" s="65" t="s">
        <v>662</v>
      </c>
      <c r="O1892" s="64">
        <v>710780768</v>
      </c>
      <c r="P1892" s="94" t="s">
        <v>2692</v>
      </c>
      <c r="Q1892" s="90">
        <v>1</v>
      </c>
      <c r="X1892" s="65" t="s">
        <v>671</v>
      </c>
      <c r="Y1892" s="65">
        <f>SUMPRODUCT(('[2]Prog 89'!$C$5:$C$10000=A1892)*'[2]Prog 89'!$E$5:$F$10000)</f>
        <v>0</v>
      </c>
      <c r="Z1892" s="65">
        <f>SUMPRODUCT(('[2]Prog 89'!$C$5:$C$10000=A1892)*'[2]Prog 89'!$G$5:$H$10000)</f>
        <v>0</v>
      </c>
    </row>
    <row r="1893" spans="1:26" ht="12.75" customHeight="1" x14ac:dyDescent="0.25">
      <c r="A1893" s="64">
        <v>71068</v>
      </c>
      <c r="B1893" s="81">
        <f>VLOOKUP(A1893,'[2]Pop commune'!$A$4:$G$3833,7,FALSE)</f>
        <v>22.21739130434775</v>
      </c>
      <c r="C1893" s="82">
        <f>VLOOKUP(A1893,'[2]Pop commune'!$A$4:$H$3833,5,FALSE)</f>
        <v>12.695652173913</v>
      </c>
      <c r="D1893" s="83">
        <f t="shared" si="59"/>
        <v>9.5217391304347494</v>
      </c>
      <c r="E1893" s="83">
        <f>VLOOKUP(A1893,'[2]Pop commune'!$A$4:$G$3833,6,FALSE)</f>
        <v>9.5217391304347494</v>
      </c>
      <c r="F1893" s="83">
        <f t="shared" si="60"/>
        <v>72.999999999999744</v>
      </c>
      <c r="G1893" s="83">
        <f>VLOOKUP(A1893,'[2]Pop commune'!$A$4:$G$3833,4,FALSE)</f>
        <v>72.999999999999744</v>
      </c>
      <c r="H1893" s="64">
        <v>71</v>
      </c>
      <c r="I1893" s="122">
        <v>710011529</v>
      </c>
      <c r="J1893" s="65" t="s">
        <v>2696</v>
      </c>
      <c r="K1893" s="121"/>
      <c r="L1893" s="103" t="s">
        <v>2690</v>
      </c>
      <c r="M1893" s="65" t="s">
        <v>2691</v>
      </c>
      <c r="N1893" s="65" t="s">
        <v>662</v>
      </c>
      <c r="O1893" s="64">
        <v>710780768</v>
      </c>
      <c r="P1893" s="94" t="s">
        <v>2692</v>
      </c>
      <c r="Q1893" s="90">
        <v>1</v>
      </c>
      <c r="X1893" s="65" t="s">
        <v>671</v>
      </c>
      <c r="Y1893" s="65">
        <f>SUMPRODUCT(('[2]Prog 89'!$C$5:$C$10000=A1893)*'[2]Prog 89'!$E$5:$F$10000)</f>
        <v>0</v>
      </c>
      <c r="Z1893" s="65">
        <f>SUMPRODUCT(('[2]Prog 89'!$C$5:$C$10000=A1893)*'[2]Prog 89'!$G$5:$H$10000)</f>
        <v>0</v>
      </c>
    </row>
    <row r="1894" spans="1:26" ht="12.75" customHeight="1" x14ac:dyDescent="0.25">
      <c r="A1894" s="64">
        <v>71087</v>
      </c>
      <c r="B1894" s="81">
        <f>VLOOKUP(A1894,'[2]Pop commune'!$A$4:$G$3833,7,FALSE)</f>
        <v>58.527027027027017</v>
      </c>
      <c r="C1894" s="82">
        <f>VLOOKUP(A1894,'[2]Pop commune'!$A$4:$H$3833,5,FALSE)</f>
        <v>35.5</v>
      </c>
      <c r="D1894" s="83">
        <f t="shared" si="59"/>
        <v>23.027027027027017</v>
      </c>
      <c r="E1894" s="83">
        <f>VLOOKUP(A1894,'[2]Pop commune'!$A$4:$G$3833,6,FALSE)</f>
        <v>23.027027027027017</v>
      </c>
      <c r="F1894" s="83">
        <f t="shared" si="60"/>
        <v>142</v>
      </c>
      <c r="G1894" s="83">
        <f>VLOOKUP(A1894,'[2]Pop commune'!$A$4:$G$3833,4,FALSE)</f>
        <v>142</v>
      </c>
      <c r="H1894" s="64">
        <v>71</v>
      </c>
      <c r="I1894" s="122">
        <v>710011529</v>
      </c>
      <c r="J1894" s="65" t="s">
        <v>2697</v>
      </c>
      <c r="K1894" s="121"/>
      <c r="L1894" s="103" t="s">
        <v>2690</v>
      </c>
      <c r="M1894" s="65" t="s">
        <v>2691</v>
      </c>
      <c r="N1894" s="65" t="s">
        <v>662</v>
      </c>
      <c r="O1894" s="64">
        <v>710780768</v>
      </c>
      <c r="P1894" s="94" t="s">
        <v>2692</v>
      </c>
      <c r="Q1894" s="90">
        <v>1</v>
      </c>
      <c r="X1894" s="65" t="s">
        <v>671</v>
      </c>
      <c r="Y1894" s="65">
        <f>SUMPRODUCT(('[2]Prog 89'!$C$5:$C$10000=A1894)*'[2]Prog 89'!$E$5:$F$10000)</f>
        <v>0</v>
      </c>
      <c r="Z1894" s="65">
        <f>SUMPRODUCT(('[2]Prog 89'!$C$5:$C$10000=A1894)*'[2]Prog 89'!$G$5:$H$10000)</f>
        <v>0</v>
      </c>
    </row>
    <row r="1895" spans="1:26" ht="12.75" customHeight="1" x14ac:dyDescent="0.25">
      <c r="A1895" s="64">
        <v>71130</v>
      </c>
      <c r="B1895" s="81">
        <f>VLOOKUP(A1895,'[2]Pop commune'!$A$4:$G$3833,7,FALSE)</f>
        <v>102.510460251046</v>
      </c>
      <c r="C1895" s="82">
        <f>VLOOKUP(A1895,'[2]Pop commune'!$A$4:$H$3833,5,FALSE)</f>
        <v>68.682008368200826</v>
      </c>
      <c r="D1895" s="83">
        <f t="shared" si="59"/>
        <v>33.828451882845179</v>
      </c>
      <c r="E1895" s="83">
        <f>VLOOKUP(A1895,'[2]Pop commune'!$A$4:$G$3833,6,FALSE)</f>
        <v>33.828451882845179</v>
      </c>
      <c r="F1895" s="83">
        <f t="shared" si="60"/>
        <v>245</v>
      </c>
      <c r="G1895" s="83">
        <f>VLOOKUP(A1895,'[2]Pop commune'!$A$4:$G$3833,4,FALSE)</f>
        <v>245</v>
      </c>
      <c r="H1895" s="64">
        <v>71</v>
      </c>
      <c r="I1895" s="122">
        <v>710011529</v>
      </c>
      <c r="J1895" s="65" t="s">
        <v>2698</v>
      </c>
      <c r="K1895" s="121"/>
      <c r="L1895" s="103" t="s">
        <v>2690</v>
      </c>
      <c r="M1895" s="65" t="s">
        <v>2691</v>
      </c>
      <c r="N1895" s="65" t="s">
        <v>662</v>
      </c>
      <c r="O1895" s="64">
        <v>710780768</v>
      </c>
      <c r="P1895" s="94" t="s">
        <v>2692</v>
      </c>
      <c r="Q1895" s="90">
        <v>1</v>
      </c>
      <c r="X1895" s="65" t="s">
        <v>671</v>
      </c>
      <c r="Y1895" s="65">
        <f>SUMPRODUCT(('[2]Prog 89'!$C$5:$C$10000=A1895)*'[2]Prog 89'!$E$5:$F$10000)</f>
        <v>0</v>
      </c>
      <c r="Z1895" s="65">
        <f>SUMPRODUCT(('[2]Prog 89'!$C$5:$C$10000=A1895)*'[2]Prog 89'!$G$5:$H$10000)</f>
        <v>0</v>
      </c>
    </row>
    <row r="1896" spans="1:26" ht="12.75" customHeight="1" x14ac:dyDescent="0.25">
      <c r="A1896" s="64">
        <v>71145</v>
      </c>
      <c r="B1896" s="81">
        <f>VLOOKUP(A1896,'[2]Pop commune'!$A$4:$G$3833,7,FALSE)</f>
        <v>226.78708402678564</v>
      </c>
      <c r="C1896" s="82">
        <f>VLOOKUP(A1896,'[2]Pop commune'!$A$4:$H$3833,5,FALSE)</f>
        <v>130.30310529609176</v>
      </c>
      <c r="D1896" s="83">
        <f t="shared" si="59"/>
        <v>96.483978730693892</v>
      </c>
      <c r="E1896" s="83">
        <f>VLOOKUP(A1896,'[2]Pop commune'!$A$4:$G$3833,6,FALSE)</f>
        <v>96.483978730693892</v>
      </c>
      <c r="F1896" s="83">
        <f t="shared" si="60"/>
        <v>562</v>
      </c>
      <c r="G1896" s="83">
        <f>VLOOKUP(A1896,'[2]Pop commune'!$A$4:$G$3833,4,FALSE)</f>
        <v>562</v>
      </c>
      <c r="H1896" s="64">
        <v>71</v>
      </c>
      <c r="I1896" s="122">
        <v>710011529</v>
      </c>
      <c r="J1896" s="65" t="s">
        <v>2699</v>
      </c>
      <c r="K1896" s="121"/>
      <c r="L1896" s="103" t="s">
        <v>2690</v>
      </c>
      <c r="M1896" s="65" t="s">
        <v>2691</v>
      </c>
      <c r="N1896" s="65" t="s">
        <v>662</v>
      </c>
      <c r="O1896" s="64">
        <v>710780768</v>
      </c>
      <c r="P1896" s="94" t="s">
        <v>2692</v>
      </c>
      <c r="Q1896" s="90">
        <v>1</v>
      </c>
      <c r="X1896" s="65" t="s">
        <v>671</v>
      </c>
      <c r="Y1896" s="65">
        <f>SUMPRODUCT(('[2]Prog 89'!$C$5:$C$10000=A1896)*'[2]Prog 89'!$E$5:$F$10000)</f>
        <v>0</v>
      </c>
      <c r="Z1896" s="65">
        <f>SUMPRODUCT(('[2]Prog 89'!$C$5:$C$10000=A1896)*'[2]Prog 89'!$G$5:$H$10000)</f>
        <v>0</v>
      </c>
    </row>
    <row r="1897" spans="1:26" ht="12.75" customHeight="1" x14ac:dyDescent="0.25">
      <c r="A1897" s="64">
        <v>71147</v>
      </c>
      <c r="B1897" s="81">
        <f>VLOOKUP(A1897,'[2]Pop commune'!$A$4:$G$3833,7,FALSE)</f>
        <v>89</v>
      </c>
      <c r="C1897" s="82">
        <f>VLOOKUP(A1897,'[2]Pop commune'!$A$4:$H$3833,5,FALSE)</f>
        <v>57</v>
      </c>
      <c r="D1897" s="83">
        <f t="shared" si="59"/>
        <v>32</v>
      </c>
      <c r="E1897" s="83">
        <f>VLOOKUP(A1897,'[2]Pop commune'!$A$4:$G$3833,6,FALSE)</f>
        <v>32</v>
      </c>
      <c r="F1897" s="83">
        <f t="shared" si="60"/>
        <v>255</v>
      </c>
      <c r="G1897" s="83">
        <f>VLOOKUP(A1897,'[2]Pop commune'!$A$4:$G$3833,4,FALSE)</f>
        <v>255</v>
      </c>
      <c r="H1897" s="64">
        <v>71</v>
      </c>
      <c r="I1897" s="122">
        <v>710011529</v>
      </c>
      <c r="J1897" s="65" t="s">
        <v>2700</v>
      </c>
      <c r="K1897" s="121"/>
      <c r="L1897" s="103" t="s">
        <v>2690</v>
      </c>
      <c r="M1897" s="65" t="s">
        <v>2691</v>
      </c>
      <c r="N1897" s="65" t="s">
        <v>662</v>
      </c>
      <c r="O1897" s="64">
        <v>710780768</v>
      </c>
      <c r="P1897" s="94" t="s">
        <v>2692</v>
      </c>
      <c r="Q1897" s="90">
        <v>1</v>
      </c>
      <c r="X1897" s="65" t="s">
        <v>671</v>
      </c>
      <c r="Y1897" s="65">
        <f>SUMPRODUCT(('[2]Prog 89'!$C$5:$C$10000=A1897)*'[2]Prog 89'!$E$5:$F$10000)</f>
        <v>0</v>
      </c>
      <c r="Z1897" s="65">
        <f>SUMPRODUCT(('[2]Prog 89'!$C$5:$C$10000=A1897)*'[2]Prog 89'!$G$5:$H$10000)</f>
        <v>0</v>
      </c>
    </row>
    <row r="1898" spans="1:26" ht="12.75" customHeight="1" x14ac:dyDescent="0.25">
      <c r="A1898" s="64">
        <v>71164</v>
      </c>
      <c r="B1898" s="81">
        <f>VLOOKUP(A1898,'[2]Pop commune'!$A$4:$G$3833,7,FALSE)</f>
        <v>37.700787401574843</v>
      </c>
      <c r="C1898" s="82">
        <f>VLOOKUP(A1898,'[2]Pop commune'!$A$4:$H$3833,5,FALSE)</f>
        <v>27.22834645669294</v>
      </c>
      <c r="D1898" s="83">
        <f t="shared" si="59"/>
        <v>10.472440944881901</v>
      </c>
      <c r="E1898" s="83">
        <f>VLOOKUP(A1898,'[2]Pop commune'!$A$4:$G$3833,6,FALSE)</f>
        <v>10.472440944881901</v>
      </c>
      <c r="F1898" s="83">
        <f t="shared" si="60"/>
        <v>133</v>
      </c>
      <c r="G1898" s="83">
        <f>VLOOKUP(A1898,'[2]Pop commune'!$A$4:$G$3833,4,FALSE)</f>
        <v>133</v>
      </c>
      <c r="H1898" s="64">
        <v>71</v>
      </c>
      <c r="I1898" s="122">
        <v>710011529</v>
      </c>
      <c r="J1898" s="65" t="s">
        <v>2701</v>
      </c>
      <c r="K1898" s="121"/>
      <c r="L1898" s="103" t="s">
        <v>2690</v>
      </c>
      <c r="M1898" s="65" t="s">
        <v>2691</v>
      </c>
      <c r="N1898" s="65" t="s">
        <v>662</v>
      </c>
      <c r="O1898" s="64">
        <v>710780768</v>
      </c>
      <c r="P1898" s="94" t="s">
        <v>2692</v>
      </c>
      <c r="Q1898" s="90">
        <v>1</v>
      </c>
      <c r="X1898" s="65" t="s">
        <v>671</v>
      </c>
      <c r="Y1898" s="65">
        <f>SUMPRODUCT(('[2]Prog 89'!$C$5:$C$10000=A1898)*'[2]Prog 89'!$E$5:$F$10000)</f>
        <v>0</v>
      </c>
      <c r="Z1898" s="65">
        <f>SUMPRODUCT(('[2]Prog 89'!$C$5:$C$10000=A1898)*'[2]Prog 89'!$G$5:$H$10000)</f>
        <v>0</v>
      </c>
    </row>
    <row r="1899" spans="1:26" ht="12.75" customHeight="1" x14ac:dyDescent="0.25">
      <c r="A1899" s="64">
        <v>71272</v>
      </c>
      <c r="B1899" s="81">
        <f>VLOOKUP(A1899,'[2]Pop commune'!$A$4:$G$3833,7,FALSE)</f>
        <v>87</v>
      </c>
      <c r="C1899" s="82">
        <f>VLOOKUP(A1899,'[2]Pop commune'!$A$4:$H$3833,5,FALSE)</f>
        <v>49</v>
      </c>
      <c r="D1899" s="83">
        <f t="shared" si="59"/>
        <v>38</v>
      </c>
      <c r="E1899" s="83">
        <f>VLOOKUP(A1899,'[2]Pop commune'!$A$4:$G$3833,6,FALSE)</f>
        <v>38</v>
      </c>
      <c r="F1899" s="83">
        <f t="shared" si="60"/>
        <v>237</v>
      </c>
      <c r="G1899" s="83">
        <f>VLOOKUP(A1899,'[2]Pop commune'!$A$4:$G$3833,4,FALSE)</f>
        <v>237</v>
      </c>
      <c r="H1899" s="64">
        <v>71</v>
      </c>
      <c r="I1899" s="122">
        <v>710011529</v>
      </c>
      <c r="J1899" s="65" t="s">
        <v>2702</v>
      </c>
      <c r="K1899" s="121"/>
      <c r="L1899" s="103" t="s">
        <v>2690</v>
      </c>
      <c r="M1899" s="65" t="s">
        <v>2691</v>
      </c>
      <c r="N1899" s="65" t="s">
        <v>662</v>
      </c>
      <c r="O1899" s="64">
        <v>710780768</v>
      </c>
      <c r="P1899" s="94" t="s">
        <v>2692</v>
      </c>
      <c r="Q1899" s="90">
        <v>1</v>
      </c>
      <c r="X1899" s="65" t="s">
        <v>671</v>
      </c>
      <c r="Y1899" s="65">
        <f>SUMPRODUCT(('[2]Prog 89'!$C$5:$C$10000=A1899)*'[2]Prog 89'!$E$5:$F$10000)</f>
        <v>0</v>
      </c>
      <c r="Z1899" s="65">
        <f>SUMPRODUCT(('[2]Prog 89'!$C$5:$C$10000=A1899)*'[2]Prog 89'!$G$5:$H$10000)</f>
        <v>0</v>
      </c>
    </row>
    <row r="1900" spans="1:26" ht="12.75" customHeight="1" x14ac:dyDescent="0.25">
      <c r="A1900" s="64">
        <v>71344</v>
      </c>
      <c r="B1900" s="81">
        <f>VLOOKUP(A1900,'[2]Pop commune'!$A$4:$G$3833,7,FALSE)</f>
        <v>22.785714285714381</v>
      </c>
      <c r="C1900" s="82">
        <f>VLOOKUP(A1900,'[2]Pop commune'!$A$4:$H$3833,5,FALSE)</f>
        <v>12.42857142857148</v>
      </c>
      <c r="D1900" s="83">
        <f t="shared" si="59"/>
        <v>10.3571428571429</v>
      </c>
      <c r="E1900" s="83">
        <f>VLOOKUP(A1900,'[2]Pop commune'!$A$4:$G$3833,6,FALSE)</f>
        <v>10.3571428571429</v>
      </c>
      <c r="F1900" s="83">
        <f t="shared" si="60"/>
        <v>58.000000000000242</v>
      </c>
      <c r="G1900" s="83">
        <f>VLOOKUP(A1900,'[2]Pop commune'!$A$4:$G$3833,4,FALSE)</f>
        <v>58.000000000000242</v>
      </c>
      <c r="H1900" s="64">
        <v>71</v>
      </c>
      <c r="I1900" s="122">
        <v>710011529</v>
      </c>
      <c r="J1900" s="65" t="s">
        <v>2703</v>
      </c>
      <c r="K1900" s="121"/>
      <c r="L1900" s="103" t="s">
        <v>2690</v>
      </c>
      <c r="M1900" s="65" t="s">
        <v>2691</v>
      </c>
      <c r="N1900" s="65" t="s">
        <v>662</v>
      </c>
      <c r="O1900" s="64">
        <v>710780768</v>
      </c>
      <c r="P1900" s="94" t="s">
        <v>2692</v>
      </c>
      <c r="Q1900" s="90">
        <v>1</v>
      </c>
      <c r="X1900" s="65" t="s">
        <v>671</v>
      </c>
      <c r="Y1900" s="65">
        <f>SUMPRODUCT(('[2]Prog 89'!$C$5:$C$10000=A1900)*'[2]Prog 89'!$E$5:$F$10000)</f>
        <v>0</v>
      </c>
      <c r="Z1900" s="65">
        <f>SUMPRODUCT(('[2]Prog 89'!$C$5:$C$10000=A1900)*'[2]Prog 89'!$G$5:$H$10000)</f>
        <v>0</v>
      </c>
    </row>
    <row r="1901" spans="1:26" ht="12.75" customHeight="1" x14ac:dyDescent="0.25">
      <c r="A1901" s="64">
        <v>71381</v>
      </c>
      <c r="B1901" s="81">
        <f>VLOOKUP(A1901,'[2]Pop commune'!$A$4:$G$3833,7,FALSE)</f>
        <v>27.681818181818194</v>
      </c>
      <c r="C1901" s="82">
        <f>VLOOKUP(A1901,'[2]Pop commune'!$A$4:$H$3833,5,FALSE)</f>
        <v>17.181818181818191</v>
      </c>
      <c r="D1901" s="83">
        <f t="shared" si="59"/>
        <v>10.500000000000005</v>
      </c>
      <c r="E1901" s="83">
        <f>VLOOKUP(A1901,'[2]Pop commune'!$A$4:$G$3833,6,FALSE)</f>
        <v>10.500000000000005</v>
      </c>
      <c r="F1901" s="83">
        <f t="shared" si="60"/>
        <v>84</v>
      </c>
      <c r="G1901" s="83">
        <f>VLOOKUP(A1901,'[2]Pop commune'!$A$4:$G$3833,4,FALSE)</f>
        <v>84</v>
      </c>
      <c r="H1901" s="64">
        <v>71</v>
      </c>
      <c r="I1901" s="122">
        <v>710011529</v>
      </c>
      <c r="J1901" s="65" t="s">
        <v>2704</v>
      </c>
      <c r="K1901" s="121"/>
      <c r="L1901" s="103" t="s">
        <v>2690</v>
      </c>
      <c r="M1901" s="65" t="s">
        <v>2691</v>
      </c>
      <c r="N1901" s="65" t="s">
        <v>662</v>
      </c>
      <c r="O1901" s="64">
        <v>710780768</v>
      </c>
      <c r="P1901" s="94" t="s">
        <v>2692</v>
      </c>
      <c r="Q1901" s="90">
        <v>1</v>
      </c>
      <c r="X1901" s="65" t="s">
        <v>671</v>
      </c>
      <c r="Y1901" s="65">
        <f>SUMPRODUCT(('[2]Prog 89'!$C$5:$C$10000=A1901)*'[2]Prog 89'!$E$5:$F$10000)</f>
        <v>0</v>
      </c>
      <c r="Z1901" s="65">
        <f>SUMPRODUCT(('[2]Prog 89'!$C$5:$C$10000=A1901)*'[2]Prog 89'!$G$5:$H$10000)</f>
        <v>0</v>
      </c>
    </row>
    <row r="1902" spans="1:26" ht="12.75" customHeight="1" x14ac:dyDescent="0.25">
      <c r="A1902" s="64">
        <v>71417</v>
      </c>
      <c r="B1902" s="81">
        <f>VLOOKUP(A1902,'[2]Pop commune'!$A$4:$G$3833,7,FALSE)</f>
        <v>430</v>
      </c>
      <c r="C1902" s="82">
        <f>VLOOKUP(A1902,'[2]Pop commune'!$A$4:$H$3833,5,FALSE)</f>
        <v>226</v>
      </c>
      <c r="D1902" s="83">
        <f t="shared" si="59"/>
        <v>204</v>
      </c>
      <c r="E1902" s="83">
        <f>VLOOKUP(A1902,'[2]Pop commune'!$A$4:$G$3833,6,FALSE)</f>
        <v>204</v>
      </c>
      <c r="F1902" s="83">
        <f t="shared" si="60"/>
        <v>1041</v>
      </c>
      <c r="G1902" s="83">
        <f>VLOOKUP(A1902,'[2]Pop commune'!$A$4:$G$3833,4,FALSE)</f>
        <v>1041</v>
      </c>
      <c r="H1902" s="64">
        <v>71</v>
      </c>
      <c r="I1902" s="122">
        <v>710011529</v>
      </c>
      <c r="J1902" s="65" t="s">
        <v>2705</v>
      </c>
      <c r="K1902" s="121"/>
      <c r="L1902" s="103" t="s">
        <v>2690</v>
      </c>
      <c r="M1902" s="65" t="s">
        <v>2691</v>
      </c>
      <c r="N1902" s="65" t="s">
        <v>662</v>
      </c>
      <c r="O1902" s="64">
        <v>710780768</v>
      </c>
      <c r="P1902" s="94" t="s">
        <v>2692</v>
      </c>
      <c r="Q1902" s="90">
        <v>1</v>
      </c>
      <c r="X1902" s="65" t="s">
        <v>671</v>
      </c>
      <c r="Y1902" s="65">
        <f>SUMPRODUCT(('[2]Prog 89'!$C$5:$C$10000=A1902)*'[2]Prog 89'!$E$5:$F$10000)</f>
        <v>0</v>
      </c>
      <c r="Z1902" s="65">
        <f>SUMPRODUCT(('[2]Prog 89'!$C$5:$C$10000=A1902)*'[2]Prog 89'!$G$5:$H$10000)</f>
        <v>0</v>
      </c>
    </row>
    <row r="1903" spans="1:26" ht="12.75" customHeight="1" x14ac:dyDescent="0.25">
      <c r="A1903" s="64">
        <v>71427</v>
      </c>
      <c r="B1903" s="81">
        <f>VLOOKUP(A1903,'[2]Pop commune'!$A$4:$G$3833,7,FALSE)</f>
        <v>31</v>
      </c>
      <c r="C1903" s="82">
        <f>VLOOKUP(A1903,'[2]Pop commune'!$A$4:$H$3833,5,FALSE)</f>
        <v>17</v>
      </c>
      <c r="D1903" s="83">
        <f t="shared" si="59"/>
        <v>14</v>
      </c>
      <c r="E1903" s="83">
        <f>VLOOKUP(A1903,'[2]Pop commune'!$A$4:$G$3833,6,FALSE)</f>
        <v>14</v>
      </c>
      <c r="F1903" s="83">
        <f t="shared" si="60"/>
        <v>57</v>
      </c>
      <c r="G1903" s="83">
        <f>VLOOKUP(A1903,'[2]Pop commune'!$A$4:$G$3833,4,FALSE)</f>
        <v>57</v>
      </c>
      <c r="H1903" s="64">
        <v>71</v>
      </c>
      <c r="I1903" s="122">
        <v>710011529</v>
      </c>
      <c r="J1903" s="65" t="s">
        <v>2706</v>
      </c>
      <c r="K1903" s="121"/>
      <c r="L1903" s="103" t="s">
        <v>2690</v>
      </c>
      <c r="M1903" s="65" t="s">
        <v>2691</v>
      </c>
      <c r="N1903" s="65" t="s">
        <v>662</v>
      </c>
      <c r="O1903" s="64">
        <v>710780768</v>
      </c>
      <c r="P1903" s="94" t="s">
        <v>2692</v>
      </c>
      <c r="Q1903" s="90">
        <v>1</v>
      </c>
      <c r="X1903" s="65" t="s">
        <v>671</v>
      </c>
      <c r="Y1903" s="65">
        <f>SUMPRODUCT(('[2]Prog 89'!$C$5:$C$10000=A1903)*'[2]Prog 89'!$E$5:$F$10000)</f>
        <v>0</v>
      </c>
      <c r="Z1903" s="65">
        <f>SUMPRODUCT(('[2]Prog 89'!$C$5:$C$10000=A1903)*'[2]Prog 89'!$G$5:$H$10000)</f>
        <v>0</v>
      </c>
    </row>
    <row r="1904" spans="1:26" ht="12.75" customHeight="1" x14ac:dyDescent="0.25">
      <c r="A1904" s="64">
        <v>71492</v>
      </c>
      <c r="B1904" s="81">
        <f>VLOOKUP(A1904,'[2]Pop commune'!$A$4:$G$3833,7,FALSE)</f>
        <v>61</v>
      </c>
      <c r="C1904" s="82">
        <f>VLOOKUP(A1904,'[2]Pop commune'!$A$4:$H$3833,5,FALSE)</f>
        <v>46</v>
      </c>
      <c r="D1904" s="83">
        <f t="shared" si="59"/>
        <v>15</v>
      </c>
      <c r="E1904" s="83">
        <f>VLOOKUP(A1904,'[2]Pop commune'!$A$4:$G$3833,6,FALSE)</f>
        <v>15</v>
      </c>
      <c r="F1904" s="83">
        <f t="shared" si="60"/>
        <v>125</v>
      </c>
      <c r="G1904" s="83">
        <f>VLOOKUP(A1904,'[2]Pop commune'!$A$4:$G$3833,4,FALSE)</f>
        <v>125</v>
      </c>
      <c r="H1904" s="64">
        <v>71</v>
      </c>
      <c r="I1904" s="122">
        <v>710011529</v>
      </c>
      <c r="J1904" s="65" t="s">
        <v>2707</v>
      </c>
      <c r="K1904" s="121"/>
      <c r="L1904" s="103" t="s">
        <v>2690</v>
      </c>
      <c r="M1904" s="65" t="s">
        <v>2691</v>
      </c>
      <c r="N1904" s="65" t="s">
        <v>662</v>
      </c>
      <c r="O1904" s="64">
        <v>710780768</v>
      </c>
      <c r="P1904" s="94" t="s">
        <v>2692</v>
      </c>
      <c r="Q1904" s="90">
        <v>1</v>
      </c>
      <c r="X1904" s="65" t="s">
        <v>671</v>
      </c>
      <c r="Y1904" s="65">
        <f>SUMPRODUCT(('[2]Prog 89'!$C$5:$C$10000=A1904)*'[2]Prog 89'!$E$5:$F$10000)</f>
        <v>0</v>
      </c>
      <c r="Z1904" s="65">
        <f>SUMPRODUCT(('[2]Prog 89'!$C$5:$C$10000=A1904)*'[2]Prog 89'!$G$5:$H$10000)</f>
        <v>0</v>
      </c>
    </row>
    <row r="1905" spans="1:26" ht="12.75" customHeight="1" x14ac:dyDescent="0.25">
      <c r="A1905" s="64">
        <v>71507</v>
      </c>
      <c r="B1905" s="81">
        <f>VLOOKUP(A1905,'[2]Pop commune'!$A$4:$G$3833,7,FALSE)</f>
        <v>56.314217883891189</v>
      </c>
      <c r="C1905" s="82">
        <f>VLOOKUP(A1905,'[2]Pop commune'!$A$4:$H$3833,5,FALSE)</f>
        <v>34.188491162604429</v>
      </c>
      <c r="D1905" s="83">
        <f t="shared" si="59"/>
        <v>22.12572672128676</v>
      </c>
      <c r="E1905" s="83">
        <f>VLOOKUP(A1905,'[2]Pop commune'!$A$4:$G$3833,6,FALSE)</f>
        <v>22.12572672128676</v>
      </c>
      <c r="F1905" s="83">
        <f t="shared" si="60"/>
        <v>177.0000000000008</v>
      </c>
      <c r="G1905" s="83">
        <f>VLOOKUP(A1905,'[2]Pop commune'!$A$4:$G$3833,4,FALSE)</f>
        <v>177.0000000000008</v>
      </c>
      <c r="H1905" s="64">
        <v>71</v>
      </c>
      <c r="I1905" s="122">
        <v>710011529</v>
      </c>
      <c r="J1905" s="65" t="s">
        <v>2708</v>
      </c>
      <c r="K1905" s="121"/>
      <c r="L1905" s="73" t="s">
        <v>2690</v>
      </c>
      <c r="M1905" s="65" t="s">
        <v>2691</v>
      </c>
      <c r="N1905" s="65" t="s">
        <v>662</v>
      </c>
      <c r="O1905" s="64">
        <v>710780768</v>
      </c>
      <c r="P1905" s="94" t="s">
        <v>2692</v>
      </c>
      <c r="Q1905" s="90">
        <v>1</v>
      </c>
      <c r="X1905" s="65" t="s">
        <v>671</v>
      </c>
      <c r="Y1905" s="65">
        <f>SUMPRODUCT(('[2]Prog 89'!$C$5:$C$10000=A1905)*'[2]Prog 89'!$E$5:$F$10000)</f>
        <v>0</v>
      </c>
      <c r="Z1905" s="65">
        <f>SUMPRODUCT(('[2]Prog 89'!$C$5:$C$10000=A1905)*'[2]Prog 89'!$G$5:$H$10000)</f>
        <v>0</v>
      </c>
    </row>
    <row r="1906" spans="1:26" ht="12.75" customHeight="1" x14ac:dyDescent="0.25">
      <c r="A1906" s="64">
        <v>71521</v>
      </c>
      <c r="B1906" s="81">
        <f>VLOOKUP(A1906,'[2]Pop commune'!$A$4:$G$3833,7,FALSE)</f>
        <v>40.057471264367834</v>
      </c>
      <c r="C1906" s="82">
        <f>VLOOKUP(A1906,'[2]Pop commune'!$A$4:$H$3833,5,FALSE)</f>
        <v>25.402298850574724</v>
      </c>
      <c r="D1906" s="83">
        <f t="shared" si="59"/>
        <v>14.65517241379311</v>
      </c>
      <c r="E1906" s="83">
        <f>VLOOKUP(A1906,'[2]Pop commune'!$A$4:$G$3833,6,FALSE)</f>
        <v>14.65517241379311</v>
      </c>
      <c r="F1906" s="83">
        <f t="shared" si="60"/>
        <v>85</v>
      </c>
      <c r="G1906" s="83">
        <f>VLOOKUP(A1906,'[2]Pop commune'!$A$4:$G$3833,4,FALSE)</f>
        <v>85</v>
      </c>
      <c r="H1906" s="64">
        <v>71</v>
      </c>
      <c r="I1906" s="122">
        <v>710011529</v>
      </c>
      <c r="J1906" s="65" t="s">
        <v>2709</v>
      </c>
      <c r="K1906" s="121"/>
      <c r="L1906" s="73" t="s">
        <v>2690</v>
      </c>
      <c r="M1906" s="65" t="s">
        <v>2691</v>
      </c>
      <c r="N1906" s="65" t="s">
        <v>662</v>
      </c>
      <c r="O1906" s="64">
        <v>710780768</v>
      </c>
      <c r="P1906" s="94" t="s">
        <v>2692</v>
      </c>
      <c r="Q1906" s="90">
        <v>1</v>
      </c>
      <c r="X1906" s="65" t="s">
        <v>671</v>
      </c>
      <c r="Y1906" s="65">
        <f>SUMPRODUCT(('[2]Prog 89'!$C$5:$C$10000=A1906)*'[2]Prog 89'!$E$5:$F$10000)</f>
        <v>0</v>
      </c>
      <c r="Z1906" s="65">
        <f>SUMPRODUCT(('[2]Prog 89'!$C$5:$C$10000=A1906)*'[2]Prog 89'!$G$5:$H$10000)</f>
        <v>0</v>
      </c>
    </row>
    <row r="1907" spans="1:26" ht="12.75" customHeight="1" x14ac:dyDescent="0.25">
      <c r="A1907" s="64">
        <v>71532</v>
      </c>
      <c r="B1907" s="81">
        <f>VLOOKUP(A1907,'[2]Pop commune'!$A$4:$G$3833,7,FALSE)</f>
        <v>42.630252974835543</v>
      </c>
      <c r="C1907" s="82">
        <f>VLOOKUP(A1907,'[2]Pop commune'!$A$4:$H$3833,5,FALSE)</f>
        <v>25.771528525475361</v>
      </c>
      <c r="D1907" s="83">
        <f t="shared" si="59"/>
        <v>16.858724449360178</v>
      </c>
      <c r="E1907" s="83">
        <f>VLOOKUP(A1907,'[2]Pop commune'!$A$4:$G$3833,6,FALSE)</f>
        <v>16.858724449360178</v>
      </c>
      <c r="F1907" s="83">
        <f t="shared" si="60"/>
        <v>178</v>
      </c>
      <c r="G1907" s="83">
        <f>VLOOKUP(A1907,'[2]Pop commune'!$A$4:$G$3833,4,FALSE)</f>
        <v>178</v>
      </c>
      <c r="H1907" s="64">
        <v>71</v>
      </c>
      <c r="I1907" s="122">
        <v>710011529</v>
      </c>
      <c r="J1907" s="65" t="s">
        <v>2710</v>
      </c>
      <c r="K1907" s="121"/>
      <c r="L1907" s="73" t="s">
        <v>2690</v>
      </c>
      <c r="M1907" s="65" t="s">
        <v>2691</v>
      </c>
      <c r="N1907" s="65" t="s">
        <v>662</v>
      </c>
      <c r="O1907" s="64">
        <v>710780768</v>
      </c>
      <c r="P1907" s="94" t="s">
        <v>2692</v>
      </c>
      <c r="Q1907" s="90">
        <v>1</v>
      </c>
      <c r="X1907" s="65" t="s">
        <v>671</v>
      </c>
      <c r="Y1907" s="65">
        <f>SUMPRODUCT(('[2]Prog 89'!$C$5:$C$10000=A1907)*'[2]Prog 89'!$E$5:$F$10000)</f>
        <v>0</v>
      </c>
      <c r="Z1907" s="65">
        <f>SUMPRODUCT(('[2]Prog 89'!$C$5:$C$10000=A1907)*'[2]Prog 89'!$G$5:$H$10000)</f>
        <v>0</v>
      </c>
    </row>
    <row r="1908" spans="1:26" ht="12.75" customHeight="1" x14ac:dyDescent="0.25">
      <c r="A1908" s="64">
        <v>89173</v>
      </c>
      <c r="B1908" s="81">
        <f>VLOOKUP(A1908,'[2]Pop commune'!$A$4:$G$3833,7,FALSE)</f>
        <v>115.50638297872342</v>
      </c>
      <c r="C1908" s="82">
        <f>VLOOKUP(A1908,'[2]Pop commune'!$A$4:$H$3833,5,FALSE)</f>
        <v>64.723404255319167</v>
      </c>
      <c r="D1908" s="83">
        <f t="shared" si="59"/>
        <v>50.782978723404263</v>
      </c>
      <c r="E1908" s="83">
        <f>VLOOKUP(A1908,'[2]Pop commune'!$A$4:$G$3833,6,FALSE)</f>
        <v>50.782978723404263</v>
      </c>
      <c r="F1908" s="83">
        <f t="shared" si="60"/>
        <v>468</v>
      </c>
      <c r="G1908" s="83">
        <f>VLOOKUP(A1908,'[2]Pop commune'!$A$4:$G$3833,4,FALSE)</f>
        <v>468</v>
      </c>
      <c r="H1908" s="64">
        <v>89</v>
      </c>
      <c r="I1908" s="122">
        <v>890975469</v>
      </c>
      <c r="J1908" s="65" t="s">
        <v>2711</v>
      </c>
      <c r="K1908" s="121" t="s">
        <v>4861</v>
      </c>
      <c r="L1908" s="103" t="s">
        <v>2312</v>
      </c>
      <c r="M1908" s="101" t="s">
        <v>227</v>
      </c>
      <c r="N1908" s="65" t="s">
        <v>662</v>
      </c>
      <c r="O1908" s="64">
        <v>890000763</v>
      </c>
      <c r="P1908" s="94" t="s">
        <v>2712</v>
      </c>
      <c r="Q1908" s="90">
        <v>1</v>
      </c>
      <c r="R1908" s="65">
        <v>32</v>
      </c>
      <c r="S1908" s="65">
        <v>32</v>
      </c>
      <c r="X1908" s="65" t="s">
        <v>671</v>
      </c>
      <c r="Y1908" s="65">
        <f>SUMPRODUCT(('[2]Prog 89'!$C$5:$C$10000=A1908)*'[2]Prog 89'!$E$5:$F$10000)</f>
        <v>1</v>
      </c>
      <c r="Z1908" s="65">
        <f>SUMPRODUCT(('[2]Prog 89'!$C$5:$C$10000=A1908)*'[2]Prog 89'!$G$5:$H$10000)</f>
        <v>5</v>
      </c>
    </row>
    <row r="1909" spans="1:26" ht="12.75" customHeight="1" x14ac:dyDescent="0.25">
      <c r="A1909" s="64">
        <v>89179</v>
      </c>
      <c r="B1909" s="81">
        <f>VLOOKUP(A1909,'[2]Pop commune'!$A$4:$G$3833,7,FALSE)</f>
        <v>125.87959866220757</v>
      </c>
      <c r="C1909" s="82">
        <f>VLOOKUP(A1909,'[2]Pop commune'!$A$4:$H$3833,5,FALSE)</f>
        <v>74.709030100334573</v>
      </c>
      <c r="D1909" s="83">
        <f t="shared" si="59"/>
        <v>51.170568561872997</v>
      </c>
      <c r="E1909" s="83">
        <f>VLOOKUP(A1909,'[2]Pop commune'!$A$4:$G$3833,6,FALSE)</f>
        <v>51.170568561872997</v>
      </c>
      <c r="F1909" s="83">
        <f t="shared" si="60"/>
        <v>306.00000000000051</v>
      </c>
      <c r="G1909" s="83">
        <f>VLOOKUP(A1909,'[2]Pop commune'!$A$4:$G$3833,4,FALSE)</f>
        <v>306.00000000000051</v>
      </c>
      <c r="H1909" s="64">
        <v>89</v>
      </c>
      <c r="I1909" s="122">
        <v>890975469</v>
      </c>
      <c r="J1909" s="65" t="s">
        <v>2713</v>
      </c>
      <c r="K1909" s="121"/>
      <c r="L1909" s="103" t="s">
        <v>2714</v>
      </c>
      <c r="M1909" s="101" t="s">
        <v>227</v>
      </c>
      <c r="N1909" s="65" t="s">
        <v>662</v>
      </c>
      <c r="O1909" s="64">
        <v>890000763</v>
      </c>
      <c r="P1909" s="94" t="s">
        <v>2712</v>
      </c>
      <c r="Q1909" s="90">
        <v>1</v>
      </c>
      <c r="X1909" s="65" t="s">
        <v>671</v>
      </c>
      <c r="Y1909" s="65">
        <f>SUMPRODUCT(('[2]Prog 89'!$C$5:$C$10000=A1909)*'[2]Prog 89'!$E$5:$F$10000)</f>
        <v>3</v>
      </c>
      <c r="Z1909" s="65">
        <f>SUMPRODUCT(('[2]Prog 89'!$C$5:$C$10000=A1909)*'[2]Prog 89'!$G$5:$H$10000)</f>
        <v>10</v>
      </c>
    </row>
    <row r="1910" spans="1:26" ht="12.75" customHeight="1" x14ac:dyDescent="0.25">
      <c r="A1910" s="64">
        <v>89215</v>
      </c>
      <c r="B1910" s="81">
        <f>VLOOKUP(A1910,'[2]Pop commune'!$A$4:$G$3833,7,FALSE)</f>
        <v>61</v>
      </c>
      <c r="C1910" s="82">
        <f>VLOOKUP(A1910,'[2]Pop commune'!$A$4:$H$3833,5,FALSE)</f>
        <v>36</v>
      </c>
      <c r="D1910" s="83">
        <f t="shared" si="59"/>
        <v>25</v>
      </c>
      <c r="E1910" s="83">
        <f>VLOOKUP(A1910,'[2]Pop commune'!$A$4:$G$3833,6,FALSE)</f>
        <v>25</v>
      </c>
      <c r="F1910" s="83">
        <f t="shared" si="60"/>
        <v>172</v>
      </c>
      <c r="G1910" s="83">
        <f>VLOOKUP(A1910,'[2]Pop commune'!$A$4:$G$3833,4,FALSE)</f>
        <v>172</v>
      </c>
      <c r="H1910" s="64">
        <v>89</v>
      </c>
      <c r="I1910" s="122">
        <v>890975469</v>
      </c>
      <c r="J1910" s="65" t="s">
        <v>2715</v>
      </c>
      <c r="K1910" s="121"/>
      <c r="L1910" s="103" t="s">
        <v>1597</v>
      </c>
      <c r="M1910" s="101" t="s">
        <v>227</v>
      </c>
      <c r="N1910" s="65" t="s">
        <v>662</v>
      </c>
      <c r="O1910" s="64">
        <v>890000763</v>
      </c>
      <c r="P1910" s="94" t="s">
        <v>2712</v>
      </c>
      <c r="Q1910" s="90">
        <v>1</v>
      </c>
      <c r="X1910" s="65" t="s">
        <v>671</v>
      </c>
      <c r="Y1910" s="65">
        <f>SUMPRODUCT(('[2]Prog 89'!$C$5:$C$10000=A1910)*'[2]Prog 89'!$E$5:$F$10000)</f>
        <v>0</v>
      </c>
      <c r="Z1910" s="65">
        <f>SUMPRODUCT(('[2]Prog 89'!$C$5:$C$10000=A1910)*'[2]Prog 89'!$G$5:$H$10000)</f>
        <v>3</v>
      </c>
    </row>
    <row r="1911" spans="1:26" ht="12.75" customHeight="1" x14ac:dyDescent="0.25">
      <c r="A1911" s="64">
        <v>89216</v>
      </c>
      <c r="B1911" s="81">
        <f>VLOOKUP(A1911,'[2]Pop commune'!$A$4:$G$3833,7,FALSE)</f>
        <v>150</v>
      </c>
      <c r="C1911" s="82">
        <f>VLOOKUP(A1911,'[2]Pop commune'!$A$4:$H$3833,5,FALSE)</f>
        <v>74</v>
      </c>
      <c r="D1911" s="83">
        <f t="shared" si="59"/>
        <v>76</v>
      </c>
      <c r="E1911" s="83">
        <f>VLOOKUP(A1911,'[2]Pop commune'!$A$4:$G$3833,6,FALSE)</f>
        <v>76</v>
      </c>
      <c r="F1911" s="83">
        <f t="shared" si="60"/>
        <v>341</v>
      </c>
      <c r="G1911" s="83">
        <f>VLOOKUP(A1911,'[2]Pop commune'!$A$4:$G$3833,4,FALSE)</f>
        <v>341</v>
      </c>
      <c r="H1911" s="64">
        <v>89</v>
      </c>
      <c r="I1911" s="122">
        <v>890975469</v>
      </c>
      <c r="J1911" s="65" t="s">
        <v>2716</v>
      </c>
      <c r="K1911" s="121"/>
      <c r="L1911" s="103" t="s">
        <v>2714</v>
      </c>
      <c r="M1911" s="101" t="s">
        <v>227</v>
      </c>
      <c r="N1911" s="65" t="s">
        <v>662</v>
      </c>
      <c r="O1911" s="64">
        <v>890000763</v>
      </c>
      <c r="P1911" s="94" t="s">
        <v>2712</v>
      </c>
      <c r="Q1911" s="90">
        <v>1</v>
      </c>
      <c r="X1911" s="65" t="s">
        <v>671</v>
      </c>
      <c r="Y1911" s="65">
        <f>SUMPRODUCT(('[2]Prog 89'!$C$5:$C$10000=A1911)*'[2]Prog 89'!$E$5:$F$10000)</f>
        <v>1</v>
      </c>
      <c r="Z1911" s="65">
        <f>SUMPRODUCT(('[2]Prog 89'!$C$5:$C$10000=A1911)*'[2]Prog 89'!$G$5:$H$10000)</f>
        <v>4</v>
      </c>
    </row>
    <row r="1912" spans="1:26" ht="12.75" customHeight="1" x14ac:dyDescent="0.25">
      <c r="A1912" s="64">
        <v>89217</v>
      </c>
      <c r="B1912" s="81">
        <f>VLOOKUP(A1912,'[2]Pop commune'!$A$4:$G$3833,7,FALSE)</f>
        <v>32</v>
      </c>
      <c r="C1912" s="82">
        <f>VLOOKUP(A1912,'[2]Pop commune'!$A$4:$H$3833,5,FALSE)</f>
        <v>20</v>
      </c>
      <c r="D1912" s="83">
        <f t="shared" si="59"/>
        <v>12</v>
      </c>
      <c r="E1912" s="83">
        <f>VLOOKUP(A1912,'[2]Pop commune'!$A$4:$G$3833,6,FALSE)</f>
        <v>12</v>
      </c>
      <c r="F1912" s="83">
        <f t="shared" si="60"/>
        <v>133</v>
      </c>
      <c r="G1912" s="83">
        <f>VLOOKUP(A1912,'[2]Pop commune'!$A$4:$G$3833,4,FALSE)</f>
        <v>133</v>
      </c>
      <c r="H1912" s="64">
        <v>89</v>
      </c>
      <c r="I1912" s="122">
        <v>890975469</v>
      </c>
      <c r="J1912" s="65" t="s">
        <v>2717</v>
      </c>
      <c r="K1912" s="121"/>
      <c r="L1912" s="103" t="s">
        <v>2312</v>
      </c>
      <c r="M1912" s="101" t="s">
        <v>227</v>
      </c>
      <c r="N1912" s="65" t="s">
        <v>662</v>
      </c>
      <c r="O1912" s="64">
        <v>890000763</v>
      </c>
      <c r="P1912" s="94" t="s">
        <v>2712</v>
      </c>
      <c r="Q1912" s="90">
        <v>1</v>
      </c>
      <c r="X1912" s="65" t="s">
        <v>671</v>
      </c>
      <c r="Y1912" s="65">
        <f>SUMPRODUCT(('[2]Prog 89'!$C$5:$C$10000=A1912)*'[2]Prog 89'!$E$5:$F$10000)</f>
        <v>0</v>
      </c>
      <c r="Z1912" s="65">
        <f>SUMPRODUCT(('[2]Prog 89'!$C$5:$C$10000=A1912)*'[2]Prog 89'!$G$5:$H$10000)</f>
        <v>2</v>
      </c>
    </row>
    <row r="1913" spans="1:26" ht="12.75" customHeight="1" x14ac:dyDescent="0.25">
      <c r="A1913" s="64">
        <v>89220</v>
      </c>
      <c r="B1913" s="81">
        <f>VLOOKUP(A1913,'[2]Pop commune'!$A$4:$G$3833,7,FALSE)</f>
        <v>210.13828879074572</v>
      </c>
      <c r="C1913" s="82">
        <f>VLOOKUP(A1913,'[2]Pop commune'!$A$4:$H$3833,5,FALSE)</f>
        <v>73.924174333969532</v>
      </c>
      <c r="D1913" s="83">
        <f t="shared" si="59"/>
        <v>136.21411445677617</v>
      </c>
      <c r="E1913" s="83">
        <f>VLOOKUP(A1913,'[2]Pop commune'!$A$4:$G$3833,6,FALSE)</f>
        <v>136.21411445677617</v>
      </c>
      <c r="F1913" s="83">
        <f t="shared" si="60"/>
        <v>488</v>
      </c>
      <c r="G1913" s="83">
        <f>VLOOKUP(A1913,'[2]Pop commune'!$A$4:$G$3833,4,FALSE)</f>
        <v>488</v>
      </c>
      <c r="H1913" s="64">
        <v>89</v>
      </c>
      <c r="I1913" s="122">
        <v>890975469</v>
      </c>
      <c r="J1913" s="65" t="s">
        <v>2718</v>
      </c>
      <c r="K1913" s="121"/>
      <c r="L1913" s="103" t="s">
        <v>2719</v>
      </c>
      <c r="M1913" s="101" t="s">
        <v>227</v>
      </c>
      <c r="N1913" s="65" t="s">
        <v>662</v>
      </c>
      <c r="O1913" s="64">
        <v>890000763</v>
      </c>
      <c r="P1913" s="94" t="s">
        <v>2712</v>
      </c>
      <c r="Q1913" s="90">
        <v>1</v>
      </c>
      <c r="X1913" s="65" t="s">
        <v>671</v>
      </c>
      <c r="Y1913" s="65">
        <f>SUMPRODUCT(('[2]Prog 89'!$C$5:$C$10000=A1913)*'[2]Prog 89'!$E$5:$F$10000)</f>
        <v>0</v>
      </c>
      <c r="Z1913" s="65">
        <f>SUMPRODUCT(('[2]Prog 89'!$C$5:$C$10000=A1913)*'[2]Prog 89'!$G$5:$H$10000)</f>
        <v>3</v>
      </c>
    </row>
    <row r="1914" spans="1:26" ht="12.75" customHeight="1" x14ac:dyDescent="0.25">
      <c r="A1914" s="64">
        <v>89222</v>
      </c>
      <c r="B1914" s="81">
        <f>VLOOKUP(A1914,'[2]Pop commune'!$A$4:$G$3833,7,FALSE)</f>
        <v>69</v>
      </c>
      <c r="C1914" s="82">
        <f>VLOOKUP(A1914,'[2]Pop commune'!$A$4:$H$3833,5,FALSE)</f>
        <v>35</v>
      </c>
      <c r="D1914" s="83">
        <f t="shared" si="59"/>
        <v>34</v>
      </c>
      <c r="E1914" s="83">
        <f>VLOOKUP(A1914,'[2]Pop commune'!$A$4:$G$3833,6,FALSE)</f>
        <v>34</v>
      </c>
      <c r="F1914" s="83">
        <f t="shared" si="60"/>
        <v>237</v>
      </c>
      <c r="G1914" s="83">
        <f>VLOOKUP(A1914,'[2]Pop commune'!$A$4:$G$3833,4,FALSE)</f>
        <v>237</v>
      </c>
      <c r="H1914" s="64">
        <v>89</v>
      </c>
      <c r="I1914" s="122">
        <v>890975469</v>
      </c>
      <c r="J1914" s="65" t="s">
        <v>2720</v>
      </c>
      <c r="K1914" s="121"/>
      <c r="L1914" s="103" t="s">
        <v>2312</v>
      </c>
      <c r="M1914" s="101" t="s">
        <v>227</v>
      </c>
      <c r="N1914" s="65" t="s">
        <v>662</v>
      </c>
      <c r="O1914" s="64">
        <v>890000763</v>
      </c>
      <c r="P1914" s="94" t="s">
        <v>2712</v>
      </c>
      <c r="Q1914" s="90">
        <v>1</v>
      </c>
      <c r="X1914" s="65" t="s">
        <v>671</v>
      </c>
      <c r="Y1914" s="65">
        <f>SUMPRODUCT(('[2]Prog 89'!$C$5:$C$10000=A1914)*'[2]Prog 89'!$E$5:$F$10000)</f>
        <v>0</v>
      </c>
      <c r="Z1914" s="65">
        <f>SUMPRODUCT(('[2]Prog 89'!$C$5:$C$10000=A1914)*'[2]Prog 89'!$G$5:$H$10000)</f>
        <v>3</v>
      </c>
    </row>
    <row r="1915" spans="1:26" ht="12.75" customHeight="1" x14ac:dyDescent="0.25">
      <c r="A1915" s="64">
        <v>89254</v>
      </c>
      <c r="B1915" s="81">
        <f>VLOOKUP(A1915,'[2]Pop commune'!$A$4:$G$3833,7,FALSE)</f>
        <v>218</v>
      </c>
      <c r="C1915" s="82">
        <f>VLOOKUP(A1915,'[2]Pop commune'!$A$4:$H$3833,5,FALSE)</f>
        <v>151</v>
      </c>
      <c r="D1915" s="83">
        <f t="shared" si="59"/>
        <v>67</v>
      </c>
      <c r="E1915" s="83">
        <f>VLOOKUP(A1915,'[2]Pop commune'!$A$4:$G$3833,6,FALSE)</f>
        <v>67</v>
      </c>
      <c r="F1915" s="83">
        <f t="shared" si="60"/>
        <v>590</v>
      </c>
      <c r="G1915" s="83">
        <f>VLOOKUP(A1915,'[2]Pop commune'!$A$4:$G$3833,4,FALSE)</f>
        <v>590</v>
      </c>
      <c r="H1915" s="64">
        <v>89</v>
      </c>
      <c r="I1915" s="122">
        <v>890975469</v>
      </c>
      <c r="J1915" s="65" t="s">
        <v>2721</v>
      </c>
      <c r="K1915" s="121"/>
      <c r="L1915" s="103" t="s">
        <v>2719</v>
      </c>
      <c r="M1915" s="101" t="s">
        <v>227</v>
      </c>
      <c r="N1915" s="65" t="s">
        <v>662</v>
      </c>
      <c r="O1915" s="64">
        <v>890000763</v>
      </c>
      <c r="P1915" s="94" t="s">
        <v>2712</v>
      </c>
      <c r="Q1915" s="90">
        <v>1</v>
      </c>
      <c r="X1915" s="65" t="s">
        <v>671</v>
      </c>
      <c r="Y1915" s="65">
        <f>SUMPRODUCT(('[2]Prog 89'!$C$5:$C$10000=A1915)*'[2]Prog 89'!$E$5:$F$10000)</f>
        <v>1</v>
      </c>
      <c r="Z1915" s="65">
        <f>SUMPRODUCT(('[2]Prog 89'!$C$5:$C$10000=A1915)*'[2]Prog 89'!$G$5:$H$10000)</f>
        <v>6</v>
      </c>
    </row>
    <row r="1916" spans="1:26" ht="12.75" customHeight="1" x14ac:dyDescent="0.25">
      <c r="A1916" s="64">
        <v>89273</v>
      </c>
      <c r="B1916" s="81">
        <f>VLOOKUP(A1916,'[2]Pop commune'!$A$4:$G$3833,7,FALSE)</f>
        <v>111.61672473867593</v>
      </c>
      <c r="C1916" s="82">
        <f>VLOOKUP(A1916,'[2]Pop commune'!$A$4:$H$3833,5,FALSE)</f>
        <v>74.411149825783951</v>
      </c>
      <c r="D1916" s="83">
        <f t="shared" si="59"/>
        <v>37.205574912891976</v>
      </c>
      <c r="E1916" s="83">
        <f>VLOOKUP(A1916,'[2]Pop commune'!$A$4:$G$3833,6,FALSE)</f>
        <v>37.205574912891976</v>
      </c>
      <c r="F1916" s="83">
        <f t="shared" si="60"/>
        <v>281</v>
      </c>
      <c r="G1916" s="83">
        <f>VLOOKUP(A1916,'[2]Pop commune'!$A$4:$G$3833,4,FALSE)</f>
        <v>281</v>
      </c>
      <c r="H1916" s="64">
        <v>89</v>
      </c>
      <c r="I1916" s="122">
        <v>890975469</v>
      </c>
      <c r="J1916" s="65" t="s">
        <v>2722</v>
      </c>
      <c r="K1916" s="121"/>
      <c r="L1916" s="103" t="s">
        <v>2714</v>
      </c>
      <c r="M1916" s="101" t="s">
        <v>227</v>
      </c>
      <c r="N1916" s="65" t="s">
        <v>662</v>
      </c>
      <c r="O1916" s="64">
        <v>890000763</v>
      </c>
      <c r="P1916" s="94" t="s">
        <v>2712</v>
      </c>
      <c r="Q1916" s="90">
        <v>1</v>
      </c>
      <c r="X1916" s="65" t="s">
        <v>671</v>
      </c>
      <c r="Y1916" s="65">
        <f>SUMPRODUCT(('[2]Prog 89'!$C$5:$C$10000=A1916)*'[2]Prog 89'!$E$5:$F$10000)</f>
        <v>0</v>
      </c>
      <c r="Z1916" s="65">
        <f>SUMPRODUCT(('[2]Prog 89'!$C$5:$C$10000=A1916)*'[2]Prog 89'!$G$5:$H$10000)</f>
        <v>2</v>
      </c>
    </row>
    <row r="1917" spans="1:26" ht="12.75" customHeight="1" x14ac:dyDescent="0.25">
      <c r="A1917" s="64">
        <v>89325</v>
      </c>
      <c r="B1917" s="81">
        <f>VLOOKUP(A1917,'[2]Pop commune'!$A$4:$G$3833,7,FALSE)</f>
        <v>32.792943252403177</v>
      </c>
      <c r="C1917" s="82">
        <f>VLOOKUP(A1917,'[2]Pop commune'!$A$4:$H$3833,5,FALSE)</f>
        <v>19.041063823976039</v>
      </c>
      <c r="D1917" s="83">
        <f t="shared" si="59"/>
        <v>13.75187942842714</v>
      </c>
      <c r="E1917" s="83">
        <f>VLOOKUP(A1917,'[2]Pop commune'!$A$4:$G$3833,6,FALSE)</f>
        <v>13.75187942842714</v>
      </c>
      <c r="F1917" s="83">
        <f t="shared" si="60"/>
        <v>105</v>
      </c>
      <c r="G1917" s="83">
        <f>VLOOKUP(A1917,'[2]Pop commune'!$A$4:$G$3833,4,FALSE)</f>
        <v>105</v>
      </c>
      <c r="H1917" s="64">
        <v>89</v>
      </c>
      <c r="I1917" s="122">
        <v>890975469</v>
      </c>
      <c r="J1917" s="65" t="s">
        <v>2723</v>
      </c>
      <c r="K1917" s="121"/>
      <c r="L1917" s="103" t="s">
        <v>2719</v>
      </c>
      <c r="M1917" s="101" t="s">
        <v>227</v>
      </c>
      <c r="N1917" s="65" t="s">
        <v>662</v>
      </c>
      <c r="O1917" s="64">
        <v>890000763</v>
      </c>
      <c r="P1917" s="94" t="s">
        <v>2712</v>
      </c>
      <c r="Q1917" s="90">
        <v>1</v>
      </c>
      <c r="X1917" s="65" t="s">
        <v>671</v>
      </c>
      <c r="Y1917" s="65">
        <f>SUMPRODUCT(('[2]Prog 89'!$C$5:$C$10000=A1917)*'[2]Prog 89'!$E$5:$F$10000)</f>
        <v>0</v>
      </c>
      <c r="Z1917" s="65">
        <f>SUMPRODUCT(('[2]Prog 89'!$C$5:$C$10000=A1917)*'[2]Prog 89'!$G$5:$H$10000)</f>
        <v>2</v>
      </c>
    </row>
    <row r="1918" spans="1:26" ht="12.75" customHeight="1" x14ac:dyDescent="0.25">
      <c r="A1918" s="64">
        <v>89331</v>
      </c>
      <c r="B1918" s="81">
        <f>VLOOKUP(A1918,'[2]Pop commune'!$A$4:$G$3833,7,FALSE)</f>
        <v>109.3125</v>
      </c>
      <c r="C1918" s="82">
        <f>VLOOKUP(A1918,'[2]Pop commune'!$A$4:$H$3833,5,FALSE)</f>
        <v>69.5625</v>
      </c>
      <c r="D1918" s="83">
        <f t="shared" si="59"/>
        <v>39.75</v>
      </c>
      <c r="E1918" s="83">
        <f>VLOOKUP(A1918,'[2]Pop commune'!$A$4:$G$3833,6,FALSE)</f>
        <v>39.75</v>
      </c>
      <c r="F1918" s="83">
        <f t="shared" si="60"/>
        <v>318</v>
      </c>
      <c r="G1918" s="83">
        <f>VLOOKUP(A1918,'[2]Pop commune'!$A$4:$G$3833,4,FALSE)</f>
        <v>318</v>
      </c>
      <c r="H1918" s="64">
        <v>89</v>
      </c>
      <c r="I1918" s="122">
        <v>890975469</v>
      </c>
      <c r="J1918" s="65" t="s">
        <v>2724</v>
      </c>
      <c r="K1918" s="121"/>
      <c r="L1918" s="103" t="s">
        <v>2714</v>
      </c>
      <c r="M1918" s="101" t="s">
        <v>227</v>
      </c>
      <c r="N1918" s="65" t="s">
        <v>662</v>
      </c>
      <c r="O1918" s="64">
        <v>890000763</v>
      </c>
      <c r="P1918" s="94" t="s">
        <v>2712</v>
      </c>
      <c r="Q1918" s="90">
        <v>1</v>
      </c>
      <c r="X1918" s="65" t="s">
        <v>671</v>
      </c>
      <c r="Y1918" s="65">
        <f>SUMPRODUCT(('[2]Prog 89'!$C$5:$C$10000=A1918)*'[2]Prog 89'!$E$5:$F$10000)</f>
        <v>1</v>
      </c>
      <c r="Z1918" s="65">
        <f>SUMPRODUCT(('[2]Prog 89'!$C$5:$C$10000=A1918)*'[2]Prog 89'!$G$5:$H$10000)</f>
        <v>5</v>
      </c>
    </row>
    <row r="1919" spans="1:26" ht="12.75" customHeight="1" x14ac:dyDescent="0.25">
      <c r="A1919" s="64">
        <v>89340</v>
      </c>
      <c r="B1919" s="81">
        <f>VLOOKUP(A1919,'[2]Pop commune'!$A$4:$G$3833,7,FALSE)</f>
        <v>96</v>
      </c>
      <c r="C1919" s="82">
        <f>VLOOKUP(A1919,'[2]Pop commune'!$A$4:$H$3833,5,FALSE)</f>
        <v>63</v>
      </c>
      <c r="D1919" s="83">
        <f t="shared" si="59"/>
        <v>33</v>
      </c>
      <c r="E1919" s="83">
        <f>VLOOKUP(A1919,'[2]Pop commune'!$A$4:$G$3833,6,FALSE)</f>
        <v>33</v>
      </c>
      <c r="F1919" s="83">
        <f t="shared" si="60"/>
        <v>197</v>
      </c>
      <c r="G1919" s="83">
        <f>VLOOKUP(A1919,'[2]Pop commune'!$A$4:$G$3833,4,FALSE)</f>
        <v>197</v>
      </c>
      <c r="H1919" s="64">
        <v>89</v>
      </c>
      <c r="I1919" s="122">
        <v>890975469</v>
      </c>
      <c r="J1919" s="65" t="s">
        <v>2725</v>
      </c>
      <c r="K1919" s="121"/>
      <c r="L1919" s="103" t="s">
        <v>2714</v>
      </c>
      <c r="M1919" s="101" t="s">
        <v>227</v>
      </c>
      <c r="N1919" s="65" t="s">
        <v>662</v>
      </c>
      <c r="O1919" s="64">
        <v>890000763</v>
      </c>
      <c r="P1919" s="94" t="s">
        <v>2712</v>
      </c>
      <c r="Q1919" s="90">
        <v>1</v>
      </c>
      <c r="X1919" s="65" t="s">
        <v>671</v>
      </c>
      <c r="Y1919" s="65">
        <f>SUMPRODUCT(('[2]Prog 89'!$C$5:$C$10000=A1919)*'[2]Prog 89'!$E$5:$F$10000)</f>
        <v>0</v>
      </c>
      <c r="Z1919" s="65">
        <f>SUMPRODUCT(('[2]Prog 89'!$C$5:$C$10000=A1919)*'[2]Prog 89'!$G$5:$H$10000)</f>
        <v>5</v>
      </c>
    </row>
    <row r="1920" spans="1:26" ht="12.75" customHeight="1" x14ac:dyDescent="0.25">
      <c r="A1920" s="64">
        <v>89344</v>
      </c>
      <c r="B1920" s="81">
        <f>VLOOKUP(A1920,'[2]Pop commune'!$A$4:$G$3833,7,FALSE)</f>
        <v>628.61156712630213</v>
      </c>
      <c r="C1920" s="82">
        <f>VLOOKUP(A1920,'[2]Pop commune'!$A$4:$H$3833,5,FALSE)</f>
        <v>349.97966679028627</v>
      </c>
      <c r="D1920" s="83">
        <f t="shared" si="59"/>
        <v>278.6319003360158</v>
      </c>
      <c r="E1920" s="83">
        <f>VLOOKUP(A1920,'[2]Pop commune'!$A$4:$G$3833,6,FALSE)</f>
        <v>278.6319003360158</v>
      </c>
      <c r="F1920" s="83">
        <f t="shared" si="60"/>
        <v>1695</v>
      </c>
      <c r="G1920" s="83">
        <f>VLOOKUP(A1920,'[2]Pop commune'!$A$4:$G$3833,4,FALSE)</f>
        <v>1695</v>
      </c>
      <c r="H1920" s="64">
        <v>89</v>
      </c>
      <c r="I1920" s="122">
        <v>890975469</v>
      </c>
      <c r="J1920" s="65" t="s">
        <v>2726</v>
      </c>
      <c r="K1920" s="121"/>
      <c r="L1920" s="103" t="s">
        <v>2719</v>
      </c>
      <c r="M1920" s="101" t="s">
        <v>227</v>
      </c>
      <c r="N1920" s="65" t="s">
        <v>662</v>
      </c>
      <c r="O1920" s="64">
        <v>890000763</v>
      </c>
      <c r="P1920" s="94" t="s">
        <v>2712</v>
      </c>
      <c r="Q1920" s="90">
        <v>1</v>
      </c>
      <c r="X1920" s="65" t="s">
        <v>671</v>
      </c>
      <c r="Y1920" s="65">
        <f>SUMPRODUCT(('[2]Prog 89'!$C$5:$C$10000=A1920)*'[2]Prog 89'!$E$5:$F$10000)</f>
        <v>2</v>
      </c>
      <c r="Z1920" s="65">
        <f>SUMPRODUCT(('[2]Prog 89'!$C$5:$C$10000=A1920)*'[2]Prog 89'!$G$5:$H$10000)</f>
        <v>19</v>
      </c>
    </row>
    <row r="1921" spans="1:26" ht="12.75" customHeight="1" x14ac:dyDescent="0.25">
      <c r="A1921" s="64">
        <v>89352</v>
      </c>
      <c r="B1921" s="81">
        <f>VLOOKUP(A1921,'[2]Pop commune'!$A$4:$G$3833,7,FALSE)</f>
        <v>84</v>
      </c>
      <c r="C1921" s="82">
        <f>VLOOKUP(A1921,'[2]Pop commune'!$A$4:$H$3833,5,FALSE)</f>
        <v>51</v>
      </c>
      <c r="D1921" s="83">
        <f t="shared" si="59"/>
        <v>33</v>
      </c>
      <c r="E1921" s="83">
        <f>VLOOKUP(A1921,'[2]Pop commune'!$A$4:$G$3833,6,FALSE)</f>
        <v>33</v>
      </c>
      <c r="F1921" s="83">
        <f t="shared" si="60"/>
        <v>298</v>
      </c>
      <c r="G1921" s="83">
        <f>VLOOKUP(A1921,'[2]Pop commune'!$A$4:$G$3833,4,FALSE)</f>
        <v>298</v>
      </c>
      <c r="H1921" s="64">
        <v>89</v>
      </c>
      <c r="I1921" s="122">
        <v>890975469</v>
      </c>
      <c r="J1921" s="65" t="s">
        <v>2727</v>
      </c>
      <c r="K1921" s="121"/>
      <c r="L1921" s="103" t="s">
        <v>2719</v>
      </c>
      <c r="M1921" s="101" t="s">
        <v>227</v>
      </c>
      <c r="N1921" s="65" t="s">
        <v>662</v>
      </c>
      <c r="O1921" s="64">
        <v>890000763</v>
      </c>
      <c r="P1921" s="94" t="s">
        <v>2712</v>
      </c>
      <c r="Q1921" s="90">
        <v>1</v>
      </c>
      <c r="X1921" s="65" t="s">
        <v>671</v>
      </c>
      <c r="Y1921" s="65">
        <f>SUMPRODUCT(('[2]Prog 89'!$C$5:$C$10000=A1921)*'[2]Prog 89'!$E$5:$F$10000)</f>
        <v>0</v>
      </c>
      <c r="Z1921" s="65">
        <f>SUMPRODUCT(('[2]Prog 89'!$C$5:$C$10000=A1921)*'[2]Prog 89'!$G$5:$H$10000)</f>
        <v>4</v>
      </c>
    </row>
    <row r="1922" spans="1:26" ht="12.75" customHeight="1" x14ac:dyDescent="0.25">
      <c r="A1922" s="64">
        <v>89367</v>
      </c>
      <c r="B1922" s="81">
        <f>VLOOKUP(A1922,'[2]Pop commune'!$A$4:$G$3833,7,FALSE)</f>
        <v>188.15161839863745</v>
      </c>
      <c r="C1922" s="82">
        <f>VLOOKUP(A1922,'[2]Pop commune'!$A$4:$H$3833,5,FALSE)</f>
        <v>112.89097103918247</v>
      </c>
      <c r="D1922" s="83">
        <f t="shared" si="59"/>
        <v>75.260647359454978</v>
      </c>
      <c r="E1922" s="83">
        <f>VLOOKUP(A1922,'[2]Pop commune'!$A$4:$G$3833,6,FALSE)</f>
        <v>75.260647359454978</v>
      </c>
      <c r="F1922" s="83">
        <f t="shared" si="60"/>
        <v>597.00000000000102</v>
      </c>
      <c r="G1922" s="83">
        <f>VLOOKUP(A1922,'[2]Pop commune'!$A$4:$G$3833,4,FALSE)</f>
        <v>597.00000000000102</v>
      </c>
      <c r="H1922" s="64">
        <v>89</v>
      </c>
      <c r="I1922" s="122">
        <v>890975469</v>
      </c>
      <c r="J1922" s="65" t="s">
        <v>2728</v>
      </c>
      <c r="K1922" s="121"/>
      <c r="L1922" s="103" t="s">
        <v>2714</v>
      </c>
      <c r="M1922" s="101" t="s">
        <v>227</v>
      </c>
      <c r="N1922" s="65" t="s">
        <v>662</v>
      </c>
      <c r="O1922" s="64">
        <v>890000763</v>
      </c>
      <c r="P1922" s="94" t="s">
        <v>2712</v>
      </c>
      <c r="Q1922" s="90">
        <v>1</v>
      </c>
      <c r="X1922" s="65" t="s">
        <v>671</v>
      </c>
      <c r="Y1922" s="65">
        <f>SUMPRODUCT(('[2]Prog 89'!$C$5:$C$10000=A1922)*'[2]Prog 89'!$E$5:$F$10000)</f>
        <v>1</v>
      </c>
      <c r="Z1922" s="65">
        <f>SUMPRODUCT(('[2]Prog 89'!$C$5:$C$10000=A1922)*'[2]Prog 89'!$G$5:$H$10000)</f>
        <v>8</v>
      </c>
    </row>
    <row r="1923" spans="1:26" ht="12.75" customHeight="1" x14ac:dyDescent="0.25">
      <c r="A1923" s="64">
        <v>89368</v>
      </c>
      <c r="B1923" s="81">
        <f>VLOOKUP(A1923,'[2]Pop commune'!$A$4:$G$3833,7,FALSE)</f>
        <v>421.57327974263166</v>
      </c>
      <c r="C1923" s="82">
        <f>VLOOKUP(A1923,'[2]Pop commune'!$A$4:$H$3833,5,FALSE)</f>
        <v>214.95575721648396</v>
      </c>
      <c r="D1923" s="83">
        <f t="shared" si="59"/>
        <v>206.6175225261477</v>
      </c>
      <c r="E1923" s="83">
        <f>VLOOKUP(A1923,'[2]Pop commune'!$A$4:$G$3833,6,FALSE)</f>
        <v>206.6175225261477</v>
      </c>
      <c r="F1923" s="83">
        <f t="shared" si="60"/>
        <v>917.99999999999716</v>
      </c>
      <c r="G1923" s="83">
        <f>VLOOKUP(A1923,'[2]Pop commune'!$A$4:$G$3833,4,FALSE)</f>
        <v>917.99999999999716</v>
      </c>
      <c r="H1923" s="64">
        <v>89</v>
      </c>
      <c r="I1923" s="122">
        <v>890975469</v>
      </c>
      <c r="J1923" s="65" t="s">
        <v>2729</v>
      </c>
      <c r="K1923" s="121"/>
      <c r="L1923" s="103" t="s">
        <v>2714</v>
      </c>
      <c r="M1923" s="101" t="s">
        <v>227</v>
      </c>
      <c r="N1923" s="65" t="s">
        <v>662</v>
      </c>
      <c r="O1923" s="64">
        <v>890000763</v>
      </c>
      <c r="P1923" s="94" t="s">
        <v>2712</v>
      </c>
      <c r="Q1923" s="90">
        <v>1</v>
      </c>
      <c r="X1923" s="65" t="s">
        <v>671</v>
      </c>
      <c r="Y1923" s="65">
        <f>SUMPRODUCT(('[2]Prog 89'!$C$5:$C$10000=A1923)*'[2]Prog 89'!$E$5:$F$10000)</f>
        <v>1</v>
      </c>
      <c r="Z1923" s="65">
        <f>SUMPRODUCT(('[2]Prog 89'!$C$5:$C$10000=A1923)*'[2]Prog 89'!$G$5:$H$10000)</f>
        <v>14</v>
      </c>
    </row>
    <row r="1924" spans="1:26" ht="12.75" customHeight="1" x14ac:dyDescent="0.25">
      <c r="A1924" s="64">
        <v>89383</v>
      </c>
      <c r="B1924" s="81">
        <f>VLOOKUP(A1924,'[2]Pop commune'!$A$4:$G$3833,7,FALSE)</f>
        <v>42</v>
      </c>
      <c r="C1924" s="82">
        <f>VLOOKUP(A1924,'[2]Pop commune'!$A$4:$H$3833,5,FALSE)</f>
        <v>26</v>
      </c>
      <c r="D1924" s="83">
        <f t="shared" si="59"/>
        <v>16</v>
      </c>
      <c r="E1924" s="83">
        <f>VLOOKUP(A1924,'[2]Pop commune'!$A$4:$G$3833,6,FALSE)</f>
        <v>16</v>
      </c>
      <c r="F1924" s="83">
        <f t="shared" si="60"/>
        <v>116</v>
      </c>
      <c r="G1924" s="83">
        <f>VLOOKUP(A1924,'[2]Pop commune'!$A$4:$G$3833,4,FALSE)</f>
        <v>116</v>
      </c>
      <c r="H1924" s="64">
        <v>89</v>
      </c>
      <c r="I1924" s="122">
        <v>890975469</v>
      </c>
      <c r="J1924" s="65" t="s">
        <v>2730</v>
      </c>
      <c r="K1924" s="121"/>
      <c r="L1924" s="103" t="s">
        <v>1597</v>
      </c>
      <c r="M1924" s="101" t="s">
        <v>227</v>
      </c>
      <c r="N1924" s="65" t="s">
        <v>662</v>
      </c>
      <c r="O1924" s="64">
        <v>890000763</v>
      </c>
      <c r="P1924" s="94" t="s">
        <v>2712</v>
      </c>
      <c r="Q1924" s="90">
        <v>1</v>
      </c>
      <c r="X1924" s="65" t="s">
        <v>671</v>
      </c>
      <c r="Y1924" s="65">
        <f>SUMPRODUCT(('[2]Prog 89'!$C$5:$C$10000=A1924)*'[2]Prog 89'!$E$5:$F$10000)</f>
        <v>0</v>
      </c>
      <c r="Z1924" s="65">
        <f>SUMPRODUCT(('[2]Prog 89'!$C$5:$C$10000=A1924)*'[2]Prog 89'!$G$5:$H$10000)</f>
        <v>3</v>
      </c>
    </row>
    <row r="1925" spans="1:26" ht="12.75" customHeight="1" x14ac:dyDescent="0.25">
      <c r="A1925" s="64">
        <v>89400</v>
      </c>
      <c r="B1925" s="81">
        <f>VLOOKUP(A1925,'[2]Pop commune'!$A$4:$G$3833,7,FALSE)</f>
        <v>152.07552870090629</v>
      </c>
      <c r="C1925" s="82">
        <f>VLOOKUP(A1925,'[2]Pop commune'!$A$4:$H$3833,5,FALSE)</f>
        <v>76.534743202416891</v>
      </c>
      <c r="D1925" s="83">
        <f t="shared" ref="D1925:D1988" si="61">E1925/Q1925</f>
        <v>75.540785498489399</v>
      </c>
      <c r="E1925" s="83">
        <f>VLOOKUP(A1925,'[2]Pop commune'!$A$4:$G$3833,6,FALSE)</f>
        <v>75.540785498489399</v>
      </c>
      <c r="F1925" s="83">
        <f t="shared" ref="F1925:F1988" si="62">G1925/Q1925</f>
        <v>329</v>
      </c>
      <c r="G1925" s="83">
        <f>VLOOKUP(A1925,'[2]Pop commune'!$A$4:$G$3833,4,FALSE)</f>
        <v>329</v>
      </c>
      <c r="H1925" s="64">
        <v>89</v>
      </c>
      <c r="I1925" s="122">
        <v>890975469</v>
      </c>
      <c r="J1925" s="65" t="s">
        <v>2731</v>
      </c>
      <c r="K1925" s="121"/>
      <c r="L1925" s="103" t="s">
        <v>2714</v>
      </c>
      <c r="M1925" s="101" t="s">
        <v>227</v>
      </c>
      <c r="N1925" s="65" t="s">
        <v>662</v>
      </c>
      <c r="O1925" s="64">
        <v>890000763</v>
      </c>
      <c r="P1925" s="94" t="s">
        <v>2712</v>
      </c>
      <c r="Q1925" s="90">
        <v>1</v>
      </c>
      <c r="X1925" s="65" t="s">
        <v>671</v>
      </c>
      <c r="Y1925" s="65">
        <f>SUMPRODUCT(('[2]Prog 89'!$C$5:$C$10000=A1925)*'[2]Prog 89'!$E$5:$F$10000)</f>
        <v>1</v>
      </c>
      <c r="Z1925" s="65">
        <f>SUMPRODUCT(('[2]Prog 89'!$C$5:$C$10000=A1925)*'[2]Prog 89'!$G$5:$H$10000)</f>
        <v>9</v>
      </c>
    </row>
    <row r="1926" spans="1:26" ht="12.75" customHeight="1" x14ac:dyDescent="0.25">
      <c r="A1926" s="64">
        <v>89416</v>
      </c>
      <c r="B1926" s="81">
        <f>VLOOKUP(A1926,'[2]Pop commune'!$A$4:$G$3833,7,FALSE)</f>
        <v>206.61946902654864</v>
      </c>
      <c r="C1926" s="82">
        <f>VLOOKUP(A1926,'[2]Pop commune'!$A$4:$H$3833,5,FALSE)</f>
        <v>120.19690265486724</v>
      </c>
      <c r="D1926" s="83">
        <f t="shared" si="61"/>
        <v>86.422566371681413</v>
      </c>
      <c r="E1926" s="83">
        <f>VLOOKUP(A1926,'[2]Pop commune'!$A$4:$G$3833,6,FALSE)</f>
        <v>86.422566371681413</v>
      </c>
      <c r="F1926" s="83">
        <f t="shared" si="62"/>
        <v>449</v>
      </c>
      <c r="G1926" s="83">
        <f>VLOOKUP(A1926,'[2]Pop commune'!$A$4:$G$3833,4,FALSE)</f>
        <v>449</v>
      </c>
      <c r="H1926" s="64">
        <v>89</v>
      </c>
      <c r="I1926" s="122">
        <v>890975469</v>
      </c>
      <c r="J1926" s="65" t="s">
        <v>2732</v>
      </c>
      <c r="K1926" s="121"/>
      <c r="L1926" s="103" t="s">
        <v>2714</v>
      </c>
      <c r="M1926" s="101" t="s">
        <v>227</v>
      </c>
      <c r="N1926" s="65" t="s">
        <v>662</v>
      </c>
      <c r="O1926" s="64">
        <v>890000763</v>
      </c>
      <c r="P1926" s="94" t="s">
        <v>2712</v>
      </c>
      <c r="Q1926" s="90">
        <v>1</v>
      </c>
      <c r="X1926" s="65" t="s">
        <v>671</v>
      </c>
      <c r="Y1926" s="65">
        <f>SUMPRODUCT(('[2]Prog 89'!$C$5:$C$10000=A1926)*'[2]Prog 89'!$E$5:$F$10000)</f>
        <v>0</v>
      </c>
      <c r="Z1926" s="65">
        <f>SUMPRODUCT(('[2]Prog 89'!$C$5:$C$10000=A1926)*'[2]Prog 89'!$G$5:$H$10000)</f>
        <v>10</v>
      </c>
    </row>
    <row r="1927" spans="1:26" ht="12.75" customHeight="1" x14ac:dyDescent="0.25">
      <c r="A1927" s="64">
        <v>89420</v>
      </c>
      <c r="B1927" s="81">
        <f>VLOOKUP(A1927,'[2]Pop commune'!$A$4:$G$3833,7,FALSE)</f>
        <v>346.82414717507072</v>
      </c>
      <c r="C1927" s="82">
        <f>VLOOKUP(A1927,'[2]Pop commune'!$A$4:$H$3833,5,FALSE)</f>
        <v>204.13942109788883</v>
      </c>
      <c r="D1927" s="83">
        <f t="shared" si="61"/>
        <v>142.68472607718186</v>
      </c>
      <c r="E1927" s="83">
        <f>VLOOKUP(A1927,'[2]Pop commune'!$A$4:$G$3833,6,FALSE)</f>
        <v>142.68472607718186</v>
      </c>
      <c r="F1927" s="83">
        <f t="shared" si="62"/>
        <v>915</v>
      </c>
      <c r="G1927" s="83">
        <f>VLOOKUP(A1927,'[2]Pop commune'!$A$4:$G$3833,4,FALSE)</f>
        <v>915</v>
      </c>
      <c r="H1927" s="64">
        <v>89</v>
      </c>
      <c r="I1927" s="122">
        <v>890975469</v>
      </c>
      <c r="J1927" s="65" t="s">
        <v>2733</v>
      </c>
      <c r="K1927" s="121"/>
      <c r="L1927" s="103" t="s">
        <v>2714</v>
      </c>
      <c r="M1927" s="101" t="s">
        <v>227</v>
      </c>
      <c r="N1927" s="65" t="s">
        <v>662</v>
      </c>
      <c r="O1927" s="64">
        <v>890000763</v>
      </c>
      <c r="P1927" s="94" t="s">
        <v>2712</v>
      </c>
      <c r="Q1927" s="90">
        <v>1</v>
      </c>
      <c r="X1927" s="65" t="s">
        <v>671</v>
      </c>
      <c r="Y1927" s="65">
        <f>SUMPRODUCT(('[2]Prog 89'!$C$5:$C$10000=A1927)*'[2]Prog 89'!$E$5:$F$10000)</f>
        <v>3</v>
      </c>
      <c r="Z1927" s="65">
        <f>SUMPRODUCT(('[2]Prog 89'!$C$5:$C$10000=A1927)*'[2]Prog 89'!$G$5:$H$10000)</f>
        <v>9</v>
      </c>
    </row>
    <row r="1928" spans="1:26" ht="12.75" customHeight="1" x14ac:dyDescent="0.25">
      <c r="A1928" s="64">
        <v>21032</v>
      </c>
      <c r="B1928" s="81">
        <f>VLOOKUP(A1928,'[2]Pop commune'!$A$4:$G$3833,7,FALSE)</f>
        <v>39</v>
      </c>
      <c r="C1928" s="82">
        <f>VLOOKUP(A1928,'[2]Pop commune'!$A$4:$H$3833,5,FALSE)</f>
        <v>22</v>
      </c>
      <c r="D1928" s="83">
        <f t="shared" si="61"/>
        <v>17</v>
      </c>
      <c r="E1928" s="83">
        <f>VLOOKUP(A1928,'[2]Pop commune'!$A$4:$G$3833,6,FALSE)</f>
        <v>17</v>
      </c>
      <c r="F1928" s="83">
        <f t="shared" si="62"/>
        <v>166</v>
      </c>
      <c r="G1928" s="83">
        <f>VLOOKUP(A1928,'[2]Pop commune'!$A$4:$G$3833,4,FALSE)</f>
        <v>166</v>
      </c>
      <c r="H1928" s="64">
        <v>21</v>
      </c>
      <c r="I1928" s="122">
        <v>210008520</v>
      </c>
      <c r="J1928" s="65" t="s">
        <v>2734</v>
      </c>
      <c r="K1928" s="121"/>
      <c r="L1928" s="73" t="s">
        <v>2735</v>
      </c>
      <c r="M1928" s="65" t="s">
        <v>1533</v>
      </c>
      <c r="N1928" s="65" t="s">
        <v>662</v>
      </c>
      <c r="O1928" s="64">
        <v>210000253</v>
      </c>
      <c r="P1928" s="65" t="s">
        <v>1534</v>
      </c>
      <c r="Q1928" s="90">
        <v>1</v>
      </c>
      <c r="R1928" s="65">
        <v>20</v>
      </c>
      <c r="S1928" s="65">
        <v>20</v>
      </c>
      <c r="T1928" s="65">
        <v>1</v>
      </c>
      <c r="U1928" s="65">
        <v>1</v>
      </c>
      <c r="X1928" s="65" t="s">
        <v>671</v>
      </c>
      <c r="Y1928" s="65">
        <f>SUMPRODUCT(('[2]Prog 89'!$C$5:$C$10000=A1928)*'[2]Prog 89'!$E$5:$F$10000)</f>
        <v>0</v>
      </c>
      <c r="Z1928" s="65">
        <f>SUMPRODUCT(('[2]Prog 89'!$C$5:$C$10000=A1928)*'[2]Prog 89'!$G$5:$H$10000)</f>
        <v>0</v>
      </c>
    </row>
    <row r="1929" spans="1:26" ht="12.75" customHeight="1" x14ac:dyDescent="0.25">
      <c r="A1929" s="64">
        <v>21050</v>
      </c>
      <c r="B1929" s="81">
        <f>VLOOKUP(A1929,'[2]Pop commune'!$A$4:$G$3833,7,FALSE)</f>
        <v>67.230392156863005</v>
      </c>
      <c r="C1929" s="82">
        <f>VLOOKUP(A1929,'[2]Pop commune'!$A$4:$H$3833,5,FALSE)</f>
        <v>43.441176470588402</v>
      </c>
      <c r="D1929" s="83">
        <f t="shared" si="61"/>
        <v>23.789215686274602</v>
      </c>
      <c r="E1929" s="83">
        <f>VLOOKUP(A1929,'[2]Pop commune'!$A$4:$G$3833,6,FALSE)</f>
        <v>23.789215686274602</v>
      </c>
      <c r="F1929" s="83">
        <f t="shared" si="62"/>
        <v>211.0000000000008</v>
      </c>
      <c r="G1929" s="83">
        <f>VLOOKUP(A1929,'[2]Pop commune'!$A$4:$G$3833,4,FALSE)</f>
        <v>211.0000000000008</v>
      </c>
      <c r="H1929" s="64">
        <v>21</v>
      </c>
      <c r="I1929" s="122">
        <v>210008520</v>
      </c>
      <c r="J1929" s="65" t="s">
        <v>2736</v>
      </c>
      <c r="K1929" s="121"/>
      <c r="L1929" s="103" t="s">
        <v>2735</v>
      </c>
      <c r="M1929" s="65" t="s">
        <v>1533</v>
      </c>
      <c r="N1929" s="65" t="s">
        <v>662</v>
      </c>
      <c r="O1929" s="64">
        <v>210000253</v>
      </c>
      <c r="P1929" s="65" t="s">
        <v>1534</v>
      </c>
      <c r="Q1929" s="90">
        <v>1</v>
      </c>
      <c r="X1929" s="65" t="s">
        <v>671</v>
      </c>
      <c r="Y1929" s="65">
        <f>SUMPRODUCT(('[2]Prog 89'!$C$5:$C$10000=A1929)*'[2]Prog 89'!$E$5:$F$10000)</f>
        <v>0</v>
      </c>
      <c r="Z1929" s="65">
        <f>SUMPRODUCT(('[2]Prog 89'!$C$5:$C$10000=A1929)*'[2]Prog 89'!$G$5:$H$10000)</f>
        <v>0</v>
      </c>
    </row>
    <row r="1930" spans="1:26" ht="12.75" customHeight="1" x14ac:dyDescent="0.25">
      <c r="A1930" s="64">
        <v>21150</v>
      </c>
      <c r="B1930" s="81">
        <f>VLOOKUP(A1930,'[2]Pop commune'!$A$4:$G$3833,7,FALSE)</f>
        <v>102.83532934131733</v>
      </c>
      <c r="C1930" s="82">
        <f>VLOOKUP(A1930,'[2]Pop commune'!$A$4:$H$3833,5,FALSE)</f>
        <v>57.664670658682617</v>
      </c>
      <c r="D1930" s="83">
        <f t="shared" si="61"/>
        <v>45.170658682634716</v>
      </c>
      <c r="E1930" s="83">
        <f>VLOOKUP(A1930,'[2]Pop commune'!$A$4:$G$3833,6,FALSE)</f>
        <v>45.170658682634716</v>
      </c>
      <c r="F1930" s="83">
        <f t="shared" si="62"/>
        <v>321</v>
      </c>
      <c r="G1930" s="83">
        <f>VLOOKUP(A1930,'[2]Pop commune'!$A$4:$G$3833,4,FALSE)</f>
        <v>321</v>
      </c>
      <c r="H1930" s="64">
        <v>21</v>
      </c>
      <c r="I1930" s="122">
        <v>210008520</v>
      </c>
      <c r="J1930" s="65" t="s">
        <v>2737</v>
      </c>
      <c r="K1930" s="121"/>
      <c r="L1930" s="73" t="s">
        <v>2735</v>
      </c>
      <c r="M1930" s="65" t="s">
        <v>1533</v>
      </c>
      <c r="N1930" s="65" t="s">
        <v>662</v>
      </c>
      <c r="O1930" s="64">
        <v>210000253</v>
      </c>
      <c r="P1930" s="65" t="s">
        <v>1534</v>
      </c>
      <c r="Q1930" s="90">
        <v>1</v>
      </c>
      <c r="X1930" s="65" t="s">
        <v>671</v>
      </c>
      <c r="Y1930" s="65">
        <f>SUMPRODUCT(('[2]Prog 89'!$C$5:$C$10000=A1930)*'[2]Prog 89'!$E$5:$F$10000)</f>
        <v>0</v>
      </c>
      <c r="Z1930" s="65">
        <f>SUMPRODUCT(('[2]Prog 89'!$C$5:$C$10000=A1930)*'[2]Prog 89'!$G$5:$H$10000)</f>
        <v>0</v>
      </c>
    </row>
    <row r="1931" spans="1:26" ht="12.75" customHeight="1" x14ac:dyDescent="0.25">
      <c r="A1931" s="64">
        <v>21195</v>
      </c>
      <c r="B1931" s="81">
        <f>VLOOKUP(A1931,'[2]Pop commune'!$A$4:$G$3833,7,FALSE)</f>
        <v>40.270270270270402</v>
      </c>
      <c r="C1931" s="82">
        <f>VLOOKUP(A1931,'[2]Pop commune'!$A$4:$H$3833,5,FALSE)</f>
        <v>25.168918918919001</v>
      </c>
      <c r="D1931" s="83">
        <f t="shared" si="61"/>
        <v>15.101351351351399</v>
      </c>
      <c r="E1931" s="83">
        <f>VLOOKUP(A1931,'[2]Pop commune'!$A$4:$G$3833,6,FALSE)</f>
        <v>15.101351351351399</v>
      </c>
      <c r="F1931" s="83">
        <f t="shared" si="62"/>
        <v>149</v>
      </c>
      <c r="G1931" s="83">
        <f>VLOOKUP(A1931,'[2]Pop commune'!$A$4:$G$3833,4,FALSE)</f>
        <v>149</v>
      </c>
      <c r="H1931" s="64">
        <v>21</v>
      </c>
      <c r="I1931" s="122">
        <v>210008520</v>
      </c>
      <c r="J1931" s="65" t="s">
        <v>2738</v>
      </c>
      <c r="K1931" s="121"/>
      <c r="L1931" s="103" t="s">
        <v>2735</v>
      </c>
      <c r="M1931" s="65" t="s">
        <v>1533</v>
      </c>
      <c r="N1931" s="65" t="s">
        <v>662</v>
      </c>
      <c r="O1931" s="64">
        <v>210000253</v>
      </c>
      <c r="P1931" s="65" t="s">
        <v>1534</v>
      </c>
      <c r="Q1931" s="90">
        <v>1</v>
      </c>
      <c r="X1931" s="65" t="s">
        <v>671</v>
      </c>
      <c r="Y1931" s="65">
        <f>SUMPRODUCT(('[2]Prog 89'!$C$5:$C$10000=A1931)*'[2]Prog 89'!$E$5:$F$10000)</f>
        <v>0</v>
      </c>
      <c r="Z1931" s="65">
        <f>SUMPRODUCT(('[2]Prog 89'!$C$5:$C$10000=A1931)*'[2]Prog 89'!$G$5:$H$10000)</f>
        <v>0</v>
      </c>
    </row>
    <row r="1932" spans="1:26" ht="12.75" customHeight="1" x14ac:dyDescent="0.25">
      <c r="A1932" s="64">
        <v>21318</v>
      </c>
      <c r="B1932" s="81">
        <f>VLOOKUP(A1932,'[2]Pop commune'!$A$4:$G$3833,7,FALSE)</f>
        <v>65</v>
      </c>
      <c r="C1932" s="82">
        <f>VLOOKUP(A1932,'[2]Pop commune'!$A$4:$H$3833,5,FALSE)</f>
        <v>35</v>
      </c>
      <c r="D1932" s="83">
        <f t="shared" si="61"/>
        <v>30</v>
      </c>
      <c r="E1932" s="83">
        <f>VLOOKUP(A1932,'[2]Pop commune'!$A$4:$G$3833,6,FALSE)</f>
        <v>30</v>
      </c>
      <c r="F1932" s="83">
        <f t="shared" si="62"/>
        <v>161</v>
      </c>
      <c r="G1932" s="83">
        <f>VLOOKUP(A1932,'[2]Pop commune'!$A$4:$G$3833,4,FALSE)</f>
        <v>161</v>
      </c>
      <c r="H1932" s="64">
        <v>21</v>
      </c>
      <c r="I1932" s="122">
        <v>210008520</v>
      </c>
      <c r="J1932" s="65" t="s">
        <v>2739</v>
      </c>
      <c r="K1932" s="121"/>
      <c r="L1932" s="103" t="s">
        <v>2735</v>
      </c>
      <c r="M1932" s="65" t="s">
        <v>1533</v>
      </c>
      <c r="N1932" s="65" t="s">
        <v>662</v>
      </c>
      <c r="O1932" s="64">
        <v>210000253</v>
      </c>
      <c r="P1932" s="65" t="s">
        <v>1534</v>
      </c>
      <c r="Q1932" s="90">
        <v>1</v>
      </c>
      <c r="X1932" s="65" t="s">
        <v>671</v>
      </c>
      <c r="Y1932" s="65">
        <f>SUMPRODUCT(('[2]Prog 89'!$C$5:$C$10000=A1932)*'[2]Prog 89'!$E$5:$F$10000)</f>
        <v>0</v>
      </c>
      <c r="Z1932" s="65">
        <f>SUMPRODUCT(('[2]Prog 89'!$C$5:$C$10000=A1932)*'[2]Prog 89'!$G$5:$H$10000)</f>
        <v>0</v>
      </c>
    </row>
    <row r="1933" spans="1:26" ht="12.75" customHeight="1" x14ac:dyDescent="0.25">
      <c r="A1933" s="64">
        <v>21327</v>
      </c>
      <c r="B1933" s="81">
        <f>VLOOKUP(A1933,'[2]Pop commune'!$A$4:$G$3833,7,FALSE)</f>
        <v>30.72277227722774</v>
      </c>
      <c r="C1933" s="82">
        <f>VLOOKUP(A1933,'[2]Pop commune'!$A$4:$H$3833,5,FALSE)</f>
        <v>16.950495049504958</v>
      </c>
      <c r="D1933" s="83">
        <f t="shared" si="61"/>
        <v>13.77227722772278</v>
      </c>
      <c r="E1933" s="83">
        <f>VLOOKUP(A1933,'[2]Pop commune'!$A$4:$G$3833,6,FALSE)</f>
        <v>13.77227722772278</v>
      </c>
      <c r="F1933" s="83">
        <f t="shared" si="62"/>
        <v>107</v>
      </c>
      <c r="G1933" s="83">
        <f>VLOOKUP(A1933,'[2]Pop commune'!$A$4:$G$3833,4,FALSE)</f>
        <v>107</v>
      </c>
      <c r="H1933" s="64">
        <v>21</v>
      </c>
      <c r="I1933" s="122">
        <v>210008520</v>
      </c>
      <c r="J1933" s="65" t="s">
        <v>2740</v>
      </c>
      <c r="K1933" s="121"/>
      <c r="L1933" s="103" t="s">
        <v>2735</v>
      </c>
      <c r="M1933" s="65" t="s">
        <v>1533</v>
      </c>
      <c r="N1933" s="65" t="s">
        <v>662</v>
      </c>
      <c r="O1933" s="64">
        <v>210000253</v>
      </c>
      <c r="P1933" s="65" t="s">
        <v>1534</v>
      </c>
      <c r="Q1933" s="90">
        <v>1</v>
      </c>
      <c r="X1933" s="65" t="s">
        <v>671</v>
      </c>
      <c r="Y1933" s="65">
        <f>SUMPRODUCT(('[2]Prog 89'!$C$5:$C$10000=A1933)*'[2]Prog 89'!$E$5:$F$10000)</f>
        <v>0</v>
      </c>
      <c r="Z1933" s="65">
        <f>SUMPRODUCT(('[2]Prog 89'!$C$5:$C$10000=A1933)*'[2]Prog 89'!$G$5:$H$10000)</f>
        <v>0</v>
      </c>
    </row>
    <row r="1934" spans="1:26" ht="12.75" customHeight="1" x14ac:dyDescent="0.25">
      <c r="A1934" s="64">
        <v>21420</v>
      </c>
      <c r="B1934" s="81">
        <f>VLOOKUP(A1934,'[2]Pop commune'!$A$4:$G$3833,7,FALSE)</f>
        <v>37</v>
      </c>
      <c r="C1934" s="82">
        <f>VLOOKUP(A1934,'[2]Pop commune'!$A$4:$H$3833,5,FALSE)</f>
        <v>30</v>
      </c>
      <c r="D1934" s="83">
        <f t="shared" si="61"/>
        <v>7</v>
      </c>
      <c r="E1934" s="83">
        <f>VLOOKUP(A1934,'[2]Pop commune'!$A$4:$G$3833,6,FALSE)</f>
        <v>7</v>
      </c>
      <c r="F1934" s="83">
        <f t="shared" si="62"/>
        <v>148</v>
      </c>
      <c r="G1934" s="83">
        <f>VLOOKUP(A1934,'[2]Pop commune'!$A$4:$G$3833,4,FALSE)</f>
        <v>148</v>
      </c>
      <c r="H1934" s="64">
        <v>21</v>
      </c>
      <c r="I1934" s="122">
        <v>210008520</v>
      </c>
      <c r="J1934" s="65" t="s">
        <v>2741</v>
      </c>
      <c r="K1934" s="121"/>
      <c r="L1934" s="103" t="s">
        <v>2735</v>
      </c>
      <c r="M1934" s="65" t="s">
        <v>1533</v>
      </c>
      <c r="N1934" s="65" t="s">
        <v>662</v>
      </c>
      <c r="O1934" s="64">
        <v>210000253</v>
      </c>
      <c r="P1934" s="65" t="s">
        <v>1534</v>
      </c>
      <c r="Q1934" s="90">
        <v>1</v>
      </c>
      <c r="X1934" s="65" t="s">
        <v>671</v>
      </c>
      <c r="Y1934" s="65">
        <f>SUMPRODUCT(('[2]Prog 89'!$C$5:$C$10000=A1934)*'[2]Prog 89'!$E$5:$F$10000)</f>
        <v>0</v>
      </c>
      <c r="Z1934" s="65">
        <f>SUMPRODUCT(('[2]Prog 89'!$C$5:$C$10000=A1934)*'[2]Prog 89'!$G$5:$H$10000)</f>
        <v>0</v>
      </c>
    </row>
    <row r="1935" spans="1:26" ht="12.75" customHeight="1" x14ac:dyDescent="0.25">
      <c r="A1935" s="64">
        <v>21461</v>
      </c>
      <c r="B1935" s="81">
        <f>VLOOKUP(A1935,'[2]Pop commune'!$A$4:$G$3833,7,FALSE)</f>
        <v>468.19935134503874</v>
      </c>
      <c r="C1935" s="82">
        <f>VLOOKUP(A1935,'[2]Pop commune'!$A$4:$H$3833,5,FALSE)</f>
        <v>251.62069789624647</v>
      </c>
      <c r="D1935" s="83">
        <f t="shared" si="61"/>
        <v>216.57865344879224</v>
      </c>
      <c r="E1935" s="83">
        <f>VLOOKUP(A1935,'[2]Pop commune'!$A$4:$G$3833,6,FALSE)</f>
        <v>216.57865344879224</v>
      </c>
      <c r="F1935" s="83">
        <f t="shared" si="62"/>
        <v>1487</v>
      </c>
      <c r="G1935" s="83">
        <f>VLOOKUP(A1935,'[2]Pop commune'!$A$4:$G$3833,4,FALSE)</f>
        <v>1487</v>
      </c>
      <c r="H1935" s="64">
        <v>21</v>
      </c>
      <c r="I1935" s="122">
        <v>210008520</v>
      </c>
      <c r="J1935" s="65" t="s">
        <v>2742</v>
      </c>
      <c r="K1935" s="121"/>
      <c r="L1935" s="103" t="s">
        <v>2735</v>
      </c>
      <c r="M1935" s="65" t="s">
        <v>1533</v>
      </c>
      <c r="N1935" s="65" t="s">
        <v>662</v>
      </c>
      <c r="O1935" s="64">
        <v>210000253</v>
      </c>
      <c r="P1935" s="65" t="s">
        <v>1534</v>
      </c>
      <c r="Q1935" s="90">
        <v>1</v>
      </c>
      <c r="X1935" s="65" t="s">
        <v>671</v>
      </c>
      <c r="Y1935" s="65">
        <f>SUMPRODUCT(('[2]Prog 89'!$C$5:$C$10000=A1935)*'[2]Prog 89'!$E$5:$F$10000)</f>
        <v>0</v>
      </c>
      <c r="Z1935" s="65">
        <f>SUMPRODUCT(('[2]Prog 89'!$C$5:$C$10000=A1935)*'[2]Prog 89'!$G$5:$H$10000)</f>
        <v>0</v>
      </c>
    </row>
    <row r="1936" spans="1:26" ht="12.75" customHeight="1" x14ac:dyDescent="0.25">
      <c r="A1936" s="64">
        <v>21512</v>
      </c>
      <c r="B1936" s="81">
        <f>VLOOKUP(A1936,'[2]Pop commune'!$A$4:$G$3833,7,FALSE)</f>
        <v>117</v>
      </c>
      <c r="C1936" s="82">
        <f>VLOOKUP(A1936,'[2]Pop commune'!$A$4:$H$3833,5,FALSE)</f>
        <v>71</v>
      </c>
      <c r="D1936" s="83">
        <f t="shared" si="61"/>
        <v>46</v>
      </c>
      <c r="E1936" s="83">
        <f>VLOOKUP(A1936,'[2]Pop commune'!$A$4:$G$3833,6,FALSE)</f>
        <v>46</v>
      </c>
      <c r="F1936" s="83">
        <f t="shared" si="62"/>
        <v>384</v>
      </c>
      <c r="G1936" s="83">
        <f>VLOOKUP(A1936,'[2]Pop commune'!$A$4:$G$3833,4,FALSE)</f>
        <v>384</v>
      </c>
      <c r="H1936" s="64">
        <v>21</v>
      </c>
      <c r="I1936" s="122">
        <v>210008520</v>
      </c>
      <c r="J1936" s="65" t="s">
        <v>2743</v>
      </c>
      <c r="K1936" s="121"/>
      <c r="L1936" s="73" t="s">
        <v>2735</v>
      </c>
      <c r="M1936" s="65" t="s">
        <v>1533</v>
      </c>
      <c r="N1936" s="65" t="s">
        <v>662</v>
      </c>
      <c r="O1936" s="64">
        <v>210000253</v>
      </c>
      <c r="P1936" s="65" t="s">
        <v>1534</v>
      </c>
      <c r="Q1936" s="90">
        <v>1</v>
      </c>
      <c r="X1936" s="65" t="s">
        <v>671</v>
      </c>
      <c r="Y1936" s="65">
        <f>SUMPRODUCT(('[2]Prog 89'!$C$5:$C$10000=A1936)*'[2]Prog 89'!$E$5:$F$10000)</f>
        <v>0</v>
      </c>
      <c r="Z1936" s="65">
        <f>SUMPRODUCT(('[2]Prog 89'!$C$5:$C$10000=A1936)*'[2]Prog 89'!$G$5:$H$10000)</f>
        <v>0</v>
      </c>
    </row>
    <row r="1937" spans="1:26" ht="12.75" customHeight="1" x14ac:dyDescent="0.25">
      <c r="A1937" s="64">
        <v>21527</v>
      </c>
      <c r="B1937" s="81">
        <f>VLOOKUP(A1937,'[2]Pop commune'!$A$4:$G$3833,7,FALSE)</f>
        <v>75.260416666666501</v>
      </c>
      <c r="C1937" s="82">
        <f>VLOOKUP(A1937,'[2]Pop commune'!$A$4:$H$3833,5,FALSE)</f>
        <v>48.166666666666558</v>
      </c>
      <c r="D1937" s="83">
        <f t="shared" si="61"/>
        <v>27.09374999999994</v>
      </c>
      <c r="E1937" s="83">
        <f>VLOOKUP(A1937,'[2]Pop commune'!$A$4:$G$3833,6,FALSE)</f>
        <v>27.09374999999994</v>
      </c>
      <c r="F1937" s="83">
        <f t="shared" si="62"/>
        <v>288.99999999999937</v>
      </c>
      <c r="G1937" s="83">
        <f>VLOOKUP(A1937,'[2]Pop commune'!$A$4:$G$3833,4,FALSE)</f>
        <v>288.99999999999937</v>
      </c>
      <c r="H1937" s="64">
        <v>21</v>
      </c>
      <c r="I1937" s="122">
        <v>210008520</v>
      </c>
      <c r="J1937" s="65" t="s">
        <v>2744</v>
      </c>
      <c r="K1937" s="121"/>
      <c r="L1937" s="103" t="s">
        <v>2735</v>
      </c>
      <c r="M1937" s="65" t="s">
        <v>1533</v>
      </c>
      <c r="N1937" s="65" t="s">
        <v>662</v>
      </c>
      <c r="O1937" s="64">
        <v>210000253</v>
      </c>
      <c r="P1937" s="65" t="s">
        <v>1534</v>
      </c>
      <c r="Q1937" s="90">
        <v>1</v>
      </c>
      <c r="V1937" s="99"/>
      <c r="W1937" s="99"/>
      <c r="X1937" s="65" t="s">
        <v>671</v>
      </c>
      <c r="Y1937" s="65">
        <f>SUMPRODUCT(('[2]Prog 89'!$C$5:$C$10000=A1937)*'[2]Prog 89'!$E$5:$F$10000)</f>
        <v>0</v>
      </c>
      <c r="Z1937" s="65">
        <f>SUMPRODUCT(('[2]Prog 89'!$C$5:$C$10000=A1937)*'[2]Prog 89'!$G$5:$H$10000)</f>
        <v>0</v>
      </c>
    </row>
    <row r="1938" spans="1:26" ht="12.75" customHeight="1" x14ac:dyDescent="0.25">
      <c r="A1938" s="64">
        <v>21541</v>
      </c>
      <c r="B1938" s="81">
        <f>VLOOKUP(A1938,'[2]Pop commune'!$A$4:$G$3833,7,FALSE)</f>
        <v>69.984000000000009</v>
      </c>
      <c r="C1938" s="82">
        <f>VLOOKUP(A1938,'[2]Pop commune'!$A$4:$H$3833,5,FALSE)</f>
        <v>36.936</v>
      </c>
      <c r="D1938" s="83">
        <f t="shared" si="61"/>
        <v>33.048000000000002</v>
      </c>
      <c r="E1938" s="83">
        <f>VLOOKUP(A1938,'[2]Pop commune'!$A$4:$G$3833,6,FALSE)</f>
        <v>33.048000000000002</v>
      </c>
      <c r="F1938" s="83">
        <f t="shared" si="62"/>
        <v>243</v>
      </c>
      <c r="G1938" s="83">
        <f>VLOOKUP(A1938,'[2]Pop commune'!$A$4:$G$3833,4,FALSE)</f>
        <v>243</v>
      </c>
      <c r="H1938" s="64">
        <v>21</v>
      </c>
      <c r="I1938" s="122">
        <v>210008520</v>
      </c>
      <c r="J1938" s="65" t="s">
        <v>2745</v>
      </c>
      <c r="K1938" s="121"/>
      <c r="L1938" s="103" t="s">
        <v>2735</v>
      </c>
      <c r="M1938" s="65" t="s">
        <v>1533</v>
      </c>
      <c r="N1938" s="65" t="s">
        <v>662</v>
      </c>
      <c r="O1938" s="64">
        <v>210000253</v>
      </c>
      <c r="P1938" s="65" t="s">
        <v>1534</v>
      </c>
      <c r="Q1938" s="90">
        <v>1</v>
      </c>
      <c r="X1938" s="65" t="s">
        <v>671</v>
      </c>
      <c r="Y1938" s="65">
        <f>SUMPRODUCT(('[2]Prog 89'!$C$5:$C$10000=A1938)*'[2]Prog 89'!$E$5:$F$10000)</f>
        <v>0</v>
      </c>
      <c r="Z1938" s="65">
        <f>SUMPRODUCT(('[2]Prog 89'!$C$5:$C$10000=A1938)*'[2]Prog 89'!$G$5:$H$10000)</f>
        <v>0</v>
      </c>
    </row>
    <row r="1939" spans="1:26" ht="12.75" customHeight="1" x14ac:dyDescent="0.25">
      <c r="A1939" s="64">
        <v>21569</v>
      </c>
      <c r="B1939" s="81">
        <f>VLOOKUP(A1939,'[2]Pop commune'!$A$4:$G$3833,7,FALSE)</f>
        <v>60.640350877192958</v>
      </c>
      <c r="C1939" s="82">
        <f>VLOOKUP(A1939,'[2]Pop commune'!$A$4:$H$3833,5,FALSE)</f>
        <v>32.276315789473671</v>
      </c>
      <c r="D1939" s="83">
        <f t="shared" si="61"/>
        <v>28.364035087719284</v>
      </c>
      <c r="E1939" s="83">
        <f>VLOOKUP(A1939,'[2]Pop commune'!$A$4:$G$3833,6,FALSE)</f>
        <v>28.364035087719284</v>
      </c>
      <c r="F1939" s="83">
        <f t="shared" si="62"/>
        <v>223</v>
      </c>
      <c r="G1939" s="83">
        <f>VLOOKUP(A1939,'[2]Pop commune'!$A$4:$G$3833,4,FALSE)</f>
        <v>223</v>
      </c>
      <c r="H1939" s="64">
        <v>21</v>
      </c>
      <c r="I1939" s="122">
        <v>210008520</v>
      </c>
      <c r="J1939" s="65" t="s">
        <v>2746</v>
      </c>
      <c r="K1939" s="121"/>
      <c r="L1939" s="73" t="s">
        <v>2735</v>
      </c>
      <c r="M1939" s="65" t="s">
        <v>1533</v>
      </c>
      <c r="N1939" s="65" t="s">
        <v>662</v>
      </c>
      <c r="O1939" s="64">
        <v>210000253</v>
      </c>
      <c r="P1939" s="65" t="s">
        <v>1534</v>
      </c>
      <c r="Q1939" s="90">
        <v>1</v>
      </c>
      <c r="X1939" s="65" t="s">
        <v>671</v>
      </c>
      <c r="Y1939" s="65">
        <f>SUMPRODUCT(('[2]Prog 89'!$C$5:$C$10000=A1939)*'[2]Prog 89'!$E$5:$F$10000)</f>
        <v>0</v>
      </c>
      <c r="Z1939" s="65">
        <f>SUMPRODUCT(('[2]Prog 89'!$C$5:$C$10000=A1939)*'[2]Prog 89'!$G$5:$H$10000)</f>
        <v>0</v>
      </c>
    </row>
    <row r="1940" spans="1:26" ht="12.75" customHeight="1" x14ac:dyDescent="0.25">
      <c r="A1940" s="64">
        <v>21582</v>
      </c>
      <c r="B1940" s="81">
        <f>VLOOKUP(A1940,'[2]Pop commune'!$A$4:$G$3833,7,FALSE)</f>
        <v>343.34552415862493</v>
      </c>
      <c r="C1940" s="82">
        <f>VLOOKUP(A1940,'[2]Pop commune'!$A$4:$H$3833,5,FALSE)</f>
        <v>119.44272175852086</v>
      </c>
      <c r="D1940" s="83">
        <f t="shared" si="61"/>
        <v>223.90280240010406</v>
      </c>
      <c r="E1940" s="83">
        <f>VLOOKUP(A1940,'[2]Pop commune'!$A$4:$G$3833,6,FALSE)</f>
        <v>223.90280240010406</v>
      </c>
      <c r="F1940" s="83">
        <f t="shared" si="62"/>
        <v>843</v>
      </c>
      <c r="G1940" s="83">
        <f>VLOOKUP(A1940,'[2]Pop commune'!$A$4:$G$3833,4,FALSE)</f>
        <v>843</v>
      </c>
      <c r="H1940" s="64">
        <v>21</v>
      </c>
      <c r="I1940" s="122">
        <v>210008520</v>
      </c>
      <c r="J1940" s="65" t="s">
        <v>2747</v>
      </c>
      <c r="K1940" s="121"/>
      <c r="L1940" s="103" t="s">
        <v>2735</v>
      </c>
      <c r="M1940" s="65" t="s">
        <v>1533</v>
      </c>
      <c r="N1940" s="65" t="s">
        <v>662</v>
      </c>
      <c r="O1940" s="64">
        <v>210000253</v>
      </c>
      <c r="P1940" s="65" t="s">
        <v>1534</v>
      </c>
      <c r="Q1940" s="90">
        <v>1</v>
      </c>
      <c r="X1940" s="65" t="s">
        <v>671</v>
      </c>
      <c r="Y1940" s="65">
        <f>SUMPRODUCT(('[2]Prog 89'!$C$5:$C$10000=A1940)*'[2]Prog 89'!$E$5:$F$10000)</f>
        <v>0</v>
      </c>
      <c r="Z1940" s="65">
        <f>SUMPRODUCT(('[2]Prog 89'!$C$5:$C$10000=A1940)*'[2]Prog 89'!$G$5:$H$10000)</f>
        <v>0</v>
      </c>
    </row>
    <row r="1941" spans="1:26" ht="12.75" customHeight="1" x14ac:dyDescent="0.25">
      <c r="A1941" s="64">
        <v>21583</v>
      </c>
      <c r="B1941" s="81">
        <f>VLOOKUP(A1941,'[2]Pop commune'!$A$4:$G$3833,7,FALSE)</f>
        <v>10.399999999999995</v>
      </c>
      <c r="C1941" s="82">
        <f>VLOOKUP(A1941,'[2]Pop commune'!$A$4:$H$3833,5,FALSE)</f>
        <v>5.6727272727272702</v>
      </c>
      <c r="D1941" s="83">
        <f t="shared" si="61"/>
        <v>4.7272727272727249</v>
      </c>
      <c r="E1941" s="83">
        <f>VLOOKUP(A1941,'[2]Pop commune'!$A$4:$G$3833,6,FALSE)</f>
        <v>4.7272727272727249</v>
      </c>
      <c r="F1941" s="83">
        <f t="shared" si="62"/>
        <v>52</v>
      </c>
      <c r="G1941" s="83">
        <f>VLOOKUP(A1941,'[2]Pop commune'!$A$4:$G$3833,4,FALSE)</f>
        <v>52</v>
      </c>
      <c r="H1941" s="64">
        <v>21</v>
      </c>
      <c r="I1941" s="122">
        <v>210008520</v>
      </c>
      <c r="J1941" s="65" t="s">
        <v>2748</v>
      </c>
      <c r="K1941" s="121"/>
      <c r="L1941" s="103" t="s">
        <v>2735</v>
      </c>
      <c r="M1941" s="65" t="s">
        <v>1533</v>
      </c>
      <c r="N1941" s="65" t="s">
        <v>662</v>
      </c>
      <c r="O1941" s="64">
        <v>210000253</v>
      </c>
      <c r="P1941" s="65" t="s">
        <v>1534</v>
      </c>
      <c r="Q1941" s="90">
        <v>1</v>
      </c>
      <c r="X1941" s="65" t="s">
        <v>671</v>
      </c>
      <c r="Y1941" s="65">
        <f>SUMPRODUCT(('[2]Prog 89'!$C$5:$C$10000=A1941)*'[2]Prog 89'!$E$5:$F$10000)</f>
        <v>0</v>
      </c>
      <c r="Z1941" s="65">
        <f>SUMPRODUCT(('[2]Prog 89'!$C$5:$C$10000=A1941)*'[2]Prog 89'!$G$5:$H$10000)</f>
        <v>0</v>
      </c>
    </row>
    <row r="1942" spans="1:26" ht="12.75" customHeight="1" x14ac:dyDescent="0.25">
      <c r="A1942" s="64">
        <v>21636</v>
      </c>
      <c r="B1942" s="81">
        <f>VLOOKUP(A1942,'[2]Pop commune'!$A$4:$G$3833,7,FALSE)</f>
        <v>120.68197879858603</v>
      </c>
      <c r="C1942" s="82">
        <f>VLOOKUP(A1942,'[2]Pop commune'!$A$4:$H$3833,5,FALSE)</f>
        <v>61.86219081272057</v>
      </c>
      <c r="D1942" s="83">
        <f t="shared" si="61"/>
        <v>58.81978798586546</v>
      </c>
      <c r="E1942" s="83">
        <f>VLOOKUP(A1942,'[2]Pop commune'!$A$4:$G$3833,6,FALSE)</f>
        <v>58.81978798586546</v>
      </c>
      <c r="F1942" s="83">
        <f t="shared" si="62"/>
        <v>286.99999999999869</v>
      </c>
      <c r="G1942" s="83">
        <f>VLOOKUP(A1942,'[2]Pop commune'!$A$4:$G$3833,4,FALSE)</f>
        <v>286.99999999999869</v>
      </c>
      <c r="H1942" s="64">
        <v>21</v>
      </c>
      <c r="I1942" s="122">
        <v>210008520</v>
      </c>
      <c r="J1942" s="65" t="s">
        <v>2732</v>
      </c>
      <c r="K1942" s="121"/>
      <c r="L1942" s="73" t="s">
        <v>2735</v>
      </c>
      <c r="M1942" s="65" t="s">
        <v>1533</v>
      </c>
      <c r="N1942" s="65" t="s">
        <v>662</v>
      </c>
      <c r="O1942" s="64">
        <v>210000253</v>
      </c>
      <c r="P1942" s="65" t="s">
        <v>1534</v>
      </c>
      <c r="Q1942" s="90">
        <v>1</v>
      </c>
      <c r="X1942" s="65" t="s">
        <v>671</v>
      </c>
      <c r="Y1942" s="65">
        <f>SUMPRODUCT(('[2]Prog 89'!$C$5:$C$10000=A1942)*'[2]Prog 89'!$E$5:$F$10000)</f>
        <v>0</v>
      </c>
      <c r="Z1942" s="65">
        <f>SUMPRODUCT(('[2]Prog 89'!$C$5:$C$10000=A1942)*'[2]Prog 89'!$G$5:$H$10000)</f>
        <v>0</v>
      </c>
    </row>
    <row r="1943" spans="1:26" ht="12.75" customHeight="1" x14ac:dyDescent="0.25">
      <c r="A1943" s="64">
        <v>21658</v>
      </c>
      <c r="B1943" s="81">
        <f>VLOOKUP(A1943,'[2]Pop commune'!$A$4:$G$3833,7,FALSE)</f>
        <v>15.27272727272728</v>
      </c>
      <c r="C1943" s="82">
        <f>VLOOKUP(A1943,'[2]Pop commune'!$A$4:$H$3833,5,FALSE)</f>
        <v>11.45454545454546</v>
      </c>
      <c r="D1943" s="83">
        <f t="shared" si="61"/>
        <v>3.8181818181818201</v>
      </c>
      <c r="E1943" s="83">
        <f>VLOOKUP(A1943,'[2]Pop commune'!$A$4:$G$3833,6,FALSE)</f>
        <v>3.8181818181818201</v>
      </c>
      <c r="F1943" s="83">
        <f t="shared" si="62"/>
        <v>42</v>
      </c>
      <c r="G1943" s="83">
        <f>VLOOKUP(A1943,'[2]Pop commune'!$A$4:$G$3833,4,FALSE)</f>
        <v>42</v>
      </c>
      <c r="H1943" s="64">
        <v>21</v>
      </c>
      <c r="I1943" s="122">
        <v>210008520</v>
      </c>
      <c r="J1943" s="65" t="s">
        <v>2749</v>
      </c>
      <c r="K1943" s="121"/>
      <c r="L1943" s="73" t="s">
        <v>2735</v>
      </c>
      <c r="M1943" s="65" t="s">
        <v>1533</v>
      </c>
      <c r="N1943" s="65" t="s">
        <v>662</v>
      </c>
      <c r="O1943" s="64">
        <v>210000253</v>
      </c>
      <c r="P1943" s="65" t="s">
        <v>1534</v>
      </c>
      <c r="Q1943" s="90">
        <v>1</v>
      </c>
      <c r="X1943" s="65" t="s">
        <v>671</v>
      </c>
      <c r="Y1943" s="65">
        <f>SUMPRODUCT(('[2]Prog 89'!$C$5:$C$10000=A1943)*'[2]Prog 89'!$E$5:$F$10000)</f>
        <v>0</v>
      </c>
      <c r="Z1943" s="65">
        <f>SUMPRODUCT(('[2]Prog 89'!$C$5:$C$10000=A1943)*'[2]Prog 89'!$G$5:$H$10000)</f>
        <v>0</v>
      </c>
    </row>
    <row r="1944" spans="1:26" ht="12.75" customHeight="1" x14ac:dyDescent="0.25">
      <c r="A1944" s="104">
        <v>21390</v>
      </c>
      <c r="B1944" s="81">
        <f>VLOOKUP(A1944,'[2]Pop commune'!$A$4:$G$3833,7,FALSE)</f>
        <v>1511.6743471582181</v>
      </c>
      <c r="C1944" s="82">
        <f>VLOOKUP(A1944,'[2]Pop commune'!$A$4:$H$3833,5,FALSE)</f>
        <v>843.70199692780329</v>
      </c>
      <c r="D1944" s="83">
        <f t="shared" si="61"/>
        <v>333.98617511520735</v>
      </c>
      <c r="E1944" s="83">
        <f>VLOOKUP(A1944,'[2]Pop commune'!$A$4:$G$3833,6,FALSE)</f>
        <v>667.97235023041469</v>
      </c>
      <c r="F1944" s="83">
        <f t="shared" si="62"/>
        <v>2600</v>
      </c>
      <c r="G1944" s="83">
        <f>VLOOKUP(A1944,'[2]Pop commune'!$A$4:$G$3833,4,FALSE)</f>
        <v>5200</v>
      </c>
      <c r="H1944" s="105">
        <v>21</v>
      </c>
      <c r="I1944" s="124">
        <v>210982765</v>
      </c>
      <c r="J1944" s="104" t="s">
        <v>2554</v>
      </c>
      <c r="K1944" s="121"/>
      <c r="L1944" s="104" t="s">
        <v>2553</v>
      </c>
      <c r="M1944" s="104" t="s">
        <v>1688</v>
      </c>
      <c r="N1944" s="104" t="s">
        <v>1478</v>
      </c>
      <c r="O1944" s="105">
        <v>210781266</v>
      </c>
      <c r="P1944" s="65" t="s">
        <v>1689</v>
      </c>
      <c r="Q1944" s="64">
        <v>2</v>
      </c>
      <c r="X1944" s="65" t="s">
        <v>671</v>
      </c>
      <c r="Y1944" s="65">
        <f>SUMPRODUCT(('[2]Prog 89'!$C$5:$C$10000=A1944)*'[2]Prog 89'!$E$5:$F$10000)</f>
        <v>0</v>
      </c>
      <c r="Z1944" s="65">
        <f>SUMPRODUCT(('[2]Prog 89'!$C$5:$C$10000=A1944)*'[2]Prog 89'!$G$5:$H$10000)</f>
        <v>0</v>
      </c>
    </row>
    <row r="1945" spans="1:26" ht="12.75" customHeight="1" x14ac:dyDescent="0.25">
      <c r="A1945" s="104">
        <v>71306</v>
      </c>
      <c r="B1945" s="81">
        <f>VLOOKUP(A1945,'[2]Pop commune'!$A$4:$G$3833,7,FALSE)</f>
        <v>6416.1062017662916</v>
      </c>
      <c r="C1945" s="82">
        <f>VLOOKUP(A1945,'[2]Pop commune'!$A$4:$H$3833,5,FALSE)</f>
        <v>3477.0916306010208</v>
      </c>
      <c r="D1945" s="83">
        <f t="shared" si="61"/>
        <v>1469.5072855826352</v>
      </c>
      <c r="E1945" s="83">
        <f>VLOOKUP(A1945,'[2]Pop commune'!$A$4:$G$3833,6,FALSE)</f>
        <v>2939.0145711652704</v>
      </c>
      <c r="F1945" s="83">
        <f t="shared" si="62"/>
        <v>9484.5</v>
      </c>
      <c r="G1945" s="83">
        <f>VLOOKUP(A1945,'[2]Pop commune'!$A$4:$G$3833,4,FALSE)</f>
        <v>18969</v>
      </c>
      <c r="H1945" s="64">
        <v>71</v>
      </c>
      <c r="I1945" s="125">
        <v>710977794</v>
      </c>
      <c r="J1945" s="65" t="s">
        <v>2750</v>
      </c>
      <c r="K1945" s="121"/>
      <c r="L1945" s="65" t="s">
        <v>2750</v>
      </c>
      <c r="M1945" s="65" t="s">
        <v>1418</v>
      </c>
      <c r="N1945" s="65" t="s">
        <v>662</v>
      </c>
      <c r="O1945" s="64">
        <v>710010729</v>
      </c>
      <c r="P1945" s="106" t="s">
        <v>1419</v>
      </c>
      <c r="Q1945" s="64">
        <v>2</v>
      </c>
      <c r="X1945" s="94" t="s">
        <v>671</v>
      </c>
      <c r="Y1945" s="65">
        <f>SUMPRODUCT(('[2]Prog 89'!$C$5:$C$10000=A1945)*'[2]Prog 89'!$E$5:$F$10000)</f>
        <v>0</v>
      </c>
      <c r="Z1945" s="65">
        <f>SUMPRODUCT(('[2]Prog 89'!$C$5:$C$10000=A1945)*'[2]Prog 89'!$G$5:$H$10000)</f>
        <v>0</v>
      </c>
    </row>
    <row r="1946" spans="1:26" ht="12.75" customHeight="1" x14ac:dyDescent="0.25">
      <c r="A1946" s="105">
        <v>71174</v>
      </c>
      <c r="B1946" s="81">
        <f>VLOOKUP(A1946,'[2]Pop commune'!$A$4:$G$3833,7,FALSE)</f>
        <v>54</v>
      </c>
      <c r="C1946" s="82">
        <f>VLOOKUP(A1946,'[2]Pop commune'!$A$4:$H$3833,5,FALSE)</f>
        <v>38</v>
      </c>
      <c r="D1946" s="83">
        <f t="shared" si="61"/>
        <v>16</v>
      </c>
      <c r="E1946" s="83">
        <f>VLOOKUP(A1946,'[2]Pop commune'!$A$4:$G$3833,6,FALSE)</f>
        <v>16</v>
      </c>
      <c r="F1946" s="83">
        <f t="shared" si="62"/>
        <v>192</v>
      </c>
      <c r="G1946" s="83">
        <f>VLOOKUP(A1946,'[2]Pop commune'!$A$4:$G$3833,4,FALSE)</f>
        <v>192</v>
      </c>
      <c r="H1946" s="64">
        <v>21</v>
      </c>
      <c r="I1946" s="122">
        <v>210008520</v>
      </c>
      <c r="J1946" s="65" t="s">
        <v>2751</v>
      </c>
      <c r="K1946" s="121"/>
      <c r="L1946" s="103" t="s">
        <v>2752</v>
      </c>
      <c r="M1946" s="65" t="s">
        <v>1533</v>
      </c>
      <c r="N1946" s="65" t="s">
        <v>662</v>
      </c>
      <c r="O1946" s="64">
        <v>210000253</v>
      </c>
      <c r="P1946" s="65" t="s">
        <v>1534</v>
      </c>
      <c r="Q1946" s="90">
        <v>1</v>
      </c>
      <c r="X1946" s="65" t="s">
        <v>671</v>
      </c>
      <c r="Y1946" s="65">
        <f>SUMPRODUCT(('[2]Prog 89'!$C$5:$C$10000=A1946)*'[2]Prog 89'!$E$5:$F$10000)</f>
        <v>0</v>
      </c>
      <c r="Z1946" s="65">
        <f>SUMPRODUCT(('[2]Prog 89'!$C$5:$C$10000=A1946)*'[2]Prog 89'!$G$5:$H$10000)</f>
        <v>0</v>
      </c>
    </row>
    <row r="1947" spans="1:26" ht="12.75" customHeight="1" x14ac:dyDescent="0.25">
      <c r="A1947" s="104">
        <v>71306</v>
      </c>
      <c r="B1947" s="81">
        <f>VLOOKUP(A1947,'[2]Pop commune'!$A$4:$G$3833,7,FALSE)</f>
        <v>6416.1062017662916</v>
      </c>
      <c r="C1947" s="82">
        <f>VLOOKUP(A1947,'[2]Pop commune'!$A$4:$H$3833,5,FALSE)</f>
        <v>3477.0916306010208</v>
      </c>
      <c r="D1947" s="83">
        <f t="shared" si="61"/>
        <v>1469.5072855826352</v>
      </c>
      <c r="E1947" s="83">
        <f>VLOOKUP(A1947,'[2]Pop commune'!$A$4:$G$3833,6,FALSE)</f>
        <v>2939.0145711652704</v>
      </c>
      <c r="F1947" s="83">
        <f t="shared" si="62"/>
        <v>9484.5</v>
      </c>
      <c r="G1947" s="83">
        <f>VLOOKUP(A1947,'[2]Pop commune'!$A$4:$G$3833,4,FALSE)</f>
        <v>18969</v>
      </c>
      <c r="H1947" s="64">
        <v>71</v>
      </c>
      <c r="I1947" s="125">
        <v>710970724</v>
      </c>
      <c r="J1947" s="65" t="s">
        <v>2750</v>
      </c>
      <c r="K1947" s="121"/>
      <c r="L1947" s="65" t="s">
        <v>2750</v>
      </c>
      <c r="M1947" s="65" t="s">
        <v>1514</v>
      </c>
      <c r="N1947" s="65" t="s">
        <v>662</v>
      </c>
      <c r="O1947" s="64">
        <v>710785544</v>
      </c>
      <c r="P1947" s="65" t="s">
        <v>1515</v>
      </c>
      <c r="Q1947" s="64">
        <v>2</v>
      </c>
      <c r="X1947" s="65" t="s">
        <v>671</v>
      </c>
      <c r="Y1947" s="65">
        <f>SUMPRODUCT(('[2]Prog 89'!$C$5:$C$10000=A1947)*'[2]Prog 89'!$E$5:$F$10000)</f>
        <v>0</v>
      </c>
      <c r="Z1947" s="65">
        <f>SUMPRODUCT(('[2]Prog 89'!$C$5:$C$10000=A1947)*'[2]Prog 89'!$G$5:$H$10000)</f>
        <v>0</v>
      </c>
    </row>
    <row r="1948" spans="1:26" ht="12.75" customHeight="1" x14ac:dyDescent="0.25">
      <c r="A1948" s="64">
        <v>71343</v>
      </c>
      <c r="B1948" s="81">
        <f>VLOOKUP(A1948,'[2]Pop commune'!$A$4:$G$3833,7,FALSE)</f>
        <v>79.653284671533001</v>
      </c>
      <c r="C1948" s="82">
        <f>VLOOKUP(A1948,'[2]Pop commune'!$A$4:$H$3833,5,FALSE)</f>
        <v>48.854014598540239</v>
      </c>
      <c r="D1948" s="83">
        <f t="shared" si="61"/>
        <v>30.799270072992758</v>
      </c>
      <c r="E1948" s="83">
        <f>VLOOKUP(A1948,'[2]Pop commune'!$A$4:$G$3833,6,FALSE)</f>
        <v>30.799270072992758</v>
      </c>
      <c r="F1948" s="83">
        <f t="shared" si="62"/>
        <v>291.00000000000057</v>
      </c>
      <c r="G1948" s="83">
        <f>VLOOKUP(A1948,'[2]Pop commune'!$A$4:$G$3833,4,FALSE)</f>
        <v>291.00000000000057</v>
      </c>
      <c r="H1948" s="64">
        <v>21</v>
      </c>
      <c r="I1948" s="122">
        <v>210008520</v>
      </c>
      <c r="J1948" s="65" t="s">
        <v>2753</v>
      </c>
      <c r="K1948" s="121"/>
      <c r="L1948" s="103" t="s">
        <v>2752</v>
      </c>
      <c r="M1948" s="65" t="s">
        <v>1533</v>
      </c>
      <c r="N1948" s="65" t="s">
        <v>662</v>
      </c>
      <c r="O1948" s="64">
        <v>210000253</v>
      </c>
      <c r="P1948" s="65" t="s">
        <v>1534</v>
      </c>
      <c r="Q1948" s="90">
        <v>1</v>
      </c>
      <c r="X1948" s="65" t="s">
        <v>671</v>
      </c>
      <c r="Y1948" s="65">
        <f>SUMPRODUCT(('[2]Prog 89'!$C$5:$C$10000=A1948)*'[2]Prog 89'!$E$5:$F$10000)</f>
        <v>0</v>
      </c>
      <c r="Z1948" s="65">
        <f>SUMPRODUCT(('[2]Prog 89'!$C$5:$C$10000=A1948)*'[2]Prog 89'!$G$5:$H$10000)</f>
        <v>0</v>
      </c>
    </row>
    <row r="1949" spans="1:26" ht="12.75" customHeight="1" x14ac:dyDescent="0.25">
      <c r="A1949" s="104">
        <v>21485</v>
      </c>
      <c r="B1949" s="81">
        <f>VLOOKUP(A1949,'[2]Pop commune'!$A$4:$G$3833,7,FALSE)</f>
        <v>569.64784990795954</v>
      </c>
      <c r="C1949" s="82">
        <f>VLOOKUP(A1949,'[2]Pop commune'!$A$4:$H$3833,5,FALSE)</f>
        <v>375.17158309222691</v>
      </c>
      <c r="D1949" s="83">
        <f t="shared" si="61"/>
        <v>97.238133407866314</v>
      </c>
      <c r="E1949" s="83">
        <f>VLOOKUP(A1949,'[2]Pop commune'!$A$4:$G$3833,6,FALSE)</f>
        <v>194.47626681573263</v>
      </c>
      <c r="F1949" s="83">
        <f t="shared" si="62"/>
        <v>1355.5000000000025</v>
      </c>
      <c r="G1949" s="83">
        <f>VLOOKUP(A1949,'[2]Pop commune'!$A$4:$G$3833,4,FALSE)</f>
        <v>2711.000000000005</v>
      </c>
      <c r="H1949" s="105">
        <v>21</v>
      </c>
      <c r="I1949" s="124">
        <v>210983383</v>
      </c>
      <c r="J1949" s="104" t="s">
        <v>2754</v>
      </c>
      <c r="K1949" s="121"/>
      <c r="L1949" s="104" t="s">
        <v>1695</v>
      </c>
      <c r="M1949" s="104" t="s">
        <v>99</v>
      </c>
      <c r="N1949" s="104" t="s">
        <v>662</v>
      </c>
      <c r="O1949" s="105">
        <v>210000766</v>
      </c>
      <c r="P1949" s="104" t="s">
        <v>1680</v>
      </c>
      <c r="Q1949" s="105">
        <v>2</v>
      </c>
      <c r="X1949" s="65" t="s">
        <v>671</v>
      </c>
      <c r="Y1949" s="65">
        <f>SUMPRODUCT(('[2]Prog 89'!$C$5:$C$10000=A1949)*'[2]Prog 89'!$E$5:$F$10000)</f>
        <v>0</v>
      </c>
      <c r="Z1949" s="65">
        <f>SUMPRODUCT(('[2]Prog 89'!$C$5:$C$10000=A1949)*'[2]Prog 89'!$G$5:$H$10000)</f>
        <v>0</v>
      </c>
    </row>
    <row r="1950" spans="1:26" ht="12.75" customHeight="1" x14ac:dyDescent="0.25">
      <c r="A1950" s="105">
        <v>71480</v>
      </c>
      <c r="B1950" s="81">
        <f>VLOOKUP(A1950,'[2]Pop commune'!$A$4:$G$3833,7,FALSE)</f>
        <v>204.80274442538598</v>
      </c>
      <c r="C1950" s="82">
        <f>VLOOKUP(A1950,'[2]Pop commune'!$A$4:$H$3833,5,FALSE)</f>
        <v>119.80960548885081</v>
      </c>
      <c r="D1950" s="83">
        <f t="shared" si="61"/>
        <v>84.993138936535189</v>
      </c>
      <c r="E1950" s="83">
        <f>VLOOKUP(A1950,'[2]Pop commune'!$A$4:$G$3833,6,FALSE)</f>
        <v>84.993138936535189</v>
      </c>
      <c r="F1950" s="83">
        <f t="shared" si="62"/>
        <v>597</v>
      </c>
      <c r="G1950" s="83">
        <f>VLOOKUP(A1950,'[2]Pop commune'!$A$4:$G$3833,4,FALSE)</f>
        <v>597</v>
      </c>
      <c r="H1950" s="64">
        <v>21</v>
      </c>
      <c r="I1950" s="122">
        <v>210008520</v>
      </c>
      <c r="J1950" s="65" t="s">
        <v>2755</v>
      </c>
      <c r="K1950" s="121"/>
      <c r="L1950" s="103" t="s">
        <v>2752</v>
      </c>
      <c r="M1950" s="65" t="s">
        <v>1533</v>
      </c>
      <c r="N1950" s="65" t="s">
        <v>662</v>
      </c>
      <c r="O1950" s="64">
        <v>210000253</v>
      </c>
      <c r="P1950" s="65" t="s">
        <v>1534</v>
      </c>
      <c r="Q1950" s="90">
        <v>1</v>
      </c>
      <c r="X1950" s="65" t="s">
        <v>671</v>
      </c>
      <c r="Y1950" s="65">
        <f>SUMPRODUCT(('[2]Prog 89'!$C$5:$C$10000=A1950)*'[2]Prog 89'!$E$5:$F$10000)</f>
        <v>0</v>
      </c>
      <c r="Z1950" s="65">
        <f>SUMPRODUCT(('[2]Prog 89'!$C$5:$C$10000=A1950)*'[2]Prog 89'!$G$5:$H$10000)</f>
        <v>0</v>
      </c>
    </row>
    <row r="1951" spans="1:26" ht="12.75" customHeight="1" x14ac:dyDescent="0.25">
      <c r="A1951" s="64">
        <v>89029</v>
      </c>
      <c r="B1951" s="81">
        <f>VLOOKUP(A1951,'[2]Pop commune'!$A$4:$G$3833,7,FALSE)</f>
        <v>160</v>
      </c>
      <c r="C1951" s="82">
        <f>VLOOKUP(A1951,'[2]Pop commune'!$A$4:$H$3833,5,FALSE)</f>
        <v>104</v>
      </c>
      <c r="D1951" s="83">
        <f t="shared" si="61"/>
        <v>56</v>
      </c>
      <c r="E1951" s="83">
        <f>VLOOKUP(A1951,'[2]Pop commune'!$A$4:$G$3833,6,FALSE)</f>
        <v>56</v>
      </c>
      <c r="F1951" s="83">
        <f t="shared" si="62"/>
        <v>863</v>
      </c>
      <c r="G1951" s="83">
        <f>VLOOKUP(A1951,'[2]Pop commune'!$A$4:$G$3833,4,FALSE)</f>
        <v>863</v>
      </c>
      <c r="H1951" s="64">
        <v>89</v>
      </c>
      <c r="I1951" s="122">
        <v>890972417</v>
      </c>
      <c r="J1951" s="65" t="s">
        <v>2756</v>
      </c>
      <c r="K1951" s="121" t="s">
        <v>4862</v>
      </c>
      <c r="L1951" s="103" t="s">
        <v>2054</v>
      </c>
      <c r="M1951" s="101" t="s">
        <v>226</v>
      </c>
      <c r="N1951" s="65" t="s">
        <v>662</v>
      </c>
      <c r="O1951" s="64">
        <v>890000698</v>
      </c>
      <c r="P1951" s="94" t="s">
        <v>2757</v>
      </c>
      <c r="Q1951" s="90">
        <v>1</v>
      </c>
      <c r="R1951" s="65">
        <v>40</v>
      </c>
      <c r="S1951" s="65">
        <v>40</v>
      </c>
      <c r="T1951" s="65">
        <v>2</v>
      </c>
      <c r="U1951" s="65">
        <v>2</v>
      </c>
      <c r="X1951" s="65" t="s">
        <v>671</v>
      </c>
      <c r="Y1951" s="65">
        <f>SUMPRODUCT(('[2]Prog 89'!$C$5:$C$10000=A1951)*'[2]Prog 89'!$E$5:$F$10000)</f>
        <v>1</v>
      </c>
      <c r="Z1951" s="65">
        <f>SUMPRODUCT(('[2]Prog 89'!$C$5:$C$10000=A1951)*'[2]Prog 89'!$G$5:$H$10000)</f>
        <v>5</v>
      </c>
    </row>
    <row r="1952" spans="1:26" ht="12.75" customHeight="1" x14ac:dyDescent="0.25">
      <c r="A1952" s="64">
        <v>89050</v>
      </c>
      <c r="B1952" s="81">
        <f>VLOOKUP(A1952,'[2]Pop commune'!$A$4:$G$3833,7,FALSE)</f>
        <v>233.96328491840433</v>
      </c>
      <c r="C1952" s="82">
        <f>VLOOKUP(A1952,'[2]Pop commune'!$A$4:$H$3833,5,FALSE)</f>
        <v>157.66169402756978</v>
      </c>
      <c r="D1952" s="83">
        <f t="shared" si="61"/>
        <v>76.301590890834547</v>
      </c>
      <c r="E1952" s="83">
        <f>VLOOKUP(A1952,'[2]Pop commune'!$A$4:$G$3833,6,FALSE)</f>
        <v>76.301590890834547</v>
      </c>
      <c r="F1952" s="83">
        <f t="shared" si="62"/>
        <v>938.0000000000008</v>
      </c>
      <c r="G1952" s="83">
        <f>VLOOKUP(A1952,'[2]Pop commune'!$A$4:$G$3833,4,FALSE)</f>
        <v>938.0000000000008</v>
      </c>
      <c r="H1952" s="64">
        <v>89</v>
      </c>
      <c r="I1952" s="122">
        <v>890972417</v>
      </c>
      <c r="J1952" s="65" t="s">
        <v>2758</v>
      </c>
      <c r="K1952" s="121"/>
      <c r="L1952" s="103" t="s">
        <v>2054</v>
      </c>
      <c r="M1952" s="101" t="s">
        <v>226</v>
      </c>
      <c r="N1952" s="65" t="s">
        <v>662</v>
      </c>
      <c r="O1952" s="64">
        <v>890000698</v>
      </c>
      <c r="P1952" s="94" t="s">
        <v>2757</v>
      </c>
      <c r="Q1952" s="90">
        <v>1</v>
      </c>
      <c r="X1952" s="65" t="s">
        <v>671</v>
      </c>
      <c r="Y1952" s="65">
        <f>SUMPRODUCT(('[2]Prog 89'!$C$5:$C$10000=A1952)*'[2]Prog 89'!$E$5:$F$10000)</f>
        <v>0</v>
      </c>
      <c r="Z1952" s="65">
        <f>SUMPRODUCT(('[2]Prog 89'!$C$5:$C$10000=A1952)*'[2]Prog 89'!$G$5:$H$10000)</f>
        <v>6</v>
      </c>
    </row>
    <row r="1953" spans="1:26" ht="12.75" customHeight="1" x14ac:dyDescent="0.25">
      <c r="A1953" s="64">
        <v>89055</v>
      </c>
      <c r="B1953" s="81">
        <f>VLOOKUP(A1953,'[2]Pop commune'!$A$4:$G$3833,7,FALSE)</f>
        <v>839.92995645335668</v>
      </c>
      <c r="C1953" s="82">
        <f>VLOOKUP(A1953,'[2]Pop commune'!$A$4:$H$3833,5,FALSE)</f>
        <v>418.53774251878696</v>
      </c>
      <c r="D1953" s="83">
        <f t="shared" si="61"/>
        <v>421.39221393456967</v>
      </c>
      <c r="E1953" s="83">
        <f>VLOOKUP(A1953,'[2]Pop commune'!$A$4:$G$3833,6,FALSE)</f>
        <v>421.39221393456967</v>
      </c>
      <c r="F1953" s="83">
        <f t="shared" si="62"/>
        <v>3134</v>
      </c>
      <c r="G1953" s="83">
        <f>VLOOKUP(A1953,'[2]Pop commune'!$A$4:$G$3833,4,FALSE)</f>
        <v>3134</v>
      </c>
      <c r="H1953" s="64">
        <v>89</v>
      </c>
      <c r="I1953" s="122">
        <v>890972417</v>
      </c>
      <c r="J1953" s="65" t="s">
        <v>2759</v>
      </c>
      <c r="K1953" s="121"/>
      <c r="L1953" s="103" t="s">
        <v>2760</v>
      </c>
      <c r="M1953" s="101" t="s">
        <v>226</v>
      </c>
      <c r="N1953" s="65" t="s">
        <v>662</v>
      </c>
      <c r="O1953" s="64">
        <v>890000698</v>
      </c>
      <c r="P1953" s="94" t="s">
        <v>2757</v>
      </c>
      <c r="Q1953" s="90">
        <v>1</v>
      </c>
      <c r="X1953" s="65" t="s">
        <v>671</v>
      </c>
      <c r="Y1953" s="65">
        <f>SUMPRODUCT(('[2]Prog 89'!$C$5:$C$10000=A1953)*'[2]Prog 89'!$E$5:$F$10000)</f>
        <v>3</v>
      </c>
      <c r="Z1953" s="65">
        <f>SUMPRODUCT(('[2]Prog 89'!$C$5:$C$10000=A1953)*'[2]Prog 89'!$G$5:$H$10000)</f>
        <v>37</v>
      </c>
    </row>
    <row r="1954" spans="1:26" ht="12.75" customHeight="1" x14ac:dyDescent="0.25">
      <c r="A1954" s="64">
        <v>89059</v>
      </c>
      <c r="B1954" s="81">
        <f>VLOOKUP(A1954,'[2]Pop commune'!$A$4:$G$3833,7,FALSE)</f>
        <v>250.00995546809395</v>
      </c>
      <c r="C1954" s="82">
        <f>VLOOKUP(A1954,'[2]Pop commune'!$A$4:$H$3833,5,FALSE)</f>
        <v>155.62485629973813</v>
      </c>
      <c r="D1954" s="83">
        <f t="shared" si="61"/>
        <v>94.385099168355836</v>
      </c>
      <c r="E1954" s="83">
        <f>VLOOKUP(A1954,'[2]Pop commune'!$A$4:$G$3833,6,FALSE)</f>
        <v>94.385099168355836</v>
      </c>
      <c r="F1954" s="83">
        <f t="shared" si="62"/>
        <v>748</v>
      </c>
      <c r="G1954" s="83">
        <f>VLOOKUP(A1954,'[2]Pop commune'!$A$4:$G$3833,4,FALSE)</f>
        <v>748</v>
      </c>
      <c r="H1954" s="64">
        <v>89</v>
      </c>
      <c r="I1954" s="122">
        <v>890972417</v>
      </c>
      <c r="J1954" s="65" t="s">
        <v>2761</v>
      </c>
      <c r="K1954" s="121"/>
      <c r="L1954" s="103" t="s">
        <v>2760</v>
      </c>
      <c r="M1954" s="101" t="s">
        <v>226</v>
      </c>
      <c r="N1954" s="65" t="s">
        <v>662</v>
      </c>
      <c r="O1954" s="64">
        <v>890000698</v>
      </c>
      <c r="P1954" s="94" t="s">
        <v>2757</v>
      </c>
      <c r="Q1954" s="90">
        <v>1</v>
      </c>
      <c r="X1954" s="65" t="s">
        <v>671</v>
      </c>
      <c r="Y1954" s="65">
        <f>SUMPRODUCT(('[2]Prog 89'!$C$5:$C$10000=A1954)*'[2]Prog 89'!$E$5:$F$10000)</f>
        <v>4</v>
      </c>
      <c r="Z1954" s="65">
        <f>SUMPRODUCT(('[2]Prog 89'!$C$5:$C$10000=A1954)*'[2]Prog 89'!$G$5:$H$10000)</f>
        <v>11</v>
      </c>
    </row>
    <row r="1955" spans="1:26" ht="12.75" customHeight="1" x14ac:dyDescent="0.25">
      <c r="A1955" s="64">
        <v>89085</v>
      </c>
      <c r="B1955" s="81">
        <f>VLOOKUP(A1955,'[2]Pop commune'!$A$4:$G$3833,7,FALSE)</f>
        <v>343.11979166666742</v>
      </c>
      <c r="C1955" s="82">
        <f>VLOOKUP(A1955,'[2]Pop commune'!$A$4:$H$3833,5,FALSE)</f>
        <v>230.77083333333383</v>
      </c>
      <c r="D1955" s="83">
        <f t="shared" si="61"/>
        <v>112.34895833333357</v>
      </c>
      <c r="E1955" s="83">
        <f>VLOOKUP(A1955,'[2]Pop commune'!$A$4:$G$3833,6,FALSE)</f>
        <v>112.34895833333357</v>
      </c>
      <c r="F1955" s="83">
        <f t="shared" si="62"/>
        <v>1166</v>
      </c>
      <c r="G1955" s="83">
        <f>VLOOKUP(A1955,'[2]Pop commune'!$A$4:$G$3833,4,FALSE)</f>
        <v>1166</v>
      </c>
      <c r="H1955" s="64">
        <v>89</v>
      </c>
      <c r="I1955" s="122">
        <v>890972417</v>
      </c>
      <c r="J1955" s="65" t="s">
        <v>1666</v>
      </c>
      <c r="K1955" s="121"/>
      <c r="L1955" s="103" t="s">
        <v>2054</v>
      </c>
      <c r="M1955" s="101" t="s">
        <v>226</v>
      </c>
      <c r="N1955" s="65" t="s">
        <v>662</v>
      </c>
      <c r="O1955" s="64">
        <v>890000698</v>
      </c>
      <c r="P1955" s="94" t="s">
        <v>2757</v>
      </c>
      <c r="Q1955" s="90">
        <v>1</v>
      </c>
      <c r="X1955" s="65" t="s">
        <v>671</v>
      </c>
      <c r="Y1955" s="65">
        <f>SUMPRODUCT(('[2]Prog 89'!$C$5:$C$10000=A1955)*'[2]Prog 89'!$E$5:$F$10000)</f>
        <v>0</v>
      </c>
      <c r="Z1955" s="65">
        <f>SUMPRODUCT(('[2]Prog 89'!$C$5:$C$10000=A1955)*'[2]Prog 89'!$G$5:$H$10000)</f>
        <v>19</v>
      </c>
    </row>
    <row r="1956" spans="1:26" ht="12.75" customHeight="1" x14ac:dyDescent="0.25">
      <c r="A1956" s="64">
        <v>89099</v>
      </c>
      <c r="B1956" s="81">
        <f>VLOOKUP(A1956,'[2]Pop commune'!$A$4:$G$3833,7,FALSE)</f>
        <v>634.3018108651911</v>
      </c>
      <c r="C1956" s="82">
        <f>VLOOKUP(A1956,'[2]Pop commune'!$A$4:$H$3833,5,FALSE)</f>
        <v>419.26760563380282</v>
      </c>
      <c r="D1956" s="83">
        <f t="shared" si="61"/>
        <v>215.03420523138831</v>
      </c>
      <c r="E1956" s="83">
        <f>VLOOKUP(A1956,'[2]Pop commune'!$A$4:$G$3833,6,FALSE)</f>
        <v>215.03420523138831</v>
      </c>
      <c r="F1956" s="83">
        <f t="shared" si="62"/>
        <v>2440</v>
      </c>
      <c r="G1956" s="83">
        <f>VLOOKUP(A1956,'[2]Pop commune'!$A$4:$G$3833,4,FALSE)</f>
        <v>2440</v>
      </c>
      <c r="H1956" s="64">
        <v>89</v>
      </c>
      <c r="I1956" s="122">
        <v>890972417</v>
      </c>
      <c r="J1956" s="65" t="s">
        <v>2762</v>
      </c>
      <c r="K1956" s="121"/>
      <c r="L1956" s="103" t="s">
        <v>2763</v>
      </c>
      <c r="M1956" s="101" t="s">
        <v>226</v>
      </c>
      <c r="N1956" s="65" t="s">
        <v>662</v>
      </c>
      <c r="O1956" s="64">
        <v>890000698</v>
      </c>
      <c r="P1956" s="94" t="s">
        <v>2757</v>
      </c>
      <c r="Q1956" s="90">
        <v>1</v>
      </c>
      <c r="X1956" s="65" t="s">
        <v>671</v>
      </c>
      <c r="Y1956" s="65">
        <f>SUMPRODUCT(('[2]Prog 89'!$C$5:$C$10000=A1956)*'[2]Prog 89'!$E$5:$F$10000)</f>
        <v>6</v>
      </c>
      <c r="Z1956" s="65">
        <f>SUMPRODUCT(('[2]Prog 89'!$C$5:$C$10000=A1956)*'[2]Prog 89'!$G$5:$H$10000)</f>
        <v>23</v>
      </c>
    </row>
    <row r="1957" spans="1:26" ht="12.75" customHeight="1" x14ac:dyDescent="0.25">
      <c r="A1957" s="64">
        <v>89105</v>
      </c>
      <c r="B1957" s="81">
        <f>VLOOKUP(A1957,'[2]Pop commune'!$A$4:$G$3833,7,FALSE)</f>
        <v>86.696773583337603</v>
      </c>
      <c r="C1957" s="82">
        <f>VLOOKUP(A1957,'[2]Pop commune'!$A$4:$H$3833,5,FALSE)</f>
        <v>55.172140658009269</v>
      </c>
      <c r="D1957" s="83">
        <f t="shared" si="61"/>
        <v>31.524632925328333</v>
      </c>
      <c r="E1957" s="83">
        <f>VLOOKUP(A1957,'[2]Pop commune'!$A$4:$G$3833,6,FALSE)</f>
        <v>31.524632925328333</v>
      </c>
      <c r="F1957" s="83">
        <f t="shared" si="62"/>
        <v>454</v>
      </c>
      <c r="G1957" s="83">
        <f>VLOOKUP(A1957,'[2]Pop commune'!$A$4:$G$3833,4,FALSE)</f>
        <v>454</v>
      </c>
      <c r="H1957" s="64">
        <v>89</v>
      </c>
      <c r="I1957" s="122">
        <v>890972417</v>
      </c>
      <c r="J1957" s="65" t="s">
        <v>2764</v>
      </c>
      <c r="K1957" s="121"/>
      <c r="L1957" s="103" t="s">
        <v>2054</v>
      </c>
      <c r="M1957" s="101" t="s">
        <v>226</v>
      </c>
      <c r="N1957" s="65" t="s">
        <v>662</v>
      </c>
      <c r="O1957" s="64">
        <v>890000698</v>
      </c>
      <c r="P1957" s="94" t="s">
        <v>2757</v>
      </c>
      <c r="Q1957" s="90">
        <v>1</v>
      </c>
      <c r="X1957" s="65" t="s">
        <v>671</v>
      </c>
      <c r="Y1957" s="65">
        <f>SUMPRODUCT(('[2]Prog 89'!$C$5:$C$10000=A1957)*'[2]Prog 89'!$E$5:$F$10000)</f>
        <v>1</v>
      </c>
      <c r="Z1957" s="65">
        <f>SUMPRODUCT(('[2]Prog 89'!$C$5:$C$10000=A1957)*'[2]Prog 89'!$G$5:$H$10000)</f>
        <v>3</v>
      </c>
    </row>
    <row r="1958" spans="1:26" ht="12.75" customHeight="1" x14ac:dyDescent="0.25">
      <c r="A1958" s="64">
        <v>89152</v>
      </c>
      <c r="B1958" s="81">
        <f>VLOOKUP(A1958,'[2]Pop commune'!$A$4:$G$3833,7,FALSE)</f>
        <v>158.53598215077855</v>
      </c>
      <c r="C1958" s="82">
        <f>VLOOKUP(A1958,'[2]Pop commune'!$A$4:$H$3833,5,FALSE)</f>
        <v>100.88653409594998</v>
      </c>
      <c r="D1958" s="83">
        <f t="shared" si="61"/>
        <v>57.649448054828561</v>
      </c>
      <c r="E1958" s="83">
        <f>VLOOKUP(A1958,'[2]Pop commune'!$A$4:$G$3833,6,FALSE)</f>
        <v>57.649448054828561</v>
      </c>
      <c r="F1958" s="83">
        <f t="shared" si="62"/>
        <v>707.99999999999693</v>
      </c>
      <c r="G1958" s="83">
        <f>VLOOKUP(A1958,'[2]Pop commune'!$A$4:$G$3833,4,FALSE)</f>
        <v>707.99999999999693</v>
      </c>
      <c r="H1958" s="64">
        <v>89</v>
      </c>
      <c r="I1958" s="122">
        <v>890972417</v>
      </c>
      <c r="J1958" s="65" t="s">
        <v>2765</v>
      </c>
      <c r="K1958" s="121"/>
      <c r="L1958" s="103" t="s">
        <v>2054</v>
      </c>
      <c r="M1958" s="101" t="s">
        <v>226</v>
      </c>
      <c r="N1958" s="65" t="s">
        <v>662</v>
      </c>
      <c r="O1958" s="64">
        <v>890000698</v>
      </c>
      <c r="P1958" s="94" t="s">
        <v>2757</v>
      </c>
      <c r="Q1958" s="90">
        <v>1</v>
      </c>
      <c r="X1958" s="65" t="s">
        <v>671</v>
      </c>
      <c r="Y1958" s="65">
        <f>SUMPRODUCT(('[2]Prog 89'!$C$5:$C$10000=A1958)*'[2]Prog 89'!$E$5:$F$10000)</f>
        <v>0</v>
      </c>
      <c r="Z1958" s="65">
        <f>SUMPRODUCT(('[2]Prog 89'!$C$5:$C$10000=A1958)*'[2]Prog 89'!$G$5:$H$10000)</f>
        <v>5</v>
      </c>
    </row>
    <row r="1959" spans="1:26" ht="12.75" customHeight="1" x14ac:dyDescent="0.25">
      <c r="A1959" s="64">
        <v>89156</v>
      </c>
      <c r="B1959" s="81">
        <f>VLOOKUP(A1959,'[2]Pop commune'!$A$4:$G$3833,7,FALSE)</f>
        <v>82</v>
      </c>
      <c r="C1959" s="82">
        <f>VLOOKUP(A1959,'[2]Pop commune'!$A$4:$H$3833,5,FALSE)</f>
        <v>57</v>
      </c>
      <c r="D1959" s="83">
        <f t="shared" si="61"/>
        <v>25</v>
      </c>
      <c r="E1959" s="83">
        <f>VLOOKUP(A1959,'[2]Pop commune'!$A$4:$G$3833,6,FALSE)</f>
        <v>25</v>
      </c>
      <c r="F1959" s="83">
        <f t="shared" si="62"/>
        <v>393</v>
      </c>
      <c r="G1959" s="83">
        <f>VLOOKUP(A1959,'[2]Pop commune'!$A$4:$G$3833,4,FALSE)</f>
        <v>393</v>
      </c>
      <c r="H1959" s="64">
        <v>89</v>
      </c>
      <c r="I1959" s="122">
        <v>890972417</v>
      </c>
      <c r="J1959" s="65" t="s">
        <v>2766</v>
      </c>
      <c r="K1959" s="121"/>
      <c r="L1959" s="103" t="s">
        <v>2760</v>
      </c>
      <c r="M1959" s="101" t="s">
        <v>226</v>
      </c>
      <c r="N1959" s="65" t="s">
        <v>662</v>
      </c>
      <c r="O1959" s="64">
        <v>890000698</v>
      </c>
      <c r="P1959" s="94" t="s">
        <v>2757</v>
      </c>
      <c r="Q1959" s="90">
        <v>1</v>
      </c>
      <c r="X1959" s="65" t="s">
        <v>671</v>
      </c>
      <c r="Y1959" s="65">
        <f>SUMPRODUCT(('[2]Prog 89'!$C$5:$C$10000=A1959)*'[2]Prog 89'!$E$5:$F$10000)</f>
        <v>0</v>
      </c>
      <c r="Z1959" s="65">
        <f>SUMPRODUCT(('[2]Prog 89'!$C$5:$C$10000=A1959)*'[2]Prog 89'!$G$5:$H$10000)</f>
        <v>4</v>
      </c>
    </row>
    <row r="1960" spans="1:26" ht="12.75" customHeight="1" x14ac:dyDescent="0.25">
      <c r="A1960" s="64">
        <v>89218</v>
      </c>
      <c r="B1960" s="81">
        <f>VLOOKUP(A1960,'[2]Pop commune'!$A$4:$G$3833,7,FALSE)</f>
        <v>363.70172684458419</v>
      </c>
      <c r="C1960" s="82">
        <f>VLOOKUP(A1960,'[2]Pop commune'!$A$4:$H$3833,5,FALSE)</f>
        <v>244.45525902668771</v>
      </c>
      <c r="D1960" s="83">
        <f t="shared" si="61"/>
        <v>119.24646781789644</v>
      </c>
      <c r="E1960" s="83">
        <f>VLOOKUP(A1960,'[2]Pop commune'!$A$4:$G$3833,6,FALSE)</f>
        <v>119.24646781789644</v>
      </c>
      <c r="F1960" s="83">
        <f t="shared" si="62"/>
        <v>1266</v>
      </c>
      <c r="G1960" s="83">
        <f>VLOOKUP(A1960,'[2]Pop commune'!$A$4:$G$3833,4,FALSE)</f>
        <v>1266</v>
      </c>
      <c r="H1960" s="64">
        <v>89</v>
      </c>
      <c r="I1960" s="122">
        <v>890972417</v>
      </c>
      <c r="J1960" s="65" t="s">
        <v>2767</v>
      </c>
      <c r="K1960" s="121"/>
      <c r="L1960" s="103" t="s">
        <v>2054</v>
      </c>
      <c r="M1960" s="101" t="s">
        <v>226</v>
      </c>
      <c r="N1960" s="65" t="s">
        <v>662</v>
      </c>
      <c r="O1960" s="64">
        <v>890000698</v>
      </c>
      <c r="P1960" s="94" t="s">
        <v>2757</v>
      </c>
      <c r="Q1960" s="90">
        <v>1</v>
      </c>
      <c r="X1960" s="65" t="s">
        <v>671</v>
      </c>
      <c r="Y1960" s="65">
        <f>SUMPRODUCT(('[2]Prog 89'!$C$5:$C$10000=A1960)*'[2]Prog 89'!$E$5:$F$10000)</f>
        <v>1</v>
      </c>
      <c r="Z1960" s="65">
        <f>SUMPRODUCT(('[2]Prog 89'!$C$5:$C$10000=A1960)*'[2]Prog 89'!$G$5:$H$10000)</f>
        <v>18</v>
      </c>
    </row>
    <row r="1961" spans="1:26" ht="12.75" customHeight="1" x14ac:dyDescent="0.25">
      <c r="A1961" s="64">
        <v>89257</v>
      </c>
      <c r="B1961" s="81">
        <f>VLOOKUP(A1961,'[2]Pop commune'!$A$4:$G$3833,7,FALSE)</f>
        <v>1947.7430332707311</v>
      </c>
      <c r="C1961" s="82">
        <f>VLOOKUP(A1961,'[2]Pop commune'!$A$4:$H$3833,5,FALSE)</f>
        <v>1075.1336795148336</v>
      </c>
      <c r="D1961" s="83">
        <f t="shared" si="61"/>
        <v>872.60935375589747</v>
      </c>
      <c r="E1961" s="83">
        <f>VLOOKUP(A1961,'[2]Pop commune'!$A$4:$G$3833,6,FALSE)</f>
        <v>872.60935375589747</v>
      </c>
      <c r="F1961" s="83">
        <f t="shared" si="62"/>
        <v>6938</v>
      </c>
      <c r="G1961" s="83">
        <f>VLOOKUP(A1961,'[2]Pop commune'!$A$4:$G$3833,4,FALSE)</f>
        <v>6938</v>
      </c>
      <c r="H1961" s="64">
        <v>89</v>
      </c>
      <c r="I1961" s="122">
        <v>890972417</v>
      </c>
      <c r="J1961" s="65" t="s">
        <v>2768</v>
      </c>
      <c r="K1961" s="121"/>
      <c r="L1961" s="103" t="s">
        <v>2054</v>
      </c>
      <c r="M1961" s="101" t="s">
        <v>226</v>
      </c>
      <c r="N1961" s="65" t="s">
        <v>662</v>
      </c>
      <c r="O1961" s="64">
        <v>890000698</v>
      </c>
      <c r="P1961" s="94" t="s">
        <v>2757</v>
      </c>
      <c r="Q1961" s="90">
        <v>1</v>
      </c>
      <c r="X1961" s="65" t="s">
        <v>671</v>
      </c>
      <c r="Y1961" s="65">
        <f>SUMPRODUCT(('[2]Prog 89'!$C$5:$C$10000=A1961)*'[2]Prog 89'!$E$5:$F$10000)</f>
        <v>10</v>
      </c>
      <c r="Z1961" s="65">
        <f>SUMPRODUCT(('[2]Prog 89'!$C$5:$C$10000=A1961)*'[2]Prog 89'!$G$5:$H$10000)</f>
        <v>104</v>
      </c>
    </row>
    <row r="1962" spans="1:26" ht="12.75" customHeight="1" x14ac:dyDescent="0.25">
      <c r="A1962" s="64">
        <v>71496</v>
      </c>
      <c r="B1962" s="81">
        <f>VLOOKUP(A1962,'[2]Pop commune'!$A$4:$G$3833,7,FALSE)</f>
        <v>39.945454545454382</v>
      </c>
      <c r="C1962" s="82">
        <f>VLOOKUP(A1962,'[2]Pop commune'!$A$4:$H$3833,5,FALSE)</f>
        <v>22.533333333333239</v>
      </c>
      <c r="D1962" s="83">
        <f t="shared" si="61"/>
        <v>17.412121212121139</v>
      </c>
      <c r="E1962" s="83">
        <f>VLOOKUP(A1962,'[2]Pop commune'!$A$4:$G$3833,6,FALSE)</f>
        <v>17.412121212121139</v>
      </c>
      <c r="F1962" s="83">
        <f t="shared" si="62"/>
        <v>168.99999999999929</v>
      </c>
      <c r="G1962" s="83">
        <f>VLOOKUP(A1962,'[2]Pop commune'!$A$4:$G$3833,4,FALSE)</f>
        <v>168.99999999999929</v>
      </c>
      <c r="H1962" s="64">
        <v>21</v>
      </c>
      <c r="I1962" s="122">
        <v>210008520</v>
      </c>
      <c r="J1962" s="65" t="s">
        <v>2769</v>
      </c>
      <c r="K1962" s="121"/>
      <c r="L1962" s="103" t="s">
        <v>2752</v>
      </c>
      <c r="M1962" s="65" t="s">
        <v>1533</v>
      </c>
      <c r="N1962" s="65" t="s">
        <v>662</v>
      </c>
      <c r="O1962" s="64">
        <v>210000253</v>
      </c>
      <c r="P1962" s="65" t="s">
        <v>1534</v>
      </c>
      <c r="Q1962" s="90">
        <v>1</v>
      </c>
      <c r="X1962" s="65" t="s">
        <v>671</v>
      </c>
      <c r="Y1962" s="65">
        <f>SUMPRODUCT(('[2]Prog 89'!$C$5:$C$10000=A1962)*'[2]Prog 89'!$E$5:$F$10000)</f>
        <v>0</v>
      </c>
      <c r="Z1962" s="65">
        <f>SUMPRODUCT(('[2]Prog 89'!$C$5:$C$10000=A1962)*'[2]Prog 89'!$G$5:$H$10000)</f>
        <v>0</v>
      </c>
    </row>
    <row r="1963" spans="1:26" ht="12.75" customHeight="1" x14ac:dyDescent="0.25">
      <c r="A1963" s="64">
        <v>71088</v>
      </c>
      <c r="B1963" s="81">
        <f>VLOOKUP(A1963,'[2]Pop commune'!$A$4:$G$3833,7,FALSE)</f>
        <v>77</v>
      </c>
      <c r="C1963" s="82">
        <f>VLOOKUP(A1963,'[2]Pop commune'!$A$4:$H$3833,5,FALSE)</f>
        <v>45</v>
      </c>
      <c r="D1963" s="83">
        <f t="shared" si="61"/>
        <v>32</v>
      </c>
      <c r="E1963" s="83">
        <f>VLOOKUP(A1963,'[2]Pop commune'!$A$4:$G$3833,6,FALSE)</f>
        <v>32</v>
      </c>
      <c r="F1963" s="83">
        <f t="shared" si="62"/>
        <v>227</v>
      </c>
      <c r="G1963" s="83">
        <f>VLOOKUP(A1963,'[2]Pop commune'!$A$4:$G$3833,4,FALSE)</f>
        <v>227</v>
      </c>
      <c r="H1963" s="64">
        <v>71</v>
      </c>
      <c r="I1963" s="122">
        <v>710780040</v>
      </c>
      <c r="J1963" s="65" t="s">
        <v>2770</v>
      </c>
      <c r="K1963" s="121" t="s">
        <v>4727</v>
      </c>
      <c r="L1963" s="103" t="s">
        <v>2771</v>
      </c>
      <c r="M1963" s="65" t="s">
        <v>2772</v>
      </c>
      <c r="N1963" s="65" t="s">
        <v>662</v>
      </c>
      <c r="O1963" s="64">
        <v>710780040</v>
      </c>
      <c r="P1963" s="94" t="s">
        <v>2773</v>
      </c>
      <c r="Q1963" s="90">
        <v>1</v>
      </c>
      <c r="S1963" s="65">
        <v>12</v>
      </c>
      <c r="X1963" s="65" t="s">
        <v>733</v>
      </c>
      <c r="Y1963" s="65">
        <f>SUMPRODUCT(('[2]Prog 89'!$C$5:$C$10000=A1963)*'[2]Prog 89'!$E$5:$F$10000)</f>
        <v>0</v>
      </c>
      <c r="Z1963" s="65">
        <f>SUMPRODUCT(('[2]Prog 89'!$C$5:$C$10000=A1963)*'[2]Prog 89'!$G$5:$H$10000)</f>
        <v>0</v>
      </c>
    </row>
    <row r="1964" spans="1:26" ht="12.75" customHeight="1" x14ac:dyDescent="0.25">
      <c r="A1964" s="64">
        <v>71176</v>
      </c>
      <c r="B1964" s="81">
        <f>VLOOKUP(A1964,'[2]Pop commune'!$A$4:$G$3833,7,FALSE)</f>
        <v>2815.3166023414842</v>
      </c>
      <c r="C1964" s="82">
        <f>VLOOKUP(A1964,'[2]Pop commune'!$A$4:$H$3833,5,FALSE)</f>
        <v>1591.2322382828895</v>
      </c>
      <c r="D1964" s="83">
        <f t="shared" si="61"/>
        <v>1224.0843640585945</v>
      </c>
      <c r="E1964" s="83">
        <f>VLOOKUP(A1964,'[2]Pop commune'!$A$4:$G$3833,6,FALSE)</f>
        <v>1224.0843640585945</v>
      </c>
      <c r="F1964" s="83">
        <f t="shared" si="62"/>
        <v>8117</v>
      </c>
      <c r="G1964" s="83">
        <f>VLOOKUP(A1964,'[2]Pop commune'!$A$4:$G$3833,4,FALSE)</f>
        <v>8117</v>
      </c>
      <c r="H1964" s="64">
        <v>71</v>
      </c>
      <c r="I1964" s="122">
        <v>710976747</v>
      </c>
      <c r="J1964" s="65" t="s">
        <v>2774</v>
      </c>
      <c r="K1964" s="121" t="s">
        <v>4863</v>
      </c>
      <c r="L1964" s="103" t="s">
        <v>2775</v>
      </c>
      <c r="M1964" s="65" t="s">
        <v>2776</v>
      </c>
      <c r="N1964" s="65" t="s">
        <v>662</v>
      </c>
      <c r="O1964" s="64">
        <v>710780040</v>
      </c>
      <c r="P1964" s="94" t="s">
        <v>2773</v>
      </c>
      <c r="Q1964" s="90">
        <v>1</v>
      </c>
      <c r="R1964" s="65">
        <v>59</v>
      </c>
      <c r="S1964" s="65">
        <v>47</v>
      </c>
      <c r="T1964" s="65">
        <v>2</v>
      </c>
      <c r="U1964" s="65">
        <v>2</v>
      </c>
      <c r="X1964" s="65" t="s">
        <v>671</v>
      </c>
      <c r="Y1964" s="65">
        <f>SUMPRODUCT(('[2]Prog 89'!$C$5:$C$10000=A1964)*'[2]Prog 89'!$E$5:$F$10000)</f>
        <v>0</v>
      </c>
      <c r="Z1964" s="65">
        <f>SUMPRODUCT(('[2]Prog 89'!$C$5:$C$10000=A1964)*'[2]Prog 89'!$G$5:$H$10000)</f>
        <v>0</v>
      </c>
    </row>
    <row r="1965" spans="1:26" ht="12.75" customHeight="1" x14ac:dyDescent="0.25">
      <c r="A1965" s="64">
        <v>71229</v>
      </c>
      <c r="B1965" s="81">
        <f>VLOOKUP(A1965,'[2]Pop commune'!$A$4:$G$3833,7,FALSE)</f>
        <v>61.748987854251041</v>
      </c>
      <c r="C1965" s="82">
        <f>VLOOKUP(A1965,'[2]Pop commune'!$A$4:$H$3833,5,FALSE)</f>
        <v>32.866396761133615</v>
      </c>
      <c r="D1965" s="83">
        <f t="shared" si="61"/>
        <v>28.882591093117423</v>
      </c>
      <c r="E1965" s="83">
        <f>VLOOKUP(A1965,'[2]Pop commune'!$A$4:$G$3833,6,FALSE)</f>
        <v>28.882591093117423</v>
      </c>
      <c r="F1965" s="83">
        <f t="shared" si="62"/>
        <v>246</v>
      </c>
      <c r="G1965" s="83">
        <f>VLOOKUP(A1965,'[2]Pop commune'!$A$4:$G$3833,4,FALSE)</f>
        <v>246</v>
      </c>
      <c r="H1965" s="64">
        <v>71</v>
      </c>
      <c r="I1965" s="122">
        <v>710976747</v>
      </c>
      <c r="J1965" s="65" t="s">
        <v>2777</v>
      </c>
      <c r="K1965" s="121"/>
      <c r="L1965" s="103" t="s">
        <v>2775</v>
      </c>
      <c r="M1965" s="65" t="s">
        <v>2776</v>
      </c>
      <c r="N1965" s="65" t="s">
        <v>662</v>
      </c>
      <c r="O1965" s="64">
        <v>710780040</v>
      </c>
      <c r="P1965" s="94" t="s">
        <v>2773</v>
      </c>
      <c r="Q1965" s="90">
        <v>1</v>
      </c>
      <c r="X1965" s="65" t="s">
        <v>671</v>
      </c>
      <c r="Y1965" s="65">
        <f>SUMPRODUCT(('[2]Prog 89'!$C$5:$C$10000=A1965)*'[2]Prog 89'!$E$5:$F$10000)</f>
        <v>0</v>
      </c>
      <c r="Z1965" s="65">
        <f>SUMPRODUCT(('[2]Prog 89'!$C$5:$C$10000=A1965)*'[2]Prog 89'!$G$5:$H$10000)</f>
        <v>0</v>
      </c>
    </row>
    <row r="1966" spans="1:26" ht="12.75" customHeight="1" x14ac:dyDescent="0.25">
      <c r="A1966" s="64">
        <v>71325</v>
      </c>
      <c r="B1966" s="81">
        <f>VLOOKUP(A1966,'[2]Pop commune'!$A$4:$G$3833,7,FALSE)</f>
        <v>326</v>
      </c>
      <c r="C1966" s="82">
        <f>VLOOKUP(A1966,'[2]Pop commune'!$A$4:$H$3833,5,FALSE)</f>
        <v>226</v>
      </c>
      <c r="D1966" s="83">
        <f t="shared" si="61"/>
        <v>100</v>
      </c>
      <c r="E1966" s="83">
        <f>VLOOKUP(A1966,'[2]Pop commune'!$A$4:$G$3833,6,FALSE)</f>
        <v>100</v>
      </c>
      <c r="F1966" s="83">
        <f t="shared" si="62"/>
        <v>1222</v>
      </c>
      <c r="G1966" s="83">
        <f>VLOOKUP(A1966,'[2]Pop commune'!$A$4:$G$3833,4,FALSE)</f>
        <v>1222</v>
      </c>
      <c r="H1966" s="64">
        <v>71</v>
      </c>
      <c r="I1966" s="122">
        <v>710976747</v>
      </c>
      <c r="J1966" s="65" t="s">
        <v>2778</v>
      </c>
      <c r="K1966" s="121"/>
      <c r="L1966" s="103" t="s">
        <v>2775</v>
      </c>
      <c r="M1966" s="65" t="s">
        <v>2776</v>
      </c>
      <c r="N1966" s="65" t="s">
        <v>662</v>
      </c>
      <c r="O1966" s="64">
        <v>710780040</v>
      </c>
      <c r="P1966" s="94" t="s">
        <v>2773</v>
      </c>
      <c r="Q1966" s="90">
        <v>1</v>
      </c>
      <c r="X1966" s="65" t="s">
        <v>671</v>
      </c>
      <c r="Y1966" s="65">
        <f>SUMPRODUCT(('[2]Prog 89'!$C$5:$C$10000=A1966)*'[2]Prog 89'!$E$5:$F$10000)</f>
        <v>0</v>
      </c>
      <c r="Z1966" s="65">
        <f>SUMPRODUCT(('[2]Prog 89'!$C$5:$C$10000=A1966)*'[2]Prog 89'!$G$5:$H$10000)</f>
        <v>0</v>
      </c>
    </row>
    <row r="1967" spans="1:26" ht="12.75" customHeight="1" x14ac:dyDescent="0.25">
      <c r="A1967" s="64">
        <v>71382</v>
      </c>
      <c r="B1967" s="81">
        <f>VLOOKUP(A1967,'[2]Pop commune'!$A$4:$G$3833,7,FALSE)</f>
        <v>214.18994413407802</v>
      </c>
      <c r="C1967" s="82">
        <f>VLOOKUP(A1967,'[2]Pop commune'!$A$4:$H$3833,5,FALSE)</f>
        <v>116.64804469273732</v>
      </c>
      <c r="D1967" s="83">
        <f t="shared" si="61"/>
        <v>97.541899441340689</v>
      </c>
      <c r="E1967" s="83">
        <f>VLOOKUP(A1967,'[2]Pop commune'!$A$4:$G$3833,6,FALSE)</f>
        <v>97.541899441340689</v>
      </c>
      <c r="F1967" s="83">
        <f t="shared" si="62"/>
        <v>719.99999999999932</v>
      </c>
      <c r="G1967" s="83">
        <f>VLOOKUP(A1967,'[2]Pop commune'!$A$4:$G$3833,4,FALSE)</f>
        <v>719.99999999999932</v>
      </c>
      <c r="H1967" s="64">
        <v>71</v>
      </c>
      <c r="I1967" s="122">
        <v>710976747</v>
      </c>
      <c r="J1967" s="65" t="s">
        <v>1574</v>
      </c>
      <c r="K1967" s="121"/>
      <c r="L1967" s="103" t="s">
        <v>2775</v>
      </c>
      <c r="M1967" s="65" t="s">
        <v>2776</v>
      </c>
      <c r="N1967" s="65" t="s">
        <v>662</v>
      </c>
      <c r="O1967" s="64">
        <v>710780040</v>
      </c>
      <c r="P1967" s="94" t="s">
        <v>2773</v>
      </c>
      <c r="Q1967" s="90">
        <v>1</v>
      </c>
      <c r="X1967" s="65" t="s">
        <v>671</v>
      </c>
      <c r="Y1967" s="65">
        <f>SUMPRODUCT(('[2]Prog 89'!$C$5:$C$10000=A1967)*'[2]Prog 89'!$E$5:$F$10000)</f>
        <v>0</v>
      </c>
      <c r="Z1967" s="65">
        <f>SUMPRODUCT(('[2]Prog 89'!$C$5:$C$10000=A1967)*'[2]Prog 89'!$G$5:$H$10000)</f>
        <v>0</v>
      </c>
    </row>
    <row r="1968" spans="1:26" ht="12.75" customHeight="1" x14ac:dyDescent="0.25">
      <c r="A1968" s="64">
        <v>71557</v>
      </c>
      <c r="B1968" s="81">
        <f>VLOOKUP(A1968,'[2]Pop commune'!$A$4:$G$3833,7,FALSE)</f>
        <v>105.30927835051575</v>
      </c>
      <c r="C1968" s="82">
        <f>VLOOKUP(A1968,'[2]Pop commune'!$A$4:$H$3833,5,FALSE)</f>
        <v>76.223858615611405</v>
      </c>
      <c r="D1968" s="83">
        <f t="shared" si="61"/>
        <v>29.085419734904349</v>
      </c>
      <c r="E1968" s="83">
        <f>VLOOKUP(A1968,'[2]Pop commune'!$A$4:$G$3833,6,FALSE)</f>
        <v>29.085419734904349</v>
      </c>
      <c r="F1968" s="83">
        <f t="shared" si="62"/>
        <v>681.00000000000182</v>
      </c>
      <c r="G1968" s="83">
        <f>VLOOKUP(A1968,'[2]Pop commune'!$A$4:$G$3833,4,FALSE)</f>
        <v>681.00000000000182</v>
      </c>
      <c r="H1968" s="64">
        <v>71</v>
      </c>
      <c r="I1968" s="122">
        <v>710976747</v>
      </c>
      <c r="J1968" s="65" t="s">
        <v>2779</v>
      </c>
      <c r="K1968" s="121"/>
      <c r="L1968" s="73" t="s">
        <v>2775</v>
      </c>
      <c r="M1968" s="65" t="s">
        <v>2776</v>
      </c>
      <c r="N1968" s="65" t="s">
        <v>662</v>
      </c>
      <c r="O1968" s="64">
        <v>710780040</v>
      </c>
      <c r="P1968" s="94" t="s">
        <v>2773</v>
      </c>
      <c r="Q1968" s="90">
        <v>1</v>
      </c>
      <c r="X1968" s="65" t="s">
        <v>671</v>
      </c>
      <c r="Y1968" s="65">
        <f>SUMPRODUCT(('[2]Prog 89'!$C$5:$C$10000=A1968)*'[2]Prog 89'!$E$5:$F$10000)</f>
        <v>0</v>
      </c>
      <c r="Z1968" s="65">
        <f>SUMPRODUCT(('[2]Prog 89'!$C$5:$C$10000=A1968)*'[2]Prog 89'!$G$5:$H$10000)</f>
        <v>0</v>
      </c>
    </row>
    <row r="1969" spans="1:26" ht="12.75" customHeight="1" x14ac:dyDescent="0.25">
      <c r="A1969" s="64">
        <v>71111</v>
      </c>
      <c r="B1969" s="81">
        <f>VLOOKUP(A1969,'[2]Pop commune'!$A$4:$G$3833,7,FALSE)</f>
        <v>73.648648648648646</v>
      </c>
      <c r="C1969" s="82">
        <f>VLOOKUP(A1969,'[2]Pop commune'!$A$4:$H$3833,5,FALSE)</f>
        <v>42.225225225225223</v>
      </c>
      <c r="D1969" s="83">
        <f t="shared" si="61"/>
        <v>31.423423423423422</v>
      </c>
      <c r="E1969" s="83">
        <f>VLOOKUP(A1969,'[2]Pop commune'!$A$4:$G$3833,6,FALSE)</f>
        <v>31.423423423423422</v>
      </c>
      <c r="F1969" s="83">
        <f t="shared" si="62"/>
        <v>327</v>
      </c>
      <c r="G1969" s="83">
        <f>VLOOKUP(A1969,'[2]Pop commune'!$A$4:$G$3833,4,FALSE)</f>
        <v>327</v>
      </c>
      <c r="H1969" s="64">
        <v>71</v>
      </c>
      <c r="I1969" s="122">
        <v>710780040</v>
      </c>
      <c r="J1969" s="65" t="s">
        <v>2314</v>
      </c>
      <c r="K1969" s="121"/>
      <c r="L1969" s="103" t="s">
        <v>2771</v>
      </c>
      <c r="M1969" s="65" t="s">
        <v>2772</v>
      </c>
      <c r="N1969" s="65" t="s">
        <v>662</v>
      </c>
      <c r="O1969" s="64">
        <v>710780040</v>
      </c>
      <c r="P1969" s="94" t="s">
        <v>2773</v>
      </c>
      <c r="Q1969" s="90">
        <v>1</v>
      </c>
      <c r="X1969" s="65" t="s">
        <v>733</v>
      </c>
      <c r="Y1969" s="65">
        <f>SUMPRODUCT(('[2]Prog 89'!$C$5:$C$10000=A1969)*'[2]Prog 89'!$E$5:$F$10000)</f>
        <v>0</v>
      </c>
      <c r="Z1969" s="65">
        <f>SUMPRODUCT(('[2]Prog 89'!$C$5:$C$10000=A1969)*'[2]Prog 89'!$G$5:$H$10000)</f>
        <v>0</v>
      </c>
    </row>
    <row r="1970" spans="1:26" ht="12.75" customHeight="1" x14ac:dyDescent="0.25">
      <c r="A1970" s="64">
        <v>71136</v>
      </c>
      <c r="B1970" s="81">
        <f>VLOOKUP(A1970,'[2]Pop commune'!$A$4:$G$3833,7,FALSE)</f>
        <v>75.790322580645409</v>
      </c>
      <c r="C1970" s="82">
        <f>VLOOKUP(A1970,'[2]Pop commune'!$A$4:$H$3833,5,FALSE)</f>
        <v>53.258064516129203</v>
      </c>
      <c r="D1970" s="83">
        <f t="shared" si="61"/>
        <v>22.532258064516199</v>
      </c>
      <c r="E1970" s="83">
        <f>VLOOKUP(A1970,'[2]Pop commune'!$A$4:$G$3833,6,FALSE)</f>
        <v>22.532258064516199</v>
      </c>
      <c r="F1970" s="83">
        <f t="shared" si="62"/>
        <v>254.0000000000008</v>
      </c>
      <c r="G1970" s="83">
        <f>VLOOKUP(A1970,'[2]Pop commune'!$A$4:$G$3833,4,FALSE)</f>
        <v>254.0000000000008</v>
      </c>
      <c r="H1970" s="64">
        <v>71</v>
      </c>
      <c r="I1970" s="122">
        <v>710780040</v>
      </c>
      <c r="J1970" s="65" t="s">
        <v>2780</v>
      </c>
      <c r="K1970" s="121"/>
      <c r="L1970" s="103" t="s">
        <v>2771</v>
      </c>
      <c r="M1970" s="65" t="s">
        <v>2772</v>
      </c>
      <c r="N1970" s="65" t="s">
        <v>662</v>
      </c>
      <c r="O1970" s="64">
        <v>710780040</v>
      </c>
      <c r="P1970" s="94" t="s">
        <v>2773</v>
      </c>
      <c r="Q1970" s="90">
        <v>1</v>
      </c>
      <c r="X1970" s="65" t="s">
        <v>733</v>
      </c>
      <c r="Y1970" s="65">
        <f>SUMPRODUCT(('[2]Prog 89'!$C$5:$C$10000=A1970)*'[2]Prog 89'!$E$5:$F$10000)</f>
        <v>0</v>
      </c>
      <c r="Z1970" s="65">
        <f>SUMPRODUCT(('[2]Prog 89'!$C$5:$C$10000=A1970)*'[2]Prog 89'!$G$5:$H$10000)</f>
        <v>0</v>
      </c>
    </row>
    <row r="1971" spans="1:26" ht="12.75" customHeight="1" x14ac:dyDescent="0.25">
      <c r="A1971" s="64">
        <v>71161</v>
      </c>
      <c r="B1971" s="81">
        <f>VLOOKUP(A1971,'[2]Pop commune'!$A$4:$G$3833,7,FALSE)</f>
        <v>82</v>
      </c>
      <c r="C1971" s="82">
        <f>VLOOKUP(A1971,'[2]Pop commune'!$A$4:$H$3833,5,FALSE)</f>
        <v>64</v>
      </c>
      <c r="D1971" s="83">
        <f t="shared" si="61"/>
        <v>18</v>
      </c>
      <c r="E1971" s="83">
        <f>VLOOKUP(A1971,'[2]Pop commune'!$A$4:$G$3833,6,FALSE)</f>
        <v>18</v>
      </c>
      <c r="F1971" s="83">
        <f t="shared" si="62"/>
        <v>324</v>
      </c>
      <c r="G1971" s="83">
        <f>VLOOKUP(A1971,'[2]Pop commune'!$A$4:$G$3833,4,FALSE)</f>
        <v>324</v>
      </c>
      <c r="H1971" s="64">
        <v>71</v>
      </c>
      <c r="I1971" s="122">
        <v>710780040</v>
      </c>
      <c r="J1971" s="65" t="s">
        <v>2781</v>
      </c>
      <c r="K1971" s="121"/>
      <c r="L1971" s="103" t="s">
        <v>2771</v>
      </c>
      <c r="M1971" s="65" t="s">
        <v>2772</v>
      </c>
      <c r="N1971" s="65" t="s">
        <v>662</v>
      </c>
      <c r="O1971" s="64">
        <v>710780040</v>
      </c>
      <c r="P1971" s="94" t="s">
        <v>2773</v>
      </c>
      <c r="Q1971" s="90">
        <v>1</v>
      </c>
      <c r="X1971" s="65" t="s">
        <v>733</v>
      </c>
      <c r="Y1971" s="65">
        <f>SUMPRODUCT(('[2]Prog 89'!$C$5:$C$10000=A1971)*'[2]Prog 89'!$E$5:$F$10000)</f>
        <v>0</v>
      </c>
      <c r="Z1971" s="65">
        <f>SUMPRODUCT(('[2]Prog 89'!$C$5:$C$10000=A1971)*'[2]Prog 89'!$G$5:$H$10000)</f>
        <v>0</v>
      </c>
    </row>
    <row r="1972" spans="1:26" ht="12.75" customHeight="1" x14ac:dyDescent="0.25">
      <c r="A1972" s="64">
        <v>71230</v>
      </c>
      <c r="B1972" s="81">
        <f>VLOOKUP(A1972,'[2]Pop commune'!$A$4:$G$3833,7,FALSE)</f>
        <v>2805.8921325372949</v>
      </c>
      <c r="C1972" s="82">
        <f>VLOOKUP(A1972,'[2]Pop commune'!$A$4:$H$3833,5,FALSE)</f>
        <v>1617.9414689617304</v>
      </c>
      <c r="D1972" s="83">
        <f t="shared" si="61"/>
        <v>1187.9506635755645</v>
      </c>
      <c r="E1972" s="83">
        <f>VLOOKUP(A1972,'[2]Pop commune'!$A$4:$G$3833,6,FALSE)</f>
        <v>1187.9506635755645</v>
      </c>
      <c r="F1972" s="83">
        <f t="shared" si="62"/>
        <v>7367</v>
      </c>
      <c r="G1972" s="83">
        <f>VLOOKUP(A1972,'[2]Pop commune'!$A$4:$G$3833,4,FALSE)</f>
        <v>7367</v>
      </c>
      <c r="H1972" s="64">
        <v>71</v>
      </c>
      <c r="I1972" s="122">
        <v>710780040</v>
      </c>
      <c r="J1972" s="65" t="s">
        <v>2782</v>
      </c>
      <c r="K1972" s="121"/>
      <c r="L1972" s="103" t="s">
        <v>2771</v>
      </c>
      <c r="M1972" s="65" t="s">
        <v>2772</v>
      </c>
      <c r="N1972" s="65" t="s">
        <v>662</v>
      </c>
      <c r="O1972" s="64">
        <v>710780040</v>
      </c>
      <c r="P1972" s="94" t="s">
        <v>2773</v>
      </c>
      <c r="Q1972" s="90">
        <v>1</v>
      </c>
      <c r="X1972" s="65" t="s">
        <v>733</v>
      </c>
      <c r="Y1972" s="65">
        <f>SUMPRODUCT(('[2]Prog 89'!$C$5:$C$10000=A1972)*'[2]Prog 89'!$E$5:$F$10000)</f>
        <v>0</v>
      </c>
      <c r="Z1972" s="65">
        <f>SUMPRODUCT(('[2]Prog 89'!$C$5:$C$10000=A1972)*'[2]Prog 89'!$G$5:$H$10000)</f>
        <v>0</v>
      </c>
    </row>
    <row r="1973" spans="1:26" ht="12.75" customHeight="1" x14ac:dyDescent="0.25">
      <c r="A1973" s="64">
        <v>71330</v>
      </c>
      <c r="B1973" s="81">
        <f>VLOOKUP(A1973,'[2]Pop commune'!$A$4:$G$3833,7,FALSE)</f>
        <v>239.31160365058722</v>
      </c>
      <c r="C1973" s="82">
        <f>VLOOKUP(A1973,'[2]Pop commune'!$A$4:$H$3833,5,FALSE)</f>
        <v>153.19947848761441</v>
      </c>
      <c r="D1973" s="83">
        <f t="shared" si="61"/>
        <v>86.112125162972802</v>
      </c>
      <c r="E1973" s="83">
        <f>VLOOKUP(A1973,'[2]Pop commune'!$A$4:$G$3833,6,FALSE)</f>
        <v>86.112125162972802</v>
      </c>
      <c r="F1973" s="83">
        <f t="shared" si="62"/>
        <v>768.00000000000159</v>
      </c>
      <c r="G1973" s="83">
        <f>VLOOKUP(A1973,'[2]Pop commune'!$A$4:$G$3833,4,FALSE)</f>
        <v>768.00000000000159</v>
      </c>
      <c r="H1973" s="64">
        <v>71</v>
      </c>
      <c r="I1973" s="122">
        <v>710780040</v>
      </c>
      <c r="J1973" s="65" t="s">
        <v>2783</v>
      </c>
      <c r="K1973" s="121"/>
      <c r="L1973" s="103" t="s">
        <v>2771</v>
      </c>
      <c r="M1973" s="65" t="s">
        <v>2772</v>
      </c>
      <c r="N1973" s="65" t="s">
        <v>662</v>
      </c>
      <c r="O1973" s="64">
        <v>710780040</v>
      </c>
      <c r="P1973" s="94" t="s">
        <v>2773</v>
      </c>
      <c r="Q1973" s="90">
        <v>1</v>
      </c>
      <c r="X1973" s="65" t="s">
        <v>733</v>
      </c>
      <c r="Y1973" s="65">
        <f>SUMPRODUCT(('[2]Prog 89'!$C$5:$C$10000=A1973)*'[2]Prog 89'!$E$5:$F$10000)</f>
        <v>0</v>
      </c>
      <c r="Z1973" s="65">
        <f>SUMPRODUCT(('[2]Prog 89'!$C$5:$C$10000=A1973)*'[2]Prog 89'!$G$5:$H$10000)</f>
        <v>0</v>
      </c>
    </row>
    <row r="1974" spans="1:26" ht="12.75" customHeight="1" x14ac:dyDescent="0.25">
      <c r="A1974" s="64">
        <v>71370</v>
      </c>
      <c r="B1974" s="81">
        <f>VLOOKUP(A1974,'[2]Pop commune'!$A$4:$G$3833,7,FALSE)</f>
        <v>176.58284023668679</v>
      </c>
      <c r="C1974" s="82">
        <f>VLOOKUP(A1974,'[2]Pop commune'!$A$4:$H$3833,5,FALSE)</f>
        <v>103.0917159763316</v>
      </c>
      <c r="D1974" s="83">
        <f t="shared" si="61"/>
        <v>73.491124260355193</v>
      </c>
      <c r="E1974" s="83">
        <f>VLOOKUP(A1974,'[2]Pop commune'!$A$4:$G$3833,6,FALSE)</f>
        <v>73.491124260355193</v>
      </c>
      <c r="F1974" s="83">
        <f t="shared" si="62"/>
        <v>690.00000000000159</v>
      </c>
      <c r="G1974" s="83">
        <f>VLOOKUP(A1974,'[2]Pop commune'!$A$4:$G$3833,4,FALSE)</f>
        <v>690.00000000000159</v>
      </c>
      <c r="H1974" s="64">
        <v>71</v>
      </c>
      <c r="I1974" s="122">
        <v>710780040</v>
      </c>
      <c r="J1974" s="65" t="s">
        <v>2784</v>
      </c>
      <c r="K1974" s="121"/>
      <c r="L1974" s="103" t="s">
        <v>2771</v>
      </c>
      <c r="M1974" s="65" t="s">
        <v>2772</v>
      </c>
      <c r="N1974" s="65" t="s">
        <v>662</v>
      </c>
      <c r="O1974" s="64">
        <v>710780040</v>
      </c>
      <c r="P1974" s="94" t="s">
        <v>2773</v>
      </c>
      <c r="Q1974" s="90">
        <v>1</v>
      </c>
      <c r="X1974" s="65" t="s">
        <v>733</v>
      </c>
      <c r="Y1974" s="65">
        <f>SUMPRODUCT(('[2]Prog 89'!$C$5:$C$10000=A1974)*'[2]Prog 89'!$E$5:$F$10000)</f>
        <v>0</v>
      </c>
      <c r="Z1974" s="65">
        <f>SUMPRODUCT(('[2]Prog 89'!$C$5:$C$10000=A1974)*'[2]Prog 89'!$G$5:$H$10000)</f>
        <v>0</v>
      </c>
    </row>
    <row r="1975" spans="1:26" ht="12.75" customHeight="1" x14ac:dyDescent="0.25">
      <c r="A1975" s="64">
        <v>71552</v>
      </c>
      <c r="B1975" s="81">
        <f>VLOOKUP(A1975,'[2]Pop commune'!$A$4:$G$3833,7,FALSE)</f>
        <v>175.57728119180646</v>
      </c>
      <c r="C1975" s="82">
        <f>VLOOKUP(A1975,'[2]Pop commune'!$A$4:$H$3833,5,FALSE)</f>
        <v>120.7728119180634</v>
      </c>
      <c r="D1975" s="83">
        <f t="shared" si="61"/>
        <v>54.804469273743059</v>
      </c>
      <c r="E1975" s="83">
        <f>VLOOKUP(A1975,'[2]Pop commune'!$A$4:$G$3833,6,FALSE)</f>
        <v>54.804469273743059</v>
      </c>
      <c r="F1975" s="83">
        <f t="shared" si="62"/>
        <v>545</v>
      </c>
      <c r="G1975" s="83">
        <f>VLOOKUP(A1975,'[2]Pop commune'!$A$4:$G$3833,4,FALSE)</f>
        <v>545</v>
      </c>
      <c r="H1975" s="64">
        <v>71</v>
      </c>
      <c r="I1975" s="122">
        <v>710780040</v>
      </c>
      <c r="J1975" s="65" t="s">
        <v>2785</v>
      </c>
      <c r="K1975" s="121"/>
      <c r="L1975" s="73" t="s">
        <v>2771</v>
      </c>
      <c r="M1975" s="65" t="s">
        <v>2772</v>
      </c>
      <c r="N1975" s="65" t="s">
        <v>662</v>
      </c>
      <c r="O1975" s="64">
        <v>710780040</v>
      </c>
      <c r="P1975" s="94" t="s">
        <v>2773</v>
      </c>
      <c r="Q1975" s="90">
        <v>1</v>
      </c>
      <c r="X1975" s="65" t="s">
        <v>733</v>
      </c>
      <c r="Y1975" s="65">
        <f>SUMPRODUCT(('[2]Prog 89'!$C$5:$C$10000=A1975)*'[2]Prog 89'!$E$5:$F$10000)</f>
        <v>0</v>
      </c>
      <c r="Z1975" s="65">
        <f>SUMPRODUCT(('[2]Prog 89'!$C$5:$C$10000=A1975)*'[2]Prog 89'!$G$5:$H$10000)</f>
        <v>0</v>
      </c>
    </row>
    <row r="1976" spans="1:26" ht="12.75" customHeight="1" x14ac:dyDescent="0.25">
      <c r="A1976" s="64">
        <v>71565</v>
      </c>
      <c r="B1976" s="81">
        <f>VLOOKUP(A1976,'[2]Pop commune'!$A$4:$G$3833,7,FALSE)</f>
        <v>174.39721254355482</v>
      </c>
      <c r="C1976" s="82">
        <f>VLOOKUP(A1976,'[2]Pop commune'!$A$4:$H$3833,5,FALSE)</f>
        <v>118.63066202090648</v>
      </c>
      <c r="D1976" s="83">
        <f t="shared" si="61"/>
        <v>55.766550522648345</v>
      </c>
      <c r="E1976" s="83">
        <f>VLOOKUP(A1976,'[2]Pop commune'!$A$4:$G$3833,6,FALSE)</f>
        <v>55.766550522648345</v>
      </c>
      <c r="F1976" s="83">
        <f t="shared" si="62"/>
        <v>582.00000000000273</v>
      </c>
      <c r="G1976" s="83">
        <f>VLOOKUP(A1976,'[2]Pop commune'!$A$4:$G$3833,4,FALSE)</f>
        <v>582.00000000000273</v>
      </c>
      <c r="H1976" s="64">
        <v>71</v>
      </c>
      <c r="I1976" s="122">
        <v>710780040</v>
      </c>
      <c r="J1976" s="65" t="s">
        <v>2786</v>
      </c>
      <c r="K1976" s="121"/>
      <c r="L1976" s="73" t="s">
        <v>2771</v>
      </c>
      <c r="M1976" s="65" t="s">
        <v>2772</v>
      </c>
      <c r="N1976" s="65" t="s">
        <v>662</v>
      </c>
      <c r="O1976" s="64">
        <v>710780040</v>
      </c>
      <c r="P1976" s="94" t="s">
        <v>2773</v>
      </c>
      <c r="Q1976" s="90">
        <v>1</v>
      </c>
      <c r="X1976" s="65" t="s">
        <v>733</v>
      </c>
      <c r="Y1976" s="65">
        <f>SUMPRODUCT(('[2]Prog 89'!$C$5:$C$10000=A1976)*'[2]Prog 89'!$E$5:$F$10000)</f>
        <v>0</v>
      </c>
      <c r="Z1976" s="65">
        <f>SUMPRODUCT(('[2]Prog 89'!$C$5:$C$10000=A1976)*'[2]Prog 89'!$G$5:$H$10000)</f>
        <v>0</v>
      </c>
    </row>
    <row r="1977" spans="1:26" ht="12.75" customHeight="1" x14ac:dyDescent="0.25">
      <c r="A1977" s="64">
        <v>25007</v>
      </c>
      <c r="B1977" s="81">
        <f>VLOOKUP(A1977,'[2]Pop commune'!$A$4:$G$3833,7,FALSE)</f>
        <v>11.55</v>
      </c>
      <c r="C1977" s="82">
        <f>VLOOKUP(A1977,'[2]Pop commune'!$A$4:$H$3833,5,FALSE)</f>
        <v>5.25</v>
      </c>
      <c r="D1977" s="83">
        <f t="shared" si="61"/>
        <v>6.3</v>
      </c>
      <c r="E1977" s="83">
        <f>VLOOKUP(A1977,'[2]Pop commune'!$A$4:$G$3833,6,FALSE)</f>
        <v>6.3</v>
      </c>
      <c r="F1977" s="83">
        <f t="shared" si="62"/>
        <v>105</v>
      </c>
      <c r="G1977" s="83">
        <f>VLOOKUP(A1977,'[2]Pop commune'!$A$4:$G$3833,4,FALSE)</f>
        <v>105</v>
      </c>
      <c r="H1977" s="64">
        <v>25</v>
      </c>
      <c r="I1977" s="122">
        <v>250011582</v>
      </c>
      <c r="J1977" s="91" t="s">
        <v>2787</v>
      </c>
      <c r="K1977" s="121" t="s">
        <v>4864</v>
      </c>
      <c r="L1977" s="92" t="s">
        <v>684</v>
      </c>
      <c r="M1977" s="65" t="s">
        <v>134</v>
      </c>
      <c r="N1977" s="65" t="s">
        <v>662</v>
      </c>
      <c r="O1977" s="64">
        <v>250000775</v>
      </c>
      <c r="P1977" s="94" t="s">
        <v>289</v>
      </c>
      <c r="Q1977" s="90">
        <v>1</v>
      </c>
      <c r="R1977" s="65">
        <v>35</v>
      </c>
      <c r="S1977" s="65">
        <v>35</v>
      </c>
      <c r="T1977" s="65">
        <v>1</v>
      </c>
      <c r="U1977" s="65">
        <v>1</v>
      </c>
      <c r="X1977" s="65" t="s">
        <v>671</v>
      </c>
      <c r="Y1977" s="65">
        <f>SUMPRODUCT(('[2]Prog 89'!$C$5:$C$10000=A1977)*'[2]Prog 89'!$E$5:$F$10000)</f>
        <v>0</v>
      </c>
      <c r="Z1977" s="65">
        <f>SUMPRODUCT(('[2]Prog 89'!$C$5:$C$10000=A1977)*'[2]Prog 89'!$G$5:$H$10000)</f>
        <v>0</v>
      </c>
    </row>
    <row r="1978" spans="1:26" ht="12.75" customHeight="1" x14ac:dyDescent="0.25">
      <c r="A1978" s="64">
        <v>25025</v>
      </c>
      <c r="B1978" s="81">
        <f>VLOOKUP(A1978,'[2]Pop commune'!$A$4:$G$3833,7,FALSE)</f>
        <v>143.28506787330372</v>
      </c>
      <c r="C1978" s="82">
        <f>VLOOKUP(A1978,'[2]Pop commune'!$A$4:$H$3833,5,FALSE)</f>
        <v>74.669683257918834</v>
      </c>
      <c r="D1978" s="83">
        <f t="shared" si="61"/>
        <v>68.615384615384883</v>
      </c>
      <c r="E1978" s="83">
        <f>VLOOKUP(A1978,'[2]Pop commune'!$A$4:$G$3833,6,FALSE)</f>
        <v>68.615384615384883</v>
      </c>
      <c r="F1978" s="83">
        <f t="shared" si="62"/>
        <v>669.00000000000261</v>
      </c>
      <c r="G1978" s="83">
        <f>VLOOKUP(A1978,'[2]Pop commune'!$A$4:$G$3833,4,FALSE)</f>
        <v>669.00000000000261</v>
      </c>
      <c r="H1978" s="64">
        <v>25</v>
      </c>
      <c r="I1978" s="122">
        <v>250011582</v>
      </c>
      <c r="J1978" s="91" t="s">
        <v>2788</v>
      </c>
      <c r="K1978" s="121"/>
      <c r="L1978" s="92" t="s">
        <v>2074</v>
      </c>
      <c r="M1978" s="65" t="s">
        <v>134</v>
      </c>
      <c r="N1978" s="65" t="s">
        <v>662</v>
      </c>
      <c r="O1978" s="64">
        <v>250000775</v>
      </c>
      <c r="P1978" s="94" t="s">
        <v>289</v>
      </c>
      <c r="Q1978" s="90">
        <v>1</v>
      </c>
      <c r="X1978" s="65" t="s">
        <v>671</v>
      </c>
      <c r="Y1978" s="65">
        <f>SUMPRODUCT(('[2]Prog 89'!$C$5:$C$10000=A1978)*'[2]Prog 89'!$E$5:$F$10000)</f>
        <v>0</v>
      </c>
      <c r="Z1978" s="65">
        <f>SUMPRODUCT(('[2]Prog 89'!$C$5:$C$10000=A1978)*'[2]Prog 89'!$G$5:$H$10000)</f>
        <v>0</v>
      </c>
    </row>
    <row r="1979" spans="1:26" ht="12.75" customHeight="1" x14ac:dyDescent="0.25">
      <c r="A1979" s="64">
        <v>25028</v>
      </c>
      <c r="B1979" s="81">
        <f>VLOOKUP(A1979,'[2]Pop commune'!$A$4:$G$3833,7,FALSE)</f>
        <v>30.341040462427628</v>
      </c>
      <c r="C1979" s="82">
        <f>VLOOKUP(A1979,'[2]Pop commune'!$A$4:$H$3833,5,FALSE)</f>
        <v>25.109826589595279</v>
      </c>
      <c r="D1979" s="83">
        <f t="shared" si="61"/>
        <v>5.2312138728323498</v>
      </c>
      <c r="E1979" s="83">
        <f>VLOOKUP(A1979,'[2]Pop commune'!$A$4:$G$3833,6,FALSE)</f>
        <v>5.2312138728323498</v>
      </c>
      <c r="F1979" s="83">
        <f t="shared" si="62"/>
        <v>180.99999999999929</v>
      </c>
      <c r="G1979" s="83">
        <f>VLOOKUP(A1979,'[2]Pop commune'!$A$4:$G$3833,4,FALSE)</f>
        <v>180.99999999999929</v>
      </c>
      <c r="H1979" s="64">
        <v>25</v>
      </c>
      <c r="I1979" s="122">
        <v>250011582</v>
      </c>
      <c r="J1979" s="91" t="s">
        <v>2789</v>
      </c>
      <c r="K1979" s="121"/>
      <c r="L1979" s="92" t="s">
        <v>684</v>
      </c>
      <c r="M1979" s="65" t="s">
        <v>134</v>
      </c>
      <c r="N1979" s="65" t="s">
        <v>662</v>
      </c>
      <c r="O1979" s="64">
        <v>250000775</v>
      </c>
      <c r="P1979" s="94" t="s">
        <v>289</v>
      </c>
      <c r="Q1979" s="90">
        <v>1</v>
      </c>
      <c r="X1979" s="65" t="s">
        <v>671</v>
      </c>
      <c r="Y1979" s="65">
        <f>SUMPRODUCT(('[2]Prog 89'!$C$5:$C$10000=A1979)*'[2]Prog 89'!$E$5:$F$10000)</f>
        <v>0</v>
      </c>
      <c r="Z1979" s="65">
        <f>SUMPRODUCT(('[2]Prog 89'!$C$5:$C$10000=A1979)*'[2]Prog 89'!$G$5:$H$10000)</f>
        <v>0</v>
      </c>
    </row>
    <row r="1980" spans="1:26" ht="12.75" customHeight="1" x14ac:dyDescent="0.25">
      <c r="A1980" s="64">
        <v>25039</v>
      </c>
      <c r="B1980" s="81">
        <f>VLOOKUP(A1980,'[2]Pop commune'!$A$4:$G$3833,7,FALSE)</f>
        <v>187.27230590961801</v>
      </c>
      <c r="C1980" s="82">
        <f>VLOOKUP(A1980,'[2]Pop commune'!$A$4:$H$3833,5,FALSE)</f>
        <v>130.67902665121696</v>
      </c>
      <c r="D1980" s="83">
        <f t="shared" si="61"/>
        <v>56.593279258401054</v>
      </c>
      <c r="E1980" s="83">
        <f>VLOOKUP(A1980,'[2]Pop commune'!$A$4:$G$3833,6,FALSE)</f>
        <v>56.593279258401054</v>
      </c>
      <c r="F1980" s="83">
        <f t="shared" si="62"/>
        <v>888.00000000000193</v>
      </c>
      <c r="G1980" s="83">
        <f>VLOOKUP(A1980,'[2]Pop commune'!$A$4:$G$3833,4,FALSE)</f>
        <v>888.00000000000193</v>
      </c>
      <c r="H1980" s="64">
        <v>25</v>
      </c>
      <c r="I1980" s="122">
        <v>250011582</v>
      </c>
      <c r="J1980" s="91" t="s">
        <v>2790</v>
      </c>
      <c r="K1980" s="121"/>
      <c r="L1980" s="92" t="s">
        <v>684</v>
      </c>
      <c r="M1980" s="65" t="s">
        <v>134</v>
      </c>
      <c r="N1980" s="65" t="s">
        <v>662</v>
      </c>
      <c r="O1980" s="64">
        <v>250000775</v>
      </c>
      <c r="P1980" s="94" t="s">
        <v>289</v>
      </c>
      <c r="Q1980" s="90">
        <v>1</v>
      </c>
      <c r="X1980" s="65" t="s">
        <v>671</v>
      </c>
      <c r="Y1980" s="65">
        <f>SUMPRODUCT(('[2]Prog 89'!$C$5:$C$10000=A1980)*'[2]Prog 89'!$E$5:$F$10000)</f>
        <v>0</v>
      </c>
      <c r="Z1980" s="65">
        <f>SUMPRODUCT(('[2]Prog 89'!$C$5:$C$10000=A1980)*'[2]Prog 89'!$G$5:$H$10000)</f>
        <v>0</v>
      </c>
    </row>
    <row r="1981" spans="1:26" ht="12.75" customHeight="1" x14ac:dyDescent="0.25">
      <c r="A1981" s="64">
        <v>25052</v>
      </c>
      <c r="B1981" s="81">
        <f>VLOOKUP(A1981,'[2]Pop commune'!$A$4:$G$3833,7,FALSE)</f>
        <v>11</v>
      </c>
      <c r="C1981" s="82">
        <f>VLOOKUP(A1981,'[2]Pop commune'!$A$4:$H$3833,5,FALSE)</f>
        <v>5</v>
      </c>
      <c r="D1981" s="83">
        <f t="shared" si="61"/>
        <v>6</v>
      </c>
      <c r="E1981" s="83">
        <f>VLOOKUP(A1981,'[2]Pop commune'!$A$4:$G$3833,6,FALSE)</f>
        <v>6</v>
      </c>
      <c r="F1981" s="83">
        <f t="shared" si="62"/>
        <v>64</v>
      </c>
      <c r="G1981" s="83">
        <f>VLOOKUP(A1981,'[2]Pop commune'!$A$4:$G$3833,4,FALSE)</f>
        <v>64</v>
      </c>
      <c r="H1981" s="64">
        <v>25</v>
      </c>
      <c r="I1981" s="122">
        <v>250011582</v>
      </c>
      <c r="J1981" s="91" t="s">
        <v>1108</v>
      </c>
      <c r="K1981" s="121"/>
      <c r="L1981" s="92" t="s">
        <v>684</v>
      </c>
      <c r="M1981" s="65" t="s">
        <v>134</v>
      </c>
      <c r="N1981" s="65" t="s">
        <v>662</v>
      </c>
      <c r="O1981" s="64">
        <v>250000775</v>
      </c>
      <c r="P1981" s="94" t="s">
        <v>289</v>
      </c>
      <c r="Q1981" s="90">
        <v>1</v>
      </c>
      <c r="R1981" s="99"/>
      <c r="X1981" s="65" t="s">
        <v>671</v>
      </c>
      <c r="Y1981" s="65">
        <f>SUMPRODUCT(('[2]Prog 89'!$C$5:$C$10000=A1981)*'[2]Prog 89'!$E$5:$F$10000)</f>
        <v>0</v>
      </c>
      <c r="Z1981" s="65">
        <f>SUMPRODUCT(('[2]Prog 89'!$C$5:$C$10000=A1981)*'[2]Prog 89'!$G$5:$H$10000)</f>
        <v>0</v>
      </c>
    </row>
    <row r="1982" spans="1:26" ht="12.75" customHeight="1" x14ac:dyDescent="0.25">
      <c r="A1982" s="64">
        <v>25128</v>
      </c>
      <c r="B1982" s="81">
        <f>VLOOKUP(A1982,'[2]Pop commune'!$A$4:$G$3833,7,FALSE)</f>
        <v>48</v>
      </c>
      <c r="C1982" s="82">
        <f>VLOOKUP(A1982,'[2]Pop commune'!$A$4:$H$3833,5,FALSE)</f>
        <v>28</v>
      </c>
      <c r="D1982" s="83">
        <f t="shared" si="61"/>
        <v>20</v>
      </c>
      <c r="E1982" s="83">
        <f>VLOOKUP(A1982,'[2]Pop commune'!$A$4:$G$3833,6,FALSE)</f>
        <v>20</v>
      </c>
      <c r="F1982" s="83">
        <f t="shared" si="62"/>
        <v>269</v>
      </c>
      <c r="G1982" s="83">
        <f>VLOOKUP(A1982,'[2]Pop commune'!$A$4:$G$3833,4,FALSE)</f>
        <v>269</v>
      </c>
      <c r="H1982" s="64">
        <v>25</v>
      </c>
      <c r="I1982" s="122">
        <v>250011582</v>
      </c>
      <c r="J1982" s="91" t="s">
        <v>2791</v>
      </c>
      <c r="K1982" s="121"/>
      <c r="L1982" s="92" t="s">
        <v>684</v>
      </c>
      <c r="M1982" s="65" t="s">
        <v>134</v>
      </c>
      <c r="N1982" s="65" t="s">
        <v>662</v>
      </c>
      <c r="O1982" s="64">
        <v>250000775</v>
      </c>
      <c r="P1982" s="94" t="s">
        <v>289</v>
      </c>
      <c r="Q1982" s="90">
        <v>1</v>
      </c>
      <c r="X1982" s="65" t="s">
        <v>671</v>
      </c>
      <c r="Y1982" s="65">
        <f>SUMPRODUCT(('[2]Prog 89'!$C$5:$C$10000=A1982)*'[2]Prog 89'!$E$5:$F$10000)</f>
        <v>0</v>
      </c>
      <c r="Z1982" s="65">
        <f>SUMPRODUCT(('[2]Prog 89'!$C$5:$C$10000=A1982)*'[2]Prog 89'!$G$5:$H$10000)</f>
        <v>0</v>
      </c>
    </row>
    <row r="1983" spans="1:26" ht="12.75" customHeight="1" x14ac:dyDescent="0.25">
      <c r="A1983" s="64">
        <v>25151</v>
      </c>
      <c r="B1983" s="81">
        <f>VLOOKUP(A1983,'[2]Pop commune'!$A$4:$G$3833,7,FALSE)</f>
        <v>18</v>
      </c>
      <c r="C1983" s="82">
        <f>VLOOKUP(A1983,'[2]Pop commune'!$A$4:$H$3833,5,FALSE)</f>
        <v>7</v>
      </c>
      <c r="D1983" s="83">
        <f t="shared" si="61"/>
        <v>11</v>
      </c>
      <c r="E1983" s="83">
        <f>VLOOKUP(A1983,'[2]Pop commune'!$A$4:$G$3833,6,FALSE)</f>
        <v>11</v>
      </c>
      <c r="F1983" s="83">
        <f t="shared" si="62"/>
        <v>122</v>
      </c>
      <c r="G1983" s="83">
        <f>VLOOKUP(A1983,'[2]Pop commune'!$A$4:$G$3833,4,FALSE)</f>
        <v>122</v>
      </c>
      <c r="H1983" s="64">
        <v>25</v>
      </c>
      <c r="I1983" s="122">
        <v>250011582</v>
      </c>
      <c r="J1983" s="91" t="s">
        <v>2792</v>
      </c>
      <c r="K1983" s="121"/>
      <c r="L1983" s="92" t="s">
        <v>684</v>
      </c>
      <c r="M1983" s="65" t="s">
        <v>134</v>
      </c>
      <c r="N1983" s="65" t="s">
        <v>662</v>
      </c>
      <c r="O1983" s="64">
        <v>250000775</v>
      </c>
      <c r="P1983" s="94" t="s">
        <v>289</v>
      </c>
      <c r="Q1983" s="90">
        <v>1</v>
      </c>
      <c r="X1983" s="65" t="s">
        <v>671</v>
      </c>
      <c r="Y1983" s="65">
        <f>SUMPRODUCT(('[2]Prog 89'!$C$5:$C$10000=A1983)*'[2]Prog 89'!$E$5:$F$10000)</f>
        <v>0</v>
      </c>
      <c r="Z1983" s="65">
        <f>SUMPRODUCT(('[2]Prog 89'!$C$5:$C$10000=A1983)*'[2]Prog 89'!$G$5:$H$10000)</f>
        <v>0</v>
      </c>
    </row>
    <row r="1984" spans="1:26" ht="12.75" customHeight="1" x14ac:dyDescent="0.25">
      <c r="A1984" s="64">
        <v>25175</v>
      </c>
      <c r="B1984" s="81">
        <f>VLOOKUP(A1984,'[2]Pop commune'!$A$4:$G$3833,7,FALSE)</f>
        <v>21.499999999999922</v>
      </c>
      <c r="C1984" s="82">
        <f>VLOOKUP(A1984,'[2]Pop commune'!$A$4:$H$3833,5,FALSE)</f>
        <v>13.30952380952376</v>
      </c>
      <c r="D1984" s="83">
        <f t="shared" si="61"/>
        <v>8.1904761904761596</v>
      </c>
      <c r="E1984" s="83">
        <f>VLOOKUP(A1984,'[2]Pop commune'!$A$4:$G$3833,6,FALSE)</f>
        <v>8.1904761904761596</v>
      </c>
      <c r="F1984" s="83">
        <f t="shared" si="62"/>
        <v>85.999999999999673</v>
      </c>
      <c r="G1984" s="83">
        <f>VLOOKUP(A1984,'[2]Pop commune'!$A$4:$G$3833,4,FALSE)</f>
        <v>85.999999999999673</v>
      </c>
      <c r="H1984" s="64">
        <v>25</v>
      </c>
      <c r="I1984" s="122">
        <v>250011582</v>
      </c>
      <c r="J1984" s="91" t="s">
        <v>2793</v>
      </c>
      <c r="K1984" s="121"/>
      <c r="L1984" s="92" t="s">
        <v>684</v>
      </c>
      <c r="M1984" s="65" t="s">
        <v>134</v>
      </c>
      <c r="N1984" s="65" t="s">
        <v>662</v>
      </c>
      <c r="O1984" s="64">
        <v>250000775</v>
      </c>
      <c r="P1984" s="94" t="s">
        <v>289</v>
      </c>
      <c r="Q1984" s="90">
        <v>1</v>
      </c>
      <c r="X1984" s="65" t="s">
        <v>671</v>
      </c>
      <c r="Y1984" s="65">
        <f>SUMPRODUCT(('[2]Prog 89'!$C$5:$C$10000=A1984)*'[2]Prog 89'!$E$5:$F$10000)</f>
        <v>0</v>
      </c>
      <c r="Z1984" s="65">
        <f>SUMPRODUCT(('[2]Prog 89'!$C$5:$C$10000=A1984)*'[2]Prog 89'!$G$5:$H$10000)</f>
        <v>0</v>
      </c>
    </row>
    <row r="1985" spans="1:26" ht="12.75" customHeight="1" x14ac:dyDescent="0.25">
      <c r="A1985" s="64">
        <v>25203</v>
      </c>
      <c r="B1985" s="81">
        <f>VLOOKUP(A1985,'[2]Pop commune'!$A$4:$G$3833,7,FALSE)</f>
        <v>35</v>
      </c>
      <c r="C1985" s="82">
        <f>VLOOKUP(A1985,'[2]Pop commune'!$A$4:$H$3833,5,FALSE)</f>
        <v>19</v>
      </c>
      <c r="D1985" s="83">
        <f t="shared" si="61"/>
        <v>16</v>
      </c>
      <c r="E1985" s="83">
        <f>VLOOKUP(A1985,'[2]Pop commune'!$A$4:$G$3833,6,FALSE)</f>
        <v>16</v>
      </c>
      <c r="F1985" s="83">
        <f t="shared" si="62"/>
        <v>157</v>
      </c>
      <c r="G1985" s="83">
        <f>VLOOKUP(A1985,'[2]Pop commune'!$A$4:$G$3833,4,FALSE)</f>
        <v>157</v>
      </c>
      <c r="H1985" s="64">
        <v>25</v>
      </c>
      <c r="I1985" s="122">
        <v>250011582</v>
      </c>
      <c r="J1985" s="91" t="s">
        <v>2794</v>
      </c>
      <c r="K1985" s="121"/>
      <c r="L1985" s="92" t="s">
        <v>684</v>
      </c>
      <c r="M1985" s="65" t="s">
        <v>134</v>
      </c>
      <c r="N1985" s="65" t="s">
        <v>662</v>
      </c>
      <c r="O1985" s="64">
        <v>250000775</v>
      </c>
      <c r="P1985" s="94" t="s">
        <v>289</v>
      </c>
      <c r="Q1985" s="90">
        <v>1</v>
      </c>
      <c r="X1985" s="65" t="s">
        <v>671</v>
      </c>
      <c r="Y1985" s="65">
        <f>SUMPRODUCT(('[2]Prog 89'!$C$5:$C$10000=A1985)*'[2]Prog 89'!$E$5:$F$10000)</f>
        <v>0</v>
      </c>
      <c r="Z1985" s="65">
        <f>SUMPRODUCT(('[2]Prog 89'!$C$5:$C$10000=A1985)*'[2]Prog 89'!$G$5:$H$10000)</f>
        <v>0</v>
      </c>
    </row>
    <row r="1986" spans="1:26" ht="12.75" customHeight="1" x14ac:dyDescent="0.25">
      <c r="A1986" s="64">
        <v>25218</v>
      </c>
      <c r="B1986" s="81">
        <f>VLOOKUP(A1986,'[2]Pop commune'!$A$4:$G$3833,7,FALSE)</f>
        <v>19.999999999999993</v>
      </c>
      <c r="C1986" s="82">
        <f>VLOOKUP(A1986,'[2]Pop commune'!$A$4:$H$3833,5,FALSE)</f>
        <v>13.333333333333329</v>
      </c>
      <c r="D1986" s="83">
        <f t="shared" si="61"/>
        <v>6.6666666666666643</v>
      </c>
      <c r="E1986" s="83">
        <f>VLOOKUP(A1986,'[2]Pop commune'!$A$4:$G$3833,6,FALSE)</f>
        <v>6.6666666666666643</v>
      </c>
      <c r="F1986" s="83">
        <f t="shared" si="62"/>
        <v>140</v>
      </c>
      <c r="G1986" s="83">
        <f>VLOOKUP(A1986,'[2]Pop commune'!$A$4:$G$3833,4,FALSE)</f>
        <v>140</v>
      </c>
      <c r="H1986" s="64">
        <v>25</v>
      </c>
      <c r="I1986" s="122">
        <v>250011582</v>
      </c>
      <c r="J1986" s="91" t="s">
        <v>2795</v>
      </c>
      <c r="K1986" s="121"/>
      <c r="L1986" s="92" t="s">
        <v>684</v>
      </c>
      <c r="M1986" s="65" t="s">
        <v>134</v>
      </c>
      <c r="N1986" s="65" t="s">
        <v>662</v>
      </c>
      <c r="O1986" s="64">
        <v>250000775</v>
      </c>
      <c r="P1986" s="94" t="s">
        <v>289</v>
      </c>
      <c r="Q1986" s="90">
        <v>1</v>
      </c>
      <c r="X1986" s="65" t="s">
        <v>671</v>
      </c>
      <c r="Y1986" s="65">
        <f>SUMPRODUCT(('[2]Prog 89'!$C$5:$C$10000=A1986)*'[2]Prog 89'!$E$5:$F$10000)</f>
        <v>0</v>
      </c>
      <c r="Z1986" s="65">
        <f>SUMPRODUCT(('[2]Prog 89'!$C$5:$C$10000=A1986)*'[2]Prog 89'!$G$5:$H$10000)</f>
        <v>0</v>
      </c>
    </row>
    <row r="1987" spans="1:26" ht="12.75" customHeight="1" x14ac:dyDescent="0.25">
      <c r="A1987" s="64">
        <v>25219</v>
      </c>
      <c r="B1987" s="81">
        <f>VLOOKUP(A1987,'[2]Pop commune'!$A$4:$G$3833,7,FALSE)</f>
        <v>124.75435816164813</v>
      </c>
      <c r="C1987" s="82">
        <f>VLOOKUP(A1987,'[2]Pop commune'!$A$4:$H$3833,5,FALSE)</f>
        <v>79.920760697305838</v>
      </c>
      <c r="D1987" s="83">
        <f t="shared" si="61"/>
        <v>44.833597464342297</v>
      </c>
      <c r="E1987" s="83">
        <f>VLOOKUP(A1987,'[2]Pop commune'!$A$4:$G$3833,6,FALSE)</f>
        <v>44.833597464342297</v>
      </c>
      <c r="F1987" s="83">
        <f t="shared" si="62"/>
        <v>615</v>
      </c>
      <c r="G1987" s="83">
        <f>VLOOKUP(A1987,'[2]Pop commune'!$A$4:$G$3833,4,FALSE)</f>
        <v>615</v>
      </c>
      <c r="H1987" s="64">
        <v>25</v>
      </c>
      <c r="I1987" s="122">
        <v>250011582</v>
      </c>
      <c r="J1987" s="91" t="s">
        <v>2796</v>
      </c>
      <c r="K1987" s="121"/>
      <c r="L1987" s="92" t="s">
        <v>684</v>
      </c>
      <c r="M1987" s="65" t="s">
        <v>134</v>
      </c>
      <c r="N1987" s="65" t="s">
        <v>662</v>
      </c>
      <c r="O1987" s="64">
        <v>250000775</v>
      </c>
      <c r="P1987" s="94" t="s">
        <v>289</v>
      </c>
      <c r="Q1987" s="90">
        <v>1</v>
      </c>
      <c r="X1987" s="65" t="s">
        <v>671</v>
      </c>
      <c r="Y1987" s="65">
        <f>SUMPRODUCT(('[2]Prog 89'!$C$5:$C$10000=A1987)*'[2]Prog 89'!$E$5:$F$10000)</f>
        <v>0</v>
      </c>
      <c r="Z1987" s="65">
        <f>SUMPRODUCT(('[2]Prog 89'!$C$5:$C$10000=A1987)*'[2]Prog 89'!$G$5:$H$10000)</f>
        <v>0</v>
      </c>
    </row>
    <row r="1988" spans="1:26" ht="12.75" customHeight="1" x14ac:dyDescent="0.25">
      <c r="A1988" s="64">
        <v>25227</v>
      </c>
      <c r="B1988" s="81">
        <f>VLOOKUP(A1988,'[2]Pop commune'!$A$4:$G$3833,7,FALSE)</f>
        <v>40.120171673819783</v>
      </c>
      <c r="C1988" s="82">
        <f>VLOOKUP(A1988,'[2]Pop commune'!$A$4:$H$3833,5,FALSE)</f>
        <v>28.506437768240371</v>
      </c>
      <c r="D1988" s="83">
        <f t="shared" si="61"/>
        <v>11.613733905579409</v>
      </c>
      <c r="E1988" s="83">
        <f>VLOOKUP(A1988,'[2]Pop commune'!$A$4:$G$3833,6,FALSE)</f>
        <v>11.613733905579409</v>
      </c>
      <c r="F1988" s="83">
        <f t="shared" si="62"/>
        <v>246</v>
      </c>
      <c r="G1988" s="83">
        <f>VLOOKUP(A1988,'[2]Pop commune'!$A$4:$G$3833,4,FALSE)</f>
        <v>246</v>
      </c>
      <c r="H1988" s="64">
        <v>25</v>
      </c>
      <c r="I1988" s="122">
        <v>250011582</v>
      </c>
      <c r="J1988" s="91" t="s">
        <v>2797</v>
      </c>
      <c r="K1988" s="121"/>
      <c r="L1988" s="92" t="s">
        <v>684</v>
      </c>
      <c r="M1988" s="65" t="s">
        <v>134</v>
      </c>
      <c r="N1988" s="65" t="s">
        <v>662</v>
      </c>
      <c r="O1988" s="64">
        <v>250000775</v>
      </c>
      <c r="P1988" s="94" t="s">
        <v>289</v>
      </c>
      <c r="Q1988" s="90">
        <v>1</v>
      </c>
      <c r="X1988" s="65" t="s">
        <v>671</v>
      </c>
      <c r="Y1988" s="65">
        <f>SUMPRODUCT(('[2]Prog 89'!$C$5:$C$10000=A1988)*'[2]Prog 89'!$E$5:$F$10000)</f>
        <v>0</v>
      </c>
      <c r="Z1988" s="65">
        <f>SUMPRODUCT(('[2]Prog 89'!$C$5:$C$10000=A1988)*'[2]Prog 89'!$G$5:$H$10000)</f>
        <v>0</v>
      </c>
    </row>
    <row r="1989" spans="1:26" ht="12.75" customHeight="1" x14ac:dyDescent="0.25">
      <c r="A1989" s="64">
        <v>25231</v>
      </c>
      <c r="B1989" s="81">
        <f>VLOOKUP(A1989,'[2]Pop commune'!$A$4:$G$3833,7,FALSE)</f>
        <v>25.527272727272717</v>
      </c>
      <c r="C1989" s="82">
        <f>VLOOKUP(A1989,'[2]Pop commune'!$A$4:$H$3833,5,FALSE)</f>
        <v>15.12727272727272</v>
      </c>
      <c r="D1989" s="83">
        <f t="shared" ref="D1989:D2052" si="63">E1989/Q1989</f>
        <v>10.399999999999995</v>
      </c>
      <c r="E1989" s="83">
        <f>VLOOKUP(A1989,'[2]Pop commune'!$A$4:$G$3833,6,FALSE)</f>
        <v>10.399999999999995</v>
      </c>
      <c r="F1989" s="83">
        <f t="shared" ref="F1989:F2052" si="64">G1989/Q1989</f>
        <v>104</v>
      </c>
      <c r="G1989" s="83">
        <f>VLOOKUP(A1989,'[2]Pop commune'!$A$4:$G$3833,4,FALSE)</f>
        <v>104</v>
      </c>
      <c r="H1989" s="64">
        <v>25</v>
      </c>
      <c r="I1989" s="122">
        <v>250011582</v>
      </c>
      <c r="J1989" s="91" t="s">
        <v>2798</v>
      </c>
      <c r="K1989" s="121"/>
      <c r="L1989" s="92" t="s">
        <v>684</v>
      </c>
      <c r="M1989" s="65" t="s">
        <v>134</v>
      </c>
      <c r="N1989" s="65" t="s">
        <v>662</v>
      </c>
      <c r="O1989" s="64">
        <v>250000775</v>
      </c>
      <c r="P1989" s="94" t="s">
        <v>289</v>
      </c>
      <c r="Q1989" s="90">
        <v>1</v>
      </c>
      <c r="X1989" s="65" t="s">
        <v>671</v>
      </c>
      <c r="Y1989" s="65">
        <f>SUMPRODUCT(('[2]Prog 89'!$C$5:$C$10000=A1989)*'[2]Prog 89'!$E$5:$F$10000)</f>
        <v>0</v>
      </c>
      <c r="Z1989" s="65">
        <f>SUMPRODUCT(('[2]Prog 89'!$C$5:$C$10000=A1989)*'[2]Prog 89'!$G$5:$H$10000)</f>
        <v>0</v>
      </c>
    </row>
    <row r="1990" spans="1:26" ht="12.75" customHeight="1" x14ac:dyDescent="0.25">
      <c r="A1990" s="64">
        <v>25233</v>
      </c>
      <c r="B1990" s="81">
        <f>VLOOKUP(A1990,'[2]Pop commune'!$A$4:$G$3833,7,FALSE)</f>
        <v>55</v>
      </c>
      <c r="C1990" s="82">
        <f>VLOOKUP(A1990,'[2]Pop commune'!$A$4:$H$3833,5,FALSE)</f>
        <v>35</v>
      </c>
      <c r="D1990" s="83">
        <f t="shared" si="63"/>
        <v>20</v>
      </c>
      <c r="E1990" s="83">
        <f>VLOOKUP(A1990,'[2]Pop commune'!$A$4:$G$3833,6,FALSE)</f>
        <v>20</v>
      </c>
      <c r="F1990" s="83">
        <f t="shared" si="64"/>
        <v>261</v>
      </c>
      <c r="G1990" s="83">
        <f>VLOOKUP(A1990,'[2]Pop commune'!$A$4:$G$3833,4,FALSE)</f>
        <v>261</v>
      </c>
      <c r="H1990" s="64">
        <v>25</v>
      </c>
      <c r="I1990" s="122">
        <v>250011582</v>
      </c>
      <c r="J1990" s="91" t="s">
        <v>2799</v>
      </c>
      <c r="K1990" s="121"/>
      <c r="L1990" s="92" t="s">
        <v>684</v>
      </c>
      <c r="M1990" s="65" t="s">
        <v>134</v>
      </c>
      <c r="N1990" s="65" t="s">
        <v>662</v>
      </c>
      <c r="O1990" s="64">
        <v>250000775</v>
      </c>
      <c r="P1990" s="94" t="s">
        <v>289</v>
      </c>
      <c r="Q1990" s="90">
        <v>1</v>
      </c>
      <c r="X1990" s="65" t="s">
        <v>671</v>
      </c>
      <c r="Y1990" s="65">
        <f>SUMPRODUCT(('[2]Prog 89'!$C$5:$C$10000=A1990)*'[2]Prog 89'!$E$5:$F$10000)</f>
        <v>0</v>
      </c>
      <c r="Z1990" s="65">
        <f>SUMPRODUCT(('[2]Prog 89'!$C$5:$C$10000=A1990)*'[2]Prog 89'!$G$5:$H$10000)</f>
        <v>0</v>
      </c>
    </row>
    <row r="1991" spans="1:26" ht="12.75" customHeight="1" x14ac:dyDescent="0.25">
      <c r="A1991" s="64">
        <v>25243</v>
      </c>
      <c r="B1991" s="81">
        <f>VLOOKUP(A1991,'[2]Pop commune'!$A$4:$G$3833,7,FALSE)</f>
        <v>170.41938250629465</v>
      </c>
      <c r="C1991" s="82">
        <f>VLOOKUP(A1991,'[2]Pop commune'!$A$4:$H$3833,5,FALSE)</f>
        <v>71.739173275201537</v>
      </c>
      <c r="D1991" s="83">
        <f t="shared" si="63"/>
        <v>98.680209231093116</v>
      </c>
      <c r="E1991" s="83">
        <f>VLOOKUP(A1991,'[2]Pop commune'!$A$4:$G$3833,6,FALSE)</f>
        <v>98.680209231093116</v>
      </c>
      <c r="F1991" s="83">
        <f t="shared" si="64"/>
        <v>724.00000000000057</v>
      </c>
      <c r="G1991" s="83">
        <f>VLOOKUP(A1991,'[2]Pop commune'!$A$4:$G$3833,4,FALSE)</f>
        <v>724.00000000000057</v>
      </c>
      <c r="H1991" s="64">
        <v>25</v>
      </c>
      <c r="I1991" s="122">
        <v>250011582</v>
      </c>
      <c r="J1991" s="91" t="s">
        <v>2800</v>
      </c>
      <c r="K1991" s="121"/>
      <c r="L1991" s="92" t="s">
        <v>684</v>
      </c>
      <c r="M1991" s="65" t="s">
        <v>134</v>
      </c>
      <c r="N1991" s="65" t="s">
        <v>662</v>
      </c>
      <c r="O1991" s="64">
        <v>250000775</v>
      </c>
      <c r="P1991" s="94" t="s">
        <v>289</v>
      </c>
      <c r="Q1991" s="90">
        <v>1</v>
      </c>
      <c r="X1991" s="65" t="s">
        <v>671</v>
      </c>
      <c r="Y1991" s="65">
        <f>SUMPRODUCT(('[2]Prog 89'!$C$5:$C$10000=A1991)*'[2]Prog 89'!$E$5:$F$10000)</f>
        <v>0</v>
      </c>
      <c r="Z1991" s="65">
        <f>SUMPRODUCT(('[2]Prog 89'!$C$5:$C$10000=A1991)*'[2]Prog 89'!$G$5:$H$10000)</f>
        <v>0</v>
      </c>
    </row>
    <row r="1992" spans="1:26" ht="12.75" customHeight="1" x14ac:dyDescent="0.25">
      <c r="A1992" s="64">
        <v>25262</v>
      </c>
      <c r="B1992" s="81">
        <f>VLOOKUP(A1992,'[2]Pop commune'!$A$4:$G$3833,7,FALSE)</f>
        <v>75.462962962962749</v>
      </c>
      <c r="C1992" s="82">
        <f>VLOOKUP(A1992,'[2]Pop commune'!$A$4:$H$3833,5,FALSE)</f>
        <v>58.358024691357862</v>
      </c>
      <c r="D1992" s="83">
        <f t="shared" si="63"/>
        <v>17.10493827160489</v>
      </c>
      <c r="E1992" s="83">
        <f>VLOOKUP(A1992,'[2]Pop commune'!$A$4:$G$3833,6,FALSE)</f>
        <v>17.10493827160489</v>
      </c>
      <c r="F1992" s="83">
        <f t="shared" si="64"/>
        <v>488.99999999999858</v>
      </c>
      <c r="G1992" s="83">
        <f>VLOOKUP(A1992,'[2]Pop commune'!$A$4:$G$3833,4,FALSE)</f>
        <v>488.99999999999858</v>
      </c>
      <c r="H1992" s="64">
        <v>25</v>
      </c>
      <c r="I1992" s="122">
        <v>250011582</v>
      </c>
      <c r="J1992" s="91" t="s">
        <v>2801</v>
      </c>
      <c r="K1992" s="121"/>
      <c r="L1992" s="92" t="s">
        <v>684</v>
      </c>
      <c r="M1992" s="65" t="s">
        <v>134</v>
      </c>
      <c r="N1992" s="65" t="s">
        <v>662</v>
      </c>
      <c r="O1992" s="64">
        <v>250000775</v>
      </c>
      <c r="P1992" s="94" t="s">
        <v>289</v>
      </c>
      <c r="Q1992" s="90">
        <v>1</v>
      </c>
      <c r="X1992" s="65" t="s">
        <v>671</v>
      </c>
      <c r="Y1992" s="65">
        <f>SUMPRODUCT(('[2]Prog 89'!$C$5:$C$10000=A1992)*'[2]Prog 89'!$E$5:$F$10000)</f>
        <v>0</v>
      </c>
      <c r="Z1992" s="65">
        <f>SUMPRODUCT(('[2]Prog 89'!$C$5:$C$10000=A1992)*'[2]Prog 89'!$G$5:$H$10000)</f>
        <v>0</v>
      </c>
    </row>
    <row r="1993" spans="1:26" ht="12.75" customHeight="1" x14ac:dyDescent="0.25">
      <c r="A1993" s="64">
        <v>25268</v>
      </c>
      <c r="B1993" s="81">
        <f>VLOOKUP(A1993,'[2]Pop commune'!$A$4:$G$3833,7,FALSE)</f>
        <v>37</v>
      </c>
      <c r="C1993" s="82">
        <f>VLOOKUP(A1993,'[2]Pop commune'!$A$4:$H$3833,5,FALSE)</f>
        <v>19</v>
      </c>
      <c r="D1993" s="83">
        <f t="shared" si="63"/>
        <v>18</v>
      </c>
      <c r="E1993" s="83">
        <f>VLOOKUP(A1993,'[2]Pop commune'!$A$4:$G$3833,6,FALSE)</f>
        <v>18</v>
      </c>
      <c r="F1993" s="83">
        <f t="shared" si="64"/>
        <v>133</v>
      </c>
      <c r="G1993" s="83">
        <f>VLOOKUP(A1993,'[2]Pop commune'!$A$4:$G$3833,4,FALSE)</f>
        <v>133</v>
      </c>
      <c r="H1993" s="64">
        <v>25</v>
      </c>
      <c r="I1993" s="122">
        <v>250011582</v>
      </c>
      <c r="J1993" s="91" t="s">
        <v>2802</v>
      </c>
      <c r="K1993" s="121"/>
      <c r="L1993" s="92" t="s">
        <v>684</v>
      </c>
      <c r="M1993" s="65" t="s">
        <v>134</v>
      </c>
      <c r="N1993" s="65" t="s">
        <v>662</v>
      </c>
      <c r="O1993" s="64">
        <v>250000775</v>
      </c>
      <c r="P1993" s="94" t="s">
        <v>289</v>
      </c>
      <c r="Q1993" s="90">
        <v>1</v>
      </c>
      <c r="X1993" s="65" t="s">
        <v>671</v>
      </c>
      <c r="Y1993" s="65">
        <f>SUMPRODUCT(('[2]Prog 89'!$C$5:$C$10000=A1993)*'[2]Prog 89'!$E$5:$F$10000)</f>
        <v>0</v>
      </c>
      <c r="Z1993" s="65">
        <f>SUMPRODUCT(('[2]Prog 89'!$C$5:$C$10000=A1993)*'[2]Prog 89'!$G$5:$H$10000)</f>
        <v>0</v>
      </c>
    </row>
    <row r="1994" spans="1:26" ht="12.75" customHeight="1" x14ac:dyDescent="0.25">
      <c r="A1994" s="64">
        <v>25288</v>
      </c>
      <c r="B1994" s="81">
        <f>VLOOKUP(A1994,'[2]Pop commune'!$A$4:$G$3833,7,FALSE)</f>
        <v>110</v>
      </c>
      <c r="C1994" s="82">
        <f>VLOOKUP(A1994,'[2]Pop commune'!$A$4:$H$3833,5,FALSE)</f>
        <v>75</v>
      </c>
      <c r="D1994" s="83">
        <f t="shared" si="63"/>
        <v>35</v>
      </c>
      <c r="E1994" s="83">
        <f>VLOOKUP(A1994,'[2]Pop commune'!$A$4:$G$3833,6,FALSE)</f>
        <v>35</v>
      </c>
      <c r="F1994" s="83">
        <f t="shared" si="64"/>
        <v>645</v>
      </c>
      <c r="G1994" s="83">
        <f>VLOOKUP(A1994,'[2]Pop commune'!$A$4:$G$3833,4,FALSE)</f>
        <v>645</v>
      </c>
      <c r="H1994" s="64">
        <v>25</v>
      </c>
      <c r="I1994" s="122">
        <v>250011582</v>
      </c>
      <c r="J1994" s="91" t="s">
        <v>2803</v>
      </c>
      <c r="K1994" s="121"/>
      <c r="L1994" s="92" t="s">
        <v>684</v>
      </c>
      <c r="M1994" s="65" t="s">
        <v>134</v>
      </c>
      <c r="N1994" s="65" t="s">
        <v>662</v>
      </c>
      <c r="O1994" s="64">
        <v>250000775</v>
      </c>
      <c r="P1994" s="94" t="s">
        <v>289</v>
      </c>
      <c r="Q1994" s="90">
        <v>1</v>
      </c>
      <c r="X1994" s="65" t="s">
        <v>671</v>
      </c>
      <c r="Y1994" s="65">
        <f>SUMPRODUCT(('[2]Prog 89'!$C$5:$C$10000=A1994)*'[2]Prog 89'!$E$5:$F$10000)</f>
        <v>0</v>
      </c>
      <c r="Z1994" s="65">
        <f>SUMPRODUCT(('[2]Prog 89'!$C$5:$C$10000=A1994)*'[2]Prog 89'!$G$5:$H$10000)</f>
        <v>0</v>
      </c>
    </row>
    <row r="1995" spans="1:26" ht="12.75" customHeight="1" x14ac:dyDescent="0.25">
      <c r="A1995" s="64">
        <v>25289</v>
      </c>
      <c r="B1995" s="81">
        <f>VLOOKUP(A1995,'[2]Pop commune'!$A$4:$G$3833,7,FALSE)</f>
        <v>14</v>
      </c>
      <c r="C1995" s="82">
        <f>VLOOKUP(A1995,'[2]Pop commune'!$A$4:$H$3833,5,FALSE)</f>
        <v>6</v>
      </c>
      <c r="D1995" s="83">
        <f t="shared" si="63"/>
        <v>8</v>
      </c>
      <c r="E1995" s="83">
        <f>VLOOKUP(A1995,'[2]Pop commune'!$A$4:$G$3833,6,FALSE)</f>
        <v>8</v>
      </c>
      <c r="F1995" s="83">
        <f t="shared" si="64"/>
        <v>74</v>
      </c>
      <c r="G1995" s="83">
        <f>VLOOKUP(A1995,'[2]Pop commune'!$A$4:$G$3833,4,FALSE)</f>
        <v>74</v>
      </c>
      <c r="H1995" s="64">
        <v>25</v>
      </c>
      <c r="I1995" s="122">
        <v>250011582</v>
      </c>
      <c r="J1995" s="91" t="s">
        <v>2804</v>
      </c>
      <c r="K1995" s="121"/>
      <c r="L1995" s="92" t="s">
        <v>684</v>
      </c>
      <c r="M1995" s="65" t="s">
        <v>134</v>
      </c>
      <c r="N1995" s="65" t="s">
        <v>662</v>
      </c>
      <c r="O1995" s="64">
        <v>250000775</v>
      </c>
      <c r="P1995" s="94" t="s">
        <v>289</v>
      </c>
      <c r="Q1995" s="90">
        <v>1</v>
      </c>
      <c r="X1995" s="65" t="s">
        <v>671</v>
      </c>
      <c r="Y1995" s="65">
        <f>SUMPRODUCT(('[2]Prog 89'!$C$5:$C$10000=A1995)*'[2]Prog 89'!$E$5:$F$10000)</f>
        <v>0</v>
      </c>
      <c r="Z1995" s="65">
        <f>SUMPRODUCT(('[2]Prog 89'!$C$5:$C$10000=A1995)*'[2]Prog 89'!$G$5:$H$10000)</f>
        <v>0</v>
      </c>
    </row>
    <row r="1996" spans="1:26" ht="12.75" customHeight="1" x14ac:dyDescent="0.25">
      <c r="A1996" s="64">
        <v>25301</v>
      </c>
      <c r="B1996" s="81">
        <f>VLOOKUP(A1996,'[2]Pop commune'!$A$4:$G$3833,7,FALSE)</f>
        <v>134.52240717029409</v>
      </c>
      <c r="C1996" s="82">
        <f>VLOOKUP(A1996,'[2]Pop commune'!$A$4:$H$3833,5,FALSE)</f>
        <v>74.96286811779747</v>
      </c>
      <c r="D1996" s="83">
        <f t="shared" si="63"/>
        <v>59.559539052496625</v>
      </c>
      <c r="E1996" s="83">
        <f>VLOOKUP(A1996,'[2]Pop commune'!$A$4:$G$3833,6,FALSE)</f>
        <v>59.559539052496625</v>
      </c>
      <c r="F1996" s="83">
        <f t="shared" si="64"/>
        <v>801.99999999999761</v>
      </c>
      <c r="G1996" s="83">
        <f>VLOOKUP(A1996,'[2]Pop commune'!$A$4:$G$3833,4,FALSE)</f>
        <v>801.99999999999761</v>
      </c>
      <c r="H1996" s="64">
        <v>25</v>
      </c>
      <c r="I1996" s="122">
        <v>250011582</v>
      </c>
      <c r="J1996" s="91" t="s">
        <v>2805</v>
      </c>
      <c r="K1996" s="121"/>
      <c r="L1996" s="92" t="s">
        <v>684</v>
      </c>
      <c r="M1996" s="65" t="s">
        <v>134</v>
      </c>
      <c r="N1996" s="65" t="s">
        <v>662</v>
      </c>
      <c r="O1996" s="64">
        <v>250000775</v>
      </c>
      <c r="P1996" s="94" t="s">
        <v>289</v>
      </c>
      <c r="Q1996" s="90">
        <v>1</v>
      </c>
      <c r="X1996" s="65" t="s">
        <v>671</v>
      </c>
      <c r="Y1996" s="65">
        <f>SUMPRODUCT(('[2]Prog 89'!$C$5:$C$10000=A1996)*'[2]Prog 89'!$E$5:$F$10000)</f>
        <v>0</v>
      </c>
      <c r="Z1996" s="65">
        <f>SUMPRODUCT(('[2]Prog 89'!$C$5:$C$10000=A1996)*'[2]Prog 89'!$G$5:$H$10000)</f>
        <v>0</v>
      </c>
    </row>
    <row r="1997" spans="1:26" ht="12.75" customHeight="1" x14ac:dyDescent="0.25">
      <c r="A1997" s="64">
        <v>25302</v>
      </c>
      <c r="B1997" s="81">
        <f>VLOOKUP(A1997,'[2]Pop commune'!$A$4:$G$3833,7,FALSE)</f>
        <v>31</v>
      </c>
      <c r="C1997" s="82">
        <f>VLOOKUP(A1997,'[2]Pop commune'!$A$4:$H$3833,5,FALSE)</f>
        <v>13</v>
      </c>
      <c r="D1997" s="83">
        <f t="shared" si="63"/>
        <v>18</v>
      </c>
      <c r="E1997" s="83">
        <f>VLOOKUP(A1997,'[2]Pop commune'!$A$4:$G$3833,6,FALSE)</f>
        <v>18</v>
      </c>
      <c r="F1997" s="83">
        <f t="shared" si="64"/>
        <v>110</v>
      </c>
      <c r="G1997" s="83">
        <f>VLOOKUP(A1997,'[2]Pop commune'!$A$4:$G$3833,4,FALSE)</f>
        <v>110</v>
      </c>
      <c r="H1997" s="64">
        <v>25</v>
      </c>
      <c r="I1997" s="122">
        <v>250011582</v>
      </c>
      <c r="J1997" s="91" t="s">
        <v>2806</v>
      </c>
      <c r="K1997" s="121"/>
      <c r="L1997" s="92" t="s">
        <v>684</v>
      </c>
      <c r="M1997" s="65" t="s">
        <v>134</v>
      </c>
      <c r="N1997" s="65" t="s">
        <v>662</v>
      </c>
      <c r="O1997" s="64">
        <v>250000775</v>
      </c>
      <c r="P1997" s="94" t="s">
        <v>289</v>
      </c>
      <c r="Q1997" s="90">
        <v>1</v>
      </c>
      <c r="X1997" s="65" t="s">
        <v>671</v>
      </c>
      <c r="Y1997" s="65">
        <f>SUMPRODUCT(('[2]Prog 89'!$C$5:$C$10000=A1997)*'[2]Prog 89'!$E$5:$F$10000)</f>
        <v>0</v>
      </c>
      <c r="Z1997" s="65">
        <f>SUMPRODUCT(('[2]Prog 89'!$C$5:$C$10000=A1997)*'[2]Prog 89'!$G$5:$H$10000)</f>
        <v>0</v>
      </c>
    </row>
    <row r="1998" spans="1:26" ht="12.75" customHeight="1" x14ac:dyDescent="0.25">
      <c r="A1998" s="64">
        <v>25325</v>
      </c>
      <c r="B1998" s="81">
        <f>VLOOKUP(A1998,'[2]Pop commune'!$A$4:$G$3833,7,FALSE)</f>
        <v>56.754310344827601</v>
      </c>
      <c r="C1998" s="82">
        <f>VLOOKUP(A1998,'[2]Pop commune'!$A$4:$H$3833,5,FALSE)</f>
        <v>36.840517241379317</v>
      </c>
      <c r="D1998" s="83">
        <f t="shared" si="63"/>
        <v>19.913793103448281</v>
      </c>
      <c r="E1998" s="83">
        <f>VLOOKUP(A1998,'[2]Pop commune'!$A$4:$G$3833,6,FALSE)</f>
        <v>19.913793103448281</v>
      </c>
      <c r="F1998" s="83">
        <f t="shared" si="64"/>
        <v>231</v>
      </c>
      <c r="G1998" s="83">
        <f>VLOOKUP(A1998,'[2]Pop commune'!$A$4:$G$3833,4,FALSE)</f>
        <v>231</v>
      </c>
      <c r="H1998" s="64">
        <v>25</v>
      </c>
      <c r="I1998" s="122">
        <v>250011582</v>
      </c>
      <c r="J1998" s="91" t="s">
        <v>2807</v>
      </c>
      <c r="K1998" s="121"/>
      <c r="L1998" s="92" t="s">
        <v>684</v>
      </c>
      <c r="M1998" s="65" t="s">
        <v>134</v>
      </c>
      <c r="N1998" s="65" t="s">
        <v>662</v>
      </c>
      <c r="O1998" s="64">
        <v>250000775</v>
      </c>
      <c r="P1998" s="94" t="s">
        <v>289</v>
      </c>
      <c r="Q1998" s="90">
        <v>1</v>
      </c>
      <c r="X1998" s="65" t="s">
        <v>671</v>
      </c>
      <c r="Y1998" s="65">
        <f>SUMPRODUCT(('[2]Prog 89'!$C$5:$C$10000=A1998)*'[2]Prog 89'!$E$5:$F$10000)</f>
        <v>0</v>
      </c>
      <c r="Z1998" s="65">
        <f>SUMPRODUCT(('[2]Prog 89'!$C$5:$C$10000=A1998)*'[2]Prog 89'!$G$5:$H$10000)</f>
        <v>0</v>
      </c>
    </row>
    <row r="1999" spans="1:26" ht="12.75" customHeight="1" x14ac:dyDescent="0.25">
      <c r="A1999" s="64">
        <v>25333</v>
      </c>
      <c r="B1999" s="81">
        <f>VLOOKUP(A1999,'[2]Pop commune'!$A$4:$G$3833,7,FALSE)</f>
        <v>97.647761194029499</v>
      </c>
      <c r="C1999" s="82">
        <f>VLOOKUP(A1999,'[2]Pop commune'!$A$4:$H$3833,5,FALSE)</f>
        <v>63.36716417910425</v>
      </c>
      <c r="D1999" s="83">
        <f t="shared" si="63"/>
        <v>34.280597014925256</v>
      </c>
      <c r="E1999" s="83">
        <f>VLOOKUP(A1999,'[2]Pop commune'!$A$4:$G$3833,6,FALSE)</f>
        <v>34.280597014925256</v>
      </c>
      <c r="F1999" s="83">
        <f t="shared" si="64"/>
        <v>347.99999999999875</v>
      </c>
      <c r="G1999" s="83">
        <f>VLOOKUP(A1999,'[2]Pop commune'!$A$4:$G$3833,4,FALSE)</f>
        <v>347.99999999999875</v>
      </c>
      <c r="H1999" s="64">
        <v>25</v>
      </c>
      <c r="I1999" s="122">
        <v>250011582</v>
      </c>
      <c r="J1999" s="91" t="s">
        <v>2808</v>
      </c>
      <c r="K1999" s="121"/>
      <c r="L1999" s="92" t="s">
        <v>684</v>
      </c>
      <c r="M1999" s="65" t="s">
        <v>134</v>
      </c>
      <c r="N1999" s="65" t="s">
        <v>662</v>
      </c>
      <c r="O1999" s="64">
        <v>250000775</v>
      </c>
      <c r="P1999" s="94" t="s">
        <v>289</v>
      </c>
      <c r="Q1999" s="90">
        <v>1</v>
      </c>
      <c r="X1999" s="65" t="s">
        <v>671</v>
      </c>
      <c r="Y1999" s="65">
        <f>SUMPRODUCT(('[2]Prog 89'!$C$5:$C$10000=A1999)*'[2]Prog 89'!$E$5:$F$10000)</f>
        <v>0</v>
      </c>
      <c r="Z1999" s="65">
        <f>SUMPRODUCT(('[2]Prog 89'!$C$5:$C$10000=A1999)*'[2]Prog 89'!$G$5:$H$10000)</f>
        <v>0</v>
      </c>
    </row>
    <row r="2000" spans="1:26" ht="12.75" customHeight="1" x14ac:dyDescent="0.25">
      <c r="A2000" s="64">
        <v>25342</v>
      </c>
      <c r="B2000" s="81">
        <f>VLOOKUP(A2000,'[2]Pop commune'!$A$4:$G$3833,7,FALSE)</f>
        <v>14</v>
      </c>
      <c r="C2000" s="82">
        <f>VLOOKUP(A2000,'[2]Pop commune'!$A$4:$H$3833,5,FALSE)</f>
        <v>3</v>
      </c>
      <c r="D2000" s="83">
        <f t="shared" si="63"/>
        <v>11</v>
      </c>
      <c r="E2000" s="83">
        <f>VLOOKUP(A2000,'[2]Pop commune'!$A$4:$G$3833,6,FALSE)</f>
        <v>11</v>
      </c>
      <c r="F2000" s="83">
        <f t="shared" si="64"/>
        <v>76</v>
      </c>
      <c r="G2000" s="83">
        <f>VLOOKUP(A2000,'[2]Pop commune'!$A$4:$G$3833,4,FALSE)</f>
        <v>76</v>
      </c>
      <c r="H2000" s="64">
        <v>25</v>
      </c>
      <c r="I2000" s="122">
        <v>250011582</v>
      </c>
      <c r="J2000" s="91" t="s">
        <v>2809</v>
      </c>
      <c r="K2000" s="121"/>
      <c r="L2000" s="92" t="s">
        <v>684</v>
      </c>
      <c r="M2000" s="65" t="s">
        <v>134</v>
      </c>
      <c r="N2000" s="65" t="s">
        <v>662</v>
      </c>
      <c r="O2000" s="64">
        <v>250000775</v>
      </c>
      <c r="P2000" s="94" t="s">
        <v>289</v>
      </c>
      <c r="Q2000" s="90">
        <v>1</v>
      </c>
      <c r="X2000" s="65" t="s">
        <v>671</v>
      </c>
      <c r="Y2000" s="65">
        <f>SUMPRODUCT(('[2]Prog 89'!$C$5:$C$10000=A2000)*'[2]Prog 89'!$E$5:$F$10000)</f>
        <v>0</v>
      </c>
      <c r="Z2000" s="65">
        <f>SUMPRODUCT(('[2]Prog 89'!$C$5:$C$10000=A2000)*'[2]Prog 89'!$G$5:$H$10000)</f>
        <v>0</v>
      </c>
    </row>
    <row r="2001" spans="1:26" ht="12.75" customHeight="1" x14ac:dyDescent="0.25">
      <c r="A2001" s="64">
        <v>25343</v>
      </c>
      <c r="B2001" s="81">
        <f>VLOOKUP(A2001,'[2]Pop commune'!$A$4:$G$3833,7,FALSE)</f>
        <v>36.890510948905103</v>
      </c>
      <c r="C2001" s="82">
        <f>VLOOKUP(A2001,'[2]Pop commune'!$A$4:$H$3833,5,FALSE)</f>
        <v>20.386861313868607</v>
      </c>
      <c r="D2001" s="83">
        <f t="shared" si="63"/>
        <v>16.503649635036492</v>
      </c>
      <c r="E2001" s="83">
        <f>VLOOKUP(A2001,'[2]Pop commune'!$A$4:$G$3833,6,FALSE)</f>
        <v>16.503649635036492</v>
      </c>
      <c r="F2001" s="83">
        <f t="shared" si="64"/>
        <v>133</v>
      </c>
      <c r="G2001" s="83">
        <f>VLOOKUP(A2001,'[2]Pop commune'!$A$4:$G$3833,4,FALSE)</f>
        <v>133</v>
      </c>
      <c r="H2001" s="64">
        <v>25</v>
      </c>
      <c r="I2001" s="122">
        <v>250011582</v>
      </c>
      <c r="J2001" s="91" t="s">
        <v>2810</v>
      </c>
      <c r="K2001" s="121"/>
      <c r="L2001" s="92" t="s">
        <v>684</v>
      </c>
      <c r="M2001" s="65" t="s">
        <v>134</v>
      </c>
      <c r="N2001" s="65" t="s">
        <v>662</v>
      </c>
      <c r="O2001" s="64">
        <v>250000775</v>
      </c>
      <c r="P2001" s="94" t="s">
        <v>289</v>
      </c>
      <c r="Q2001" s="90">
        <v>1</v>
      </c>
      <c r="X2001" s="65" t="s">
        <v>671</v>
      </c>
      <c r="Y2001" s="65">
        <f>SUMPRODUCT(('[2]Prog 89'!$C$5:$C$10000=A2001)*'[2]Prog 89'!$E$5:$F$10000)</f>
        <v>0</v>
      </c>
      <c r="Z2001" s="65">
        <f>SUMPRODUCT(('[2]Prog 89'!$C$5:$C$10000=A2001)*'[2]Prog 89'!$G$5:$H$10000)</f>
        <v>0</v>
      </c>
    </row>
    <row r="2002" spans="1:26" ht="12.75" customHeight="1" x14ac:dyDescent="0.25">
      <c r="A2002" s="64">
        <v>25349</v>
      </c>
      <c r="B2002" s="81">
        <f>VLOOKUP(A2002,'[2]Pop commune'!$A$4:$G$3833,7,FALSE)</f>
        <v>101.23087296705393</v>
      </c>
      <c r="C2002" s="82">
        <f>VLOOKUP(A2002,'[2]Pop commune'!$A$4:$H$3833,5,FALSE)</f>
        <v>60.137152257655799</v>
      </c>
      <c r="D2002" s="83">
        <f t="shared" si="63"/>
        <v>41.093720709398127</v>
      </c>
      <c r="E2002" s="83">
        <f>VLOOKUP(A2002,'[2]Pop commune'!$A$4:$G$3833,6,FALSE)</f>
        <v>41.093720709398127</v>
      </c>
      <c r="F2002" s="83">
        <f t="shared" si="64"/>
        <v>488.0000000000021</v>
      </c>
      <c r="G2002" s="83">
        <f>VLOOKUP(A2002,'[2]Pop commune'!$A$4:$G$3833,4,FALSE)</f>
        <v>488.0000000000021</v>
      </c>
      <c r="H2002" s="64">
        <v>25</v>
      </c>
      <c r="I2002" s="122">
        <v>250011582</v>
      </c>
      <c r="J2002" s="91" t="s">
        <v>2811</v>
      </c>
      <c r="K2002" s="121"/>
      <c r="L2002" s="92" t="s">
        <v>684</v>
      </c>
      <c r="M2002" s="65" t="s">
        <v>134</v>
      </c>
      <c r="N2002" s="65" t="s">
        <v>662</v>
      </c>
      <c r="O2002" s="64">
        <v>250000775</v>
      </c>
      <c r="P2002" s="94" t="s">
        <v>289</v>
      </c>
      <c r="Q2002" s="90">
        <v>1</v>
      </c>
      <c r="X2002" s="65" t="s">
        <v>671</v>
      </c>
      <c r="Y2002" s="65">
        <f>SUMPRODUCT(('[2]Prog 89'!$C$5:$C$10000=A2002)*'[2]Prog 89'!$E$5:$F$10000)</f>
        <v>0</v>
      </c>
      <c r="Z2002" s="65">
        <f>SUMPRODUCT(('[2]Prog 89'!$C$5:$C$10000=A2002)*'[2]Prog 89'!$G$5:$H$10000)</f>
        <v>0</v>
      </c>
    </row>
    <row r="2003" spans="1:26" ht="12.75" customHeight="1" x14ac:dyDescent="0.25">
      <c r="A2003" s="64">
        <v>25424</v>
      </c>
      <c r="B2003" s="81">
        <f>VLOOKUP(A2003,'[2]Pop commune'!$A$4:$G$3833,7,FALSE)</f>
        <v>126.42260869565197</v>
      </c>
      <c r="C2003" s="82">
        <f>VLOOKUP(A2003,'[2]Pop commune'!$A$4:$H$3833,5,FALSE)</f>
        <v>79.142608695652044</v>
      </c>
      <c r="D2003" s="83">
        <f t="shared" si="63"/>
        <v>47.279999999999923</v>
      </c>
      <c r="E2003" s="83">
        <f>VLOOKUP(A2003,'[2]Pop commune'!$A$4:$G$3833,6,FALSE)</f>
        <v>47.279999999999923</v>
      </c>
      <c r="F2003" s="83">
        <f t="shared" si="64"/>
        <v>590.99999999999898</v>
      </c>
      <c r="G2003" s="83">
        <f>VLOOKUP(A2003,'[2]Pop commune'!$A$4:$G$3833,4,FALSE)</f>
        <v>590.99999999999898</v>
      </c>
      <c r="H2003" s="64">
        <v>25</v>
      </c>
      <c r="I2003" s="122">
        <v>250011582</v>
      </c>
      <c r="J2003" s="91" t="s">
        <v>2812</v>
      </c>
      <c r="K2003" s="121"/>
      <c r="L2003" s="92" t="s">
        <v>684</v>
      </c>
      <c r="M2003" s="65" t="s">
        <v>134</v>
      </c>
      <c r="N2003" s="65" t="s">
        <v>662</v>
      </c>
      <c r="O2003" s="64">
        <v>250000775</v>
      </c>
      <c r="P2003" s="94" t="s">
        <v>289</v>
      </c>
      <c r="Q2003" s="90">
        <v>1</v>
      </c>
      <c r="X2003" s="65" t="s">
        <v>671</v>
      </c>
      <c r="Y2003" s="65">
        <f>SUMPRODUCT(('[2]Prog 89'!$C$5:$C$10000=A2003)*'[2]Prog 89'!$E$5:$F$10000)</f>
        <v>0</v>
      </c>
      <c r="Z2003" s="65">
        <f>SUMPRODUCT(('[2]Prog 89'!$C$5:$C$10000=A2003)*'[2]Prog 89'!$G$5:$H$10000)</f>
        <v>0</v>
      </c>
    </row>
    <row r="2004" spans="1:26" ht="12.75" customHeight="1" x14ac:dyDescent="0.25">
      <c r="A2004" s="64">
        <v>25432</v>
      </c>
      <c r="B2004" s="81">
        <f>VLOOKUP(A2004,'[2]Pop commune'!$A$4:$G$3833,7,FALSE)</f>
        <v>392</v>
      </c>
      <c r="C2004" s="82">
        <f>VLOOKUP(A2004,'[2]Pop commune'!$A$4:$H$3833,5,FALSE)</f>
        <v>257</v>
      </c>
      <c r="D2004" s="83">
        <f t="shared" si="63"/>
        <v>135</v>
      </c>
      <c r="E2004" s="83">
        <f>VLOOKUP(A2004,'[2]Pop commune'!$A$4:$G$3833,6,FALSE)</f>
        <v>135</v>
      </c>
      <c r="F2004" s="83">
        <f t="shared" si="64"/>
        <v>1972</v>
      </c>
      <c r="G2004" s="83">
        <f>VLOOKUP(A2004,'[2]Pop commune'!$A$4:$G$3833,4,FALSE)</f>
        <v>1972</v>
      </c>
      <c r="H2004" s="64">
        <v>25</v>
      </c>
      <c r="I2004" s="122">
        <v>250011582</v>
      </c>
      <c r="J2004" s="91" t="s">
        <v>2813</v>
      </c>
      <c r="K2004" s="121"/>
      <c r="L2004" s="92" t="s">
        <v>684</v>
      </c>
      <c r="M2004" s="65" t="s">
        <v>134</v>
      </c>
      <c r="N2004" s="65" t="s">
        <v>662</v>
      </c>
      <c r="O2004" s="64">
        <v>250000775</v>
      </c>
      <c r="P2004" s="94" t="s">
        <v>289</v>
      </c>
      <c r="Q2004" s="90">
        <v>1</v>
      </c>
      <c r="X2004" s="65" t="s">
        <v>671</v>
      </c>
      <c r="Y2004" s="65">
        <f>SUMPRODUCT(('[2]Prog 89'!$C$5:$C$10000=A2004)*'[2]Prog 89'!$E$5:$F$10000)</f>
        <v>0</v>
      </c>
      <c r="Z2004" s="65">
        <f>SUMPRODUCT(('[2]Prog 89'!$C$5:$C$10000=A2004)*'[2]Prog 89'!$G$5:$H$10000)</f>
        <v>0</v>
      </c>
    </row>
    <row r="2005" spans="1:26" ht="12.75" customHeight="1" x14ac:dyDescent="0.25">
      <c r="A2005" s="64">
        <v>25447</v>
      </c>
      <c r="B2005" s="81">
        <f>VLOOKUP(A2005,'[2]Pop commune'!$A$4:$G$3833,7,FALSE)</f>
        <v>60.813380281689902</v>
      </c>
      <c r="C2005" s="82">
        <f>VLOOKUP(A2005,'[2]Pop commune'!$A$4:$H$3833,5,FALSE)</f>
        <v>33.073943661971697</v>
      </c>
      <c r="D2005" s="83">
        <f t="shared" si="63"/>
        <v>27.739436619718202</v>
      </c>
      <c r="E2005" s="83">
        <f>VLOOKUP(A2005,'[2]Pop commune'!$A$4:$G$3833,6,FALSE)</f>
        <v>27.739436619718202</v>
      </c>
      <c r="F2005" s="83">
        <f t="shared" si="64"/>
        <v>302.99999999999881</v>
      </c>
      <c r="G2005" s="83">
        <f>VLOOKUP(A2005,'[2]Pop commune'!$A$4:$G$3833,4,FALSE)</f>
        <v>302.99999999999881</v>
      </c>
      <c r="H2005" s="64">
        <v>25</v>
      </c>
      <c r="I2005" s="122">
        <v>250011582</v>
      </c>
      <c r="J2005" s="91" t="s">
        <v>2814</v>
      </c>
      <c r="K2005" s="121"/>
      <c r="L2005" s="92" t="s">
        <v>684</v>
      </c>
      <c r="M2005" s="65" t="s">
        <v>134</v>
      </c>
      <c r="N2005" s="65" t="s">
        <v>662</v>
      </c>
      <c r="O2005" s="64">
        <v>250000775</v>
      </c>
      <c r="P2005" s="94" t="s">
        <v>289</v>
      </c>
      <c r="Q2005" s="90">
        <v>1</v>
      </c>
      <c r="X2005" s="65" t="s">
        <v>671</v>
      </c>
      <c r="Y2005" s="65">
        <f>SUMPRODUCT(('[2]Prog 89'!$C$5:$C$10000=A2005)*'[2]Prog 89'!$E$5:$F$10000)</f>
        <v>0</v>
      </c>
      <c r="Z2005" s="65">
        <f>SUMPRODUCT(('[2]Prog 89'!$C$5:$C$10000=A2005)*'[2]Prog 89'!$G$5:$H$10000)</f>
        <v>0</v>
      </c>
    </row>
    <row r="2006" spans="1:26" ht="12.75" customHeight="1" x14ac:dyDescent="0.25">
      <c r="A2006" s="64">
        <v>25453</v>
      </c>
      <c r="B2006" s="81">
        <f>VLOOKUP(A2006,'[2]Pop commune'!$A$4:$G$3833,7,FALSE)</f>
        <v>389.05386945976318</v>
      </c>
      <c r="C2006" s="82">
        <f>VLOOKUP(A2006,'[2]Pop commune'!$A$4:$H$3833,5,FALSE)</f>
        <v>209.7243515056536</v>
      </c>
      <c r="D2006" s="83">
        <f t="shared" si="63"/>
        <v>179.3295179541096</v>
      </c>
      <c r="E2006" s="83">
        <f>VLOOKUP(A2006,'[2]Pop commune'!$A$4:$G$3833,6,FALSE)</f>
        <v>179.3295179541096</v>
      </c>
      <c r="F2006" s="83">
        <f t="shared" si="64"/>
        <v>1413</v>
      </c>
      <c r="G2006" s="83">
        <f>VLOOKUP(A2006,'[2]Pop commune'!$A$4:$G$3833,4,FALSE)</f>
        <v>1413</v>
      </c>
      <c r="H2006" s="64">
        <v>25</v>
      </c>
      <c r="I2006" s="122">
        <v>250011582</v>
      </c>
      <c r="J2006" s="91" t="s">
        <v>2815</v>
      </c>
      <c r="K2006" s="121"/>
      <c r="L2006" s="92" t="s">
        <v>684</v>
      </c>
      <c r="M2006" s="65" t="s">
        <v>134</v>
      </c>
      <c r="N2006" s="65" t="s">
        <v>662</v>
      </c>
      <c r="O2006" s="64">
        <v>250000775</v>
      </c>
      <c r="P2006" s="94" t="s">
        <v>289</v>
      </c>
      <c r="Q2006" s="90">
        <v>1</v>
      </c>
      <c r="X2006" s="65" t="s">
        <v>671</v>
      </c>
      <c r="Y2006" s="65">
        <f>SUMPRODUCT(('[2]Prog 89'!$C$5:$C$10000=A2006)*'[2]Prog 89'!$E$5:$F$10000)</f>
        <v>0</v>
      </c>
      <c r="Z2006" s="65">
        <f>SUMPRODUCT(('[2]Prog 89'!$C$5:$C$10000=A2006)*'[2]Prog 89'!$G$5:$H$10000)</f>
        <v>0</v>
      </c>
    </row>
    <row r="2007" spans="1:26" ht="12.75" customHeight="1" x14ac:dyDescent="0.25">
      <c r="A2007" s="64">
        <v>25457</v>
      </c>
      <c r="B2007" s="81">
        <f>VLOOKUP(A2007,'[2]Pop commune'!$A$4:$G$3833,7,FALSE)</f>
        <v>25</v>
      </c>
      <c r="C2007" s="82">
        <f>VLOOKUP(A2007,'[2]Pop commune'!$A$4:$H$3833,5,FALSE)</f>
        <v>16</v>
      </c>
      <c r="D2007" s="83">
        <f t="shared" si="63"/>
        <v>9</v>
      </c>
      <c r="E2007" s="83">
        <f>VLOOKUP(A2007,'[2]Pop commune'!$A$4:$G$3833,6,FALSE)</f>
        <v>9</v>
      </c>
      <c r="F2007" s="83">
        <f t="shared" si="64"/>
        <v>97</v>
      </c>
      <c r="G2007" s="83">
        <f>VLOOKUP(A2007,'[2]Pop commune'!$A$4:$G$3833,4,FALSE)</f>
        <v>97</v>
      </c>
      <c r="H2007" s="64">
        <v>25</v>
      </c>
      <c r="I2007" s="122">
        <v>250011582</v>
      </c>
      <c r="J2007" s="91" t="s">
        <v>2816</v>
      </c>
      <c r="K2007" s="121"/>
      <c r="L2007" s="92" t="s">
        <v>684</v>
      </c>
      <c r="M2007" s="65" t="s">
        <v>134</v>
      </c>
      <c r="N2007" s="65" t="s">
        <v>662</v>
      </c>
      <c r="O2007" s="64">
        <v>250000775</v>
      </c>
      <c r="P2007" s="94" t="s">
        <v>289</v>
      </c>
      <c r="Q2007" s="90">
        <v>1</v>
      </c>
      <c r="X2007" s="65" t="s">
        <v>671</v>
      </c>
      <c r="Y2007" s="65">
        <f>SUMPRODUCT(('[2]Prog 89'!$C$5:$C$10000=A2007)*'[2]Prog 89'!$E$5:$F$10000)</f>
        <v>0</v>
      </c>
      <c r="Z2007" s="65">
        <f>SUMPRODUCT(('[2]Prog 89'!$C$5:$C$10000=A2007)*'[2]Prog 89'!$G$5:$H$10000)</f>
        <v>0</v>
      </c>
    </row>
    <row r="2008" spans="1:26" ht="12.75" customHeight="1" x14ac:dyDescent="0.25">
      <c r="A2008" s="64">
        <v>25480</v>
      </c>
      <c r="B2008" s="81">
        <f>VLOOKUP(A2008,'[2]Pop commune'!$A$4:$G$3833,7,FALSE)</f>
        <v>34.375690607734938</v>
      </c>
      <c r="C2008" s="82">
        <f>VLOOKUP(A2008,'[2]Pop commune'!$A$4:$H$3833,5,FALSE)</f>
        <v>18.198895027624381</v>
      </c>
      <c r="D2008" s="83">
        <f t="shared" si="63"/>
        <v>16.176795580110561</v>
      </c>
      <c r="E2008" s="83">
        <f>VLOOKUP(A2008,'[2]Pop commune'!$A$4:$G$3833,6,FALSE)</f>
        <v>16.176795580110561</v>
      </c>
      <c r="F2008" s="83">
        <f t="shared" si="64"/>
        <v>183.00000000000071</v>
      </c>
      <c r="G2008" s="83">
        <f>VLOOKUP(A2008,'[2]Pop commune'!$A$4:$G$3833,4,FALSE)</f>
        <v>183.00000000000071</v>
      </c>
      <c r="H2008" s="64">
        <v>25</v>
      </c>
      <c r="I2008" s="122">
        <v>250011582</v>
      </c>
      <c r="J2008" s="91" t="s">
        <v>2817</v>
      </c>
      <c r="K2008" s="121"/>
      <c r="L2008" s="92" t="s">
        <v>684</v>
      </c>
      <c r="M2008" s="65" t="s">
        <v>134</v>
      </c>
      <c r="N2008" s="65" t="s">
        <v>662</v>
      </c>
      <c r="O2008" s="64">
        <v>250000775</v>
      </c>
      <c r="P2008" s="94" t="s">
        <v>289</v>
      </c>
      <c r="Q2008" s="90">
        <v>1</v>
      </c>
      <c r="X2008" s="65" t="s">
        <v>671</v>
      </c>
      <c r="Y2008" s="65">
        <f>SUMPRODUCT(('[2]Prog 89'!$C$5:$C$10000=A2008)*'[2]Prog 89'!$E$5:$F$10000)</f>
        <v>0</v>
      </c>
      <c r="Z2008" s="65">
        <f>SUMPRODUCT(('[2]Prog 89'!$C$5:$C$10000=A2008)*'[2]Prog 89'!$G$5:$H$10000)</f>
        <v>0</v>
      </c>
    </row>
    <row r="2009" spans="1:26" ht="12.75" customHeight="1" x14ac:dyDescent="0.25">
      <c r="A2009" s="64">
        <v>25550</v>
      </c>
      <c r="B2009" s="81">
        <f>VLOOKUP(A2009,'[2]Pop commune'!$A$4:$G$3833,7,FALSE)</f>
        <v>35.398268398268414</v>
      </c>
      <c r="C2009" s="82">
        <f>VLOOKUP(A2009,'[2]Pop commune'!$A$4:$H$3833,5,FALSE)</f>
        <v>28.701298701298711</v>
      </c>
      <c r="D2009" s="83">
        <f t="shared" si="63"/>
        <v>6.696969696969699</v>
      </c>
      <c r="E2009" s="83">
        <f>VLOOKUP(A2009,'[2]Pop commune'!$A$4:$G$3833,6,FALSE)</f>
        <v>6.696969696969699</v>
      </c>
      <c r="F2009" s="83">
        <f t="shared" si="64"/>
        <v>221</v>
      </c>
      <c r="G2009" s="83">
        <f>VLOOKUP(A2009,'[2]Pop commune'!$A$4:$G$3833,4,FALSE)</f>
        <v>221</v>
      </c>
      <c r="H2009" s="64">
        <v>25</v>
      </c>
      <c r="I2009" s="122">
        <v>250011582</v>
      </c>
      <c r="J2009" s="91" t="s">
        <v>2818</v>
      </c>
      <c r="K2009" s="121"/>
      <c r="L2009" s="92" t="s">
        <v>684</v>
      </c>
      <c r="M2009" s="65" t="s">
        <v>134</v>
      </c>
      <c r="N2009" s="65" t="s">
        <v>662</v>
      </c>
      <c r="O2009" s="64">
        <v>250000775</v>
      </c>
      <c r="P2009" s="94" t="s">
        <v>289</v>
      </c>
      <c r="Q2009" s="90">
        <v>1</v>
      </c>
      <c r="X2009" s="65" t="s">
        <v>671</v>
      </c>
      <c r="Y2009" s="65">
        <f>SUMPRODUCT(('[2]Prog 89'!$C$5:$C$10000=A2009)*'[2]Prog 89'!$E$5:$F$10000)</f>
        <v>0</v>
      </c>
      <c r="Z2009" s="65">
        <f>SUMPRODUCT(('[2]Prog 89'!$C$5:$C$10000=A2009)*'[2]Prog 89'!$G$5:$H$10000)</f>
        <v>0</v>
      </c>
    </row>
    <row r="2010" spans="1:26" ht="12.75" customHeight="1" x14ac:dyDescent="0.25">
      <c r="A2010" s="64">
        <v>25578</v>
      </c>
      <c r="B2010" s="81">
        <f>VLOOKUP(A2010,'[2]Pop commune'!$A$4:$G$3833,7,FALSE)</f>
        <v>965.65144926358755</v>
      </c>
      <c r="C2010" s="82">
        <f>VLOOKUP(A2010,'[2]Pop commune'!$A$4:$H$3833,5,FALSE)</f>
        <v>629.60976483114905</v>
      </c>
      <c r="D2010" s="83">
        <f t="shared" si="63"/>
        <v>336.0416844324385</v>
      </c>
      <c r="E2010" s="83">
        <f>VLOOKUP(A2010,'[2]Pop commune'!$A$4:$G$3833,6,FALSE)</f>
        <v>336.0416844324385</v>
      </c>
      <c r="F2010" s="83">
        <f t="shared" si="64"/>
        <v>5213</v>
      </c>
      <c r="G2010" s="83">
        <f>VLOOKUP(A2010,'[2]Pop commune'!$A$4:$G$3833,4,FALSE)</f>
        <v>5213</v>
      </c>
      <c r="H2010" s="64">
        <v>25</v>
      </c>
      <c r="I2010" s="122">
        <v>250011582</v>
      </c>
      <c r="J2010" s="91" t="s">
        <v>684</v>
      </c>
      <c r="K2010" s="121"/>
      <c r="L2010" s="92" t="s">
        <v>684</v>
      </c>
      <c r="M2010" s="65" t="s">
        <v>134</v>
      </c>
      <c r="N2010" s="65" t="s">
        <v>662</v>
      </c>
      <c r="O2010" s="64">
        <v>250000775</v>
      </c>
      <c r="P2010" s="94" t="s">
        <v>289</v>
      </c>
      <c r="Q2010" s="90">
        <v>1</v>
      </c>
      <c r="X2010" s="65" t="s">
        <v>671</v>
      </c>
      <c r="Y2010" s="65">
        <f>SUMPRODUCT(('[2]Prog 89'!$C$5:$C$10000=A2010)*'[2]Prog 89'!$E$5:$F$10000)</f>
        <v>0</v>
      </c>
      <c r="Z2010" s="65">
        <f>SUMPRODUCT(('[2]Prog 89'!$C$5:$C$10000=A2010)*'[2]Prog 89'!$G$5:$H$10000)</f>
        <v>0</v>
      </c>
    </row>
    <row r="2011" spans="1:26" ht="12.75" customHeight="1" x14ac:dyDescent="0.25">
      <c r="A2011" s="64">
        <v>25585</v>
      </c>
      <c r="B2011" s="81">
        <f>VLOOKUP(A2011,'[2]Pop commune'!$A$4:$G$3833,7,FALSE)</f>
        <v>54.481132075471699</v>
      </c>
      <c r="C2011" s="82">
        <f>VLOOKUP(A2011,'[2]Pop commune'!$A$4:$H$3833,5,FALSE)</f>
        <v>17.830188679245282</v>
      </c>
      <c r="D2011" s="83">
        <f t="shared" si="63"/>
        <v>36.650943396226417</v>
      </c>
      <c r="E2011" s="83">
        <f>VLOOKUP(A2011,'[2]Pop commune'!$A$4:$G$3833,6,FALSE)</f>
        <v>36.650943396226417</v>
      </c>
      <c r="F2011" s="83">
        <f t="shared" si="64"/>
        <v>210</v>
      </c>
      <c r="G2011" s="83">
        <f>VLOOKUP(A2011,'[2]Pop commune'!$A$4:$G$3833,4,FALSE)</f>
        <v>210</v>
      </c>
      <c r="H2011" s="64">
        <v>25</v>
      </c>
      <c r="I2011" s="122">
        <v>250011582</v>
      </c>
      <c r="J2011" s="91" t="s">
        <v>2819</v>
      </c>
      <c r="K2011" s="121"/>
      <c r="L2011" s="92" t="s">
        <v>684</v>
      </c>
      <c r="M2011" s="65" t="s">
        <v>134</v>
      </c>
      <c r="N2011" s="65" t="s">
        <v>662</v>
      </c>
      <c r="O2011" s="64">
        <v>250000775</v>
      </c>
      <c r="P2011" s="94" t="s">
        <v>289</v>
      </c>
      <c r="Q2011" s="90">
        <v>1</v>
      </c>
      <c r="X2011" s="65" t="s">
        <v>671</v>
      </c>
      <c r="Y2011" s="65">
        <f>SUMPRODUCT(('[2]Prog 89'!$C$5:$C$10000=A2011)*'[2]Prog 89'!$E$5:$F$10000)</f>
        <v>0</v>
      </c>
      <c r="Z2011" s="65">
        <f>SUMPRODUCT(('[2]Prog 89'!$C$5:$C$10000=A2011)*'[2]Prog 89'!$G$5:$H$10000)</f>
        <v>0</v>
      </c>
    </row>
    <row r="2012" spans="1:26" ht="12.75" customHeight="1" x14ac:dyDescent="0.25">
      <c r="A2012" s="64">
        <v>25596</v>
      </c>
      <c r="B2012" s="81">
        <f>VLOOKUP(A2012,'[2]Pop commune'!$A$4:$G$3833,7,FALSE)</f>
        <v>17.28</v>
      </c>
      <c r="C2012" s="82">
        <f>VLOOKUP(A2012,'[2]Pop commune'!$A$4:$H$3833,5,FALSE)</f>
        <v>9.6</v>
      </c>
      <c r="D2012" s="83">
        <f t="shared" si="63"/>
        <v>7.68</v>
      </c>
      <c r="E2012" s="83">
        <f>VLOOKUP(A2012,'[2]Pop commune'!$A$4:$G$3833,6,FALSE)</f>
        <v>7.68</v>
      </c>
      <c r="F2012" s="83">
        <f t="shared" si="64"/>
        <v>48</v>
      </c>
      <c r="G2012" s="83">
        <f>VLOOKUP(A2012,'[2]Pop commune'!$A$4:$G$3833,4,FALSE)</f>
        <v>48</v>
      </c>
      <c r="H2012" s="64">
        <v>25</v>
      </c>
      <c r="I2012" s="122">
        <v>250011582</v>
      </c>
      <c r="J2012" s="91" t="s">
        <v>2820</v>
      </c>
      <c r="K2012" s="121"/>
      <c r="L2012" s="92" t="s">
        <v>684</v>
      </c>
      <c r="M2012" s="65" t="s">
        <v>134</v>
      </c>
      <c r="N2012" s="65" t="s">
        <v>662</v>
      </c>
      <c r="O2012" s="64">
        <v>250000775</v>
      </c>
      <c r="P2012" s="94" t="s">
        <v>289</v>
      </c>
      <c r="Q2012" s="90">
        <v>1</v>
      </c>
      <c r="X2012" s="65" t="s">
        <v>671</v>
      </c>
      <c r="Y2012" s="65">
        <f>SUMPRODUCT(('[2]Prog 89'!$C$5:$C$10000=A2012)*'[2]Prog 89'!$E$5:$F$10000)</f>
        <v>0</v>
      </c>
      <c r="Z2012" s="65">
        <f>SUMPRODUCT(('[2]Prog 89'!$C$5:$C$10000=A2012)*'[2]Prog 89'!$G$5:$H$10000)</f>
        <v>0</v>
      </c>
    </row>
    <row r="2013" spans="1:26" ht="12.75" customHeight="1" x14ac:dyDescent="0.25">
      <c r="A2013" s="64">
        <v>25600</v>
      </c>
      <c r="B2013" s="81">
        <f>VLOOKUP(A2013,'[2]Pop commune'!$A$4:$G$3833,7,FALSE)</f>
        <v>17</v>
      </c>
      <c r="C2013" s="82">
        <f>VLOOKUP(A2013,'[2]Pop commune'!$A$4:$H$3833,5,FALSE)</f>
        <v>15</v>
      </c>
      <c r="D2013" s="83">
        <f t="shared" si="63"/>
        <v>2</v>
      </c>
      <c r="E2013" s="83">
        <f>VLOOKUP(A2013,'[2]Pop commune'!$A$4:$G$3833,6,FALSE)</f>
        <v>2</v>
      </c>
      <c r="F2013" s="83">
        <f t="shared" si="64"/>
        <v>147</v>
      </c>
      <c r="G2013" s="83">
        <f>VLOOKUP(A2013,'[2]Pop commune'!$A$4:$G$3833,4,FALSE)</f>
        <v>147</v>
      </c>
      <c r="H2013" s="64">
        <v>25</v>
      </c>
      <c r="I2013" s="122">
        <v>250011582</v>
      </c>
      <c r="J2013" s="91" t="s">
        <v>2821</v>
      </c>
      <c r="K2013" s="121"/>
      <c r="L2013" s="92" t="s">
        <v>684</v>
      </c>
      <c r="M2013" s="65" t="s">
        <v>134</v>
      </c>
      <c r="N2013" s="65" t="s">
        <v>662</v>
      </c>
      <c r="O2013" s="64">
        <v>250000775</v>
      </c>
      <c r="P2013" s="94" t="s">
        <v>289</v>
      </c>
      <c r="Q2013" s="90">
        <v>1</v>
      </c>
      <c r="X2013" s="65" t="s">
        <v>671</v>
      </c>
      <c r="Y2013" s="65">
        <f>SUMPRODUCT(('[2]Prog 89'!$C$5:$C$10000=A2013)*'[2]Prog 89'!$E$5:$F$10000)</f>
        <v>0</v>
      </c>
      <c r="Z2013" s="65">
        <f>SUMPRODUCT(('[2]Prog 89'!$C$5:$C$10000=A2013)*'[2]Prog 89'!$G$5:$H$10000)</f>
        <v>0</v>
      </c>
    </row>
    <row r="2014" spans="1:26" ht="12.75" customHeight="1" x14ac:dyDescent="0.25">
      <c r="A2014" s="64">
        <v>25601</v>
      </c>
      <c r="B2014" s="81">
        <f>VLOOKUP(A2014,'[2]Pop commune'!$A$4:$G$3833,7,FALSE)</f>
        <v>310</v>
      </c>
      <c r="C2014" s="82">
        <f>VLOOKUP(A2014,'[2]Pop commune'!$A$4:$H$3833,5,FALSE)</f>
        <v>173</v>
      </c>
      <c r="D2014" s="83">
        <f t="shared" si="63"/>
        <v>137</v>
      </c>
      <c r="E2014" s="83">
        <f>VLOOKUP(A2014,'[2]Pop commune'!$A$4:$G$3833,6,FALSE)</f>
        <v>137</v>
      </c>
      <c r="F2014" s="83">
        <f t="shared" si="64"/>
        <v>1509</v>
      </c>
      <c r="G2014" s="83">
        <f>VLOOKUP(A2014,'[2]Pop commune'!$A$4:$G$3833,4,FALSE)</f>
        <v>1509</v>
      </c>
      <c r="H2014" s="64">
        <v>25</v>
      </c>
      <c r="I2014" s="122">
        <v>250011582</v>
      </c>
      <c r="J2014" s="91" t="s">
        <v>2822</v>
      </c>
      <c r="K2014" s="121"/>
      <c r="L2014" s="92" t="s">
        <v>684</v>
      </c>
      <c r="M2014" s="65" t="s">
        <v>134</v>
      </c>
      <c r="N2014" s="65" t="s">
        <v>662</v>
      </c>
      <c r="O2014" s="64">
        <v>250000775</v>
      </c>
      <c r="P2014" s="94" t="s">
        <v>289</v>
      </c>
      <c r="Q2014" s="90">
        <v>1</v>
      </c>
      <c r="X2014" s="65" t="s">
        <v>671</v>
      </c>
      <c r="Y2014" s="65">
        <f>SUMPRODUCT(('[2]Prog 89'!$C$5:$C$10000=A2014)*'[2]Prog 89'!$E$5:$F$10000)</f>
        <v>0</v>
      </c>
      <c r="Z2014" s="65">
        <f>SUMPRODUCT(('[2]Prog 89'!$C$5:$C$10000=A2014)*'[2]Prog 89'!$G$5:$H$10000)</f>
        <v>0</v>
      </c>
    </row>
    <row r="2015" spans="1:26" ht="12.75" customHeight="1" x14ac:dyDescent="0.25">
      <c r="A2015" s="64">
        <v>25605</v>
      </c>
      <c r="B2015" s="81">
        <f>VLOOKUP(A2015,'[2]Pop commune'!$A$4:$G$3833,7,FALSE)</f>
        <v>83</v>
      </c>
      <c r="C2015" s="82">
        <f>VLOOKUP(A2015,'[2]Pop commune'!$A$4:$H$3833,5,FALSE)</f>
        <v>51</v>
      </c>
      <c r="D2015" s="83">
        <f t="shared" si="63"/>
        <v>32</v>
      </c>
      <c r="E2015" s="83">
        <f>VLOOKUP(A2015,'[2]Pop commune'!$A$4:$G$3833,6,FALSE)</f>
        <v>32</v>
      </c>
      <c r="F2015" s="83">
        <f t="shared" si="64"/>
        <v>444</v>
      </c>
      <c r="G2015" s="83">
        <f>VLOOKUP(A2015,'[2]Pop commune'!$A$4:$G$3833,4,FALSE)</f>
        <v>444</v>
      </c>
      <c r="H2015" s="64">
        <v>25</v>
      </c>
      <c r="I2015" s="122">
        <v>250011582</v>
      </c>
      <c r="J2015" s="91" t="s">
        <v>2823</v>
      </c>
      <c r="K2015" s="121"/>
      <c r="L2015" s="92" t="s">
        <v>684</v>
      </c>
      <c r="M2015" s="65" t="s">
        <v>134</v>
      </c>
      <c r="N2015" s="65" t="s">
        <v>662</v>
      </c>
      <c r="O2015" s="64">
        <v>250000775</v>
      </c>
      <c r="P2015" s="94" t="s">
        <v>289</v>
      </c>
      <c r="Q2015" s="90">
        <v>1</v>
      </c>
      <c r="X2015" s="65" t="s">
        <v>671</v>
      </c>
      <c r="Y2015" s="65">
        <f>SUMPRODUCT(('[2]Prog 89'!$C$5:$C$10000=A2015)*'[2]Prog 89'!$E$5:$F$10000)</f>
        <v>0</v>
      </c>
      <c r="Z2015" s="65">
        <f>SUMPRODUCT(('[2]Prog 89'!$C$5:$C$10000=A2015)*'[2]Prog 89'!$G$5:$H$10000)</f>
        <v>0</v>
      </c>
    </row>
    <row r="2016" spans="1:26" ht="12.75" customHeight="1" x14ac:dyDescent="0.25">
      <c r="A2016" s="64">
        <v>25623</v>
      </c>
      <c r="B2016" s="81">
        <f>VLOOKUP(A2016,'[2]Pop commune'!$A$4:$G$3833,7,FALSE)</f>
        <v>25.535714285714285</v>
      </c>
      <c r="C2016" s="82">
        <f>VLOOKUP(A2016,'[2]Pop commune'!$A$4:$H$3833,5,FALSE)</f>
        <v>11.785714285714285</v>
      </c>
      <c r="D2016" s="83">
        <f t="shared" si="63"/>
        <v>13.749999999999998</v>
      </c>
      <c r="E2016" s="83">
        <f>VLOOKUP(A2016,'[2]Pop commune'!$A$4:$G$3833,6,FALSE)</f>
        <v>13.749999999999998</v>
      </c>
      <c r="F2016" s="83">
        <f t="shared" si="64"/>
        <v>110</v>
      </c>
      <c r="G2016" s="83">
        <f>VLOOKUP(A2016,'[2]Pop commune'!$A$4:$G$3833,4,FALSE)</f>
        <v>110</v>
      </c>
      <c r="H2016" s="64">
        <v>25</v>
      </c>
      <c r="I2016" s="122">
        <v>250011582</v>
      </c>
      <c r="J2016" s="91" t="s">
        <v>2824</v>
      </c>
      <c r="K2016" s="121"/>
      <c r="L2016" s="92" t="s">
        <v>684</v>
      </c>
      <c r="M2016" s="65" t="s">
        <v>134</v>
      </c>
      <c r="N2016" s="65" t="s">
        <v>662</v>
      </c>
      <c r="O2016" s="64">
        <v>250000775</v>
      </c>
      <c r="P2016" s="94" t="s">
        <v>289</v>
      </c>
      <c r="Q2016" s="90">
        <v>1</v>
      </c>
      <c r="X2016" s="65" t="s">
        <v>671</v>
      </c>
      <c r="Y2016" s="65">
        <f>SUMPRODUCT(('[2]Prog 89'!$C$5:$C$10000=A2016)*'[2]Prog 89'!$E$5:$F$10000)</f>
        <v>0</v>
      </c>
      <c r="Z2016" s="65">
        <f>SUMPRODUCT(('[2]Prog 89'!$C$5:$C$10000=A2016)*'[2]Prog 89'!$G$5:$H$10000)</f>
        <v>0</v>
      </c>
    </row>
    <row r="2017" spans="1:26" ht="12.75" customHeight="1" x14ac:dyDescent="0.25">
      <c r="A2017" s="64">
        <v>25625</v>
      </c>
      <c r="B2017" s="81">
        <f>VLOOKUP(A2017,'[2]Pop commune'!$A$4:$G$3833,7,FALSE)</f>
        <v>21.437499999999929</v>
      </c>
      <c r="C2017" s="82">
        <f>VLOOKUP(A2017,'[2]Pop commune'!$A$4:$H$3833,5,FALSE)</f>
        <v>9.1874999999999698</v>
      </c>
      <c r="D2017" s="83">
        <f t="shared" si="63"/>
        <v>12.249999999999961</v>
      </c>
      <c r="E2017" s="83">
        <f>VLOOKUP(A2017,'[2]Pop commune'!$A$4:$G$3833,6,FALSE)</f>
        <v>12.249999999999961</v>
      </c>
      <c r="F2017" s="83">
        <f t="shared" si="64"/>
        <v>48.999999999999837</v>
      </c>
      <c r="G2017" s="83">
        <f>VLOOKUP(A2017,'[2]Pop commune'!$A$4:$G$3833,4,FALSE)</f>
        <v>48.999999999999837</v>
      </c>
      <c r="H2017" s="64">
        <v>25</v>
      </c>
      <c r="I2017" s="122">
        <v>250011582</v>
      </c>
      <c r="J2017" s="91" t="s">
        <v>2825</v>
      </c>
      <c r="K2017" s="121"/>
      <c r="L2017" s="92" t="s">
        <v>684</v>
      </c>
      <c r="M2017" s="65" t="s">
        <v>134</v>
      </c>
      <c r="N2017" s="65" t="s">
        <v>662</v>
      </c>
      <c r="O2017" s="64">
        <v>250000775</v>
      </c>
      <c r="P2017" s="94" t="s">
        <v>289</v>
      </c>
      <c r="Q2017" s="90">
        <v>1</v>
      </c>
      <c r="X2017" s="65" t="s">
        <v>671</v>
      </c>
      <c r="Y2017" s="65">
        <f>SUMPRODUCT(('[2]Prog 89'!$C$5:$C$10000=A2017)*'[2]Prog 89'!$E$5:$F$10000)</f>
        <v>0</v>
      </c>
      <c r="Z2017" s="65">
        <f>SUMPRODUCT(('[2]Prog 89'!$C$5:$C$10000=A2017)*'[2]Prog 89'!$G$5:$H$10000)</f>
        <v>0</v>
      </c>
    </row>
    <row r="2018" spans="1:26" ht="12.75" customHeight="1" x14ac:dyDescent="0.25">
      <c r="A2018" s="64">
        <v>25014</v>
      </c>
      <c r="B2018" s="81">
        <f>VLOOKUP(A2018,'[2]Pop commune'!$A$4:$G$3833,7,FALSE)</f>
        <v>240</v>
      </c>
      <c r="C2018" s="82">
        <f>VLOOKUP(A2018,'[2]Pop commune'!$A$4:$H$3833,5,FALSE)</f>
        <v>151</v>
      </c>
      <c r="D2018" s="83">
        <f t="shared" si="63"/>
        <v>89</v>
      </c>
      <c r="E2018" s="83">
        <f>VLOOKUP(A2018,'[2]Pop commune'!$A$4:$G$3833,6,FALSE)</f>
        <v>89</v>
      </c>
      <c r="F2018" s="83">
        <f t="shared" si="64"/>
        <v>743</v>
      </c>
      <c r="G2018" s="83">
        <f>VLOOKUP(A2018,'[2]Pop commune'!$A$4:$G$3833,4,FALSE)</f>
        <v>743</v>
      </c>
      <c r="H2018" s="64">
        <v>25</v>
      </c>
      <c r="I2018" s="122">
        <v>250011988</v>
      </c>
      <c r="J2018" s="91" t="s">
        <v>2826</v>
      </c>
      <c r="K2018" s="121"/>
      <c r="L2018" s="92" t="s">
        <v>2560</v>
      </c>
      <c r="M2018" s="65" t="s">
        <v>1399</v>
      </c>
      <c r="N2018" s="65" t="s">
        <v>662</v>
      </c>
      <c r="O2018" s="64">
        <v>250019510</v>
      </c>
      <c r="P2018" s="94" t="s">
        <v>1400</v>
      </c>
      <c r="Q2018" s="90">
        <v>1</v>
      </c>
      <c r="X2018" s="65" t="s">
        <v>671</v>
      </c>
      <c r="Y2018" s="65">
        <f>SUMPRODUCT(('[2]Prog 89'!$C$5:$C$10000=A2018)*'[2]Prog 89'!$E$5:$F$10000)</f>
        <v>0</v>
      </c>
      <c r="Z2018" s="65">
        <f>SUMPRODUCT(('[2]Prog 89'!$C$5:$C$10000=A2018)*'[2]Prog 89'!$G$5:$H$10000)</f>
        <v>0</v>
      </c>
    </row>
    <row r="2019" spans="1:26" ht="12.75" customHeight="1" x14ac:dyDescent="0.25">
      <c r="A2019" s="64">
        <v>25027</v>
      </c>
      <c r="B2019" s="81">
        <f>VLOOKUP(A2019,'[2]Pop commune'!$A$4:$G$3833,7,FALSE)</f>
        <v>69</v>
      </c>
      <c r="C2019" s="82">
        <f>VLOOKUP(A2019,'[2]Pop commune'!$A$4:$H$3833,5,FALSE)</f>
        <v>48</v>
      </c>
      <c r="D2019" s="83">
        <f t="shared" si="63"/>
        <v>21</v>
      </c>
      <c r="E2019" s="83">
        <f>VLOOKUP(A2019,'[2]Pop commune'!$A$4:$G$3833,6,FALSE)</f>
        <v>21</v>
      </c>
      <c r="F2019" s="83">
        <f t="shared" si="64"/>
        <v>269</v>
      </c>
      <c r="G2019" s="83">
        <f>VLOOKUP(A2019,'[2]Pop commune'!$A$4:$G$3833,4,FALSE)</f>
        <v>269</v>
      </c>
      <c r="H2019" s="64">
        <v>25</v>
      </c>
      <c r="I2019" s="122">
        <v>250011988</v>
      </c>
      <c r="J2019" s="91" t="s">
        <v>2827</v>
      </c>
      <c r="K2019" s="121"/>
      <c r="L2019" s="92" t="s">
        <v>2828</v>
      </c>
      <c r="M2019" s="65" t="s">
        <v>1399</v>
      </c>
      <c r="N2019" s="65" t="s">
        <v>662</v>
      </c>
      <c r="O2019" s="64">
        <v>250019510</v>
      </c>
      <c r="P2019" s="94" t="s">
        <v>1400</v>
      </c>
      <c r="Q2019" s="90">
        <v>1</v>
      </c>
      <c r="X2019" s="65" t="s">
        <v>671</v>
      </c>
      <c r="Y2019" s="65">
        <f>SUMPRODUCT(('[2]Prog 89'!$C$5:$C$10000=A2019)*'[2]Prog 89'!$E$5:$F$10000)</f>
        <v>0</v>
      </c>
      <c r="Z2019" s="65">
        <f>SUMPRODUCT(('[2]Prog 89'!$C$5:$C$10000=A2019)*'[2]Prog 89'!$G$5:$H$10000)</f>
        <v>0</v>
      </c>
    </row>
    <row r="2020" spans="1:26" ht="12.75" customHeight="1" x14ac:dyDescent="0.25">
      <c r="A2020" s="64">
        <v>25030</v>
      </c>
      <c r="B2020" s="81">
        <f>VLOOKUP(A2020,'[2]Pop commune'!$A$4:$G$3833,7,FALSE)</f>
        <v>92.424942263279277</v>
      </c>
      <c r="C2020" s="82">
        <f>VLOOKUP(A2020,'[2]Pop commune'!$A$4:$H$3833,5,FALSE)</f>
        <v>70.323325635103799</v>
      </c>
      <c r="D2020" s="83">
        <f t="shared" si="63"/>
        <v>22.101616628175481</v>
      </c>
      <c r="E2020" s="83">
        <f>VLOOKUP(A2020,'[2]Pop commune'!$A$4:$G$3833,6,FALSE)</f>
        <v>22.101616628175481</v>
      </c>
      <c r="F2020" s="83">
        <f t="shared" si="64"/>
        <v>434.9999999999992</v>
      </c>
      <c r="G2020" s="83">
        <f>VLOOKUP(A2020,'[2]Pop commune'!$A$4:$G$3833,4,FALSE)</f>
        <v>434.9999999999992</v>
      </c>
      <c r="H2020" s="64">
        <v>25</v>
      </c>
      <c r="I2020" s="122">
        <v>250011988</v>
      </c>
      <c r="J2020" s="91" t="s">
        <v>2829</v>
      </c>
      <c r="K2020" s="121"/>
      <c r="L2020" s="92" t="s">
        <v>2830</v>
      </c>
      <c r="M2020" s="65" t="s">
        <v>1399</v>
      </c>
      <c r="N2020" s="65" t="s">
        <v>662</v>
      </c>
      <c r="O2020" s="64">
        <v>250019510</v>
      </c>
      <c r="P2020" s="94" t="s">
        <v>1400</v>
      </c>
      <c r="Q2020" s="90">
        <v>1</v>
      </c>
      <c r="X2020" s="65" t="s">
        <v>671</v>
      </c>
      <c r="Y2020" s="65">
        <f>SUMPRODUCT(('[2]Prog 89'!$C$5:$C$10000=A2020)*'[2]Prog 89'!$E$5:$F$10000)</f>
        <v>0</v>
      </c>
      <c r="Z2020" s="65">
        <f>SUMPRODUCT(('[2]Prog 89'!$C$5:$C$10000=A2020)*'[2]Prog 89'!$G$5:$H$10000)</f>
        <v>0</v>
      </c>
    </row>
    <row r="2021" spans="1:26" ht="12.75" customHeight="1" x14ac:dyDescent="0.25">
      <c r="A2021" s="64">
        <v>25035</v>
      </c>
      <c r="B2021" s="81">
        <f>VLOOKUP(A2021,'[2]Pop commune'!$A$4:$G$3833,7,FALSE)</f>
        <v>508</v>
      </c>
      <c r="C2021" s="82">
        <f>VLOOKUP(A2021,'[2]Pop commune'!$A$4:$H$3833,5,FALSE)</f>
        <v>393</v>
      </c>
      <c r="D2021" s="83">
        <f t="shared" si="63"/>
        <v>115</v>
      </c>
      <c r="E2021" s="83">
        <f>VLOOKUP(A2021,'[2]Pop commune'!$A$4:$G$3833,6,FALSE)</f>
        <v>115</v>
      </c>
      <c r="F2021" s="83">
        <f t="shared" si="64"/>
        <v>2560</v>
      </c>
      <c r="G2021" s="83">
        <f>VLOOKUP(A2021,'[2]Pop commune'!$A$4:$G$3833,4,FALSE)</f>
        <v>2560</v>
      </c>
      <c r="H2021" s="64">
        <v>25</v>
      </c>
      <c r="I2021" s="122">
        <v>250011988</v>
      </c>
      <c r="J2021" s="91" t="s">
        <v>2831</v>
      </c>
      <c r="K2021" s="121"/>
      <c r="L2021" s="92" t="s">
        <v>2832</v>
      </c>
      <c r="M2021" s="65" t="s">
        <v>1399</v>
      </c>
      <c r="N2021" s="65" t="s">
        <v>662</v>
      </c>
      <c r="O2021" s="64">
        <v>250019510</v>
      </c>
      <c r="P2021" s="94" t="s">
        <v>1400</v>
      </c>
      <c r="Q2021" s="90">
        <v>1</v>
      </c>
      <c r="X2021" s="65" t="s">
        <v>671</v>
      </c>
      <c r="Y2021" s="65">
        <f>SUMPRODUCT(('[2]Prog 89'!$C$5:$C$10000=A2021)*'[2]Prog 89'!$E$5:$F$10000)</f>
        <v>0</v>
      </c>
      <c r="Z2021" s="65">
        <f>SUMPRODUCT(('[2]Prog 89'!$C$5:$C$10000=A2021)*'[2]Prog 89'!$G$5:$H$10000)</f>
        <v>0</v>
      </c>
    </row>
    <row r="2022" spans="1:26" ht="12.75" customHeight="1" x14ac:dyDescent="0.25">
      <c r="A2022" s="64">
        <v>25036</v>
      </c>
      <c r="B2022" s="81">
        <f>VLOOKUP(A2022,'[2]Pop commune'!$A$4:$G$3833,7,FALSE)</f>
        <v>801.52459193040477</v>
      </c>
      <c r="C2022" s="82">
        <f>VLOOKUP(A2022,'[2]Pop commune'!$A$4:$H$3833,5,FALSE)</f>
        <v>417.89201587500736</v>
      </c>
      <c r="D2022" s="83">
        <f t="shared" si="63"/>
        <v>383.63257605539746</v>
      </c>
      <c r="E2022" s="83">
        <f>VLOOKUP(A2022,'[2]Pop commune'!$A$4:$G$3833,6,FALSE)</f>
        <v>383.63257605539746</v>
      </c>
      <c r="F2022" s="83">
        <f t="shared" si="64"/>
        <v>2306</v>
      </c>
      <c r="G2022" s="83">
        <f>VLOOKUP(A2022,'[2]Pop commune'!$A$4:$G$3833,4,FALSE)</f>
        <v>2306</v>
      </c>
      <c r="H2022" s="64">
        <v>25</v>
      </c>
      <c r="I2022" s="122">
        <v>250011988</v>
      </c>
      <c r="J2022" s="91" t="s">
        <v>2833</v>
      </c>
      <c r="K2022" s="121"/>
      <c r="L2022" s="92" t="s">
        <v>2834</v>
      </c>
      <c r="M2022" s="65" t="s">
        <v>1399</v>
      </c>
      <c r="N2022" s="65" t="s">
        <v>662</v>
      </c>
      <c r="O2022" s="64">
        <v>250019510</v>
      </c>
      <c r="P2022" s="94" t="s">
        <v>1400</v>
      </c>
      <c r="Q2022" s="90">
        <v>1</v>
      </c>
      <c r="X2022" s="65" t="s">
        <v>671</v>
      </c>
      <c r="Y2022" s="65">
        <f>SUMPRODUCT(('[2]Prog 89'!$C$5:$C$10000=A2022)*'[2]Prog 89'!$E$5:$F$10000)</f>
        <v>0</v>
      </c>
      <c r="Z2022" s="65">
        <f>SUMPRODUCT(('[2]Prog 89'!$C$5:$C$10000=A2022)*'[2]Prog 89'!$G$5:$H$10000)</f>
        <v>0</v>
      </c>
    </row>
    <row r="2023" spans="1:26" ht="12.75" customHeight="1" x14ac:dyDescent="0.25">
      <c r="A2023" s="64">
        <v>25045</v>
      </c>
      <c r="B2023" s="81">
        <f>VLOOKUP(A2023,'[2]Pop commune'!$A$4:$G$3833,7,FALSE)</f>
        <v>17</v>
      </c>
      <c r="C2023" s="82">
        <f>VLOOKUP(A2023,'[2]Pop commune'!$A$4:$H$3833,5,FALSE)</f>
        <v>11</v>
      </c>
      <c r="D2023" s="83">
        <f t="shared" si="63"/>
        <v>6</v>
      </c>
      <c r="E2023" s="83">
        <f>VLOOKUP(A2023,'[2]Pop commune'!$A$4:$G$3833,6,FALSE)</f>
        <v>6</v>
      </c>
      <c r="F2023" s="83">
        <f t="shared" si="64"/>
        <v>60</v>
      </c>
      <c r="G2023" s="83">
        <f>VLOOKUP(A2023,'[2]Pop commune'!$A$4:$G$3833,4,FALSE)</f>
        <v>60</v>
      </c>
      <c r="H2023" s="64">
        <v>25</v>
      </c>
      <c r="I2023" s="122">
        <v>250011988</v>
      </c>
      <c r="J2023" s="91" t="s">
        <v>2835</v>
      </c>
      <c r="K2023" s="121"/>
      <c r="L2023" s="92" t="s">
        <v>673</v>
      </c>
      <c r="M2023" s="65" t="s">
        <v>1399</v>
      </c>
      <c r="N2023" s="65" t="s">
        <v>662</v>
      </c>
      <c r="O2023" s="64">
        <v>250019510</v>
      </c>
      <c r="P2023" s="94" t="s">
        <v>1400</v>
      </c>
      <c r="Q2023" s="90">
        <v>1</v>
      </c>
      <c r="X2023" s="65" t="s">
        <v>671</v>
      </c>
      <c r="Y2023" s="65">
        <f>SUMPRODUCT(('[2]Prog 89'!$C$5:$C$10000=A2023)*'[2]Prog 89'!$E$5:$F$10000)</f>
        <v>0</v>
      </c>
      <c r="Z2023" s="65">
        <f>SUMPRODUCT(('[2]Prog 89'!$C$5:$C$10000=A2023)*'[2]Prog 89'!$G$5:$H$10000)</f>
        <v>0</v>
      </c>
    </row>
    <row r="2024" spans="1:26" ht="12.75" customHeight="1" x14ac:dyDescent="0.25">
      <c r="A2024" s="64">
        <v>25055</v>
      </c>
      <c r="B2024" s="81">
        <f>VLOOKUP(A2024,'[2]Pop commune'!$A$4:$G$3833,7,FALSE)</f>
        <v>53</v>
      </c>
      <c r="C2024" s="82">
        <f>VLOOKUP(A2024,'[2]Pop commune'!$A$4:$H$3833,5,FALSE)</f>
        <v>38</v>
      </c>
      <c r="D2024" s="83">
        <f t="shared" si="63"/>
        <v>15</v>
      </c>
      <c r="E2024" s="83">
        <f>VLOOKUP(A2024,'[2]Pop commune'!$A$4:$G$3833,6,FALSE)</f>
        <v>15</v>
      </c>
      <c r="F2024" s="83">
        <f t="shared" si="64"/>
        <v>303</v>
      </c>
      <c r="G2024" s="83">
        <f>VLOOKUP(A2024,'[2]Pop commune'!$A$4:$G$3833,4,FALSE)</f>
        <v>303</v>
      </c>
      <c r="H2024" s="64">
        <v>25</v>
      </c>
      <c r="I2024" s="122">
        <v>250011988</v>
      </c>
      <c r="J2024" s="91" t="s">
        <v>2836</v>
      </c>
      <c r="K2024" s="121"/>
      <c r="L2024" s="92" t="s">
        <v>2837</v>
      </c>
      <c r="M2024" s="65" t="s">
        <v>1399</v>
      </c>
      <c r="N2024" s="65" t="s">
        <v>662</v>
      </c>
      <c r="O2024" s="64">
        <v>250019510</v>
      </c>
      <c r="P2024" s="94" t="s">
        <v>1400</v>
      </c>
      <c r="Q2024" s="90">
        <v>1</v>
      </c>
      <c r="X2024" s="65" t="s">
        <v>671</v>
      </c>
      <c r="Y2024" s="65">
        <f>SUMPRODUCT(('[2]Prog 89'!$C$5:$C$10000=A2024)*'[2]Prog 89'!$E$5:$F$10000)</f>
        <v>0</v>
      </c>
      <c r="Z2024" s="65">
        <f>SUMPRODUCT(('[2]Prog 89'!$C$5:$C$10000=A2024)*'[2]Prog 89'!$G$5:$H$10000)</f>
        <v>0</v>
      </c>
    </row>
    <row r="2025" spans="1:26" ht="12.75" customHeight="1" x14ac:dyDescent="0.25">
      <c r="A2025" s="104">
        <v>21485</v>
      </c>
      <c r="B2025" s="81">
        <f>VLOOKUP(A2025,'[2]Pop commune'!$A$4:$G$3833,7,FALSE)</f>
        <v>569.64784990795954</v>
      </c>
      <c r="C2025" s="82">
        <f>VLOOKUP(A2025,'[2]Pop commune'!$A$4:$H$3833,5,FALSE)</f>
        <v>375.17158309222691</v>
      </c>
      <c r="D2025" s="83">
        <f t="shared" si="63"/>
        <v>97.238133407866314</v>
      </c>
      <c r="E2025" s="83">
        <f>VLOOKUP(A2025,'[2]Pop commune'!$A$4:$G$3833,6,FALSE)</f>
        <v>194.47626681573263</v>
      </c>
      <c r="F2025" s="83">
        <f t="shared" si="64"/>
        <v>1355.5000000000025</v>
      </c>
      <c r="G2025" s="83">
        <f>VLOOKUP(A2025,'[2]Pop commune'!$A$4:$G$3833,4,FALSE)</f>
        <v>2711.000000000005</v>
      </c>
      <c r="H2025" s="105">
        <v>21</v>
      </c>
      <c r="I2025" s="124">
        <v>210983995</v>
      </c>
      <c r="J2025" s="104" t="s">
        <v>2754</v>
      </c>
      <c r="K2025" s="121"/>
      <c r="L2025" s="104" t="s">
        <v>1695</v>
      </c>
      <c r="M2025" s="104" t="s">
        <v>128</v>
      </c>
      <c r="N2025" s="104" t="s">
        <v>1478</v>
      </c>
      <c r="O2025" s="105">
        <v>210987400</v>
      </c>
      <c r="P2025" s="65" t="s">
        <v>279</v>
      </c>
      <c r="Q2025" s="64">
        <v>2</v>
      </c>
      <c r="X2025" s="65" t="s">
        <v>671</v>
      </c>
      <c r="Y2025" s="65">
        <f>SUMPRODUCT(('[2]Prog 89'!$C$5:$C$10000=A2025)*'[2]Prog 89'!$E$5:$F$10000)</f>
        <v>0</v>
      </c>
      <c r="Z2025" s="65">
        <f>SUMPRODUCT(('[2]Prog 89'!$C$5:$C$10000=A2025)*'[2]Prog 89'!$G$5:$H$10000)</f>
        <v>0</v>
      </c>
    </row>
    <row r="2026" spans="1:26" ht="12.75" customHeight="1" x14ac:dyDescent="0.25">
      <c r="A2026" s="64">
        <v>25058</v>
      </c>
      <c r="B2026" s="81">
        <f>VLOOKUP(A2026,'[2]Pop commune'!$A$4:$G$3833,7,FALSE)</f>
        <v>356</v>
      </c>
      <c r="C2026" s="82">
        <f>VLOOKUP(A2026,'[2]Pop commune'!$A$4:$H$3833,5,FALSE)</f>
        <v>219</v>
      </c>
      <c r="D2026" s="83">
        <f t="shared" si="63"/>
        <v>137</v>
      </c>
      <c r="E2026" s="83">
        <f>VLOOKUP(A2026,'[2]Pop commune'!$A$4:$G$3833,6,FALSE)</f>
        <v>137</v>
      </c>
      <c r="F2026" s="83">
        <f t="shared" si="64"/>
        <v>1361</v>
      </c>
      <c r="G2026" s="83">
        <f>VLOOKUP(A2026,'[2]Pop commune'!$A$4:$G$3833,4,FALSE)</f>
        <v>1361</v>
      </c>
      <c r="H2026" s="64">
        <v>25</v>
      </c>
      <c r="I2026" s="122">
        <v>250011988</v>
      </c>
      <c r="J2026" s="91" t="s">
        <v>2838</v>
      </c>
      <c r="K2026" s="121"/>
      <c r="L2026" s="92" t="s">
        <v>2828</v>
      </c>
      <c r="M2026" s="65" t="s">
        <v>1399</v>
      </c>
      <c r="N2026" s="65" t="s">
        <v>662</v>
      </c>
      <c r="O2026" s="64">
        <v>250019510</v>
      </c>
      <c r="P2026" s="94" t="s">
        <v>1400</v>
      </c>
      <c r="Q2026" s="90">
        <v>1</v>
      </c>
      <c r="X2026" s="65" t="s">
        <v>671</v>
      </c>
      <c r="Y2026" s="65">
        <f>SUMPRODUCT(('[2]Prog 89'!$C$5:$C$10000=A2026)*'[2]Prog 89'!$E$5:$F$10000)</f>
        <v>0</v>
      </c>
      <c r="Z2026" s="65">
        <f>SUMPRODUCT(('[2]Prog 89'!$C$5:$C$10000=A2026)*'[2]Prog 89'!$G$5:$H$10000)</f>
        <v>0</v>
      </c>
    </row>
    <row r="2027" spans="1:26" ht="12.75" customHeight="1" x14ac:dyDescent="0.25">
      <c r="A2027" s="64">
        <v>25065</v>
      </c>
      <c r="B2027" s="81">
        <f>VLOOKUP(A2027,'[2]Pop commune'!$A$4:$G$3833,7,FALSE)</f>
        <v>15.77586206896545</v>
      </c>
      <c r="C2027" s="82">
        <f>VLOOKUP(A2027,'[2]Pop commune'!$A$4:$H$3833,5,FALSE)</f>
        <v>7.36206896551721</v>
      </c>
      <c r="D2027" s="83">
        <f t="shared" si="63"/>
        <v>8.4137931034482403</v>
      </c>
      <c r="E2027" s="83">
        <f>VLOOKUP(A2027,'[2]Pop commune'!$A$4:$G$3833,6,FALSE)</f>
        <v>8.4137931034482403</v>
      </c>
      <c r="F2027" s="83">
        <f t="shared" si="64"/>
        <v>60.999999999999737</v>
      </c>
      <c r="G2027" s="83">
        <f>VLOOKUP(A2027,'[2]Pop commune'!$A$4:$G$3833,4,FALSE)</f>
        <v>60.999999999999737</v>
      </c>
      <c r="H2027" s="64">
        <v>25</v>
      </c>
      <c r="I2027" s="122">
        <v>250011988</v>
      </c>
      <c r="J2027" s="91" t="s">
        <v>2839</v>
      </c>
      <c r="K2027" s="121"/>
      <c r="L2027" s="92" t="s">
        <v>673</v>
      </c>
      <c r="M2027" s="65" t="s">
        <v>1399</v>
      </c>
      <c r="N2027" s="65" t="s">
        <v>662</v>
      </c>
      <c r="O2027" s="64">
        <v>250019510</v>
      </c>
      <c r="P2027" s="94" t="s">
        <v>1400</v>
      </c>
      <c r="Q2027" s="90">
        <v>1</v>
      </c>
      <c r="X2027" s="65" t="s">
        <v>671</v>
      </c>
      <c r="Y2027" s="65">
        <f>SUMPRODUCT(('[2]Prog 89'!$C$5:$C$10000=A2027)*'[2]Prog 89'!$E$5:$F$10000)</f>
        <v>0</v>
      </c>
      <c r="Z2027" s="65">
        <f>SUMPRODUCT(('[2]Prog 89'!$C$5:$C$10000=A2027)*'[2]Prog 89'!$G$5:$H$10000)</f>
        <v>0</v>
      </c>
    </row>
    <row r="2028" spans="1:26" ht="12.75" customHeight="1" x14ac:dyDescent="0.25">
      <c r="A2028" s="64">
        <v>25073</v>
      </c>
      <c r="B2028" s="81">
        <f>VLOOKUP(A2028,'[2]Pop commune'!$A$4:$G$3833,7,FALSE)</f>
        <v>164.38588235294108</v>
      </c>
      <c r="C2028" s="82">
        <f>VLOOKUP(A2028,'[2]Pop commune'!$A$4:$H$3833,5,FALSE)</f>
        <v>115.27058823529406</v>
      </c>
      <c r="D2028" s="83">
        <f t="shared" si="63"/>
        <v>49.115294117647032</v>
      </c>
      <c r="E2028" s="83">
        <f>VLOOKUP(A2028,'[2]Pop commune'!$A$4:$G$3833,6,FALSE)</f>
        <v>49.115294117647032</v>
      </c>
      <c r="F2028" s="83">
        <f t="shared" si="64"/>
        <v>852</v>
      </c>
      <c r="G2028" s="83">
        <f>VLOOKUP(A2028,'[2]Pop commune'!$A$4:$G$3833,4,FALSE)</f>
        <v>852</v>
      </c>
      <c r="H2028" s="64">
        <v>25</v>
      </c>
      <c r="I2028" s="122">
        <v>250011988</v>
      </c>
      <c r="J2028" s="91" t="s">
        <v>2694</v>
      </c>
      <c r="K2028" s="121"/>
      <c r="L2028" s="92" t="s">
        <v>673</v>
      </c>
      <c r="M2028" s="65" t="s">
        <v>1399</v>
      </c>
      <c r="N2028" s="65" t="s">
        <v>662</v>
      </c>
      <c r="O2028" s="64">
        <v>250019510</v>
      </c>
      <c r="P2028" s="94" t="s">
        <v>1400</v>
      </c>
      <c r="Q2028" s="90">
        <v>1</v>
      </c>
      <c r="X2028" s="65" t="s">
        <v>671</v>
      </c>
      <c r="Y2028" s="65">
        <f>SUMPRODUCT(('[2]Prog 89'!$C$5:$C$10000=A2028)*'[2]Prog 89'!$E$5:$F$10000)</f>
        <v>0</v>
      </c>
      <c r="Z2028" s="65">
        <f>SUMPRODUCT(('[2]Prog 89'!$C$5:$C$10000=A2028)*'[2]Prog 89'!$G$5:$H$10000)</f>
        <v>0</v>
      </c>
    </row>
    <row r="2029" spans="1:26" ht="12.75" customHeight="1" x14ac:dyDescent="0.25">
      <c r="A2029" s="64">
        <v>25084</v>
      </c>
      <c r="B2029" s="81">
        <f>VLOOKUP(A2029,'[2]Pop commune'!$A$4:$G$3833,7,FALSE)</f>
        <v>250.31043956043951</v>
      </c>
      <c r="C2029" s="82">
        <f>VLOOKUP(A2029,'[2]Pop commune'!$A$4:$H$3833,5,FALSE)</f>
        <v>173.52197802197799</v>
      </c>
      <c r="D2029" s="83">
        <f t="shared" si="63"/>
        <v>76.788461538461519</v>
      </c>
      <c r="E2029" s="83">
        <f>VLOOKUP(A2029,'[2]Pop commune'!$A$4:$G$3833,6,FALSE)</f>
        <v>76.788461538461519</v>
      </c>
      <c r="F2029" s="83">
        <f t="shared" si="64"/>
        <v>1089</v>
      </c>
      <c r="G2029" s="83">
        <f>VLOOKUP(A2029,'[2]Pop commune'!$A$4:$G$3833,4,FALSE)</f>
        <v>1089</v>
      </c>
      <c r="H2029" s="64">
        <v>25</v>
      </c>
      <c r="I2029" s="122">
        <v>250011988</v>
      </c>
      <c r="J2029" s="91" t="s">
        <v>2840</v>
      </c>
      <c r="K2029" s="121"/>
      <c r="L2029" s="92" t="s">
        <v>2828</v>
      </c>
      <c r="M2029" s="65" t="s">
        <v>1399</v>
      </c>
      <c r="N2029" s="65" t="s">
        <v>662</v>
      </c>
      <c r="O2029" s="64">
        <v>250019510</v>
      </c>
      <c r="P2029" s="94" t="s">
        <v>1400</v>
      </c>
      <c r="Q2029" s="90">
        <v>1</v>
      </c>
      <c r="X2029" s="65" t="s">
        <v>671</v>
      </c>
      <c r="Y2029" s="65">
        <f>SUMPRODUCT(('[2]Prog 89'!$C$5:$C$10000=A2029)*'[2]Prog 89'!$E$5:$F$10000)</f>
        <v>0</v>
      </c>
      <c r="Z2029" s="65">
        <f>SUMPRODUCT(('[2]Prog 89'!$C$5:$C$10000=A2029)*'[2]Prog 89'!$G$5:$H$10000)</f>
        <v>0</v>
      </c>
    </row>
    <row r="2030" spans="1:26" ht="12.75" customHeight="1" x14ac:dyDescent="0.25">
      <c r="A2030" s="64">
        <v>25086</v>
      </c>
      <c r="B2030" s="81">
        <f>VLOOKUP(A2030,'[2]Pop commune'!$A$4:$G$3833,7,FALSE)</f>
        <v>33</v>
      </c>
      <c r="C2030" s="82">
        <f>VLOOKUP(A2030,'[2]Pop commune'!$A$4:$H$3833,5,FALSE)</f>
        <v>26</v>
      </c>
      <c r="D2030" s="83">
        <f t="shared" si="63"/>
        <v>7</v>
      </c>
      <c r="E2030" s="83">
        <f>VLOOKUP(A2030,'[2]Pop commune'!$A$4:$G$3833,6,FALSE)</f>
        <v>7</v>
      </c>
      <c r="F2030" s="83">
        <f t="shared" si="64"/>
        <v>161</v>
      </c>
      <c r="G2030" s="83">
        <f>VLOOKUP(A2030,'[2]Pop commune'!$A$4:$G$3833,4,FALSE)</f>
        <v>161</v>
      </c>
      <c r="H2030" s="64">
        <v>25</v>
      </c>
      <c r="I2030" s="122">
        <v>250011988</v>
      </c>
      <c r="J2030" s="91" t="s">
        <v>2841</v>
      </c>
      <c r="K2030" s="121"/>
      <c r="L2030" s="92" t="s">
        <v>2842</v>
      </c>
      <c r="M2030" s="65" t="s">
        <v>1399</v>
      </c>
      <c r="N2030" s="65" t="s">
        <v>662</v>
      </c>
      <c r="O2030" s="64">
        <v>250019510</v>
      </c>
      <c r="P2030" s="94" t="s">
        <v>1400</v>
      </c>
      <c r="Q2030" s="90">
        <v>1</v>
      </c>
      <c r="X2030" s="65" t="s">
        <v>671</v>
      </c>
      <c r="Y2030" s="65">
        <f>SUMPRODUCT(('[2]Prog 89'!$C$5:$C$10000=A2030)*'[2]Prog 89'!$E$5:$F$10000)</f>
        <v>0</v>
      </c>
      <c r="Z2030" s="65">
        <f>SUMPRODUCT(('[2]Prog 89'!$C$5:$C$10000=A2030)*'[2]Prog 89'!$G$5:$H$10000)</f>
        <v>0</v>
      </c>
    </row>
    <row r="2031" spans="1:26" ht="12.75" customHeight="1" x14ac:dyDescent="0.25">
      <c r="A2031" s="64">
        <v>25088</v>
      </c>
      <c r="B2031" s="81">
        <f>VLOOKUP(A2031,'[2]Pop commune'!$A$4:$G$3833,7,FALSE)</f>
        <v>15.666666666666671</v>
      </c>
      <c r="C2031" s="82">
        <f>VLOOKUP(A2031,'[2]Pop commune'!$A$4:$H$3833,5,FALSE)</f>
        <v>10.770833333333336</v>
      </c>
      <c r="D2031" s="83">
        <f t="shared" si="63"/>
        <v>4.8958333333333348</v>
      </c>
      <c r="E2031" s="83">
        <f>VLOOKUP(A2031,'[2]Pop commune'!$A$4:$G$3833,6,FALSE)</f>
        <v>4.8958333333333348</v>
      </c>
      <c r="F2031" s="83">
        <f t="shared" si="64"/>
        <v>94</v>
      </c>
      <c r="G2031" s="83">
        <f>VLOOKUP(A2031,'[2]Pop commune'!$A$4:$G$3833,4,FALSE)</f>
        <v>94</v>
      </c>
      <c r="H2031" s="64">
        <v>25</v>
      </c>
      <c r="I2031" s="122">
        <v>250011988</v>
      </c>
      <c r="J2031" s="91" t="s">
        <v>2843</v>
      </c>
      <c r="K2031" s="121"/>
      <c r="L2031" s="92" t="s">
        <v>673</v>
      </c>
      <c r="M2031" s="65" t="s">
        <v>1399</v>
      </c>
      <c r="N2031" s="65" t="s">
        <v>662</v>
      </c>
      <c r="O2031" s="64">
        <v>250019510</v>
      </c>
      <c r="P2031" s="94" t="s">
        <v>1400</v>
      </c>
      <c r="Q2031" s="90">
        <v>1</v>
      </c>
      <c r="X2031" s="65" t="s">
        <v>671</v>
      </c>
      <c r="Y2031" s="65">
        <f>SUMPRODUCT(('[2]Prog 89'!$C$5:$C$10000=A2031)*'[2]Prog 89'!$E$5:$F$10000)</f>
        <v>0</v>
      </c>
      <c r="Z2031" s="65">
        <f>SUMPRODUCT(('[2]Prog 89'!$C$5:$C$10000=A2031)*'[2]Prog 89'!$G$5:$H$10000)</f>
        <v>0</v>
      </c>
    </row>
    <row r="2032" spans="1:26" ht="12.75" customHeight="1" x14ac:dyDescent="0.25">
      <c r="A2032" s="64">
        <v>25092</v>
      </c>
      <c r="B2032" s="81">
        <f>VLOOKUP(A2032,'[2]Pop commune'!$A$4:$G$3833,7,FALSE)</f>
        <v>21.028571428571425</v>
      </c>
      <c r="C2032" s="82">
        <f>VLOOKUP(A2032,'[2]Pop commune'!$A$4:$H$3833,5,FALSE)</f>
        <v>11.885714285714284</v>
      </c>
      <c r="D2032" s="83">
        <f t="shared" si="63"/>
        <v>9.1428571428571406</v>
      </c>
      <c r="E2032" s="83">
        <f>VLOOKUP(A2032,'[2]Pop commune'!$A$4:$G$3833,6,FALSE)</f>
        <v>9.1428571428571406</v>
      </c>
      <c r="F2032" s="83">
        <f t="shared" si="64"/>
        <v>64</v>
      </c>
      <c r="G2032" s="83">
        <f>VLOOKUP(A2032,'[2]Pop commune'!$A$4:$G$3833,4,FALSE)</f>
        <v>64</v>
      </c>
      <c r="H2032" s="64">
        <v>25</v>
      </c>
      <c r="I2032" s="122">
        <v>250011988</v>
      </c>
      <c r="J2032" s="91" t="s">
        <v>2844</v>
      </c>
      <c r="K2032" s="121"/>
      <c r="L2032" s="92" t="s">
        <v>673</v>
      </c>
      <c r="M2032" s="65" t="s">
        <v>1399</v>
      </c>
      <c r="N2032" s="65" t="s">
        <v>662</v>
      </c>
      <c r="O2032" s="64">
        <v>250019510</v>
      </c>
      <c r="P2032" s="94" t="s">
        <v>1400</v>
      </c>
      <c r="Q2032" s="90">
        <v>1</v>
      </c>
      <c r="X2032" s="65" t="s">
        <v>671</v>
      </c>
      <c r="Y2032" s="65">
        <f>SUMPRODUCT(('[2]Prog 89'!$C$5:$C$10000=A2032)*'[2]Prog 89'!$E$5:$F$10000)</f>
        <v>0</v>
      </c>
      <c r="Z2032" s="65">
        <f>SUMPRODUCT(('[2]Prog 89'!$C$5:$C$10000=A2032)*'[2]Prog 89'!$G$5:$H$10000)</f>
        <v>0</v>
      </c>
    </row>
    <row r="2033" spans="1:26" ht="12.75" customHeight="1" x14ac:dyDescent="0.25">
      <c r="A2033" s="64">
        <v>25101</v>
      </c>
      <c r="B2033" s="81">
        <f>VLOOKUP(A2033,'[2]Pop commune'!$A$4:$G$3833,7,FALSE)</f>
        <v>87.317518248175503</v>
      </c>
      <c r="C2033" s="82">
        <f>VLOOKUP(A2033,'[2]Pop commune'!$A$4:$H$3833,5,FALSE)</f>
        <v>68.248175182482001</v>
      </c>
      <c r="D2033" s="83">
        <f t="shared" si="63"/>
        <v>19.069343065693502</v>
      </c>
      <c r="E2033" s="83">
        <f>VLOOKUP(A2033,'[2]Pop commune'!$A$4:$G$3833,6,FALSE)</f>
        <v>19.069343065693502</v>
      </c>
      <c r="F2033" s="83">
        <f t="shared" si="64"/>
        <v>550.00000000000205</v>
      </c>
      <c r="G2033" s="83">
        <f>VLOOKUP(A2033,'[2]Pop commune'!$A$4:$G$3833,4,FALSE)</f>
        <v>550.00000000000205</v>
      </c>
      <c r="H2033" s="64">
        <v>25</v>
      </c>
      <c r="I2033" s="122">
        <v>250011988</v>
      </c>
      <c r="J2033" s="91" t="s">
        <v>2845</v>
      </c>
      <c r="K2033" s="121"/>
      <c r="L2033" s="92" t="s">
        <v>2837</v>
      </c>
      <c r="M2033" s="65" t="s">
        <v>1399</v>
      </c>
      <c r="N2033" s="65" t="s">
        <v>662</v>
      </c>
      <c r="O2033" s="64">
        <v>250019510</v>
      </c>
      <c r="P2033" s="94" t="s">
        <v>1400</v>
      </c>
      <c r="Q2033" s="90">
        <v>1</v>
      </c>
      <c r="X2033" s="65" t="s">
        <v>671</v>
      </c>
      <c r="Y2033" s="65">
        <f>SUMPRODUCT(('[2]Prog 89'!$C$5:$C$10000=A2033)*'[2]Prog 89'!$E$5:$F$10000)</f>
        <v>0</v>
      </c>
      <c r="Z2033" s="65">
        <f>SUMPRODUCT(('[2]Prog 89'!$C$5:$C$10000=A2033)*'[2]Prog 89'!$G$5:$H$10000)</f>
        <v>0</v>
      </c>
    </row>
    <row r="2034" spans="1:26" ht="12.75" customHeight="1" x14ac:dyDescent="0.25">
      <c r="A2034" s="64">
        <v>25103</v>
      </c>
      <c r="B2034" s="81">
        <f>VLOOKUP(A2034,'[2]Pop commune'!$A$4:$G$3833,7,FALSE)</f>
        <v>123.37302977232928</v>
      </c>
      <c r="C2034" s="82">
        <f>VLOOKUP(A2034,'[2]Pop commune'!$A$4:$H$3833,5,FALSE)</f>
        <v>88.870402802101594</v>
      </c>
      <c r="D2034" s="83">
        <f t="shared" si="63"/>
        <v>34.502626970227681</v>
      </c>
      <c r="E2034" s="83">
        <f>VLOOKUP(A2034,'[2]Pop commune'!$A$4:$G$3833,6,FALSE)</f>
        <v>34.502626970227681</v>
      </c>
      <c r="F2034" s="83">
        <f t="shared" si="64"/>
        <v>597</v>
      </c>
      <c r="G2034" s="83">
        <f>VLOOKUP(A2034,'[2]Pop commune'!$A$4:$G$3833,4,FALSE)</f>
        <v>597</v>
      </c>
      <c r="H2034" s="64">
        <v>25</v>
      </c>
      <c r="I2034" s="122">
        <v>250011988</v>
      </c>
      <c r="J2034" s="91" t="s">
        <v>2846</v>
      </c>
      <c r="K2034" s="121"/>
      <c r="L2034" s="92" t="s">
        <v>2828</v>
      </c>
      <c r="M2034" s="65" t="s">
        <v>1399</v>
      </c>
      <c r="N2034" s="65" t="s">
        <v>662</v>
      </c>
      <c r="O2034" s="64">
        <v>250019510</v>
      </c>
      <c r="P2034" s="94" t="s">
        <v>1400</v>
      </c>
      <c r="Q2034" s="90">
        <v>1</v>
      </c>
      <c r="X2034" s="65" t="s">
        <v>671</v>
      </c>
      <c r="Y2034" s="65">
        <f>SUMPRODUCT(('[2]Prog 89'!$C$5:$C$10000=A2034)*'[2]Prog 89'!$E$5:$F$10000)</f>
        <v>0</v>
      </c>
      <c r="Z2034" s="65">
        <f>SUMPRODUCT(('[2]Prog 89'!$C$5:$C$10000=A2034)*'[2]Prog 89'!$G$5:$H$10000)</f>
        <v>0</v>
      </c>
    </row>
    <row r="2035" spans="1:26" ht="12.75" customHeight="1" x14ac:dyDescent="0.25">
      <c r="A2035" s="64">
        <v>25107</v>
      </c>
      <c r="B2035" s="81">
        <f>VLOOKUP(A2035,'[2]Pop commune'!$A$4:$G$3833,7,FALSE)</f>
        <v>40.419354838709666</v>
      </c>
      <c r="C2035" s="82">
        <f>VLOOKUP(A2035,'[2]Pop commune'!$A$4:$H$3833,5,FALSE)</f>
        <v>25.021505376344077</v>
      </c>
      <c r="D2035" s="83">
        <f t="shared" si="63"/>
        <v>15.397849462365587</v>
      </c>
      <c r="E2035" s="83">
        <f>VLOOKUP(A2035,'[2]Pop commune'!$A$4:$G$3833,6,FALSE)</f>
        <v>15.397849462365587</v>
      </c>
      <c r="F2035" s="83">
        <f t="shared" si="64"/>
        <v>179</v>
      </c>
      <c r="G2035" s="83">
        <f>VLOOKUP(A2035,'[2]Pop commune'!$A$4:$G$3833,4,FALSE)</f>
        <v>179</v>
      </c>
      <c r="H2035" s="64">
        <v>25</v>
      </c>
      <c r="I2035" s="122">
        <v>250011988</v>
      </c>
      <c r="J2035" s="91" t="s">
        <v>2847</v>
      </c>
      <c r="K2035" s="121"/>
      <c r="L2035" s="92" t="s">
        <v>673</v>
      </c>
      <c r="M2035" s="65" t="s">
        <v>1399</v>
      </c>
      <c r="N2035" s="65" t="s">
        <v>662</v>
      </c>
      <c r="O2035" s="64">
        <v>250019510</v>
      </c>
      <c r="P2035" s="94" t="s">
        <v>1400</v>
      </c>
      <c r="Q2035" s="90">
        <v>1</v>
      </c>
      <c r="X2035" s="65" t="s">
        <v>671</v>
      </c>
      <c r="Y2035" s="65">
        <f>SUMPRODUCT(('[2]Prog 89'!$C$5:$C$10000=A2035)*'[2]Prog 89'!$E$5:$F$10000)</f>
        <v>0</v>
      </c>
      <c r="Z2035" s="65">
        <f>SUMPRODUCT(('[2]Prog 89'!$C$5:$C$10000=A2035)*'[2]Prog 89'!$G$5:$H$10000)</f>
        <v>0</v>
      </c>
    </row>
    <row r="2036" spans="1:26" ht="12.75" customHeight="1" x14ac:dyDescent="0.25">
      <c r="A2036" s="64">
        <v>25111</v>
      </c>
      <c r="B2036" s="81">
        <f>VLOOKUP(A2036,'[2]Pop commune'!$A$4:$G$3833,7,FALSE)</f>
        <v>119.02717391304347</v>
      </c>
      <c r="C2036" s="82">
        <f>VLOOKUP(A2036,'[2]Pop commune'!$A$4:$H$3833,5,FALSE)</f>
        <v>79.679347826086953</v>
      </c>
      <c r="D2036" s="83">
        <f t="shared" si="63"/>
        <v>39.347826086956523</v>
      </c>
      <c r="E2036" s="83">
        <f>VLOOKUP(A2036,'[2]Pop commune'!$A$4:$G$3833,6,FALSE)</f>
        <v>39.347826086956523</v>
      </c>
      <c r="F2036" s="83">
        <f t="shared" si="64"/>
        <v>362</v>
      </c>
      <c r="G2036" s="83">
        <f>VLOOKUP(A2036,'[2]Pop commune'!$A$4:$G$3833,4,FALSE)</f>
        <v>362</v>
      </c>
      <c r="H2036" s="64">
        <v>25</v>
      </c>
      <c r="I2036" s="122">
        <v>250011988</v>
      </c>
      <c r="J2036" s="91" t="s">
        <v>2848</v>
      </c>
      <c r="K2036" s="121"/>
      <c r="L2036" s="92" t="s">
        <v>2842</v>
      </c>
      <c r="M2036" s="65" t="s">
        <v>1399</v>
      </c>
      <c r="N2036" s="65" t="s">
        <v>662</v>
      </c>
      <c r="O2036" s="64">
        <v>250019510</v>
      </c>
      <c r="P2036" s="94" t="s">
        <v>1400</v>
      </c>
      <c r="Q2036" s="90">
        <v>1</v>
      </c>
      <c r="R2036" s="97"/>
      <c r="S2036" s="97"/>
      <c r="T2036" s="97"/>
      <c r="U2036" s="97"/>
      <c r="X2036" s="65" t="s">
        <v>671</v>
      </c>
      <c r="Y2036" s="65">
        <f>SUMPRODUCT(('[2]Prog 89'!$C$5:$C$10000=A2036)*'[2]Prog 89'!$E$5:$F$10000)</f>
        <v>0</v>
      </c>
      <c r="Z2036" s="65">
        <f>SUMPRODUCT(('[2]Prog 89'!$C$5:$C$10000=A2036)*'[2]Prog 89'!$G$5:$H$10000)</f>
        <v>0</v>
      </c>
    </row>
    <row r="2037" spans="1:26" ht="12.75" customHeight="1" x14ac:dyDescent="0.25">
      <c r="A2037" s="64">
        <v>25112</v>
      </c>
      <c r="B2037" s="81">
        <f>VLOOKUP(A2037,'[2]Pop commune'!$A$4:$G$3833,7,FALSE)</f>
        <v>244.08424336568663</v>
      </c>
      <c r="C2037" s="82">
        <f>VLOOKUP(A2037,'[2]Pop commune'!$A$4:$H$3833,5,FALSE)</f>
        <v>162.4502008579494</v>
      </c>
      <c r="D2037" s="83">
        <f t="shared" si="63"/>
        <v>81.63404250773722</v>
      </c>
      <c r="E2037" s="83">
        <f>VLOOKUP(A2037,'[2]Pop commune'!$A$4:$G$3833,6,FALSE)</f>
        <v>81.63404250773722</v>
      </c>
      <c r="F2037" s="83">
        <f t="shared" si="64"/>
        <v>1247</v>
      </c>
      <c r="G2037" s="83">
        <f>VLOOKUP(A2037,'[2]Pop commune'!$A$4:$G$3833,4,FALSE)</f>
        <v>1247</v>
      </c>
      <c r="H2037" s="64">
        <v>25</v>
      </c>
      <c r="I2037" s="125">
        <v>250011988</v>
      </c>
      <c r="J2037" s="91" t="s">
        <v>2849</v>
      </c>
      <c r="K2037" s="121"/>
      <c r="L2037" s="92" t="s">
        <v>2842</v>
      </c>
      <c r="M2037" s="65" t="s">
        <v>1399</v>
      </c>
      <c r="N2037" s="65" t="s">
        <v>662</v>
      </c>
      <c r="O2037" s="64">
        <v>250019510</v>
      </c>
      <c r="P2037" s="94" t="s">
        <v>1400</v>
      </c>
      <c r="Q2037" s="90">
        <v>1</v>
      </c>
      <c r="X2037" s="65" t="s">
        <v>671</v>
      </c>
      <c r="Y2037" s="65">
        <f>SUMPRODUCT(('[2]Prog 89'!$C$5:$C$10000=A2037)*'[2]Prog 89'!$E$5:$F$10000)</f>
        <v>0</v>
      </c>
      <c r="Z2037" s="65">
        <f>SUMPRODUCT(('[2]Prog 89'!$C$5:$C$10000=A2037)*'[2]Prog 89'!$G$5:$H$10000)</f>
        <v>0</v>
      </c>
    </row>
    <row r="2038" spans="1:26" ht="12.75" customHeight="1" x14ac:dyDescent="0.25">
      <c r="A2038" s="64">
        <v>25115</v>
      </c>
      <c r="B2038" s="81">
        <f>VLOOKUP(A2038,'[2]Pop commune'!$A$4:$G$3833,7,FALSE)</f>
        <v>55</v>
      </c>
      <c r="C2038" s="82">
        <f>VLOOKUP(A2038,'[2]Pop commune'!$A$4:$H$3833,5,FALSE)</f>
        <v>36</v>
      </c>
      <c r="D2038" s="83">
        <f t="shared" si="63"/>
        <v>19</v>
      </c>
      <c r="E2038" s="83">
        <f>VLOOKUP(A2038,'[2]Pop commune'!$A$4:$G$3833,6,FALSE)</f>
        <v>19</v>
      </c>
      <c r="F2038" s="83">
        <f t="shared" si="64"/>
        <v>260</v>
      </c>
      <c r="G2038" s="83">
        <f>VLOOKUP(A2038,'[2]Pop commune'!$A$4:$G$3833,4,FALSE)</f>
        <v>260</v>
      </c>
      <c r="H2038" s="64">
        <v>25</v>
      </c>
      <c r="I2038" s="122">
        <v>250011988</v>
      </c>
      <c r="J2038" s="91" t="s">
        <v>863</v>
      </c>
      <c r="K2038" s="121"/>
      <c r="L2038" s="92" t="s">
        <v>2830</v>
      </c>
      <c r="M2038" s="65" t="s">
        <v>1399</v>
      </c>
      <c r="N2038" s="65" t="s">
        <v>662</v>
      </c>
      <c r="O2038" s="64">
        <v>250019510</v>
      </c>
      <c r="P2038" s="94" t="s">
        <v>1400</v>
      </c>
      <c r="Q2038" s="90">
        <v>1</v>
      </c>
      <c r="V2038" s="97"/>
      <c r="W2038" s="97"/>
      <c r="X2038" s="65" t="s">
        <v>671</v>
      </c>
      <c r="Y2038" s="65">
        <f>SUMPRODUCT(('[2]Prog 89'!$C$5:$C$10000=A2038)*'[2]Prog 89'!$E$5:$F$10000)</f>
        <v>0</v>
      </c>
      <c r="Z2038" s="65">
        <f>SUMPRODUCT(('[2]Prog 89'!$C$5:$C$10000=A2038)*'[2]Prog 89'!$G$5:$H$10000)</f>
        <v>0</v>
      </c>
    </row>
    <row r="2039" spans="1:26" ht="12.75" customHeight="1" x14ac:dyDescent="0.25">
      <c r="A2039" s="64">
        <v>25117</v>
      </c>
      <c r="B2039" s="81">
        <f>VLOOKUP(A2039,'[2]Pop commune'!$A$4:$G$3833,7,FALSE)</f>
        <v>14.673913043478255</v>
      </c>
      <c r="C2039" s="82">
        <f>VLOOKUP(A2039,'[2]Pop commune'!$A$4:$H$3833,5,FALSE)</f>
        <v>9.7826086956521703</v>
      </c>
      <c r="D2039" s="83">
        <f t="shared" si="63"/>
        <v>4.8913043478260851</v>
      </c>
      <c r="E2039" s="83">
        <f>VLOOKUP(A2039,'[2]Pop commune'!$A$4:$G$3833,6,FALSE)</f>
        <v>4.8913043478260851</v>
      </c>
      <c r="F2039" s="83">
        <f t="shared" si="64"/>
        <v>90</v>
      </c>
      <c r="G2039" s="83">
        <f>VLOOKUP(A2039,'[2]Pop commune'!$A$4:$G$3833,4,FALSE)</f>
        <v>90</v>
      </c>
      <c r="H2039" s="64">
        <v>25</v>
      </c>
      <c r="I2039" s="122">
        <v>250011988</v>
      </c>
      <c r="J2039" s="91" t="s">
        <v>2850</v>
      </c>
      <c r="K2039" s="121"/>
      <c r="L2039" s="92" t="s">
        <v>2842</v>
      </c>
      <c r="M2039" s="65" t="s">
        <v>1399</v>
      </c>
      <c r="N2039" s="65" t="s">
        <v>662</v>
      </c>
      <c r="O2039" s="64">
        <v>250019510</v>
      </c>
      <c r="P2039" s="94" t="s">
        <v>1400</v>
      </c>
      <c r="Q2039" s="90">
        <v>1</v>
      </c>
      <c r="X2039" s="65" t="s">
        <v>671</v>
      </c>
      <c r="Y2039" s="65">
        <f>SUMPRODUCT(('[2]Prog 89'!$C$5:$C$10000=A2039)*'[2]Prog 89'!$E$5:$F$10000)</f>
        <v>0</v>
      </c>
      <c r="Z2039" s="65">
        <f>SUMPRODUCT(('[2]Prog 89'!$C$5:$C$10000=A2039)*'[2]Prog 89'!$G$5:$H$10000)</f>
        <v>0</v>
      </c>
    </row>
    <row r="2040" spans="1:26" ht="12.75" customHeight="1" x14ac:dyDescent="0.25">
      <c r="A2040" s="64">
        <v>25119</v>
      </c>
      <c r="B2040" s="81">
        <f>VLOOKUP(A2040,'[2]Pop commune'!$A$4:$G$3833,7,FALSE)</f>
        <v>90.74438202247191</v>
      </c>
      <c r="C2040" s="82">
        <f>VLOOKUP(A2040,'[2]Pop commune'!$A$4:$H$3833,5,FALSE)</f>
        <v>65.81460674157303</v>
      </c>
      <c r="D2040" s="83">
        <f t="shared" si="63"/>
        <v>24.929775280898877</v>
      </c>
      <c r="E2040" s="83">
        <f>VLOOKUP(A2040,'[2]Pop commune'!$A$4:$G$3833,6,FALSE)</f>
        <v>24.929775280898877</v>
      </c>
      <c r="F2040" s="83">
        <f t="shared" si="64"/>
        <v>355</v>
      </c>
      <c r="G2040" s="83">
        <f>VLOOKUP(A2040,'[2]Pop commune'!$A$4:$G$3833,4,FALSE)</f>
        <v>355</v>
      </c>
      <c r="H2040" s="64">
        <v>25</v>
      </c>
      <c r="I2040" s="122">
        <v>250011988</v>
      </c>
      <c r="J2040" s="91" t="s">
        <v>2851</v>
      </c>
      <c r="K2040" s="121"/>
      <c r="L2040" s="92" t="s">
        <v>2830</v>
      </c>
      <c r="M2040" s="65" t="s">
        <v>1399</v>
      </c>
      <c r="N2040" s="65" t="s">
        <v>662</v>
      </c>
      <c r="O2040" s="64">
        <v>250019510</v>
      </c>
      <c r="P2040" s="94" t="s">
        <v>1400</v>
      </c>
      <c r="Q2040" s="90">
        <v>1</v>
      </c>
      <c r="X2040" s="65" t="s">
        <v>671</v>
      </c>
      <c r="Y2040" s="65">
        <f>SUMPRODUCT(('[2]Prog 89'!$C$5:$C$10000=A2040)*'[2]Prog 89'!$E$5:$F$10000)</f>
        <v>0</v>
      </c>
      <c r="Z2040" s="65">
        <f>SUMPRODUCT(('[2]Prog 89'!$C$5:$C$10000=A2040)*'[2]Prog 89'!$G$5:$H$10000)</f>
        <v>0</v>
      </c>
    </row>
    <row r="2041" spans="1:26" ht="12.75" customHeight="1" x14ac:dyDescent="0.25">
      <c r="A2041" s="64">
        <v>25132</v>
      </c>
      <c r="B2041" s="81">
        <f>VLOOKUP(A2041,'[2]Pop commune'!$A$4:$G$3833,7,FALSE)</f>
        <v>20.157480314960601</v>
      </c>
      <c r="C2041" s="82">
        <f>VLOOKUP(A2041,'[2]Pop commune'!$A$4:$H$3833,5,FALSE)</f>
        <v>15.118110236220449</v>
      </c>
      <c r="D2041" s="83">
        <f t="shared" si="63"/>
        <v>5.0393700787401503</v>
      </c>
      <c r="E2041" s="83">
        <f>VLOOKUP(A2041,'[2]Pop commune'!$A$4:$G$3833,6,FALSE)</f>
        <v>5.0393700787401503</v>
      </c>
      <c r="F2041" s="83">
        <f t="shared" si="64"/>
        <v>128</v>
      </c>
      <c r="G2041" s="83">
        <f>VLOOKUP(A2041,'[2]Pop commune'!$A$4:$G$3833,4,FALSE)</f>
        <v>128</v>
      </c>
      <c r="H2041" s="64">
        <v>25</v>
      </c>
      <c r="I2041" s="122">
        <v>250011988</v>
      </c>
      <c r="J2041" s="91" t="s">
        <v>2852</v>
      </c>
      <c r="K2041" s="121"/>
      <c r="L2041" s="92" t="s">
        <v>673</v>
      </c>
      <c r="M2041" s="65" t="s">
        <v>1399</v>
      </c>
      <c r="N2041" s="65" t="s">
        <v>662</v>
      </c>
      <c r="O2041" s="64">
        <v>250019510</v>
      </c>
      <c r="P2041" s="94" t="s">
        <v>1400</v>
      </c>
      <c r="Q2041" s="90">
        <v>1</v>
      </c>
      <c r="X2041" s="65" t="s">
        <v>671</v>
      </c>
      <c r="Y2041" s="65">
        <f>SUMPRODUCT(('[2]Prog 89'!$C$5:$C$10000=A2041)*'[2]Prog 89'!$E$5:$F$10000)</f>
        <v>0</v>
      </c>
      <c r="Z2041" s="65">
        <f>SUMPRODUCT(('[2]Prog 89'!$C$5:$C$10000=A2041)*'[2]Prog 89'!$G$5:$H$10000)</f>
        <v>0</v>
      </c>
    </row>
    <row r="2042" spans="1:26" ht="12.75" customHeight="1" x14ac:dyDescent="0.25">
      <c r="A2042" s="64">
        <v>25133</v>
      </c>
      <c r="B2042" s="81">
        <f>VLOOKUP(A2042,'[2]Pop commune'!$A$4:$G$3833,7,FALSE)</f>
        <v>579.29999999999973</v>
      </c>
      <c r="C2042" s="82">
        <f>VLOOKUP(A2042,'[2]Pop commune'!$A$4:$H$3833,5,FALSE)</f>
        <v>385.2534313725489</v>
      </c>
      <c r="D2042" s="83">
        <f t="shared" si="63"/>
        <v>194.04656862745088</v>
      </c>
      <c r="E2042" s="83">
        <f>VLOOKUP(A2042,'[2]Pop commune'!$A$4:$G$3833,6,FALSE)</f>
        <v>194.04656862745088</v>
      </c>
      <c r="F2042" s="83">
        <f t="shared" si="64"/>
        <v>1931</v>
      </c>
      <c r="G2042" s="83">
        <f>VLOOKUP(A2042,'[2]Pop commune'!$A$4:$G$3833,4,FALSE)</f>
        <v>1931</v>
      </c>
      <c r="H2042" s="64">
        <v>25</v>
      </c>
      <c r="I2042" s="122">
        <v>250011988</v>
      </c>
      <c r="J2042" s="91" t="s">
        <v>2853</v>
      </c>
      <c r="K2042" s="121"/>
      <c r="L2042" s="92" t="s">
        <v>2832</v>
      </c>
      <c r="M2042" s="65" t="s">
        <v>1399</v>
      </c>
      <c r="N2042" s="65" t="s">
        <v>662</v>
      </c>
      <c r="O2042" s="64">
        <v>250019510</v>
      </c>
      <c r="P2042" s="94" t="s">
        <v>1400</v>
      </c>
      <c r="Q2042" s="90">
        <v>1</v>
      </c>
      <c r="X2042" s="65" t="s">
        <v>671</v>
      </c>
      <c r="Y2042" s="65">
        <f>SUMPRODUCT(('[2]Prog 89'!$C$5:$C$10000=A2042)*'[2]Prog 89'!$E$5:$F$10000)</f>
        <v>0</v>
      </c>
      <c r="Z2042" s="65">
        <f>SUMPRODUCT(('[2]Prog 89'!$C$5:$C$10000=A2042)*'[2]Prog 89'!$G$5:$H$10000)</f>
        <v>0</v>
      </c>
    </row>
    <row r="2043" spans="1:26" ht="12.75" customHeight="1" x14ac:dyDescent="0.25">
      <c r="A2043" s="64">
        <v>25136</v>
      </c>
      <c r="B2043" s="81">
        <f>VLOOKUP(A2043,'[2]Pop commune'!$A$4:$G$3833,7,FALSE)</f>
        <v>97.929118773946101</v>
      </c>
      <c r="C2043" s="82">
        <f>VLOOKUP(A2043,'[2]Pop commune'!$A$4:$H$3833,5,FALSE)</f>
        <v>76.727969348658803</v>
      </c>
      <c r="D2043" s="83">
        <f t="shared" si="63"/>
        <v>21.201149425287301</v>
      </c>
      <c r="E2043" s="83">
        <f>VLOOKUP(A2043,'[2]Pop commune'!$A$4:$G$3833,6,FALSE)</f>
        <v>21.201149425287301</v>
      </c>
      <c r="F2043" s="83">
        <f t="shared" si="64"/>
        <v>526.99999999999864</v>
      </c>
      <c r="G2043" s="83">
        <f>VLOOKUP(A2043,'[2]Pop commune'!$A$4:$G$3833,4,FALSE)</f>
        <v>526.99999999999864</v>
      </c>
      <c r="H2043" s="64">
        <v>25</v>
      </c>
      <c r="I2043" s="122">
        <v>250011988</v>
      </c>
      <c r="J2043" s="91" t="s">
        <v>2854</v>
      </c>
      <c r="K2043" s="121"/>
      <c r="L2043" s="92" t="s">
        <v>2830</v>
      </c>
      <c r="M2043" s="65" t="s">
        <v>1399</v>
      </c>
      <c r="N2043" s="65" t="s">
        <v>662</v>
      </c>
      <c r="O2043" s="64">
        <v>250019510</v>
      </c>
      <c r="P2043" s="94" t="s">
        <v>1400</v>
      </c>
      <c r="Q2043" s="90">
        <v>1</v>
      </c>
      <c r="X2043" s="65" t="s">
        <v>671</v>
      </c>
      <c r="Y2043" s="65">
        <f>SUMPRODUCT(('[2]Prog 89'!$C$5:$C$10000=A2043)*'[2]Prog 89'!$E$5:$F$10000)</f>
        <v>0</v>
      </c>
      <c r="Z2043" s="65">
        <f>SUMPRODUCT(('[2]Prog 89'!$C$5:$C$10000=A2043)*'[2]Prog 89'!$G$5:$H$10000)</f>
        <v>0</v>
      </c>
    </row>
    <row r="2044" spans="1:26" ht="12.75" customHeight="1" x14ac:dyDescent="0.25">
      <c r="A2044" s="64">
        <v>25137</v>
      </c>
      <c r="B2044" s="81">
        <f>VLOOKUP(A2044,'[2]Pop commune'!$A$4:$G$3833,7,FALSE)</f>
        <v>67.042253521126725</v>
      </c>
      <c r="C2044" s="82">
        <f>VLOOKUP(A2044,'[2]Pop commune'!$A$4:$H$3833,5,FALSE)</f>
        <v>50.281690140845043</v>
      </c>
      <c r="D2044" s="83">
        <f t="shared" si="63"/>
        <v>16.760563380281681</v>
      </c>
      <c r="E2044" s="83">
        <f>VLOOKUP(A2044,'[2]Pop commune'!$A$4:$G$3833,6,FALSE)</f>
        <v>16.760563380281681</v>
      </c>
      <c r="F2044" s="83">
        <f t="shared" si="64"/>
        <v>210</v>
      </c>
      <c r="G2044" s="83">
        <f>VLOOKUP(A2044,'[2]Pop commune'!$A$4:$G$3833,4,FALSE)</f>
        <v>210</v>
      </c>
      <c r="H2044" s="64">
        <v>25</v>
      </c>
      <c r="I2044" s="122">
        <v>250011988</v>
      </c>
      <c r="J2044" s="91" t="s">
        <v>2855</v>
      </c>
      <c r="K2044" s="121"/>
      <c r="L2044" s="92" t="s">
        <v>2842</v>
      </c>
      <c r="M2044" s="65" t="s">
        <v>1399</v>
      </c>
      <c r="N2044" s="65" t="s">
        <v>662</v>
      </c>
      <c r="O2044" s="64">
        <v>250019510</v>
      </c>
      <c r="P2044" s="94" t="s">
        <v>1400</v>
      </c>
      <c r="Q2044" s="90">
        <v>1</v>
      </c>
      <c r="X2044" s="65" t="s">
        <v>671</v>
      </c>
      <c r="Y2044" s="65">
        <f>SUMPRODUCT(('[2]Prog 89'!$C$5:$C$10000=A2044)*'[2]Prog 89'!$E$5:$F$10000)</f>
        <v>0</v>
      </c>
      <c r="Z2044" s="65">
        <f>SUMPRODUCT(('[2]Prog 89'!$C$5:$C$10000=A2044)*'[2]Prog 89'!$G$5:$H$10000)</f>
        <v>0</v>
      </c>
    </row>
    <row r="2045" spans="1:26" ht="12.75" customHeight="1" x14ac:dyDescent="0.25">
      <c r="A2045" s="64">
        <v>25147</v>
      </c>
      <c r="B2045" s="81">
        <f>VLOOKUP(A2045,'[2]Pop commune'!$A$4:$G$3833,7,FALSE)</f>
        <v>296.39683647793277</v>
      </c>
      <c r="C2045" s="82">
        <f>VLOOKUP(A2045,'[2]Pop commune'!$A$4:$H$3833,5,FALSE)</f>
        <v>217.2909240395656</v>
      </c>
      <c r="D2045" s="83">
        <f t="shared" si="63"/>
        <v>79.105912438367199</v>
      </c>
      <c r="E2045" s="83">
        <f>VLOOKUP(A2045,'[2]Pop commune'!$A$4:$G$3833,6,FALSE)</f>
        <v>79.105912438367199</v>
      </c>
      <c r="F2045" s="83">
        <f t="shared" si="64"/>
        <v>1500.9999999999934</v>
      </c>
      <c r="G2045" s="83">
        <f>VLOOKUP(A2045,'[2]Pop commune'!$A$4:$G$3833,4,FALSE)</f>
        <v>1500.9999999999934</v>
      </c>
      <c r="H2045" s="64">
        <v>25</v>
      </c>
      <c r="I2045" s="122">
        <v>250011988</v>
      </c>
      <c r="J2045" s="91" t="s">
        <v>2856</v>
      </c>
      <c r="K2045" s="121"/>
      <c r="L2045" s="92" t="s">
        <v>2834</v>
      </c>
      <c r="M2045" s="65" t="s">
        <v>1399</v>
      </c>
      <c r="N2045" s="65" t="s">
        <v>662</v>
      </c>
      <c r="O2045" s="64">
        <v>250019510</v>
      </c>
      <c r="P2045" s="94" t="s">
        <v>1400</v>
      </c>
      <c r="Q2045" s="90">
        <v>1</v>
      </c>
      <c r="X2045" s="65" t="s">
        <v>671</v>
      </c>
      <c r="Y2045" s="65">
        <f>SUMPRODUCT(('[2]Prog 89'!$C$5:$C$10000=A2045)*'[2]Prog 89'!$E$5:$F$10000)</f>
        <v>0</v>
      </c>
      <c r="Z2045" s="65">
        <f>SUMPRODUCT(('[2]Prog 89'!$C$5:$C$10000=A2045)*'[2]Prog 89'!$G$5:$H$10000)</f>
        <v>0</v>
      </c>
    </row>
    <row r="2046" spans="1:26" ht="12.75" customHeight="1" x14ac:dyDescent="0.25">
      <c r="A2046" s="64">
        <v>25150</v>
      </c>
      <c r="B2046" s="81">
        <f>VLOOKUP(A2046,'[2]Pop commune'!$A$4:$G$3833,7,FALSE)</f>
        <v>54</v>
      </c>
      <c r="C2046" s="82">
        <f>VLOOKUP(A2046,'[2]Pop commune'!$A$4:$H$3833,5,FALSE)</f>
        <v>45.9</v>
      </c>
      <c r="D2046" s="83">
        <f t="shared" si="63"/>
        <v>8.1</v>
      </c>
      <c r="E2046" s="83">
        <f>VLOOKUP(A2046,'[2]Pop commune'!$A$4:$G$3833,6,FALSE)</f>
        <v>8.1</v>
      </c>
      <c r="F2046" s="83">
        <f t="shared" si="64"/>
        <v>252</v>
      </c>
      <c r="G2046" s="83">
        <f>VLOOKUP(A2046,'[2]Pop commune'!$A$4:$G$3833,4,FALSE)</f>
        <v>252</v>
      </c>
      <c r="H2046" s="64">
        <v>25</v>
      </c>
      <c r="I2046" s="122">
        <v>250011988</v>
      </c>
      <c r="J2046" s="91" t="s">
        <v>2857</v>
      </c>
      <c r="K2046" s="121"/>
      <c r="L2046" s="92" t="s">
        <v>2837</v>
      </c>
      <c r="M2046" s="65" t="s">
        <v>1399</v>
      </c>
      <c r="N2046" s="65" t="s">
        <v>662</v>
      </c>
      <c r="O2046" s="64">
        <v>250019510</v>
      </c>
      <c r="P2046" s="94" t="s">
        <v>1400</v>
      </c>
      <c r="Q2046" s="90">
        <v>1</v>
      </c>
      <c r="X2046" s="65" t="s">
        <v>671</v>
      </c>
      <c r="Y2046" s="65">
        <f>SUMPRODUCT(('[2]Prog 89'!$C$5:$C$10000=A2046)*'[2]Prog 89'!$E$5:$F$10000)</f>
        <v>0</v>
      </c>
      <c r="Z2046" s="65">
        <f>SUMPRODUCT(('[2]Prog 89'!$C$5:$C$10000=A2046)*'[2]Prog 89'!$G$5:$H$10000)</f>
        <v>0</v>
      </c>
    </row>
    <row r="2047" spans="1:26" ht="12.75" customHeight="1" x14ac:dyDescent="0.25">
      <c r="A2047" s="64">
        <v>25153</v>
      </c>
      <c r="B2047" s="81">
        <f>VLOOKUP(A2047,'[2]Pop commune'!$A$4:$G$3833,7,FALSE)</f>
        <v>28.220472440944896</v>
      </c>
      <c r="C2047" s="82">
        <f>VLOOKUP(A2047,'[2]Pop commune'!$A$4:$H$3833,5,FALSE)</f>
        <v>17.637795275590559</v>
      </c>
      <c r="D2047" s="83">
        <f t="shared" si="63"/>
        <v>10.582677165354337</v>
      </c>
      <c r="E2047" s="83">
        <f>VLOOKUP(A2047,'[2]Pop commune'!$A$4:$G$3833,6,FALSE)</f>
        <v>10.582677165354337</v>
      </c>
      <c r="F2047" s="83">
        <f t="shared" si="64"/>
        <v>112</v>
      </c>
      <c r="G2047" s="83">
        <f>VLOOKUP(A2047,'[2]Pop commune'!$A$4:$G$3833,4,FALSE)</f>
        <v>112</v>
      </c>
      <c r="H2047" s="64">
        <v>25</v>
      </c>
      <c r="I2047" s="122">
        <v>250011988</v>
      </c>
      <c r="J2047" s="91" t="s">
        <v>2858</v>
      </c>
      <c r="K2047" s="121"/>
      <c r="L2047" s="92" t="s">
        <v>673</v>
      </c>
      <c r="M2047" s="65" t="s">
        <v>1399</v>
      </c>
      <c r="N2047" s="65" t="s">
        <v>662</v>
      </c>
      <c r="O2047" s="64">
        <v>250019510</v>
      </c>
      <c r="P2047" s="94" t="s">
        <v>1400</v>
      </c>
      <c r="Q2047" s="90">
        <v>1</v>
      </c>
      <c r="X2047" s="65" t="s">
        <v>671</v>
      </c>
      <c r="Y2047" s="65">
        <f>SUMPRODUCT(('[2]Prog 89'!$C$5:$C$10000=A2047)*'[2]Prog 89'!$E$5:$F$10000)</f>
        <v>0</v>
      </c>
      <c r="Z2047" s="65">
        <f>SUMPRODUCT(('[2]Prog 89'!$C$5:$C$10000=A2047)*'[2]Prog 89'!$G$5:$H$10000)</f>
        <v>0</v>
      </c>
    </row>
    <row r="2048" spans="1:26" ht="12.75" customHeight="1" x14ac:dyDescent="0.25">
      <c r="A2048" s="64">
        <v>25162</v>
      </c>
      <c r="B2048" s="81">
        <f>VLOOKUP(A2048,'[2]Pop commune'!$A$4:$G$3833,7,FALSE)</f>
        <v>31.833333333333343</v>
      </c>
      <c r="C2048" s="82">
        <f>VLOOKUP(A2048,'[2]Pop commune'!$A$4:$H$3833,5,FALSE)</f>
        <v>28.939393939393948</v>
      </c>
      <c r="D2048" s="83">
        <f t="shared" si="63"/>
        <v>2.8939393939393949</v>
      </c>
      <c r="E2048" s="83">
        <f>VLOOKUP(A2048,'[2]Pop commune'!$A$4:$G$3833,6,FALSE)</f>
        <v>2.8939393939393949</v>
      </c>
      <c r="F2048" s="83">
        <f t="shared" si="64"/>
        <v>191</v>
      </c>
      <c r="G2048" s="83">
        <f>VLOOKUP(A2048,'[2]Pop commune'!$A$4:$G$3833,4,FALSE)</f>
        <v>191</v>
      </c>
      <c r="H2048" s="64">
        <v>25</v>
      </c>
      <c r="I2048" s="122">
        <v>250011988</v>
      </c>
      <c r="J2048" s="91" t="s">
        <v>2859</v>
      </c>
      <c r="K2048" s="121"/>
      <c r="L2048" s="92" t="s">
        <v>2837</v>
      </c>
      <c r="M2048" s="65" t="s">
        <v>1399</v>
      </c>
      <c r="N2048" s="65" t="s">
        <v>662</v>
      </c>
      <c r="O2048" s="64">
        <v>250019510</v>
      </c>
      <c r="P2048" s="94" t="s">
        <v>1400</v>
      </c>
      <c r="Q2048" s="90">
        <v>1</v>
      </c>
      <c r="X2048" s="65" t="s">
        <v>671</v>
      </c>
      <c r="Y2048" s="65">
        <f>SUMPRODUCT(('[2]Prog 89'!$C$5:$C$10000=A2048)*'[2]Prog 89'!$E$5:$F$10000)</f>
        <v>0</v>
      </c>
      <c r="Z2048" s="65">
        <f>SUMPRODUCT(('[2]Prog 89'!$C$5:$C$10000=A2048)*'[2]Prog 89'!$G$5:$H$10000)</f>
        <v>0</v>
      </c>
    </row>
    <row r="2049" spans="1:26" ht="12.75" customHeight="1" x14ac:dyDescent="0.25">
      <c r="A2049" s="64">
        <v>25163</v>
      </c>
      <c r="B2049" s="81">
        <f>VLOOKUP(A2049,'[2]Pop commune'!$A$4:$G$3833,7,FALSE)</f>
        <v>18.827272727272728</v>
      </c>
      <c r="C2049" s="82">
        <f>VLOOKUP(A2049,'[2]Pop commune'!$A$4:$H$3833,5,FALSE)</f>
        <v>11.890909090909092</v>
      </c>
      <c r="D2049" s="83">
        <f t="shared" si="63"/>
        <v>6.9363636363636374</v>
      </c>
      <c r="E2049" s="83">
        <f>VLOOKUP(A2049,'[2]Pop commune'!$A$4:$G$3833,6,FALSE)</f>
        <v>6.9363636363636374</v>
      </c>
      <c r="F2049" s="83">
        <f t="shared" si="64"/>
        <v>109</v>
      </c>
      <c r="G2049" s="83">
        <f>VLOOKUP(A2049,'[2]Pop commune'!$A$4:$G$3833,4,FALSE)</f>
        <v>109</v>
      </c>
      <c r="H2049" s="64">
        <v>25</v>
      </c>
      <c r="I2049" s="122">
        <v>250011988</v>
      </c>
      <c r="J2049" s="91" t="s">
        <v>2860</v>
      </c>
      <c r="K2049" s="121"/>
      <c r="L2049" s="92" t="s">
        <v>673</v>
      </c>
      <c r="M2049" s="65" t="s">
        <v>1399</v>
      </c>
      <c r="N2049" s="65" t="s">
        <v>662</v>
      </c>
      <c r="O2049" s="64">
        <v>250019510</v>
      </c>
      <c r="P2049" s="94" t="s">
        <v>1400</v>
      </c>
      <c r="Q2049" s="90">
        <v>1</v>
      </c>
      <c r="X2049" s="65" t="s">
        <v>671</v>
      </c>
      <c r="Y2049" s="65">
        <f>SUMPRODUCT(('[2]Prog 89'!$C$5:$C$10000=A2049)*'[2]Prog 89'!$E$5:$F$10000)</f>
        <v>0</v>
      </c>
      <c r="Z2049" s="65">
        <f>SUMPRODUCT(('[2]Prog 89'!$C$5:$C$10000=A2049)*'[2]Prog 89'!$G$5:$H$10000)</f>
        <v>0</v>
      </c>
    </row>
    <row r="2050" spans="1:26" ht="12.75" customHeight="1" x14ac:dyDescent="0.25">
      <c r="A2050" s="64">
        <v>25164</v>
      </c>
      <c r="B2050" s="81">
        <f>VLOOKUP(A2050,'[2]Pop commune'!$A$4:$G$3833,7,FALSE)</f>
        <v>29.907692307692368</v>
      </c>
      <c r="C2050" s="82">
        <f>VLOOKUP(A2050,'[2]Pop commune'!$A$4:$H$3833,5,FALSE)</f>
        <v>17.72307692307696</v>
      </c>
      <c r="D2050" s="83">
        <f t="shared" si="63"/>
        <v>12.184615384615409</v>
      </c>
      <c r="E2050" s="83">
        <f>VLOOKUP(A2050,'[2]Pop commune'!$A$4:$G$3833,6,FALSE)</f>
        <v>12.184615384615409</v>
      </c>
      <c r="F2050" s="83">
        <f t="shared" si="64"/>
        <v>144</v>
      </c>
      <c r="G2050" s="83">
        <f>VLOOKUP(A2050,'[2]Pop commune'!$A$4:$G$3833,4,FALSE)</f>
        <v>144</v>
      </c>
      <c r="H2050" s="64">
        <v>25</v>
      </c>
      <c r="I2050" s="122">
        <v>250011988</v>
      </c>
      <c r="J2050" s="91" t="s">
        <v>2861</v>
      </c>
      <c r="K2050" s="121"/>
      <c r="L2050" s="92" t="s">
        <v>2837</v>
      </c>
      <c r="M2050" s="65" t="s">
        <v>1399</v>
      </c>
      <c r="N2050" s="65" t="s">
        <v>662</v>
      </c>
      <c r="O2050" s="64">
        <v>250019510</v>
      </c>
      <c r="P2050" s="94" t="s">
        <v>1400</v>
      </c>
      <c r="Q2050" s="90">
        <v>1</v>
      </c>
      <c r="X2050" s="65" t="s">
        <v>671</v>
      </c>
      <c r="Y2050" s="65">
        <f>SUMPRODUCT(('[2]Prog 89'!$C$5:$C$10000=A2050)*'[2]Prog 89'!$E$5:$F$10000)</f>
        <v>0</v>
      </c>
      <c r="Z2050" s="65">
        <f>SUMPRODUCT(('[2]Prog 89'!$C$5:$C$10000=A2050)*'[2]Prog 89'!$G$5:$H$10000)</f>
        <v>0</v>
      </c>
    </row>
    <row r="2051" spans="1:26" ht="12.75" customHeight="1" x14ac:dyDescent="0.25">
      <c r="A2051" s="64">
        <v>25172</v>
      </c>
      <c r="B2051" s="81">
        <f>VLOOKUP(A2051,'[2]Pop commune'!$A$4:$G$3833,7,FALSE)</f>
        <v>40</v>
      </c>
      <c r="C2051" s="82">
        <f>VLOOKUP(A2051,'[2]Pop commune'!$A$4:$H$3833,5,FALSE)</f>
        <v>21</v>
      </c>
      <c r="D2051" s="83">
        <f t="shared" si="63"/>
        <v>19</v>
      </c>
      <c r="E2051" s="83">
        <f>VLOOKUP(A2051,'[2]Pop commune'!$A$4:$G$3833,6,FALSE)</f>
        <v>19</v>
      </c>
      <c r="F2051" s="83">
        <f t="shared" si="64"/>
        <v>185</v>
      </c>
      <c r="G2051" s="83">
        <f>VLOOKUP(A2051,'[2]Pop commune'!$A$4:$G$3833,4,FALSE)</f>
        <v>185</v>
      </c>
      <c r="H2051" s="64">
        <v>25</v>
      </c>
      <c r="I2051" s="122">
        <v>250011988</v>
      </c>
      <c r="J2051" s="91" t="s">
        <v>2862</v>
      </c>
      <c r="K2051" s="121"/>
      <c r="L2051" s="92" t="s">
        <v>2837</v>
      </c>
      <c r="M2051" s="65" t="s">
        <v>1399</v>
      </c>
      <c r="N2051" s="65" t="s">
        <v>662</v>
      </c>
      <c r="O2051" s="64">
        <v>250019510</v>
      </c>
      <c r="P2051" s="94" t="s">
        <v>1400</v>
      </c>
      <c r="Q2051" s="90">
        <v>1</v>
      </c>
      <c r="X2051" s="65" t="s">
        <v>671</v>
      </c>
      <c r="Y2051" s="65">
        <f>SUMPRODUCT(('[2]Prog 89'!$C$5:$C$10000=A2051)*'[2]Prog 89'!$E$5:$F$10000)</f>
        <v>0</v>
      </c>
      <c r="Z2051" s="65">
        <f>SUMPRODUCT(('[2]Prog 89'!$C$5:$C$10000=A2051)*'[2]Prog 89'!$G$5:$H$10000)</f>
        <v>0</v>
      </c>
    </row>
    <row r="2052" spans="1:26" ht="12.75" customHeight="1" x14ac:dyDescent="0.25">
      <c r="A2052" s="64">
        <v>25186</v>
      </c>
      <c r="B2052" s="81">
        <f>VLOOKUP(A2052,'[2]Pop commune'!$A$4:$G$3833,7,FALSE)</f>
        <v>163.16666666666669</v>
      </c>
      <c r="C2052" s="82">
        <f>VLOOKUP(A2052,'[2]Pop commune'!$A$4:$H$3833,5,FALSE)</f>
        <v>117.78895463510848</v>
      </c>
      <c r="D2052" s="83">
        <f t="shared" si="63"/>
        <v>45.37771203155819</v>
      </c>
      <c r="E2052" s="83">
        <f>VLOOKUP(A2052,'[2]Pop commune'!$A$4:$G$3833,6,FALSE)</f>
        <v>45.37771203155819</v>
      </c>
      <c r="F2052" s="83">
        <f t="shared" si="64"/>
        <v>979</v>
      </c>
      <c r="G2052" s="83">
        <f>VLOOKUP(A2052,'[2]Pop commune'!$A$4:$G$3833,4,FALSE)</f>
        <v>979</v>
      </c>
      <c r="H2052" s="64">
        <v>25</v>
      </c>
      <c r="I2052" s="122">
        <v>250011988</v>
      </c>
      <c r="J2052" s="91" t="s">
        <v>2863</v>
      </c>
      <c r="K2052" s="121"/>
      <c r="L2052" s="92" t="s">
        <v>673</v>
      </c>
      <c r="M2052" s="65" t="s">
        <v>1399</v>
      </c>
      <c r="N2052" s="65" t="s">
        <v>662</v>
      </c>
      <c r="O2052" s="64">
        <v>250019510</v>
      </c>
      <c r="P2052" s="94" t="s">
        <v>1400</v>
      </c>
      <c r="Q2052" s="90">
        <v>1</v>
      </c>
      <c r="X2052" s="65" t="s">
        <v>671</v>
      </c>
      <c r="Y2052" s="65">
        <f>SUMPRODUCT(('[2]Prog 89'!$C$5:$C$10000=A2052)*'[2]Prog 89'!$E$5:$F$10000)</f>
        <v>0</v>
      </c>
      <c r="Z2052" s="65">
        <f>SUMPRODUCT(('[2]Prog 89'!$C$5:$C$10000=A2052)*'[2]Prog 89'!$G$5:$H$10000)</f>
        <v>0</v>
      </c>
    </row>
    <row r="2053" spans="1:26" ht="12.75" customHeight="1" x14ac:dyDescent="0.25">
      <c r="A2053" s="64">
        <v>25195</v>
      </c>
      <c r="B2053" s="81">
        <f>VLOOKUP(A2053,'[2]Pop commune'!$A$4:$G$3833,7,FALSE)</f>
        <v>220</v>
      </c>
      <c r="C2053" s="82">
        <f>VLOOKUP(A2053,'[2]Pop commune'!$A$4:$H$3833,5,FALSE)</f>
        <v>170</v>
      </c>
      <c r="D2053" s="83">
        <f t="shared" ref="D2053:D2116" si="65">E2053/Q2053</f>
        <v>50</v>
      </c>
      <c r="E2053" s="83">
        <f>VLOOKUP(A2053,'[2]Pop commune'!$A$4:$G$3833,6,FALSE)</f>
        <v>50</v>
      </c>
      <c r="F2053" s="83">
        <f t="shared" ref="F2053:F2116" si="66">G2053/Q2053</f>
        <v>1365</v>
      </c>
      <c r="G2053" s="83">
        <f>VLOOKUP(A2053,'[2]Pop commune'!$A$4:$G$3833,4,FALSE)</f>
        <v>1365</v>
      </c>
      <c r="H2053" s="64">
        <v>25</v>
      </c>
      <c r="I2053" s="122">
        <v>250011988</v>
      </c>
      <c r="J2053" s="91" t="s">
        <v>2864</v>
      </c>
      <c r="K2053" s="121"/>
      <c r="L2053" s="92" t="s">
        <v>2834</v>
      </c>
      <c r="M2053" s="65" t="s">
        <v>1399</v>
      </c>
      <c r="N2053" s="65" t="s">
        <v>662</v>
      </c>
      <c r="O2053" s="64">
        <v>250019510</v>
      </c>
      <c r="P2053" s="94" t="s">
        <v>1400</v>
      </c>
      <c r="Q2053" s="90">
        <v>1</v>
      </c>
      <c r="X2053" s="65" t="s">
        <v>671</v>
      </c>
      <c r="Y2053" s="65">
        <f>SUMPRODUCT(('[2]Prog 89'!$C$5:$C$10000=A2053)*'[2]Prog 89'!$E$5:$F$10000)</f>
        <v>0</v>
      </c>
      <c r="Z2053" s="65">
        <f>SUMPRODUCT(('[2]Prog 89'!$C$5:$C$10000=A2053)*'[2]Prog 89'!$G$5:$H$10000)</f>
        <v>0</v>
      </c>
    </row>
    <row r="2054" spans="1:26" ht="12.75" customHeight="1" x14ac:dyDescent="0.25">
      <c r="A2054" s="64">
        <v>25197</v>
      </c>
      <c r="B2054" s="81">
        <f>VLOOKUP(A2054,'[2]Pop commune'!$A$4:$G$3833,7,FALSE)</f>
        <v>170.2711323763958</v>
      </c>
      <c r="C2054" s="82">
        <f>VLOOKUP(A2054,'[2]Pop commune'!$A$4:$H$3833,5,FALSE)</f>
        <v>115.1834130781501</v>
      </c>
      <c r="D2054" s="83">
        <f t="shared" si="65"/>
        <v>55.087719298245702</v>
      </c>
      <c r="E2054" s="83">
        <f>VLOOKUP(A2054,'[2]Pop commune'!$A$4:$G$3833,6,FALSE)</f>
        <v>55.087719298245702</v>
      </c>
      <c r="F2054" s="83">
        <f t="shared" si="66"/>
        <v>628.00000000000102</v>
      </c>
      <c r="G2054" s="83">
        <f>VLOOKUP(A2054,'[2]Pop commune'!$A$4:$G$3833,4,FALSE)</f>
        <v>628.00000000000102</v>
      </c>
      <c r="H2054" s="64">
        <v>25</v>
      </c>
      <c r="I2054" s="122">
        <v>250011988</v>
      </c>
      <c r="J2054" s="91" t="s">
        <v>2865</v>
      </c>
      <c r="K2054" s="121"/>
      <c r="L2054" s="92" t="s">
        <v>2560</v>
      </c>
      <c r="M2054" s="65" t="s">
        <v>1399</v>
      </c>
      <c r="N2054" s="65" t="s">
        <v>662</v>
      </c>
      <c r="O2054" s="64">
        <v>250019510</v>
      </c>
      <c r="P2054" s="94" t="s">
        <v>1400</v>
      </c>
      <c r="Q2054" s="90">
        <v>1</v>
      </c>
      <c r="X2054" s="65" t="s">
        <v>671</v>
      </c>
      <c r="Y2054" s="65">
        <f>SUMPRODUCT(('[2]Prog 89'!$C$5:$C$10000=A2054)*'[2]Prog 89'!$E$5:$F$10000)</f>
        <v>0</v>
      </c>
      <c r="Z2054" s="65">
        <f>SUMPRODUCT(('[2]Prog 89'!$C$5:$C$10000=A2054)*'[2]Prog 89'!$G$5:$H$10000)</f>
        <v>0</v>
      </c>
    </row>
    <row r="2055" spans="1:26" ht="12.75" customHeight="1" x14ac:dyDescent="0.25">
      <c r="A2055" s="64">
        <v>25200</v>
      </c>
      <c r="B2055" s="81">
        <f>VLOOKUP(A2055,'[2]Pop commune'!$A$4:$G$3833,7,FALSE)</f>
        <v>400.42837078651678</v>
      </c>
      <c r="C2055" s="82">
        <f>VLOOKUP(A2055,'[2]Pop commune'!$A$4:$H$3833,5,FALSE)</f>
        <v>286.57162921348311</v>
      </c>
      <c r="D2055" s="83">
        <f t="shared" si="65"/>
        <v>113.8567415730337</v>
      </c>
      <c r="E2055" s="83">
        <f>VLOOKUP(A2055,'[2]Pop commune'!$A$4:$G$3833,6,FALSE)</f>
        <v>113.8567415730337</v>
      </c>
      <c r="F2055" s="83">
        <f t="shared" si="66"/>
        <v>1374</v>
      </c>
      <c r="G2055" s="83">
        <f>VLOOKUP(A2055,'[2]Pop commune'!$A$4:$G$3833,4,FALSE)</f>
        <v>1374</v>
      </c>
      <c r="H2055" s="64">
        <v>25</v>
      </c>
      <c r="I2055" s="122">
        <v>250011988</v>
      </c>
      <c r="J2055" s="91" t="s">
        <v>2866</v>
      </c>
      <c r="K2055" s="121"/>
      <c r="L2055" s="92" t="s">
        <v>673</v>
      </c>
      <c r="M2055" s="65" t="s">
        <v>1399</v>
      </c>
      <c r="N2055" s="65" t="s">
        <v>662</v>
      </c>
      <c r="O2055" s="64">
        <v>250019510</v>
      </c>
      <c r="P2055" s="94" t="s">
        <v>1400</v>
      </c>
      <c r="Q2055" s="90">
        <v>1</v>
      </c>
      <c r="X2055" s="65" t="s">
        <v>671</v>
      </c>
      <c r="Y2055" s="65">
        <f>SUMPRODUCT(('[2]Prog 89'!$C$5:$C$10000=A2055)*'[2]Prog 89'!$E$5:$F$10000)</f>
        <v>0</v>
      </c>
      <c r="Z2055" s="65">
        <f>SUMPRODUCT(('[2]Prog 89'!$C$5:$C$10000=A2055)*'[2]Prog 89'!$G$5:$H$10000)</f>
        <v>0</v>
      </c>
    </row>
    <row r="2056" spans="1:26" ht="12.75" customHeight="1" x14ac:dyDescent="0.25">
      <c r="A2056" s="64">
        <v>25212</v>
      </c>
      <c r="B2056" s="81">
        <f>VLOOKUP(A2056,'[2]Pop commune'!$A$4:$G$3833,7,FALSE)</f>
        <v>453.03008335172609</v>
      </c>
      <c r="C2056" s="82">
        <f>VLOOKUP(A2056,'[2]Pop commune'!$A$4:$H$3833,5,FALSE)</f>
        <v>312.6635665198512</v>
      </c>
      <c r="D2056" s="83">
        <f t="shared" si="65"/>
        <v>140.36651683187489</v>
      </c>
      <c r="E2056" s="83">
        <f>VLOOKUP(A2056,'[2]Pop commune'!$A$4:$G$3833,6,FALSE)</f>
        <v>140.36651683187489</v>
      </c>
      <c r="F2056" s="83">
        <f t="shared" si="66"/>
        <v>2336</v>
      </c>
      <c r="G2056" s="83">
        <f>VLOOKUP(A2056,'[2]Pop commune'!$A$4:$G$3833,4,FALSE)</f>
        <v>2336</v>
      </c>
      <c r="H2056" s="64">
        <v>25</v>
      </c>
      <c r="I2056" s="122">
        <v>250011988</v>
      </c>
      <c r="J2056" s="91" t="s">
        <v>2867</v>
      </c>
      <c r="K2056" s="121"/>
      <c r="L2056" s="92" t="s">
        <v>2830</v>
      </c>
      <c r="M2056" s="65" t="s">
        <v>1399</v>
      </c>
      <c r="N2056" s="65" t="s">
        <v>662</v>
      </c>
      <c r="O2056" s="64">
        <v>250019510</v>
      </c>
      <c r="P2056" s="94" t="s">
        <v>1400</v>
      </c>
      <c r="Q2056" s="90">
        <v>1</v>
      </c>
      <c r="X2056" s="65" t="s">
        <v>671</v>
      </c>
      <c r="Y2056" s="65">
        <f>SUMPRODUCT(('[2]Prog 89'!$C$5:$C$10000=A2056)*'[2]Prog 89'!$E$5:$F$10000)</f>
        <v>0</v>
      </c>
      <c r="Z2056" s="65">
        <f>SUMPRODUCT(('[2]Prog 89'!$C$5:$C$10000=A2056)*'[2]Prog 89'!$G$5:$H$10000)</f>
        <v>0</v>
      </c>
    </row>
    <row r="2057" spans="1:26" ht="12.75" customHeight="1" x14ac:dyDescent="0.25">
      <c r="A2057" s="64">
        <v>25215</v>
      </c>
      <c r="B2057" s="81">
        <f>VLOOKUP(A2057,'[2]Pop commune'!$A$4:$G$3833,7,FALSE)</f>
        <v>13.58</v>
      </c>
      <c r="C2057" s="82">
        <f>VLOOKUP(A2057,'[2]Pop commune'!$A$4:$H$3833,5,FALSE)</f>
        <v>8.73</v>
      </c>
      <c r="D2057" s="83">
        <f t="shared" si="65"/>
        <v>4.8499999999999996</v>
      </c>
      <c r="E2057" s="83">
        <f>VLOOKUP(A2057,'[2]Pop commune'!$A$4:$G$3833,6,FALSE)</f>
        <v>4.8499999999999996</v>
      </c>
      <c r="F2057" s="83">
        <f t="shared" si="66"/>
        <v>97</v>
      </c>
      <c r="G2057" s="83">
        <f>VLOOKUP(A2057,'[2]Pop commune'!$A$4:$G$3833,4,FALSE)</f>
        <v>97</v>
      </c>
      <c r="H2057" s="64">
        <v>25</v>
      </c>
      <c r="I2057" s="122">
        <v>250011988</v>
      </c>
      <c r="J2057" s="91" t="s">
        <v>2868</v>
      </c>
      <c r="K2057" s="121"/>
      <c r="L2057" s="92" t="s">
        <v>673</v>
      </c>
      <c r="M2057" s="65" t="s">
        <v>1399</v>
      </c>
      <c r="N2057" s="65" t="s">
        <v>662</v>
      </c>
      <c r="O2057" s="64">
        <v>250019510</v>
      </c>
      <c r="P2057" s="94" t="s">
        <v>1400</v>
      </c>
      <c r="Q2057" s="90">
        <v>1</v>
      </c>
      <c r="X2057" s="65" t="s">
        <v>671</v>
      </c>
      <c r="Y2057" s="65">
        <f>SUMPRODUCT(('[2]Prog 89'!$C$5:$C$10000=A2057)*'[2]Prog 89'!$E$5:$F$10000)</f>
        <v>0</v>
      </c>
      <c r="Z2057" s="65">
        <f>SUMPRODUCT(('[2]Prog 89'!$C$5:$C$10000=A2057)*'[2]Prog 89'!$G$5:$H$10000)</f>
        <v>0</v>
      </c>
    </row>
    <row r="2058" spans="1:26" ht="12.75" customHeight="1" x14ac:dyDescent="0.25">
      <c r="A2058" s="64">
        <v>25217</v>
      </c>
      <c r="B2058" s="81">
        <f>VLOOKUP(A2058,'[2]Pop commune'!$A$4:$G$3833,7,FALSE)</f>
        <v>137</v>
      </c>
      <c r="C2058" s="82">
        <f>VLOOKUP(A2058,'[2]Pop commune'!$A$4:$H$3833,5,FALSE)</f>
        <v>78</v>
      </c>
      <c r="D2058" s="83">
        <f t="shared" si="65"/>
        <v>59</v>
      </c>
      <c r="E2058" s="83">
        <f>VLOOKUP(A2058,'[2]Pop commune'!$A$4:$G$3833,6,FALSE)</f>
        <v>59</v>
      </c>
      <c r="F2058" s="83">
        <f t="shared" si="66"/>
        <v>592</v>
      </c>
      <c r="G2058" s="83">
        <f>VLOOKUP(A2058,'[2]Pop commune'!$A$4:$G$3833,4,FALSE)</f>
        <v>592</v>
      </c>
      <c r="H2058" s="64">
        <v>25</v>
      </c>
      <c r="I2058" s="122">
        <v>250011988</v>
      </c>
      <c r="J2058" s="91" t="s">
        <v>2869</v>
      </c>
      <c r="K2058" s="121"/>
      <c r="L2058" s="92" t="s">
        <v>2837</v>
      </c>
      <c r="M2058" s="65" t="s">
        <v>1399</v>
      </c>
      <c r="N2058" s="65" t="s">
        <v>662</v>
      </c>
      <c r="O2058" s="64">
        <v>250019510</v>
      </c>
      <c r="P2058" s="94" t="s">
        <v>1400</v>
      </c>
      <c r="Q2058" s="90">
        <v>1</v>
      </c>
      <c r="X2058" s="65" t="s">
        <v>671</v>
      </c>
      <c r="Y2058" s="65">
        <f>SUMPRODUCT(('[2]Prog 89'!$C$5:$C$10000=A2058)*'[2]Prog 89'!$E$5:$F$10000)</f>
        <v>0</v>
      </c>
      <c r="Z2058" s="65">
        <f>SUMPRODUCT(('[2]Prog 89'!$C$5:$C$10000=A2058)*'[2]Prog 89'!$G$5:$H$10000)</f>
        <v>0</v>
      </c>
    </row>
    <row r="2059" spans="1:26" ht="12.75" customHeight="1" x14ac:dyDescent="0.25">
      <c r="A2059" s="64">
        <v>25225</v>
      </c>
      <c r="B2059" s="81">
        <f>VLOOKUP(A2059,'[2]Pop commune'!$A$4:$G$3833,7,FALSE)</f>
        <v>38</v>
      </c>
      <c r="C2059" s="82">
        <f>VLOOKUP(A2059,'[2]Pop commune'!$A$4:$H$3833,5,FALSE)</f>
        <v>26</v>
      </c>
      <c r="D2059" s="83">
        <f t="shared" si="65"/>
        <v>12</v>
      </c>
      <c r="E2059" s="83">
        <f>VLOOKUP(A2059,'[2]Pop commune'!$A$4:$G$3833,6,FALSE)</f>
        <v>12</v>
      </c>
      <c r="F2059" s="83">
        <f t="shared" si="66"/>
        <v>190</v>
      </c>
      <c r="G2059" s="83">
        <f>VLOOKUP(A2059,'[2]Pop commune'!$A$4:$G$3833,4,FALSE)</f>
        <v>190</v>
      </c>
      <c r="H2059" s="64">
        <v>25</v>
      </c>
      <c r="I2059" s="122">
        <v>250011988</v>
      </c>
      <c r="J2059" s="91" t="s">
        <v>2870</v>
      </c>
      <c r="K2059" s="121"/>
      <c r="L2059" s="92" t="s">
        <v>2837</v>
      </c>
      <c r="M2059" s="65" t="s">
        <v>1399</v>
      </c>
      <c r="N2059" s="65" t="s">
        <v>662</v>
      </c>
      <c r="O2059" s="64">
        <v>250019510</v>
      </c>
      <c r="P2059" s="94" t="s">
        <v>1400</v>
      </c>
      <c r="Q2059" s="90">
        <v>1</v>
      </c>
      <c r="X2059" s="65" t="s">
        <v>671</v>
      </c>
      <c r="Y2059" s="65">
        <f>SUMPRODUCT(('[2]Prog 89'!$C$5:$C$10000=A2059)*'[2]Prog 89'!$E$5:$F$10000)</f>
        <v>0</v>
      </c>
      <c r="Z2059" s="65">
        <f>SUMPRODUCT(('[2]Prog 89'!$C$5:$C$10000=A2059)*'[2]Prog 89'!$G$5:$H$10000)</f>
        <v>0</v>
      </c>
    </row>
    <row r="2060" spans="1:26" ht="12.75" customHeight="1" x14ac:dyDescent="0.25">
      <c r="A2060" s="64">
        <v>25235</v>
      </c>
      <c r="B2060" s="81">
        <f>VLOOKUP(A2060,'[2]Pop commune'!$A$4:$G$3833,7,FALSE)</f>
        <v>61.81386232462382</v>
      </c>
      <c r="C2060" s="82">
        <f>VLOOKUP(A2060,'[2]Pop commune'!$A$4:$H$3833,5,FALSE)</f>
        <v>45.854328144230777</v>
      </c>
      <c r="D2060" s="83">
        <f t="shared" si="65"/>
        <v>15.959534180393041</v>
      </c>
      <c r="E2060" s="83">
        <f>VLOOKUP(A2060,'[2]Pop commune'!$A$4:$G$3833,6,FALSE)</f>
        <v>15.959534180393041</v>
      </c>
      <c r="F2060" s="83">
        <f t="shared" si="66"/>
        <v>318</v>
      </c>
      <c r="G2060" s="83">
        <f>VLOOKUP(A2060,'[2]Pop commune'!$A$4:$G$3833,4,FALSE)</f>
        <v>318</v>
      </c>
      <c r="H2060" s="64">
        <v>25</v>
      </c>
      <c r="I2060" s="122">
        <v>250011988</v>
      </c>
      <c r="J2060" s="91" t="s">
        <v>2871</v>
      </c>
      <c r="K2060" s="121"/>
      <c r="L2060" s="92" t="s">
        <v>2837</v>
      </c>
      <c r="M2060" s="65" t="s">
        <v>1399</v>
      </c>
      <c r="N2060" s="65" t="s">
        <v>662</v>
      </c>
      <c r="O2060" s="64">
        <v>250019510</v>
      </c>
      <c r="P2060" s="94" t="s">
        <v>1400</v>
      </c>
      <c r="Q2060" s="90">
        <v>1</v>
      </c>
      <c r="X2060" s="65" t="s">
        <v>671</v>
      </c>
      <c r="Y2060" s="65">
        <f>SUMPRODUCT(('[2]Prog 89'!$C$5:$C$10000=A2060)*'[2]Prog 89'!$E$5:$F$10000)</f>
        <v>0</v>
      </c>
      <c r="Z2060" s="65">
        <f>SUMPRODUCT(('[2]Prog 89'!$C$5:$C$10000=A2060)*'[2]Prog 89'!$G$5:$H$10000)</f>
        <v>0</v>
      </c>
    </row>
    <row r="2061" spans="1:26" ht="12.75" customHeight="1" x14ac:dyDescent="0.25">
      <c r="A2061" s="64">
        <v>25242</v>
      </c>
      <c r="B2061" s="81">
        <f>VLOOKUP(A2061,'[2]Pop commune'!$A$4:$G$3833,7,FALSE)</f>
        <v>20.87037037037036</v>
      </c>
      <c r="C2061" s="82">
        <f>VLOOKUP(A2061,'[2]Pop commune'!$A$4:$H$3833,5,FALSE)</f>
        <v>10.888888888888884</v>
      </c>
      <c r="D2061" s="83">
        <f t="shared" si="65"/>
        <v>9.9814814814814756</v>
      </c>
      <c r="E2061" s="83">
        <f>VLOOKUP(A2061,'[2]Pop commune'!$A$4:$G$3833,6,FALSE)</f>
        <v>9.9814814814814756</v>
      </c>
      <c r="F2061" s="83">
        <f t="shared" si="66"/>
        <v>98</v>
      </c>
      <c r="G2061" s="83">
        <f>VLOOKUP(A2061,'[2]Pop commune'!$A$4:$G$3833,4,FALSE)</f>
        <v>98</v>
      </c>
      <c r="H2061" s="64">
        <v>25</v>
      </c>
      <c r="I2061" s="122">
        <v>250011988</v>
      </c>
      <c r="J2061" s="91" t="s">
        <v>2872</v>
      </c>
      <c r="K2061" s="121"/>
      <c r="L2061" s="92" t="s">
        <v>673</v>
      </c>
      <c r="M2061" s="65" t="s">
        <v>1399</v>
      </c>
      <c r="N2061" s="65" t="s">
        <v>662</v>
      </c>
      <c r="O2061" s="64">
        <v>250019510</v>
      </c>
      <c r="P2061" s="94" t="s">
        <v>1400</v>
      </c>
      <c r="Q2061" s="90">
        <v>1</v>
      </c>
      <c r="X2061" s="65" t="s">
        <v>671</v>
      </c>
      <c r="Y2061" s="65">
        <f>SUMPRODUCT(('[2]Prog 89'!$C$5:$C$10000=A2061)*'[2]Prog 89'!$E$5:$F$10000)</f>
        <v>0</v>
      </c>
      <c r="Z2061" s="65">
        <f>SUMPRODUCT(('[2]Prog 89'!$C$5:$C$10000=A2061)*'[2]Prog 89'!$G$5:$H$10000)</f>
        <v>0</v>
      </c>
    </row>
    <row r="2062" spans="1:26" ht="12.75" customHeight="1" x14ac:dyDescent="0.25">
      <c r="A2062" s="64">
        <v>25257</v>
      </c>
      <c r="B2062" s="81">
        <f>VLOOKUP(A2062,'[2]Pop commune'!$A$4:$G$3833,7,FALSE)</f>
        <v>43.176895306859201</v>
      </c>
      <c r="C2062" s="82">
        <f>VLOOKUP(A2062,'[2]Pop commune'!$A$4:$H$3833,5,FALSE)</f>
        <v>32.382671480144403</v>
      </c>
      <c r="D2062" s="83">
        <f t="shared" si="65"/>
        <v>10.7942238267148</v>
      </c>
      <c r="E2062" s="83">
        <f>VLOOKUP(A2062,'[2]Pop commune'!$A$4:$G$3833,6,FALSE)</f>
        <v>10.7942238267148</v>
      </c>
      <c r="F2062" s="83">
        <f t="shared" si="66"/>
        <v>299</v>
      </c>
      <c r="G2062" s="83">
        <f>VLOOKUP(A2062,'[2]Pop commune'!$A$4:$G$3833,4,FALSE)</f>
        <v>299</v>
      </c>
      <c r="H2062" s="64">
        <v>25</v>
      </c>
      <c r="I2062" s="122">
        <v>250011988</v>
      </c>
      <c r="J2062" s="91" t="s">
        <v>2873</v>
      </c>
      <c r="K2062" s="121"/>
      <c r="L2062" s="92" t="s">
        <v>2837</v>
      </c>
      <c r="M2062" s="65" t="s">
        <v>1399</v>
      </c>
      <c r="N2062" s="65" t="s">
        <v>662</v>
      </c>
      <c r="O2062" s="64">
        <v>250019510</v>
      </c>
      <c r="P2062" s="94" t="s">
        <v>1400</v>
      </c>
      <c r="Q2062" s="90">
        <v>1</v>
      </c>
      <c r="X2062" s="65" t="s">
        <v>671</v>
      </c>
      <c r="Y2062" s="65">
        <f>SUMPRODUCT(('[2]Prog 89'!$C$5:$C$10000=A2062)*'[2]Prog 89'!$E$5:$F$10000)</f>
        <v>0</v>
      </c>
      <c r="Z2062" s="65">
        <f>SUMPRODUCT(('[2]Prog 89'!$C$5:$C$10000=A2062)*'[2]Prog 89'!$G$5:$H$10000)</f>
        <v>0</v>
      </c>
    </row>
    <row r="2063" spans="1:26" ht="12.75" customHeight="1" x14ac:dyDescent="0.25">
      <c r="A2063" s="64">
        <v>25258</v>
      </c>
      <c r="B2063" s="81">
        <f>VLOOKUP(A2063,'[2]Pop commune'!$A$4:$G$3833,7,FALSE)</f>
        <v>481.5695407226907</v>
      </c>
      <c r="C2063" s="82">
        <f>VLOOKUP(A2063,'[2]Pop commune'!$A$4:$H$3833,5,FALSE)</f>
        <v>292.69423772971533</v>
      </c>
      <c r="D2063" s="83">
        <f t="shared" si="65"/>
        <v>188.87530299297538</v>
      </c>
      <c r="E2063" s="83">
        <f>VLOOKUP(A2063,'[2]Pop commune'!$A$4:$G$3833,6,FALSE)</f>
        <v>188.87530299297538</v>
      </c>
      <c r="F2063" s="83">
        <f t="shared" si="66"/>
        <v>2115</v>
      </c>
      <c r="G2063" s="83">
        <f>VLOOKUP(A2063,'[2]Pop commune'!$A$4:$G$3833,4,FALSE)</f>
        <v>2115</v>
      </c>
      <c r="H2063" s="64">
        <v>25</v>
      </c>
      <c r="I2063" s="122">
        <v>250011988</v>
      </c>
      <c r="J2063" s="91" t="s">
        <v>2874</v>
      </c>
      <c r="K2063" s="121"/>
      <c r="L2063" s="92" t="s">
        <v>2834</v>
      </c>
      <c r="M2063" s="65" t="s">
        <v>1399</v>
      </c>
      <c r="N2063" s="65" t="s">
        <v>662</v>
      </c>
      <c r="O2063" s="64">
        <v>250019510</v>
      </c>
      <c r="P2063" s="94" t="s">
        <v>1400</v>
      </c>
      <c r="Q2063" s="90">
        <v>1</v>
      </c>
      <c r="X2063" s="65" t="s">
        <v>671</v>
      </c>
      <c r="Y2063" s="65">
        <f>SUMPRODUCT(('[2]Prog 89'!$C$5:$C$10000=A2063)*'[2]Prog 89'!$E$5:$F$10000)</f>
        <v>0</v>
      </c>
      <c r="Z2063" s="65">
        <f>SUMPRODUCT(('[2]Prog 89'!$C$5:$C$10000=A2063)*'[2]Prog 89'!$G$5:$H$10000)</f>
        <v>0</v>
      </c>
    </row>
    <row r="2064" spans="1:26" ht="12.75" customHeight="1" x14ac:dyDescent="0.25">
      <c r="A2064" s="64">
        <v>25265</v>
      </c>
      <c r="B2064" s="81">
        <f>VLOOKUP(A2064,'[2]Pop commune'!$A$4:$G$3833,7,FALSE)</f>
        <v>218.51726671565032</v>
      </c>
      <c r="C2064" s="82">
        <f>VLOOKUP(A2064,'[2]Pop commune'!$A$4:$H$3833,5,FALSE)</f>
        <v>175.61204996326236</v>
      </c>
      <c r="D2064" s="83">
        <f t="shared" si="65"/>
        <v>42.905216752387958</v>
      </c>
      <c r="E2064" s="83">
        <f>VLOOKUP(A2064,'[2]Pop commune'!$A$4:$G$3833,6,FALSE)</f>
        <v>42.905216752387958</v>
      </c>
      <c r="F2064" s="83">
        <f t="shared" si="66"/>
        <v>1358</v>
      </c>
      <c r="G2064" s="83">
        <f>VLOOKUP(A2064,'[2]Pop commune'!$A$4:$G$3833,4,FALSE)</f>
        <v>1358</v>
      </c>
      <c r="H2064" s="64">
        <v>25</v>
      </c>
      <c r="I2064" s="122">
        <v>250011988</v>
      </c>
      <c r="J2064" s="91" t="s">
        <v>2875</v>
      </c>
      <c r="K2064" s="121"/>
      <c r="L2064" s="92" t="s">
        <v>673</v>
      </c>
      <c r="M2064" s="65" t="s">
        <v>1399</v>
      </c>
      <c r="N2064" s="65" t="s">
        <v>662</v>
      </c>
      <c r="O2064" s="64">
        <v>250019510</v>
      </c>
      <c r="P2064" s="94" t="s">
        <v>1400</v>
      </c>
      <c r="Q2064" s="90">
        <v>1</v>
      </c>
      <c r="X2064" s="65" t="s">
        <v>671</v>
      </c>
      <c r="Y2064" s="65">
        <f>SUMPRODUCT(('[2]Prog 89'!$C$5:$C$10000=A2064)*'[2]Prog 89'!$E$5:$F$10000)</f>
        <v>0</v>
      </c>
      <c r="Z2064" s="65">
        <f>SUMPRODUCT(('[2]Prog 89'!$C$5:$C$10000=A2064)*'[2]Prog 89'!$G$5:$H$10000)</f>
        <v>0</v>
      </c>
    </row>
    <row r="2065" spans="1:26" ht="12.75" customHeight="1" x14ac:dyDescent="0.25">
      <c r="A2065" s="64">
        <v>25269</v>
      </c>
      <c r="B2065" s="81">
        <f>VLOOKUP(A2065,'[2]Pop commune'!$A$4:$G$3833,7,FALSE)</f>
        <v>24.799999999999919</v>
      </c>
      <c r="C2065" s="82">
        <f>VLOOKUP(A2065,'[2]Pop commune'!$A$4:$H$3833,5,FALSE)</f>
        <v>14.466666666666621</v>
      </c>
      <c r="D2065" s="83">
        <f t="shared" si="65"/>
        <v>10.3333333333333</v>
      </c>
      <c r="E2065" s="83">
        <f>VLOOKUP(A2065,'[2]Pop commune'!$A$4:$G$3833,6,FALSE)</f>
        <v>10.3333333333333</v>
      </c>
      <c r="F2065" s="83">
        <f t="shared" si="66"/>
        <v>61.999999999999801</v>
      </c>
      <c r="G2065" s="83">
        <f>VLOOKUP(A2065,'[2]Pop commune'!$A$4:$G$3833,4,FALSE)</f>
        <v>61.999999999999801</v>
      </c>
      <c r="H2065" s="64">
        <v>25</v>
      </c>
      <c r="I2065" s="122">
        <v>250011988</v>
      </c>
      <c r="J2065" s="91" t="s">
        <v>2876</v>
      </c>
      <c r="K2065" s="121"/>
      <c r="L2065" s="92" t="s">
        <v>673</v>
      </c>
      <c r="M2065" s="65" t="s">
        <v>1399</v>
      </c>
      <c r="N2065" s="65" t="s">
        <v>662</v>
      </c>
      <c r="O2065" s="64">
        <v>250019510</v>
      </c>
      <c r="P2065" s="94" t="s">
        <v>1400</v>
      </c>
      <c r="Q2065" s="90">
        <v>1</v>
      </c>
      <c r="X2065" s="65" t="s">
        <v>671</v>
      </c>
      <c r="Y2065" s="65">
        <f>SUMPRODUCT(('[2]Prog 89'!$C$5:$C$10000=A2065)*'[2]Prog 89'!$E$5:$F$10000)</f>
        <v>0</v>
      </c>
      <c r="Z2065" s="65">
        <f>SUMPRODUCT(('[2]Prog 89'!$C$5:$C$10000=A2065)*'[2]Prog 89'!$G$5:$H$10000)</f>
        <v>0</v>
      </c>
    </row>
    <row r="2066" spans="1:26" ht="12.75" customHeight="1" x14ac:dyDescent="0.25">
      <c r="A2066" s="64">
        <v>25287</v>
      </c>
      <c r="B2066" s="81">
        <f>VLOOKUP(A2066,'[2]Pop commune'!$A$4:$G$3833,7,FALSE)</f>
        <v>315.27750025022556</v>
      </c>
      <c r="C2066" s="82">
        <f>VLOOKUP(A2066,'[2]Pop commune'!$A$4:$H$3833,5,FALSE)</f>
        <v>229.1204514308788</v>
      </c>
      <c r="D2066" s="83">
        <f t="shared" si="65"/>
        <v>86.157048819346741</v>
      </c>
      <c r="E2066" s="83">
        <f>VLOOKUP(A2066,'[2]Pop commune'!$A$4:$G$3833,6,FALSE)</f>
        <v>86.157048819346741</v>
      </c>
      <c r="F2066" s="83">
        <f t="shared" si="66"/>
        <v>1500</v>
      </c>
      <c r="G2066" s="83">
        <f>VLOOKUP(A2066,'[2]Pop commune'!$A$4:$G$3833,4,FALSE)</f>
        <v>1500</v>
      </c>
      <c r="H2066" s="64">
        <v>25</v>
      </c>
      <c r="I2066" s="122">
        <v>250011988</v>
      </c>
      <c r="J2066" s="91" t="s">
        <v>2877</v>
      </c>
      <c r="K2066" s="121"/>
      <c r="L2066" s="92" t="s">
        <v>2834</v>
      </c>
      <c r="M2066" s="65" t="s">
        <v>1399</v>
      </c>
      <c r="N2066" s="65" t="s">
        <v>662</v>
      </c>
      <c r="O2066" s="64">
        <v>250019510</v>
      </c>
      <c r="P2066" s="94" t="s">
        <v>1400</v>
      </c>
      <c r="Q2066" s="90">
        <v>1</v>
      </c>
      <c r="X2066" s="65" t="s">
        <v>671</v>
      </c>
      <c r="Y2066" s="65">
        <f>SUMPRODUCT(('[2]Prog 89'!$C$5:$C$10000=A2066)*'[2]Prog 89'!$E$5:$F$10000)</f>
        <v>0</v>
      </c>
      <c r="Z2066" s="65">
        <f>SUMPRODUCT(('[2]Prog 89'!$C$5:$C$10000=A2066)*'[2]Prog 89'!$G$5:$H$10000)</f>
        <v>0</v>
      </c>
    </row>
    <row r="2067" spans="1:26" ht="12.75" customHeight="1" x14ac:dyDescent="0.25">
      <c r="A2067" s="64">
        <v>25317</v>
      </c>
      <c r="B2067" s="81">
        <f>VLOOKUP(A2067,'[2]Pop commune'!$A$4:$G$3833,7,FALSE)</f>
        <v>41.199999999999989</v>
      </c>
      <c r="C2067" s="82">
        <f>VLOOKUP(A2067,'[2]Pop commune'!$A$4:$H$3833,5,FALSE)</f>
        <v>24.383673469387748</v>
      </c>
      <c r="D2067" s="83">
        <f t="shared" si="65"/>
        <v>16.81632653061224</v>
      </c>
      <c r="E2067" s="83">
        <f>VLOOKUP(A2067,'[2]Pop commune'!$A$4:$G$3833,6,FALSE)</f>
        <v>16.81632653061224</v>
      </c>
      <c r="F2067" s="83">
        <f t="shared" si="66"/>
        <v>206</v>
      </c>
      <c r="G2067" s="83">
        <f>VLOOKUP(A2067,'[2]Pop commune'!$A$4:$G$3833,4,FALSE)</f>
        <v>206</v>
      </c>
      <c r="H2067" s="64">
        <v>25</v>
      </c>
      <c r="I2067" s="122">
        <v>250011988</v>
      </c>
      <c r="J2067" s="91" t="s">
        <v>2878</v>
      </c>
      <c r="K2067" s="121"/>
      <c r="L2067" s="92" t="s">
        <v>2837</v>
      </c>
      <c r="M2067" s="65" t="s">
        <v>1399</v>
      </c>
      <c r="N2067" s="65" t="s">
        <v>662</v>
      </c>
      <c r="O2067" s="64">
        <v>250019510</v>
      </c>
      <c r="P2067" s="94" t="s">
        <v>1400</v>
      </c>
      <c r="Q2067" s="90">
        <v>1</v>
      </c>
      <c r="X2067" s="65" t="s">
        <v>671</v>
      </c>
      <c r="Y2067" s="65">
        <f>SUMPRODUCT(('[2]Prog 89'!$C$5:$C$10000=A2067)*'[2]Prog 89'!$E$5:$F$10000)</f>
        <v>0</v>
      </c>
      <c r="Z2067" s="65">
        <f>SUMPRODUCT(('[2]Prog 89'!$C$5:$C$10000=A2067)*'[2]Prog 89'!$G$5:$H$10000)</f>
        <v>0</v>
      </c>
    </row>
    <row r="2068" spans="1:26" ht="12.75" customHeight="1" x14ac:dyDescent="0.25">
      <c r="A2068" s="64">
        <v>25323</v>
      </c>
      <c r="B2068" s="81">
        <f>VLOOKUP(A2068,'[2]Pop commune'!$A$4:$G$3833,7,FALSE)</f>
        <v>115.55079006771996</v>
      </c>
      <c r="C2068" s="82">
        <f>VLOOKUP(A2068,'[2]Pop commune'!$A$4:$H$3833,5,FALSE)</f>
        <v>65.444695259593601</v>
      </c>
      <c r="D2068" s="83">
        <f t="shared" si="65"/>
        <v>50.10609480812635</v>
      </c>
      <c r="E2068" s="83">
        <f>VLOOKUP(A2068,'[2]Pop commune'!$A$4:$G$3833,6,FALSE)</f>
        <v>50.10609480812635</v>
      </c>
      <c r="F2068" s="83">
        <f t="shared" si="66"/>
        <v>452.99999999999937</v>
      </c>
      <c r="G2068" s="83">
        <f>VLOOKUP(A2068,'[2]Pop commune'!$A$4:$G$3833,4,FALSE)</f>
        <v>452.99999999999937</v>
      </c>
      <c r="H2068" s="64">
        <v>25</v>
      </c>
      <c r="I2068" s="122">
        <v>250011988</v>
      </c>
      <c r="J2068" s="91" t="s">
        <v>2879</v>
      </c>
      <c r="K2068" s="121"/>
      <c r="L2068" s="92" t="s">
        <v>673</v>
      </c>
      <c r="M2068" s="65" t="s">
        <v>1399</v>
      </c>
      <c r="N2068" s="65" t="s">
        <v>662</v>
      </c>
      <c r="O2068" s="64">
        <v>250019510</v>
      </c>
      <c r="P2068" s="94" t="s">
        <v>1400</v>
      </c>
      <c r="Q2068" s="90">
        <v>1</v>
      </c>
      <c r="X2068" s="65" t="s">
        <v>671</v>
      </c>
      <c r="Y2068" s="65">
        <f>SUMPRODUCT(('[2]Prog 89'!$C$5:$C$10000=A2068)*'[2]Prog 89'!$E$5:$F$10000)</f>
        <v>0</v>
      </c>
      <c r="Z2068" s="65">
        <f>SUMPRODUCT(('[2]Prog 89'!$C$5:$C$10000=A2068)*'[2]Prog 89'!$G$5:$H$10000)</f>
        <v>0</v>
      </c>
    </row>
    <row r="2069" spans="1:26" ht="12.75" customHeight="1" x14ac:dyDescent="0.25">
      <c r="A2069" s="64">
        <v>25326</v>
      </c>
      <c r="B2069" s="81">
        <f>VLOOKUP(A2069,'[2]Pop commune'!$A$4:$G$3833,7,FALSE)</f>
        <v>93</v>
      </c>
      <c r="C2069" s="82">
        <f>VLOOKUP(A2069,'[2]Pop commune'!$A$4:$H$3833,5,FALSE)</f>
        <v>67</v>
      </c>
      <c r="D2069" s="83">
        <f t="shared" si="65"/>
        <v>26</v>
      </c>
      <c r="E2069" s="83">
        <f>VLOOKUP(A2069,'[2]Pop commune'!$A$4:$G$3833,6,FALSE)</f>
        <v>26</v>
      </c>
      <c r="F2069" s="83">
        <f t="shared" si="66"/>
        <v>532</v>
      </c>
      <c r="G2069" s="83">
        <f>VLOOKUP(A2069,'[2]Pop commune'!$A$4:$G$3833,4,FALSE)</f>
        <v>532</v>
      </c>
      <c r="H2069" s="64">
        <v>25</v>
      </c>
      <c r="I2069" s="122">
        <v>250011988</v>
      </c>
      <c r="J2069" s="91" t="s">
        <v>2880</v>
      </c>
      <c r="K2069" s="121"/>
      <c r="L2069" s="92" t="s">
        <v>2837</v>
      </c>
      <c r="M2069" s="65" t="s">
        <v>1399</v>
      </c>
      <c r="N2069" s="65" t="s">
        <v>662</v>
      </c>
      <c r="O2069" s="64">
        <v>250019510</v>
      </c>
      <c r="P2069" s="94" t="s">
        <v>1400</v>
      </c>
      <c r="Q2069" s="90">
        <v>1</v>
      </c>
      <c r="X2069" s="65" t="s">
        <v>671</v>
      </c>
      <c r="Y2069" s="65">
        <f>SUMPRODUCT(('[2]Prog 89'!$C$5:$C$10000=A2069)*'[2]Prog 89'!$E$5:$F$10000)</f>
        <v>0</v>
      </c>
      <c r="Z2069" s="65">
        <f>SUMPRODUCT(('[2]Prog 89'!$C$5:$C$10000=A2069)*'[2]Prog 89'!$G$5:$H$10000)</f>
        <v>0</v>
      </c>
    </row>
    <row r="2070" spans="1:26" ht="12.75" customHeight="1" x14ac:dyDescent="0.25">
      <c r="A2070" s="64">
        <v>25328</v>
      </c>
      <c r="B2070" s="81">
        <f>VLOOKUP(A2070,'[2]Pop commune'!$A$4:$G$3833,7,FALSE)</f>
        <v>179</v>
      </c>
      <c r="C2070" s="82">
        <f>VLOOKUP(A2070,'[2]Pop commune'!$A$4:$H$3833,5,FALSE)</f>
        <v>137</v>
      </c>
      <c r="D2070" s="83">
        <f t="shared" si="65"/>
        <v>42</v>
      </c>
      <c r="E2070" s="83">
        <f>VLOOKUP(A2070,'[2]Pop commune'!$A$4:$G$3833,6,FALSE)</f>
        <v>42</v>
      </c>
      <c r="F2070" s="83">
        <f t="shared" si="66"/>
        <v>718</v>
      </c>
      <c r="G2070" s="83">
        <f>VLOOKUP(A2070,'[2]Pop commune'!$A$4:$G$3833,4,FALSE)</f>
        <v>718</v>
      </c>
      <c r="H2070" s="64">
        <v>25</v>
      </c>
      <c r="I2070" s="122">
        <v>250011988</v>
      </c>
      <c r="J2070" s="91" t="s">
        <v>2881</v>
      </c>
      <c r="K2070" s="121"/>
      <c r="L2070" s="92" t="s">
        <v>2828</v>
      </c>
      <c r="M2070" s="65" t="s">
        <v>1399</v>
      </c>
      <c r="N2070" s="65" t="s">
        <v>662</v>
      </c>
      <c r="O2070" s="64">
        <v>250019510</v>
      </c>
      <c r="P2070" s="94" t="s">
        <v>1400</v>
      </c>
      <c r="Q2070" s="90">
        <v>1</v>
      </c>
      <c r="X2070" s="65" t="s">
        <v>671</v>
      </c>
      <c r="Y2070" s="65">
        <f>SUMPRODUCT(('[2]Prog 89'!$C$5:$C$10000=A2070)*'[2]Prog 89'!$E$5:$F$10000)</f>
        <v>0</v>
      </c>
      <c r="Z2070" s="65">
        <f>SUMPRODUCT(('[2]Prog 89'!$C$5:$C$10000=A2070)*'[2]Prog 89'!$G$5:$H$10000)</f>
        <v>0</v>
      </c>
    </row>
    <row r="2071" spans="1:26" ht="12.75" customHeight="1" x14ac:dyDescent="0.25">
      <c r="A2071" s="64">
        <v>25332</v>
      </c>
      <c r="B2071" s="81">
        <f>VLOOKUP(A2071,'[2]Pop commune'!$A$4:$G$3833,7,FALSE)</f>
        <v>94</v>
      </c>
      <c r="C2071" s="82">
        <f>VLOOKUP(A2071,'[2]Pop commune'!$A$4:$H$3833,5,FALSE)</f>
        <v>73</v>
      </c>
      <c r="D2071" s="83">
        <f t="shared" si="65"/>
        <v>21</v>
      </c>
      <c r="E2071" s="83">
        <f>VLOOKUP(A2071,'[2]Pop commune'!$A$4:$G$3833,6,FALSE)</f>
        <v>21</v>
      </c>
      <c r="F2071" s="83">
        <f t="shared" si="66"/>
        <v>573</v>
      </c>
      <c r="G2071" s="83">
        <f>VLOOKUP(A2071,'[2]Pop commune'!$A$4:$G$3833,4,FALSE)</f>
        <v>573</v>
      </c>
      <c r="H2071" s="64">
        <v>25</v>
      </c>
      <c r="I2071" s="122">
        <v>250011988</v>
      </c>
      <c r="J2071" s="91" t="s">
        <v>2882</v>
      </c>
      <c r="K2071" s="121"/>
      <c r="L2071" s="92" t="s">
        <v>2837</v>
      </c>
      <c r="M2071" s="65" t="s">
        <v>1399</v>
      </c>
      <c r="N2071" s="65" t="s">
        <v>662</v>
      </c>
      <c r="O2071" s="64">
        <v>250019510</v>
      </c>
      <c r="P2071" s="94" t="s">
        <v>1400</v>
      </c>
      <c r="Q2071" s="90">
        <v>1</v>
      </c>
      <c r="X2071" s="65" t="s">
        <v>671</v>
      </c>
      <c r="Y2071" s="65">
        <f>SUMPRODUCT(('[2]Prog 89'!$C$5:$C$10000=A2071)*'[2]Prog 89'!$E$5:$F$10000)</f>
        <v>0</v>
      </c>
      <c r="Z2071" s="65">
        <f>SUMPRODUCT(('[2]Prog 89'!$C$5:$C$10000=A2071)*'[2]Prog 89'!$G$5:$H$10000)</f>
        <v>0</v>
      </c>
    </row>
    <row r="2072" spans="1:26" ht="12.75" customHeight="1" x14ac:dyDescent="0.25">
      <c r="A2072" s="64">
        <v>25368</v>
      </c>
      <c r="B2072" s="81">
        <f>VLOOKUP(A2072,'[2]Pop commune'!$A$4:$G$3833,7,FALSE)</f>
        <v>207.05598621877607</v>
      </c>
      <c r="C2072" s="82">
        <f>VLOOKUP(A2072,'[2]Pop commune'!$A$4:$H$3833,5,FALSE)</f>
        <v>133.18173987941375</v>
      </c>
      <c r="D2072" s="83">
        <f t="shared" si="65"/>
        <v>73.874246339362315</v>
      </c>
      <c r="E2072" s="83">
        <f>VLOOKUP(A2072,'[2]Pop commune'!$A$4:$G$3833,6,FALSE)</f>
        <v>73.874246339362315</v>
      </c>
      <c r="F2072" s="83">
        <f t="shared" si="66"/>
        <v>1208</v>
      </c>
      <c r="G2072" s="83">
        <f>VLOOKUP(A2072,'[2]Pop commune'!$A$4:$G$3833,4,FALSE)</f>
        <v>1208</v>
      </c>
      <c r="H2072" s="64">
        <v>25</v>
      </c>
      <c r="I2072" s="122">
        <v>250011988</v>
      </c>
      <c r="J2072" s="91" t="s">
        <v>2883</v>
      </c>
      <c r="K2072" s="121"/>
      <c r="L2072" s="92" t="s">
        <v>2842</v>
      </c>
      <c r="M2072" s="65" t="s">
        <v>1399</v>
      </c>
      <c r="N2072" s="65" t="s">
        <v>662</v>
      </c>
      <c r="O2072" s="64">
        <v>250019510</v>
      </c>
      <c r="P2072" s="94" t="s">
        <v>1400</v>
      </c>
      <c r="Q2072" s="90">
        <v>1</v>
      </c>
      <c r="X2072" s="65" t="s">
        <v>671</v>
      </c>
      <c r="Y2072" s="65">
        <f>SUMPRODUCT(('[2]Prog 89'!$C$5:$C$10000=A2072)*'[2]Prog 89'!$E$5:$F$10000)</f>
        <v>0</v>
      </c>
      <c r="Z2072" s="65">
        <f>SUMPRODUCT(('[2]Prog 89'!$C$5:$C$10000=A2072)*'[2]Prog 89'!$G$5:$H$10000)</f>
        <v>0</v>
      </c>
    </row>
    <row r="2073" spans="1:26" ht="12.75" customHeight="1" x14ac:dyDescent="0.25">
      <c r="A2073" s="64">
        <v>25371</v>
      </c>
      <c r="B2073" s="81">
        <f>VLOOKUP(A2073,'[2]Pop commune'!$A$4:$G$3833,7,FALSE)</f>
        <v>47.677884615384762</v>
      </c>
      <c r="C2073" s="82">
        <f>VLOOKUP(A2073,'[2]Pop commune'!$A$4:$H$3833,5,FALSE)</f>
        <v>37.53365384615396</v>
      </c>
      <c r="D2073" s="83">
        <f t="shared" si="65"/>
        <v>10.1442307692308</v>
      </c>
      <c r="E2073" s="83">
        <f>VLOOKUP(A2073,'[2]Pop commune'!$A$4:$G$3833,6,FALSE)</f>
        <v>10.1442307692308</v>
      </c>
      <c r="F2073" s="83">
        <f t="shared" si="66"/>
        <v>211.00000000000065</v>
      </c>
      <c r="G2073" s="83">
        <f>VLOOKUP(A2073,'[2]Pop commune'!$A$4:$G$3833,4,FALSE)</f>
        <v>211.00000000000065</v>
      </c>
      <c r="H2073" s="64">
        <v>25</v>
      </c>
      <c r="I2073" s="122">
        <v>250011988</v>
      </c>
      <c r="J2073" s="91" t="s">
        <v>2884</v>
      </c>
      <c r="K2073" s="121"/>
      <c r="L2073" s="92" t="s">
        <v>2830</v>
      </c>
      <c r="M2073" s="65" t="s">
        <v>1399</v>
      </c>
      <c r="N2073" s="65" t="s">
        <v>662</v>
      </c>
      <c r="O2073" s="64">
        <v>250019510</v>
      </c>
      <c r="P2073" s="94" t="s">
        <v>1400</v>
      </c>
      <c r="Q2073" s="90">
        <v>1</v>
      </c>
      <c r="X2073" s="65" t="s">
        <v>671</v>
      </c>
      <c r="Y2073" s="65">
        <f>SUMPRODUCT(('[2]Prog 89'!$C$5:$C$10000=A2073)*'[2]Prog 89'!$E$5:$F$10000)</f>
        <v>0</v>
      </c>
      <c r="Z2073" s="65">
        <f>SUMPRODUCT(('[2]Prog 89'!$C$5:$C$10000=A2073)*'[2]Prog 89'!$G$5:$H$10000)</f>
        <v>0</v>
      </c>
    </row>
    <row r="2074" spans="1:26" ht="12.75" customHeight="1" x14ac:dyDescent="0.25">
      <c r="A2074" s="64">
        <v>25374</v>
      </c>
      <c r="B2074" s="81">
        <f>VLOOKUP(A2074,'[2]Pop commune'!$A$4:$G$3833,7,FALSE)</f>
        <v>106.69322709163355</v>
      </c>
      <c r="C2074" s="82">
        <f>VLOOKUP(A2074,'[2]Pop commune'!$A$4:$H$3833,5,FALSE)</f>
        <v>75.617529880478145</v>
      </c>
      <c r="D2074" s="83">
        <f t="shared" si="65"/>
        <v>31.075697211155397</v>
      </c>
      <c r="E2074" s="83">
        <f>VLOOKUP(A2074,'[2]Pop commune'!$A$4:$G$3833,6,FALSE)</f>
        <v>31.075697211155397</v>
      </c>
      <c r="F2074" s="83">
        <f t="shared" si="66"/>
        <v>520</v>
      </c>
      <c r="G2074" s="83">
        <f>VLOOKUP(A2074,'[2]Pop commune'!$A$4:$G$3833,4,FALSE)</f>
        <v>520</v>
      </c>
      <c r="H2074" s="64">
        <v>25</v>
      </c>
      <c r="I2074" s="122">
        <v>250011988</v>
      </c>
      <c r="J2074" s="91" t="s">
        <v>2885</v>
      </c>
      <c r="K2074" s="121"/>
      <c r="L2074" s="92" t="s">
        <v>2837</v>
      </c>
      <c r="M2074" s="65" t="s">
        <v>1399</v>
      </c>
      <c r="N2074" s="65" t="s">
        <v>662</v>
      </c>
      <c r="O2074" s="64">
        <v>250019510</v>
      </c>
      <c r="P2074" s="94" t="s">
        <v>1400</v>
      </c>
      <c r="Q2074" s="90">
        <v>1</v>
      </c>
      <c r="X2074" s="65" t="s">
        <v>671</v>
      </c>
      <c r="Y2074" s="65">
        <f>SUMPRODUCT(('[2]Prog 89'!$C$5:$C$10000=A2074)*'[2]Prog 89'!$E$5:$F$10000)</f>
        <v>0</v>
      </c>
      <c r="Z2074" s="65">
        <f>SUMPRODUCT(('[2]Prog 89'!$C$5:$C$10000=A2074)*'[2]Prog 89'!$G$5:$H$10000)</f>
        <v>0</v>
      </c>
    </row>
    <row r="2075" spans="1:26" ht="12.75" customHeight="1" x14ac:dyDescent="0.25">
      <c r="A2075" s="64">
        <v>25376</v>
      </c>
      <c r="B2075" s="81">
        <f>VLOOKUP(A2075,'[2]Pop commune'!$A$4:$G$3833,7,FALSE)</f>
        <v>33</v>
      </c>
      <c r="C2075" s="82">
        <f>VLOOKUP(A2075,'[2]Pop commune'!$A$4:$H$3833,5,FALSE)</f>
        <v>26</v>
      </c>
      <c r="D2075" s="83">
        <f t="shared" si="65"/>
        <v>7</v>
      </c>
      <c r="E2075" s="83">
        <f>VLOOKUP(A2075,'[2]Pop commune'!$A$4:$G$3833,6,FALSE)</f>
        <v>7</v>
      </c>
      <c r="F2075" s="83">
        <f t="shared" si="66"/>
        <v>125</v>
      </c>
      <c r="G2075" s="83">
        <f>VLOOKUP(A2075,'[2]Pop commune'!$A$4:$G$3833,4,FALSE)</f>
        <v>125</v>
      </c>
      <c r="H2075" s="64">
        <v>25</v>
      </c>
      <c r="I2075" s="122">
        <v>250011988</v>
      </c>
      <c r="J2075" s="91" t="s">
        <v>2886</v>
      </c>
      <c r="K2075" s="121"/>
      <c r="L2075" s="92" t="s">
        <v>673</v>
      </c>
      <c r="M2075" s="65" t="s">
        <v>1399</v>
      </c>
      <c r="N2075" s="65" t="s">
        <v>662</v>
      </c>
      <c r="O2075" s="64">
        <v>250019510</v>
      </c>
      <c r="P2075" s="94" t="s">
        <v>1400</v>
      </c>
      <c r="Q2075" s="90">
        <v>1</v>
      </c>
      <c r="X2075" s="65" t="s">
        <v>671</v>
      </c>
      <c r="Y2075" s="65">
        <f>SUMPRODUCT(('[2]Prog 89'!$C$5:$C$10000=A2075)*'[2]Prog 89'!$E$5:$F$10000)</f>
        <v>0</v>
      </c>
      <c r="Z2075" s="65">
        <f>SUMPRODUCT(('[2]Prog 89'!$C$5:$C$10000=A2075)*'[2]Prog 89'!$G$5:$H$10000)</f>
        <v>0</v>
      </c>
    </row>
    <row r="2076" spans="1:26" ht="12.75" customHeight="1" x14ac:dyDescent="0.25">
      <c r="A2076" s="64">
        <v>25381</v>
      </c>
      <c r="B2076" s="81">
        <f>VLOOKUP(A2076,'[2]Pop commune'!$A$4:$G$3833,7,FALSE)</f>
        <v>604.19950997792125</v>
      </c>
      <c r="C2076" s="82">
        <f>VLOOKUP(A2076,'[2]Pop commune'!$A$4:$H$3833,5,FALSE)</f>
        <v>441.84288081533123</v>
      </c>
      <c r="D2076" s="83">
        <f t="shared" si="65"/>
        <v>162.35662916258997</v>
      </c>
      <c r="E2076" s="83">
        <f>VLOOKUP(A2076,'[2]Pop commune'!$A$4:$G$3833,6,FALSE)</f>
        <v>162.35662916258997</v>
      </c>
      <c r="F2076" s="83">
        <f t="shared" si="66"/>
        <v>2320.9999999999918</v>
      </c>
      <c r="G2076" s="83">
        <f>VLOOKUP(A2076,'[2]Pop commune'!$A$4:$G$3833,4,FALSE)</f>
        <v>2320.9999999999918</v>
      </c>
      <c r="H2076" s="64">
        <v>25</v>
      </c>
      <c r="I2076" s="122">
        <v>250011988</v>
      </c>
      <c r="J2076" s="91" t="s">
        <v>2887</v>
      </c>
      <c r="K2076" s="121"/>
      <c r="L2076" s="92" t="s">
        <v>2832</v>
      </c>
      <c r="M2076" s="65" t="s">
        <v>1399</v>
      </c>
      <c r="N2076" s="65" t="s">
        <v>662</v>
      </c>
      <c r="O2076" s="64">
        <v>250019510</v>
      </c>
      <c r="P2076" s="94" t="s">
        <v>1400</v>
      </c>
      <c r="Q2076" s="90">
        <v>1</v>
      </c>
      <c r="X2076" s="65" t="s">
        <v>671</v>
      </c>
      <c r="Y2076" s="65">
        <f>SUMPRODUCT(('[2]Prog 89'!$C$5:$C$10000=A2076)*'[2]Prog 89'!$E$5:$F$10000)</f>
        <v>0</v>
      </c>
      <c r="Z2076" s="65">
        <f>SUMPRODUCT(('[2]Prog 89'!$C$5:$C$10000=A2076)*'[2]Prog 89'!$G$5:$H$10000)</f>
        <v>0</v>
      </c>
    </row>
    <row r="2077" spans="1:26" ht="12.75" customHeight="1" x14ac:dyDescent="0.25">
      <c r="A2077" s="64">
        <v>25382</v>
      </c>
      <c r="B2077" s="81">
        <f>VLOOKUP(A2077,'[2]Pop commune'!$A$4:$G$3833,7,FALSE)</f>
        <v>103.85351625707686</v>
      </c>
      <c r="C2077" s="82">
        <f>VLOOKUP(A2077,'[2]Pop commune'!$A$4:$H$3833,5,FALSE)</f>
        <v>75.722355587047403</v>
      </c>
      <c r="D2077" s="83">
        <f t="shared" si="65"/>
        <v>28.131160670029459</v>
      </c>
      <c r="E2077" s="83">
        <f>VLOOKUP(A2077,'[2]Pop commune'!$A$4:$G$3833,6,FALSE)</f>
        <v>28.131160670029459</v>
      </c>
      <c r="F2077" s="83">
        <f t="shared" si="66"/>
        <v>522</v>
      </c>
      <c r="G2077" s="83">
        <f>VLOOKUP(A2077,'[2]Pop commune'!$A$4:$G$3833,4,FALSE)</f>
        <v>522</v>
      </c>
      <c r="H2077" s="64">
        <v>25</v>
      </c>
      <c r="I2077" s="122">
        <v>250011988</v>
      </c>
      <c r="J2077" s="91" t="s">
        <v>2888</v>
      </c>
      <c r="K2077" s="121"/>
      <c r="L2077" s="92" t="s">
        <v>673</v>
      </c>
      <c r="M2077" s="65" t="s">
        <v>1399</v>
      </c>
      <c r="N2077" s="65" t="s">
        <v>662</v>
      </c>
      <c r="O2077" s="64">
        <v>250019510</v>
      </c>
      <c r="P2077" s="94" t="s">
        <v>1400</v>
      </c>
      <c r="Q2077" s="90">
        <v>1</v>
      </c>
      <c r="X2077" s="65" t="s">
        <v>671</v>
      </c>
      <c r="Y2077" s="65">
        <f>SUMPRODUCT(('[2]Prog 89'!$C$5:$C$10000=A2077)*'[2]Prog 89'!$E$5:$F$10000)</f>
        <v>0</v>
      </c>
      <c r="Z2077" s="65">
        <f>SUMPRODUCT(('[2]Prog 89'!$C$5:$C$10000=A2077)*'[2]Prog 89'!$G$5:$H$10000)</f>
        <v>0</v>
      </c>
    </row>
    <row r="2078" spans="1:26" ht="12.75" customHeight="1" x14ac:dyDescent="0.25">
      <c r="A2078" s="64">
        <v>25383</v>
      </c>
      <c r="B2078" s="81">
        <f>VLOOKUP(A2078,'[2]Pop commune'!$A$4:$G$3833,7,FALSE)</f>
        <v>52.784565916398712</v>
      </c>
      <c r="C2078" s="82">
        <f>VLOOKUP(A2078,'[2]Pop commune'!$A$4:$H$3833,5,FALSE)</f>
        <v>37.144694533762056</v>
      </c>
      <c r="D2078" s="83">
        <f t="shared" si="65"/>
        <v>15.639871382636656</v>
      </c>
      <c r="E2078" s="83">
        <f>VLOOKUP(A2078,'[2]Pop commune'!$A$4:$G$3833,6,FALSE)</f>
        <v>15.639871382636656</v>
      </c>
      <c r="F2078" s="83">
        <f t="shared" si="66"/>
        <v>304</v>
      </c>
      <c r="G2078" s="83">
        <f>VLOOKUP(A2078,'[2]Pop commune'!$A$4:$G$3833,4,FALSE)</f>
        <v>304</v>
      </c>
      <c r="H2078" s="64">
        <v>25</v>
      </c>
      <c r="I2078" s="122">
        <v>250011988</v>
      </c>
      <c r="J2078" s="91" t="s">
        <v>2889</v>
      </c>
      <c r="K2078" s="121"/>
      <c r="L2078" s="92" t="s">
        <v>2837</v>
      </c>
      <c r="M2078" s="65" t="s">
        <v>1399</v>
      </c>
      <c r="N2078" s="65" t="s">
        <v>662</v>
      </c>
      <c r="O2078" s="64">
        <v>250019510</v>
      </c>
      <c r="P2078" s="94" t="s">
        <v>1400</v>
      </c>
      <c r="Q2078" s="90">
        <v>1</v>
      </c>
      <c r="X2078" s="65" t="s">
        <v>671</v>
      </c>
      <c r="Y2078" s="65">
        <f>SUMPRODUCT(('[2]Prog 89'!$C$5:$C$10000=A2078)*'[2]Prog 89'!$E$5:$F$10000)</f>
        <v>0</v>
      </c>
      <c r="Z2078" s="65">
        <f>SUMPRODUCT(('[2]Prog 89'!$C$5:$C$10000=A2078)*'[2]Prog 89'!$G$5:$H$10000)</f>
        <v>0</v>
      </c>
    </row>
    <row r="2079" spans="1:26" ht="12.75" customHeight="1" x14ac:dyDescent="0.25">
      <c r="A2079" s="64">
        <v>25397</v>
      </c>
      <c r="B2079" s="81">
        <f>VLOOKUP(A2079,'[2]Pop commune'!$A$4:$G$3833,7,FALSE)</f>
        <v>711.69833067307616</v>
      </c>
      <c r="C2079" s="82">
        <f>VLOOKUP(A2079,'[2]Pop commune'!$A$4:$H$3833,5,FALSE)</f>
        <v>364.29206472032746</v>
      </c>
      <c r="D2079" s="83">
        <f t="shared" si="65"/>
        <v>347.4062659527487</v>
      </c>
      <c r="E2079" s="83">
        <f>VLOOKUP(A2079,'[2]Pop commune'!$A$4:$G$3833,6,FALSE)</f>
        <v>347.4062659527487</v>
      </c>
      <c r="F2079" s="83">
        <f t="shared" si="66"/>
        <v>2159.0000000000068</v>
      </c>
      <c r="G2079" s="83">
        <f>VLOOKUP(A2079,'[2]Pop commune'!$A$4:$G$3833,4,FALSE)</f>
        <v>2159.0000000000068</v>
      </c>
      <c r="H2079" s="64">
        <v>25</v>
      </c>
      <c r="I2079" s="122">
        <v>250011988</v>
      </c>
      <c r="J2079" s="91" t="s">
        <v>2890</v>
      </c>
      <c r="K2079" s="121"/>
      <c r="L2079" s="92" t="s">
        <v>2828</v>
      </c>
      <c r="M2079" s="65" t="s">
        <v>1399</v>
      </c>
      <c r="N2079" s="65" t="s">
        <v>662</v>
      </c>
      <c r="O2079" s="64">
        <v>250019510</v>
      </c>
      <c r="P2079" s="94" t="s">
        <v>1400</v>
      </c>
      <c r="Q2079" s="90">
        <v>1</v>
      </c>
      <c r="X2079" s="65" t="s">
        <v>671</v>
      </c>
      <c r="Y2079" s="65">
        <f>SUMPRODUCT(('[2]Prog 89'!$C$5:$C$10000=A2079)*'[2]Prog 89'!$E$5:$F$10000)</f>
        <v>0</v>
      </c>
      <c r="Z2079" s="65">
        <f>SUMPRODUCT(('[2]Prog 89'!$C$5:$C$10000=A2079)*'[2]Prog 89'!$G$5:$H$10000)</f>
        <v>0</v>
      </c>
    </row>
    <row r="2080" spans="1:26" ht="12.75" customHeight="1" x14ac:dyDescent="0.25">
      <c r="A2080" s="64">
        <v>25414</v>
      </c>
      <c r="B2080" s="81">
        <f>VLOOKUP(A2080,'[2]Pop commune'!$A$4:$G$3833,7,FALSE)</f>
        <v>16.744186046511679</v>
      </c>
      <c r="C2080" s="82">
        <f>VLOOKUP(A2080,'[2]Pop commune'!$A$4:$H$3833,5,FALSE)</f>
        <v>10.4651162790698</v>
      </c>
      <c r="D2080" s="83">
        <f t="shared" si="65"/>
        <v>6.2790697674418805</v>
      </c>
      <c r="E2080" s="83">
        <f>VLOOKUP(A2080,'[2]Pop commune'!$A$4:$G$3833,6,FALSE)</f>
        <v>6.2790697674418805</v>
      </c>
      <c r="F2080" s="83">
        <f t="shared" si="66"/>
        <v>135</v>
      </c>
      <c r="G2080" s="83">
        <f>VLOOKUP(A2080,'[2]Pop commune'!$A$4:$G$3833,4,FALSE)</f>
        <v>135</v>
      </c>
      <c r="H2080" s="64">
        <v>25</v>
      </c>
      <c r="I2080" s="122">
        <v>250011988</v>
      </c>
      <c r="J2080" s="91" t="s">
        <v>2891</v>
      </c>
      <c r="K2080" s="121"/>
      <c r="L2080" s="92" t="s">
        <v>2837</v>
      </c>
      <c r="M2080" s="65" t="s">
        <v>1399</v>
      </c>
      <c r="N2080" s="65" t="s">
        <v>662</v>
      </c>
      <c r="O2080" s="64">
        <v>250019510</v>
      </c>
      <c r="P2080" s="94" t="s">
        <v>1400</v>
      </c>
      <c r="Q2080" s="90">
        <v>1</v>
      </c>
      <c r="X2080" s="65" t="s">
        <v>671</v>
      </c>
      <c r="Y2080" s="65">
        <f>SUMPRODUCT(('[2]Prog 89'!$C$5:$C$10000=A2080)*'[2]Prog 89'!$E$5:$F$10000)</f>
        <v>0</v>
      </c>
      <c r="Z2080" s="65">
        <f>SUMPRODUCT(('[2]Prog 89'!$C$5:$C$10000=A2080)*'[2]Prog 89'!$G$5:$H$10000)</f>
        <v>0</v>
      </c>
    </row>
    <row r="2081" spans="1:26" ht="12.75" customHeight="1" x14ac:dyDescent="0.25">
      <c r="A2081" s="64">
        <v>25427</v>
      </c>
      <c r="B2081" s="81">
        <f>VLOOKUP(A2081,'[2]Pop commune'!$A$4:$G$3833,7,FALSE)</f>
        <v>71</v>
      </c>
      <c r="C2081" s="82">
        <f>VLOOKUP(A2081,'[2]Pop commune'!$A$4:$H$3833,5,FALSE)</f>
        <v>53</v>
      </c>
      <c r="D2081" s="83">
        <f t="shared" si="65"/>
        <v>18</v>
      </c>
      <c r="E2081" s="83">
        <f>VLOOKUP(A2081,'[2]Pop commune'!$A$4:$G$3833,6,FALSE)</f>
        <v>18</v>
      </c>
      <c r="F2081" s="83">
        <f t="shared" si="66"/>
        <v>380</v>
      </c>
      <c r="G2081" s="83">
        <f>VLOOKUP(A2081,'[2]Pop commune'!$A$4:$G$3833,4,FALSE)</f>
        <v>380</v>
      </c>
      <c r="H2081" s="64">
        <v>25</v>
      </c>
      <c r="I2081" s="122">
        <v>250011988</v>
      </c>
      <c r="J2081" s="91" t="s">
        <v>2892</v>
      </c>
      <c r="K2081" s="121"/>
      <c r="L2081" s="92" t="s">
        <v>2830</v>
      </c>
      <c r="M2081" s="65" t="s">
        <v>1399</v>
      </c>
      <c r="N2081" s="65" t="s">
        <v>662</v>
      </c>
      <c r="O2081" s="64">
        <v>250019510</v>
      </c>
      <c r="P2081" s="94" t="s">
        <v>1400</v>
      </c>
      <c r="Q2081" s="90">
        <v>1</v>
      </c>
      <c r="X2081" s="65" t="s">
        <v>671</v>
      </c>
      <c r="Y2081" s="65">
        <f>SUMPRODUCT(('[2]Prog 89'!$C$5:$C$10000=A2081)*'[2]Prog 89'!$E$5:$F$10000)</f>
        <v>0</v>
      </c>
      <c r="Z2081" s="65">
        <f>SUMPRODUCT(('[2]Prog 89'!$C$5:$C$10000=A2081)*'[2]Prog 89'!$G$5:$H$10000)</f>
        <v>0</v>
      </c>
    </row>
    <row r="2082" spans="1:26" ht="12.75" customHeight="1" x14ac:dyDescent="0.25">
      <c r="A2082" s="64">
        <v>25429</v>
      </c>
      <c r="B2082" s="81">
        <f>VLOOKUP(A2082,'[2]Pop commune'!$A$4:$G$3833,7,FALSE)</f>
        <v>276.55078520684947</v>
      </c>
      <c r="C2082" s="82">
        <f>VLOOKUP(A2082,'[2]Pop commune'!$A$4:$H$3833,5,FALSE)</f>
        <v>203.14342880441305</v>
      </c>
      <c r="D2082" s="83">
        <f t="shared" si="65"/>
        <v>73.407356402436406</v>
      </c>
      <c r="E2082" s="83">
        <f>VLOOKUP(A2082,'[2]Pop commune'!$A$4:$G$3833,6,FALSE)</f>
        <v>73.407356402436406</v>
      </c>
      <c r="F2082" s="83">
        <f t="shared" si="66"/>
        <v>1549</v>
      </c>
      <c r="G2082" s="83">
        <f>VLOOKUP(A2082,'[2]Pop commune'!$A$4:$G$3833,4,FALSE)</f>
        <v>1549</v>
      </c>
      <c r="H2082" s="64">
        <v>25</v>
      </c>
      <c r="I2082" s="122">
        <v>250011988</v>
      </c>
      <c r="J2082" s="91" t="s">
        <v>2893</v>
      </c>
      <c r="K2082" s="121"/>
      <c r="L2082" s="92" t="s">
        <v>2560</v>
      </c>
      <c r="M2082" s="65" t="s">
        <v>1399</v>
      </c>
      <c r="N2082" s="65" t="s">
        <v>662</v>
      </c>
      <c r="O2082" s="64">
        <v>250019510</v>
      </c>
      <c r="P2082" s="94" t="s">
        <v>1400</v>
      </c>
      <c r="Q2082" s="90">
        <v>1</v>
      </c>
      <c r="X2082" s="65" t="s">
        <v>671</v>
      </c>
      <c r="Y2082" s="65">
        <f>SUMPRODUCT(('[2]Prog 89'!$C$5:$C$10000=A2082)*'[2]Prog 89'!$E$5:$F$10000)</f>
        <v>0</v>
      </c>
      <c r="Z2082" s="65">
        <f>SUMPRODUCT(('[2]Prog 89'!$C$5:$C$10000=A2082)*'[2]Prog 89'!$G$5:$H$10000)</f>
        <v>0</v>
      </c>
    </row>
    <row r="2083" spans="1:26" ht="12.75" customHeight="1" x14ac:dyDescent="0.25">
      <c r="A2083" s="64">
        <v>25430</v>
      </c>
      <c r="B2083" s="81">
        <f>VLOOKUP(A2083,'[2]Pop commune'!$A$4:$G$3833,7,FALSE)</f>
        <v>16</v>
      </c>
      <c r="C2083" s="82">
        <f>VLOOKUP(A2083,'[2]Pop commune'!$A$4:$H$3833,5,FALSE)</f>
        <v>11</v>
      </c>
      <c r="D2083" s="83">
        <f t="shared" si="65"/>
        <v>5</v>
      </c>
      <c r="E2083" s="83">
        <f>VLOOKUP(A2083,'[2]Pop commune'!$A$4:$G$3833,6,FALSE)</f>
        <v>5</v>
      </c>
      <c r="F2083" s="83">
        <f t="shared" si="66"/>
        <v>41</v>
      </c>
      <c r="G2083" s="83">
        <f>VLOOKUP(A2083,'[2]Pop commune'!$A$4:$G$3833,4,FALSE)</f>
        <v>41</v>
      </c>
      <c r="H2083" s="64">
        <v>25</v>
      </c>
      <c r="I2083" s="122">
        <v>250011988</v>
      </c>
      <c r="J2083" s="91" t="s">
        <v>2894</v>
      </c>
      <c r="K2083" s="121"/>
      <c r="L2083" s="92" t="s">
        <v>673</v>
      </c>
      <c r="M2083" s="65" t="s">
        <v>1399</v>
      </c>
      <c r="N2083" s="65" t="s">
        <v>662</v>
      </c>
      <c r="O2083" s="64">
        <v>250019510</v>
      </c>
      <c r="P2083" s="94" t="s">
        <v>1400</v>
      </c>
      <c r="Q2083" s="90">
        <v>1</v>
      </c>
      <c r="X2083" s="65" t="s">
        <v>671</v>
      </c>
      <c r="Y2083" s="65">
        <f>SUMPRODUCT(('[2]Prog 89'!$C$5:$C$10000=A2083)*'[2]Prog 89'!$E$5:$F$10000)</f>
        <v>0</v>
      </c>
      <c r="Z2083" s="65">
        <f>SUMPRODUCT(('[2]Prog 89'!$C$5:$C$10000=A2083)*'[2]Prog 89'!$G$5:$H$10000)</f>
        <v>0</v>
      </c>
    </row>
    <row r="2084" spans="1:26" ht="12.75" customHeight="1" x14ac:dyDescent="0.25">
      <c r="A2084" s="64">
        <v>25438</v>
      </c>
      <c r="B2084" s="81">
        <f>VLOOKUP(A2084,'[2]Pop commune'!$A$4:$G$3833,7,FALSE)</f>
        <v>88</v>
      </c>
      <c r="C2084" s="82">
        <f>VLOOKUP(A2084,'[2]Pop commune'!$A$4:$H$3833,5,FALSE)</f>
        <v>63</v>
      </c>
      <c r="D2084" s="83">
        <f t="shared" si="65"/>
        <v>25</v>
      </c>
      <c r="E2084" s="83">
        <f>VLOOKUP(A2084,'[2]Pop commune'!$A$4:$G$3833,6,FALSE)</f>
        <v>25</v>
      </c>
      <c r="F2084" s="83">
        <f t="shared" si="66"/>
        <v>437</v>
      </c>
      <c r="G2084" s="83">
        <f>VLOOKUP(A2084,'[2]Pop commune'!$A$4:$G$3833,4,FALSE)</f>
        <v>437</v>
      </c>
      <c r="H2084" s="64">
        <v>25</v>
      </c>
      <c r="I2084" s="122">
        <v>250011988</v>
      </c>
      <c r="J2084" s="91" t="s">
        <v>2895</v>
      </c>
      <c r="K2084" s="121"/>
      <c r="L2084" s="92" t="s">
        <v>2828</v>
      </c>
      <c r="M2084" s="65" t="s">
        <v>1399</v>
      </c>
      <c r="N2084" s="65" t="s">
        <v>662</v>
      </c>
      <c r="O2084" s="64">
        <v>250019510</v>
      </c>
      <c r="P2084" s="94" t="s">
        <v>1400</v>
      </c>
      <c r="Q2084" s="90">
        <v>1</v>
      </c>
      <c r="X2084" s="65" t="s">
        <v>671</v>
      </c>
      <c r="Y2084" s="65">
        <f>SUMPRODUCT(('[2]Prog 89'!$C$5:$C$10000=A2084)*'[2]Prog 89'!$E$5:$F$10000)</f>
        <v>0</v>
      </c>
      <c r="Z2084" s="65">
        <f>SUMPRODUCT(('[2]Prog 89'!$C$5:$C$10000=A2084)*'[2]Prog 89'!$G$5:$H$10000)</f>
        <v>0</v>
      </c>
    </row>
    <row r="2085" spans="1:26" ht="12.75" customHeight="1" x14ac:dyDescent="0.25">
      <c r="A2085" s="64">
        <v>25439</v>
      </c>
      <c r="B2085" s="81">
        <f>VLOOKUP(A2085,'[2]Pop commune'!$A$4:$G$3833,7,FALSE)</f>
        <v>55.404255319148938</v>
      </c>
      <c r="C2085" s="82">
        <f>VLOOKUP(A2085,'[2]Pop commune'!$A$4:$H$3833,5,FALSE)</f>
        <v>37.859574468085107</v>
      </c>
      <c r="D2085" s="83">
        <f t="shared" si="65"/>
        <v>17.544680851063831</v>
      </c>
      <c r="E2085" s="83">
        <f>VLOOKUP(A2085,'[2]Pop commune'!$A$4:$G$3833,6,FALSE)</f>
        <v>17.544680851063831</v>
      </c>
      <c r="F2085" s="83">
        <f t="shared" si="66"/>
        <v>217</v>
      </c>
      <c r="G2085" s="83">
        <f>VLOOKUP(A2085,'[2]Pop commune'!$A$4:$G$3833,4,FALSE)</f>
        <v>217</v>
      </c>
      <c r="H2085" s="64">
        <v>25</v>
      </c>
      <c r="I2085" s="122">
        <v>250011988</v>
      </c>
      <c r="J2085" s="91" t="s">
        <v>2896</v>
      </c>
      <c r="K2085" s="121"/>
      <c r="L2085" s="92" t="s">
        <v>673</v>
      </c>
      <c r="M2085" s="65" t="s">
        <v>1399</v>
      </c>
      <c r="N2085" s="65" t="s">
        <v>662</v>
      </c>
      <c r="O2085" s="64">
        <v>250019510</v>
      </c>
      <c r="P2085" s="94" t="s">
        <v>1400</v>
      </c>
      <c r="Q2085" s="90">
        <v>1</v>
      </c>
      <c r="X2085" s="65" t="s">
        <v>671</v>
      </c>
      <c r="Y2085" s="65">
        <f>SUMPRODUCT(('[2]Prog 89'!$C$5:$C$10000=A2085)*'[2]Prog 89'!$E$5:$F$10000)</f>
        <v>0</v>
      </c>
      <c r="Z2085" s="65">
        <f>SUMPRODUCT(('[2]Prog 89'!$C$5:$C$10000=A2085)*'[2]Prog 89'!$G$5:$H$10000)</f>
        <v>0</v>
      </c>
    </row>
    <row r="2086" spans="1:26" ht="12.75" customHeight="1" x14ac:dyDescent="0.25">
      <c r="A2086" s="64">
        <v>25444</v>
      </c>
      <c r="B2086" s="81">
        <f>VLOOKUP(A2086,'[2]Pop commune'!$A$4:$G$3833,7,FALSE)</f>
        <v>32.302816901408463</v>
      </c>
      <c r="C2086" s="82">
        <f>VLOOKUP(A2086,'[2]Pop commune'!$A$4:$H$3833,5,FALSE)</f>
        <v>22.514084507042259</v>
      </c>
      <c r="D2086" s="83">
        <f t="shared" si="65"/>
        <v>9.7887323943661997</v>
      </c>
      <c r="E2086" s="83">
        <f>VLOOKUP(A2086,'[2]Pop commune'!$A$4:$G$3833,6,FALSE)</f>
        <v>9.7887323943661997</v>
      </c>
      <c r="F2086" s="83">
        <f t="shared" si="66"/>
        <v>139</v>
      </c>
      <c r="G2086" s="83">
        <f>VLOOKUP(A2086,'[2]Pop commune'!$A$4:$G$3833,4,FALSE)</f>
        <v>139</v>
      </c>
      <c r="H2086" s="64">
        <v>25</v>
      </c>
      <c r="I2086" s="122">
        <v>250011988</v>
      </c>
      <c r="J2086" s="91" t="s">
        <v>2897</v>
      </c>
      <c r="K2086" s="121"/>
      <c r="L2086" s="92" t="s">
        <v>673</v>
      </c>
      <c r="M2086" s="65" t="s">
        <v>1399</v>
      </c>
      <c r="N2086" s="65" t="s">
        <v>662</v>
      </c>
      <c r="O2086" s="64">
        <v>250019510</v>
      </c>
      <c r="P2086" s="94" t="s">
        <v>1400</v>
      </c>
      <c r="Q2086" s="90">
        <v>1</v>
      </c>
      <c r="X2086" s="65" t="s">
        <v>671</v>
      </c>
      <c r="Y2086" s="65">
        <f>SUMPRODUCT(('[2]Prog 89'!$C$5:$C$10000=A2086)*'[2]Prog 89'!$E$5:$F$10000)</f>
        <v>0</v>
      </c>
      <c r="Z2086" s="65">
        <f>SUMPRODUCT(('[2]Prog 89'!$C$5:$C$10000=A2086)*'[2]Prog 89'!$G$5:$H$10000)</f>
        <v>0</v>
      </c>
    </row>
    <row r="2087" spans="1:26" ht="12.75" customHeight="1" x14ac:dyDescent="0.25">
      <c r="A2087" s="64">
        <v>25448</v>
      </c>
      <c r="B2087" s="81">
        <f>VLOOKUP(A2087,'[2]Pop commune'!$A$4:$G$3833,7,FALSE)</f>
        <v>196.43484885204373</v>
      </c>
      <c r="C2087" s="82">
        <f>VLOOKUP(A2087,'[2]Pop commune'!$A$4:$H$3833,5,FALSE)</f>
        <v>137.69947705360747</v>
      </c>
      <c r="D2087" s="83">
        <f t="shared" si="65"/>
        <v>58.735371798436262</v>
      </c>
      <c r="E2087" s="83">
        <f>VLOOKUP(A2087,'[2]Pop commune'!$A$4:$G$3833,6,FALSE)</f>
        <v>58.735371798436262</v>
      </c>
      <c r="F2087" s="83">
        <f t="shared" si="66"/>
        <v>1471</v>
      </c>
      <c r="G2087" s="83">
        <f>VLOOKUP(A2087,'[2]Pop commune'!$A$4:$G$3833,4,FALSE)</f>
        <v>1471</v>
      </c>
      <c r="H2087" s="64">
        <v>25</v>
      </c>
      <c r="I2087" s="122">
        <v>250011988</v>
      </c>
      <c r="J2087" s="91" t="s">
        <v>2898</v>
      </c>
      <c r="K2087" s="121"/>
      <c r="L2087" s="92" t="s">
        <v>2830</v>
      </c>
      <c r="M2087" s="65" t="s">
        <v>1399</v>
      </c>
      <c r="N2087" s="65" t="s">
        <v>662</v>
      </c>
      <c r="O2087" s="64">
        <v>250019510</v>
      </c>
      <c r="P2087" s="94" t="s">
        <v>1400</v>
      </c>
      <c r="Q2087" s="90">
        <v>1</v>
      </c>
      <c r="X2087" s="65" t="s">
        <v>671</v>
      </c>
      <c r="Y2087" s="65">
        <f>SUMPRODUCT(('[2]Prog 89'!$C$5:$C$10000=A2087)*'[2]Prog 89'!$E$5:$F$10000)</f>
        <v>0</v>
      </c>
      <c r="Z2087" s="65">
        <f>SUMPRODUCT(('[2]Prog 89'!$C$5:$C$10000=A2087)*'[2]Prog 89'!$G$5:$H$10000)</f>
        <v>0</v>
      </c>
    </row>
    <row r="2088" spans="1:26" ht="12.75" customHeight="1" x14ac:dyDescent="0.25">
      <c r="A2088" s="64">
        <v>25454</v>
      </c>
      <c r="B2088" s="81">
        <f>VLOOKUP(A2088,'[2]Pop commune'!$A$4:$G$3833,7,FALSE)</f>
        <v>407.59481050536834</v>
      </c>
      <c r="C2088" s="82">
        <f>VLOOKUP(A2088,'[2]Pop commune'!$A$4:$H$3833,5,FALSE)</f>
        <v>286.7212957415145</v>
      </c>
      <c r="D2088" s="83">
        <f t="shared" si="65"/>
        <v>120.87351476385386</v>
      </c>
      <c r="E2088" s="83">
        <f>VLOOKUP(A2088,'[2]Pop commune'!$A$4:$G$3833,6,FALSE)</f>
        <v>120.87351476385386</v>
      </c>
      <c r="F2088" s="83">
        <f t="shared" si="66"/>
        <v>2072</v>
      </c>
      <c r="G2088" s="83">
        <f>VLOOKUP(A2088,'[2]Pop commune'!$A$4:$G$3833,4,FALSE)</f>
        <v>2072</v>
      </c>
      <c r="H2088" s="64">
        <v>25</v>
      </c>
      <c r="I2088" s="122">
        <v>250011988</v>
      </c>
      <c r="J2088" s="91" t="s">
        <v>2899</v>
      </c>
      <c r="K2088" s="121"/>
      <c r="L2088" s="92" t="s">
        <v>2830</v>
      </c>
      <c r="M2088" s="65" t="s">
        <v>1399</v>
      </c>
      <c r="N2088" s="65" t="s">
        <v>662</v>
      </c>
      <c r="O2088" s="64">
        <v>250019510</v>
      </c>
      <c r="P2088" s="94" t="s">
        <v>1400</v>
      </c>
      <c r="Q2088" s="90">
        <v>1</v>
      </c>
      <c r="X2088" s="65" t="s">
        <v>671</v>
      </c>
      <c r="Y2088" s="65">
        <f>SUMPRODUCT(('[2]Prog 89'!$C$5:$C$10000=A2088)*'[2]Prog 89'!$E$5:$F$10000)</f>
        <v>0</v>
      </c>
      <c r="Z2088" s="65">
        <f>SUMPRODUCT(('[2]Prog 89'!$C$5:$C$10000=A2088)*'[2]Prog 89'!$G$5:$H$10000)</f>
        <v>0</v>
      </c>
    </row>
    <row r="2089" spans="1:26" ht="12.75" customHeight="1" x14ac:dyDescent="0.25">
      <c r="A2089" s="64">
        <v>25455</v>
      </c>
      <c r="B2089" s="81">
        <f>VLOOKUP(A2089,'[2]Pop commune'!$A$4:$G$3833,7,FALSE)</f>
        <v>47.181818181818173</v>
      </c>
      <c r="C2089" s="82">
        <f>VLOOKUP(A2089,'[2]Pop commune'!$A$4:$H$3833,5,FALSE)</f>
        <v>38.855614973262021</v>
      </c>
      <c r="D2089" s="83">
        <f t="shared" si="65"/>
        <v>8.3262032085561479</v>
      </c>
      <c r="E2089" s="83">
        <f>VLOOKUP(A2089,'[2]Pop commune'!$A$4:$G$3833,6,FALSE)</f>
        <v>8.3262032085561479</v>
      </c>
      <c r="F2089" s="83">
        <f t="shared" si="66"/>
        <v>173</v>
      </c>
      <c r="G2089" s="83">
        <f>VLOOKUP(A2089,'[2]Pop commune'!$A$4:$G$3833,4,FALSE)</f>
        <v>173</v>
      </c>
      <c r="H2089" s="64">
        <v>25</v>
      </c>
      <c r="I2089" s="122">
        <v>250011988</v>
      </c>
      <c r="J2089" s="91" t="s">
        <v>2900</v>
      </c>
      <c r="K2089" s="121"/>
      <c r="L2089" s="92" t="s">
        <v>2837</v>
      </c>
      <c r="M2089" s="65" t="s">
        <v>1399</v>
      </c>
      <c r="N2089" s="65" t="s">
        <v>662</v>
      </c>
      <c r="O2089" s="64">
        <v>250019510</v>
      </c>
      <c r="P2089" s="94" t="s">
        <v>1400</v>
      </c>
      <c r="Q2089" s="90">
        <v>1</v>
      </c>
      <c r="X2089" s="65" t="s">
        <v>671</v>
      </c>
      <c r="Y2089" s="65">
        <f>SUMPRODUCT(('[2]Prog 89'!$C$5:$C$10000=A2089)*'[2]Prog 89'!$E$5:$F$10000)</f>
        <v>0</v>
      </c>
      <c r="Z2089" s="65">
        <f>SUMPRODUCT(('[2]Prog 89'!$C$5:$C$10000=A2089)*'[2]Prog 89'!$G$5:$H$10000)</f>
        <v>0</v>
      </c>
    </row>
    <row r="2090" spans="1:26" ht="12.75" customHeight="1" x14ac:dyDescent="0.25">
      <c r="A2090" s="64">
        <v>25466</v>
      </c>
      <c r="B2090" s="81">
        <f>VLOOKUP(A2090,'[2]Pop commune'!$A$4:$G$3833,7,FALSE)</f>
        <v>154.04151404151352</v>
      </c>
      <c r="C2090" s="82">
        <f>VLOOKUP(A2090,'[2]Pop commune'!$A$4:$H$3833,5,FALSE)</f>
        <v>109.45054945054908</v>
      </c>
      <c r="D2090" s="83">
        <f t="shared" si="65"/>
        <v>44.59096459096444</v>
      </c>
      <c r="E2090" s="83">
        <f>VLOOKUP(A2090,'[2]Pop commune'!$A$4:$G$3833,6,FALSE)</f>
        <v>44.59096459096444</v>
      </c>
      <c r="F2090" s="83">
        <f t="shared" si="66"/>
        <v>829.99999999999716</v>
      </c>
      <c r="G2090" s="83">
        <f>VLOOKUP(A2090,'[2]Pop commune'!$A$4:$G$3833,4,FALSE)</f>
        <v>829.99999999999716</v>
      </c>
      <c r="H2090" s="64">
        <v>25</v>
      </c>
      <c r="I2090" s="122">
        <v>250011988</v>
      </c>
      <c r="J2090" s="91" t="s">
        <v>2901</v>
      </c>
      <c r="K2090" s="121"/>
      <c r="L2090" s="92" t="s">
        <v>2837</v>
      </c>
      <c r="M2090" s="65" t="s">
        <v>1399</v>
      </c>
      <c r="N2090" s="65" t="s">
        <v>662</v>
      </c>
      <c r="O2090" s="64">
        <v>250019510</v>
      </c>
      <c r="P2090" s="94" t="s">
        <v>1400</v>
      </c>
      <c r="Q2090" s="90">
        <v>1</v>
      </c>
      <c r="X2090" s="65" t="s">
        <v>671</v>
      </c>
      <c r="Y2090" s="65">
        <f>SUMPRODUCT(('[2]Prog 89'!$C$5:$C$10000=A2090)*'[2]Prog 89'!$E$5:$F$10000)</f>
        <v>0</v>
      </c>
      <c r="Z2090" s="65">
        <f>SUMPRODUCT(('[2]Prog 89'!$C$5:$C$10000=A2090)*'[2]Prog 89'!$G$5:$H$10000)</f>
        <v>0</v>
      </c>
    </row>
    <row r="2091" spans="1:26" ht="12.75" customHeight="1" x14ac:dyDescent="0.25">
      <c r="A2091" s="64">
        <v>25467</v>
      </c>
      <c r="B2091" s="81">
        <f>VLOOKUP(A2091,'[2]Pop commune'!$A$4:$G$3833,7,FALSE)</f>
        <v>469.42287513116577</v>
      </c>
      <c r="C2091" s="82">
        <f>VLOOKUP(A2091,'[2]Pop commune'!$A$4:$H$3833,5,FALSE)</f>
        <v>336.45330535152226</v>
      </c>
      <c r="D2091" s="83">
        <f t="shared" si="65"/>
        <v>132.96956977964351</v>
      </c>
      <c r="E2091" s="83">
        <f>VLOOKUP(A2091,'[2]Pop commune'!$A$4:$G$3833,6,FALSE)</f>
        <v>132.96956977964351</v>
      </c>
      <c r="F2091" s="83">
        <f t="shared" si="66"/>
        <v>1920</v>
      </c>
      <c r="G2091" s="83">
        <f>VLOOKUP(A2091,'[2]Pop commune'!$A$4:$G$3833,4,FALSE)</f>
        <v>1920</v>
      </c>
      <c r="H2091" s="64">
        <v>25</v>
      </c>
      <c r="I2091" s="122">
        <v>250011988</v>
      </c>
      <c r="J2091" s="91" t="s">
        <v>2902</v>
      </c>
      <c r="K2091" s="121"/>
      <c r="L2091" s="92" t="s">
        <v>2830</v>
      </c>
      <c r="M2091" s="65" t="s">
        <v>1399</v>
      </c>
      <c r="N2091" s="65" t="s">
        <v>662</v>
      </c>
      <c r="O2091" s="64">
        <v>250019510</v>
      </c>
      <c r="P2091" s="94" t="s">
        <v>1400</v>
      </c>
      <c r="Q2091" s="90">
        <v>1</v>
      </c>
      <c r="X2091" s="65" t="s">
        <v>671</v>
      </c>
      <c r="Y2091" s="65">
        <f>SUMPRODUCT(('[2]Prog 89'!$C$5:$C$10000=A2091)*'[2]Prog 89'!$E$5:$F$10000)</f>
        <v>0</v>
      </c>
      <c r="Z2091" s="65">
        <f>SUMPRODUCT(('[2]Prog 89'!$C$5:$C$10000=A2091)*'[2]Prog 89'!$G$5:$H$10000)</f>
        <v>0</v>
      </c>
    </row>
    <row r="2092" spans="1:26" ht="12.75" customHeight="1" x14ac:dyDescent="0.25">
      <c r="A2092" s="64">
        <v>25468</v>
      </c>
      <c r="B2092" s="81">
        <f>VLOOKUP(A2092,'[2]Pop commune'!$A$4:$G$3833,7,FALSE)</f>
        <v>153.8586826347306</v>
      </c>
      <c r="C2092" s="82">
        <f>VLOOKUP(A2092,'[2]Pop commune'!$A$4:$H$3833,5,FALSE)</f>
        <v>116.11976047904196</v>
      </c>
      <c r="D2092" s="83">
        <f t="shared" si="65"/>
        <v>37.738922155688641</v>
      </c>
      <c r="E2092" s="83">
        <f>VLOOKUP(A2092,'[2]Pop commune'!$A$4:$G$3833,6,FALSE)</f>
        <v>37.738922155688641</v>
      </c>
      <c r="F2092" s="83">
        <f t="shared" si="66"/>
        <v>808</v>
      </c>
      <c r="G2092" s="83">
        <f>VLOOKUP(A2092,'[2]Pop commune'!$A$4:$G$3833,4,FALSE)</f>
        <v>808</v>
      </c>
      <c r="H2092" s="64">
        <v>25</v>
      </c>
      <c r="I2092" s="122">
        <v>250011988</v>
      </c>
      <c r="J2092" s="91" t="s">
        <v>2903</v>
      </c>
      <c r="K2092" s="121"/>
      <c r="L2092" s="92" t="s">
        <v>673</v>
      </c>
      <c r="M2092" s="65" t="s">
        <v>1399</v>
      </c>
      <c r="N2092" s="65" t="s">
        <v>662</v>
      </c>
      <c r="O2092" s="64">
        <v>250019510</v>
      </c>
      <c r="P2092" s="94" t="s">
        <v>1400</v>
      </c>
      <c r="Q2092" s="90">
        <v>1</v>
      </c>
      <c r="X2092" s="65" t="s">
        <v>671</v>
      </c>
      <c r="Y2092" s="65">
        <f>SUMPRODUCT(('[2]Prog 89'!$C$5:$C$10000=A2092)*'[2]Prog 89'!$E$5:$F$10000)</f>
        <v>0</v>
      </c>
      <c r="Z2092" s="65">
        <f>SUMPRODUCT(('[2]Prog 89'!$C$5:$C$10000=A2092)*'[2]Prog 89'!$G$5:$H$10000)</f>
        <v>0</v>
      </c>
    </row>
    <row r="2093" spans="1:26" ht="12.75" customHeight="1" x14ac:dyDescent="0.25">
      <c r="A2093" s="64">
        <v>25473</v>
      </c>
      <c r="B2093" s="81">
        <f>VLOOKUP(A2093,'[2]Pop commune'!$A$4:$G$3833,7,FALSE)</f>
        <v>153.31640096434487</v>
      </c>
      <c r="C2093" s="82">
        <f>VLOOKUP(A2093,'[2]Pop commune'!$A$4:$H$3833,5,FALSE)</f>
        <v>107.75727930936591</v>
      </c>
      <c r="D2093" s="83">
        <f t="shared" si="65"/>
        <v>45.559121654978952</v>
      </c>
      <c r="E2093" s="83">
        <f>VLOOKUP(A2093,'[2]Pop commune'!$A$4:$G$3833,6,FALSE)</f>
        <v>45.559121654978952</v>
      </c>
      <c r="F2093" s="83">
        <f t="shared" si="66"/>
        <v>784</v>
      </c>
      <c r="G2093" s="83">
        <f>VLOOKUP(A2093,'[2]Pop commune'!$A$4:$G$3833,4,FALSE)</f>
        <v>784</v>
      </c>
      <c r="H2093" s="64">
        <v>25</v>
      </c>
      <c r="I2093" s="122">
        <v>250011988</v>
      </c>
      <c r="J2093" s="91" t="s">
        <v>2904</v>
      </c>
      <c r="K2093" s="121"/>
      <c r="L2093" s="92" t="s">
        <v>2828</v>
      </c>
      <c r="M2093" s="65" t="s">
        <v>1399</v>
      </c>
      <c r="N2093" s="65" t="s">
        <v>662</v>
      </c>
      <c r="O2093" s="64">
        <v>250019510</v>
      </c>
      <c r="P2093" s="94" t="s">
        <v>1400</v>
      </c>
      <c r="Q2093" s="90">
        <v>1</v>
      </c>
      <c r="X2093" s="65" t="s">
        <v>671</v>
      </c>
      <c r="Y2093" s="65">
        <f>SUMPRODUCT(('[2]Prog 89'!$C$5:$C$10000=A2093)*'[2]Prog 89'!$E$5:$F$10000)</f>
        <v>0</v>
      </c>
      <c r="Z2093" s="65">
        <f>SUMPRODUCT(('[2]Prog 89'!$C$5:$C$10000=A2093)*'[2]Prog 89'!$G$5:$H$10000)</f>
        <v>0</v>
      </c>
    </row>
    <row r="2094" spans="1:26" ht="12.75" customHeight="1" x14ac:dyDescent="0.25">
      <c r="A2094" s="64">
        <v>25474</v>
      </c>
      <c r="B2094" s="81">
        <f>VLOOKUP(A2094,'[2]Pop commune'!$A$4:$G$3833,7,FALSE)</f>
        <v>8.2043010752688303</v>
      </c>
      <c r="C2094" s="82">
        <f>VLOOKUP(A2094,'[2]Pop commune'!$A$4:$H$3833,5,FALSE)</f>
        <v>5.8602150537634499</v>
      </c>
      <c r="D2094" s="83">
        <f t="shared" si="65"/>
        <v>2.34408602150538</v>
      </c>
      <c r="E2094" s="83">
        <f>VLOOKUP(A2094,'[2]Pop commune'!$A$4:$G$3833,6,FALSE)</f>
        <v>2.34408602150538</v>
      </c>
      <c r="F2094" s="83">
        <f t="shared" si="66"/>
        <v>109</v>
      </c>
      <c r="G2094" s="83">
        <f>VLOOKUP(A2094,'[2]Pop commune'!$A$4:$G$3833,4,FALSE)</f>
        <v>109</v>
      </c>
      <c r="H2094" s="64">
        <v>25</v>
      </c>
      <c r="I2094" s="122">
        <v>250011988</v>
      </c>
      <c r="J2094" s="91" t="s">
        <v>2905</v>
      </c>
      <c r="K2094" s="121"/>
      <c r="L2094" s="92" t="s">
        <v>673</v>
      </c>
      <c r="M2094" s="65" t="s">
        <v>1399</v>
      </c>
      <c r="N2094" s="65" t="s">
        <v>662</v>
      </c>
      <c r="O2094" s="64">
        <v>250019510</v>
      </c>
      <c r="P2094" s="94" t="s">
        <v>1400</v>
      </c>
      <c r="Q2094" s="90">
        <v>1</v>
      </c>
      <c r="X2094" s="65" t="s">
        <v>671</v>
      </c>
      <c r="Y2094" s="65">
        <f>SUMPRODUCT(('[2]Prog 89'!$C$5:$C$10000=A2094)*'[2]Prog 89'!$E$5:$F$10000)</f>
        <v>0</v>
      </c>
      <c r="Z2094" s="65">
        <f>SUMPRODUCT(('[2]Prog 89'!$C$5:$C$10000=A2094)*'[2]Prog 89'!$G$5:$H$10000)</f>
        <v>0</v>
      </c>
    </row>
    <row r="2095" spans="1:26" ht="12.75" customHeight="1" x14ac:dyDescent="0.25">
      <c r="A2095" s="64">
        <v>25477</v>
      </c>
      <c r="B2095" s="81">
        <f>VLOOKUP(A2095,'[2]Pop commune'!$A$4:$G$3833,7,FALSE)</f>
        <v>70</v>
      </c>
      <c r="C2095" s="82">
        <f>VLOOKUP(A2095,'[2]Pop commune'!$A$4:$H$3833,5,FALSE)</f>
        <v>49</v>
      </c>
      <c r="D2095" s="83">
        <f t="shared" si="65"/>
        <v>21</v>
      </c>
      <c r="E2095" s="83">
        <f>VLOOKUP(A2095,'[2]Pop commune'!$A$4:$G$3833,6,FALSE)</f>
        <v>21</v>
      </c>
      <c r="F2095" s="83">
        <f t="shared" si="66"/>
        <v>284</v>
      </c>
      <c r="G2095" s="83">
        <f>VLOOKUP(A2095,'[2]Pop commune'!$A$4:$G$3833,4,FALSE)</f>
        <v>284</v>
      </c>
      <c r="H2095" s="64">
        <v>25</v>
      </c>
      <c r="I2095" s="122">
        <v>250011988</v>
      </c>
      <c r="J2095" s="91" t="s">
        <v>2906</v>
      </c>
      <c r="K2095" s="121"/>
      <c r="L2095" s="92" t="s">
        <v>2834</v>
      </c>
      <c r="M2095" s="65" t="s">
        <v>1399</v>
      </c>
      <c r="N2095" s="65" t="s">
        <v>662</v>
      </c>
      <c r="O2095" s="64">
        <v>250019510</v>
      </c>
      <c r="P2095" s="94" t="s">
        <v>1400</v>
      </c>
      <c r="Q2095" s="90">
        <v>1</v>
      </c>
      <c r="X2095" s="65" t="s">
        <v>671</v>
      </c>
      <c r="Y2095" s="65">
        <f>SUMPRODUCT(('[2]Prog 89'!$C$5:$C$10000=A2095)*'[2]Prog 89'!$E$5:$F$10000)</f>
        <v>0</v>
      </c>
      <c r="Z2095" s="65">
        <f>SUMPRODUCT(('[2]Prog 89'!$C$5:$C$10000=A2095)*'[2]Prog 89'!$G$5:$H$10000)</f>
        <v>0</v>
      </c>
    </row>
    <row r="2096" spans="1:26" ht="12.75" customHeight="1" x14ac:dyDescent="0.25">
      <c r="A2096" s="64">
        <v>25482</v>
      </c>
      <c r="B2096" s="81">
        <f>VLOOKUP(A2096,'[2]Pop commune'!$A$4:$G$3833,7,FALSE)</f>
        <v>129.6801948051953</v>
      </c>
      <c r="C2096" s="82">
        <f>VLOOKUP(A2096,'[2]Pop commune'!$A$4:$H$3833,5,FALSE)</f>
        <v>92.920454545454902</v>
      </c>
      <c r="D2096" s="83">
        <f t="shared" si="65"/>
        <v>36.759740259740397</v>
      </c>
      <c r="E2096" s="83">
        <f>VLOOKUP(A2096,'[2]Pop commune'!$A$4:$G$3833,6,FALSE)</f>
        <v>36.759740259740397</v>
      </c>
      <c r="F2096" s="83">
        <f t="shared" si="66"/>
        <v>629.00000000000239</v>
      </c>
      <c r="G2096" s="83">
        <f>VLOOKUP(A2096,'[2]Pop commune'!$A$4:$G$3833,4,FALSE)</f>
        <v>629.00000000000239</v>
      </c>
      <c r="H2096" s="64">
        <v>25</v>
      </c>
      <c r="I2096" s="122">
        <v>250011988</v>
      </c>
      <c r="J2096" s="91" t="s">
        <v>1980</v>
      </c>
      <c r="K2096" s="121"/>
      <c r="L2096" s="92" t="s">
        <v>2837</v>
      </c>
      <c r="M2096" s="65" t="s">
        <v>1399</v>
      </c>
      <c r="N2096" s="65" t="s">
        <v>662</v>
      </c>
      <c r="O2096" s="64">
        <v>250019510</v>
      </c>
      <c r="P2096" s="94" t="s">
        <v>1400</v>
      </c>
      <c r="Q2096" s="90">
        <v>1</v>
      </c>
      <c r="X2096" s="65" t="s">
        <v>671</v>
      </c>
      <c r="Y2096" s="65">
        <f>SUMPRODUCT(('[2]Prog 89'!$C$5:$C$10000=A2096)*'[2]Prog 89'!$E$5:$F$10000)</f>
        <v>0</v>
      </c>
      <c r="Z2096" s="65">
        <f>SUMPRODUCT(('[2]Prog 89'!$C$5:$C$10000=A2096)*'[2]Prog 89'!$G$5:$H$10000)</f>
        <v>0</v>
      </c>
    </row>
    <row r="2097" spans="1:26" ht="12.75" customHeight="1" x14ac:dyDescent="0.25">
      <c r="A2097" s="64">
        <v>25490</v>
      </c>
      <c r="B2097" s="81">
        <f>VLOOKUP(A2097,'[2]Pop commune'!$A$4:$G$3833,7,FALSE)</f>
        <v>113.07434052757809</v>
      </c>
      <c r="C2097" s="82">
        <f>VLOOKUP(A2097,'[2]Pop commune'!$A$4:$H$3833,5,FALSE)</f>
        <v>69.661870503597214</v>
      </c>
      <c r="D2097" s="83">
        <f t="shared" si="65"/>
        <v>43.412470023980873</v>
      </c>
      <c r="E2097" s="83">
        <f>VLOOKUP(A2097,'[2]Pop commune'!$A$4:$G$3833,6,FALSE)</f>
        <v>43.412470023980873</v>
      </c>
      <c r="F2097" s="83">
        <f t="shared" si="66"/>
        <v>421.00000000000051</v>
      </c>
      <c r="G2097" s="83">
        <f>VLOOKUP(A2097,'[2]Pop commune'!$A$4:$G$3833,4,FALSE)</f>
        <v>421.00000000000051</v>
      </c>
      <c r="H2097" s="64">
        <v>25</v>
      </c>
      <c r="I2097" s="122">
        <v>250011988</v>
      </c>
      <c r="J2097" s="91" t="s">
        <v>2907</v>
      </c>
      <c r="K2097" s="121"/>
      <c r="L2097" s="92" t="s">
        <v>673</v>
      </c>
      <c r="M2097" s="65" t="s">
        <v>1399</v>
      </c>
      <c r="N2097" s="65" t="s">
        <v>662</v>
      </c>
      <c r="O2097" s="64">
        <v>250019510</v>
      </c>
      <c r="P2097" s="94" t="s">
        <v>1400</v>
      </c>
      <c r="Q2097" s="90">
        <v>1</v>
      </c>
      <c r="X2097" s="65" t="s">
        <v>671</v>
      </c>
      <c r="Y2097" s="65">
        <f>SUMPRODUCT(('[2]Prog 89'!$C$5:$C$10000=A2097)*'[2]Prog 89'!$E$5:$F$10000)</f>
        <v>0</v>
      </c>
      <c r="Z2097" s="65">
        <f>SUMPRODUCT(('[2]Prog 89'!$C$5:$C$10000=A2097)*'[2]Prog 89'!$G$5:$H$10000)</f>
        <v>0</v>
      </c>
    </row>
    <row r="2098" spans="1:26" ht="12.75" customHeight="1" x14ac:dyDescent="0.25">
      <c r="A2098" s="64">
        <v>25491</v>
      </c>
      <c r="B2098" s="81">
        <f>VLOOKUP(A2098,'[2]Pop commune'!$A$4:$G$3833,7,FALSE)</f>
        <v>47</v>
      </c>
      <c r="C2098" s="82">
        <f>VLOOKUP(A2098,'[2]Pop commune'!$A$4:$H$3833,5,FALSE)</f>
        <v>28</v>
      </c>
      <c r="D2098" s="83">
        <f t="shared" si="65"/>
        <v>19</v>
      </c>
      <c r="E2098" s="83">
        <f>VLOOKUP(A2098,'[2]Pop commune'!$A$4:$G$3833,6,FALSE)</f>
        <v>19</v>
      </c>
      <c r="F2098" s="83">
        <f t="shared" si="66"/>
        <v>117</v>
      </c>
      <c r="G2098" s="83">
        <f>VLOOKUP(A2098,'[2]Pop commune'!$A$4:$G$3833,4,FALSE)</f>
        <v>117</v>
      </c>
      <c r="H2098" s="64">
        <v>25</v>
      </c>
      <c r="I2098" s="122">
        <v>250011988</v>
      </c>
      <c r="J2098" s="91" t="s">
        <v>2908</v>
      </c>
      <c r="K2098" s="121"/>
      <c r="L2098" s="92" t="s">
        <v>673</v>
      </c>
      <c r="M2098" s="65" t="s">
        <v>1399</v>
      </c>
      <c r="N2098" s="65" t="s">
        <v>662</v>
      </c>
      <c r="O2098" s="64">
        <v>250019510</v>
      </c>
      <c r="P2098" s="94" t="s">
        <v>1400</v>
      </c>
      <c r="Q2098" s="90">
        <v>1</v>
      </c>
      <c r="X2098" s="65" t="s">
        <v>671</v>
      </c>
      <c r="Y2098" s="65">
        <f>SUMPRODUCT(('[2]Prog 89'!$C$5:$C$10000=A2098)*'[2]Prog 89'!$E$5:$F$10000)</f>
        <v>0</v>
      </c>
      <c r="Z2098" s="65">
        <f>SUMPRODUCT(('[2]Prog 89'!$C$5:$C$10000=A2098)*'[2]Prog 89'!$G$5:$H$10000)</f>
        <v>0</v>
      </c>
    </row>
    <row r="2099" spans="1:26" ht="12.75" customHeight="1" x14ac:dyDescent="0.25">
      <c r="A2099" s="64">
        <v>25495</v>
      </c>
      <c r="B2099" s="81">
        <f>VLOOKUP(A2099,'[2]Pop commune'!$A$4:$G$3833,7,FALSE)</f>
        <v>564</v>
      </c>
      <c r="C2099" s="82">
        <f>VLOOKUP(A2099,'[2]Pop commune'!$A$4:$H$3833,5,FALSE)</f>
        <v>359</v>
      </c>
      <c r="D2099" s="83">
        <f t="shared" si="65"/>
        <v>205</v>
      </c>
      <c r="E2099" s="83">
        <f>VLOOKUP(A2099,'[2]Pop commune'!$A$4:$G$3833,6,FALSE)</f>
        <v>205</v>
      </c>
      <c r="F2099" s="83">
        <f t="shared" si="66"/>
        <v>2020</v>
      </c>
      <c r="G2099" s="83">
        <f>VLOOKUP(A2099,'[2]Pop commune'!$A$4:$G$3833,4,FALSE)</f>
        <v>2020</v>
      </c>
      <c r="H2099" s="64">
        <v>25</v>
      </c>
      <c r="I2099" s="122">
        <v>250011988</v>
      </c>
      <c r="J2099" s="91" t="s">
        <v>2909</v>
      </c>
      <c r="K2099" s="121"/>
      <c r="L2099" s="92" t="s">
        <v>2560</v>
      </c>
      <c r="M2099" s="65" t="s">
        <v>1399</v>
      </c>
      <c r="N2099" s="65" t="s">
        <v>662</v>
      </c>
      <c r="O2099" s="64">
        <v>250019510</v>
      </c>
      <c r="P2099" s="94" t="s">
        <v>1400</v>
      </c>
      <c r="Q2099" s="90">
        <v>1</v>
      </c>
      <c r="X2099" s="65" t="s">
        <v>671</v>
      </c>
      <c r="Y2099" s="65">
        <f>SUMPRODUCT(('[2]Prog 89'!$C$5:$C$10000=A2099)*'[2]Prog 89'!$E$5:$F$10000)</f>
        <v>0</v>
      </c>
      <c r="Z2099" s="65">
        <f>SUMPRODUCT(('[2]Prog 89'!$C$5:$C$10000=A2099)*'[2]Prog 89'!$G$5:$H$10000)</f>
        <v>0</v>
      </c>
    </row>
    <row r="2100" spans="1:26" ht="12.75" customHeight="1" x14ac:dyDescent="0.25">
      <c r="A2100" s="64">
        <v>25502</v>
      </c>
      <c r="B2100" s="81">
        <f>VLOOKUP(A2100,'[2]Pop commune'!$A$4:$G$3833,7,FALSE)</f>
        <v>104</v>
      </c>
      <c r="C2100" s="82">
        <f>VLOOKUP(A2100,'[2]Pop commune'!$A$4:$H$3833,5,FALSE)</f>
        <v>72</v>
      </c>
      <c r="D2100" s="83">
        <f t="shared" si="65"/>
        <v>32</v>
      </c>
      <c r="E2100" s="83">
        <f>VLOOKUP(A2100,'[2]Pop commune'!$A$4:$G$3833,6,FALSE)</f>
        <v>32</v>
      </c>
      <c r="F2100" s="83">
        <f t="shared" si="66"/>
        <v>484</v>
      </c>
      <c r="G2100" s="83">
        <f>VLOOKUP(A2100,'[2]Pop commune'!$A$4:$G$3833,4,FALSE)</f>
        <v>484</v>
      </c>
      <c r="H2100" s="64">
        <v>25</v>
      </c>
      <c r="I2100" s="122">
        <v>250011988</v>
      </c>
      <c r="J2100" s="91" t="s">
        <v>2910</v>
      </c>
      <c r="K2100" s="121"/>
      <c r="L2100" s="92" t="s">
        <v>2837</v>
      </c>
      <c r="M2100" s="65" t="s">
        <v>1399</v>
      </c>
      <c r="N2100" s="65" t="s">
        <v>662</v>
      </c>
      <c r="O2100" s="64">
        <v>250019510</v>
      </c>
      <c r="P2100" s="94" t="s">
        <v>1400</v>
      </c>
      <c r="Q2100" s="90">
        <v>1</v>
      </c>
      <c r="X2100" s="65" t="s">
        <v>671</v>
      </c>
      <c r="Y2100" s="65">
        <f>SUMPRODUCT(('[2]Prog 89'!$C$5:$C$10000=A2100)*'[2]Prog 89'!$E$5:$F$10000)</f>
        <v>0</v>
      </c>
      <c r="Z2100" s="65">
        <f>SUMPRODUCT(('[2]Prog 89'!$C$5:$C$10000=A2100)*'[2]Prog 89'!$G$5:$H$10000)</f>
        <v>0</v>
      </c>
    </row>
    <row r="2101" spans="1:26" ht="12.75" customHeight="1" x14ac:dyDescent="0.25">
      <c r="A2101" s="64">
        <v>25506</v>
      </c>
      <c r="B2101" s="81">
        <f>VLOOKUP(A2101,'[2]Pop commune'!$A$4:$G$3833,7,FALSE)</f>
        <v>22.967741935483872</v>
      </c>
      <c r="C2101" s="82">
        <f>VLOOKUP(A2101,'[2]Pop commune'!$A$4:$H$3833,5,FALSE)</f>
        <v>17.225806451612904</v>
      </c>
      <c r="D2101" s="83">
        <f t="shared" si="65"/>
        <v>5.741935483870968</v>
      </c>
      <c r="E2101" s="83">
        <f>VLOOKUP(A2101,'[2]Pop commune'!$A$4:$G$3833,6,FALSE)</f>
        <v>5.741935483870968</v>
      </c>
      <c r="F2101" s="83">
        <f t="shared" si="66"/>
        <v>89</v>
      </c>
      <c r="G2101" s="83">
        <f>VLOOKUP(A2101,'[2]Pop commune'!$A$4:$G$3833,4,FALSE)</f>
        <v>89</v>
      </c>
      <c r="H2101" s="64">
        <v>25</v>
      </c>
      <c r="I2101" s="122">
        <v>250011988</v>
      </c>
      <c r="J2101" s="91" t="s">
        <v>2911</v>
      </c>
      <c r="K2101" s="121"/>
      <c r="L2101" s="92" t="s">
        <v>673</v>
      </c>
      <c r="M2101" s="65" t="s">
        <v>1399</v>
      </c>
      <c r="N2101" s="65" t="s">
        <v>662</v>
      </c>
      <c r="O2101" s="64">
        <v>250019510</v>
      </c>
      <c r="P2101" s="94" t="s">
        <v>1400</v>
      </c>
      <c r="Q2101" s="90">
        <v>1</v>
      </c>
      <c r="X2101" s="65" t="s">
        <v>671</v>
      </c>
      <c r="Y2101" s="65">
        <f>SUMPRODUCT(('[2]Prog 89'!$C$5:$C$10000=A2101)*'[2]Prog 89'!$E$5:$F$10000)</f>
        <v>0</v>
      </c>
      <c r="Z2101" s="65">
        <f>SUMPRODUCT(('[2]Prog 89'!$C$5:$C$10000=A2101)*'[2]Prog 89'!$G$5:$H$10000)</f>
        <v>0</v>
      </c>
    </row>
    <row r="2102" spans="1:26" ht="12.75" customHeight="1" x14ac:dyDescent="0.25">
      <c r="A2102" s="64">
        <v>25508</v>
      </c>
      <c r="B2102" s="81">
        <f>VLOOKUP(A2102,'[2]Pop commune'!$A$4:$G$3833,7,FALSE)</f>
        <v>242.07388499740529</v>
      </c>
      <c r="C2102" s="82">
        <f>VLOOKUP(A2102,'[2]Pop commune'!$A$4:$H$3833,5,FALSE)</f>
        <v>181.80652773664048</v>
      </c>
      <c r="D2102" s="83">
        <f t="shared" si="65"/>
        <v>60.267357260764804</v>
      </c>
      <c r="E2102" s="83">
        <f>VLOOKUP(A2102,'[2]Pop commune'!$A$4:$G$3833,6,FALSE)</f>
        <v>60.267357260764804</v>
      </c>
      <c r="F2102" s="83">
        <f t="shared" si="66"/>
        <v>1128</v>
      </c>
      <c r="G2102" s="83">
        <f>VLOOKUP(A2102,'[2]Pop commune'!$A$4:$G$3833,4,FALSE)</f>
        <v>1128</v>
      </c>
      <c r="H2102" s="64">
        <v>25</v>
      </c>
      <c r="I2102" s="122">
        <v>250011988</v>
      </c>
      <c r="J2102" s="91" t="s">
        <v>2912</v>
      </c>
      <c r="K2102" s="121"/>
      <c r="L2102" s="92" t="s">
        <v>673</v>
      </c>
      <c r="M2102" s="65" t="s">
        <v>1399</v>
      </c>
      <c r="N2102" s="65" t="s">
        <v>662</v>
      </c>
      <c r="O2102" s="64">
        <v>250019510</v>
      </c>
      <c r="P2102" s="94" t="s">
        <v>1400</v>
      </c>
      <c r="Q2102" s="90">
        <v>1</v>
      </c>
      <c r="X2102" s="65" t="s">
        <v>671</v>
      </c>
      <c r="Y2102" s="65">
        <f>SUMPRODUCT(('[2]Prog 89'!$C$5:$C$10000=A2102)*'[2]Prog 89'!$E$5:$F$10000)</f>
        <v>0</v>
      </c>
      <c r="Z2102" s="65">
        <f>SUMPRODUCT(('[2]Prog 89'!$C$5:$C$10000=A2102)*'[2]Prog 89'!$G$5:$H$10000)</f>
        <v>0</v>
      </c>
    </row>
    <row r="2103" spans="1:26" ht="12.75" customHeight="1" x14ac:dyDescent="0.25">
      <c r="A2103" s="64">
        <v>25509</v>
      </c>
      <c r="B2103" s="81">
        <f>VLOOKUP(A2103,'[2]Pop commune'!$A$4:$G$3833,7,FALSE)</f>
        <v>112.99001996007985</v>
      </c>
      <c r="C2103" s="82">
        <f>VLOOKUP(A2103,'[2]Pop commune'!$A$4:$H$3833,5,FALSE)</f>
        <v>75.976047904191631</v>
      </c>
      <c r="D2103" s="83">
        <f t="shared" si="65"/>
        <v>37.013972055888225</v>
      </c>
      <c r="E2103" s="83">
        <f>VLOOKUP(A2103,'[2]Pop commune'!$A$4:$G$3833,6,FALSE)</f>
        <v>37.013972055888225</v>
      </c>
      <c r="F2103" s="83">
        <f t="shared" si="66"/>
        <v>488</v>
      </c>
      <c r="G2103" s="83">
        <f>VLOOKUP(A2103,'[2]Pop commune'!$A$4:$G$3833,4,FALSE)</f>
        <v>488</v>
      </c>
      <c r="H2103" s="64">
        <v>25</v>
      </c>
      <c r="I2103" s="122">
        <v>250011988</v>
      </c>
      <c r="J2103" s="91" t="s">
        <v>2913</v>
      </c>
      <c r="K2103" s="121"/>
      <c r="L2103" s="92" t="s">
        <v>2828</v>
      </c>
      <c r="M2103" s="65" t="s">
        <v>1399</v>
      </c>
      <c r="N2103" s="65" t="s">
        <v>662</v>
      </c>
      <c r="O2103" s="64">
        <v>250019510</v>
      </c>
      <c r="P2103" s="94" t="s">
        <v>1400</v>
      </c>
      <c r="Q2103" s="90">
        <v>1</v>
      </c>
      <c r="X2103" s="65" t="s">
        <v>671</v>
      </c>
      <c r="Y2103" s="65">
        <f>SUMPRODUCT(('[2]Prog 89'!$C$5:$C$10000=A2103)*'[2]Prog 89'!$E$5:$F$10000)</f>
        <v>0</v>
      </c>
      <c r="Z2103" s="65">
        <f>SUMPRODUCT(('[2]Prog 89'!$C$5:$C$10000=A2103)*'[2]Prog 89'!$G$5:$H$10000)</f>
        <v>0</v>
      </c>
    </row>
    <row r="2104" spans="1:26" ht="12.75" customHeight="1" x14ac:dyDescent="0.25">
      <c r="A2104" s="64">
        <v>25510</v>
      </c>
      <c r="B2104" s="81">
        <f>VLOOKUP(A2104,'[2]Pop commune'!$A$4:$G$3833,7,FALSE)</f>
        <v>61.005586592178801</v>
      </c>
      <c r="C2104" s="82">
        <f>VLOOKUP(A2104,'[2]Pop commune'!$A$4:$H$3833,5,FALSE)</f>
        <v>48.804469273743038</v>
      </c>
      <c r="D2104" s="83">
        <f t="shared" si="65"/>
        <v>12.201117318435761</v>
      </c>
      <c r="E2104" s="83">
        <f>VLOOKUP(A2104,'[2]Pop commune'!$A$4:$G$3833,6,FALSE)</f>
        <v>12.201117318435761</v>
      </c>
      <c r="F2104" s="83">
        <f t="shared" si="66"/>
        <v>336</v>
      </c>
      <c r="G2104" s="83">
        <f>VLOOKUP(A2104,'[2]Pop commune'!$A$4:$G$3833,4,FALSE)</f>
        <v>336</v>
      </c>
      <c r="H2104" s="64">
        <v>25</v>
      </c>
      <c r="I2104" s="122">
        <v>250011988</v>
      </c>
      <c r="J2104" s="91" t="s">
        <v>2914</v>
      </c>
      <c r="K2104" s="121"/>
      <c r="L2104" s="92" t="s">
        <v>2837</v>
      </c>
      <c r="M2104" s="65" t="s">
        <v>1399</v>
      </c>
      <c r="N2104" s="65" t="s">
        <v>662</v>
      </c>
      <c r="O2104" s="64">
        <v>250019510</v>
      </c>
      <c r="P2104" s="94" t="s">
        <v>1400</v>
      </c>
      <c r="Q2104" s="90">
        <v>1</v>
      </c>
      <c r="X2104" s="65" t="s">
        <v>671</v>
      </c>
      <c r="Y2104" s="65">
        <f>SUMPRODUCT(('[2]Prog 89'!$C$5:$C$10000=A2104)*'[2]Prog 89'!$E$5:$F$10000)</f>
        <v>0</v>
      </c>
      <c r="Z2104" s="65">
        <f>SUMPRODUCT(('[2]Prog 89'!$C$5:$C$10000=A2104)*'[2]Prog 89'!$G$5:$H$10000)</f>
        <v>0</v>
      </c>
    </row>
    <row r="2105" spans="1:26" ht="12.75" customHeight="1" x14ac:dyDescent="0.25">
      <c r="A2105" s="64">
        <v>25518</v>
      </c>
      <c r="B2105" s="81">
        <f>VLOOKUP(A2105,'[2]Pop commune'!$A$4:$G$3833,7,FALSE)</f>
        <v>13.081250000000001</v>
      </c>
      <c r="C2105" s="82">
        <f>VLOOKUP(A2105,'[2]Pop commune'!$A$4:$H$3833,5,FALSE)</f>
        <v>9.0562500000000004</v>
      </c>
      <c r="D2105" s="83">
        <f t="shared" si="65"/>
        <v>4.0250000000000004</v>
      </c>
      <c r="E2105" s="83">
        <f>VLOOKUP(A2105,'[2]Pop commune'!$A$4:$G$3833,6,FALSE)</f>
        <v>4.0250000000000004</v>
      </c>
      <c r="F2105" s="83">
        <f t="shared" si="66"/>
        <v>161</v>
      </c>
      <c r="G2105" s="83">
        <f>VLOOKUP(A2105,'[2]Pop commune'!$A$4:$G$3833,4,FALSE)</f>
        <v>161</v>
      </c>
      <c r="H2105" s="64">
        <v>25</v>
      </c>
      <c r="I2105" s="122">
        <v>250011988</v>
      </c>
      <c r="J2105" s="91" t="s">
        <v>2915</v>
      </c>
      <c r="K2105" s="121"/>
      <c r="L2105" s="92" t="s">
        <v>673</v>
      </c>
      <c r="M2105" s="65" t="s">
        <v>1399</v>
      </c>
      <c r="N2105" s="65" t="s">
        <v>662</v>
      </c>
      <c r="O2105" s="64">
        <v>250019510</v>
      </c>
      <c r="P2105" s="94" t="s">
        <v>1400</v>
      </c>
      <c r="Q2105" s="90">
        <v>1</v>
      </c>
      <c r="X2105" s="65" t="s">
        <v>671</v>
      </c>
      <c r="Y2105" s="65">
        <f>SUMPRODUCT(('[2]Prog 89'!$C$5:$C$10000=A2105)*'[2]Prog 89'!$E$5:$F$10000)</f>
        <v>0</v>
      </c>
      <c r="Z2105" s="65">
        <f>SUMPRODUCT(('[2]Prog 89'!$C$5:$C$10000=A2105)*'[2]Prog 89'!$G$5:$H$10000)</f>
        <v>0</v>
      </c>
    </row>
    <row r="2106" spans="1:26" ht="12.75" customHeight="1" x14ac:dyDescent="0.25">
      <c r="A2106" s="64">
        <v>25527</v>
      </c>
      <c r="B2106" s="81">
        <f>VLOOKUP(A2106,'[2]Pop commune'!$A$4:$G$3833,7,FALSE)</f>
        <v>1086.6643089416998</v>
      </c>
      <c r="C2106" s="82">
        <f>VLOOKUP(A2106,'[2]Pop commune'!$A$4:$H$3833,5,FALSE)</f>
        <v>731.51615175665881</v>
      </c>
      <c r="D2106" s="83">
        <f t="shared" si="65"/>
        <v>355.14815718504087</v>
      </c>
      <c r="E2106" s="83">
        <f>VLOOKUP(A2106,'[2]Pop commune'!$A$4:$G$3833,6,FALSE)</f>
        <v>355.14815718504087</v>
      </c>
      <c r="F2106" s="83">
        <f t="shared" si="66"/>
        <v>4830</v>
      </c>
      <c r="G2106" s="83">
        <f>VLOOKUP(A2106,'[2]Pop commune'!$A$4:$G$3833,4,FALSE)</f>
        <v>4830</v>
      </c>
      <c r="H2106" s="64">
        <v>25</v>
      </c>
      <c r="I2106" s="122">
        <v>250011988</v>
      </c>
      <c r="J2106" s="91" t="s">
        <v>2916</v>
      </c>
      <c r="K2106" s="121"/>
      <c r="L2106" s="92" t="s">
        <v>2837</v>
      </c>
      <c r="M2106" s="65" t="s">
        <v>1399</v>
      </c>
      <c r="N2106" s="65" t="s">
        <v>662</v>
      </c>
      <c r="O2106" s="64">
        <v>250019510</v>
      </c>
      <c r="P2106" s="94" t="s">
        <v>1400</v>
      </c>
      <c r="Q2106" s="90">
        <v>1</v>
      </c>
      <c r="X2106" s="65" t="s">
        <v>671</v>
      </c>
      <c r="Y2106" s="65">
        <f>SUMPRODUCT(('[2]Prog 89'!$C$5:$C$10000=A2106)*'[2]Prog 89'!$E$5:$F$10000)</f>
        <v>0</v>
      </c>
      <c r="Z2106" s="65">
        <f>SUMPRODUCT(('[2]Prog 89'!$C$5:$C$10000=A2106)*'[2]Prog 89'!$G$5:$H$10000)</f>
        <v>0</v>
      </c>
    </row>
    <row r="2107" spans="1:26" ht="12.75" customHeight="1" x14ac:dyDescent="0.25">
      <c r="A2107" s="64">
        <v>25536</v>
      </c>
      <c r="B2107" s="81">
        <f>VLOOKUP(A2107,'[2]Pop commune'!$A$4:$G$3833,7,FALSE)</f>
        <v>29.483146067415746</v>
      </c>
      <c r="C2107" s="82">
        <f>VLOOKUP(A2107,'[2]Pop commune'!$A$4:$H$3833,5,FALSE)</f>
        <v>12.898876404494388</v>
      </c>
      <c r="D2107" s="83">
        <f t="shared" si="65"/>
        <v>16.584269662921358</v>
      </c>
      <c r="E2107" s="83">
        <f>VLOOKUP(A2107,'[2]Pop commune'!$A$4:$G$3833,6,FALSE)</f>
        <v>16.584269662921358</v>
      </c>
      <c r="F2107" s="83">
        <f t="shared" si="66"/>
        <v>164</v>
      </c>
      <c r="G2107" s="83">
        <f>VLOOKUP(A2107,'[2]Pop commune'!$A$4:$G$3833,4,FALSE)</f>
        <v>164</v>
      </c>
      <c r="H2107" s="64">
        <v>25</v>
      </c>
      <c r="I2107" s="122">
        <v>250011988</v>
      </c>
      <c r="J2107" s="91" t="s">
        <v>2917</v>
      </c>
      <c r="K2107" s="121"/>
      <c r="L2107" s="92" t="s">
        <v>2837</v>
      </c>
      <c r="M2107" s="65" t="s">
        <v>1399</v>
      </c>
      <c r="N2107" s="65" t="s">
        <v>662</v>
      </c>
      <c r="O2107" s="64">
        <v>250019510</v>
      </c>
      <c r="P2107" s="94" t="s">
        <v>1400</v>
      </c>
      <c r="Q2107" s="90">
        <v>1</v>
      </c>
      <c r="X2107" s="65" t="s">
        <v>671</v>
      </c>
      <c r="Y2107" s="65">
        <f>SUMPRODUCT(('[2]Prog 89'!$C$5:$C$10000=A2107)*'[2]Prog 89'!$E$5:$F$10000)</f>
        <v>0</v>
      </c>
      <c r="Z2107" s="65">
        <f>SUMPRODUCT(('[2]Prog 89'!$C$5:$C$10000=A2107)*'[2]Prog 89'!$G$5:$H$10000)</f>
        <v>0</v>
      </c>
    </row>
    <row r="2108" spans="1:26" ht="12.75" customHeight="1" x14ac:dyDescent="0.25">
      <c r="A2108" s="64">
        <v>25538</v>
      </c>
      <c r="B2108" s="81">
        <f>VLOOKUP(A2108,'[2]Pop commune'!$A$4:$G$3833,7,FALSE)</f>
        <v>35.454545454545581</v>
      </c>
      <c r="C2108" s="82">
        <f>VLOOKUP(A2108,'[2]Pop commune'!$A$4:$H$3833,5,FALSE)</f>
        <v>23.636363636363718</v>
      </c>
      <c r="D2108" s="83">
        <f t="shared" si="65"/>
        <v>11.818181818181859</v>
      </c>
      <c r="E2108" s="83">
        <f>VLOOKUP(A2108,'[2]Pop commune'!$A$4:$G$3833,6,FALSE)</f>
        <v>11.818181818181859</v>
      </c>
      <c r="F2108" s="83">
        <f t="shared" si="66"/>
        <v>130</v>
      </c>
      <c r="G2108" s="83">
        <f>VLOOKUP(A2108,'[2]Pop commune'!$A$4:$G$3833,4,FALSE)</f>
        <v>130</v>
      </c>
      <c r="H2108" s="64">
        <v>25</v>
      </c>
      <c r="I2108" s="122">
        <v>250011988</v>
      </c>
      <c r="J2108" s="91" t="s">
        <v>2918</v>
      </c>
      <c r="K2108" s="121"/>
      <c r="L2108" s="92" t="s">
        <v>673</v>
      </c>
      <c r="M2108" s="65" t="s">
        <v>1399</v>
      </c>
      <c r="N2108" s="65" t="s">
        <v>662</v>
      </c>
      <c r="O2108" s="64">
        <v>250019510</v>
      </c>
      <c r="P2108" s="94" t="s">
        <v>1400</v>
      </c>
      <c r="Q2108" s="90">
        <v>1</v>
      </c>
      <c r="X2108" s="65" t="s">
        <v>671</v>
      </c>
      <c r="Y2108" s="65">
        <f>SUMPRODUCT(('[2]Prog 89'!$C$5:$C$10000=A2108)*'[2]Prog 89'!$E$5:$F$10000)</f>
        <v>0</v>
      </c>
      <c r="Z2108" s="65">
        <f>SUMPRODUCT(('[2]Prog 89'!$C$5:$C$10000=A2108)*'[2]Prog 89'!$G$5:$H$10000)</f>
        <v>0</v>
      </c>
    </row>
    <row r="2109" spans="1:26" ht="12.75" customHeight="1" x14ac:dyDescent="0.25">
      <c r="A2109" s="64">
        <v>25542</v>
      </c>
      <c r="B2109" s="81">
        <f>VLOOKUP(A2109,'[2]Pop commune'!$A$4:$G$3833,7,FALSE)</f>
        <v>369.03833658219605</v>
      </c>
      <c r="C2109" s="82">
        <f>VLOOKUP(A2109,'[2]Pop commune'!$A$4:$H$3833,5,FALSE)</f>
        <v>257.32943469785562</v>
      </c>
      <c r="D2109" s="83">
        <f t="shared" si="65"/>
        <v>111.70890188434043</v>
      </c>
      <c r="E2109" s="83">
        <f>VLOOKUP(A2109,'[2]Pop commune'!$A$4:$G$3833,6,FALSE)</f>
        <v>111.70890188434043</v>
      </c>
      <c r="F2109" s="83">
        <f t="shared" si="66"/>
        <v>1535</v>
      </c>
      <c r="G2109" s="83">
        <f>VLOOKUP(A2109,'[2]Pop commune'!$A$4:$G$3833,4,FALSE)</f>
        <v>1535</v>
      </c>
      <c r="H2109" s="64">
        <v>25</v>
      </c>
      <c r="I2109" s="122">
        <v>250011988</v>
      </c>
      <c r="J2109" s="91" t="s">
        <v>2919</v>
      </c>
      <c r="K2109" s="121"/>
      <c r="L2109" s="92" t="s">
        <v>2830</v>
      </c>
      <c r="M2109" s="65" t="s">
        <v>1399</v>
      </c>
      <c r="N2109" s="65" t="s">
        <v>662</v>
      </c>
      <c r="O2109" s="64">
        <v>250019510</v>
      </c>
      <c r="P2109" s="94" t="s">
        <v>1400</v>
      </c>
      <c r="Q2109" s="90">
        <v>1</v>
      </c>
      <c r="X2109" s="65" t="s">
        <v>671</v>
      </c>
      <c r="Y2109" s="65">
        <f>SUMPRODUCT(('[2]Prog 89'!$C$5:$C$10000=A2109)*'[2]Prog 89'!$E$5:$F$10000)</f>
        <v>0</v>
      </c>
      <c r="Z2109" s="65">
        <f>SUMPRODUCT(('[2]Prog 89'!$C$5:$C$10000=A2109)*'[2]Prog 89'!$G$5:$H$10000)</f>
        <v>0</v>
      </c>
    </row>
    <row r="2110" spans="1:26" ht="12.75" customHeight="1" x14ac:dyDescent="0.25">
      <c r="A2110" s="64">
        <v>25557</v>
      </c>
      <c r="B2110" s="81">
        <f>VLOOKUP(A2110,'[2]Pop commune'!$A$4:$G$3833,7,FALSE)</f>
        <v>150.64406779661022</v>
      </c>
      <c r="C2110" s="82">
        <f>VLOOKUP(A2110,'[2]Pop commune'!$A$4:$H$3833,5,FALSE)</f>
        <v>123.25423728813564</v>
      </c>
      <c r="D2110" s="83">
        <f t="shared" si="65"/>
        <v>27.389830508474589</v>
      </c>
      <c r="E2110" s="83">
        <f>VLOOKUP(A2110,'[2]Pop commune'!$A$4:$G$3833,6,FALSE)</f>
        <v>27.389830508474589</v>
      </c>
      <c r="F2110" s="83">
        <f t="shared" si="66"/>
        <v>404</v>
      </c>
      <c r="G2110" s="83">
        <f>VLOOKUP(A2110,'[2]Pop commune'!$A$4:$G$3833,4,FALSE)</f>
        <v>404</v>
      </c>
      <c r="H2110" s="64">
        <v>25</v>
      </c>
      <c r="I2110" s="122">
        <v>250011988</v>
      </c>
      <c r="J2110" s="91" t="s">
        <v>2920</v>
      </c>
      <c r="K2110" s="121"/>
      <c r="L2110" s="92" t="s">
        <v>2832</v>
      </c>
      <c r="M2110" s="65" t="s">
        <v>1399</v>
      </c>
      <c r="N2110" s="65" t="s">
        <v>662</v>
      </c>
      <c r="O2110" s="64">
        <v>250019510</v>
      </c>
      <c r="P2110" s="94" t="s">
        <v>1400</v>
      </c>
      <c r="Q2110" s="90">
        <v>1</v>
      </c>
      <c r="X2110" s="65" t="s">
        <v>671</v>
      </c>
      <c r="Y2110" s="65">
        <f>SUMPRODUCT(('[2]Prog 89'!$C$5:$C$10000=A2110)*'[2]Prog 89'!$E$5:$F$10000)</f>
        <v>0</v>
      </c>
      <c r="Z2110" s="65">
        <f>SUMPRODUCT(('[2]Prog 89'!$C$5:$C$10000=A2110)*'[2]Prog 89'!$G$5:$H$10000)</f>
        <v>0</v>
      </c>
    </row>
    <row r="2111" spans="1:26" ht="12.75" customHeight="1" x14ac:dyDescent="0.25">
      <c r="A2111" s="64">
        <v>25560</v>
      </c>
      <c r="B2111" s="81">
        <f>VLOOKUP(A2111,'[2]Pop commune'!$A$4:$G$3833,7,FALSE)</f>
        <v>1053.5743951771349</v>
      </c>
      <c r="C2111" s="82">
        <f>VLOOKUP(A2111,'[2]Pop commune'!$A$4:$H$3833,5,FALSE)</f>
        <v>662.09427609701208</v>
      </c>
      <c r="D2111" s="83">
        <f t="shared" si="65"/>
        <v>391.48011908012279</v>
      </c>
      <c r="E2111" s="83">
        <f>VLOOKUP(A2111,'[2]Pop commune'!$A$4:$G$3833,6,FALSE)</f>
        <v>391.48011908012279</v>
      </c>
      <c r="F2111" s="83">
        <f t="shared" si="66"/>
        <v>3136</v>
      </c>
      <c r="G2111" s="83">
        <f>VLOOKUP(A2111,'[2]Pop commune'!$A$4:$G$3833,4,FALSE)</f>
        <v>3136</v>
      </c>
      <c r="H2111" s="64">
        <v>25</v>
      </c>
      <c r="I2111" s="122">
        <v>250011988</v>
      </c>
      <c r="J2111" s="91" t="s">
        <v>2921</v>
      </c>
      <c r="K2111" s="121"/>
      <c r="L2111" s="92" t="s">
        <v>2842</v>
      </c>
      <c r="M2111" s="65" t="s">
        <v>1399</v>
      </c>
      <c r="N2111" s="65" t="s">
        <v>662</v>
      </c>
      <c r="O2111" s="64">
        <v>250019510</v>
      </c>
      <c r="P2111" s="94" t="s">
        <v>1400</v>
      </c>
      <c r="Q2111" s="90">
        <v>1</v>
      </c>
      <c r="X2111" s="65" t="s">
        <v>671</v>
      </c>
      <c r="Y2111" s="65">
        <f>SUMPRODUCT(('[2]Prog 89'!$C$5:$C$10000=A2111)*'[2]Prog 89'!$E$5:$F$10000)</f>
        <v>0</v>
      </c>
      <c r="Z2111" s="65">
        <f>SUMPRODUCT(('[2]Prog 89'!$C$5:$C$10000=A2111)*'[2]Prog 89'!$G$5:$H$10000)</f>
        <v>0</v>
      </c>
    </row>
    <row r="2112" spans="1:26" ht="12.75" customHeight="1" x14ac:dyDescent="0.25">
      <c r="A2112" s="64">
        <v>25561</v>
      </c>
      <c r="B2112" s="81">
        <f>VLOOKUP(A2112,'[2]Pop commune'!$A$4:$G$3833,7,FALSE)</f>
        <v>58.895184135977303</v>
      </c>
      <c r="C2112" s="82">
        <f>VLOOKUP(A2112,'[2]Pop commune'!$A$4:$H$3833,5,FALSE)</f>
        <v>39.263456090651538</v>
      </c>
      <c r="D2112" s="83">
        <f t="shared" si="65"/>
        <v>19.631728045325769</v>
      </c>
      <c r="E2112" s="83">
        <f>VLOOKUP(A2112,'[2]Pop commune'!$A$4:$G$3833,6,FALSE)</f>
        <v>19.631728045325769</v>
      </c>
      <c r="F2112" s="83">
        <f t="shared" si="66"/>
        <v>315</v>
      </c>
      <c r="G2112" s="83">
        <f>VLOOKUP(A2112,'[2]Pop commune'!$A$4:$G$3833,4,FALSE)</f>
        <v>315</v>
      </c>
      <c r="H2112" s="64">
        <v>25</v>
      </c>
      <c r="I2112" s="122">
        <v>250011988</v>
      </c>
      <c r="J2112" s="91" t="s">
        <v>2922</v>
      </c>
      <c r="K2112" s="121"/>
      <c r="L2112" s="92" t="s">
        <v>2828</v>
      </c>
      <c r="M2112" s="65" t="s">
        <v>1399</v>
      </c>
      <c r="N2112" s="65" t="s">
        <v>662</v>
      </c>
      <c r="O2112" s="64">
        <v>250019510</v>
      </c>
      <c r="P2112" s="94" t="s">
        <v>1400</v>
      </c>
      <c r="Q2112" s="90">
        <v>1</v>
      </c>
      <c r="X2112" s="65" t="s">
        <v>671</v>
      </c>
      <c r="Y2112" s="65">
        <f>SUMPRODUCT(('[2]Prog 89'!$C$5:$C$10000=A2112)*'[2]Prog 89'!$E$5:$F$10000)</f>
        <v>0</v>
      </c>
      <c r="Z2112" s="65">
        <f>SUMPRODUCT(('[2]Prog 89'!$C$5:$C$10000=A2112)*'[2]Prog 89'!$G$5:$H$10000)</f>
        <v>0</v>
      </c>
    </row>
    <row r="2113" spans="1:26" ht="12.75" customHeight="1" x14ac:dyDescent="0.25">
      <c r="A2113" s="64">
        <v>25563</v>
      </c>
      <c r="B2113" s="81">
        <f>VLOOKUP(A2113,'[2]Pop commune'!$A$4:$G$3833,7,FALSE)</f>
        <v>29.6484375</v>
      </c>
      <c r="C2113" s="82">
        <f>VLOOKUP(A2113,'[2]Pop commune'!$A$4:$H$3833,5,FALSE)</f>
        <v>21.5625</v>
      </c>
      <c r="D2113" s="83">
        <f t="shared" si="65"/>
        <v>8.0859375</v>
      </c>
      <c r="E2113" s="83">
        <f>VLOOKUP(A2113,'[2]Pop commune'!$A$4:$G$3833,6,FALSE)</f>
        <v>8.0859375</v>
      </c>
      <c r="F2113" s="83">
        <f t="shared" si="66"/>
        <v>115</v>
      </c>
      <c r="G2113" s="83">
        <f>VLOOKUP(A2113,'[2]Pop commune'!$A$4:$G$3833,4,FALSE)</f>
        <v>115</v>
      </c>
      <c r="H2113" s="64">
        <v>25</v>
      </c>
      <c r="I2113" s="122">
        <v>250011988</v>
      </c>
      <c r="J2113" s="91" t="s">
        <v>2923</v>
      </c>
      <c r="K2113" s="121"/>
      <c r="L2113" s="92" t="s">
        <v>673</v>
      </c>
      <c r="M2113" s="65" t="s">
        <v>1399</v>
      </c>
      <c r="N2113" s="65" t="s">
        <v>662</v>
      </c>
      <c r="O2113" s="64">
        <v>250019510</v>
      </c>
      <c r="P2113" s="94" t="s">
        <v>1400</v>
      </c>
      <c r="Q2113" s="90">
        <v>1</v>
      </c>
      <c r="X2113" s="65" t="s">
        <v>671</v>
      </c>
      <c r="Y2113" s="65">
        <f>SUMPRODUCT(('[2]Prog 89'!$C$5:$C$10000=A2113)*'[2]Prog 89'!$E$5:$F$10000)</f>
        <v>0</v>
      </c>
      <c r="Z2113" s="65">
        <f>SUMPRODUCT(('[2]Prog 89'!$C$5:$C$10000=A2113)*'[2]Prog 89'!$G$5:$H$10000)</f>
        <v>0</v>
      </c>
    </row>
    <row r="2114" spans="1:26" ht="12.75" customHeight="1" x14ac:dyDescent="0.25">
      <c r="A2114" s="64">
        <v>25564</v>
      </c>
      <c r="B2114" s="81">
        <f>VLOOKUP(A2114,'[2]Pop commune'!$A$4:$G$3833,7,FALSE)</f>
        <v>174.24046920821183</v>
      </c>
      <c r="C2114" s="82">
        <f>VLOOKUP(A2114,'[2]Pop commune'!$A$4:$H$3833,5,FALSE)</f>
        <v>115.12316715542568</v>
      </c>
      <c r="D2114" s="83">
        <f t="shared" si="65"/>
        <v>59.117302052786165</v>
      </c>
      <c r="E2114" s="83">
        <f>VLOOKUP(A2114,'[2]Pop commune'!$A$4:$G$3833,6,FALSE)</f>
        <v>59.117302052786165</v>
      </c>
      <c r="F2114" s="83">
        <f t="shared" si="66"/>
        <v>1061</v>
      </c>
      <c r="G2114" s="83">
        <f>VLOOKUP(A2114,'[2]Pop commune'!$A$4:$G$3833,4,FALSE)</f>
        <v>1061</v>
      </c>
      <c r="H2114" s="64">
        <v>25</v>
      </c>
      <c r="I2114" s="122">
        <v>250011988</v>
      </c>
      <c r="J2114" s="91" t="s">
        <v>2924</v>
      </c>
      <c r="K2114" s="121"/>
      <c r="L2114" s="92" t="s">
        <v>2828</v>
      </c>
      <c r="M2114" s="65" t="s">
        <v>1399</v>
      </c>
      <c r="N2114" s="65" t="s">
        <v>662</v>
      </c>
      <c r="O2114" s="64">
        <v>250019510</v>
      </c>
      <c r="P2114" s="94" t="s">
        <v>1400</v>
      </c>
      <c r="Q2114" s="90">
        <v>1</v>
      </c>
      <c r="X2114" s="65" t="s">
        <v>671</v>
      </c>
      <c r="Y2114" s="65">
        <f>SUMPRODUCT(('[2]Prog 89'!$C$5:$C$10000=A2114)*'[2]Prog 89'!$E$5:$F$10000)</f>
        <v>0</v>
      </c>
      <c r="Z2114" s="65">
        <f>SUMPRODUCT(('[2]Prog 89'!$C$5:$C$10000=A2114)*'[2]Prog 89'!$G$5:$H$10000)</f>
        <v>0</v>
      </c>
    </row>
    <row r="2115" spans="1:26" ht="12.75" customHeight="1" x14ac:dyDescent="0.25">
      <c r="A2115" s="64">
        <v>25566</v>
      </c>
      <c r="B2115" s="81">
        <f>VLOOKUP(A2115,'[2]Pop commune'!$A$4:$G$3833,7,FALSE)</f>
        <v>62.425992779783428</v>
      </c>
      <c r="C2115" s="82">
        <f>VLOOKUP(A2115,'[2]Pop commune'!$A$4:$H$3833,5,FALSE)</f>
        <v>47.292418772563202</v>
      </c>
      <c r="D2115" s="83">
        <f t="shared" si="65"/>
        <v>15.133574007220224</v>
      </c>
      <c r="E2115" s="83">
        <f>VLOOKUP(A2115,'[2]Pop commune'!$A$4:$G$3833,6,FALSE)</f>
        <v>15.133574007220224</v>
      </c>
      <c r="F2115" s="83">
        <f t="shared" si="66"/>
        <v>262</v>
      </c>
      <c r="G2115" s="83">
        <f>VLOOKUP(A2115,'[2]Pop commune'!$A$4:$G$3833,4,FALSE)</f>
        <v>262</v>
      </c>
      <c r="H2115" s="64">
        <v>25</v>
      </c>
      <c r="I2115" s="122">
        <v>250011988</v>
      </c>
      <c r="J2115" s="91" t="s">
        <v>2925</v>
      </c>
      <c r="K2115" s="121"/>
      <c r="L2115" s="92" t="s">
        <v>673</v>
      </c>
      <c r="M2115" s="65" t="s">
        <v>1399</v>
      </c>
      <c r="N2115" s="65" t="s">
        <v>662</v>
      </c>
      <c r="O2115" s="64">
        <v>250019510</v>
      </c>
      <c r="P2115" s="94" t="s">
        <v>1400</v>
      </c>
      <c r="Q2115" s="90">
        <v>1</v>
      </c>
      <c r="X2115" s="65" t="s">
        <v>671</v>
      </c>
      <c r="Y2115" s="65">
        <f>SUMPRODUCT(('[2]Prog 89'!$C$5:$C$10000=A2115)*'[2]Prog 89'!$E$5:$F$10000)</f>
        <v>0</v>
      </c>
      <c r="Z2115" s="65">
        <f>SUMPRODUCT(('[2]Prog 89'!$C$5:$C$10000=A2115)*'[2]Prog 89'!$G$5:$H$10000)</f>
        <v>0</v>
      </c>
    </row>
    <row r="2116" spans="1:26" ht="12.75" customHeight="1" x14ac:dyDescent="0.25">
      <c r="A2116" s="64">
        <v>25575</v>
      </c>
      <c r="B2116" s="81">
        <f>VLOOKUP(A2116,'[2]Pop commune'!$A$4:$G$3833,7,FALSE)</f>
        <v>138.31072691151098</v>
      </c>
      <c r="C2116" s="82">
        <f>VLOOKUP(A2116,'[2]Pop commune'!$A$4:$H$3833,5,FALSE)</f>
        <v>96.049115910771505</v>
      </c>
      <c r="D2116" s="83">
        <f t="shared" si="65"/>
        <v>42.261611000739471</v>
      </c>
      <c r="E2116" s="83">
        <f>VLOOKUP(A2116,'[2]Pop commune'!$A$4:$G$3833,6,FALSE)</f>
        <v>42.261611000739471</v>
      </c>
      <c r="F2116" s="83">
        <f t="shared" si="66"/>
        <v>542</v>
      </c>
      <c r="G2116" s="83">
        <f>VLOOKUP(A2116,'[2]Pop commune'!$A$4:$G$3833,4,FALSE)</f>
        <v>542</v>
      </c>
      <c r="H2116" s="64">
        <v>25</v>
      </c>
      <c r="I2116" s="122">
        <v>250011988</v>
      </c>
      <c r="J2116" s="91" t="s">
        <v>2926</v>
      </c>
      <c r="K2116" s="121"/>
      <c r="L2116" s="92" t="s">
        <v>2560</v>
      </c>
      <c r="M2116" s="65" t="s">
        <v>1399</v>
      </c>
      <c r="N2116" s="65" t="s">
        <v>662</v>
      </c>
      <c r="O2116" s="64">
        <v>250019510</v>
      </c>
      <c r="P2116" s="94" t="s">
        <v>1400</v>
      </c>
      <c r="Q2116" s="90">
        <v>1</v>
      </c>
      <c r="X2116" s="65" t="s">
        <v>671</v>
      </c>
      <c r="Y2116" s="65">
        <f>SUMPRODUCT(('[2]Prog 89'!$C$5:$C$10000=A2116)*'[2]Prog 89'!$E$5:$F$10000)</f>
        <v>0</v>
      </c>
      <c r="Z2116" s="65">
        <f>SUMPRODUCT(('[2]Prog 89'!$C$5:$C$10000=A2116)*'[2]Prog 89'!$G$5:$H$10000)</f>
        <v>0</v>
      </c>
    </row>
    <row r="2117" spans="1:26" ht="12.75" customHeight="1" x14ac:dyDescent="0.25">
      <c r="A2117" s="64">
        <v>25576</v>
      </c>
      <c r="B2117" s="81">
        <f>VLOOKUP(A2117,'[2]Pop commune'!$A$4:$G$3833,7,FALSE)</f>
        <v>74.694915254237301</v>
      </c>
      <c r="C2117" s="82">
        <f>VLOOKUP(A2117,'[2]Pop commune'!$A$4:$H$3833,5,FALSE)</f>
        <v>52.669491525423737</v>
      </c>
      <c r="D2117" s="83">
        <f t="shared" ref="D2117:D2180" si="67">E2117/Q2117</f>
        <v>22.025423728813564</v>
      </c>
      <c r="E2117" s="83">
        <f>VLOOKUP(A2117,'[2]Pop commune'!$A$4:$G$3833,6,FALSE)</f>
        <v>22.025423728813564</v>
      </c>
      <c r="F2117" s="83">
        <f t="shared" ref="F2117:F2180" si="68">G2117/Q2117</f>
        <v>226</v>
      </c>
      <c r="G2117" s="83">
        <f>VLOOKUP(A2117,'[2]Pop commune'!$A$4:$G$3833,4,FALSE)</f>
        <v>226</v>
      </c>
      <c r="H2117" s="64">
        <v>25</v>
      </c>
      <c r="I2117" s="122">
        <v>250011988</v>
      </c>
      <c r="J2117" s="91" t="s">
        <v>2927</v>
      </c>
      <c r="K2117" s="121"/>
      <c r="L2117" s="92" t="s">
        <v>2560</v>
      </c>
      <c r="M2117" s="65" t="s">
        <v>1399</v>
      </c>
      <c r="N2117" s="65" t="s">
        <v>662</v>
      </c>
      <c r="O2117" s="64">
        <v>250019510</v>
      </c>
      <c r="P2117" s="94" t="s">
        <v>1400</v>
      </c>
      <c r="Q2117" s="90">
        <v>1</v>
      </c>
      <c r="X2117" s="65" t="s">
        <v>671</v>
      </c>
      <c r="Y2117" s="65">
        <f>SUMPRODUCT(('[2]Prog 89'!$C$5:$C$10000=A2117)*'[2]Prog 89'!$E$5:$F$10000)</f>
        <v>0</v>
      </c>
      <c r="Z2117" s="65">
        <f>SUMPRODUCT(('[2]Prog 89'!$C$5:$C$10000=A2117)*'[2]Prog 89'!$G$5:$H$10000)</f>
        <v>0</v>
      </c>
    </row>
    <row r="2118" spans="1:26" ht="12.75" customHeight="1" x14ac:dyDescent="0.25">
      <c r="A2118" s="64">
        <v>25579</v>
      </c>
      <c r="B2118" s="81">
        <f>VLOOKUP(A2118,'[2]Pop commune'!$A$4:$G$3833,7,FALSE)</f>
        <v>20.686390532544298</v>
      </c>
      <c r="C2118" s="82">
        <f>VLOOKUP(A2118,'[2]Pop commune'!$A$4:$H$3833,5,FALSE)</f>
        <v>17.420118343195199</v>
      </c>
      <c r="D2118" s="83">
        <f t="shared" si="67"/>
        <v>3.2662721893490998</v>
      </c>
      <c r="E2118" s="83">
        <f>VLOOKUP(A2118,'[2]Pop commune'!$A$4:$G$3833,6,FALSE)</f>
        <v>3.2662721893490998</v>
      </c>
      <c r="F2118" s="83">
        <f t="shared" si="68"/>
        <v>183.99999999999929</v>
      </c>
      <c r="G2118" s="83">
        <f>VLOOKUP(A2118,'[2]Pop commune'!$A$4:$G$3833,4,FALSE)</f>
        <v>183.99999999999929</v>
      </c>
      <c r="H2118" s="64">
        <v>25</v>
      </c>
      <c r="I2118" s="122">
        <v>250011988</v>
      </c>
      <c r="J2118" s="91" t="s">
        <v>2928</v>
      </c>
      <c r="K2118" s="121"/>
      <c r="L2118" s="92" t="s">
        <v>673</v>
      </c>
      <c r="M2118" s="65" t="s">
        <v>1399</v>
      </c>
      <c r="N2118" s="65" t="s">
        <v>662</v>
      </c>
      <c r="O2118" s="64">
        <v>250019510</v>
      </c>
      <c r="P2118" s="94" t="s">
        <v>1400</v>
      </c>
      <c r="Q2118" s="90">
        <v>1</v>
      </c>
      <c r="X2118" s="65" t="s">
        <v>671</v>
      </c>
      <c r="Y2118" s="65">
        <f>SUMPRODUCT(('[2]Prog 89'!$C$5:$C$10000=A2118)*'[2]Prog 89'!$E$5:$F$10000)</f>
        <v>0</v>
      </c>
      <c r="Z2118" s="65">
        <f>SUMPRODUCT(('[2]Prog 89'!$C$5:$C$10000=A2118)*'[2]Prog 89'!$G$5:$H$10000)</f>
        <v>0</v>
      </c>
    </row>
    <row r="2119" spans="1:26" ht="12.75" customHeight="1" x14ac:dyDescent="0.25">
      <c r="A2119" s="64">
        <v>25582</v>
      </c>
      <c r="B2119" s="81">
        <f>VLOOKUP(A2119,'[2]Pop commune'!$A$4:$G$3833,7,FALSE)</f>
        <v>32.9375</v>
      </c>
      <c r="C2119" s="82">
        <f>VLOOKUP(A2119,'[2]Pop commune'!$A$4:$H$3833,5,FALSE)</f>
        <v>22.28125</v>
      </c>
      <c r="D2119" s="83">
        <f t="shared" si="67"/>
        <v>10.65625</v>
      </c>
      <c r="E2119" s="83">
        <f>VLOOKUP(A2119,'[2]Pop commune'!$A$4:$G$3833,6,FALSE)</f>
        <v>10.65625</v>
      </c>
      <c r="F2119" s="83">
        <f t="shared" si="68"/>
        <v>155</v>
      </c>
      <c r="G2119" s="83">
        <f>VLOOKUP(A2119,'[2]Pop commune'!$A$4:$G$3833,4,FALSE)</f>
        <v>155</v>
      </c>
      <c r="H2119" s="64">
        <v>25</v>
      </c>
      <c r="I2119" s="122">
        <v>250011988</v>
      </c>
      <c r="J2119" s="91" t="s">
        <v>2929</v>
      </c>
      <c r="K2119" s="121"/>
      <c r="L2119" s="92" t="s">
        <v>673</v>
      </c>
      <c r="M2119" s="65" t="s">
        <v>1399</v>
      </c>
      <c r="N2119" s="65" t="s">
        <v>662</v>
      </c>
      <c r="O2119" s="64">
        <v>250019510</v>
      </c>
      <c r="P2119" s="94" t="s">
        <v>1400</v>
      </c>
      <c r="Q2119" s="90">
        <v>1</v>
      </c>
      <c r="X2119" s="65" t="s">
        <v>671</v>
      </c>
      <c r="Y2119" s="65">
        <f>SUMPRODUCT(('[2]Prog 89'!$C$5:$C$10000=A2119)*'[2]Prog 89'!$E$5:$F$10000)</f>
        <v>0</v>
      </c>
      <c r="Z2119" s="65">
        <f>SUMPRODUCT(('[2]Prog 89'!$C$5:$C$10000=A2119)*'[2]Prog 89'!$G$5:$H$10000)</f>
        <v>0</v>
      </c>
    </row>
    <row r="2120" spans="1:26" ht="12.75" customHeight="1" x14ac:dyDescent="0.25">
      <c r="A2120" s="64">
        <v>25593</v>
      </c>
      <c r="B2120" s="81">
        <f>VLOOKUP(A2120,'[2]Pop commune'!$A$4:$G$3833,7,FALSE)</f>
        <v>65.468085106383015</v>
      </c>
      <c r="C2120" s="82">
        <f>VLOOKUP(A2120,'[2]Pop commune'!$A$4:$H$3833,5,FALSE)</f>
        <v>50.06382978723407</v>
      </c>
      <c r="D2120" s="83">
        <f t="shared" si="67"/>
        <v>15.404255319148945</v>
      </c>
      <c r="E2120" s="83">
        <f>VLOOKUP(A2120,'[2]Pop commune'!$A$4:$G$3833,6,FALSE)</f>
        <v>15.404255319148945</v>
      </c>
      <c r="F2120" s="83">
        <f t="shared" si="68"/>
        <v>362</v>
      </c>
      <c r="G2120" s="83">
        <f>VLOOKUP(A2120,'[2]Pop commune'!$A$4:$G$3833,4,FALSE)</f>
        <v>362</v>
      </c>
      <c r="H2120" s="64">
        <v>25</v>
      </c>
      <c r="I2120" s="122">
        <v>250011988</v>
      </c>
      <c r="J2120" s="91" t="s">
        <v>2930</v>
      </c>
      <c r="K2120" s="121"/>
      <c r="L2120" s="92" t="s">
        <v>2834</v>
      </c>
      <c r="M2120" s="65" t="s">
        <v>1399</v>
      </c>
      <c r="N2120" s="65" t="s">
        <v>662</v>
      </c>
      <c r="O2120" s="64">
        <v>250019510</v>
      </c>
      <c r="P2120" s="94" t="s">
        <v>1400</v>
      </c>
      <c r="Q2120" s="90">
        <v>1</v>
      </c>
      <c r="X2120" s="65" t="s">
        <v>671</v>
      </c>
      <c r="Y2120" s="65">
        <f>SUMPRODUCT(('[2]Prog 89'!$C$5:$C$10000=A2120)*'[2]Prog 89'!$E$5:$F$10000)</f>
        <v>0</v>
      </c>
      <c r="Z2120" s="65">
        <f>SUMPRODUCT(('[2]Prog 89'!$C$5:$C$10000=A2120)*'[2]Prog 89'!$G$5:$H$10000)</f>
        <v>0</v>
      </c>
    </row>
    <row r="2121" spans="1:26" ht="12.75" customHeight="1" x14ac:dyDescent="0.25">
      <c r="A2121" s="64">
        <v>25594</v>
      </c>
      <c r="B2121" s="81">
        <f>VLOOKUP(A2121,'[2]Pop commune'!$A$4:$G$3833,7,FALSE)</f>
        <v>98.796296296296433</v>
      </c>
      <c r="C2121" s="82">
        <f>VLOOKUP(A2121,'[2]Pop commune'!$A$4:$H$3833,5,FALSE)</f>
        <v>82.500000000000114</v>
      </c>
      <c r="D2121" s="83">
        <f t="shared" si="67"/>
        <v>16.296296296296319</v>
      </c>
      <c r="E2121" s="83">
        <f>VLOOKUP(A2121,'[2]Pop commune'!$A$4:$G$3833,6,FALSE)</f>
        <v>16.296296296296319</v>
      </c>
      <c r="F2121" s="83">
        <f t="shared" si="68"/>
        <v>330</v>
      </c>
      <c r="G2121" s="83">
        <f>VLOOKUP(A2121,'[2]Pop commune'!$A$4:$G$3833,4,FALSE)</f>
        <v>330</v>
      </c>
      <c r="H2121" s="64">
        <v>25</v>
      </c>
      <c r="I2121" s="122">
        <v>250011988</v>
      </c>
      <c r="J2121" s="91" t="s">
        <v>2931</v>
      </c>
      <c r="K2121" s="121"/>
      <c r="L2121" s="92" t="s">
        <v>2837</v>
      </c>
      <c r="M2121" s="65" t="s">
        <v>1399</v>
      </c>
      <c r="N2121" s="65" t="s">
        <v>662</v>
      </c>
      <c r="O2121" s="64">
        <v>250019510</v>
      </c>
      <c r="P2121" s="94" t="s">
        <v>1400</v>
      </c>
      <c r="Q2121" s="90">
        <v>1</v>
      </c>
      <c r="X2121" s="65" t="s">
        <v>671</v>
      </c>
      <c r="Y2121" s="65">
        <f>SUMPRODUCT(('[2]Prog 89'!$C$5:$C$10000=A2121)*'[2]Prog 89'!$E$5:$F$10000)</f>
        <v>0</v>
      </c>
      <c r="Z2121" s="65">
        <f>SUMPRODUCT(('[2]Prog 89'!$C$5:$C$10000=A2121)*'[2]Prog 89'!$G$5:$H$10000)</f>
        <v>0</v>
      </c>
    </row>
    <row r="2122" spans="1:26" ht="12.75" customHeight="1" x14ac:dyDescent="0.25">
      <c r="A2122" s="64">
        <v>25598</v>
      </c>
      <c r="B2122" s="81">
        <f>VLOOKUP(A2122,'[2]Pop commune'!$A$4:$G$3833,7,FALSE)</f>
        <v>89.93359375</v>
      </c>
      <c r="C2122" s="82">
        <f>VLOOKUP(A2122,'[2]Pop commune'!$A$4:$H$3833,5,FALSE)</f>
        <v>64.23828125</v>
      </c>
      <c r="D2122" s="83">
        <f t="shared" si="67"/>
        <v>25.6953125</v>
      </c>
      <c r="E2122" s="83">
        <f>VLOOKUP(A2122,'[2]Pop commune'!$A$4:$G$3833,6,FALSE)</f>
        <v>25.6953125</v>
      </c>
      <c r="F2122" s="83">
        <f t="shared" si="68"/>
        <v>506</v>
      </c>
      <c r="G2122" s="83">
        <f>VLOOKUP(A2122,'[2]Pop commune'!$A$4:$G$3833,4,FALSE)</f>
        <v>506</v>
      </c>
      <c r="H2122" s="64">
        <v>25</v>
      </c>
      <c r="I2122" s="122">
        <v>250011988</v>
      </c>
      <c r="J2122" s="91" t="s">
        <v>2932</v>
      </c>
      <c r="K2122" s="121"/>
      <c r="L2122" s="92" t="s">
        <v>673</v>
      </c>
      <c r="M2122" s="65" t="s">
        <v>1399</v>
      </c>
      <c r="N2122" s="65" t="s">
        <v>662</v>
      </c>
      <c r="O2122" s="64">
        <v>250019510</v>
      </c>
      <c r="P2122" s="94" t="s">
        <v>1400</v>
      </c>
      <c r="Q2122" s="90">
        <v>1</v>
      </c>
      <c r="X2122" s="65" t="s">
        <v>671</v>
      </c>
      <c r="Y2122" s="65">
        <f>SUMPRODUCT(('[2]Prog 89'!$C$5:$C$10000=A2122)*'[2]Prog 89'!$E$5:$F$10000)</f>
        <v>0</v>
      </c>
      <c r="Z2122" s="65">
        <f>SUMPRODUCT(('[2]Prog 89'!$C$5:$C$10000=A2122)*'[2]Prog 89'!$G$5:$H$10000)</f>
        <v>0</v>
      </c>
    </row>
    <row r="2123" spans="1:26" ht="12.75" customHeight="1" x14ac:dyDescent="0.25">
      <c r="A2123" s="64">
        <v>25599</v>
      </c>
      <c r="B2123" s="81">
        <f>VLOOKUP(A2123,'[2]Pop commune'!$A$4:$G$3833,7,FALSE)</f>
        <v>11.180722891566264</v>
      </c>
      <c r="C2123" s="82">
        <f>VLOOKUP(A2123,'[2]Pop commune'!$A$4:$H$3833,5,FALSE)</f>
        <v>8.3855421686746983</v>
      </c>
      <c r="D2123" s="83">
        <f t="shared" si="67"/>
        <v>2.7951807228915659</v>
      </c>
      <c r="E2123" s="83">
        <f>VLOOKUP(A2123,'[2]Pop commune'!$A$4:$G$3833,6,FALSE)</f>
        <v>2.7951807228915659</v>
      </c>
      <c r="F2123" s="83">
        <f t="shared" si="68"/>
        <v>232</v>
      </c>
      <c r="G2123" s="83">
        <f>VLOOKUP(A2123,'[2]Pop commune'!$A$4:$G$3833,4,FALSE)</f>
        <v>232</v>
      </c>
      <c r="H2123" s="64">
        <v>25</v>
      </c>
      <c r="I2123" s="122">
        <v>250011988</v>
      </c>
      <c r="J2123" s="91" t="s">
        <v>2933</v>
      </c>
      <c r="K2123" s="121"/>
      <c r="L2123" s="92" t="s">
        <v>673</v>
      </c>
      <c r="M2123" s="65" t="s">
        <v>1399</v>
      </c>
      <c r="N2123" s="65" t="s">
        <v>662</v>
      </c>
      <c r="O2123" s="64">
        <v>250019510</v>
      </c>
      <c r="P2123" s="94" t="s">
        <v>1400</v>
      </c>
      <c r="Q2123" s="90">
        <v>1</v>
      </c>
      <c r="X2123" s="65" t="s">
        <v>671</v>
      </c>
      <c r="Y2123" s="65">
        <f>SUMPRODUCT(('[2]Prog 89'!$C$5:$C$10000=A2123)*'[2]Prog 89'!$E$5:$F$10000)</f>
        <v>0</v>
      </c>
      <c r="Z2123" s="65">
        <f>SUMPRODUCT(('[2]Prog 89'!$C$5:$C$10000=A2123)*'[2]Prog 89'!$G$5:$H$10000)</f>
        <v>0</v>
      </c>
    </row>
    <row r="2124" spans="1:26" ht="12.75" customHeight="1" x14ac:dyDescent="0.25">
      <c r="A2124" s="64">
        <v>25612</v>
      </c>
      <c r="B2124" s="81">
        <f>VLOOKUP(A2124,'[2]Pop commune'!$A$4:$G$3833,7,FALSE)</f>
        <v>142.20373027259754</v>
      </c>
      <c r="C2124" s="82">
        <f>VLOOKUP(A2124,'[2]Pop commune'!$A$4:$H$3833,5,FALSE)</f>
        <v>102.14634146341513</v>
      </c>
      <c r="D2124" s="83">
        <f t="shared" si="67"/>
        <v>40.057388809182406</v>
      </c>
      <c r="E2124" s="83">
        <f>VLOOKUP(A2124,'[2]Pop commune'!$A$4:$G$3833,6,FALSE)</f>
        <v>40.057388809182406</v>
      </c>
      <c r="F2124" s="83">
        <f t="shared" si="68"/>
        <v>698.0000000000033</v>
      </c>
      <c r="G2124" s="83">
        <f>VLOOKUP(A2124,'[2]Pop commune'!$A$4:$G$3833,4,FALSE)</f>
        <v>698.0000000000033</v>
      </c>
      <c r="H2124" s="64">
        <v>25</v>
      </c>
      <c r="I2124" s="122">
        <v>250011988</v>
      </c>
      <c r="J2124" s="91" t="s">
        <v>2934</v>
      </c>
      <c r="K2124" s="121"/>
      <c r="L2124" s="92" t="s">
        <v>673</v>
      </c>
      <c r="M2124" s="65" t="s">
        <v>1399</v>
      </c>
      <c r="N2124" s="65" t="s">
        <v>662</v>
      </c>
      <c r="O2124" s="64">
        <v>250019510</v>
      </c>
      <c r="P2124" s="94" t="s">
        <v>1400</v>
      </c>
      <c r="Q2124" s="90">
        <v>1</v>
      </c>
      <c r="X2124" s="65" t="s">
        <v>671</v>
      </c>
      <c r="Y2124" s="65">
        <f>SUMPRODUCT(('[2]Prog 89'!$C$5:$C$10000=A2124)*'[2]Prog 89'!$E$5:$F$10000)</f>
        <v>0</v>
      </c>
      <c r="Z2124" s="65">
        <f>SUMPRODUCT(('[2]Prog 89'!$C$5:$C$10000=A2124)*'[2]Prog 89'!$G$5:$H$10000)</f>
        <v>0</v>
      </c>
    </row>
    <row r="2125" spans="1:26" ht="12.75" customHeight="1" x14ac:dyDescent="0.25">
      <c r="A2125" s="64">
        <v>25622</v>
      </c>
      <c r="B2125" s="81">
        <f>VLOOKUP(A2125,'[2]Pop commune'!$A$4:$G$3833,7,FALSE)</f>
        <v>57.84765625</v>
      </c>
      <c r="C2125" s="82">
        <f>VLOOKUP(A2125,'[2]Pop commune'!$A$4:$H$3833,5,FALSE)</f>
        <v>45.1015625</v>
      </c>
      <c r="D2125" s="83">
        <f t="shared" si="67"/>
        <v>12.74609375</v>
      </c>
      <c r="E2125" s="83">
        <f>VLOOKUP(A2125,'[2]Pop commune'!$A$4:$G$3833,6,FALSE)</f>
        <v>12.74609375</v>
      </c>
      <c r="F2125" s="83">
        <f t="shared" si="68"/>
        <v>251</v>
      </c>
      <c r="G2125" s="83">
        <f>VLOOKUP(A2125,'[2]Pop commune'!$A$4:$G$3833,4,FALSE)</f>
        <v>251</v>
      </c>
      <c r="H2125" s="64">
        <v>25</v>
      </c>
      <c r="I2125" s="122">
        <v>250011988</v>
      </c>
      <c r="J2125" s="91" t="s">
        <v>2935</v>
      </c>
      <c r="K2125" s="121"/>
      <c r="L2125" s="92" t="s">
        <v>2837</v>
      </c>
      <c r="M2125" s="65" t="s">
        <v>1399</v>
      </c>
      <c r="N2125" s="65" t="s">
        <v>662</v>
      </c>
      <c r="O2125" s="64">
        <v>250019510</v>
      </c>
      <c r="P2125" s="94" t="s">
        <v>1400</v>
      </c>
      <c r="Q2125" s="90">
        <v>1</v>
      </c>
      <c r="X2125" s="65" t="s">
        <v>671</v>
      </c>
      <c r="Y2125" s="65">
        <f>SUMPRODUCT(('[2]Prog 89'!$C$5:$C$10000=A2125)*'[2]Prog 89'!$E$5:$F$10000)</f>
        <v>0</v>
      </c>
      <c r="Z2125" s="65">
        <f>SUMPRODUCT(('[2]Prog 89'!$C$5:$C$10000=A2125)*'[2]Prog 89'!$G$5:$H$10000)</f>
        <v>0</v>
      </c>
    </row>
    <row r="2126" spans="1:26" ht="12.75" customHeight="1" x14ac:dyDescent="0.25">
      <c r="A2126" s="64">
        <v>25624</v>
      </c>
      <c r="B2126" s="81">
        <f>VLOOKUP(A2126,'[2]Pop commune'!$A$4:$G$3833,7,FALSE)</f>
        <v>31.79354838709677</v>
      </c>
      <c r="C2126" s="82">
        <f>VLOOKUP(A2126,'[2]Pop commune'!$A$4:$H$3833,5,FALSE)</f>
        <v>20.864516129032253</v>
      </c>
      <c r="D2126" s="83">
        <f t="shared" si="67"/>
        <v>10.929032258064515</v>
      </c>
      <c r="E2126" s="83">
        <f>VLOOKUP(A2126,'[2]Pop commune'!$A$4:$G$3833,6,FALSE)</f>
        <v>10.929032258064515</v>
      </c>
      <c r="F2126" s="83">
        <f t="shared" si="68"/>
        <v>154</v>
      </c>
      <c r="G2126" s="83">
        <f>VLOOKUP(A2126,'[2]Pop commune'!$A$4:$G$3833,4,FALSE)</f>
        <v>154</v>
      </c>
      <c r="H2126" s="64">
        <v>25</v>
      </c>
      <c r="I2126" s="122">
        <v>250011988</v>
      </c>
      <c r="J2126" s="91" t="s">
        <v>2936</v>
      </c>
      <c r="K2126" s="121"/>
      <c r="L2126" s="92" t="s">
        <v>673</v>
      </c>
      <c r="M2126" s="65" t="s">
        <v>1399</v>
      </c>
      <c r="N2126" s="65" t="s">
        <v>662</v>
      </c>
      <c r="O2126" s="64">
        <v>250019510</v>
      </c>
      <c r="P2126" s="94" t="s">
        <v>1400</v>
      </c>
      <c r="Q2126" s="90">
        <v>1</v>
      </c>
      <c r="X2126" s="65" t="s">
        <v>671</v>
      </c>
      <c r="Y2126" s="65">
        <f>SUMPRODUCT(('[2]Prog 89'!$C$5:$C$10000=A2126)*'[2]Prog 89'!$E$5:$F$10000)</f>
        <v>0</v>
      </c>
      <c r="Z2126" s="65">
        <f>SUMPRODUCT(('[2]Prog 89'!$C$5:$C$10000=A2126)*'[2]Prog 89'!$G$5:$H$10000)</f>
        <v>0</v>
      </c>
    </row>
    <row r="2127" spans="1:26" ht="12.75" customHeight="1" x14ac:dyDescent="0.25">
      <c r="A2127" s="64">
        <v>25631</v>
      </c>
      <c r="B2127" s="81">
        <f>VLOOKUP(A2127,'[2]Pop commune'!$A$4:$G$3833,7,FALSE)</f>
        <v>73.972972972972826</v>
      </c>
      <c r="C2127" s="82">
        <f>VLOOKUP(A2127,'[2]Pop commune'!$A$4:$H$3833,5,FALSE)</f>
        <v>54.675675675675571</v>
      </c>
      <c r="D2127" s="83">
        <f t="shared" si="67"/>
        <v>19.297297297297263</v>
      </c>
      <c r="E2127" s="83">
        <f>VLOOKUP(A2127,'[2]Pop commune'!$A$4:$G$3833,6,FALSE)</f>
        <v>19.297297297297263</v>
      </c>
      <c r="F2127" s="83">
        <f t="shared" si="68"/>
        <v>594.99999999999886</v>
      </c>
      <c r="G2127" s="83">
        <f>VLOOKUP(A2127,'[2]Pop commune'!$A$4:$G$3833,4,FALSE)</f>
        <v>594.99999999999886</v>
      </c>
      <c r="H2127" s="64">
        <v>25</v>
      </c>
      <c r="I2127" s="122">
        <v>250011988</v>
      </c>
      <c r="J2127" s="91" t="s">
        <v>2937</v>
      </c>
      <c r="K2127" s="121"/>
      <c r="L2127" s="92" t="s">
        <v>2828</v>
      </c>
      <c r="M2127" s="65" t="s">
        <v>1399</v>
      </c>
      <c r="N2127" s="65" t="s">
        <v>662</v>
      </c>
      <c r="O2127" s="64">
        <v>250019510</v>
      </c>
      <c r="P2127" s="94" t="s">
        <v>1400</v>
      </c>
      <c r="Q2127" s="90">
        <v>1</v>
      </c>
      <c r="X2127" s="65" t="s">
        <v>671</v>
      </c>
      <c r="Y2127" s="65">
        <f>SUMPRODUCT(('[2]Prog 89'!$C$5:$C$10000=A2127)*'[2]Prog 89'!$E$5:$F$10000)</f>
        <v>0</v>
      </c>
      <c r="Z2127" s="65">
        <f>SUMPRODUCT(('[2]Prog 89'!$C$5:$C$10000=A2127)*'[2]Prog 89'!$G$5:$H$10000)</f>
        <v>0</v>
      </c>
    </row>
    <row r="2128" spans="1:26" ht="12.75" customHeight="1" x14ac:dyDescent="0.25">
      <c r="A2128" s="64">
        <v>70018</v>
      </c>
      <c r="B2128" s="81">
        <f>VLOOKUP(A2128,'[2]Pop commune'!$A$4:$G$3833,7,FALSE)</f>
        <v>143.7018633540373</v>
      </c>
      <c r="C2128" s="82">
        <f>VLOOKUP(A2128,'[2]Pop commune'!$A$4:$H$3833,5,FALSE)</f>
        <v>106.77846790890273</v>
      </c>
      <c r="D2128" s="83">
        <f t="shared" si="67"/>
        <v>36.923395445134588</v>
      </c>
      <c r="E2128" s="83">
        <f>VLOOKUP(A2128,'[2]Pop commune'!$A$4:$G$3833,6,FALSE)</f>
        <v>36.923395445134588</v>
      </c>
      <c r="F2128" s="83">
        <f t="shared" si="68"/>
        <v>482</v>
      </c>
      <c r="G2128" s="83">
        <f>VLOOKUP(A2128,'[2]Pop commune'!$A$4:$G$3833,4,FALSE)</f>
        <v>482</v>
      </c>
      <c r="H2128" s="64">
        <v>70</v>
      </c>
      <c r="I2128" s="122">
        <v>700784952</v>
      </c>
      <c r="J2128" s="91" t="s">
        <v>2938</v>
      </c>
      <c r="K2128" s="121" t="s">
        <v>4750</v>
      </c>
      <c r="L2128" s="92" t="s">
        <v>876</v>
      </c>
      <c r="M2128" s="65" t="s">
        <v>2939</v>
      </c>
      <c r="N2128" s="65" t="s">
        <v>662</v>
      </c>
      <c r="O2128" s="64">
        <v>250019510</v>
      </c>
      <c r="P2128" s="94" t="s">
        <v>2940</v>
      </c>
      <c r="Q2128" s="90">
        <v>1</v>
      </c>
      <c r="S2128" s="65">
        <v>36</v>
      </c>
      <c r="U2128" s="65">
        <v>7</v>
      </c>
      <c r="X2128" s="65" t="s">
        <v>733</v>
      </c>
      <c r="Y2128" s="65">
        <f>SUMPRODUCT(('[2]Prog 89'!$C$5:$C$10000=A2128)*'[2]Prog 89'!$E$5:$F$10000)</f>
        <v>0</v>
      </c>
      <c r="Z2128" s="65">
        <f>SUMPRODUCT(('[2]Prog 89'!$C$5:$C$10000=A2128)*'[2]Prog 89'!$G$5:$H$10000)</f>
        <v>0</v>
      </c>
    </row>
    <row r="2129" spans="1:26" ht="12.75" customHeight="1" x14ac:dyDescent="0.25">
      <c r="A2129" s="64">
        <v>70004</v>
      </c>
      <c r="B2129" s="81">
        <f>VLOOKUP(A2129,'[2]Pop commune'!$A$4:$G$3833,7,FALSE)</f>
        <v>67.89932885906066</v>
      </c>
      <c r="C2129" s="82">
        <f>VLOOKUP(A2129,'[2]Pop commune'!$A$4:$H$3833,5,FALSE)</f>
        <v>51.684563758389451</v>
      </c>
      <c r="D2129" s="83">
        <f t="shared" si="67"/>
        <v>16.214765100671201</v>
      </c>
      <c r="E2129" s="83">
        <f>VLOOKUP(A2129,'[2]Pop commune'!$A$4:$G$3833,6,FALSE)</f>
        <v>16.214765100671201</v>
      </c>
      <c r="F2129" s="83">
        <f t="shared" si="68"/>
        <v>302.00000000000108</v>
      </c>
      <c r="G2129" s="83">
        <f>VLOOKUP(A2129,'[2]Pop commune'!$A$4:$G$3833,4,FALSE)</f>
        <v>302.00000000000108</v>
      </c>
      <c r="H2129" s="64">
        <v>70</v>
      </c>
      <c r="I2129" s="122">
        <v>700784325</v>
      </c>
      <c r="J2129" s="91" t="s">
        <v>2941</v>
      </c>
      <c r="K2129" s="121" t="s">
        <v>4751</v>
      </c>
      <c r="L2129" s="92" t="s">
        <v>874</v>
      </c>
      <c r="M2129" s="65" t="s">
        <v>2942</v>
      </c>
      <c r="N2129" s="65" t="s">
        <v>662</v>
      </c>
      <c r="O2129" s="64">
        <v>250019510</v>
      </c>
      <c r="P2129" s="94" t="s">
        <v>2940</v>
      </c>
      <c r="Q2129" s="90">
        <v>1</v>
      </c>
      <c r="S2129" s="65">
        <v>37</v>
      </c>
      <c r="U2129" s="65">
        <v>5</v>
      </c>
      <c r="X2129" s="65" t="s">
        <v>733</v>
      </c>
      <c r="Y2129" s="65">
        <f>SUMPRODUCT(('[2]Prog 89'!$C$5:$C$10000=A2129)*'[2]Prog 89'!$E$5:$F$10000)</f>
        <v>0</v>
      </c>
      <c r="Z2129" s="65">
        <f>SUMPRODUCT(('[2]Prog 89'!$C$5:$C$10000=A2129)*'[2]Prog 89'!$G$5:$H$10000)</f>
        <v>0</v>
      </c>
    </row>
    <row r="2130" spans="1:26" ht="12.75" customHeight="1" x14ac:dyDescent="0.25">
      <c r="A2130" s="64">
        <v>70001</v>
      </c>
      <c r="B2130" s="81">
        <f>VLOOKUP(A2130,'[2]Pop commune'!$A$4:$G$3833,7,FALSE)</f>
        <v>58.82857142857118</v>
      </c>
      <c r="C2130" s="82">
        <f>VLOOKUP(A2130,'[2]Pop commune'!$A$4:$H$3833,5,FALSE)</f>
        <v>45.642857142856947</v>
      </c>
      <c r="D2130" s="83">
        <f t="shared" si="67"/>
        <v>13.18571428571423</v>
      </c>
      <c r="E2130" s="83">
        <f>VLOOKUP(A2130,'[2]Pop commune'!$A$4:$G$3833,6,FALSE)</f>
        <v>13.18571428571423</v>
      </c>
      <c r="F2130" s="83">
        <f t="shared" si="68"/>
        <v>354.99999999999852</v>
      </c>
      <c r="G2130" s="83">
        <f>VLOOKUP(A2130,'[2]Pop commune'!$A$4:$G$3833,4,FALSE)</f>
        <v>354.99999999999852</v>
      </c>
      <c r="H2130" s="64">
        <v>70</v>
      </c>
      <c r="I2130" s="122">
        <v>700784382</v>
      </c>
      <c r="J2130" s="91" t="s">
        <v>2943</v>
      </c>
      <c r="K2130" s="121" t="s">
        <v>4752</v>
      </c>
      <c r="L2130" s="92" t="s">
        <v>829</v>
      </c>
      <c r="M2130" s="65" t="s">
        <v>2944</v>
      </c>
      <c r="N2130" s="65" t="s">
        <v>662</v>
      </c>
      <c r="O2130" s="64">
        <v>250019510</v>
      </c>
      <c r="P2130" s="94" t="s">
        <v>2940</v>
      </c>
      <c r="Q2130" s="90">
        <v>1</v>
      </c>
      <c r="S2130" s="65">
        <v>52</v>
      </c>
      <c r="U2130" s="65">
        <v>2</v>
      </c>
      <c r="X2130" s="65" t="s">
        <v>733</v>
      </c>
      <c r="Y2130" s="65">
        <f>SUMPRODUCT(('[2]Prog 89'!$C$5:$C$10000=A2130)*'[2]Prog 89'!$E$5:$F$10000)</f>
        <v>0</v>
      </c>
      <c r="Z2130" s="65">
        <f>SUMPRODUCT(('[2]Prog 89'!$C$5:$C$10000=A2130)*'[2]Prog 89'!$G$5:$H$10000)</f>
        <v>0</v>
      </c>
    </row>
    <row r="2131" spans="1:26" ht="12.75" customHeight="1" x14ac:dyDescent="0.25">
      <c r="A2131" s="64">
        <v>70019</v>
      </c>
      <c r="B2131" s="81">
        <f>VLOOKUP(A2131,'[2]Pop commune'!$A$4:$G$3833,7,FALSE)</f>
        <v>47.93277310924374</v>
      </c>
      <c r="C2131" s="82">
        <f>VLOOKUP(A2131,'[2]Pop commune'!$A$4:$H$3833,5,FALSE)</f>
        <v>36.470588235294152</v>
      </c>
      <c r="D2131" s="83">
        <f t="shared" si="67"/>
        <v>11.462184873949591</v>
      </c>
      <c r="E2131" s="83">
        <f>VLOOKUP(A2131,'[2]Pop commune'!$A$4:$G$3833,6,FALSE)</f>
        <v>11.462184873949591</v>
      </c>
      <c r="F2131" s="83">
        <f t="shared" si="68"/>
        <v>124</v>
      </c>
      <c r="G2131" s="83">
        <f>VLOOKUP(A2131,'[2]Pop commune'!$A$4:$G$3833,4,FALSE)</f>
        <v>124</v>
      </c>
      <c r="H2131" s="64">
        <v>70</v>
      </c>
      <c r="I2131" s="122">
        <v>700783426</v>
      </c>
      <c r="J2131" s="91" t="s">
        <v>2945</v>
      </c>
      <c r="K2131" s="121" t="s">
        <v>4753</v>
      </c>
      <c r="L2131" s="92" t="s">
        <v>1082</v>
      </c>
      <c r="M2131" s="65" t="s">
        <v>2946</v>
      </c>
      <c r="N2131" s="65" t="s">
        <v>662</v>
      </c>
      <c r="O2131" s="64">
        <v>250019510</v>
      </c>
      <c r="P2131" s="94" t="s">
        <v>2940</v>
      </c>
      <c r="Q2131" s="90">
        <v>1</v>
      </c>
      <c r="R2131" s="65">
        <v>192</v>
      </c>
      <c r="S2131" s="65">
        <v>67</v>
      </c>
      <c r="T2131" s="65">
        <v>25</v>
      </c>
      <c r="U2131" s="65">
        <v>11</v>
      </c>
      <c r="V2131" s="65">
        <v>11</v>
      </c>
      <c r="W2131" s="65">
        <v>11</v>
      </c>
      <c r="X2131" s="65" t="s">
        <v>671</v>
      </c>
      <c r="Y2131" s="65">
        <f>SUMPRODUCT(('[2]Prog 89'!$C$5:$C$10000=A2131)*'[2]Prog 89'!$E$5:$F$10000)</f>
        <v>0</v>
      </c>
      <c r="Z2131" s="65">
        <f>SUMPRODUCT(('[2]Prog 89'!$C$5:$C$10000=A2131)*'[2]Prog 89'!$G$5:$H$10000)</f>
        <v>0</v>
      </c>
    </row>
    <row r="2132" spans="1:26" ht="12.75" customHeight="1" x14ac:dyDescent="0.25">
      <c r="A2132" s="64">
        <v>70026</v>
      </c>
      <c r="B2132" s="81">
        <f>VLOOKUP(A2132,'[2]Pop commune'!$A$4:$G$3833,7,FALSE)</f>
        <v>817.57926375977308</v>
      </c>
      <c r="C2132" s="82">
        <f>VLOOKUP(A2132,'[2]Pop commune'!$A$4:$H$3833,5,FALSE)</f>
        <v>505.21567817261609</v>
      </c>
      <c r="D2132" s="83">
        <f t="shared" si="67"/>
        <v>312.36358558715693</v>
      </c>
      <c r="E2132" s="83">
        <f>VLOOKUP(A2132,'[2]Pop commune'!$A$4:$G$3833,6,FALSE)</f>
        <v>312.36358558715693</v>
      </c>
      <c r="F2132" s="83">
        <f t="shared" si="68"/>
        <v>2516</v>
      </c>
      <c r="G2132" s="83">
        <f>VLOOKUP(A2132,'[2]Pop commune'!$A$4:$G$3833,4,FALSE)</f>
        <v>2516</v>
      </c>
      <c r="H2132" s="64">
        <v>70</v>
      </c>
      <c r="I2132" s="122">
        <v>700784952</v>
      </c>
      <c r="J2132" s="91" t="s">
        <v>2947</v>
      </c>
      <c r="K2132" s="121"/>
      <c r="L2132" s="92" t="s">
        <v>876</v>
      </c>
      <c r="M2132" s="65" t="s">
        <v>2939</v>
      </c>
      <c r="N2132" s="65" t="s">
        <v>662</v>
      </c>
      <c r="O2132" s="64">
        <v>250019510</v>
      </c>
      <c r="P2132" s="94" t="s">
        <v>2940</v>
      </c>
      <c r="Q2132" s="90">
        <v>1</v>
      </c>
      <c r="X2132" s="65" t="s">
        <v>733</v>
      </c>
      <c r="Y2132" s="65">
        <f>SUMPRODUCT(('[2]Prog 89'!$C$5:$C$10000=A2132)*'[2]Prog 89'!$E$5:$F$10000)</f>
        <v>0</v>
      </c>
      <c r="Z2132" s="65">
        <f>SUMPRODUCT(('[2]Prog 89'!$C$5:$C$10000=A2132)*'[2]Prog 89'!$G$5:$H$10000)</f>
        <v>0</v>
      </c>
    </row>
    <row r="2133" spans="1:26" ht="12.75" customHeight="1" x14ac:dyDescent="0.25">
      <c r="A2133" s="64">
        <v>70032</v>
      </c>
      <c r="B2133" s="81">
        <f>VLOOKUP(A2133,'[2]Pop commune'!$A$4:$G$3833,7,FALSE)</f>
        <v>10.32558139534884</v>
      </c>
      <c r="C2133" s="82">
        <f>VLOOKUP(A2133,'[2]Pop commune'!$A$4:$H$3833,5,FALSE)</f>
        <v>7.7441860465116301</v>
      </c>
      <c r="D2133" s="83">
        <f t="shared" si="67"/>
        <v>2.5813953488372099</v>
      </c>
      <c r="E2133" s="83">
        <f>VLOOKUP(A2133,'[2]Pop commune'!$A$4:$G$3833,6,FALSE)</f>
        <v>2.5813953488372099</v>
      </c>
      <c r="F2133" s="83">
        <f t="shared" si="68"/>
        <v>37</v>
      </c>
      <c r="G2133" s="83">
        <f>VLOOKUP(A2133,'[2]Pop commune'!$A$4:$G$3833,4,FALSE)</f>
        <v>37</v>
      </c>
      <c r="H2133" s="64">
        <v>70</v>
      </c>
      <c r="I2133" s="122">
        <v>700784952</v>
      </c>
      <c r="J2133" s="91" t="s">
        <v>2948</v>
      </c>
      <c r="K2133" s="121"/>
      <c r="L2133" s="92" t="s">
        <v>1946</v>
      </c>
      <c r="M2133" s="65" t="s">
        <v>2939</v>
      </c>
      <c r="N2133" s="65" t="s">
        <v>662</v>
      </c>
      <c r="O2133" s="64">
        <v>250019510</v>
      </c>
      <c r="P2133" s="94" t="s">
        <v>2940</v>
      </c>
      <c r="Q2133" s="90">
        <v>1</v>
      </c>
      <c r="X2133" s="65" t="s">
        <v>733</v>
      </c>
      <c r="Y2133" s="65">
        <f>SUMPRODUCT(('[2]Prog 89'!$C$5:$C$10000=A2133)*'[2]Prog 89'!$E$5:$F$10000)</f>
        <v>0</v>
      </c>
      <c r="Z2133" s="65">
        <f>SUMPRODUCT(('[2]Prog 89'!$C$5:$C$10000=A2133)*'[2]Prog 89'!$G$5:$H$10000)</f>
        <v>0</v>
      </c>
    </row>
    <row r="2134" spans="1:26" ht="12.75" customHeight="1" x14ac:dyDescent="0.25">
      <c r="A2134" s="64">
        <v>70041</v>
      </c>
      <c r="B2134" s="81">
        <f>VLOOKUP(A2134,'[2]Pop commune'!$A$4:$G$3833,7,FALSE)</f>
        <v>133.51282051282035</v>
      </c>
      <c r="C2134" s="82">
        <f>VLOOKUP(A2134,'[2]Pop commune'!$A$4:$H$3833,5,FALSE)</f>
        <v>79.897435897435798</v>
      </c>
      <c r="D2134" s="83">
        <f t="shared" si="67"/>
        <v>53.615384615384549</v>
      </c>
      <c r="E2134" s="83">
        <f>VLOOKUP(A2134,'[2]Pop commune'!$A$4:$G$3833,6,FALSE)</f>
        <v>53.615384615384549</v>
      </c>
      <c r="F2134" s="83">
        <f t="shared" si="68"/>
        <v>409.99999999999949</v>
      </c>
      <c r="G2134" s="83">
        <f>VLOOKUP(A2134,'[2]Pop commune'!$A$4:$G$3833,4,FALSE)</f>
        <v>409.99999999999949</v>
      </c>
      <c r="H2134" s="64">
        <v>70</v>
      </c>
      <c r="I2134" s="122">
        <v>700784952</v>
      </c>
      <c r="J2134" s="91" t="s">
        <v>2949</v>
      </c>
      <c r="K2134" s="121"/>
      <c r="L2134" s="92" t="s">
        <v>1946</v>
      </c>
      <c r="M2134" s="65" t="s">
        <v>2939</v>
      </c>
      <c r="N2134" s="65" t="s">
        <v>662</v>
      </c>
      <c r="O2134" s="64">
        <v>250019510</v>
      </c>
      <c r="P2134" s="94" t="s">
        <v>2940</v>
      </c>
      <c r="Q2134" s="90">
        <v>1</v>
      </c>
      <c r="X2134" s="65" t="s">
        <v>733</v>
      </c>
      <c r="Y2134" s="65">
        <f>SUMPRODUCT(('[2]Prog 89'!$C$5:$C$10000=A2134)*'[2]Prog 89'!$E$5:$F$10000)</f>
        <v>0</v>
      </c>
      <c r="Z2134" s="65">
        <f>SUMPRODUCT(('[2]Prog 89'!$C$5:$C$10000=A2134)*'[2]Prog 89'!$G$5:$H$10000)</f>
        <v>0</v>
      </c>
    </row>
    <row r="2135" spans="1:26" ht="12.75" customHeight="1" x14ac:dyDescent="0.25">
      <c r="A2135" s="64">
        <v>70043</v>
      </c>
      <c r="B2135" s="81">
        <f>VLOOKUP(A2135,'[2]Pop commune'!$A$4:$G$3833,7,FALSE)</f>
        <v>57.765182186234838</v>
      </c>
      <c r="C2135" s="82">
        <f>VLOOKUP(A2135,'[2]Pop commune'!$A$4:$H$3833,5,FALSE)</f>
        <v>40.834008097166006</v>
      </c>
      <c r="D2135" s="83">
        <f t="shared" si="67"/>
        <v>16.931174089068833</v>
      </c>
      <c r="E2135" s="83">
        <f>VLOOKUP(A2135,'[2]Pop commune'!$A$4:$G$3833,6,FALSE)</f>
        <v>16.931174089068833</v>
      </c>
      <c r="F2135" s="83">
        <f t="shared" si="68"/>
        <v>246</v>
      </c>
      <c r="G2135" s="83">
        <f>VLOOKUP(A2135,'[2]Pop commune'!$A$4:$G$3833,4,FALSE)</f>
        <v>246</v>
      </c>
      <c r="H2135" s="64">
        <v>70</v>
      </c>
      <c r="I2135" s="122">
        <v>700784952</v>
      </c>
      <c r="J2135" s="91" t="s">
        <v>2950</v>
      </c>
      <c r="K2135" s="121"/>
      <c r="L2135" s="92" t="s">
        <v>1946</v>
      </c>
      <c r="M2135" s="65" t="s">
        <v>2939</v>
      </c>
      <c r="N2135" s="65" t="s">
        <v>662</v>
      </c>
      <c r="O2135" s="64">
        <v>250019510</v>
      </c>
      <c r="P2135" s="94" t="s">
        <v>2940</v>
      </c>
      <c r="Q2135" s="90">
        <v>1</v>
      </c>
      <c r="X2135" s="65" t="s">
        <v>733</v>
      </c>
      <c r="Y2135" s="65">
        <f>SUMPRODUCT(('[2]Prog 89'!$C$5:$C$10000=A2135)*'[2]Prog 89'!$E$5:$F$10000)</f>
        <v>0</v>
      </c>
      <c r="Z2135" s="65">
        <f>SUMPRODUCT(('[2]Prog 89'!$C$5:$C$10000=A2135)*'[2]Prog 89'!$G$5:$H$10000)</f>
        <v>0</v>
      </c>
    </row>
    <row r="2136" spans="1:26" ht="12.75" customHeight="1" x14ac:dyDescent="0.25">
      <c r="A2136" s="64">
        <v>70080</v>
      </c>
      <c r="B2136" s="81">
        <f>VLOOKUP(A2136,'[2]Pop commune'!$A$4:$G$3833,7,FALSE)</f>
        <v>85.826086956521451</v>
      </c>
      <c r="C2136" s="82">
        <f>VLOOKUP(A2136,'[2]Pop commune'!$A$4:$H$3833,5,FALSE)</f>
        <v>55.731225296442503</v>
      </c>
      <c r="D2136" s="83">
        <f t="shared" si="67"/>
        <v>30.094861660078948</v>
      </c>
      <c r="E2136" s="83">
        <f>VLOOKUP(A2136,'[2]Pop commune'!$A$4:$G$3833,6,FALSE)</f>
        <v>30.094861660078948</v>
      </c>
      <c r="F2136" s="83">
        <f t="shared" si="68"/>
        <v>281.99999999999903</v>
      </c>
      <c r="G2136" s="83">
        <f>VLOOKUP(A2136,'[2]Pop commune'!$A$4:$G$3833,4,FALSE)</f>
        <v>281.99999999999903</v>
      </c>
      <c r="H2136" s="64">
        <v>70</v>
      </c>
      <c r="I2136" s="122">
        <v>700784952</v>
      </c>
      <c r="J2136" s="91" t="s">
        <v>2951</v>
      </c>
      <c r="K2136" s="121"/>
      <c r="L2136" s="92" t="s">
        <v>1946</v>
      </c>
      <c r="M2136" s="65" t="s">
        <v>2939</v>
      </c>
      <c r="N2136" s="65" t="s">
        <v>662</v>
      </c>
      <c r="O2136" s="64">
        <v>250019510</v>
      </c>
      <c r="P2136" s="94" t="s">
        <v>2940</v>
      </c>
      <c r="Q2136" s="90">
        <v>1</v>
      </c>
      <c r="X2136" s="65" t="s">
        <v>733</v>
      </c>
      <c r="Y2136" s="65">
        <f>SUMPRODUCT(('[2]Prog 89'!$C$5:$C$10000=A2136)*'[2]Prog 89'!$E$5:$F$10000)</f>
        <v>0</v>
      </c>
      <c r="Z2136" s="65">
        <f>SUMPRODUCT(('[2]Prog 89'!$C$5:$C$10000=A2136)*'[2]Prog 89'!$G$5:$H$10000)</f>
        <v>0</v>
      </c>
    </row>
    <row r="2137" spans="1:26" ht="12.75" customHeight="1" x14ac:dyDescent="0.25">
      <c r="A2137" s="64">
        <v>70100</v>
      </c>
      <c r="B2137" s="81">
        <f>VLOOKUP(A2137,'[2]Pop commune'!$A$4:$G$3833,7,FALSE)</f>
        <v>17.485714285714309</v>
      </c>
      <c r="C2137" s="82">
        <f>VLOOKUP(A2137,'[2]Pop commune'!$A$4:$H$3833,5,FALSE)</f>
        <v>9.2571428571428704</v>
      </c>
      <c r="D2137" s="83">
        <f t="shared" si="67"/>
        <v>8.2285714285714402</v>
      </c>
      <c r="E2137" s="83">
        <f>VLOOKUP(A2137,'[2]Pop commune'!$A$4:$G$3833,6,FALSE)</f>
        <v>8.2285714285714402</v>
      </c>
      <c r="F2137" s="83">
        <f t="shared" si="68"/>
        <v>108</v>
      </c>
      <c r="G2137" s="83">
        <f>VLOOKUP(A2137,'[2]Pop commune'!$A$4:$G$3833,4,FALSE)</f>
        <v>108</v>
      </c>
      <c r="H2137" s="64">
        <v>70</v>
      </c>
      <c r="I2137" s="122">
        <v>700784952</v>
      </c>
      <c r="J2137" s="91" t="s">
        <v>2952</v>
      </c>
      <c r="K2137" s="121"/>
      <c r="L2137" s="92" t="s">
        <v>1946</v>
      </c>
      <c r="M2137" s="65" t="s">
        <v>2939</v>
      </c>
      <c r="N2137" s="65" t="s">
        <v>662</v>
      </c>
      <c r="O2137" s="64">
        <v>250019510</v>
      </c>
      <c r="P2137" s="94" t="s">
        <v>2940</v>
      </c>
      <c r="Q2137" s="90">
        <v>1</v>
      </c>
      <c r="X2137" s="65" t="s">
        <v>733</v>
      </c>
      <c r="Y2137" s="65">
        <f>SUMPRODUCT(('[2]Prog 89'!$C$5:$C$10000=A2137)*'[2]Prog 89'!$E$5:$F$10000)</f>
        <v>0</v>
      </c>
      <c r="Z2137" s="65">
        <f>SUMPRODUCT(('[2]Prog 89'!$C$5:$C$10000=A2137)*'[2]Prog 89'!$G$5:$H$10000)</f>
        <v>0</v>
      </c>
    </row>
    <row r="2138" spans="1:26" ht="12.75" customHeight="1" x14ac:dyDescent="0.25">
      <c r="A2138" s="64">
        <v>70132</v>
      </c>
      <c r="B2138" s="81">
        <f>VLOOKUP(A2138,'[2]Pop commune'!$A$4:$G$3833,7,FALSE)</f>
        <v>168.23707338341904</v>
      </c>
      <c r="C2138" s="82">
        <f>VLOOKUP(A2138,'[2]Pop commune'!$A$4:$H$3833,5,FALSE)</f>
        <v>116.16369352664648</v>
      </c>
      <c r="D2138" s="83">
        <f t="shared" si="67"/>
        <v>52.073379856772561</v>
      </c>
      <c r="E2138" s="83">
        <f>VLOOKUP(A2138,'[2]Pop commune'!$A$4:$G$3833,6,FALSE)</f>
        <v>52.073379856772561</v>
      </c>
      <c r="F2138" s="83">
        <f t="shared" si="68"/>
        <v>772.99999999999784</v>
      </c>
      <c r="G2138" s="83">
        <f>VLOOKUP(A2138,'[2]Pop commune'!$A$4:$G$3833,4,FALSE)</f>
        <v>772.99999999999784</v>
      </c>
      <c r="H2138" s="64">
        <v>70</v>
      </c>
      <c r="I2138" s="122">
        <v>700784952</v>
      </c>
      <c r="J2138" s="91" t="s">
        <v>2953</v>
      </c>
      <c r="K2138" s="121"/>
      <c r="L2138" s="92" t="s">
        <v>1946</v>
      </c>
      <c r="M2138" s="65" t="s">
        <v>2939</v>
      </c>
      <c r="N2138" s="65" t="s">
        <v>662</v>
      </c>
      <c r="O2138" s="64">
        <v>250019510</v>
      </c>
      <c r="P2138" s="94" t="s">
        <v>2940</v>
      </c>
      <c r="Q2138" s="90">
        <v>1</v>
      </c>
      <c r="X2138" s="65" t="s">
        <v>733</v>
      </c>
      <c r="Y2138" s="65">
        <f>SUMPRODUCT(('[2]Prog 89'!$C$5:$C$10000=A2138)*'[2]Prog 89'!$E$5:$F$10000)</f>
        <v>0</v>
      </c>
      <c r="Z2138" s="65">
        <f>SUMPRODUCT(('[2]Prog 89'!$C$5:$C$10000=A2138)*'[2]Prog 89'!$G$5:$H$10000)</f>
        <v>0</v>
      </c>
    </row>
    <row r="2139" spans="1:26" ht="12.75" customHeight="1" x14ac:dyDescent="0.25">
      <c r="A2139" s="64">
        <v>70211</v>
      </c>
      <c r="B2139" s="81">
        <f>VLOOKUP(A2139,'[2]Pop commune'!$A$4:$G$3833,7,FALSE)</f>
        <v>22</v>
      </c>
      <c r="C2139" s="82">
        <f>VLOOKUP(A2139,'[2]Pop commune'!$A$4:$H$3833,5,FALSE)</f>
        <v>14</v>
      </c>
      <c r="D2139" s="83">
        <f t="shared" si="67"/>
        <v>8</v>
      </c>
      <c r="E2139" s="83">
        <f>VLOOKUP(A2139,'[2]Pop commune'!$A$4:$G$3833,6,FALSE)</f>
        <v>8</v>
      </c>
      <c r="F2139" s="83">
        <f t="shared" si="68"/>
        <v>81</v>
      </c>
      <c r="G2139" s="83">
        <f>VLOOKUP(A2139,'[2]Pop commune'!$A$4:$G$3833,4,FALSE)</f>
        <v>81</v>
      </c>
      <c r="H2139" s="64">
        <v>70</v>
      </c>
      <c r="I2139" s="122">
        <v>700784952</v>
      </c>
      <c r="J2139" s="91" t="s">
        <v>2954</v>
      </c>
      <c r="K2139" s="121"/>
      <c r="L2139" s="92" t="s">
        <v>1946</v>
      </c>
      <c r="M2139" s="65" t="s">
        <v>2939</v>
      </c>
      <c r="N2139" s="65" t="s">
        <v>662</v>
      </c>
      <c r="O2139" s="64">
        <v>250019510</v>
      </c>
      <c r="P2139" s="94" t="s">
        <v>2940</v>
      </c>
      <c r="Q2139" s="90">
        <v>1</v>
      </c>
      <c r="X2139" s="65" t="s">
        <v>733</v>
      </c>
      <c r="Y2139" s="65">
        <f>SUMPRODUCT(('[2]Prog 89'!$C$5:$C$10000=A2139)*'[2]Prog 89'!$E$5:$F$10000)</f>
        <v>0</v>
      </c>
      <c r="Z2139" s="65">
        <f>SUMPRODUCT(('[2]Prog 89'!$C$5:$C$10000=A2139)*'[2]Prog 89'!$G$5:$H$10000)</f>
        <v>0</v>
      </c>
    </row>
    <row r="2140" spans="1:26" ht="12.75" customHeight="1" x14ac:dyDescent="0.25">
      <c r="A2140" s="64">
        <v>70225</v>
      </c>
      <c r="B2140" s="81">
        <f>VLOOKUP(A2140,'[2]Pop commune'!$A$4:$G$3833,7,FALSE)</f>
        <v>21.810344827586221</v>
      </c>
      <c r="C2140" s="82">
        <f>VLOOKUP(A2140,'[2]Pop commune'!$A$4:$H$3833,5,FALSE)</f>
        <v>11.379310344827593</v>
      </c>
      <c r="D2140" s="83">
        <f t="shared" si="67"/>
        <v>10.431034482758626</v>
      </c>
      <c r="E2140" s="83">
        <f>VLOOKUP(A2140,'[2]Pop commune'!$A$4:$G$3833,6,FALSE)</f>
        <v>10.431034482758626</v>
      </c>
      <c r="F2140" s="83">
        <f t="shared" si="68"/>
        <v>110</v>
      </c>
      <c r="G2140" s="83">
        <f>VLOOKUP(A2140,'[2]Pop commune'!$A$4:$G$3833,4,FALSE)</f>
        <v>110</v>
      </c>
      <c r="H2140" s="64">
        <v>70</v>
      </c>
      <c r="I2140" s="122">
        <v>700784952</v>
      </c>
      <c r="J2140" s="91" t="s">
        <v>2955</v>
      </c>
      <c r="K2140" s="121"/>
      <c r="L2140" s="92" t="s">
        <v>1946</v>
      </c>
      <c r="M2140" s="65" t="s">
        <v>2939</v>
      </c>
      <c r="N2140" s="65" t="s">
        <v>662</v>
      </c>
      <c r="O2140" s="64">
        <v>250019510</v>
      </c>
      <c r="P2140" s="94" t="s">
        <v>2940</v>
      </c>
      <c r="Q2140" s="90">
        <v>1</v>
      </c>
      <c r="X2140" s="65" t="s">
        <v>733</v>
      </c>
      <c r="Y2140" s="65">
        <f>SUMPRODUCT(('[2]Prog 89'!$C$5:$C$10000=A2140)*'[2]Prog 89'!$E$5:$F$10000)</f>
        <v>0</v>
      </c>
      <c r="Z2140" s="65">
        <f>SUMPRODUCT(('[2]Prog 89'!$C$5:$C$10000=A2140)*'[2]Prog 89'!$G$5:$H$10000)</f>
        <v>0</v>
      </c>
    </row>
    <row r="2141" spans="1:26" ht="12.75" customHeight="1" x14ac:dyDescent="0.25">
      <c r="A2141" s="64">
        <v>70279</v>
      </c>
      <c r="B2141" s="81">
        <f>VLOOKUP(A2141,'[2]Pop commune'!$A$4:$G$3833,7,FALSE)</f>
        <v>1748</v>
      </c>
      <c r="C2141" s="82">
        <f>VLOOKUP(A2141,'[2]Pop commune'!$A$4:$H$3833,5,FALSE)</f>
        <v>825</v>
      </c>
      <c r="D2141" s="83">
        <f t="shared" si="67"/>
        <v>923</v>
      </c>
      <c r="E2141" s="83">
        <f>VLOOKUP(A2141,'[2]Pop commune'!$A$4:$G$3833,6,FALSE)</f>
        <v>923</v>
      </c>
      <c r="F2141" s="83">
        <f t="shared" si="68"/>
        <v>5555</v>
      </c>
      <c r="G2141" s="83">
        <f>VLOOKUP(A2141,'[2]Pop commune'!$A$4:$G$3833,4,FALSE)</f>
        <v>5555</v>
      </c>
      <c r="H2141" s="64">
        <v>70</v>
      </c>
      <c r="I2141" s="122">
        <v>700784952</v>
      </c>
      <c r="J2141" s="91" t="s">
        <v>876</v>
      </c>
      <c r="K2141" s="121"/>
      <c r="L2141" s="92" t="s">
        <v>876</v>
      </c>
      <c r="M2141" s="65" t="s">
        <v>2939</v>
      </c>
      <c r="N2141" s="65" t="s">
        <v>662</v>
      </c>
      <c r="O2141" s="64">
        <v>250019510</v>
      </c>
      <c r="P2141" s="94" t="s">
        <v>2940</v>
      </c>
      <c r="Q2141" s="90">
        <v>1</v>
      </c>
      <c r="X2141" s="65" t="s">
        <v>733</v>
      </c>
      <c r="Y2141" s="65">
        <f>SUMPRODUCT(('[2]Prog 89'!$C$5:$C$10000=A2141)*'[2]Prog 89'!$E$5:$F$10000)</f>
        <v>0</v>
      </c>
      <c r="Z2141" s="65">
        <f>SUMPRODUCT(('[2]Prog 89'!$C$5:$C$10000=A2141)*'[2]Prog 89'!$G$5:$H$10000)</f>
        <v>0</v>
      </c>
    </row>
    <row r="2142" spans="1:26" ht="12.75" customHeight="1" x14ac:dyDescent="0.25">
      <c r="A2142" s="64">
        <v>70280</v>
      </c>
      <c r="B2142" s="81">
        <f>VLOOKUP(A2142,'[2]Pop commune'!$A$4:$G$3833,7,FALSE)</f>
        <v>343.88594704684328</v>
      </c>
      <c r="C2142" s="82">
        <f>VLOOKUP(A2142,'[2]Pop commune'!$A$4:$H$3833,5,FALSE)</f>
        <v>217.6619144602852</v>
      </c>
      <c r="D2142" s="83">
        <f t="shared" si="67"/>
        <v>126.22403258655807</v>
      </c>
      <c r="E2142" s="83">
        <f>VLOOKUP(A2142,'[2]Pop commune'!$A$4:$G$3833,6,FALSE)</f>
        <v>126.22403258655807</v>
      </c>
      <c r="F2142" s="83">
        <f t="shared" si="68"/>
        <v>976</v>
      </c>
      <c r="G2142" s="83">
        <f>VLOOKUP(A2142,'[2]Pop commune'!$A$4:$G$3833,4,FALSE)</f>
        <v>976</v>
      </c>
      <c r="H2142" s="64">
        <v>70</v>
      </c>
      <c r="I2142" s="122">
        <v>700784952</v>
      </c>
      <c r="J2142" s="91" t="s">
        <v>2956</v>
      </c>
      <c r="K2142" s="121"/>
      <c r="L2142" s="92" t="s">
        <v>876</v>
      </c>
      <c r="M2142" s="65" t="s">
        <v>2939</v>
      </c>
      <c r="N2142" s="65" t="s">
        <v>662</v>
      </c>
      <c r="O2142" s="64">
        <v>250019510</v>
      </c>
      <c r="P2142" s="94" t="s">
        <v>2940</v>
      </c>
      <c r="Q2142" s="90">
        <v>1</v>
      </c>
      <c r="X2142" s="65" t="s">
        <v>733</v>
      </c>
      <c r="Y2142" s="65">
        <f>SUMPRODUCT(('[2]Prog 89'!$C$5:$C$10000=A2142)*'[2]Prog 89'!$E$5:$F$10000)</f>
        <v>0</v>
      </c>
      <c r="Z2142" s="65">
        <f>SUMPRODUCT(('[2]Prog 89'!$C$5:$C$10000=A2142)*'[2]Prog 89'!$G$5:$H$10000)</f>
        <v>0</v>
      </c>
    </row>
    <row r="2143" spans="1:26" ht="12.75" customHeight="1" x14ac:dyDescent="0.25">
      <c r="A2143" s="64">
        <v>70305</v>
      </c>
      <c r="B2143" s="81">
        <f>VLOOKUP(A2143,'[2]Pop commune'!$A$4:$G$3833,7,FALSE)</f>
        <v>34</v>
      </c>
      <c r="C2143" s="82">
        <f>VLOOKUP(A2143,'[2]Pop commune'!$A$4:$H$3833,5,FALSE)</f>
        <v>22</v>
      </c>
      <c r="D2143" s="83">
        <f t="shared" si="67"/>
        <v>12</v>
      </c>
      <c r="E2143" s="83">
        <f>VLOOKUP(A2143,'[2]Pop commune'!$A$4:$G$3833,6,FALSE)</f>
        <v>12</v>
      </c>
      <c r="F2143" s="83">
        <f t="shared" si="68"/>
        <v>112</v>
      </c>
      <c r="G2143" s="83">
        <f>VLOOKUP(A2143,'[2]Pop commune'!$A$4:$G$3833,4,FALSE)</f>
        <v>112</v>
      </c>
      <c r="H2143" s="64">
        <v>70</v>
      </c>
      <c r="I2143" s="122">
        <v>700784952</v>
      </c>
      <c r="J2143" s="91" t="s">
        <v>2957</v>
      </c>
      <c r="K2143" s="121"/>
      <c r="L2143" s="92" t="s">
        <v>1946</v>
      </c>
      <c r="M2143" s="65" t="s">
        <v>2939</v>
      </c>
      <c r="N2143" s="65" t="s">
        <v>662</v>
      </c>
      <c r="O2143" s="64">
        <v>250019510</v>
      </c>
      <c r="P2143" s="94" t="s">
        <v>2940</v>
      </c>
      <c r="Q2143" s="90">
        <v>1</v>
      </c>
      <c r="X2143" s="65" t="s">
        <v>733</v>
      </c>
      <c r="Y2143" s="65">
        <f>SUMPRODUCT(('[2]Prog 89'!$C$5:$C$10000=A2143)*'[2]Prog 89'!$E$5:$F$10000)</f>
        <v>0</v>
      </c>
      <c r="Z2143" s="65">
        <f>SUMPRODUCT(('[2]Prog 89'!$C$5:$C$10000=A2143)*'[2]Prog 89'!$G$5:$H$10000)</f>
        <v>0</v>
      </c>
    </row>
    <row r="2144" spans="1:26" ht="12.75" customHeight="1" x14ac:dyDescent="0.25">
      <c r="A2144" s="64">
        <v>70371</v>
      </c>
      <c r="B2144" s="81">
        <f>VLOOKUP(A2144,'[2]Pop commune'!$A$4:$G$3833,7,FALSE)</f>
        <v>53.576923076923066</v>
      </c>
      <c r="C2144" s="82">
        <f>VLOOKUP(A2144,'[2]Pop commune'!$A$4:$H$3833,5,FALSE)</f>
        <v>29.65865384615384</v>
      </c>
      <c r="D2144" s="83">
        <f t="shared" si="67"/>
        <v>23.918269230769226</v>
      </c>
      <c r="E2144" s="83">
        <f>VLOOKUP(A2144,'[2]Pop commune'!$A$4:$G$3833,6,FALSE)</f>
        <v>23.918269230769226</v>
      </c>
      <c r="F2144" s="83">
        <f t="shared" si="68"/>
        <v>199</v>
      </c>
      <c r="G2144" s="83">
        <f>VLOOKUP(A2144,'[2]Pop commune'!$A$4:$G$3833,4,FALSE)</f>
        <v>199</v>
      </c>
      <c r="H2144" s="64">
        <v>70</v>
      </c>
      <c r="I2144" s="122">
        <v>700784952</v>
      </c>
      <c r="J2144" s="91" t="s">
        <v>2958</v>
      </c>
      <c r="K2144" s="121"/>
      <c r="L2144" s="92" t="s">
        <v>1946</v>
      </c>
      <c r="M2144" s="65" t="s">
        <v>2939</v>
      </c>
      <c r="N2144" s="65" t="s">
        <v>662</v>
      </c>
      <c r="O2144" s="64">
        <v>250019510</v>
      </c>
      <c r="P2144" s="94" t="s">
        <v>2940</v>
      </c>
      <c r="Q2144" s="90">
        <v>1</v>
      </c>
      <c r="X2144" s="65" t="s">
        <v>733</v>
      </c>
      <c r="Y2144" s="65">
        <f>SUMPRODUCT(('[2]Prog 89'!$C$5:$C$10000=A2144)*'[2]Prog 89'!$E$5:$F$10000)</f>
        <v>0</v>
      </c>
      <c r="Z2144" s="65">
        <f>SUMPRODUCT(('[2]Prog 89'!$C$5:$C$10000=A2144)*'[2]Prog 89'!$G$5:$H$10000)</f>
        <v>0</v>
      </c>
    </row>
    <row r="2145" spans="1:26" ht="12.75" customHeight="1" x14ac:dyDescent="0.25">
      <c r="A2145" s="64">
        <v>70376</v>
      </c>
      <c r="B2145" s="81">
        <f>VLOOKUP(A2145,'[2]Pop commune'!$A$4:$G$3833,7,FALSE)</f>
        <v>129.61475409836015</v>
      </c>
      <c r="C2145" s="82">
        <f>VLOOKUP(A2145,'[2]Pop commune'!$A$4:$H$3833,5,FALSE)</f>
        <v>92.581967213114396</v>
      </c>
      <c r="D2145" s="83">
        <f t="shared" si="67"/>
        <v>37.032786885245756</v>
      </c>
      <c r="E2145" s="83">
        <f>VLOOKUP(A2145,'[2]Pop commune'!$A$4:$G$3833,6,FALSE)</f>
        <v>37.032786885245756</v>
      </c>
      <c r="F2145" s="83">
        <f t="shared" si="68"/>
        <v>501.99999999999807</v>
      </c>
      <c r="G2145" s="83">
        <f>VLOOKUP(A2145,'[2]Pop commune'!$A$4:$G$3833,4,FALSE)</f>
        <v>501.99999999999807</v>
      </c>
      <c r="H2145" s="64">
        <v>70</v>
      </c>
      <c r="I2145" s="122">
        <v>700784952</v>
      </c>
      <c r="J2145" s="91" t="s">
        <v>2959</v>
      </c>
      <c r="K2145" s="121"/>
      <c r="L2145" s="92" t="s">
        <v>876</v>
      </c>
      <c r="M2145" s="65" t="s">
        <v>2939</v>
      </c>
      <c r="N2145" s="65" t="s">
        <v>662</v>
      </c>
      <c r="O2145" s="64">
        <v>250019510</v>
      </c>
      <c r="P2145" s="94" t="s">
        <v>2940</v>
      </c>
      <c r="Q2145" s="90">
        <v>1</v>
      </c>
      <c r="X2145" s="65" t="s">
        <v>733</v>
      </c>
      <c r="Y2145" s="65">
        <f>SUMPRODUCT(('[2]Prog 89'!$C$5:$C$10000=A2145)*'[2]Prog 89'!$E$5:$F$10000)</f>
        <v>0</v>
      </c>
      <c r="Z2145" s="65">
        <f>SUMPRODUCT(('[2]Prog 89'!$C$5:$C$10000=A2145)*'[2]Prog 89'!$G$5:$H$10000)</f>
        <v>0</v>
      </c>
    </row>
    <row r="2146" spans="1:26" ht="12.75" customHeight="1" x14ac:dyDescent="0.25">
      <c r="A2146" s="64">
        <v>70402</v>
      </c>
      <c r="B2146" s="81">
        <f>VLOOKUP(A2146,'[2]Pop commune'!$A$4:$G$3833,7,FALSE)</f>
        <v>116.82215722769246</v>
      </c>
      <c r="C2146" s="82">
        <f>VLOOKUP(A2146,'[2]Pop commune'!$A$4:$H$3833,5,FALSE)</f>
        <v>67.882463725022362</v>
      </c>
      <c r="D2146" s="83">
        <f t="shared" si="67"/>
        <v>48.939693502670096</v>
      </c>
      <c r="E2146" s="83">
        <f>VLOOKUP(A2146,'[2]Pop commune'!$A$4:$G$3833,6,FALSE)</f>
        <v>48.939693502670096</v>
      </c>
      <c r="F2146" s="83">
        <f t="shared" si="68"/>
        <v>403</v>
      </c>
      <c r="G2146" s="83">
        <f>VLOOKUP(A2146,'[2]Pop commune'!$A$4:$G$3833,4,FALSE)</f>
        <v>403</v>
      </c>
      <c r="H2146" s="64">
        <v>70</v>
      </c>
      <c r="I2146" s="122">
        <v>700784952</v>
      </c>
      <c r="J2146" s="91" t="s">
        <v>2960</v>
      </c>
      <c r="K2146" s="121"/>
      <c r="L2146" s="92" t="s">
        <v>1946</v>
      </c>
      <c r="M2146" s="65" t="s">
        <v>2939</v>
      </c>
      <c r="N2146" s="65" t="s">
        <v>662</v>
      </c>
      <c r="O2146" s="64">
        <v>250019510</v>
      </c>
      <c r="P2146" s="94" t="s">
        <v>2940</v>
      </c>
      <c r="Q2146" s="90">
        <v>1</v>
      </c>
      <c r="X2146" s="65" t="s">
        <v>733</v>
      </c>
      <c r="Y2146" s="65">
        <f>SUMPRODUCT(('[2]Prog 89'!$C$5:$C$10000=A2146)*'[2]Prog 89'!$E$5:$F$10000)</f>
        <v>0</v>
      </c>
      <c r="Z2146" s="65">
        <f>SUMPRODUCT(('[2]Prog 89'!$C$5:$C$10000=A2146)*'[2]Prog 89'!$G$5:$H$10000)</f>
        <v>0</v>
      </c>
    </row>
    <row r="2147" spans="1:26" ht="12.75" customHeight="1" x14ac:dyDescent="0.25">
      <c r="A2147" s="64">
        <v>70422</v>
      </c>
      <c r="B2147" s="81">
        <f>VLOOKUP(A2147,'[2]Pop commune'!$A$4:$G$3833,7,FALSE)</f>
        <v>33.517730496453886</v>
      </c>
      <c r="C2147" s="82">
        <f>VLOOKUP(A2147,'[2]Pop commune'!$A$4:$H$3833,5,FALSE)</f>
        <v>25.631205673758853</v>
      </c>
      <c r="D2147" s="83">
        <f t="shared" si="67"/>
        <v>7.8865248226950317</v>
      </c>
      <c r="E2147" s="83">
        <f>VLOOKUP(A2147,'[2]Pop commune'!$A$4:$G$3833,6,FALSE)</f>
        <v>7.8865248226950317</v>
      </c>
      <c r="F2147" s="83">
        <f t="shared" si="68"/>
        <v>139</v>
      </c>
      <c r="G2147" s="83">
        <f>VLOOKUP(A2147,'[2]Pop commune'!$A$4:$G$3833,4,FALSE)</f>
        <v>139</v>
      </c>
      <c r="H2147" s="64">
        <v>70</v>
      </c>
      <c r="I2147" s="122">
        <v>700784952</v>
      </c>
      <c r="J2147" s="91" t="s">
        <v>2961</v>
      </c>
      <c r="K2147" s="121"/>
      <c r="L2147" s="92" t="s">
        <v>1946</v>
      </c>
      <c r="M2147" s="65" t="s">
        <v>2939</v>
      </c>
      <c r="N2147" s="65" t="s">
        <v>662</v>
      </c>
      <c r="O2147" s="64">
        <v>250019510</v>
      </c>
      <c r="P2147" s="94" t="s">
        <v>2940</v>
      </c>
      <c r="Q2147" s="90">
        <v>1</v>
      </c>
      <c r="X2147" s="65" t="s">
        <v>733</v>
      </c>
      <c r="Y2147" s="65">
        <f>SUMPRODUCT(('[2]Prog 89'!$C$5:$C$10000=A2147)*'[2]Prog 89'!$E$5:$F$10000)</f>
        <v>0</v>
      </c>
      <c r="Z2147" s="65">
        <f>SUMPRODUCT(('[2]Prog 89'!$C$5:$C$10000=A2147)*'[2]Prog 89'!$G$5:$H$10000)</f>
        <v>0</v>
      </c>
    </row>
    <row r="2148" spans="1:26" ht="12.75" customHeight="1" x14ac:dyDescent="0.25">
      <c r="A2148" s="64">
        <v>70446</v>
      </c>
      <c r="B2148" s="81">
        <f>VLOOKUP(A2148,'[2]Pop commune'!$A$4:$G$3833,7,FALSE)</f>
        <v>214.06677796327233</v>
      </c>
      <c r="C2148" s="82">
        <f>VLOOKUP(A2148,'[2]Pop commune'!$A$4:$H$3833,5,FALSE)</f>
        <v>135.67612687813036</v>
      </c>
      <c r="D2148" s="83">
        <f t="shared" si="67"/>
        <v>78.390651085141982</v>
      </c>
      <c r="E2148" s="83">
        <f>VLOOKUP(A2148,'[2]Pop commune'!$A$4:$G$3833,6,FALSE)</f>
        <v>78.390651085141982</v>
      </c>
      <c r="F2148" s="83">
        <f t="shared" si="68"/>
        <v>602.00000000000057</v>
      </c>
      <c r="G2148" s="83">
        <f>VLOOKUP(A2148,'[2]Pop commune'!$A$4:$G$3833,4,FALSE)</f>
        <v>602.00000000000057</v>
      </c>
      <c r="H2148" s="64">
        <v>70</v>
      </c>
      <c r="I2148" s="122">
        <v>700784952</v>
      </c>
      <c r="J2148" s="91" t="s">
        <v>2962</v>
      </c>
      <c r="K2148" s="121"/>
      <c r="L2148" s="92" t="s">
        <v>1946</v>
      </c>
      <c r="M2148" s="65" t="s">
        <v>2939</v>
      </c>
      <c r="N2148" s="65" t="s">
        <v>662</v>
      </c>
      <c r="O2148" s="64">
        <v>250019510</v>
      </c>
      <c r="P2148" s="94" t="s">
        <v>2940</v>
      </c>
      <c r="Q2148" s="90">
        <v>1</v>
      </c>
      <c r="X2148" s="65" t="s">
        <v>733</v>
      </c>
      <c r="Y2148" s="65">
        <f>SUMPRODUCT(('[2]Prog 89'!$C$5:$C$10000=A2148)*'[2]Prog 89'!$E$5:$F$10000)</f>
        <v>0</v>
      </c>
      <c r="Z2148" s="65">
        <f>SUMPRODUCT(('[2]Prog 89'!$C$5:$C$10000=A2148)*'[2]Prog 89'!$G$5:$H$10000)</f>
        <v>0</v>
      </c>
    </row>
    <row r="2149" spans="1:26" ht="12.75" customHeight="1" x14ac:dyDescent="0.25">
      <c r="A2149" s="64">
        <v>70523</v>
      </c>
      <c r="B2149" s="81">
        <f>VLOOKUP(A2149,'[2]Pop commune'!$A$4:$G$3833,7,FALSE)</f>
        <v>50</v>
      </c>
      <c r="C2149" s="82">
        <f>VLOOKUP(A2149,'[2]Pop commune'!$A$4:$H$3833,5,FALSE)</f>
        <v>30</v>
      </c>
      <c r="D2149" s="83">
        <f t="shared" si="67"/>
        <v>20</v>
      </c>
      <c r="E2149" s="83">
        <f>VLOOKUP(A2149,'[2]Pop commune'!$A$4:$G$3833,6,FALSE)</f>
        <v>20</v>
      </c>
      <c r="F2149" s="83">
        <f t="shared" si="68"/>
        <v>196</v>
      </c>
      <c r="G2149" s="83">
        <f>VLOOKUP(A2149,'[2]Pop commune'!$A$4:$G$3833,4,FALSE)</f>
        <v>196</v>
      </c>
      <c r="H2149" s="64">
        <v>70</v>
      </c>
      <c r="I2149" s="122">
        <v>700784952</v>
      </c>
      <c r="J2149" s="91" t="s">
        <v>2963</v>
      </c>
      <c r="K2149" s="121"/>
      <c r="L2149" s="92" t="s">
        <v>1946</v>
      </c>
      <c r="M2149" s="65" t="s">
        <v>2939</v>
      </c>
      <c r="N2149" s="65" t="s">
        <v>662</v>
      </c>
      <c r="O2149" s="64">
        <v>250019510</v>
      </c>
      <c r="P2149" s="94" t="s">
        <v>2940</v>
      </c>
      <c r="Q2149" s="90">
        <v>1</v>
      </c>
      <c r="X2149" s="65" t="s">
        <v>733</v>
      </c>
      <c r="Y2149" s="65">
        <f>SUMPRODUCT(('[2]Prog 89'!$C$5:$C$10000=A2149)*'[2]Prog 89'!$E$5:$F$10000)</f>
        <v>0</v>
      </c>
      <c r="Z2149" s="65">
        <f>SUMPRODUCT(('[2]Prog 89'!$C$5:$C$10000=A2149)*'[2]Prog 89'!$G$5:$H$10000)</f>
        <v>0</v>
      </c>
    </row>
    <row r="2150" spans="1:26" ht="12.75" customHeight="1" x14ac:dyDescent="0.25">
      <c r="A2150" s="64">
        <v>70014</v>
      </c>
      <c r="B2150" s="81">
        <f>VLOOKUP(A2150,'[2]Pop commune'!$A$4:$G$3833,7,FALSE)</f>
        <v>82</v>
      </c>
      <c r="C2150" s="82">
        <f>VLOOKUP(A2150,'[2]Pop commune'!$A$4:$H$3833,5,FALSE)</f>
        <v>56</v>
      </c>
      <c r="D2150" s="83">
        <f t="shared" si="67"/>
        <v>26</v>
      </c>
      <c r="E2150" s="83">
        <f>VLOOKUP(A2150,'[2]Pop commune'!$A$4:$G$3833,6,FALSE)</f>
        <v>26</v>
      </c>
      <c r="F2150" s="83">
        <f t="shared" si="68"/>
        <v>378</v>
      </c>
      <c r="G2150" s="83">
        <f>VLOOKUP(A2150,'[2]Pop commune'!$A$4:$G$3833,4,FALSE)</f>
        <v>378</v>
      </c>
      <c r="H2150" s="64">
        <v>70</v>
      </c>
      <c r="I2150" s="122">
        <v>700784325</v>
      </c>
      <c r="J2150" s="91" t="s">
        <v>2964</v>
      </c>
      <c r="K2150" s="121"/>
      <c r="L2150" s="92" t="s">
        <v>1010</v>
      </c>
      <c r="M2150" s="65" t="s">
        <v>2942</v>
      </c>
      <c r="N2150" s="65" t="s">
        <v>662</v>
      </c>
      <c r="O2150" s="64">
        <v>250019510</v>
      </c>
      <c r="P2150" s="94" t="s">
        <v>2940</v>
      </c>
      <c r="Q2150" s="90">
        <v>1</v>
      </c>
      <c r="X2150" s="65" t="s">
        <v>733</v>
      </c>
      <c r="Y2150" s="65">
        <f>SUMPRODUCT(('[2]Prog 89'!$C$5:$C$10000=A2150)*'[2]Prog 89'!$E$5:$F$10000)</f>
        <v>0</v>
      </c>
      <c r="Z2150" s="65">
        <f>SUMPRODUCT(('[2]Prog 89'!$C$5:$C$10000=A2150)*'[2]Prog 89'!$G$5:$H$10000)</f>
        <v>0</v>
      </c>
    </row>
    <row r="2151" spans="1:26" ht="12.75" customHeight="1" x14ac:dyDescent="0.25">
      <c r="A2151" s="64">
        <v>70021</v>
      </c>
      <c r="B2151" s="81">
        <f>VLOOKUP(A2151,'[2]Pop commune'!$A$4:$G$3833,7,FALSE)</f>
        <v>26.224880382775115</v>
      </c>
      <c r="C2151" s="82">
        <f>VLOOKUP(A2151,'[2]Pop commune'!$A$4:$H$3833,5,FALSE)</f>
        <v>19.425837320574161</v>
      </c>
      <c r="D2151" s="83">
        <f t="shared" si="67"/>
        <v>6.7990430622009557</v>
      </c>
      <c r="E2151" s="83">
        <f>VLOOKUP(A2151,'[2]Pop commune'!$A$4:$G$3833,6,FALSE)</f>
        <v>6.7990430622009557</v>
      </c>
      <c r="F2151" s="83">
        <f t="shared" si="68"/>
        <v>203</v>
      </c>
      <c r="G2151" s="83">
        <f>VLOOKUP(A2151,'[2]Pop commune'!$A$4:$G$3833,4,FALSE)</f>
        <v>203</v>
      </c>
      <c r="H2151" s="64">
        <v>70</v>
      </c>
      <c r="I2151" s="122">
        <v>700784325</v>
      </c>
      <c r="J2151" s="91" t="s">
        <v>2965</v>
      </c>
      <c r="K2151" s="121"/>
      <c r="L2151" s="92" t="s">
        <v>1010</v>
      </c>
      <c r="M2151" s="65" t="s">
        <v>2942</v>
      </c>
      <c r="N2151" s="65" t="s">
        <v>662</v>
      </c>
      <c r="O2151" s="64">
        <v>250019510</v>
      </c>
      <c r="P2151" s="94" t="s">
        <v>2940</v>
      </c>
      <c r="Q2151" s="90">
        <v>1</v>
      </c>
      <c r="X2151" s="65" t="s">
        <v>733</v>
      </c>
      <c r="Y2151" s="65">
        <f>SUMPRODUCT(('[2]Prog 89'!$C$5:$C$10000=A2151)*'[2]Prog 89'!$E$5:$F$10000)</f>
        <v>0</v>
      </c>
      <c r="Z2151" s="65">
        <f>SUMPRODUCT(('[2]Prog 89'!$C$5:$C$10000=A2151)*'[2]Prog 89'!$G$5:$H$10000)</f>
        <v>0</v>
      </c>
    </row>
    <row r="2152" spans="1:26" ht="12.75" customHeight="1" x14ac:dyDescent="0.25">
      <c r="A2152" s="64">
        <v>70081</v>
      </c>
      <c r="B2152" s="81">
        <f>VLOOKUP(A2152,'[2]Pop commune'!$A$4:$G$3833,7,FALSE)</f>
        <v>69.478260869565034</v>
      </c>
      <c r="C2152" s="82">
        <f>VLOOKUP(A2152,'[2]Pop commune'!$A$4:$H$3833,5,FALSE)</f>
        <v>44.956521739130316</v>
      </c>
      <c r="D2152" s="83">
        <f t="shared" si="67"/>
        <v>24.521739130434717</v>
      </c>
      <c r="E2152" s="83">
        <f>VLOOKUP(A2152,'[2]Pop commune'!$A$4:$G$3833,6,FALSE)</f>
        <v>24.521739130434717</v>
      </c>
      <c r="F2152" s="83">
        <f t="shared" si="68"/>
        <v>328.99999999999915</v>
      </c>
      <c r="G2152" s="83">
        <f>VLOOKUP(A2152,'[2]Pop commune'!$A$4:$G$3833,4,FALSE)</f>
        <v>328.99999999999915</v>
      </c>
      <c r="H2152" s="64">
        <v>70</v>
      </c>
      <c r="I2152" s="122">
        <v>700784325</v>
      </c>
      <c r="J2152" s="91" t="s">
        <v>2966</v>
      </c>
      <c r="K2152" s="121"/>
      <c r="L2152" s="92" t="s">
        <v>874</v>
      </c>
      <c r="M2152" s="65" t="s">
        <v>2942</v>
      </c>
      <c r="N2152" s="65" t="s">
        <v>662</v>
      </c>
      <c r="O2152" s="64">
        <v>250019510</v>
      </c>
      <c r="P2152" s="94" t="s">
        <v>2940</v>
      </c>
      <c r="Q2152" s="90">
        <v>1</v>
      </c>
      <c r="X2152" s="65" t="s">
        <v>733</v>
      </c>
      <c r="Y2152" s="65">
        <f>SUMPRODUCT(('[2]Prog 89'!$C$5:$C$10000=A2152)*'[2]Prog 89'!$E$5:$F$10000)</f>
        <v>0</v>
      </c>
      <c r="Z2152" s="65">
        <f>SUMPRODUCT(('[2]Prog 89'!$C$5:$C$10000=A2152)*'[2]Prog 89'!$G$5:$H$10000)</f>
        <v>0</v>
      </c>
    </row>
    <row r="2153" spans="1:26" ht="12.75" customHeight="1" x14ac:dyDescent="0.25">
      <c r="A2153" s="64">
        <v>70140</v>
      </c>
      <c r="B2153" s="81">
        <f>VLOOKUP(A2153,'[2]Pop commune'!$A$4:$G$3833,7,FALSE)</f>
        <v>13.86666666666671</v>
      </c>
      <c r="C2153" s="82">
        <f>VLOOKUP(A2153,'[2]Pop commune'!$A$4:$H$3833,5,FALSE)</f>
        <v>9.6000000000000298</v>
      </c>
      <c r="D2153" s="83">
        <f t="shared" si="67"/>
        <v>4.2666666666666799</v>
      </c>
      <c r="E2153" s="83">
        <f>VLOOKUP(A2153,'[2]Pop commune'!$A$4:$G$3833,6,FALSE)</f>
        <v>4.2666666666666799</v>
      </c>
      <c r="F2153" s="83">
        <f t="shared" si="68"/>
        <v>48.000000000000149</v>
      </c>
      <c r="G2153" s="83">
        <f>VLOOKUP(A2153,'[2]Pop commune'!$A$4:$G$3833,4,FALSE)</f>
        <v>48.000000000000149</v>
      </c>
      <c r="H2153" s="64">
        <v>70</v>
      </c>
      <c r="I2153" s="122">
        <v>700784325</v>
      </c>
      <c r="J2153" s="91" t="s">
        <v>2967</v>
      </c>
      <c r="K2153" s="121"/>
      <c r="L2153" s="92" t="s">
        <v>874</v>
      </c>
      <c r="M2153" s="65" t="s">
        <v>2942</v>
      </c>
      <c r="N2153" s="65" t="s">
        <v>662</v>
      </c>
      <c r="O2153" s="64">
        <v>250019510</v>
      </c>
      <c r="P2153" s="94" t="s">
        <v>2940</v>
      </c>
      <c r="Q2153" s="90">
        <v>1</v>
      </c>
      <c r="X2153" s="65" t="s">
        <v>733</v>
      </c>
      <c r="Y2153" s="65">
        <f>SUMPRODUCT(('[2]Prog 89'!$C$5:$C$10000=A2153)*'[2]Prog 89'!$E$5:$F$10000)</f>
        <v>0</v>
      </c>
      <c r="Z2153" s="65">
        <f>SUMPRODUCT(('[2]Prog 89'!$C$5:$C$10000=A2153)*'[2]Prog 89'!$G$5:$H$10000)</f>
        <v>0</v>
      </c>
    </row>
    <row r="2154" spans="1:26" ht="12.75" customHeight="1" x14ac:dyDescent="0.25">
      <c r="A2154" s="64">
        <v>70141</v>
      </c>
      <c r="B2154" s="81">
        <f>VLOOKUP(A2154,'[2]Pop commune'!$A$4:$G$3833,7,FALSE)</f>
        <v>37.308333333333209</v>
      </c>
      <c r="C2154" s="82">
        <f>VLOOKUP(A2154,'[2]Pop commune'!$A$4:$H$3833,5,FALSE)</f>
        <v>29.241666666666571</v>
      </c>
      <c r="D2154" s="83">
        <f t="shared" si="67"/>
        <v>8.0666666666666398</v>
      </c>
      <c r="E2154" s="83">
        <f>VLOOKUP(A2154,'[2]Pop commune'!$A$4:$G$3833,6,FALSE)</f>
        <v>8.0666666666666398</v>
      </c>
      <c r="F2154" s="83">
        <f t="shared" si="68"/>
        <v>121</v>
      </c>
      <c r="G2154" s="83">
        <f>VLOOKUP(A2154,'[2]Pop commune'!$A$4:$G$3833,4,FALSE)</f>
        <v>121</v>
      </c>
      <c r="H2154" s="64">
        <v>70</v>
      </c>
      <c r="I2154" s="122">
        <v>700784325</v>
      </c>
      <c r="J2154" s="91" t="s">
        <v>2968</v>
      </c>
      <c r="K2154" s="121"/>
      <c r="L2154" s="92" t="s">
        <v>874</v>
      </c>
      <c r="M2154" s="65" t="s">
        <v>2942</v>
      </c>
      <c r="N2154" s="65" t="s">
        <v>662</v>
      </c>
      <c r="O2154" s="64">
        <v>250019510</v>
      </c>
      <c r="P2154" s="94" t="s">
        <v>2940</v>
      </c>
      <c r="Q2154" s="90">
        <v>1</v>
      </c>
      <c r="X2154" s="65" t="s">
        <v>733</v>
      </c>
      <c r="Y2154" s="65">
        <f>SUMPRODUCT(('[2]Prog 89'!$C$5:$C$10000=A2154)*'[2]Prog 89'!$E$5:$F$10000)</f>
        <v>0</v>
      </c>
      <c r="Z2154" s="65">
        <f>SUMPRODUCT(('[2]Prog 89'!$C$5:$C$10000=A2154)*'[2]Prog 89'!$G$5:$H$10000)</f>
        <v>0</v>
      </c>
    </row>
    <row r="2155" spans="1:26" ht="12.75" customHeight="1" x14ac:dyDescent="0.25">
      <c r="A2155" s="64">
        <v>70178</v>
      </c>
      <c r="B2155" s="81">
        <f>VLOOKUP(A2155,'[2]Pop commune'!$A$4:$G$3833,7,FALSE)</f>
        <v>135.2862595419848</v>
      </c>
      <c r="C2155" s="82">
        <f>VLOOKUP(A2155,'[2]Pop commune'!$A$4:$H$3833,5,FALSE)</f>
        <v>85.6488549618321</v>
      </c>
      <c r="D2155" s="83">
        <f t="shared" si="67"/>
        <v>49.63740458015269</v>
      </c>
      <c r="E2155" s="83">
        <f>VLOOKUP(A2155,'[2]Pop commune'!$A$4:$G$3833,6,FALSE)</f>
        <v>49.63740458015269</v>
      </c>
      <c r="F2155" s="83">
        <f t="shared" si="68"/>
        <v>510</v>
      </c>
      <c r="G2155" s="83">
        <f>VLOOKUP(A2155,'[2]Pop commune'!$A$4:$G$3833,4,FALSE)</f>
        <v>510</v>
      </c>
      <c r="H2155" s="64">
        <v>70</v>
      </c>
      <c r="I2155" s="122">
        <v>700784325</v>
      </c>
      <c r="J2155" s="91" t="s">
        <v>2969</v>
      </c>
      <c r="K2155" s="121"/>
      <c r="L2155" s="92" t="s">
        <v>1010</v>
      </c>
      <c r="M2155" s="65" t="s">
        <v>2942</v>
      </c>
      <c r="N2155" s="65" t="s">
        <v>662</v>
      </c>
      <c r="O2155" s="64">
        <v>250019510</v>
      </c>
      <c r="P2155" s="94" t="s">
        <v>2940</v>
      </c>
      <c r="Q2155" s="90">
        <v>1</v>
      </c>
      <c r="X2155" s="65" t="s">
        <v>733</v>
      </c>
      <c r="Y2155" s="65">
        <f>SUMPRODUCT(('[2]Prog 89'!$C$5:$C$10000=A2155)*'[2]Prog 89'!$E$5:$F$10000)</f>
        <v>0</v>
      </c>
      <c r="Z2155" s="65">
        <f>SUMPRODUCT(('[2]Prog 89'!$C$5:$C$10000=A2155)*'[2]Prog 89'!$G$5:$H$10000)</f>
        <v>0</v>
      </c>
    </row>
    <row r="2156" spans="1:26" ht="12.75" customHeight="1" x14ac:dyDescent="0.25">
      <c r="A2156" s="64">
        <v>70250</v>
      </c>
      <c r="B2156" s="81">
        <f>VLOOKUP(A2156,'[2]Pop commune'!$A$4:$G$3833,7,FALSE)</f>
        <v>91.292830435346247</v>
      </c>
      <c r="C2156" s="82">
        <f>VLOOKUP(A2156,'[2]Pop commune'!$A$4:$H$3833,5,FALSE)</f>
        <v>60.856981401581841</v>
      </c>
      <c r="D2156" s="83">
        <f t="shared" si="67"/>
        <v>30.435849033764399</v>
      </c>
      <c r="E2156" s="83">
        <f>VLOOKUP(A2156,'[2]Pop commune'!$A$4:$G$3833,6,FALSE)</f>
        <v>30.435849033764399</v>
      </c>
      <c r="F2156" s="83">
        <f t="shared" si="68"/>
        <v>420.00000000000176</v>
      </c>
      <c r="G2156" s="83">
        <f>VLOOKUP(A2156,'[2]Pop commune'!$A$4:$G$3833,4,FALSE)</f>
        <v>420.00000000000176</v>
      </c>
      <c r="H2156" s="64">
        <v>70</v>
      </c>
      <c r="I2156" s="122">
        <v>700784325</v>
      </c>
      <c r="J2156" s="91" t="s">
        <v>2970</v>
      </c>
      <c r="K2156" s="121"/>
      <c r="L2156" s="92" t="s">
        <v>874</v>
      </c>
      <c r="M2156" s="65" t="s">
        <v>2942</v>
      </c>
      <c r="N2156" s="65" t="s">
        <v>662</v>
      </c>
      <c r="O2156" s="64">
        <v>250019510</v>
      </c>
      <c r="P2156" s="94" t="s">
        <v>2940</v>
      </c>
      <c r="Q2156" s="90">
        <v>1</v>
      </c>
      <c r="X2156" s="65" t="s">
        <v>733</v>
      </c>
      <c r="Y2156" s="65">
        <f>SUMPRODUCT(('[2]Prog 89'!$C$5:$C$10000=A2156)*'[2]Prog 89'!$E$5:$F$10000)</f>
        <v>0</v>
      </c>
      <c r="Z2156" s="65">
        <f>SUMPRODUCT(('[2]Prog 89'!$C$5:$C$10000=A2156)*'[2]Prog 89'!$G$5:$H$10000)</f>
        <v>0</v>
      </c>
    </row>
    <row r="2157" spans="1:26" ht="12.75" customHeight="1" x14ac:dyDescent="0.25">
      <c r="A2157" s="64">
        <v>70259</v>
      </c>
      <c r="B2157" s="81">
        <f>VLOOKUP(A2157,'[2]Pop commune'!$A$4:$G$3833,7,FALSE)</f>
        <v>92.79564032697553</v>
      </c>
      <c r="C2157" s="82">
        <f>VLOOKUP(A2157,'[2]Pop commune'!$A$4:$H$3833,5,FALSE)</f>
        <v>72.174386920980965</v>
      </c>
      <c r="D2157" s="83">
        <f t="shared" si="67"/>
        <v>20.621253405994558</v>
      </c>
      <c r="E2157" s="83">
        <f>VLOOKUP(A2157,'[2]Pop commune'!$A$4:$G$3833,6,FALSE)</f>
        <v>20.621253405994558</v>
      </c>
      <c r="F2157" s="83">
        <f t="shared" si="68"/>
        <v>344</v>
      </c>
      <c r="G2157" s="83">
        <f>VLOOKUP(A2157,'[2]Pop commune'!$A$4:$G$3833,4,FALSE)</f>
        <v>344</v>
      </c>
      <c r="H2157" s="64">
        <v>70</v>
      </c>
      <c r="I2157" s="122">
        <v>700784325</v>
      </c>
      <c r="J2157" s="91" t="s">
        <v>2971</v>
      </c>
      <c r="K2157" s="121"/>
      <c r="L2157" s="92" t="s">
        <v>874</v>
      </c>
      <c r="M2157" s="65" t="s">
        <v>2942</v>
      </c>
      <c r="N2157" s="65" t="s">
        <v>662</v>
      </c>
      <c r="O2157" s="64">
        <v>250019510</v>
      </c>
      <c r="P2157" s="94" t="s">
        <v>2940</v>
      </c>
      <c r="Q2157" s="90">
        <v>1</v>
      </c>
      <c r="X2157" s="65" t="s">
        <v>733</v>
      </c>
      <c r="Y2157" s="65">
        <f>SUMPRODUCT(('[2]Prog 89'!$C$5:$C$10000=A2157)*'[2]Prog 89'!$E$5:$F$10000)</f>
        <v>0</v>
      </c>
      <c r="Z2157" s="65">
        <f>SUMPRODUCT(('[2]Prog 89'!$C$5:$C$10000=A2157)*'[2]Prog 89'!$G$5:$H$10000)</f>
        <v>0</v>
      </c>
    </row>
    <row r="2158" spans="1:26" ht="12.75" customHeight="1" x14ac:dyDescent="0.25">
      <c r="A2158" s="64">
        <v>70260</v>
      </c>
      <c r="B2158" s="81">
        <f>VLOOKUP(A2158,'[2]Pop commune'!$A$4:$G$3833,7,FALSE)</f>
        <v>140</v>
      </c>
      <c r="C2158" s="82">
        <f>VLOOKUP(A2158,'[2]Pop commune'!$A$4:$H$3833,5,FALSE)</f>
        <v>100</v>
      </c>
      <c r="D2158" s="83">
        <f t="shared" si="67"/>
        <v>40</v>
      </c>
      <c r="E2158" s="83">
        <f>VLOOKUP(A2158,'[2]Pop commune'!$A$4:$G$3833,6,FALSE)</f>
        <v>40</v>
      </c>
      <c r="F2158" s="83">
        <f t="shared" si="68"/>
        <v>688</v>
      </c>
      <c r="G2158" s="83">
        <f>VLOOKUP(A2158,'[2]Pop commune'!$A$4:$G$3833,4,FALSE)</f>
        <v>688</v>
      </c>
      <c r="H2158" s="64">
        <v>70</v>
      </c>
      <c r="I2158" s="122">
        <v>700784325</v>
      </c>
      <c r="J2158" s="91" t="s">
        <v>2972</v>
      </c>
      <c r="K2158" s="121"/>
      <c r="L2158" s="92" t="s">
        <v>1010</v>
      </c>
      <c r="M2158" s="65" t="s">
        <v>2942</v>
      </c>
      <c r="N2158" s="65" t="s">
        <v>662</v>
      </c>
      <c r="O2158" s="64">
        <v>250019510</v>
      </c>
      <c r="P2158" s="94" t="s">
        <v>2940</v>
      </c>
      <c r="Q2158" s="90">
        <v>1</v>
      </c>
      <c r="X2158" s="65" t="s">
        <v>733</v>
      </c>
      <c r="Y2158" s="65">
        <f>SUMPRODUCT(('[2]Prog 89'!$C$5:$C$10000=A2158)*'[2]Prog 89'!$E$5:$F$10000)</f>
        <v>0</v>
      </c>
      <c r="Z2158" s="65">
        <f>SUMPRODUCT(('[2]Prog 89'!$C$5:$C$10000=A2158)*'[2]Prog 89'!$G$5:$H$10000)</f>
        <v>0</v>
      </c>
    </row>
    <row r="2159" spans="1:26" ht="12.75" customHeight="1" x14ac:dyDescent="0.25">
      <c r="A2159" s="64">
        <v>70294</v>
      </c>
      <c r="B2159" s="81">
        <f>VLOOKUP(A2159,'[2]Pop commune'!$A$4:$G$3833,7,FALSE)</f>
        <v>58</v>
      </c>
      <c r="C2159" s="82">
        <f>VLOOKUP(A2159,'[2]Pop commune'!$A$4:$H$3833,5,FALSE)</f>
        <v>39</v>
      </c>
      <c r="D2159" s="83">
        <f t="shared" si="67"/>
        <v>19</v>
      </c>
      <c r="E2159" s="83">
        <f>VLOOKUP(A2159,'[2]Pop commune'!$A$4:$G$3833,6,FALSE)</f>
        <v>19</v>
      </c>
      <c r="F2159" s="83">
        <f t="shared" si="68"/>
        <v>367</v>
      </c>
      <c r="G2159" s="83">
        <f>VLOOKUP(A2159,'[2]Pop commune'!$A$4:$G$3833,4,FALSE)</f>
        <v>367</v>
      </c>
      <c r="H2159" s="64">
        <v>70</v>
      </c>
      <c r="I2159" s="122">
        <v>700784325</v>
      </c>
      <c r="J2159" s="91" t="s">
        <v>2973</v>
      </c>
      <c r="K2159" s="121"/>
      <c r="L2159" s="92" t="s">
        <v>1105</v>
      </c>
      <c r="M2159" s="65" t="s">
        <v>2942</v>
      </c>
      <c r="N2159" s="65" t="s">
        <v>662</v>
      </c>
      <c r="O2159" s="64">
        <v>250019510</v>
      </c>
      <c r="P2159" s="94" t="s">
        <v>2940</v>
      </c>
      <c r="Q2159" s="90">
        <v>1</v>
      </c>
      <c r="X2159" s="65" t="s">
        <v>733</v>
      </c>
      <c r="Y2159" s="65">
        <f>SUMPRODUCT(('[2]Prog 89'!$C$5:$C$10000=A2159)*'[2]Prog 89'!$E$5:$F$10000)</f>
        <v>0</v>
      </c>
      <c r="Z2159" s="65">
        <f>SUMPRODUCT(('[2]Prog 89'!$C$5:$C$10000=A2159)*'[2]Prog 89'!$G$5:$H$10000)</f>
        <v>0</v>
      </c>
    </row>
    <row r="2160" spans="1:26" ht="12.75" customHeight="1" x14ac:dyDescent="0.25">
      <c r="A2160" s="64">
        <v>70304</v>
      </c>
      <c r="B2160" s="81">
        <f>VLOOKUP(A2160,'[2]Pop commune'!$A$4:$G$3833,7,FALSE)</f>
        <v>43.316176470588211</v>
      </c>
      <c r="C2160" s="82">
        <f>VLOOKUP(A2160,'[2]Pop commune'!$A$4:$H$3833,5,FALSE)</f>
        <v>31.227941176470569</v>
      </c>
      <c r="D2160" s="83">
        <f t="shared" si="67"/>
        <v>12.08823529411764</v>
      </c>
      <c r="E2160" s="83">
        <f>VLOOKUP(A2160,'[2]Pop commune'!$A$4:$G$3833,6,FALSE)</f>
        <v>12.08823529411764</v>
      </c>
      <c r="F2160" s="83">
        <f t="shared" si="68"/>
        <v>137</v>
      </c>
      <c r="G2160" s="83">
        <f>VLOOKUP(A2160,'[2]Pop commune'!$A$4:$G$3833,4,FALSE)</f>
        <v>137</v>
      </c>
      <c r="H2160" s="64">
        <v>70</v>
      </c>
      <c r="I2160" s="122">
        <v>700784325</v>
      </c>
      <c r="J2160" s="91" t="s">
        <v>2974</v>
      </c>
      <c r="K2160" s="121"/>
      <c r="L2160" s="92" t="s">
        <v>874</v>
      </c>
      <c r="M2160" s="65" t="s">
        <v>2942</v>
      </c>
      <c r="N2160" s="65" t="s">
        <v>662</v>
      </c>
      <c r="O2160" s="64">
        <v>250019510</v>
      </c>
      <c r="P2160" s="94" t="s">
        <v>2940</v>
      </c>
      <c r="Q2160" s="90">
        <v>1</v>
      </c>
      <c r="X2160" s="65" t="s">
        <v>733</v>
      </c>
      <c r="Y2160" s="65">
        <f>SUMPRODUCT(('[2]Prog 89'!$C$5:$C$10000=A2160)*'[2]Prog 89'!$E$5:$F$10000)</f>
        <v>0</v>
      </c>
      <c r="Z2160" s="65">
        <f>SUMPRODUCT(('[2]Prog 89'!$C$5:$C$10000=A2160)*'[2]Prog 89'!$G$5:$H$10000)</f>
        <v>0</v>
      </c>
    </row>
    <row r="2161" spans="1:26" ht="12.75" customHeight="1" x14ac:dyDescent="0.25">
      <c r="A2161" s="64">
        <v>70310</v>
      </c>
      <c r="B2161" s="81">
        <f>VLOOKUP(A2161,'[2]Pop commune'!$A$4:$G$3833,7,FALSE)</f>
        <v>2300.0052859340394</v>
      </c>
      <c r="C2161" s="82">
        <f>VLOOKUP(A2161,'[2]Pop commune'!$A$4:$H$3833,5,FALSE)</f>
        <v>1388.1346385383824</v>
      </c>
      <c r="D2161" s="83">
        <f t="shared" si="67"/>
        <v>911.8706473956571</v>
      </c>
      <c r="E2161" s="83">
        <f>VLOOKUP(A2161,'[2]Pop commune'!$A$4:$G$3833,6,FALSE)</f>
        <v>911.8706473956571</v>
      </c>
      <c r="F2161" s="83">
        <f t="shared" si="68"/>
        <v>8394.0000000000164</v>
      </c>
      <c r="G2161" s="83">
        <f>VLOOKUP(A2161,'[2]Pop commune'!$A$4:$G$3833,4,FALSE)</f>
        <v>8394.0000000000164</v>
      </c>
      <c r="H2161" s="64">
        <v>70</v>
      </c>
      <c r="I2161" s="122">
        <v>700784325</v>
      </c>
      <c r="J2161" s="91" t="s">
        <v>2975</v>
      </c>
      <c r="K2161" s="121"/>
      <c r="L2161" s="92" t="s">
        <v>2975</v>
      </c>
      <c r="M2161" s="65" t="s">
        <v>2942</v>
      </c>
      <c r="N2161" s="65" t="s">
        <v>662</v>
      </c>
      <c r="O2161" s="64">
        <v>250019510</v>
      </c>
      <c r="P2161" s="94" t="s">
        <v>2940</v>
      </c>
      <c r="Q2161" s="90">
        <v>1</v>
      </c>
      <c r="X2161" s="65" t="s">
        <v>733</v>
      </c>
      <c r="Y2161" s="65">
        <f>SUMPRODUCT(('[2]Prog 89'!$C$5:$C$10000=A2161)*'[2]Prog 89'!$E$5:$F$10000)</f>
        <v>0</v>
      </c>
      <c r="Z2161" s="65">
        <f>SUMPRODUCT(('[2]Prog 89'!$C$5:$C$10000=A2161)*'[2]Prog 89'!$G$5:$H$10000)</f>
        <v>0</v>
      </c>
    </row>
    <row r="2162" spans="1:26" ht="12.75" customHeight="1" x14ac:dyDescent="0.25">
      <c r="A2162" s="64">
        <v>70313</v>
      </c>
      <c r="B2162" s="81">
        <f>VLOOKUP(A2162,'[2]Pop commune'!$A$4:$G$3833,7,FALSE)</f>
        <v>80.322580645161295</v>
      </c>
      <c r="C2162" s="82">
        <f>VLOOKUP(A2162,'[2]Pop commune'!$A$4:$H$3833,5,FALSE)</f>
        <v>46.451612903225808</v>
      </c>
      <c r="D2162" s="83">
        <f t="shared" si="67"/>
        <v>33.870967741935488</v>
      </c>
      <c r="E2162" s="83">
        <f>VLOOKUP(A2162,'[2]Pop commune'!$A$4:$G$3833,6,FALSE)</f>
        <v>33.870967741935488</v>
      </c>
      <c r="F2162" s="83">
        <f t="shared" si="68"/>
        <v>390</v>
      </c>
      <c r="G2162" s="83">
        <f>VLOOKUP(A2162,'[2]Pop commune'!$A$4:$G$3833,4,FALSE)</f>
        <v>390</v>
      </c>
      <c r="H2162" s="64">
        <v>70</v>
      </c>
      <c r="I2162" s="122">
        <v>700784325</v>
      </c>
      <c r="J2162" s="91" t="s">
        <v>2976</v>
      </c>
      <c r="K2162" s="121"/>
      <c r="L2162" s="92" t="s">
        <v>1010</v>
      </c>
      <c r="M2162" s="65" t="s">
        <v>2942</v>
      </c>
      <c r="N2162" s="65" t="s">
        <v>662</v>
      </c>
      <c r="O2162" s="64">
        <v>250019510</v>
      </c>
      <c r="P2162" s="94" t="s">
        <v>2940</v>
      </c>
      <c r="Q2162" s="90">
        <v>1</v>
      </c>
      <c r="X2162" s="65" t="s">
        <v>733</v>
      </c>
      <c r="Y2162" s="65">
        <f>SUMPRODUCT(('[2]Prog 89'!$C$5:$C$10000=A2162)*'[2]Prog 89'!$E$5:$F$10000)</f>
        <v>0</v>
      </c>
      <c r="Z2162" s="65">
        <f>SUMPRODUCT(('[2]Prog 89'!$C$5:$C$10000=A2162)*'[2]Prog 89'!$G$5:$H$10000)</f>
        <v>0</v>
      </c>
    </row>
    <row r="2163" spans="1:26" ht="12.75" customHeight="1" x14ac:dyDescent="0.25">
      <c r="A2163" s="64">
        <v>70318</v>
      </c>
      <c r="B2163" s="81">
        <f>VLOOKUP(A2163,'[2]Pop commune'!$A$4:$G$3833,7,FALSE)</f>
        <v>86</v>
      </c>
      <c r="C2163" s="82">
        <f>VLOOKUP(A2163,'[2]Pop commune'!$A$4:$H$3833,5,FALSE)</f>
        <v>51</v>
      </c>
      <c r="D2163" s="83">
        <f t="shared" si="67"/>
        <v>35</v>
      </c>
      <c r="E2163" s="83">
        <f>VLOOKUP(A2163,'[2]Pop commune'!$A$4:$G$3833,6,FALSE)</f>
        <v>35</v>
      </c>
      <c r="F2163" s="83">
        <f t="shared" si="68"/>
        <v>459</v>
      </c>
      <c r="G2163" s="83">
        <f>VLOOKUP(A2163,'[2]Pop commune'!$A$4:$G$3833,4,FALSE)</f>
        <v>459</v>
      </c>
      <c r="H2163" s="64">
        <v>70</v>
      </c>
      <c r="I2163" s="122">
        <v>700784325</v>
      </c>
      <c r="J2163" s="91" t="s">
        <v>2977</v>
      </c>
      <c r="K2163" s="121"/>
      <c r="L2163" s="92" t="s">
        <v>1010</v>
      </c>
      <c r="M2163" s="65" t="s">
        <v>2942</v>
      </c>
      <c r="N2163" s="65" t="s">
        <v>662</v>
      </c>
      <c r="O2163" s="64">
        <v>250019510</v>
      </c>
      <c r="P2163" s="94" t="s">
        <v>2940</v>
      </c>
      <c r="Q2163" s="90">
        <v>1</v>
      </c>
      <c r="X2163" s="65" t="s">
        <v>733</v>
      </c>
      <c r="Y2163" s="65">
        <f>SUMPRODUCT(('[2]Prog 89'!$C$5:$C$10000=A2163)*'[2]Prog 89'!$E$5:$F$10000)</f>
        <v>0</v>
      </c>
      <c r="Z2163" s="65">
        <f>SUMPRODUCT(('[2]Prog 89'!$C$5:$C$10000=A2163)*'[2]Prog 89'!$G$5:$H$10000)</f>
        <v>0</v>
      </c>
    </row>
    <row r="2164" spans="1:26" ht="12.75" customHeight="1" x14ac:dyDescent="0.25">
      <c r="A2164" s="64">
        <v>70319</v>
      </c>
      <c r="B2164" s="81">
        <f>VLOOKUP(A2164,'[2]Pop commune'!$A$4:$G$3833,7,FALSE)</f>
        <v>23.32710280373832</v>
      </c>
      <c r="C2164" s="82">
        <f>VLOOKUP(A2164,'[2]Pop commune'!$A$4:$H$3833,5,FALSE)</f>
        <v>19.4392523364486</v>
      </c>
      <c r="D2164" s="83">
        <f t="shared" si="67"/>
        <v>3.8878504672897201</v>
      </c>
      <c r="E2164" s="83">
        <f>VLOOKUP(A2164,'[2]Pop commune'!$A$4:$G$3833,6,FALSE)</f>
        <v>3.8878504672897201</v>
      </c>
      <c r="F2164" s="83">
        <f t="shared" si="68"/>
        <v>104</v>
      </c>
      <c r="G2164" s="83">
        <f>VLOOKUP(A2164,'[2]Pop commune'!$A$4:$G$3833,4,FALSE)</f>
        <v>104</v>
      </c>
      <c r="H2164" s="64">
        <v>70</v>
      </c>
      <c r="I2164" s="122">
        <v>700784325</v>
      </c>
      <c r="J2164" s="91" t="s">
        <v>2978</v>
      </c>
      <c r="K2164" s="121"/>
      <c r="L2164" s="92" t="s">
        <v>1010</v>
      </c>
      <c r="M2164" s="65" t="s">
        <v>2942</v>
      </c>
      <c r="N2164" s="65" t="s">
        <v>662</v>
      </c>
      <c r="O2164" s="64">
        <v>250019510</v>
      </c>
      <c r="P2164" s="94" t="s">
        <v>2940</v>
      </c>
      <c r="Q2164" s="90">
        <v>1</v>
      </c>
      <c r="X2164" s="65" t="s">
        <v>733</v>
      </c>
      <c r="Y2164" s="65">
        <f>SUMPRODUCT(('[2]Prog 89'!$C$5:$C$10000=A2164)*'[2]Prog 89'!$E$5:$F$10000)</f>
        <v>0</v>
      </c>
      <c r="Z2164" s="65">
        <f>SUMPRODUCT(('[2]Prog 89'!$C$5:$C$10000=A2164)*'[2]Prog 89'!$G$5:$H$10000)</f>
        <v>0</v>
      </c>
    </row>
    <row r="2165" spans="1:26" ht="12.75" customHeight="1" x14ac:dyDescent="0.25">
      <c r="A2165" s="64">
        <v>70321</v>
      </c>
      <c r="B2165" s="81">
        <f>VLOOKUP(A2165,'[2]Pop commune'!$A$4:$G$3833,7,FALSE)</f>
        <v>320.92538659932166</v>
      </c>
      <c r="C2165" s="82">
        <f>VLOOKUP(A2165,'[2]Pop commune'!$A$4:$H$3833,5,FALSE)</f>
        <v>237.42442394181791</v>
      </c>
      <c r="D2165" s="83">
        <f t="shared" si="67"/>
        <v>83.500962657503763</v>
      </c>
      <c r="E2165" s="83">
        <f>VLOOKUP(A2165,'[2]Pop commune'!$A$4:$G$3833,6,FALSE)</f>
        <v>83.500962657503763</v>
      </c>
      <c r="F2165" s="83">
        <f t="shared" si="68"/>
        <v>1345</v>
      </c>
      <c r="G2165" s="83">
        <f>VLOOKUP(A2165,'[2]Pop commune'!$A$4:$G$3833,4,FALSE)</f>
        <v>1345</v>
      </c>
      <c r="H2165" s="64">
        <v>70</v>
      </c>
      <c r="I2165" s="122">
        <v>700784325</v>
      </c>
      <c r="J2165" s="91" t="s">
        <v>2979</v>
      </c>
      <c r="K2165" s="121"/>
      <c r="L2165" s="92" t="s">
        <v>1010</v>
      </c>
      <c r="M2165" s="65" t="s">
        <v>2942</v>
      </c>
      <c r="N2165" s="65" t="s">
        <v>662</v>
      </c>
      <c r="O2165" s="64">
        <v>250019510</v>
      </c>
      <c r="P2165" s="94" t="s">
        <v>2940</v>
      </c>
      <c r="Q2165" s="90">
        <v>1</v>
      </c>
      <c r="X2165" s="65" t="s">
        <v>733</v>
      </c>
      <c r="Y2165" s="65">
        <f>SUMPRODUCT(('[2]Prog 89'!$C$5:$C$10000=A2165)*'[2]Prog 89'!$E$5:$F$10000)</f>
        <v>0</v>
      </c>
      <c r="Z2165" s="65">
        <f>SUMPRODUCT(('[2]Prog 89'!$C$5:$C$10000=A2165)*'[2]Prog 89'!$G$5:$H$10000)</f>
        <v>0</v>
      </c>
    </row>
    <row r="2166" spans="1:26" ht="12.75" customHeight="1" x14ac:dyDescent="0.25">
      <c r="A2166" s="64">
        <v>70328</v>
      </c>
      <c r="B2166" s="81">
        <f>VLOOKUP(A2166,'[2]Pop commune'!$A$4:$G$3833,7,FALSE)</f>
        <v>99.463806970509381</v>
      </c>
      <c r="C2166" s="82">
        <f>VLOOKUP(A2166,'[2]Pop commune'!$A$4:$H$3833,5,FALSE)</f>
        <v>51.721179624664877</v>
      </c>
      <c r="D2166" s="83">
        <f t="shared" si="67"/>
        <v>47.742627345844504</v>
      </c>
      <c r="E2166" s="83">
        <f>VLOOKUP(A2166,'[2]Pop commune'!$A$4:$G$3833,6,FALSE)</f>
        <v>47.742627345844504</v>
      </c>
      <c r="F2166" s="83">
        <f t="shared" si="68"/>
        <v>371</v>
      </c>
      <c r="G2166" s="83">
        <f>VLOOKUP(A2166,'[2]Pop commune'!$A$4:$G$3833,4,FALSE)</f>
        <v>371</v>
      </c>
      <c r="H2166" s="64">
        <v>70</v>
      </c>
      <c r="I2166" s="122">
        <v>700784325</v>
      </c>
      <c r="J2166" s="91" t="s">
        <v>2980</v>
      </c>
      <c r="K2166" s="121"/>
      <c r="L2166" s="92" t="s">
        <v>874</v>
      </c>
      <c r="M2166" s="65" t="s">
        <v>2942</v>
      </c>
      <c r="N2166" s="65" t="s">
        <v>662</v>
      </c>
      <c r="O2166" s="64">
        <v>250019510</v>
      </c>
      <c r="P2166" s="94" t="s">
        <v>2940</v>
      </c>
      <c r="Q2166" s="90">
        <v>1</v>
      </c>
      <c r="X2166" s="65" t="s">
        <v>733</v>
      </c>
      <c r="Y2166" s="65">
        <f>SUMPRODUCT(('[2]Prog 89'!$C$5:$C$10000=A2166)*'[2]Prog 89'!$E$5:$F$10000)</f>
        <v>0</v>
      </c>
      <c r="Z2166" s="65">
        <f>SUMPRODUCT(('[2]Prog 89'!$C$5:$C$10000=A2166)*'[2]Prog 89'!$G$5:$H$10000)</f>
        <v>0</v>
      </c>
    </row>
    <row r="2167" spans="1:26" ht="12.75" customHeight="1" x14ac:dyDescent="0.25">
      <c r="A2167" s="64">
        <v>70348</v>
      </c>
      <c r="B2167" s="81">
        <f>VLOOKUP(A2167,'[2]Pop commune'!$A$4:$G$3833,7,FALSE)</f>
        <v>169.72972972972974</v>
      </c>
      <c r="C2167" s="82">
        <f>VLOOKUP(A2167,'[2]Pop commune'!$A$4:$H$3833,5,FALSE)</f>
        <v>114.81717011128777</v>
      </c>
      <c r="D2167" s="83">
        <f t="shared" si="67"/>
        <v>54.912559618441961</v>
      </c>
      <c r="E2167" s="83">
        <f>VLOOKUP(A2167,'[2]Pop commune'!$A$4:$G$3833,6,FALSE)</f>
        <v>54.912559618441961</v>
      </c>
      <c r="F2167" s="83">
        <f t="shared" si="68"/>
        <v>628</v>
      </c>
      <c r="G2167" s="83">
        <f>VLOOKUP(A2167,'[2]Pop commune'!$A$4:$G$3833,4,FALSE)</f>
        <v>628</v>
      </c>
      <c r="H2167" s="64">
        <v>70</v>
      </c>
      <c r="I2167" s="122">
        <v>700784325</v>
      </c>
      <c r="J2167" s="91" t="s">
        <v>2981</v>
      </c>
      <c r="K2167" s="121"/>
      <c r="L2167" s="92" t="s">
        <v>1010</v>
      </c>
      <c r="M2167" s="65" t="s">
        <v>2942</v>
      </c>
      <c r="N2167" s="65" t="s">
        <v>662</v>
      </c>
      <c r="O2167" s="64">
        <v>250019510</v>
      </c>
      <c r="P2167" s="94" t="s">
        <v>2940</v>
      </c>
      <c r="Q2167" s="90">
        <v>1</v>
      </c>
      <c r="X2167" s="65" t="s">
        <v>733</v>
      </c>
      <c r="Y2167" s="65">
        <f>SUMPRODUCT(('[2]Prog 89'!$C$5:$C$10000=A2167)*'[2]Prog 89'!$E$5:$F$10000)</f>
        <v>0</v>
      </c>
      <c r="Z2167" s="65">
        <f>SUMPRODUCT(('[2]Prog 89'!$C$5:$C$10000=A2167)*'[2]Prog 89'!$G$5:$H$10000)</f>
        <v>0</v>
      </c>
    </row>
    <row r="2168" spans="1:26" ht="12.75" customHeight="1" x14ac:dyDescent="0.25">
      <c r="A2168" s="64">
        <v>70385</v>
      </c>
      <c r="B2168" s="81">
        <f>VLOOKUP(A2168,'[2]Pop commune'!$A$4:$G$3833,7,FALSE)</f>
        <v>94.717261904761926</v>
      </c>
      <c r="C2168" s="82">
        <f>VLOOKUP(A2168,'[2]Pop commune'!$A$4:$H$3833,5,FALSE)</f>
        <v>62.8125</v>
      </c>
      <c r="D2168" s="83">
        <f t="shared" si="67"/>
        <v>31.904761904761919</v>
      </c>
      <c r="E2168" s="83">
        <f>VLOOKUP(A2168,'[2]Pop commune'!$A$4:$G$3833,6,FALSE)</f>
        <v>31.904761904761919</v>
      </c>
      <c r="F2168" s="83">
        <f t="shared" si="68"/>
        <v>335</v>
      </c>
      <c r="G2168" s="83">
        <f>VLOOKUP(A2168,'[2]Pop commune'!$A$4:$G$3833,4,FALSE)</f>
        <v>335</v>
      </c>
      <c r="H2168" s="64">
        <v>70</v>
      </c>
      <c r="I2168" s="122">
        <v>700784325</v>
      </c>
      <c r="J2168" s="91" t="s">
        <v>2982</v>
      </c>
      <c r="K2168" s="121"/>
      <c r="L2168" s="92" t="s">
        <v>874</v>
      </c>
      <c r="M2168" s="65" t="s">
        <v>2942</v>
      </c>
      <c r="N2168" s="65" t="s">
        <v>662</v>
      </c>
      <c r="O2168" s="64">
        <v>250019510</v>
      </c>
      <c r="P2168" s="94" t="s">
        <v>2940</v>
      </c>
      <c r="Q2168" s="90">
        <v>1</v>
      </c>
      <c r="X2168" s="65" t="s">
        <v>733</v>
      </c>
      <c r="Y2168" s="65">
        <f>SUMPRODUCT(('[2]Prog 89'!$C$5:$C$10000=A2168)*'[2]Prog 89'!$E$5:$F$10000)</f>
        <v>0</v>
      </c>
      <c r="Z2168" s="65">
        <f>SUMPRODUCT(('[2]Prog 89'!$C$5:$C$10000=A2168)*'[2]Prog 89'!$G$5:$H$10000)</f>
        <v>0</v>
      </c>
    </row>
    <row r="2169" spans="1:26" ht="12.75" customHeight="1" x14ac:dyDescent="0.25">
      <c r="A2169" s="64">
        <v>70403</v>
      </c>
      <c r="B2169" s="81">
        <f>VLOOKUP(A2169,'[2]Pop commune'!$A$4:$G$3833,7,FALSE)</f>
        <v>39.72125839208865</v>
      </c>
      <c r="C2169" s="82">
        <f>VLOOKUP(A2169,'[2]Pop commune'!$A$4:$H$3833,5,FALSE)</f>
        <v>29.072844103334319</v>
      </c>
      <c r="D2169" s="83">
        <f t="shared" si="67"/>
        <v>10.64841428875433</v>
      </c>
      <c r="E2169" s="83">
        <f>VLOOKUP(A2169,'[2]Pop commune'!$A$4:$G$3833,6,FALSE)</f>
        <v>10.64841428875433</v>
      </c>
      <c r="F2169" s="83">
        <f t="shared" si="68"/>
        <v>213</v>
      </c>
      <c r="G2169" s="83">
        <f>VLOOKUP(A2169,'[2]Pop commune'!$A$4:$G$3833,4,FALSE)</f>
        <v>213</v>
      </c>
      <c r="H2169" s="64">
        <v>70</v>
      </c>
      <c r="I2169" s="122">
        <v>700784325</v>
      </c>
      <c r="J2169" s="91" t="s">
        <v>2983</v>
      </c>
      <c r="K2169" s="121"/>
      <c r="L2169" s="92" t="s">
        <v>1010</v>
      </c>
      <c r="M2169" s="65" t="s">
        <v>2942</v>
      </c>
      <c r="N2169" s="65" t="s">
        <v>662</v>
      </c>
      <c r="O2169" s="64">
        <v>250019510</v>
      </c>
      <c r="P2169" s="94" t="s">
        <v>2940</v>
      </c>
      <c r="Q2169" s="90">
        <v>1</v>
      </c>
      <c r="X2169" s="65" t="s">
        <v>733</v>
      </c>
      <c r="Y2169" s="65">
        <f>SUMPRODUCT(('[2]Prog 89'!$C$5:$C$10000=A2169)*'[2]Prog 89'!$E$5:$F$10000)</f>
        <v>0</v>
      </c>
      <c r="Z2169" s="65">
        <f>SUMPRODUCT(('[2]Prog 89'!$C$5:$C$10000=A2169)*'[2]Prog 89'!$G$5:$H$10000)</f>
        <v>0</v>
      </c>
    </row>
    <row r="2170" spans="1:26" ht="12.75" customHeight="1" x14ac:dyDescent="0.25">
      <c r="A2170" s="64">
        <v>70432</v>
      </c>
      <c r="B2170" s="81">
        <f>VLOOKUP(A2170,'[2]Pop commune'!$A$4:$G$3833,7,FALSE)</f>
        <v>72</v>
      </c>
      <c r="C2170" s="82">
        <f>VLOOKUP(A2170,'[2]Pop commune'!$A$4:$H$3833,5,FALSE)</f>
        <v>50</v>
      </c>
      <c r="D2170" s="83">
        <f t="shared" si="67"/>
        <v>22</v>
      </c>
      <c r="E2170" s="83">
        <f>VLOOKUP(A2170,'[2]Pop commune'!$A$4:$G$3833,6,FALSE)</f>
        <v>22</v>
      </c>
      <c r="F2170" s="83">
        <f t="shared" si="68"/>
        <v>372</v>
      </c>
      <c r="G2170" s="83">
        <f>VLOOKUP(A2170,'[2]Pop commune'!$A$4:$G$3833,4,FALSE)</f>
        <v>372</v>
      </c>
      <c r="H2170" s="64">
        <v>70</v>
      </c>
      <c r="I2170" s="122">
        <v>700784325</v>
      </c>
      <c r="J2170" s="91" t="s">
        <v>2984</v>
      </c>
      <c r="K2170" s="121"/>
      <c r="L2170" s="92" t="s">
        <v>874</v>
      </c>
      <c r="M2170" s="65" t="s">
        <v>2942</v>
      </c>
      <c r="N2170" s="65" t="s">
        <v>662</v>
      </c>
      <c r="O2170" s="64">
        <v>250019510</v>
      </c>
      <c r="P2170" s="94" t="s">
        <v>2940</v>
      </c>
      <c r="Q2170" s="90">
        <v>1</v>
      </c>
      <c r="X2170" s="65" t="s">
        <v>733</v>
      </c>
      <c r="Y2170" s="65">
        <f>SUMPRODUCT(('[2]Prog 89'!$C$5:$C$10000=A2170)*'[2]Prog 89'!$E$5:$F$10000)</f>
        <v>0</v>
      </c>
      <c r="Z2170" s="65">
        <f>SUMPRODUCT(('[2]Prog 89'!$C$5:$C$10000=A2170)*'[2]Prog 89'!$G$5:$H$10000)</f>
        <v>0</v>
      </c>
    </row>
    <row r="2171" spans="1:26" ht="12.75" customHeight="1" x14ac:dyDescent="0.25">
      <c r="A2171" s="64">
        <v>70455</v>
      </c>
      <c r="B2171" s="81">
        <f>VLOOKUP(A2171,'[2]Pop commune'!$A$4:$G$3833,7,FALSE)</f>
        <v>349.39174950252993</v>
      </c>
      <c r="C2171" s="82">
        <f>VLOOKUP(A2171,'[2]Pop commune'!$A$4:$H$3833,5,FALSE)</f>
        <v>228.11843235602396</v>
      </c>
      <c r="D2171" s="83">
        <f t="shared" si="67"/>
        <v>121.27331714650599</v>
      </c>
      <c r="E2171" s="83">
        <f>VLOOKUP(A2171,'[2]Pop commune'!$A$4:$G$3833,6,FALSE)</f>
        <v>121.27331714650599</v>
      </c>
      <c r="F2171" s="83">
        <f t="shared" si="68"/>
        <v>1465</v>
      </c>
      <c r="G2171" s="83">
        <f>VLOOKUP(A2171,'[2]Pop commune'!$A$4:$G$3833,4,FALSE)</f>
        <v>1465</v>
      </c>
      <c r="H2171" s="64">
        <v>70</v>
      </c>
      <c r="I2171" s="122">
        <v>700784325</v>
      </c>
      <c r="J2171" s="91" t="s">
        <v>2985</v>
      </c>
      <c r="K2171" s="121"/>
      <c r="L2171" s="92" t="s">
        <v>1010</v>
      </c>
      <c r="M2171" s="65" t="s">
        <v>2942</v>
      </c>
      <c r="N2171" s="65" t="s">
        <v>662</v>
      </c>
      <c r="O2171" s="64">
        <v>250019510</v>
      </c>
      <c r="P2171" s="94" t="s">
        <v>2940</v>
      </c>
      <c r="Q2171" s="90">
        <v>1</v>
      </c>
      <c r="X2171" s="65" t="s">
        <v>733</v>
      </c>
      <c r="Y2171" s="65">
        <f>SUMPRODUCT(('[2]Prog 89'!$C$5:$C$10000=A2171)*'[2]Prog 89'!$E$5:$F$10000)</f>
        <v>0</v>
      </c>
      <c r="Z2171" s="65">
        <f>SUMPRODUCT(('[2]Prog 89'!$C$5:$C$10000=A2171)*'[2]Prog 89'!$G$5:$H$10000)</f>
        <v>0</v>
      </c>
    </row>
    <row r="2172" spans="1:26" ht="12.75" customHeight="1" x14ac:dyDescent="0.25">
      <c r="A2172" s="64">
        <v>70464</v>
      </c>
      <c r="B2172" s="81">
        <f>VLOOKUP(A2172,'[2]Pop commune'!$A$4:$G$3833,7,FALSE)</f>
        <v>358</v>
      </c>
      <c r="C2172" s="82">
        <f>VLOOKUP(A2172,'[2]Pop commune'!$A$4:$H$3833,5,FALSE)</f>
        <v>237</v>
      </c>
      <c r="D2172" s="83">
        <f t="shared" si="67"/>
        <v>121</v>
      </c>
      <c r="E2172" s="83">
        <f>VLOOKUP(A2172,'[2]Pop commune'!$A$4:$G$3833,6,FALSE)</f>
        <v>121</v>
      </c>
      <c r="F2172" s="83">
        <f t="shared" si="68"/>
        <v>1352</v>
      </c>
      <c r="G2172" s="83">
        <f>VLOOKUP(A2172,'[2]Pop commune'!$A$4:$G$3833,4,FALSE)</f>
        <v>1352</v>
      </c>
      <c r="H2172" s="64">
        <v>70</v>
      </c>
      <c r="I2172" s="122">
        <v>700784325</v>
      </c>
      <c r="J2172" s="91" t="s">
        <v>2986</v>
      </c>
      <c r="K2172" s="121"/>
      <c r="L2172" s="92" t="s">
        <v>874</v>
      </c>
      <c r="M2172" s="65" t="s">
        <v>2942</v>
      </c>
      <c r="N2172" s="65" t="s">
        <v>662</v>
      </c>
      <c r="O2172" s="64">
        <v>250019510</v>
      </c>
      <c r="P2172" s="94" t="s">
        <v>2940</v>
      </c>
      <c r="Q2172" s="90">
        <v>1</v>
      </c>
      <c r="X2172" s="65" t="s">
        <v>733</v>
      </c>
      <c r="Y2172" s="65">
        <f>SUMPRODUCT(('[2]Prog 89'!$C$5:$C$10000=A2172)*'[2]Prog 89'!$E$5:$F$10000)</f>
        <v>0</v>
      </c>
      <c r="Z2172" s="65">
        <f>SUMPRODUCT(('[2]Prog 89'!$C$5:$C$10000=A2172)*'[2]Prog 89'!$G$5:$H$10000)</f>
        <v>0</v>
      </c>
    </row>
    <row r="2173" spans="1:26" ht="12.75" customHeight="1" x14ac:dyDescent="0.25">
      <c r="A2173" s="64">
        <v>70515</v>
      </c>
      <c r="B2173" s="81">
        <f>VLOOKUP(A2173,'[2]Pop commune'!$A$4:$G$3833,7,FALSE)</f>
        <v>23</v>
      </c>
      <c r="C2173" s="82">
        <f>VLOOKUP(A2173,'[2]Pop commune'!$A$4:$H$3833,5,FALSE)</f>
        <v>18</v>
      </c>
      <c r="D2173" s="83">
        <f t="shared" si="67"/>
        <v>5</v>
      </c>
      <c r="E2173" s="83">
        <f>VLOOKUP(A2173,'[2]Pop commune'!$A$4:$G$3833,6,FALSE)</f>
        <v>5</v>
      </c>
      <c r="F2173" s="83">
        <f t="shared" si="68"/>
        <v>65</v>
      </c>
      <c r="G2173" s="83">
        <f>VLOOKUP(A2173,'[2]Pop commune'!$A$4:$G$3833,4,FALSE)</f>
        <v>65</v>
      </c>
      <c r="H2173" s="64">
        <v>70</v>
      </c>
      <c r="I2173" s="122">
        <v>700784325</v>
      </c>
      <c r="J2173" s="91" t="s">
        <v>2987</v>
      </c>
      <c r="K2173" s="121"/>
      <c r="L2173" s="92" t="s">
        <v>1010</v>
      </c>
      <c r="M2173" s="65" t="s">
        <v>2942</v>
      </c>
      <c r="N2173" s="65" t="s">
        <v>662</v>
      </c>
      <c r="O2173" s="64">
        <v>250019510</v>
      </c>
      <c r="P2173" s="94" t="s">
        <v>2940</v>
      </c>
      <c r="Q2173" s="90">
        <v>1</v>
      </c>
      <c r="X2173" s="65" t="s">
        <v>733</v>
      </c>
      <c r="Y2173" s="65">
        <f>SUMPRODUCT(('[2]Prog 89'!$C$5:$C$10000=A2173)*'[2]Prog 89'!$E$5:$F$10000)</f>
        <v>0</v>
      </c>
      <c r="Z2173" s="65">
        <f>SUMPRODUCT(('[2]Prog 89'!$C$5:$C$10000=A2173)*'[2]Prog 89'!$G$5:$H$10000)</f>
        <v>0</v>
      </c>
    </row>
    <row r="2174" spans="1:26" ht="12.75" customHeight="1" x14ac:dyDescent="0.25">
      <c r="A2174" s="64">
        <v>70577</v>
      </c>
      <c r="B2174" s="81">
        <f>VLOOKUP(A2174,'[2]Pop commune'!$A$4:$G$3833,7,FALSE)</f>
        <v>85</v>
      </c>
      <c r="C2174" s="82">
        <f>VLOOKUP(A2174,'[2]Pop commune'!$A$4:$H$3833,5,FALSE)</f>
        <v>54</v>
      </c>
      <c r="D2174" s="83">
        <f t="shared" si="67"/>
        <v>31</v>
      </c>
      <c r="E2174" s="83">
        <f>VLOOKUP(A2174,'[2]Pop commune'!$A$4:$G$3833,6,FALSE)</f>
        <v>31</v>
      </c>
      <c r="F2174" s="83">
        <f t="shared" si="68"/>
        <v>374</v>
      </c>
      <c r="G2174" s="83">
        <f>VLOOKUP(A2174,'[2]Pop commune'!$A$4:$G$3833,4,FALSE)</f>
        <v>374</v>
      </c>
      <c r="H2174" s="64">
        <v>70</v>
      </c>
      <c r="I2174" s="122">
        <v>700784325</v>
      </c>
      <c r="J2174" s="91" t="s">
        <v>2988</v>
      </c>
      <c r="K2174" s="121"/>
      <c r="L2174" s="92" t="s">
        <v>1010</v>
      </c>
      <c r="M2174" s="65" t="s">
        <v>2942</v>
      </c>
      <c r="N2174" s="65" t="s">
        <v>662</v>
      </c>
      <c r="O2174" s="64">
        <v>250019510</v>
      </c>
      <c r="P2174" s="94" t="s">
        <v>2940</v>
      </c>
      <c r="Q2174" s="90">
        <v>1</v>
      </c>
      <c r="X2174" s="65" t="s">
        <v>733</v>
      </c>
      <c r="Y2174" s="65">
        <f>SUMPRODUCT(('[2]Prog 89'!$C$5:$C$10000=A2174)*'[2]Prog 89'!$E$5:$F$10000)</f>
        <v>0</v>
      </c>
      <c r="Z2174" s="65">
        <f>SUMPRODUCT(('[2]Prog 89'!$C$5:$C$10000=A2174)*'[2]Prog 89'!$G$5:$H$10000)</f>
        <v>0</v>
      </c>
    </row>
    <row r="2175" spans="1:26" ht="12.75" customHeight="1" x14ac:dyDescent="0.25">
      <c r="A2175" s="64">
        <v>70581</v>
      </c>
      <c r="B2175" s="81">
        <f>VLOOKUP(A2175,'[2]Pop commune'!$A$4:$G$3833,7,FALSE)</f>
        <v>157.93871449925302</v>
      </c>
      <c r="C2175" s="82">
        <f>VLOOKUP(A2175,'[2]Pop commune'!$A$4:$H$3833,5,FALSE)</f>
        <v>112.6696562032888</v>
      </c>
      <c r="D2175" s="83">
        <f t="shared" si="67"/>
        <v>45.269058295964243</v>
      </c>
      <c r="E2175" s="83">
        <f>VLOOKUP(A2175,'[2]Pop commune'!$A$4:$G$3833,6,FALSE)</f>
        <v>45.269058295964243</v>
      </c>
      <c r="F2175" s="83">
        <f t="shared" si="68"/>
        <v>673.00000000000182</v>
      </c>
      <c r="G2175" s="83">
        <f>VLOOKUP(A2175,'[2]Pop commune'!$A$4:$G$3833,4,FALSE)</f>
        <v>673.00000000000182</v>
      </c>
      <c r="H2175" s="64">
        <v>70</v>
      </c>
      <c r="I2175" s="122">
        <v>700784325</v>
      </c>
      <c r="J2175" s="91" t="s">
        <v>2989</v>
      </c>
      <c r="K2175" s="121"/>
      <c r="L2175" s="92" t="s">
        <v>1010</v>
      </c>
      <c r="M2175" s="65" t="s">
        <v>2942</v>
      </c>
      <c r="N2175" s="65" t="s">
        <v>662</v>
      </c>
      <c r="O2175" s="64">
        <v>250019510</v>
      </c>
      <c r="P2175" s="94" t="s">
        <v>2940</v>
      </c>
      <c r="Q2175" s="90">
        <v>1</v>
      </c>
      <c r="X2175" s="65" t="s">
        <v>733</v>
      </c>
      <c r="Y2175" s="65">
        <f>SUMPRODUCT(('[2]Prog 89'!$C$5:$C$10000=A2175)*'[2]Prog 89'!$E$5:$F$10000)</f>
        <v>0</v>
      </c>
      <c r="Z2175" s="65">
        <f>SUMPRODUCT(('[2]Prog 89'!$C$5:$C$10000=A2175)*'[2]Prog 89'!$G$5:$H$10000)</f>
        <v>0</v>
      </c>
    </row>
    <row r="2176" spans="1:26" ht="12.75" customHeight="1" x14ac:dyDescent="0.25">
      <c r="A2176" s="64">
        <v>70007</v>
      </c>
      <c r="B2176" s="81">
        <f>VLOOKUP(A2176,'[2]Pop commune'!$A$4:$G$3833,7,FALSE)</f>
        <v>80.335570469798512</v>
      </c>
      <c r="C2176" s="82">
        <f>VLOOKUP(A2176,'[2]Pop commune'!$A$4:$H$3833,5,FALSE)</f>
        <v>56.023489932885809</v>
      </c>
      <c r="D2176" s="83">
        <f t="shared" si="67"/>
        <v>24.31208053691271</v>
      </c>
      <c r="E2176" s="83">
        <f>VLOOKUP(A2176,'[2]Pop commune'!$A$4:$G$3833,6,FALSE)</f>
        <v>24.31208053691271</v>
      </c>
      <c r="F2176" s="83">
        <f t="shared" si="68"/>
        <v>314.99999999999949</v>
      </c>
      <c r="G2176" s="83">
        <f>VLOOKUP(A2176,'[2]Pop commune'!$A$4:$G$3833,4,FALSE)</f>
        <v>314.99999999999949</v>
      </c>
      <c r="H2176" s="64">
        <v>70</v>
      </c>
      <c r="I2176" s="122">
        <v>700784382</v>
      </c>
      <c r="J2176" s="91" t="s">
        <v>2990</v>
      </c>
      <c r="K2176" s="121"/>
      <c r="L2176" s="92" t="s">
        <v>2991</v>
      </c>
      <c r="M2176" s="65" t="s">
        <v>2944</v>
      </c>
      <c r="N2176" s="65" t="s">
        <v>662</v>
      </c>
      <c r="O2176" s="64">
        <v>250019510</v>
      </c>
      <c r="P2176" s="94" t="s">
        <v>2940</v>
      </c>
      <c r="Q2176" s="90">
        <v>1</v>
      </c>
      <c r="X2176" s="65" t="s">
        <v>733</v>
      </c>
      <c r="Y2176" s="65">
        <f>SUMPRODUCT(('[2]Prog 89'!$C$5:$C$10000=A2176)*'[2]Prog 89'!$E$5:$F$10000)</f>
        <v>0</v>
      </c>
      <c r="Z2176" s="65">
        <f>SUMPRODUCT(('[2]Prog 89'!$C$5:$C$10000=A2176)*'[2]Prog 89'!$G$5:$H$10000)</f>
        <v>0</v>
      </c>
    </row>
    <row r="2177" spans="1:26" ht="12.75" customHeight="1" x14ac:dyDescent="0.25">
      <c r="A2177" s="64">
        <v>70008</v>
      </c>
      <c r="B2177" s="81">
        <f>VLOOKUP(A2177,'[2]Pop commune'!$A$4:$G$3833,7,FALSE)</f>
        <v>70.460526315789423</v>
      </c>
      <c r="C2177" s="82">
        <f>VLOOKUP(A2177,'[2]Pop commune'!$A$4:$H$3833,5,FALSE)</f>
        <v>49.32236842105258</v>
      </c>
      <c r="D2177" s="83">
        <f t="shared" si="67"/>
        <v>21.138157894736839</v>
      </c>
      <c r="E2177" s="83">
        <f>VLOOKUP(A2177,'[2]Pop commune'!$A$4:$G$3833,6,FALSE)</f>
        <v>21.138157894736839</v>
      </c>
      <c r="F2177" s="83">
        <f t="shared" si="68"/>
        <v>153</v>
      </c>
      <c r="G2177" s="83">
        <f>VLOOKUP(A2177,'[2]Pop commune'!$A$4:$G$3833,4,FALSE)</f>
        <v>153</v>
      </c>
      <c r="H2177" s="64">
        <v>70</v>
      </c>
      <c r="I2177" s="122">
        <v>700784382</v>
      </c>
      <c r="J2177" s="91" t="s">
        <v>2992</v>
      </c>
      <c r="K2177" s="121"/>
      <c r="L2177" s="92" t="s">
        <v>829</v>
      </c>
      <c r="M2177" s="65" t="s">
        <v>2944</v>
      </c>
      <c r="N2177" s="65" t="s">
        <v>662</v>
      </c>
      <c r="O2177" s="64">
        <v>250019510</v>
      </c>
      <c r="P2177" s="94" t="s">
        <v>2940</v>
      </c>
      <c r="Q2177" s="90">
        <v>1</v>
      </c>
      <c r="X2177" s="65" t="s">
        <v>733</v>
      </c>
      <c r="Y2177" s="65">
        <f>SUMPRODUCT(('[2]Prog 89'!$C$5:$C$10000=A2177)*'[2]Prog 89'!$E$5:$F$10000)</f>
        <v>0</v>
      </c>
      <c r="Z2177" s="65">
        <f>SUMPRODUCT(('[2]Prog 89'!$C$5:$C$10000=A2177)*'[2]Prog 89'!$G$5:$H$10000)</f>
        <v>0</v>
      </c>
    </row>
    <row r="2178" spans="1:26" ht="12.75" customHeight="1" x14ac:dyDescent="0.25">
      <c r="A2178" s="64">
        <v>70055</v>
      </c>
      <c r="B2178" s="81">
        <f>VLOOKUP(A2178,'[2]Pop commune'!$A$4:$G$3833,7,FALSE)</f>
        <v>144.2119565217391</v>
      </c>
      <c r="C2178" s="82">
        <f>VLOOKUP(A2178,'[2]Pop commune'!$A$4:$H$3833,5,FALSE)</f>
        <v>92.494565217391283</v>
      </c>
      <c r="D2178" s="83">
        <f t="shared" si="67"/>
        <v>51.717391304347814</v>
      </c>
      <c r="E2178" s="83">
        <f>VLOOKUP(A2178,'[2]Pop commune'!$A$4:$G$3833,6,FALSE)</f>
        <v>51.717391304347814</v>
      </c>
      <c r="F2178" s="83">
        <f t="shared" si="68"/>
        <v>549</v>
      </c>
      <c r="G2178" s="83">
        <f>VLOOKUP(A2178,'[2]Pop commune'!$A$4:$G$3833,4,FALSE)</f>
        <v>549</v>
      </c>
      <c r="H2178" s="64">
        <v>70</v>
      </c>
      <c r="I2178" s="122">
        <v>700784382</v>
      </c>
      <c r="J2178" s="91" t="s">
        <v>2993</v>
      </c>
      <c r="K2178" s="121"/>
      <c r="L2178" s="92" t="s">
        <v>2991</v>
      </c>
      <c r="M2178" s="65" t="s">
        <v>2944</v>
      </c>
      <c r="N2178" s="65" t="s">
        <v>662</v>
      </c>
      <c r="O2178" s="64">
        <v>250019510</v>
      </c>
      <c r="P2178" s="94" t="s">
        <v>2940</v>
      </c>
      <c r="Q2178" s="90">
        <v>1</v>
      </c>
      <c r="X2178" s="65" t="s">
        <v>733</v>
      </c>
      <c r="Y2178" s="65">
        <f>SUMPRODUCT(('[2]Prog 89'!$C$5:$C$10000=A2178)*'[2]Prog 89'!$E$5:$F$10000)</f>
        <v>0</v>
      </c>
      <c r="Z2178" s="65">
        <f>SUMPRODUCT(('[2]Prog 89'!$C$5:$C$10000=A2178)*'[2]Prog 89'!$G$5:$H$10000)</f>
        <v>0</v>
      </c>
    </row>
    <row r="2179" spans="1:26" ht="12.75" customHeight="1" x14ac:dyDescent="0.25">
      <c r="A2179" s="64">
        <v>70067</v>
      </c>
      <c r="B2179" s="81">
        <f>VLOOKUP(A2179,'[2]Pop commune'!$A$4:$G$3833,7,FALSE)</f>
        <v>12.654545454545399</v>
      </c>
      <c r="C2179" s="82">
        <f>VLOOKUP(A2179,'[2]Pop commune'!$A$4:$H$3833,5,FALSE)</f>
        <v>8.4363636363636001</v>
      </c>
      <c r="D2179" s="83">
        <f t="shared" si="67"/>
        <v>4.2181818181818</v>
      </c>
      <c r="E2179" s="83">
        <f>VLOOKUP(A2179,'[2]Pop commune'!$A$4:$G$3833,6,FALSE)</f>
        <v>4.2181818181818</v>
      </c>
      <c r="F2179" s="83">
        <f t="shared" si="68"/>
        <v>116</v>
      </c>
      <c r="G2179" s="83">
        <f>VLOOKUP(A2179,'[2]Pop commune'!$A$4:$G$3833,4,FALSE)</f>
        <v>116</v>
      </c>
      <c r="H2179" s="64">
        <v>70</v>
      </c>
      <c r="I2179" s="122">
        <v>700784382</v>
      </c>
      <c r="J2179" s="91" t="s">
        <v>2994</v>
      </c>
      <c r="K2179" s="121"/>
      <c r="L2179" s="92" t="s">
        <v>874</v>
      </c>
      <c r="M2179" s="65" t="s">
        <v>2944</v>
      </c>
      <c r="N2179" s="65" t="s">
        <v>662</v>
      </c>
      <c r="O2179" s="64">
        <v>250019510</v>
      </c>
      <c r="P2179" s="94" t="s">
        <v>2940</v>
      </c>
      <c r="Q2179" s="90">
        <v>1</v>
      </c>
      <c r="X2179" s="65" t="s">
        <v>733</v>
      </c>
      <c r="Y2179" s="65">
        <f>SUMPRODUCT(('[2]Prog 89'!$C$5:$C$10000=A2179)*'[2]Prog 89'!$E$5:$F$10000)</f>
        <v>0</v>
      </c>
      <c r="Z2179" s="65">
        <f>SUMPRODUCT(('[2]Prog 89'!$C$5:$C$10000=A2179)*'[2]Prog 89'!$G$5:$H$10000)</f>
        <v>0</v>
      </c>
    </row>
    <row r="2180" spans="1:26" ht="12.75" customHeight="1" x14ac:dyDescent="0.25">
      <c r="A2180" s="64">
        <v>70093</v>
      </c>
      <c r="B2180" s="81">
        <f>VLOOKUP(A2180,'[2]Pop commune'!$A$4:$G$3833,7,FALSE)</f>
        <v>198.07762166727406</v>
      </c>
      <c r="C2180" s="82">
        <f>VLOOKUP(A2180,'[2]Pop commune'!$A$4:$H$3833,5,FALSE)</f>
        <v>125.95705172688196</v>
      </c>
      <c r="D2180" s="83">
        <f t="shared" si="67"/>
        <v>72.120569940392087</v>
      </c>
      <c r="E2180" s="83">
        <f>VLOOKUP(A2180,'[2]Pop commune'!$A$4:$G$3833,6,FALSE)</f>
        <v>72.120569940392087</v>
      </c>
      <c r="F2180" s="83">
        <f t="shared" si="68"/>
        <v>713.00000000000193</v>
      </c>
      <c r="G2180" s="83">
        <f>VLOOKUP(A2180,'[2]Pop commune'!$A$4:$G$3833,4,FALSE)</f>
        <v>713.00000000000193</v>
      </c>
      <c r="H2180" s="64">
        <v>70</v>
      </c>
      <c r="I2180" s="122">
        <v>700784382</v>
      </c>
      <c r="J2180" s="91" t="s">
        <v>2995</v>
      </c>
      <c r="K2180" s="121"/>
      <c r="L2180" s="92" t="s">
        <v>2991</v>
      </c>
      <c r="M2180" s="65" t="s">
        <v>2944</v>
      </c>
      <c r="N2180" s="65" t="s">
        <v>662</v>
      </c>
      <c r="O2180" s="64">
        <v>250019510</v>
      </c>
      <c r="P2180" s="94" t="s">
        <v>2940</v>
      </c>
      <c r="Q2180" s="90">
        <v>1</v>
      </c>
      <c r="X2180" s="65" t="s">
        <v>733</v>
      </c>
      <c r="Y2180" s="65">
        <f>SUMPRODUCT(('[2]Prog 89'!$C$5:$C$10000=A2180)*'[2]Prog 89'!$E$5:$F$10000)</f>
        <v>0</v>
      </c>
      <c r="Z2180" s="65">
        <f>SUMPRODUCT(('[2]Prog 89'!$C$5:$C$10000=A2180)*'[2]Prog 89'!$G$5:$H$10000)</f>
        <v>0</v>
      </c>
    </row>
    <row r="2181" spans="1:26" ht="12.75" customHeight="1" x14ac:dyDescent="0.25">
      <c r="A2181" s="64">
        <v>70094</v>
      </c>
      <c r="B2181" s="81">
        <f>VLOOKUP(A2181,'[2]Pop commune'!$A$4:$G$3833,7,FALSE)</f>
        <v>97.254901960784636</v>
      </c>
      <c r="C2181" s="82">
        <f>VLOOKUP(A2181,'[2]Pop commune'!$A$4:$H$3833,5,FALSE)</f>
        <v>57.745098039215883</v>
      </c>
      <c r="D2181" s="83">
        <f t="shared" ref="D2181:D2244" si="69">E2181/Q2181</f>
        <v>39.509803921568754</v>
      </c>
      <c r="E2181" s="83">
        <f>VLOOKUP(A2181,'[2]Pop commune'!$A$4:$G$3833,6,FALSE)</f>
        <v>39.509803921568754</v>
      </c>
      <c r="F2181" s="83">
        <f t="shared" ref="F2181:F2244" si="70">G2181/Q2181</f>
        <v>310.00000000000102</v>
      </c>
      <c r="G2181" s="83">
        <f>VLOOKUP(A2181,'[2]Pop commune'!$A$4:$G$3833,4,FALSE)</f>
        <v>310.00000000000102</v>
      </c>
      <c r="H2181" s="64">
        <v>70</v>
      </c>
      <c r="I2181" s="122">
        <v>700784382</v>
      </c>
      <c r="J2181" s="91" t="s">
        <v>2996</v>
      </c>
      <c r="K2181" s="121"/>
      <c r="L2181" s="92" t="s">
        <v>1105</v>
      </c>
      <c r="M2181" s="65" t="s">
        <v>2944</v>
      </c>
      <c r="N2181" s="65" t="s">
        <v>662</v>
      </c>
      <c r="O2181" s="64">
        <v>250019510</v>
      </c>
      <c r="P2181" s="94" t="s">
        <v>2940</v>
      </c>
      <c r="Q2181" s="90">
        <v>1</v>
      </c>
      <c r="X2181" s="65" t="s">
        <v>733</v>
      </c>
      <c r="Y2181" s="65">
        <f>SUMPRODUCT(('[2]Prog 89'!$C$5:$C$10000=A2181)*'[2]Prog 89'!$E$5:$F$10000)</f>
        <v>0</v>
      </c>
      <c r="Z2181" s="65">
        <f>SUMPRODUCT(('[2]Prog 89'!$C$5:$C$10000=A2181)*'[2]Prog 89'!$G$5:$H$10000)</f>
        <v>0</v>
      </c>
    </row>
    <row r="2182" spans="1:26" ht="12.75" customHeight="1" x14ac:dyDescent="0.25">
      <c r="A2182" s="64">
        <v>70098</v>
      </c>
      <c r="B2182" s="81">
        <f>VLOOKUP(A2182,'[2]Pop commune'!$A$4:$G$3833,7,FALSE)</f>
        <v>45.25925925925926</v>
      </c>
      <c r="C2182" s="82">
        <f>VLOOKUP(A2182,'[2]Pop commune'!$A$4:$H$3833,5,FALSE)</f>
        <v>28.888888888888889</v>
      </c>
      <c r="D2182" s="83">
        <f t="shared" si="69"/>
        <v>16.37037037037037</v>
      </c>
      <c r="E2182" s="83">
        <f>VLOOKUP(A2182,'[2]Pop commune'!$A$4:$G$3833,6,FALSE)</f>
        <v>16.37037037037037</v>
      </c>
      <c r="F2182" s="83">
        <f t="shared" si="70"/>
        <v>208</v>
      </c>
      <c r="G2182" s="83">
        <f>VLOOKUP(A2182,'[2]Pop commune'!$A$4:$G$3833,4,FALSE)</f>
        <v>208</v>
      </c>
      <c r="H2182" s="64">
        <v>70</v>
      </c>
      <c r="I2182" s="122">
        <v>700784382</v>
      </c>
      <c r="J2182" s="91" t="s">
        <v>2997</v>
      </c>
      <c r="K2182" s="121"/>
      <c r="L2182" s="92" t="s">
        <v>2991</v>
      </c>
      <c r="M2182" s="65" t="s">
        <v>2944</v>
      </c>
      <c r="N2182" s="65" t="s">
        <v>662</v>
      </c>
      <c r="O2182" s="64">
        <v>250019510</v>
      </c>
      <c r="P2182" s="94" t="s">
        <v>2940</v>
      </c>
      <c r="Q2182" s="90">
        <v>1</v>
      </c>
      <c r="X2182" s="65" t="s">
        <v>733</v>
      </c>
      <c r="Y2182" s="65">
        <f>SUMPRODUCT(('[2]Prog 89'!$C$5:$C$10000=A2182)*'[2]Prog 89'!$E$5:$F$10000)</f>
        <v>0</v>
      </c>
      <c r="Z2182" s="65">
        <f>SUMPRODUCT(('[2]Prog 89'!$C$5:$C$10000=A2182)*'[2]Prog 89'!$G$5:$H$10000)</f>
        <v>0</v>
      </c>
    </row>
    <row r="2183" spans="1:26" ht="12.75" customHeight="1" x14ac:dyDescent="0.25">
      <c r="A2183" s="64">
        <v>70128</v>
      </c>
      <c r="B2183" s="81">
        <f>VLOOKUP(A2183,'[2]Pop commune'!$A$4:$G$3833,7,FALSE)</f>
        <v>119.56041131105422</v>
      </c>
      <c r="C2183" s="82">
        <f>VLOOKUP(A2183,'[2]Pop commune'!$A$4:$H$3833,5,FALSE)</f>
        <v>76.475578406169817</v>
      </c>
      <c r="D2183" s="83">
        <f t="shared" si="69"/>
        <v>43.084832904884401</v>
      </c>
      <c r="E2183" s="83">
        <f>VLOOKUP(A2183,'[2]Pop commune'!$A$4:$G$3833,6,FALSE)</f>
        <v>43.084832904884401</v>
      </c>
      <c r="F2183" s="83">
        <f t="shared" si="70"/>
        <v>419.0000000000008</v>
      </c>
      <c r="G2183" s="83">
        <f>VLOOKUP(A2183,'[2]Pop commune'!$A$4:$G$3833,4,FALSE)</f>
        <v>419.0000000000008</v>
      </c>
      <c r="H2183" s="64">
        <v>70</v>
      </c>
      <c r="I2183" s="122">
        <v>700784382</v>
      </c>
      <c r="J2183" s="91" t="s">
        <v>2998</v>
      </c>
      <c r="K2183" s="121"/>
      <c r="L2183" s="92" t="s">
        <v>2991</v>
      </c>
      <c r="M2183" s="65" t="s">
        <v>2944</v>
      </c>
      <c r="N2183" s="65" t="s">
        <v>662</v>
      </c>
      <c r="O2183" s="64">
        <v>250019510</v>
      </c>
      <c r="P2183" s="94" t="s">
        <v>2940</v>
      </c>
      <c r="Q2183" s="90">
        <v>1</v>
      </c>
      <c r="X2183" s="65" t="s">
        <v>733</v>
      </c>
      <c r="Y2183" s="65">
        <f>SUMPRODUCT(('[2]Prog 89'!$C$5:$C$10000=A2183)*'[2]Prog 89'!$E$5:$F$10000)</f>
        <v>0</v>
      </c>
      <c r="Z2183" s="65">
        <f>SUMPRODUCT(('[2]Prog 89'!$C$5:$C$10000=A2183)*'[2]Prog 89'!$G$5:$H$10000)</f>
        <v>0</v>
      </c>
    </row>
    <row r="2184" spans="1:26" ht="12.75" customHeight="1" x14ac:dyDescent="0.25">
      <c r="A2184" s="64">
        <v>70155</v>
      </c>
      <c r="B2184" s="81">
        <f>VLOOKUP(A2184,'[2]Pop commune'!$A$4:$G$3833,7,FALSE)</f>
        <v>183.86852085967141</v>
      </c>
      <c r="C2184" s="82">
        <f>VLOOKUP(A2184,'[2]Pop commune'!$A$4:$H$3833,5,FALSE)</f>
        <v>124.62199747155506</v>
      </c>
      <c r="D2184" s="83">
        <f t="shared" si="69"/>
        <v>59.246523388116337</v>
      </c>
      <c r="E2184" s="83">
        <f>VLOOKUP(A2184,'[2]Pop commune'!$A$4:$G$3833,6,FALSE)</f>
        <v>59.246523388116337</v>
      </c>
      <c r="F2184" s="83">
        <f t="shared" si="70"/>
        <v>808</v>
      </c>
      <c r="G2184" s="83">
        <f>VLOOKUP(A2184,'[2]Pop commune'!$A$4:$G$3833,4,FALSE)</f>
        <v>808</v>
      </c>
      <c r="H2184" s="64">
        <v>70</v>
      </c>
      <c r="I2184" s="122">
        <v>700784382</v>
      </c>
      <c r="J2184" s="91" t="s">
        <v>2999</v>
      </c>
      <c r="K2184" s="121"/>
      <c r="L2184" s="92" t="s">
        <v>2991</v>
      </c>
      <c r="M2184" s="65" t="s">
        <v>2944</v>
      </c>
      <c r="N2184" s="65" t="s">
        <v>662</v>
      </c>
      <c r="O2184" s="64">
        <v>250019510</v>
      </c>
      <c r="P2184" s="94" t="s">
        <v>2940</v>
      </c>
      <c r="Q2184" s="90">
        <v>1</v>
      </c>
      <c r="X2184" s="65" t="s">
        <v>733</v>
      </c>
      <c r="Y2184" s="65">
        <f>SUMPRODUCT(('[2]Prog 89'!$C$5:$C$10000=A2184)*'[2]Prog 89'!$E$5:$F$10000)</f>
        <v>0</v>
      </c>
      <c r="Z2184" s="65">
        <f>SUMPRODUCT(('[2]Prog 89'!$C$5:$C$10000=A2184)*'[2]Prog 89'!$G$5:$H$10000)</f>
        <v>0</v>
      </c>
    </row>
    <row r="2185" spans="1:26" ht="12.75" customHeight="1" x14ac:dyDescent="0.25">
      <c r="A2185" s="64">
        <v>70195</v>
      </c>
      <c r="B2185" s="81">
        <f>VLOOKUP(A2185,'[2]Pop commune'!$A$4:$G$3833,7,FALSE)</f>
        <v>63.774647887323972</v>
      </c>
      <c r="C2185" s="82">
        <f>VLOOKUP(A2185,'[2]Pop commune'!$A$4:$H$3833,5,FALSE)</f>
        <v>49.823943661971853</v>
      </c>
      <c r="D2185" s="83">
        <f t="shared" si="69"/>
        <v>13.950704225352117</v>
      </c>
      <c r="E2185" s="83">
        <f>VLOOKUP(A2185,'[2]Pop commune'!$A$4:$G$3833,6,FALSE)</f>
        <v>13.950704225352117</v>
      </c>
      <c r="F2185" s="83">
        <f t="shared" si="70"/>
        <v>283</v>
      </c>
      <c r="G2185" s="83">
        <f>VLOOKUP(A2185,'[2]Pop commune'!$A$4:$G$3833,4,FALSE)</f>
        <v>283</v>
      </c>
      <c r="H2185" s="64">
        <v>70</v>
      </c>
      <c r="I2185" s="122">
        <v>700784382</v>
      </c>
      <c r="J2185" s="91" t="s">
        <v>3000</v>
      </c>
      <c r="K2185" s="121"/>
      <c r="L2185" s="92" t="s">
        <v>874</v>
      </c>
      <c r="M2185" s="65" t="s">
        <v>2944</v>
      </c>
      <c r="N2185" s="65" t="s">
        <v>662</v>
      </c>
      <c r="O2185" s="64">
        <v>250019510</v>
      </c>
      <c r="P2185" s="94" t="s">
        <v>2940</v>
      </c>
      <c r="Q2185" s="90">
        <v>1</v>
      </c>
      <c r="X2185" s="65" t="s">
        <v>733</v>
      </c>
      <c r="Y2185" s="65">
        <f>SUMPRODUCT(('[2]Prog 89'!$C$5:$C$10000=A2185)*'[2]Prog 89'!$E$5:$F$10000)</f>
        <v>0</v>
      </c>
      <c r="Z2185" s="65">
        <f>SUMPRODUCT(('[2]Prog 89'!$C$5:$C$10000=A2185)*'[2]Prog 89'!$G$5:$H$10000)</f>
        <v>0</v>
      </c>
    </row>
    <row r="2186" spans="1:26" ht="12.75" customHeight="1" x14ac:dyDescent="0.25">
      <c r="A2186" s="64">
        <v>70213</v>
      </c>
      <c r="B2186" s="81">
        <f>VLOOKUP(A2186,'[2]Pop commune'!$A$4:$G$3833,7,FALSE)</f>
        <v>43</v>
      </c>
      <c r="C2186" s="82">
        <f>VLOOKUP(A2186,'[2]Pop commune'!$A$4:$H$3833,5,FALSE)</f>
        <v>30</v>
      </c>
      <c r="D2186" s="83">
        <f t="shared" si="69"/>
        <v>13</v>
      </c>
      <c r="E2186" s="83">
        <f>VLOOKUP(A2186,'[2]Pop commune'!$A$4:$G$3833,6,FALSE)</f>
        <v>13</v>
      </c>
      <c r="F2186" s="83">
        <f t="shared" si="70"/>
        <v>252</v>
      </c>
      <c r="G2186" s="83">
        <f>VLOOKUP(A2186,'[2]Pop commune'!$A$4:$G$3833,4,FALSE)</f>
        <v>252</v>
      </c>
      <c r="H2186" s="64">
        <v>70</v>
      </c>
      <c r="I2186" s="122">
        <v>700784382</v>
      </c>
      <c r="J2186" s="91" t="s">
        <v>3001</v>
      </c>
      <c r="K2186" s="121"/>
      <c r="L2186" s="92" t="s">
        <v>829</v>
      </c>
      <c r="M2186" s="65" t="s">
        <v>2944</v>
      </c>
      <c r="N2186" s="65" t="s">
        <v>662</v>
      </c>
      <c r="O2186" s="64">
        <v>250019510</v>
      </c>
      <c r="P2186" s="94" t="s">
        <v>2940</v>
      </c>
      <c r="Q2186" s="90">
        <v>1</v>
      </c>
      <c r="X2186" s="65" t="s">
        <v>733</v>
      </c>
      <c r="Y2186" s="65">
        <f>SUMPRODUCT(('[2]Prog 89'!$C$5:$C$10000=A2186)*'[2]Prog 89'!$E$5:$F$10000)</f>
        <v>0</v>
      </c>
      <c r="Z2186" s="65">
        <f>SUMPRODUCT(('[2]Prog 89'!$C$5:$C$10000=A2186)*'[2]Prog 89'!$G$5:$H$10000)</f>
        <v>0</v>
      </c>
    </row>
    <row r="2187" spans="1:26" ht="12.75" customHeight="1" x14ac:dyDescent="0.25">
      <c r="A2187" s="64">
        <v>70216</v>
      </c>
      <c r="B2187" s="81">
        <f>VLOOKUP(A2187,'[2]Pop commune'!$A$4:$G$3833,7,FALSE)</f>
        <v>102.91196388261896</v>
      </c>
      <c r="C2187" s="82">
        <f>VLOOKUP(A2187,'[2]Pop commune'!$A$4:$H$3833,5,FALSE)</f>
        <v>76.636568848758799</v>
      </c>
      <c r="D2187" s="83">
        <f t="shared" si="69"/>
        <v>26.275395033860161</v>
      </c>
      <c r="E2187" s="83">
        <f>VLOOKUP(A2187,'[2]Pop commune'!$A$4:$G$3833,6,FALSE)</f>
        <v>26.275395033860161</v>
      </c>
      <c r="F2187" s="83">
        <f t="shared" si="70"/>
        <v>485.0000000000021</v>
      </c>
      <c r="G2187" s="83">
        <f>VLOOKUP(A2187,'[2]Pop commune'!$A$4:$G$3833,4,FALSE)</f>
        <v>485.0000000000021</v>
      </c>
      <c r="H2187" s="64">
        <v>70</v>
      </c>
      <c r="I2187" s="122">
        <v>700784382</v>
      </c>
      <c r="J2187" s="91" t="s">
        <v>3002</v>
      </c>
      <c r="K2187" s="121"/>
      <c r="L2187" s="92" t="s">
        <v>2991</v>
      </c>
      <c r="M2187" s="65" t="s">
        <v>2944</v>
      </c>
      <c r="N2187" s="65" t="s">
        <v>662</v>
      </c>
      <c r="O2187" s="64">
        <v>250019510</v>
      </c>
      <c r="P2187" s="94" t="s">
        <v>2940</v>
      </c>
      <c r="Q2187" s="90">
        <v>1</v>
      </c>
      <c r="X2187" s="65" t="s">
        <v>733</v>
      </c>
      <c r="Y2187" s="65">
        <f>SUMPRODUCT(('[2]Prog 89'!$C$5:$C$10000=A2187)*'[2]Prog 89'!$E$5:$F$10000)</f>
        <v>0</v>
      </c>
      <c r="Z2187" s="65">
        <f>SUMPRODUCT(('[2]Prog 89'!$C$5:$C$10000=A2187)*'[2]Prog 89'!$G$5:$H$10000)</f>
        <v>0</v>
      </c>
    </row>
    <row r="2188" spans="1:26" ht="12.75" customHeight="1" x14ac:dyDescent="0.25">
      <c r="A2188" s="64">
        <v>70240</v>
      </c>
      <c r="B2188" s="81">
        <f>VLOOKUP(A2188,'[2]Pop commune'!$A$4:$G$3833,7,FALSE)</f>
        <v>336.97988904299598</v>
      </c>
      <c r="C2188" s="82">
        <f>VLOOKUP(A2188,'[2]Pop commune'!$A$4:$H$3833,5,FALSE)</f>
        <v>227.2884882108184</v>
      </c>
      <c r="D2188" s="83">
        <f t="shared" si="69"/>
        <v>109.69140083217756</v>
      </c>
      <c r="E2188" s="83">
        <f>VLOOKUP(A2188,'[2]Pop commune'!$A$4:$G$3833,6,FALSE)</f>
        <v>109.69140083217756</v>
      </c>
      <c r="F2188" s="83">
        <f t="shared" si="70"/>
        <v>1425</v>
      </c>
      <c r="G2188" s="83">
        <f>VLOOKUP(A2188,'[2]Pop commune'!$A$4:$G$3833,4,FALSE)</f>
        <v>1425</v>
      </c>
      <c r="H2188" s="64">
        <v>70</v>
      </c>
      <c r="I2188" s="122">
        <v>700784382</v>
      </c>
      <c r="J2188" s="91" t="s">
        <v>3003</v>
      </c>
      <c r="K2188" s="121"/>
      <c r="L2188" s="92" t="s">
        <v>829</v>
      </c>
      <c r="M2188" s="65" t="s">
        <v>2944</v>
      </c>
      <c r="N2188" s="65" t="s">
        <v>662</v>
      </c>
      <c r="O2188" s="64">
        <v>250019510</v>
      </c>
      <c r="P2188" s="94" t="s">
        <v>2940</v>
      </c>
      <c r="Q2188" s="90">
        <v>1</v>
      </c>
      <c r="X2188" s="65" t="s">
        <v>733</v>
      </c>
      <c r="Y2188" s="65">
        <f>SUMPRODUCT(('[2]Prog 89'!$C$5:$C$10000=A2188)*'[2]Prog 89'!$E$5:$F$10000)</f>
        <v>0</v>
      </c>
      <c r="Z2188" s="65">
        <f>SUMPRODUCT(('[2]Prog 89'!$C$5:$C$10000=A2188)*'[2]Prog 89'!$G$5:$H$10000)</f>
        <v>0</v>
      </c>
    </row>
    <row r="2189" spans="1:26" ht="12.75" customHeight="1" x14ac:dyDescent="0.25">
      <c r="A2189" s="64">
        <v>70249</v>
      </c>
      <c r="B2189" s="81">
        <f>VLOOKUP(A2189,'[2]Pop commune'!$A$4:$G$3833,7,FALSE)</f>
        <v>34.293103448275779</v>
      </c>
      <c r="C2189" s="82">
        <f>VLOOKUP(A2189,'[2]Pop commune'!$A$4:$H$3833,5,FALSE)</f>
        <v>18.155172413793061</v>
      </c>
      <c r="D2189" s="83">
        <f t="shared" si="69"/>
        <v>16.137931034482719</v>
      </c>
      <c r="E2189" s="83">
        <f>VLOOKUP(A2189,'[2]Pop commune'!$A$4:$G$3833,6,FALSE)</f>
        <v>16.137931034482719</v>
      </c>
      <c r="F2189" s="83">
        <f t="shared" si="70"/>
        <v>117</v>
      </c>
      <c r="G2189" s="83">
        <f>VLOOKUP(A2189,'[2]Pop commune'!$A$4:$G$3833,4,FALSE)</f>
        <v>117</v>
      </c>
      <c r="H2189" s="64">
        <v>70</v>
      </c>
      <c r="I2189" s="122">
        <v>700784382</v>
      </c>
      <c r="J2189" s="91" t="s">
        <v>3004</v>
      </c>
      <c r="K2189" s="121"/>
      <c r="L2189" s="92" t="s">
        <v>829</v>
      </c>
      <c r="M2189" s="65" t="s">
        <v>2944</v>
      </c>
      <c r="N2189" s="65" t="s">
        <v>662</v>
      </c>
      <c r="O2189" s="64">
        <v>250019510</v>
      </c>
      <c r="P2189" s="94" t="s">
        <v>2940</v>
      </c>
      <c r="Q2189" s="90">
        <v>1</v>
      </c>
      <c r="X2189" s="65" t="s">
        <v>733</v>
      </c>
      <c r="Y2189" s="65">
        <f>SUMPRODUCT(('[2]Prog 89'!$C$5:$C$10000=A2189)*'[2]Prog 89'!$E$5:$F$10000)</f>
        <v>0</v>
      </c>
      <c r="Z2189" s="65">
        <f>SUMPRODUCT(('[2]Prog 89'!$C$5:$C$10000=A2189)*'[2]Prog 89'!$G$5:$H$10000)</f>
        <v>0</v>
      </c>
    </row>
    <row r="2190" spans="1:26" ht="12.75" customHeight="1" x14ac:dyDescent="0.25">
      <c r="A2190" s="64">
        <v>70258</v>
      </c>
      <c r="B2190" s="81">
        <f>VLOOKUP(A2190,'[2]Pop commune'!$A$4:$G$3833,7,FALSE)</f>
        <v>572.28801611279005</v>
      </c>
      <c r="C2190" s="82">
        <f>VLOOKUP(A2190,'[2]Pop commune'!$A$4:$H$3833,5,FALSE)</f>
        <v>381.1918429003025</v>
      </c>
      <c r="D2190" s="83">
        <f t="shared" si="69"/>
        <v>191.0961732124876</v>
      </c>
      <c r="E2190" s="83">
        <f>VLOOKUP(A2190,'[2]Pop commune'!$A$4:$G$3833,6,FALSE)</f>
        <v>191.0961732124876</v>
      </c>
      <c r="F2190" s="83">
        <f t="shared" si="70"/>
        <v>1987</v>
      </c>
      <c r="G2190" s="83">
        <f>VLOOKUP(A2190,'[2]Pop commune'!$A$4:$G$3833,4,FALSE)</f>
        <v>1987</v>
      </c>
      <c r="H2190" s="64">
        <v>70</v>
      </c>
      <c r="I2190" s="122">
        <v>700784382</v>
      </c>
      <c r="J2190" s="91" t="s">
        <v>3005</v>
      </c>
      <c r="K2190" s="121"/>
      <c r="L2190" s="92" t="s">
        <v>2991</v>
      </c>
      <c r="M2190" s="65" t="s">
        <v>2944</v>
      </c>
      <c r="N2190" s="65" t="s">
        <v>662</v>
      </c>
      <c r="O2190" s="64">
        <v>250019510</v>
      </c>
      <c r="P2190" s="94" t="s">
        <v>2940</v>
      </c>
      <c r="Q2190" s="90">
        <v>1</v>
      </c>
      <c r="X2190" s="65" t="s">
        <v>733</v>
      </c>
      <c r="Y2190" s="65">
        <f>SUMPRODUCT(('[2]Prog 89'!$C$5:$C$10000=A2190)*'[2]Prog 89'!$E$5:$F$10000)</f>
        <v>0</v>
      </c>
      <c r="Z2190" s="65">
        <f>SUMPRODUCT(('[2]Prog 89'!$C$5:$C$10000=A2190)*'[2]Prog 89'!$G$5:$H$10000)</f>
        <v>0</v>
      </c>
    </row>
    <row r="2191" spans="1:26" ht="12.75" customHeight="1" x14ac:dyDescent="0.25">
      <c r="A2191" s="64">
        <v>70263</v>
      </c>
      <c r="B2191" s="81">
        <f>VLOOKUP(A2191,'[2]Pop commune'!$A$4:$G$3833,7,FALSE)</f>
        <v>54.105691056910565</v>
      </c>
      <c r="C2191" s="82">
        <f>VLOOKUP(A2191,'[2]Pop commune'!$A$4:$H$3833,5,FALSE)</f>
        <v>33.447154471544714</v>
      </c>
      <c r="D2191" s="83">
        <f t="shared" si="69"/>
        <v>20.658536585365852</v>
      </c>
      <c r="E2191" s="83">
        <f>VLOOKUP(A2191,'[2]Pop commune'!$A$4:$G$3833,6,FALSE)</f>
        <v>20.658536585365852</v>
      </c>
      <c r="F2191" s="83">
        <f t="shared" si="70"/>
        <v>242</v>
      </c>
      <c r="G2191" s="83">
        <f>VLOOKUP(A2191,'[2]Pop commune'!$A$4:$G$3833,4,FALSE)</f>
        <v>242</v>
      </c>
      <c r="H2191" s="64">
        <v>70</v>
      </c>
      <c r="I2191" s="122">
        <v>700784382</v>
      </c>
      <c r="J2191" s="91" t="s">
        <v>3006</v>
      </c>
      <c r="K2191" s="121"/>
      <c r="L2191" s="92" t="s">
        <v>874</v>
      </c>
      <c r="M2191" s="65" t="s">
        <v>2944</v>
      </c>
      <c r="N2191" s="65" t="s">
        <v>662</v>
      </c>
      <c r="O2191" s="64">
        <v>250019510</v>
      </c>
      <c r="P2191" s="94" t="s">
        <v>2940</v>
      </c>
      <c r="Q2191" s="90">
        <v>1</v>
      </c>
      <c r="X2191" s="65" t="s">
        <v>733</v>
      </c>
      <c r="Y2191" s="65">
        <f>SUMPRODUCT(('[2]Prog 89'!$C$5:$C$10000=A2191)*'[2]Prog 89'!$E$5:$F$10000)</f>
        <v>0</v>
      </c>
      <c r="Z2191" s="65">
        <f>SUMPRODUCT(('[2]Prog 89'!$C$5:$C$10000=A2191)*'[2]Prog 89'!$G$5:$H$10000)</f>
        <v>0</v>
      </c>
    </row>
    <row r="2192" spans="1:26" ht="12.75" customHeight="1" x14ac:dyDescent="0.25">
      <c r="A2192" s="64">
        <v>70284</v>
      </c>
      <c r="B2192" s="81">
        <f>VLOOKUP(A2192,'[2]Pop commune'!$A$4:$G$3833,7,FALSE)</f>
        <v>72.949019607843354</v>
      </c>
      <c r="C2192" s="82">
        <f>VLOOKUP(A2192,'[2]Pop commune'!$A$4:$H$3833,5,FALSE)</f>
        <v>38.015686274509918</v>
      </c>
      <c r="D2192" s="83">
        <f t="shared" si="69"/>
        <v>34.933333333333444</v>
      </c>
      <c r="E2192" s="83">
        <f>VLOOKUP(A2192,'[2]Pop commune'!$A$4:$G$3833,6,FALSE)</f>
        <v>34.933333333333444</v>
      </c>
      <c r="F2192" s="83">
        <f t="shared" si="70"/>
        <v>262.0000000000008</v>
      </c>
      <c r="G2192" s="83">
        <f>VLOOKUP(A2192,'[2]Pop commune'!$A$4:$G$3833,4,FALSE)</f>
        <v>262.0000000000008</v>
      </c>
      <c r="H2192" s="64">
        <v>70</v>
      </c>
      <c r="I2192" s="122">
        <v>700784382</v>
      </c>
      <c r="J2192" s="91" t="s">
        <v>3007</v>
      </c>
      <c r="K2192" s="121"/>
      <c r="L2192" s="92" t="s">
        <v>829</v>
      </c>
      <c r="M2192" s="65" t="s">
        <v>2944</v>
      </c>
      <c r="N2192" s="65" t="s">
        <v>662</v>
      </c>
      <c r="O2192" s="64">
        <v>250019510</v>
      </c>
      <c r="P2192" s="94" t="s">
        <v>2940</v>
      </c>
      <c r="Q2192" s="90">
        <v>1</v>
      </c>
      <c r="X2192" s="65" t="s">
        <v>733</v>
      </c>
      <c r="Y2192" s="65">
        <f>SUMPRODUCT(('[2]Prog 89'!$C$5:$C$10000=A2192)*'[2]Prog 89'!$E$5:$F$10000)</f>
        <v>0</v>
      </c>
      <c r="Z2192" s="65">
        <f>SUMPRODUCT(('[2]Prog 89'!$C$5:$C$10000=A2192)*'[2]Prog 89'!$G$5:$H$10000)</f>
        <v>0</v>
      </c>
    </row>
    <row r="2193" spans="1:26" ht="12.75" customHeight="1" x14ac:dyDescent="0.25">
      <c r="A2193" s="64">
        <v>70311</v>
      </c>
      <c r="B2193" s="81">
        <f>VLOOKUP(A2193,'[2]Pop commune'!$A$4:$G$3833,7,FALSE)</f>
        <v>2008.5710721390469</v>
      </c>
      <c r="C2193" s="82">
        <f>VLOOKUP(A2193,'[2]Pop commune'!$A$4:$H$3833,5,FALSE)</f>
        <v>1087.6619542859487</v>
      </c>
      <c r="D2193" s="83">
        <f t="shared" si="69"/>
        <v>920.90911785309834</v>
      </c>
      <c r="E2193" s="83">
        <f>VLOOKUP(A2193,'[2]Pop commune'!$A$4:$G$3833,6,FALSE)</f>
        <v>920.90911785309834</v>
      </c>
      <c r="F2193" s="83">
        <f t="shared" si="70"/>
        <v>7025.9999999999836</v>
      </c>
      <c r="G2193" s="83">
        <f>VLOOKUP(A2193,'[2]Pop commune'!$A$4:$G$3833,4,FALSE)</f>
        <v>7025.9999999999836</v>
      </c>
      <c r="H2193" s="64">
        <v>70</v>
      </c>
      <c r="I2193" s="122">
        <v>700784382</v>
      </c>
      <c r="J2193" s="91" t="s">
        <v>3008</v>
      </c>
      <c r="K2193" s="121"/>
      <c r="L2193" s="92" t="s">
        <v>2991</v>
      </c>
      <c r="M2193" s="65" t="s">
        <v>2944</v>
      </c>
      <c r="N2193" s="65" t="s">
        <v>662</v>
      </c>
      <c r="O2193" s="64">
        <v>250019510</v>
      </c>
      <c r="P2193" s="94" t="s">
        <v>2940</v>
      </c>
      <c r="Q2193" s="90">
        <v>1</v>
      </c>
      <c r="X2193" s="65" t="s">
        <v>733</v>
      </c>
      <c r="Y2193" s="65">
        <f>SUMPRODUCT(('[2]Prog 89'!$C$5:$C$10000=A2193)*'[2]Prog 89'!$E$5:$F$10000)</f>
        <v>0</v>
      </c>
      <c r="Z2193" s="65">
        <f>SUMPRODUCT(('[2]Prog 89'!$C$5:$C$10000=A2193)*'[2]Prog 89'!$G$5:$H$10000)</f>
        <v>0</v>
      </c>
    </row>
    <row r="2194" spans="1:26" ht="12.75" customHeight="1" x14ac:dyDescent="0.25">
      <c r="A2194" s="64">
        <v>70314</v>
      </c>
      <c r="B2194" s="81">
        <f>VLOOKUP(A2194,'[2]Pop commune'!$A$4:$G$3833,7,FALSE)</f>
        <v>45.542168674698601</v>
      </c>
      <c r="C2194" s="82">
        <f>VLOOKUP(A2194,'[2]Pop commune'!$A$4:$H$3833,5,FALSE)</f>
        <v>31.373493975903479</v>
      </c>
      <c r="D2194" s="83">
        <f t="shared" si="69"/>
        <v>14.168674698795121</v>
      </c>
      <c r="E2194" s="83">
        <f>VLOOKUP(A2194,'[2]Pop commune'!$A$4:$G$3833,6,FALSE)</f>
        <v>14.168674698795121</v>
      </c>
      <c r="F2194" s="83">
        <f t="shared" si="70"/>
        <v>167.99999999999929</v>
      </c>
      <c r="G2194" s="83">
        <f>VLOOKUP(A2194,'[2]Pop commune'!$A$4:$G$3833,4,FALSE)</f>
        <v>167.99999999999929</v>
      </c>
      <c r="H2194" s="64">
        <v>70</v>
      </c>
      <c r="I2194" s="122">
        <v>700784382</v>
      </c>
      <c r="J2194" s="91" t="s">
        <v>3009</v>
      </c>
      <c r="K2194" s="121"/>
      <c r="L2194" s="92" t="s">
        <v>1105</v>
      </c>
      <c r="M2194" s="65" t="s">
        <v>2944</v>
      </c>
      <c r="N2194" s="65" t="s">
        <v>662</v>
      </c>
      <c r="O2194" s="64">
        <v>250019510</v>
      </c>
      <c r="P2194" s="94" t="s">
        <v>2940</v>
      </c>
      <c r="Q2194" s="90">
        <v>1</v>
      </c>
      <c r="X2194" s="65" t="s">
        <v>733</v>
      </c>
      <c r="Y2194" s="65">
        <f>SUMPRODUCT(('[2]Prog 89'!$C$5:$C$10000=A2194)*'[2]Prog 89'!$E$5:$F$10000)</f>
        <v>0</v>
      </c>
      <c r="Z2194" s="65">
        <f>SUMPRODUCT(('[2]Prog 89'!$C$5:$C$10000=A2194)*'[2]Prog 89'!$G$5:$H$10000)</f>
        <v>0</v>
      </c>
    </row>
    <row r="2195" spans="1:26" ht="12.75" customHeight="1" x14ac:dyDescent="0.25">
      <c r="A2195" s="64">
        <v>70315</v>
      </c>
      <c r="B2195" s="81">
        <f>VLOOKUP(A2195,'[2]Pop commune'!$A$4:$G$3833,7,FALSE)</f>
        <v>122</v>
      </c>
      <c r="C2195" s="82">
        <f>VLOOKUP(A2195,'[2]Pop commune'!$A$4:$H$3833,5,FALSE)</f>
        <v>79</v>
      </c>
      <c r="D2195" s="83">
        <f t="shared" si="69"/>
        <v>43</v>
      </c>
      <c r="E2195" s="83">
        <f>VLOOKUP(A2195,'[2]Pop commune'!$A$4:$G$3833,6,FALSE)</f>
        <v>43</v>
      </c>
      <c r="F2195" s="83">
        <f t="shared" si="70"/>
        <v>432</v>
      </c>
      <c r="G2195" s="83">
        <f>VLOOKUP(A2195,'[2]Pop commune'!$A$4:$G$3833,4,FALSE)</f>
        <v>432</v>
      </c>
      <c r="H2195" s="64">
        <v>70</v>
      </c>
      <c r="I2195" s="122">
        <v>700784382</v>
      </c>
      <c r="J2195" s="91" t="s">
        <v>3010</v>
      </c>
      <c r="K2195" s="121"/>
      <c r="L2195" s="92" t="s">
        <v>829</v>
      </c>
      <c r="M2195" s="65" t="s">
        <v>2944</v>
      </c>
      <c r="N2195" s="65" t="s">
        <v>662</v>
      </c>
      <c r="O2195" s="64">
        <v>250019510</v>
      </c>
      <c r="P2195" s="94" t="s">
        <v>2940</v>
      </c>
      <c r="Q2195" s="90">
        <v>1</v>
      </c>
      <c r="X2195" s="65" t="s">
        <v>733</v>
      </c>
      <c r="Y2195" s="65">
        <f>SUMPRODUCT(('[2]Prog 89'!$C$5:$C$10000=A2195)*'[2]Prog 89'!$E$5:$F$10000)</f>
        <v>0</v>
      </c>
      <c r="Z2195" s="65">
        <f>SUMPRODUCT(('[2]Prog 89'!$C$5:$C$10000=A2195)*'[2]Prog 89'!$G$5:$H$10000)</f>
        <v>0</v>
      </c>
    </row>
    <row r="2196" spans="1:26" ht="12.75" customHeight="1" x14ac:dyDescent="0.25">
      <c r="A2196" s="64">
        <v>70322</v>
      </c>
      <c r="B2196" s="81">
        <f>VLOOKUP(A2196,'[2]Pop commune'!$A$4:$G$3833,7,FALSE)</f>
        <v>78</v>
      </c>
      <c r="C2196" s="82">
        <f>VLOOKUP(A2196,'[2]Pop commune'!$A$4:$H$3833,5,FALSE)</f>
        <v>60</v>
      </c>
      <c r="D2196" s="83">
        <f t="shared" si="69"/>
        <v>18</v>
      </c>
      <c r="E2196" s="83">
        <f>VLOOKUP(A2196,'[2]Pop commune'!$A$4:$G$3833,6,FALSE)</f>
        <v>18</v>
      </c>
      <c r="F2196" s="83">
        <f t="shared" si="70"/>
        <v>283</v>
      </c>
      <c r="G2196" s="83">
        <f>VLOOKUP(A2196,'[2]Pop commune'!$A$4:$G$3833,4,FALSE)</f>
        <v>283</v>
      </c>
      <c r="H2196" s="64">
        <v>70</v>
      </c>
      <c r="I2196" s="122">
        <v>700784382</v>
      </c>
      <c r="J2196" s="91" t="s">
        <v>3011</v>
      </c>
      <c r="K2196" s="121"/>
      <c r="L2196" s="92" t="s">
        <v>829</v>
      </c>
      <c r="M2196" s="65" t="s">
        <v>2944</v>
      </c>
      <c r="N2196" s="65" t="s">
        <v>662</v>
      </c>
      <c r="O2196" s="64">
        <v>250019510</v>
      </c>
      <c r="P2196" s="94" t="s">
        <v>2940</v>
      </c>
      <c r="Q2196" s="90">
        <v>1</v>
      </c>
      <c r="X2196" s="65" t="s">
        <v>733</v>
      </c>
      <c r="Y2196" s="65">
        <f>SUMPRODUCT(('[2]Prog 89'!$C$5:$C$10000=A2196)*'[2]Prog 89'!$E$5:$F$10000)</f>
        <v>0</v>
      </c>
      <c r="Z2196" s="65">
        <f>SUMPRODUCT(('[2]Prog 89'!$C$5:$C$10000=A2196)*'[2]Prog 89'!$G$5:$H$10000)</f>
        <v>0</v>
      </c>
    </row>
    <row r="2197" spans="1:26" ht="12.75" customHeight="1" x14ac:dyDescent="0.25">
      <c r="A2197" s="64">
        <v>70344</v>
      </c>
      <c r="B2197" s="81">
        <f>VLOOKUP(A2197,'[2]Pop commune'!$A$4:$G$3833,7,FALSE)</f>
        <v>67</v>
      </c>
      <c r="C2197" s="82">
        <f>VLOOKUP(A2197,'[2]Pop commune'!$A$4:$H$3833,5,FALSE)</f>
        <v>47</v>
      </c>
      <c r="D2197" s="83">
        <f t="shared" si="69"/>
        <v>20</v>
      </c>
      <c r="E2197" s="83">
        <f>VLOOKUP(A2197,'[2]Pop commune'!$A$4:$G$3833,6,FALSE)</f>
        <v>20</v>
      </c>
      <c r="F2197" s="83">
        <f t="shared" si="70"/>
        <v>314</v>
      </c>
      <c r="G2197" s="83">
        <f>VLOOKUP(A2197,'[2]Pop commune'!$A$4:$G$3833,4,FALSE)</f>
        <v>314</v>
      </c>
      <c r="H2197" s="64">
        <v>70</v>
      </c>
      <c r="I2197" s="122">
        <v>700784382</v>
      </c>
      <c r="J2197" s="91" t="s">
        <v>3012</v>
      </c>
      <c r="K2197" s="121"/>
      <c r="L2197" s="92" t="s">
        <v>829</v>
      </c>
      <c r="M2197" s="65" t="s">
        <v>2944</v>
      </c>
      <c r="N2197" s="65" t="s">
        <v>662</v>
      </c>
      <c r="O2197" s="64">
        <v>250019510</v>
      </c>
      <c r="P2197" s="94" t="s">
        <v>2940</v>
      </c>
      <c r="Q2197" s="90">
        <v>1</v>
      </c>
      <c r="X2197" s="65" t="s">
        <v>733</v>
      </c>
      <c r="Y2197" s="65">
        <f>SUMPRODUCT(('[2]Prog 89'!$C$5:$C$10000=A2197)*'[2]Prog 89'!$E$5:$F$10000)</f>
        <v>0</v>
      </c>
      <c r="Z2197" s="65">
        <f>SUMPRODUCT(('[2]Prog 89'!$C$5:$C$10000=A2197)*'[2]Prog 89'!$G$5:$H$10000)</f>
        <v>0</v>
      </c>
    </row>
    <row r="2198" spans="1:26" ht="12.75" customHeight="1" x14ac:dyDescent="0.25">
      <c r="A2198" s="64">
        <v>70398</v>
      </c>
      <c r="B2198" s="81">
        <f>VLOOKUP(A2198,'[2]Pop commune'!$A$4:$G$3833,7,FALSE)</f>
        <v>16.238805970149279</v>
      </c>
      <c r="C2198" s="82">
        <f>VLOOKUP(A2198,'[2]Pop commune'!$A$4:$H$3833,5,FALSE)</f>
        <v>11.164179104477631</v>
      </c>
      <c r="D2198" s="83">
        <f t="shared" si="69"/>
        <v>5.0746268656716502</v>
      </c>
      <c r="E2198" s="83">
        <f>VLOOKUP(A2198,'[2]Pop commune'!$A$4:$G$3833,6,FALSE)</f>
        <v>5.0746268656716502</v>
      </c>
      <c r="F2198" s="83">
        <f t="shared" si="70"/>
        <v>68.000000000000114</v>
      </c>
      <c r="G2198" s="83">
        <f>VLOOKUP(A2198,'[2]Pop commune'!$A$4:$G$3833,4,FALSE)</f>
        <v>68.000000000000114</v>
      </c>
      <c r="H2198" s="64">
        <v>70</v>
      </c>
      <c r="I2198" s="122">
        <v>700784382</v>
      </c>
      <c r="J2198" s="91" t="s">
        <v>3013</v>
      </c>
      <c r="K2198" s="121"/>
      <c r="L2198" s="92" t="s">
        <v>2991</v>
      </c>
      <c r="M2198" s="65" t="s">
        <v>2944</v>
      </c>
      <c r="N2198" s="65" t="s">
        <v>662</v>
      </c>
      <c r="O2198" s="64">
        <v>250019510</v>
      </c>
      <c r="P2198" s="94" t="s">
        <v>2940</v>
      </c>
      <c r="Q2198" s="90">
        <v>1</v>
      </c>
      <c r="X2198" s="65" t="s">
        <v>733</v>
      </c>
      <c r="Y2198" s="65">
        <f>SUMPRODUCT(('[2]Prog 89'!$C$5:$C$10000=A2198)*'[2]Prog 89'!$E$5:$F$10000)</f>
        <v>0</v>
      </c>
      <c r="Z2198" s="65">
        <f>SUMPRODUCT(('[2]Prog 89'!$C$5:$C$10000=A2198)*'[2]Prog 89'!$G$5:$H$10000)</f>
        <v>0</v>
      </c>
    </row>
    <row r="2199" spans="1:26" ht="12.75" customHeight="1" x14ac:dyDescent="0.25">
      <c r="A2199" s="64">
        <v>70435</v>
      </c>
      <c r="B2199" s="81">
        <f>VLOOKUP(A2199,'[2]Pop commune'!$A$4:$G$3833,7,FALSE)</f>
        <v>228.15238095238107</v>
      </c>
      <c r="C2199" s="82">
        <f>VLOOKUP(A2199,'[2]Pop commune'!$A$4:$H$3833,5,FALSE)</f>
        <v>135.27619047619055</v>
      </c>
      <c r="D2199" s="83">
        <f t="shared" si="69"/>
        <v>92.87619047619053</v>
      </c>
      <c r="E2199" s="83">
        <f>VLOOKUP(A2199,'[2]Pop commune'!$A$4:$G$3833,6,FALSE)</f>
        <v>92.87619047619053</v>
      </c>
      <c r="F2199" s="83">
        <f t="shared" si="70"/>
        <v>954</v>
      </c>
      <c r="G2199" s="83">
        <f>VLOOKUP(A2199,'[2]Pop commune'!$A$4:$G$3833,4,FALSE)</f>
        <v>954</v>
      </c>
      <c r="H2199" s="64">
        <v>70</v>
      </c>
      <c r="I2199" s="122">
        <v>700784382</v>
      </c>
      <c r="J2199" s="91" t="s">
        <v>3014</v>
      </c>
      <c r="K2199" s="121"/>
      <c r="L2199" s="92" t="s">
        <v>1105</v>
      </c>
      <c r="M2199" s="65" t="s">
        <v>2944</v>
      </c>
      <c r="N2199" s="65" t="s">
        <v>662</v>
      </c>
      <c r="O2199" s="64">
        <v>250019510</v>
      </c>
      <c r="P2199" s="94" t="s">
        <v>2940</v>
      </c>
      <c r="Q2199" s="90">
        <v>1</v>
      </c>
      <c r="X2199" s="65" t="s">
        <v>733</v>
      </c>
      <c r="Y2199" s="65">
        <f>SUMPRODUCT(('[2]Prog 89'!$C$5:$C$10000=A2199)*'[2]Prog 89'!$E$5:$F$10000)</f>
        <v>0</v>
      </c>
      <c r="Z2199" s="65">
        <f>SUMPRODUCT(('[2]Prog 89'!$C$5:$C$10000=A2199)*'[2]Prog 89'!$G$5:$H$10000)</f>
        <v>0</v>
      </c>
    </row>
    <row r="2200" spans="1:26" ht="12.75" customHeight="1" x14ac:dyDescent="0.25">
      <c r="A2200" s="64">
        <v>70445</v>
      </c>
      <c r="B2200" s="81">
        <f>VLOOKUP(A2200,'[2]Pop commune'!$A$4:$G$3833,7,FALSE)</f>
        <v>22.899082568807327</v>
      </c>
      <c r="C2200" s="82">
        <f>VLOOKUP(A2200,'[2]Pop commune'!$A$4:$H$3833,5,FALSE)</f>
        <v>20.03669724770641</v>
      </c>
      <c r="D2200" s="83">
        <f t="shared" si="69"/>
        <v>2.8623853211009158</v>
      </c>
      <c r="E2200" s="83">
        <f>VLOOKUP(A2200,'[2]Pop commune'!$A$4:$G$3833,6,FALSE)</f>
        <v>2.8623853211009158</v>
      </c>
      <c r="F2200" s="83">
        <f t="shared" si="70"/>
        <v>104</v>
      </c>
      <c r="G2200" s="83">
        <f>VLOOKUP(A2200,'[2]Pop commune'!$A$4:$G$3833,4,FALSE)</f>
        <v>104</v>
      </c>
      <c r="H2200" s="64">
        <v>70</v>
      </c>
      <c r="I2200" s="122">
        <v>700784382</v>
      </c>
      <c r="J2200" s="91" t="s">
        <v>3015</v>
      </c>
      <c r="K2200" s="121"/>
      <c r="L2200" s="92" t="s">
        <v>1105</v>
      </c>
      <c r="M2200" s="65" t="s">
        <v>2944</v>
      </c>
      <c r="N2200" s="65" t="s">
        <v>662</v>
      </c>
      <c r="O2200" s="64">
        <v>250019510</v>
      </c>
      <c r="P2200" s="94" t="s">
        <v>2940</v>
      </c>
      <c r="Q2200" s="90">
        <v>1</v>
      </c>
      <c r="X2200" s="65" t="s">
        <v>733</v>
      </c>
      <c r="Y2200" s="65">
        <f>SUMPRODUCT(('[2]Prog 89'!$C$5:$C$10000=A2200)*'[2]Prog 89'!$E$5:$F$10000)</f>
        <v>0</v>
      </c>
      <c r="Z2200" s="65">
        <f>SUMPRODUCT(('[2]Prog 89'!$C$5:$C$10000=A2200)*'[2]Prog 89'!$G$5:$H$10000)</f>
        <v>0</v>
      </c>
    </row>
    <row r="2201" spans="1:26" ht="12.75" customHeight="1" x14ac:dyDescent="0.25">
      <c r="A2201" s="64">
        <v>70467</v>
      </c>
      <c r="B2201" s="81">
        <f>VLOOKUP(A2201,'[2]Pop commune'!$A$4:$G$3833,7,FALSE)</f>
        <v>1100.0971155206314</v>
      </c>
      <c r="C2201" s="82">
        <f>VLOOKUP(A2201,'[2]Pop commune'!$A$4:$H$3833,5,FALSE)</f>
        <v>715.51520523728823</v>
      </c>
      <c r="D2201" s="83">
        <f t="shared" si="69"/>
        <v>384.58191028334312</v>
      </c>
      <c r="E2201" s="83">
        <f>VLOOKUP(A2201,'[2]Pop commune'!$A$4:$G$3833,6,FALSE)</f>
        <v>384.58191028334312</v>
      </c>
      <c r="F2201" s="83">
        <f t="shared" si="70"/>
        <v>3269</v>
      </c>
      <c r="G2201" s="83">
        <f>VLOOKUP(A2201,'[2]Pop commune'!$A$4:$G$3833,4,FALSE)</f>
        <v>3269</v>
      </c>
      <c r="H2201" s="64">
        <v>70</v>
      </c>
      <c r="I2201" s="122">
        <v>700784382</v>
      </c>
      <c r="J2201" s="91" t="s">
        <v>3016</v>
      </c>
      <c r="K2201" s="121"/>
      <c r="L2201" s="92" t="s">
        <v>829</v>
      </c>
      <c r="M2201" s="65" t="s">
        <v>2944</v>
      </c>
      <c r="N2201" s="65" t="s">
        <v>662</v>
      </c>
      <c r="O2201" s="64">
        <v>250019510</v>
      </c>
      <c r="P2201" s="94" t="s">
        <v>2940</v>
      </c>
      <c r="Q2201" s="90">
        <v>1</v>
      </c>
      <c r="X2201" s="65" t="s">
        <v>733</v>
      </c>
      <c r="Y2201" s="65">
        <f>SUMPRODUCT(('[2]Prog 89'!$C$5:$C$10000=A2201)*'[2]Prog 89'!$E$5:$F$10000)</f>
        <v>0</v>
      </c>
      <c r="Z2201" s="65">
        <f>SUMPRODUCT(('[2]Prog 89'!$C$5:$C$10000=A2201)*'[2]Prog 89'!$G$5:$H$10000)</f>
        <v>0</v>
      </c>
    </row>
    <row r="2202" spans="1:26" ht="12.75" customHeight="1" x14ac:dyDescent="0.25">
      <c r="A2202" s="64">
        <v>70470</v>
      </c>
      <c r="B2202" s="81">
        <f>VLOOKUP(A2202,'[2]Pop commune'!$A$4:$G$3833,7,FALSE)</f>
        <v>32.808139534883722</v>
      </c>
      <c r="C2202" s="82">
        <f>VLOOKUP(A2202,'[2]Pop commune'!$A$4:$H$3833,5,FALSE)</f>
        <v>21.872093023255811</v>
      </c>
      <c r="D2202" s="83">
        <f t="shared" si="69"/>
        <v>10.936046511627907</v>
      </c>
      <c r="E2202" s="83">
        <f>VLOOKUP(A2202,'[2]Pop commune'!$A$4:$G$3833,6,FALSE)</f>
        <v>10.936046511627907</v>
      </c>
      <c r="F2202" s="83">
        <f t="shared" si="70"/>
        <v>171</v>
      </c>
      <c r="G2202" s="83">
        <f>VLOOKUP(A2202,'[2]Pop commune'!$A$4:$G$3833,4,FALSE)</f>
        <v>171</v>
      </c>
      <c r="H2202" s="64">
        <v>70</v>
      </c>
      <c r="I2202" s="122">
        <v>700784382</v>
      </c>
      <c r="J2202" s="91" t="s">
        <v>3017</v>
      </c>
      <c r="K2202" s="121"/>
      <c r="L2202" s="92" t="s">
        <v>829</v>
      </c>
      <c r="M2202" s="65" t="s">
        <v>2944</v>
      </c>
      <c r="N2202" s="65" t="s">
        <v>662</v>
      </c>
      <c r="O2202" s="64">
        <v>250019510</v>
      </c>
      <c r="P2202" s="94" t="s">
        <v>2940</v>
      </c>
      <c r="Q2202" s="90">
        <v>1</v>
      </c>
      <c r="X2202" s="65" t="s">
        <v>733</v>
      </c>
      <c r="Y2202" s="65">
        <f>SUMPRODUCT(('[2]Prog 89'!$C$5:$C$10000=A2202)*'[2]Prog 89'!$E$5:$F$10000)</f>
        <v>0</v>
      </c>
      <c r="Z2202" s="65">
        <f>SUMPRODUCT(('[2]Prog 89'!$C$5:$C$10000=A2202)*'[2]Prog 89'!$G$5:$H$10000)</f>
        <v>0</v>
      </c>
    </row>
    <row r="2203" spans="1:26" ht="12.75" customHeight="1" x14ac:dyDescent="0.25">
      <c r="A2203" s="64">
        <v>70473</v>
      </c>
      <c r="B2203" s="81">
        <f>VLOOKUP(A2203,'[2]Pop commune'!$A$4:$G$3833,7,FALSE)</f>
        <v>512.56404184183316</v>
      </c>
      <c r="C2203" s="82">
        <f>VLOOKUP(A2203,'[2]Pop commune'!$A$4:$H$3833,5,FALSE)</f>
        <v>340.3587313416125</v>
      </c>
      <c r="D2203" s="83">
        <f t="shared" si="69"/>
        <v>172.20531050022061</v>
      </c>
      <c r="E2203" s="83">
        <f>VLOOKUP(A2203,'[2]Pop commune'!$A$4:$G$3833,6,FALSE)</f>
        <v>172.20531050022061</v>
      </c>
      <c r="F2203" s="83">
        <f t="shared" si="70"/>
        <v>2023.9999999999943</v>
      </c>
      <c r="G2203" s="83">
        <f>VLOOKUP(A2203,'[2]Pop commune'!$A$4:$G$3833,4,FALSE)</f>
        <v>2023.9999999999943</v>
      </c>
      <c r="H2203" s="64">
        <v>70</v>
      </c>
      <c r="I2203" s="122">
        <v>700784382</v>
      </c>
      <c r="J2203" s="91" t="s">
        <v>3018</v>
      </c>
      <c r="K2203" s="121"/>
      <c r="L2203" s="92" t="s">
        <v>2991</v>
      </c>
      <c r="M2203" s="65" t="s">
        <v>2944</v>
      </c>
      <c r="N2203" s="65" t="s">
        <v>662</v>
      </c>
      <c r="O2203" s="64">
        <v>250019510</v>
      </c>
      <c r="P2203" s="94" t="s">
        <v>2940</v>
      </c>
      <c r="Q2203" s="90">
        <v>1</v>
      </c>
      <c r="X2203" s="65" t="s">
        <v>733</v>
      </c>
      <c r="Y2203" s="65">
        <f>SUMPRODUCT(('[2]Prog 89'!$C$5:$C$10000=A2203)*'[2]Prog 89'!$E$5:$F$10000)</f>
        <v>0</v>
      </c>
      <c r="Z2203" s="65">
        <f>SUMPRODUCT(('[2]Prog 89'!$C$5:$C$10000=A2203)*'[2]Prog 89'!$G$5:$H$10000)</f>
        <v>0</v>
      </c>
    </row>
    <row r="2204" spans="1:26" ht="12.75" customHeight="1" x14ac:dyDescent="0.25">
      <c r="A2204" s="64">
        <v>70475</v>
      </c>
      <c r="B2204" s="81">
        <f>VLOOKUP(A2204,'[2]Pop commune'!$A$4:$G$3833,7,FALSE)</f>
        <v>62.28151260504174</v>
      </c>
      <c r="C2204" s="82">
        <f>VLOOKUP(A2204,'[2]Pop commune'!$A$4:$H$3833,5,FALSE)</f>
        <v>40.840336134453601</v>
      </c>
      <c r="D2204" s="83">
        <f t="shared" si="69"/>
        <v>21.44117647058814</v>
      </c>
      <c r="E2204" s="83">
        <f>VLOOKUP(A2204,'[2]Pop commune'!$A$4:$G$3833,6,FALSE)</f>
        <v>21.44117647058814</v>
      </c>
      <c r="F2204" s="83">
        <f t="shared" si="70"/>
        <v>242.99999999999889</v>
      </c>
      <c r="G2204" s="83">
        <f>VLOOKUP(A2204,'[2]Pop commune'!$A$4:$G$3833,4,FALSE)</f>
        <v>242.99999999999889</v>
      </c>
      <c r="H2204" s="64">
        <v>70</v>
      </c>
      <c r="I2204" s="122">
        <v>700784382</v>
      </c>
      <c r="J2204" s="91" t="s">
        <v>3019</v>
      </c>
      <c r="K2204" s="121"/>
      <c r="L2204" s="92" t="s">
        <v>2991</v>
      </c>
      <c r="M2204" s="65" t="s">
        <v>2944</v>
      </c>
      <c r="N2204" s="65" t="s">
        <v>662</v>
      </c>
      <c r="O2204" s="64">
        <v>250019510</v>
      </c>
      <c r="P2204" s="94" t="s">
        <v>2940</v>
      </c>
      <c r="Q2204" s="90">
        <v>1</v>
      </c>
      <c r="X2204" s="65" t="s">
        <v>733</v>
      </c>
      <c r="Y2204" s="65">
        <f>SUMPRODUCT(('[2]Prog 89'!$C$5:$C$10000=A2204)*'[2]Prog 89'!$E$5:$F$10000)</f>
        <v>0</v>
      </c>
      <c r="Z2204" s="65">
        <f>SUMPRODUCT(('[2]Prog 89'!$C$5:$C$10000=A2204)*'[2]Prog 89'!$G$5:$H$10000)</f>
        <v>0</v>
      </c>
    </row>
    <row r="2205" spans="1:26" ht="12.75" customHeight="1" x14ac:dyDescent="0.25">
      <c r="A2205" s="64">
        <v>70490</v>
      </c>
      <c r="B2205" s="81">
        <f>VLOOKUP(A2205,'[2]Pop commune'!$A$4:$G$3833,7,FALSE)</f>
        <v>25.615775524595435</v>
      </c>
      <c r="C2205" s="82">
        <f>VLOOKUP(A2205,'[2]Pop commune'!$A$4:$H$3833,5,FALSE)</f>
        <v>15.179718829389888</v>
      </c>
      <c r="D2205" s="83">
        <f t="shared" si="69"/>
        <v>10.436056695205547</v>
      </c>
      <c r="E2205" s="83">
        <f>VLOOKUP(A2205,'[2]Pop commune'!$A$4:$G$3833,6,FALSE)</f>
        <v>10.436056695205547</v>
      </c>
      <c r="F2205" s="83">
        <f t="shared" si="70"/>
        <v>114</v>
      </c>
      <c r="G2205" s="83">
        <f>VLOOKUP(A2205,'[2]Pop commune'!$A$4:$G$3833,4,FALSE)</f>
        <v>114</v>
      </c>
      <c r="H2205" s="64">
        <v>70</v>
      </c>
      <c r="I2205" s="122">
        <v>700784382</v>
      </c>
      <c r="J2205" s="91" t="s">
        <v>3020</v>
      </c>
      <c r="K2205" s="121"/>
      <c r="L2205" s="92" t="s">
        <v>874</v>
      </c>
      <c r="M2205" s="65" t="s">
        <v>2944</v>
      </c>
      <c r="N2205" s="65" t="s">
        <v>662</v>
      </c>
      <c r="O2205" s="64">
        <v>250019510</v>
      </c>
      <c r="P2205" s="94" t="s">
        <v>2940</v>
      </c>
      <c r="Q2205" s="90">
        <v>1</v>
      </c>
      <c r="X2205" s="65" t="s">
        <v>733</v>
      </c>
      <c r="Y2205" s="65">
        <f>SUMPRODUCT(('[2]Prog 89'!$C$5:$C$10000=A2205)*'[2]Prog 89'!$E$5:$F$10000)</f>
        <v>0</v>
      </c>
      <c r="Z2205" s="65">
        <f>SUMPRODUCT(('[2]Prog 89'!$C$5:$C$10000=A2205)*'[2]Prog 89'!$G$5:$H$10000)</f>
        <v>0</v>
      </c>
    </row>
    <row r="2206" spans="1:26" ht="12.75" customHeight="1" x14ac:dyDescent="0.25">
      <c r="A2206" s="64">
        <v>70541</v>
      </c>
      <c r="B2206" s="81">
        <f>VLOOKUP(A2206,'[2]Pop commune'!$A$4:$G$3833,7,FALSE)</f>
        <v>29.12888888888876</v>
      </c>
      <c r="C2206" s="82">
        <f>VLOOKUP(A2206,'[2]Pop commune'!$A$4:$H$3833,5,FALSE)</f>
        <v>24.106666666666559</v>
      </c>
      <c r="D2206" s="83">
        <f t="shared" si="69"/>
        <v>5.0222222222221999</v>
      </c>
      <c r="E2206" s="83">
        <f>VLOOKUP(A2206,'[2]Pop commune'!$A$4:$G$3833,6,FALSE)</f>
        <v>5.0222222222221999</v>
      </c>
      <c r="F2206" s="83">
        <f t="shared" si="70"/>
        <v>225.99999999999901</v>
      </c>
      <c r="G2206" s="83">
        <f>VLOOKUP(A2206,'[2]Pop commune'!$A$4:$G$3833,4,FALSE)</f>
        <v>225.99999999999901</v>
      </c>
      <c r="H2206" s="64">
        <v>70</v>
      </c>
      <c r="I2206" s="122">
        <v>700784382</v>
      </c>
      <c r="J2206" s="91" t="s">
        <v>3021</v>
      </c>
      <c r="K2206" s="121"/>
      <c r="L2206" s="92" t="s">
        <v>829</v>
      </c>
      <c r="M2206" s="65" t="s">
        <v>2944</v>
      </c>
      <c r="N2206" s="65" t="s">
        <v>662</v>
      </c>
      <c r="O2206" s="64">
        <v>250019510</v>
      </c>
      <c r="P2206" s="94" t="s">
        <v>2940</v>
      </c>
      <c r="Q2206" s="90">
        <v>1</v>
      </c>
      <c r="X2206" s="65" t="s">
        <v>733</v>
      </c>
      <c r="Y2206" s="65">
        <f>SUMPRODUCT(('[2]Prog 89'!$C$5:$C$10000=A2206)*'[2]Prog 89'!$E$5:$F$10000)</f>
        <v>0</v>
      </c>
      <c r="Z2206" s="65">
        <f>SUMPRODUCT(('[2]Prog 89'!$C$5:$C$10000=A2206)*'[2]Prog 89'!$G$5:$H$10000)</f>
        <v>0</v>
      </c>
    </row>
    <row r="2207" spans="1:26" ht="12.75" customHeight="1" x14ac:dyDescent="0.25">
      <c r="A2207" s="64">
        <v>70564</v>
      </c>
      <c r="B2207" s="81">
        <f>VLOOKUP(A2207,'[2]Pop commune'!$A$4:$G$3833,7,FALSE)</f>
        <v>69.778422763206962</v>
      </c>
      <c r="C2207" s="82">
        <f>VLOOKUP(A2207,'[2]Pop commune'!$A$4:$H$3833,5,FALSE)</f>
        <v>44.062051852316721</v>
      </c>
      <c r="D2207" s="83">
        <f t="shared" si="69"/>
        <v>25.716370910890241</v>
      </c>
      <c r="E2207" s="83">
        <f>VLOOKUP(A2207,'[2]Pop commune'!$A$4:$G$3833,6,FALSE)</f>
        <v>25.716370910890241</v>
      </c>
      <c r="F2207" s="83">
        <f t="shared" si="70"/>
        <v>333</v>
      </c>
      <c r="G2207" s="83">
        <f>VLOOKUP(A2207,'[2]Pop commune'!$A$4:$G$3833,4,FALSE)</f>
        <v>333</v>
      </c>
      <c r="H2207" s="64">
        <v>70</v>
      </c>
      <c r="I2207" s="122">
        <v>700784382</v>
      </c>
      <c r="J2207" s="91" t="s">
        <v>3022</v>
      </c>
      <c r="K2207" s="121"/>
      <c r="L2207" s="92" t="s">
        <v>829</v>
      </c>
      <c r="M2207" s="65" t="s">
        <v>2944</v>
      </c>
      <c r="N2207" s="65" t="s">
        <v>662</v>
      </c>
      <c r="O2207" s="64">
        <v>250019510</v>
      </c>
      <c r="P2207" s="94" t="s">
        <v>2940</v>
      </c>
      <c r="Q2207" s="90">
        <v>1</v>
      </c>
      <c r="X2207" s="65" t="s">
        <v>733</v>
      </c>
      <c r="Y2207" s="65">
        <f>SUMPRODUCT(('[2]Prog 89'!$C$5:$C$10000=A2207)*'[2]Prog 89'!$E$5:$F$10000)</f>
        <v>0</v>
      </c>
      <c r="Z2207" s="65">
        <f>SUMPRODUCT(('[2]Prog 89'!$C$5:$C$10000=A2207)*'[2]Prog 89'!$G$5:$H$10000)</f>
        <v>0</v>
      </c>
    </row>
    <row r="2208" spans="1:26" ht="12.75" customHeight="1" x14ac:dyDescent="0.25">
      <c r="A2208" s="64">
        <v>70571</v>
      </c>
      <c r="B2208" s="81">
        <f>VLOOKUP(A2208,'[2]Pop commune'!$A$4:$G$3833,7,FALSE)</f>
        <v>6</v>
      </c>
      <c r="C2208" s="82">
        <f>VLOOKUP(A2208,'[2]Pop commune'!$A$4:$H$3833,5,FALSE)</f>
        <v>4</v>
      </c>
      <c r="D2208" s="83">
        <f t="shared" si="69"/>
        <v>2</v>
      </c>
      <c r="E2208" s="83">
        <f>VLOOKUP(A2208,'[2]Pop commune'!$A$4:$G$3833,6,FALSE)</f>
        <v>2</v>
      </c>
      <c r="F2208" s="83">
        <f t="shared" si="70"/>
        <v>36</v>
      </c>
      <c r="G2208" s="83">
        <f>VLOOKUP(A2208,'[2]Pop commune'!$A$4:$G$3833,4,FALSE)</f>
        <v>36</v>
      </c>
      <c r="H2208" s="64">
        <v>70</v>
      </c>
      <c r="I2208" s="122">
        <v>700784382</v>
      </c>
      <c r="J2208" s="91" t="s">
        <v>3023</v>
      </c>
      <c r="K2208" s="121"/>
      <c r="L2208" s="92" t="s">
        <v>829</v>
      </c>
      <c r="M2208" s="65" t="s">
        <v>2944</v>
      </c>
      <c r="N2208" s="65" t="s">
        <v>662</v>
      </c>
      <c r="O2208" s="64">
        <v>250019510</v>
      </c>
      <c r="P2208" s="94" t="s">
        <v>2940</v>
      </c>
      <c r="Q2208" s="90">
        <v>1</v>
      </c>
      <c r="X2208" s="65" t="s">
        <v>733</v>
      </c>
      <c r="Y2208" s="65">
        <f>SUMPRODUCT(('[2]Prog 89'!$C$5:$C$10000=A2208)*'[2]Prog 89'!$E$5:$F$10000)</f>
        <v>0</v>
      </c>
      <c r="Z2208" s="65">
        <f>SUMPRODUCT(('[2]Prog 89'!$C$5:$C$10000=A2208)*'[2]Prog 89'!$G$5:$H$10000)</f>
        <v>0</v>
      </c>
    </row>
    <row r="2209" spans="1:26" ht="12.75" customHeight="1" x14ac:dyDescent="0.25">
      <c r="A2209" s="64">
        <v>70020</v>
      </c>
      <c r="B2209" s="81">
        <f>VLOOKUP(A2209,'[2]Pop commune'!$A$4:$G$3833,7,FALSE)</f>
        <v>44</v>
      </c>
      <c r="C2209" s="82">
        <f>VLOOKUP(A2209,'[2]Pop commune'!$A$4:$H$3833,5,FALSE)</f>
        <v>35</v>
      </c>
      <c r="D2209" s="83">
        <f t="shared" si="69"/>
        <v>9</v>
      </c>
      <c r="E2209" s="83">
        <f>VLOOKUP(A2209,'[2]Pop commune'!$A$4:$G$3833,6,FALSE)</f>
        <v>9</v>
      </c>
      <c r="F2209" s="83">
        <f t="shared" si="70"/>
        <v>227</v>
      </c>
      <c r="G2209" s="83">
        <f>VLOOKUP(A2209,'[2]Pop commune'!$A$4:$G$3833,4,FALSE)</f>
        <v>227</v>
      </c>
      <c r="H2209" s="64">
        <v>70</v>
      </c>
      <c r="I2209" s="122">
        <v>700783426</v>
      </c>
      <c r="J2209" s="91" t="s">
        <v>3024</v>
      </c>
      <c r="K2209" s="121"/>
      <c r="L2209" s="92" t="s">
        <v>1082</v>
      </c>
      <c r="M2209" s="65" t="s">
        <v>2946</v>
      </c>
      <c r="N2209" s="65" t="s">
        <v>662</v>
      </c>
      <c r="O2209" s="64">
        <v>250019510</v>
      </c>
      <c r="P2209" s="94" t="s">
        <v>2940</v>
      </c>
      <c r="Q2209" s="90">
        <v>1</v>
      </c>
      <c r="X2209" s="65" t="s">
        <v>671</v>
      </c>
      <c r="Y2209" s="65">
        <f>SUMPRODUCT(('[2]Prog 89'!$C$5:$C$10000=A2209)*'[2]Prog 89'!$E$5:$F$10000)</f>
        <v>0</v>
      </c>
      <c r="Z2209" s="65">
        <f>SUMPRODUCT(('[2]Prog 89'!$C$5:$C$10000=A2209)*'[2]Prog 89'!$G$5:$H$10000)</f>
        <v>0</v>
      </c>
    </row>
    <row r="2210" spans="1:26" ht="12.75" customHeight="1" x14ac:dyDescent="0.25">
      <c r="A2210" s="64">
        <v>70134</v>
      </c>
      <c r="B2210" s="81">
        <f>VLOOKUP(A2210,'[2]Pop commune'!$A$4:$G$3833,7,FALSE)</f>
        <v>48.645739910314077</v>
      </c>
      <c r="C2210" s="82">
        <f>VLOOKUP(A2210,'[2]Pop commune'!$A$4:$H$3833,5,FALSE)</f>
        <v>31.417040358744512</v>
      </c>
      <c r="D2210" s="83">
        <f t="shared" si="69"/>
        <v>17.228699551569569</v>
      </c>
      <c r="E2210" s="83">
        <f>VLOOKUP(A2210,'[2]Pop commune'!$A$4:$G$3833,6,FALSE)</f>
        <v>17.228699551569569</v>
      </c>
      <c r="F2210" s="83">
        <f t="shared" si="70"/>
        <v>226.0000000000008</v>
      </c>
      <c r="G2210" s="83">
        <f>VLOOKUP(A2210,'[2]Pop commune'!$A$4:$G$3833,4,FALSE)</f>
        <v>226.0000000000008</v>
      </c>
      <c r="H2210" s="64">
        <v>70</v>
      </c>
      <c r="I2210" s="122">
        <v>700783426</v>
      </c>
      <c r="J2210" s="91" t="s">
        <v>3025</v>
      </c>
      <c r="K2210" s="121"/>
      <c r="L2210" s="92" t="s">
        <v>1082</v>
      </c>
      <c r="M2210" s="65" t="s">
        <v>2946</v>
      </c>
      <c r="N2210" s="65" t="s">
        <v>662</v>
      </c>
      <c r="O2210" s="64">
        <v>250019510</v>
      </c>
      <c r="P2210" s="94" t="s">
        <v>2940</v>
      </c>
      <c r="Q2210" s="90">
        <v>1</v>
      </c>
      <c r="X2210" s="65" t="s">
        <v>671</v>
      </c>
      <c r="Y2210" s="65">
        <f>SUMPRODUCT(('[2]Prog 89'!$C$5:$C$10000=A2210)*'[2]Prog 89'!$E$5:$F$10000)</f>
        <v>0</v>
      </c>
      <c r="Z2210" s="65">
        <f>SUMPRODUCT(('[2]Prog 89'!$C$5:$C$10000=A2210)*'[2]Prog 89'!$G$5:$H$10000)</f>
        <v>0</v>
      </c>
    </row>
    <row r="2211" spans="1:26" ht="12.75" customHeight="1" x14ac:dyDescent="0.25">
      <c r="A2211" s="64">
        <v>70136</v>
      </c>
      <c r="B2211" s="81">
        <f>VLOOKUP(A2211,'[2]Pop commune'!$A$4:$G$3833,7,FALSE)</f>
        <v>99</v>
      </c>
      <c r="C2211" s="82">
        <f>VLOOKUP(A2211,'[2]Pop commune'!$A$4:$H$3833,5,FALSE)</f>
        <v>78</v>
      </c>
      <c r="D2211" s="83">
        <f t="shared" si="69"/>
        <v>21</v>
      </c>
      <c r="E2211" s="83">
        <f>VLOOKUP(A2211,'[2]Pop commune'!$A$4:$G$3833,6,FALSE)</f>
        <v>21</v>
      </c>
      <c r="F2211" s="83">
        <f t="shared" si="70"/>
        <v>470</v>
      </c>
      <c r="G2211" s="83">
        <f>VLOOKUP(A2211,'[2]Pop commune'!$A$4:$G$3833,4,FALSE)</f>
        <v>470</v>
      </c>
      <c r="H2211" s="64">
        <v>70</v>
      </c>
      <c r="I2211" s="122">
        <v>700783426</v>
      </c>
      <c r="J2211" s="91" t="s">
        <v>747</v>
      </c>
      <c r="K2211" s="121"/>
      <c r="L2211" s="92" t="s">
        <v>1082</v>
      </c>
      <c r="M2211" s="65" t="s">
        <v>2946</v>
      </c>
      <c r="N2211" s="65" t="s">
        <v>662</v>
      </c>
      <c r="O2211" s="64">
        <v>250019510</v>
      </c>
      <c r="P2211" s="94" t="s">
        <v>2940</v>
      </c>
      <c r="Q2211" s="90">
        <v>1</v>
      </c>
      <c r="X2211" s="65" t="s">
        <v>671</v>
      </c>
      <c r="Y2211" s="65">
        <f>SUMPRODUCT(('[2]Prog 89'!$C$5:$C$10000=A2211)*'[2]Prog 89'!$E$5:$F$10000)</f>
        <v>0</v>
      </c>
      <c r="Z2211" s="65">
        <f>SUMPRODUCT(('[2]Prog 89'!$C$5:$C$10000=A2211)*'[2]Prog 89'!$G$5:$H$10000)</f>
        <v>0</v>
      </c>
    </row>
    <row r="2212" spans="1:26" ht="12.75" customHeight="1" x14ac:dyDescent="0.25">
      <c r="A2212" s="64">
        <v>70163</v>
      </c>
      <c r="B2212" s="81">
        <f>VLOOKUP(A2212,'[2]Pop commune'!$A$4:$G$3833,7,FALSE)</f>
        <v>92.723416000848715</v>
      </c>
      <c r="C2212" s="82">
        <f>VLOOKUP(A2212,'[2]Pop commune'!$A$4:$H$3833,5,FALSE)</f>
        <v>64.117255745267727</v>
      </c>
      <c r="D2212" s="83">
        <f t="shared" si="69"/>
        <v>28.606160255580985</v>
      </c>
      <c r="E2212" s="83">
        <f>VLOOKUP(A2212,'[2]Pop commune'!$A$4:$G$3833,6,FALSE)</f>
        <v>28.606160255580985</v>
      </c>
      <c r="F2212" s="83">
        <f t="shared" si="70"/>
        <v>439</v>
      </c>
      <c r="G2212" s="83">
        <f>VLOOKUP(A2212,'[2]Pop commune'!$A$4:$G$3833,4,FALSE)</f>
        <v>439</v>
      </c>
      <c r="H2212" s="64">
        <v>70</v>
      </c>
      <c r="I2212" s="122">
        <v>700783426</v>
      </c>
      <c r="J2212" s="91" t="s">
        <v>3026</v>
      </c>
      <c r="K2212" s="121"/>
      <c r="L2212" s="92" t="s">
        <v>3027</v>
      </c>
      <c r="M2212" s="65" t="s">
        <v>2946</v>
      </c>
      <c r="N2212" s="65" t="s">
        <v>662</v>
      </c>
      <c r="O2212" s="64">
        <v>250019510</v>
      </c>
      <c r="P2212" s="94" t="s">
        <v>2940</v>
      </c>
      <c r="Q2212" s="90">
        <v>1</v>
      </c>
      <c r="X2212" s="65" t="s">
        <v>671</v>
      </c>
      <c r="Y2212" s="65">
        <f>SUMPRODUCT(('[2]Prog 89'!$C$5:$C$10000=A2212)*'[2]Prog 89'!$E$5:$F$10000)</f>
        <v>0</v>
      </c>
      <c r="Z2212" s="65">
        <f>SUMPRODUCT(('[2]Prog 89'!$C$5:$C$10000=A2212)*'[2]Prog 89'!$G$5:$H$10000)</f>
        <v>0</v>
      </c>
    </row>
    <row r="2213" spans="1:26" ht="12.75" customHeight="1" x14ac:dyDescent="0.25">
      <c r="A2213" s="64">
        <v>70164</v>
      </c>
      <c r="B2213" s="81">
        <f>VLOOKUP(A2213,'[2]Pop commune'!$A$4:$G$3833,7,FALSE)</f>
        <v>12.774193548387149</v>
      </c>
      <c r="C2213" s="82">
        <f>VLOOKUP(A2213,'[2]Pop commune'!$A$4:$H$3833,5,FALSE)</f>
        <v>9.2903225806451992</v>
      </c>
      <c r="D2213" s="83">
        <f t="shared" si="69"/>
        <v>3.4838709677419502</v>
      </c>
      <c r="E2213" s="83">
        <f>VLOOKUP(A2213,'[2]Pop commune'!$A$4:$G$3833,6,FALSE)</f>
        <v>3.4838709677419502</v>
      </c>
      <c r="F2213" s="83">
        <f t="shared" si="70"/>
        <v>72.000000000000298</v>
      </c>
      <c r="G2213" s="83">
        <f>VLOOKUP(A2213,'[2]Pop commune'!$A$4:$G$3833,4,FALSE)</f>
        <v>72.000000000000298</v>
      </c>
      <c r="H2213" s="64">
        <v>70</v>
      </c>
      <c r="I2213" s="122">
        <v>700783426</v>
      </c>
      <c r="J2213" s="91" t="s">
        <v>3028</v>
      </c>
      <c r="K2213" s="121"/>
      <c r="L2213" s="92" t="s">
        <v>1007</v>
      </c>
      <c r="M2213" s="65" t="s">
        <v>2946</v>
      </c>
      <c r="N2213" s="65" t="s">
        <v>662</v>
      </c>
      <c r="O2213" s="64">
        <v>250019510</v>
      </c>
      <c r="P2213" s="94" t="s">
        <v>2940</v>
      </c>
      <c r="Q2213" s="90">
        <v>1</v>
      </c>
      <c r="X2213" s="65" t="s">
        <v>671</v>
      </c>
      <c r="Y2213" s="65">
        <f>SUMPRODUCT(('[2]Prog 89'!$C$5:$C$10000=A2213)*'[2]Prog 89'!$E$5:$F$10000)</f>
        <v>0</v>
      </c>
      <c r="Z2213" s="65">
        <f>SUMPRODUCT(('[2]Prog 89'!$C$5:$C$10000=A2213)*'[2]Prog 89'!$G$5:$H$10000)</f>
        <v>0</v>
      </c>
    </row>
    <row r="2214" spans="1:26" ht="12.75" customHeight="1" x14ac:dyDescent="0.25">
      <c r="A2214" s="64">
        <v>70166</v>
      </c>
      <c r="B2214" s="81">
        <f>VLOOKUP(A2214,'[2]Pop commune'!$A$4:$G$3833,7,FALSE)</f>
        <v>47.730337078651679</v>
      </c>
      <c r="C2214" s="82">
        <f>VLOOKUP(A2214,'[2]Pop commune'!$A$4:$H$3833,5,FALSE)</f>
        <v>32.81460674157303</v>
      </c>
      <c r="D2214" s="83">
        <f t="shared" si="69"/>
        <v>14.915730337078651</v>
      </c>
      <c r="E2214" s="83">
        <f>VLOOKUP(A2214,'[2]Pop commune'!$A$4:$G$3833,6,FALSE)</f>
        <v>14.915730337078651</v>
      </c>
      <c r="F2214" s="83">
        <f t="shared" si="70"/>
        <v>177</v>
      </c>
      <c r="G2214" s="83">
        <f>VLOOKUP(A2214,'[2]Pop commune'!$A$4:$G$3833,4,FALSE)</f>
        <v>177</v>
      </c>
      <c r="H2214" s="64">
        <v>70</v>
      </c>
      <c r="I2214" s="122">
        <v>700783426</v>
      </c>
      <c r="J2214" s="91" t="s">
        <v>3029</v>
      </c>
      <c r="K2214" s="121"/>
      <c r="L2214" s="92" t="s">
        <v>3027</v>
      </c>
      <c r="M2214" s="65" t="s">
        <v>2946</v>
      </c>
      <c r="N2214" s="65" t="s">
        <v>662</v>
      </c>
      <c r="O2214" s="64">
        <v>250019510</v>
      </c>
      <c r="P2214" s="94" t="s">
        <v>2940</v>
      </c>
      <c r="Q2214" s="90">
        <v>1</v>
      </c>
      <c r="X2214" s="65" t="s">
        <v>671</v>
      </c>
      <c r="Y2214" s="65">
        <f>SUMPRODUCT(('[2]Prog 89'!$C$5:$C$10000=A2214)*'[2]Prog 89'!$E$5:$F$10000)</f>
        <v>0</v>
      </c>
      <c r="Z2214" s="65">
        <f>SUMPRODUCT(('[2]Prog 89'!$C$5:$C$10000=A2214)*'[2]Prog 89'!$G$5:$H$10000)</f>
        <v>0</v>
      </c>
    </row>
    <row r="2215" spans="1:26" ht="12.75" customHeight="1" x14ac:dyDescent="0.25">
      <c r="A2215" s="64">
        <v>70179</v>
      </c>
      <c r="B2215" s="81">
        <f>VLOOKUP(A2215,'[2]Pop commune'!$A$4:$G$3833,7,FALSE)</f>
        <v>60.210256410256378</v>
      </c>
      <c r="C2215" s="82">
        <f>VLOOKUP(A2215,'[2]Pop commune'!$A$4:$H$3833,5,FALSE)</f>
        <v>37.758974358974342</v>
      </c>
      <c r="D2215" s="83">
        <f t="shared" si="69"/>
        <v>22.451282051282039</v>
      </c>
      <c r="E2215" s="83">
        <f>VLOOKUP(A2215,'[2]Pop commune'!$A$4:$G$3833,6,FALSE)</f>
        <v>22.451282051282039</v>
      </c>
      <c r="F2215" s="83">
        <f t="shared" si="70"/>
        <v>199</v>
      </c>
      <c r="G2215" s="83">
        <f>VLOOKUP(A2215,'[2]Pop commune'!$A$4:$G$3833,4,FALSE)</f>
        <v>199</v>
      </c>
      <c r="H2215" s="64">
        <v>70</v>
      </c>
      <c r="I2215" s="122">
        <v>700783426</v>
      </c>
      <c r="J2215" s="91" t="s">
        <v>3030</v>
      </c>
      <c r="K2215" s="121"/>
      <c r="L2215" s="92" t="s">
        <v>3027</v>
      </c>
      <c r="M2215" s="65" t="s">
        <v>2946</v>
      </c>
      <c r="N2215" s="65" t="s">
        <v>662</v>
      </c>
      <c r="O2215" s="64">
        <v>250019510</v>
      </c>
      <c r="P2215" s="94" t="s">
        <v>2940</v>
      </c>
      <c r="Q2215" s="90">
        <v>1</v>
      </c>
      <c r="X2215" s="65" t="s">
        <v>671</v>
      </c>
      <c r="Y2215" s="65">
        <f>SUMPRODUCT(('[2]Prog 89'!$C$5:$C$10000=A2215)*'[2]Prog 89'!$E$5:$F$10000)</f>
        <v>0</v>
      </c>
      <c r="Z2215" s="65">
        <f>SUMPRODUCT(('[2]Prog 89'!$C$5:$C$10000=A2215)*'[2]Prog 89'!$G$5:$H$10000)</f>
        <v>0</v>
      </c>
    </row>
    <row r="2216" spans="1:26" ht="12.75" customHeight="1" x14ac:dyDescent="0.25">
      <c r="A2216" s="64">
        <v>70188</v>
      </c>
      <c r="B2216" s="81">
        <f>VLOOKUP(A2216,'[2]Pop commune'!$A$4:$G$3833,7,FALSE)</f>
        <v>16.297195174526561</v>
      </c>
      <c r="C2216" s="82">
        <f>VLOOKUP(A2216,'[2]Pop commune'!$A$4:$H$3833,5,FALSE)</f>
        <v>6.1114481904474598</v>
      </c>
      <c r="D2216" s="83">
        <f t="shared" si="69"/>
        <v>10.185746984079101</v>
      </c>
      <c r="E2216" s="83">
        <f>VLOOKUP(A2216,'[2]Pop commune'!$A$4:$G$3833,6,FALSE)</f>
        <v>10.185746984079101</v>
      </c>
      <c r="F2216" s="83">
        <f t="shared" si="70"/>
        <v>59.999999999999808</v>
      </c>
      <c r="G2216" s="83">
        <f>VLOOKUP(A2216,'[2]Pop commune'!$A$4:$G$3833,4,FALSE)</f>
        <v>59.999999999999808</v>
      </c>
      <c r="H2216" s="64">
        <v>70</v>
      </c>
      <c r="I2216" s="122">
        <v>700783426</v>
      </c>
      <c r="J2216" s="91" t="s">
        <v>3031</v>
      </c>
      <c r="K2216" s="121"/>
      <c r="L2216" s="92" t="s">
        <v>874</v>
      </c>
      <c r="M2216" s="65" t="s">
        <v>2946</v>
      </c>
      <c r="N2216" s="65" t="s">
        <v>662</v>
      </c>
      <c r="O2216" s="64">
        <v>250019510</v>
      </c>
      <c r="P2216" s="94" t="s">
        <v>2940</v>
      </c>
      <c r="Q2216" s="90">
        <v>1</v>
      </c>
      <c r="X2216" s="65" t="s">
        <v>671</v>
      </c>
      <c r="Y2216" s="65">
        <f>SUMPRODUCT(('[2]Prog 89'!$C$5:$C$10000=A2216)*'[2]Prog 89'!$E$5:$F$10000)</f>
        <v>0</v>
      </c>
      <c r="Z2216" s="65">
        <f>SUMPRODUCT(('[2]Prog 89'!$C$5:$C$10000=A2216)*'[2]Prog 89'!$G$5:$H$10000)</f>
        <v>0</v>
      </c>
    </row>
    <row r="2217" spans="1:26" ht="12.75" customHeight="1" x14ac:dyDescent="0.25">
      <c r="A2217" s="64">
        <v>70203</v>
      </c>
      <c r="B2217" s="81">
        <f>VLOOKUP(A2217,'[2]Pop commune'!$A$4:$G$3833,7,FALSE)</f>
        <v>30.191780821917838</v>
      </c>
      <c r="C2217" s="82">
        <f>VLOOKUP(A2217,'[2]Pop commune'!$A$4:$H$3833,5,FALSE)</f>
        <v>22.90410958904112</v>
      </c>
      <c r="D2217" s="83">
        <f t="shared" si="69"/>
        <v>7.2876712328767201</v>
      </c>
      <c r="E2217" s="83">
        <f>VLOOKUP(A2217,'[2]Pop commune'!$A$4:$G$3833,6,FALSE)</f>
        <v>7.2876712328767201</v>
      </c>
      <c r="F2217" s="83">
        <f t="shared" si="70"/>
        <v>152</v>
      </c>
      <c r="G2217" s="83">
        <f>VLOOKUP(A2217,'[2]Pop commune'!$A$4:$G$3833,4,FALSE)</f>
        <v>152</v>
      </c>
      <c r="H2217" s="64">
        <v>70</v>
      </c>
      <c r="I2217" s="122">
        <v>700783426</v>
      </c>
      <c r="J2217" s="91" t="s">
        <v>3032</v>
      </c>
      <c r="K2217" s="121"/>
      <c r="L2217" s="92" t="s">
        <v>1007</v>
      </c>
      <c r="M2217" s="65" t="s">
        <v>2946</v>
      </c>
      <c r="N2217" s="65" t="s">
        <v>662</v>
      </c>
      <c r="O2217" s="64">
        <v>250019510</v>
      </c>
      <c r="P2217" s="94" t="s">
        <v>2940</v>
      </c>
      <c r="Q2217" s="90">
        <v>1</v>
      </c>
      <c r="X2217" s="65" t="s">
        <v>671</v>
      </c>
      <c r="Y2217" s="65">
        <f>SUMPRODUCT(('[2]Prog 89'!$C$5:$C$10000=A2217)*'[2]Prog 89'!$E$5:$F$10000)</f>
        <v>0</v>
      </c>
      <c r="Z2217" s="65">
        <f>SUMPRODUCT(('[2]Prog 89'!$C$5:$C$10000=A2217)*'[2]Prog 89'!$G$5:$H$10000)</f>
        <v>0</v>
      </c>
    </row>
    <row r="2218" spans="1:26" ht="12.75" customHeight="1" x14ac:dyDescent="0.25">
      <c r="A2218" s="64">
        <v>70207</v>
      </c>
      <c r="B2218" s="81">
        <f>VLOOKUP(A2218,'[2]Pop commune'!$A$4:$G$3833,7,FALSE)</f>
        <v>718</v>
      </c>
      <c r="C2218" s="82">
        <f>VLOOKUP(A2218,'[2]Pop commune'!$A$4:$H$3833,5,FALSE)</f>
        <v>485</v>
      </c>
      <c r="D2218" s="83">
        <f t="shared" si="69"/>
        <v>233</v>
      </c>
      <c r="E2218" s="83">
        <f>VLOOKUP(A2218,'[2]Pop commune'!$A$4:$G$3833,6,FALSE)</f>
        <v>233</v>
      </c>
      <c r="F2218" s="83">
        <f t="shared" si="70"/>
        <v>3176</v>
      </c>
      <c r="G2218" s="83">
        <f>VLOOKUP(A2218,'[2]Pop commune'!$A$4:$G$3833,4,FALSE)</f>
        <v>3176</v>
      </c>
      <c r="H2218" s="64">
        <v>70</v>
      </c>
      <c r="I2218" s="122">
        <v>700783426</v>
      </c>
      <c r="J2218" s="91" t="s">
        <v>3033</v>
      </c>
      <c r="K2218" s="121"/>
      <c r="L2218" s="92" t="s">
        <v>1082</v>
      </c>
      <c r="M2218" s="65" t="s">
        <v>2946</v>
      </c>
      <c r="N2218" s="65" t="s">
        <v>662</v>
      </c>
      <c r="O2218" s="64">
        <v>250019510</v>
      </c>
      <c r="P2218" s="94" t="s">
        <v>2940</v>
      </c>
      <c r="Q2218" s="90">
        <v>1</v>
      </c>
      <c r="X2218" s="65" t="s">
        <v>671</v>
      </c>
      <c r="Y2218" s="65">
        <f>SUMPRODUCT(('[2]Prog 89'!$C$5:$C$10000=A2218)*'[2]Prog 89'!$E$5:$F$10000)</f>
        <v>0</v>
      </c>
      <c r="Z2218" s="65">
        <f>SUMPRODUCT(('[2]Prog 89'!$C$5:$C$10000=A2218)*'[2]Prog 89'!$G$5:$H$10000)</f>
        <v>0</v>
      </c>
    </row>
    <row r="2219" spans="1:26" ht="12.75" customHeight="1" x14ac:dyDescent="0.25">
      <c r="A2219" s="64">
        <v>70208</v>
      </c>
      <c r="B2219" s="81">
        <f>VLOOKUP(A2219,'[2]Pop commune'!$A$4:$G$3833,7,FALSE)</f>
        <v>58.807817589576544</v>
      </c>
      <c r="C2219" s="82">
        <f>VLOOKUP(A2219,'[2]Pop commune'!$A$4:$H$3833,5,FALSE)</f>
        <v>41.863192182410423</v>
      </c>
      <c r="D2219" s="83">
        <f t="shared" si="69"/>
        <v>16.944625407166122</v>
      </c>
      <c r="E2219" s="83">
        <f>VLOOKUP(A2219,'[2]Pop commune'!$A$4:$G$3833,6,FALSE)</f>
        <v>16.944625407166122</v>
      </c>
      <c r="F2219" s="83">
        <f t="shared" si="70"/>
        <v>306</v>
      </c>
      <c r="G2219" s="83">
        <f>VLOOKUP(A2219,'[2]Pop commune'!$A$4:$G$3833,4,FALSE)</f>
        <v>306</v>
      </c>
      <c r="H2219" s="64">
        <v>70</v>
      </c>
      <c r="I2219" s="122">
        <v>700783426</v>
      </c>
      <c r="J2219" s="91" t="s">
        <v>3034</v>
      </c>
      <c r="K2219" s="121"/>
      <c r="L2219" s="92" t="s">
        <v>1320</v>
      </c>
      <c r="M2219" s="65" t="s">
        <v>2946</v>
      </c>
      <c r="N2219" s="65" t="s">
        <v>662</v>
      </c>
      <c r="O2219" s="64">
        <v>250019510</v>
      </c>
      <c r="P2219" s="94" t="s">
        <v>2940</v>
      </c>
      <c r="Q2219" s="90">
        <v>1</v>
      </c>
      <c r="X2219" s="65" t="s">
        <v>671</v>
      </c>
      <c r="Y2219" s="65">
        <f>SUMPRODUCT(('[2]Prog 89'!$C$5:$C$10000=A2219)*'[2]Prog 89'!$E$5:$F$10000)</f>
        <v>0</v>
      </c>
      <c r="Z2219" s="65">
        <f>SUMPRODUCT(('[2]Prog 89'!$C$5:$C$10000=A2219)*'[2]Prog 89'!$G$5:$H$10000)</f>
        <v>0</v>
      </c>
    </row>
    <row r="2220" spans="1:26" ht="12.75" customHeight="1" x14ac:dyDescent="0.25">
      <c r="A2220" s="64">
        <v>70261</v>
      </c>
      <c r="B2220" s="81">
        <f>VLOOKUP(A2220,'[2]Pop commune'!$A$4:$G$3833,7,FALSE)</f>
        <v>402.63940308724955</v>
      </c>
      <c r="C2220" s="82">
        <f>VLOOKUP(A2220,'[2]Pop commune'!$A$4:$H$3833,5,FALSE)</f>
        <v>258.8398577717457</v>
      </c>
      <c r="D2220" s="83">
        <f t="shared" si="69"/>
        <v>143.79954531550388</v>
      </c>
      <c r="E2220" s="83">
        <f>VLOOKUP(A2220,'[2]Pop commune'!$A$4:$G$3833,6,FALSE)</f>
        <v>143.79954531550388</v>
      </c>
      <c r="F2220" s="83">
        <f t="shared" si="70"/>
        <v>1417</v>
      </c>
      <c r="G2220" s="83">
        <f>VLOOKUP(A2220,'[2]Pop commune'!$A$4:$G$3833,4,FALSE)</f>
        <v>1417</v>
      </c>
      <c r="H2220" s="64">
        <v>70</v>
      </c>
      <c r="I2220" s="122">
        <v>700783426</v>
      </c>
      <c r="J2220" s="91" t="s">
        <v>3035</v>
      </c>
      <c r="K2220" s="121"/>
      <c r="L2220" s="92" t="s">
        <v>3027</v>
      </c>
      <c r="M2220" s="65" t="s">
        <v>2946</v>
      </c>
      <c r="N2220" s="65" t="s">
        <v>662</v>
      </c>
      <c r="O2220" s="64">
        <v>250019510</v>
      </c>
      <c r="P2220" s="94" t="s">
        <v>2940</v>
      </c>
      <c r="Q2220" s="90">
        <v>1</v>
      </c>
      <c r="X2220" s="65" t="s">
        <v>671</v>
      </c>
      <c r="Y2220" s="65">
        <f>SUMPRODUCT(('[2]Prog 89'!$C$5:$C$10000=A2220)*'[2]Prog 89'!$E$5:$F$10000)</f>
        <v>0</v>
      </c>
      <c r="Z2220" s="65">
        <f>SUMPRODUCT(('[2]Prog 89'!$C$5:$C$10000=A2220)*'[2]Prog 89'!$G$5:$H$10000)</f>
        <v>0</v>
      </c>
    </row>
    <row r="2221" spans="1:26" ht="12.75" customHeight="1" x14ac:dyDescent="0.25">
      <c r="A2221" s="64">
        <v>70358</v>
      </c>
      <c r="B2221" s="81">
        <f>VLOOKUP(A2221,'[2]Pop commune'!$A$4:$G$3833,7,FALSE)</f>
        <v>51.93308550185872</v>
      </c>
      <c r="C2221" s="82">
        <f>VLOOKUP(A2221,'[2]Pop commune'!$A$4:$H$3833,5,FALSE)</f>
        <v>34.936802973977684</v>
      </c>
      <c r="D2221" s="83">
        <f t="shared" si="69"/>
        <v>16.996282527881036</v>
      </c>
      <c r="E2221" s="83">
        <f>VLOOKUP(A2221,'[2]Pop commune'!$A$4:$G$3833,6,FALSE)</f>
        <v>16.996282527881036</v>
      </c>
      <c r="F2221" s="83">
        <f t="shared" si="70"/>
        <v>254</v>
      </c>
      <c r="G2221" s="83">
        <f>VLOOKUP(A2221,'[2]Pop commune'!$A$4:$G$3833,4,FALSE)</f>
        <v>254</v>
      </c>
      <c r="H2221" s="64">
        <v>70</v>
      </c>
      <c r="I2221" s="122">
        <v>700783426</v>
      </c>
      <c r="J2221" s="91" t="s">
        <v>3036</v>
      </c>
      <c r="K2221" s="121"/>
      <c r="L2221" s="92" t="s">
        <v>3027</v>
      </c>
      <c r="M2221" s="65" t="s">
        <v>2946</v>
      </c>
      <c r="N2221" s="65" t="s">
        <v>662</v>
      </c>
      <c r="O2221" s="64">
        <v>250019510</v>
      </c>
      <c r="P2221" s="94" t="s">
        <v>2940</v>
      </c>
      <c r="Q2221" s="90">
        <v>1</v>
      </c>
      <c r="X2221" s="65" t="s">
        <v>671</v>
      </c>
      <c r="Y2221" s="65">
        <f>SUMPRODUCT(('[2]Prog 89'!$C$5:$C$10000=A2221)*'[2]Prog 89'!$E$5:$F$10000)</f>
        <v>0</v>
      </c>
      <c r="Z2221" s="65">
        <f>SUMPRODUCT(('[2]Prog 89'!$C$5:$C$10000=A2221)*'[2]Prog 89'!$G$5:$H$10000)</f>
        <v>0</v>
      </c>
    </row>
    <row r="2222" spans="1:26" ht="12.75" customHeight="1" x14ac:dyDescent="0.25">
      <c r="A2222" s="64">
        <v>70363</v>
      </c>
      <c r="B2222" s="81">
        <f>VLOOKUP(A2222,'[2]Pop commune'!$A$4:$G$3833,7,FALSE)</f>
        <v>160.24060150375999</v>
      </c>
      <c r="C2222" s="82">
        <f>VLOOKUP(A2222,'[2]Pop commune'!$A$4:$H$3833,5,FALSE)</f>
        <v>123.1849624060155</v>
      </c>
      <c r="D2222" s="83">
        <f t="shared" si="69"/>
        <v>37.055639097744496</v>
      </c>
      <c r="E2222" s="83">
        <f>VLOOKUP(A2222,'[2]Pop commune'!$A$4:$G$3833,6,FALSE)</f>
        <v>37.055639097744496</v>
      </c>
      <c r="F2222" s="83">
        <f t="shared" si="70"/>
        <v>666.0000000000025</v>
      </c>
      <c r="G2222" s="83">
        <f>VLOOKUP(A2222,'[2]Pop commune'!$A$4:$G$3833,4,FALSE)</f>
        <v>666.0000000000025</v>
      </c>
      <c r="H2222" s="64">
        <v>70</v>
      </c>
      <c r="I2222" s="122">
        <v>700783426</v>
      </c>
      <c r="J2222" s="91" t="s">
        <v>3037</v>
      </c>
      <c r="K2222" s="121"/>
      <c r="L2222" s="92" t="s">
        <v>1082</v>
      </c>
      <c r="M2222" s="65" t="s">
        <v>2946</v>
      </c>
      <c r="N2222" s="65" t="s">
        <v>662</v>
      </c>
      <c r="O2222" s="64">
        <v>250019510</v>
      </c>
      <c r="P2222" s="94" t="s">
        <v>2940</v>
      </c>
      <c r="Q2222" s="90">
        <v>1</v>
      </c>
      <c r="X2222" s="65" t="s">
        <v>671</v>
      </c>
      <c r="Y2222" s="65">
        <f>SUMPRODUCT(('[2]Prog 89'!$C$5:$C$10000=A2222)*'[2]Prog 89'!$E$5:$F$10000)</f>
        <v>0</v>
      </c>
      <c r="Z2222" s="65">
        <f>SUMPRODUCT(('[2]Prog 89'!$C$5:$C$10000=A2222)*'[2]Prog 89'!$G$5:$H$10000)</f>
        <v>0</v>
      </c>
    </row>
    <row r="2223" spans="1:26" ht="12.75" customHeight="1" x14ac:dyDescent="0.25">
      <c r="A2223" s="64">
        <v>70378</v>
      </c>
      <c r="B2223" s="81">
        <f>VLOOKUP(A2223,'[2]Pop commune'!$A$4:$G$3833,7,FALSE)</f>
        <v>526.67462574132696</v>
      </c>
      <c r="C2223" s="82">
        <f>VLOOKUP(A2223,'[2]Pop commune'!$A$4:$H$3833,5,FALSE)</f>
        <v>324.86169675211198</v>
      </c>
      <c r="D2223" s="83">
        <f t="shared" si="69"/>
        <v>201.81292898921501</v>
      </c>
      <c r="E2223" s="83">
        <f>VLOOKUP(A2223,'[2]Pop commune'!$A$4:$G$3833,6,FALSE)</f>
        <v>201.81292898921501</v>
      </c>
      <c r="F2223" s="83">
        <f t="shared" si="70"/>
        <v>1710</v>
      </c>
      <c r="G2223" s="83">
        <f>VLOOKUP(A2223,'[2]Pop commune'!$A$4:$G$3833,4,FALSE)</f>
        <v>1710</v>
      </c>
      <c r="H2223" s="64">
        <v>70</v>
      </c>
      <c r="I2223" s="122">
        <v>700783426</v>
      </c>
      <c r="J2223" s="91" t="s">
        <v>3038</v>
      </c>
      <c r="K2223" s="121"/>
      <c r="L2223" s="92" t="s">
        <v>3027</v>
      </c>
      <c r="M2223" s="65" t="s">
        <v>2946</v>
      </c>
      <c r="N2223" s="65" t="s">
        <v>662</v>
      </c>
      <c r="O2223" s="64">
        <v>250019510</v>
      </c>
      <c r="P2223" s="94" t="s">
        <v>2940</v>
      </c>
      <c r="Q2223" s="90">
        <v>1</v>
      </c>
      <c r="X2223" s="65" t="s">
        <v>671</v>
      </c>
      <c r="Y2223" s="65">
        <f>SUMPRODUCT(('[2]Prog 89'!$C$5:$C$10000=A2223)*'[2]Prog 89'!$E$5:$F$10000)</f>
        <v>0</v>
      </c>
      <c r="Z2223" s="65">
        <f>SUMPRODUCT(('[2]Prog 89'!$C$5:$C$10000=A2223)*'[2]Prog 89'!$G$5:$H$10000)</f>
        <v>0</v>
      </c>
    </row>
    <row r="2224" spans="1:26" ht="12.75" customHeight="1" x14ac:dyDescent="0.25">
      <c r="A2224" s="64">
        <v>70380</v>
      </c>
      <c r="B2224" s="81">
        <f>VLOOKUP(A2224,'[2]Pop commune'!$A$4:$G$3833,7,FALSE)</f>
        <v>40.727272727272741</v>
      </c>
      <c r="C2224" s="82">
        <f>VLOOKUP(A2224,'[2]Pop commune'!$A$4:$H$3833,5,FALSE)</f>
        <v>29.090909090909101</v>
      </c>
      <c r="D2224" s="83">
        <f t="shared" si="69"/>
        <v>11.63636363636364</v>
      </c>
      <c r="E2224" s="83">
        <f>VLOOKUP(A2224,'[2]Pop commune'!$A$4:$G$3833,6,FALSE)</f>
        <v>11.63636363636364</v>
      </c>
      <c r="F2224" s="83">
        <f t="shared" si="70"/>
        <v>160</v>
      </c>
      <c r="G2224" s="83">
        <f>VLOOKUP(A2224,'[2]Pop commune'!$A$4:$G$3833,4,FALSE)</f>
        <v>160</v>
      </c>
      <c r="H2224" s="64">
        <v>70</v>
      </c>
      <c r="I2224" s="122">
        <v>700783426</v>
      </c>
      <c r="J2224" s="91" t="s">
        <v>3039</v>
      </c>
      <c r="K2224" s="121"/>
      <c r="L2224" s="92" t="s">
        <v>829</v>
      </c>
      <c r="M2224" s="65" t="s">
        <v>2946</v>
      </c>
      <c r="N2224" s="65" t="s">
        <v>662</v>
      </c>
      <c r="O2224" s="64">
        <v>250019510</v>
      </c>
      <c r="P2224" s="94" t="s">
        <v>2940</v>
      </c>
      <c r="Q2224" s="90">
        <v>1</v>
      </c>
      <c r="X2224" s="65" t="s">
        <v>671</v>
      </c>
      <c r="Y2224" s="65">
        <f>SUMPRODUCT(('[2]Prog 89'!$C$5:$C$10000=A2224)*'[2]Prog 89'!$E$5:$F$10000)</f>
        <v>0</v>
      </c>
      <c r="Z2224" s="65">
        <f>SUMPRODUCT(('[2]Prog 89'!$C$5:$C$10000=A2224)*'[2]Prog 89'!$G$5:$H$10000)</f>
        <v>0</v>
      </c>
    </row>
    <row r="2225" spans="1:26" ht="12.75" customHeight="1" x14ac:dyDescent="0.25">
      <c r="A2225" s="64">
        <v>70381</v>
      </c>
      <c r="B2225" s="81">
        <f>VLOOKUP(A2225,'[2]Pop commune'!$A$4:$G$3833,7,FALSE)</f>
        <v>186.46262235241096</v>
      </c>
      <c r="C2225" s="82">
        <f>VLOOKUP(A2225,'[2]Pop commune'!$A$4:$H$3833,5,FALSE)</f>
        <v>47.095038962630447</v>
      </c>
      <c r="D2225" s="83">
        <f t="shared" si="69"/>
        <v>139.36758338978052</v>
      </c>
      <c r="E2225" s="83">
        <f>VLOOKUP(A2225,'[2]Pop commune'!$A$4:$G$3833,6,FALSE)</f>
        <v>139.36758338978052</v>
      </c>
      <c r="F2225" s="83">
        <f t="shared" si="70"/>
        <v>340</v>
      </c>
      <c r="G2225" s="83">
        <f>VLOOKUP(A2225,'[2]Pop commune'!$A$4:$G$3833,4,FALSE)</f>
        <v>340</v>
      </c>
      <c r="H2225" s="64">
        <v>70</v>
      </c>
      <c r="I2225" s="122">
        <v>700783426</v>
      </c>
      <c r="J2225" s="91" t="s">
        <v>3040</v>
      </c>
      <c r="K2225" s="121"/>
      <c r="L2225" s="92" t="s">
        <v>1007</v>
      </c>
      <c r="M2225" s="65" t="s">
        <v>2946</v>
      </c>
      <c r="N2225" s="65" t="s">
        <v>662</v>
      </c>
      <c r="O2225" s="64">
        <v>250019510</v>
      </c>
      <c r="P2225" s="94" t="s">
        <v>2940</v>
      </c>
      <c r="Q2225" s="90">
        <v>1</v>
      </c>
      <c r="X2225" s="65" t="s">
        <v>671</v>
      </c>
      <c r="Y2225" s="65">
        <f>SUMPRODUCT(('[2]Prog 89'!$C$5:$C$10000=A2225)*'[2]Prog 89'!$E$5:$F$10000)</f>
        <v>0</v>
      </c>
      <c r="Z2225" s="65">
        <f>SUMPRODUCT(('[2]Prog 89'!$C$5:$C$10000=A2225)*'[2]Prog 89'!$G$5:$H$10000)</f>
        <v>0</v>
      </c>
    </row>
    <row r="2226" spans="1:26" ht="12.75" customHeight="1" x14ac:dyDescent="0.25">
      <c r="A2226" s="64">
        <v>70388</v>
      </c>
      <c r="B2226" s="81">
        <f>VLOOKUP(A2226,'[2]Pop commune'!$A$4:$G$3833,7,FALSE)</f>
        <v>498</v>
      </c>
      <c r="C2226" s="82">
        <f>VLOOKUP(A2226,'[2]Pop commune'!$A$4:$H$3833,5,FALSE)</f>
        <v>339</v>
      </c>
      <c r="D2226" s="83">
        <f t="shared" si="69"/>
        <v>159</v>
      </c>
      <c r="E2226" s="83">
        <f>VLOOKUP(A2226,'[2]Pop commune'!$A$4:$G$3833,6,FALSE)</f>
        <v>159</v>
      </c>
      <c r="F2226" s="83">
        <f t="shared" si="70"/>
        <v>2025</v>
      </c>
      <c r="G2226" s="83">
        <f>VLOOKUP(A2226,'[2]Pop commune'!$A$4:$G$3833,4,FALSE)</f>
        <v>2025</v>
      </c>
      <c r="H2226" s="64">
        <v>70</v>
      </c>
      <c r="I2226" s="122">
        <v>700783426</v>
      </c>
      <c r="J2226" s="91" t="s">
        <v>3041</v>
      </c>
      <c r="K2226" s="121"/>
      <c r="L2226" s="92" t="s">
        <v>1082</v>
      </c>
      <c r="M2226" s="65" t="s">
        <v>2946</v>
      </c>
      <c r="N2226" s="65" t="s">
        <v>662</v>
      </c>
      <c r="O2226" s="64">
        <v>250019510</v>
      </c>
      <c r="P2226" s="94" t="s">
        <v>2940</v>
      </c>
      <c r="Q2226" s="90">
        <v>1</v>
      </c>
      <c r="X2226" s="65" t="s">
        <v>671</v>
      </c>
      <c r="Y2226" s="65">
        <f>SUMPRODUCT(('[2]Prog 89'!$C$5:$C$10000=A2226)*'[2]Prog 89'!$E$5:$F$10000)</f>
        <v>0</v>
      </c>
      <c r="Z2226" s="65">
        <f>SUMPRODUCT(('[2]Prog 89'!$C$5:$C$10000=A2226)*'[2]Prog 89'!$G$5:$H$10000)</f>
        <v>0</v>
      </c>
    </row>
    <row r="2227" spans="1:26" ht="12.75" customHeight="1" x14ac:dyDescent="0.25">
      <c r="A2227" s="64">
        <v>70428</v>
      </c>
      <c r="B2227" s="81">
        <f>VLOOKUP(A2227,'[2]Pop commune'!$A$4:$G$3833,7,FALSE)</f>
        <v>320</v>
      </c>
      <c r="C2227" s="82">
        <f>VLOOKUP(A2227,'[2]Pop commune'!$A$4:$H$3833,5,FALSE)</f>
        <v>239</v>
      </c>
      <c r="D2227" s="83">
        <f t="shared" si="69"/>
        <v>81</v>
      </c>
      <c r="E2227" s="83">
        <f>VLOOKUP(A2227,'[2]Pop commune'!$A$4:$G$3833,6,FALSE)</f>
        <v>81</v>
      </c>
      <c r="F2227" s="83">
        <f t="shared" si="70"/>
        <v>1506</v>
      </c>
      <c r="G2227" s="83">
        <f>VLOOKUP(A2227,'[2]Pop commune'!$A$4:$G$3833,4,FALSE)</f>
        <v>1506</v>
      </c>
      <c r="H2227" s="64">
        <v>70</v>
      </c>
      <c r="I2227" s="122">
        <v>700783426</v>
      </c>
      <c r="J2227" s="91" t="s">
        <v>3042</v>
      </c>
      <c r="K2227" s="121"/>
      <c r="L2227" s="92" t="s">
        <v>1082</v>
      </c>
      <c r="M2227" s="65" t="s">
        <v>2946</v>
      </c>
      <c r="N2227" s="65" t="s">
        <v>662</v>
      </c>
      <c r="O2227" s="64">
        <v>250019510</v>
      </c>
      <c r="P2227" s="94" t="s">
        <v>2940</v>
      </c>
      <c r="Q2227" s="90">
        <v>1</v>
      </c>
      <c r="X2227" s="65" t="s">
        <v>671</v>
      </c>
      <c r="Y2227" s="65">
        <f>SUMPRODUCT(('[2]Prog 89'!$C$5:$C$10000=A2227)*'[2]Prog 89'!$E$5:$F$10000)</f>
        <v>0</v>
      </c>
      <c r="Z2227" s="65">
        <f>SUMPRODUCT(('[2]Prog 89'!$C$5:$C$10000=A2227)*'[2]Prog 89'!$G$5:$H$10000)</f>
        <v>0</v>
      </c>
    </row>
    <row r="2228" spans="1:26" ht="12.75" customHeight="1" x14ac:dyDescent="0.25">
      <c r="A2228" s="64">
        <v>70429</v>
      </c>
      <c r="B2228" s="81">
        <f>VLOOKUP(A2228,'[2]Pop commune'!$A$4:$G$3833,7,FALSE)</f>
        <v>148.8117001828156</v>
      </c>
      <c r="C2228" s="82">
        <f>VLOOKUP(A2228,'[2]Pop commune'!$A$4:$H$3833,5,FALSE)</f>
        <v>111.60877513711171</v>
      </c>
      <c r="D2228" s="83">
        <f t="shared" si="69"/>
        <v>37.2029250457039</v>
      </c>
      <c r="E2228" s="83">
        <f>VLOOKUP(A2228,'[2]Pop commune'!$A$4:$G$3833,6,FALSE)</f>
        <v>37.2029250457039</v>
      </c>
      <c r="F2228" s="83">
        <f t="shared" si="70"/>
        <v>550.00000000000091</v>
      </c>
      <c r="G2228" s="83">
        <f>VLOOKUP(A2228,'[2]Pop commune'!$A$4:$G$3833,4,FALSE)</f>
        <v>550.00000000000091</v>
      </c>
      <c r="H2228" s="64">
        <v>70</v>
      </c>
      <c r="I2228" s="122">
        <v>700783426</v>
      </c>
      <c r="J2228" s="91" t="s">
        <v>3043</v>
      </c>
      <c r="K2228" s="121"/>
      <c r="L2228" s="92" t="s">
        <v>1082</v>
      </c>
      <c r="M2228" s="65" t="s">
        <v>2946</v>
      </c>
      <c r="N2228" s="65" t="s">
        <v>662</v>
      </c>
      <c r="O2228" s="64">
        <v>250019510</v>
      </c>
      <c r="P2228" s="94" t="s">
        <v>2940</v>
      </c>
      <c r="Q2228" s="90">
        <v>1</v>
      </c>
      <c r="X2228" s="65" t="s">
        <v>671</v>
      </c>
      <c r="Y2228" s="65">
        <f>SUMPRODUCT(('[2]Prog 89'!$C$5:$C$10000=A2228)*'[2]Prog 89'!$E$5:$F$10000)</f>
        <v>0</v>
      </c>
      <c r="Z2228" s="65">
        <f>SUMPRODUCT(('[2]Prog 89'!$C$5:$C$10000=A2228)*'[2]Prog 89'!$G$5:$H$10000)</f>
        <v>0</v>
      </c>
    </row>
    <row r="2229" spans="1:26" ht="12.75" customHeight="1" x14ac:dyDescent="0.25">
      <c r="A2229" s="64">
        <v>70433</v>
      </c>
      <c r="B2229" s="81">
        <f>VLOOKUP(A2229,'[2]Pop commune'!$A$4:$G$3833,7,FALSE)</f>
        <v>368.32757568375973</v>
      </c>
      <c r="C2229" s="82">
        <f>VLOOKUP(A2229,'[2]Pop commune'!$A$4:$H$3833,5,FALSE)</f>
        <v>281.11909676142108</v>
      </c>
      <c r="D2229" s="83">
        <f t="shared" si="69"/>
        <v>87.208478922338657</v>
      </c>
      <c r="E2229" s="83">
        <f>VLOOKUP(A2229,'[2]Pop commune'!$A$4:$G$3833,6,FALSE)</f>
        <v>87.208478922338657</v>
      </c>
      <c r="F2229" s="83">
        <f t="shared" si="70"/>
        <v>1392</v>
      </c>
      <c r="G2229" s="83">
        <f>VLOOKUP(A2229,'[2]Pop commune'!$A$4:$G$3833,4,FALSE)</f>
        <v>1392</v>
      </c>
      <c r="H2229" s="64">
        <v>70</v>
      </c>
      <c r="I2229" s="122">
        <v>700783426</v>
      </c>
      <c r="J2229" s="91" t="s">
        <v>3044</v>
      </c>
      <c r="K2229" s="121"/>
      <c r="L2229" s="92" t="s">
        <v>3027</v>
      </c>
      <c r="M2229" s="65" t="s">
        <v>2946</v>
      </c>
      <c r="N2229" s="65" t="s">
        <v>662</v>
      </c>
      <c r="O2229" s="64">
        <v>250019510</v>
      </c>
      <c r="P2229" s="94" t="s">
        <v>2940</v>
      </c>
      <c r="Q2229" s="90">
        <v>1</v>
      </c>
      <c r="X2229" s="65" t="s">
        <v>671</v>
      </c>
      <c r="Y2229" s="65">
        <f>SUMPRODUCT(('[2]Prog 89'!$C$5:$C$10000=A2229)*'[2]Prog 89'!$E$5:$F$10000)</f>
        <v>0</v>
      </c>
      <c r="Z2229" s="65">
        <f>SUMPRODUCT(('[2]Prog 89'!$C$5:$C$10000=A2229)*'[2]Prog 89'!$G$5:$H$10000)</f>
        <v>0</v>
      </c>
    </row>
    <row r="2230" spans="1:26" ht="12.75" customHeight="1" x14ac:dyDescent="0.25">
      <c r="A2230" s="64">
        <v>70478</v>
      </c>
      <c r="B2230" s="81">
        <f>VLOOKUP(A2230,'[2]Pop commune'!$A$4:$G$3833,7,FALSE)</f>
        <v>227</v>
      </c>
      <c r="C2230" s="82">
        <f>VLOOKUP(A2230,'[2]Pop commune'!$A$4:$H$3833,5,FALSE)</f>
        <v>104</v>
      </c>
      <c r="D2230" s="83">
        <f t="shared" si="69"/>
        <v>123</v>
      </c>
      <c r="E2230" s="83">
        <f>VLOOKUP(A2230,'[2]Pop commune'!$A$4:$G$3833,6,FALSE)</f>
        <v>123</v>
      </c>
      <c r="F2230" s="83">
        <f t="shared" si="70"/>
        <v>896</v>
      </c>
      <c r="G2230" s="83">
        <f>VLOOKUP(A2230,'[2]Pop commune'!$A$4:$G$3833,4,FALSE)</f>
        <v>896</v>
      </c>
      <c r="H2230" s="64">
        <v>70</v>
      </c>
      <c r="I2230" s="122">
        <v>700783426</v>
      </c>
      <c r="J2230" s="91" t="s">
        <v>3045</v>
      </c>
      <c r="K2230" s="121"/>
      <c r="L2230" s="92" t="s">
        <v>874</v>
      </c>
      <c r="M2230" s="65" t="s">
        <v>2946</v>
      </c>
      <c r="N2230" s="65" t="s">
        <v>662</v>
      </c>
      <c r="O2230" s="64">
        <v>250019510</v>
      </c>
      <c r="P2230" s="94" t="s">
        <v>2940</v>
      </c>
      <c r="Q2230" s="90">
        <v>1</v>
      </c>
      <c r="X2230" s="65" t="s">
        <v>671</v>
      </c>
      <c r="Y2230" s="65">
        <f>SUMPRODUCT(('[2]Prog 89'!$C$5:$C$10000=A2230)*'[2]Prog 89'!$E$5:$F$10000)</f>
        <v>0</v>
      </c>
      <c r="Z2230" s="65">
        <f>SUMPRODUCT(('[2]Prog 89'!$C$5:$C$10000=A2230)*'[2]Prog 89'!$G$5:$H$10000)</f>
        <v>0</v>
      </c>
    </row>
    <row r="2231" spans="1:26" ht="12.75" customHeight="1" x14ac:dyDescent="0.25">
      <c r="A2231" s="64">
        <v>70513</v>
      </c>
      <c r="B2231" s="81">
        <f>VLOOKUP(A2231,'[2]Pop commune'!$A$4:$G$3833,7,FALSE)</f>
        <v>711.7053597864126</v>
      </c>
      <c r="C2231" s="82">
        <f>VLOOKUP(A2231,'[2]Pop commune'!$A$4:$H$3833,5,FALSE)</f>
        <v>516.4421091585757</v>
      </c>
      <c r="D2231" s="83">
        <f t="shared" si="69"/>
        <v>195.26325062783692</v>
      </c>
      <c r="E2231" s="83">
        <f>VLOOKUP(A2231,'[2]Pop commune'!$A$4:$G$3833,6,FALSE)</f>
        <v>195.26325062783692</v>
      </c>
      <c r="F2231" s="83">
        <f t="shared" si="70"/>
        <v>2358</v>
      </c>
      <c r="G2231" s="83">
        <f>VLOOKUP(A2231,'[2]Pop commune'!$A$4:$G$3833,4,FALSE)</f>
        <v>2358</v>
      </c>
      <c r="H2231" s="64">
        <v>70</v>
      </c>
      <c r="I2231" s="122">
        <v>700783426</v>
      </c>
      <c r="J2231" s="91" t="s">
        <v>3046</v>
      </c>
      <c r="K2231" s="121"/>
      <c r="L2231" s="92" t="s">
        <v>1082</v>
      </c>
      <c r="M2231" s="65" t="s">
        <v>2946</v>
      </c>
      <c r="N2231" s="65" t="s">
        <v>662</v>
      </c>
      <c r="O2231" s="64">
        <v>250019510</v>
      </c>
      <c r="P2231" s="94" t="s">
        <v>2940</v>
      </c>
      <c r="Q2231" s="90">
        <v>1</v>
      </c>
      <c r="X2231" s="65" t="s">
        <v>671</v>
      </c>
      <c r="Y2231" s="65">
        <f>SUMPRODUCT(('[2]Prog 89'!$C$5:$C$10000=A2231)*'[2]Prog 89'!$E$5:$F$10000)</f>
        <v>0</v>
      </c>
      <c r="Z2231" s="65">
        <f>SUMPRODUCT(('[2]Prog 89'!$C$5:$C$10000=A2231)*'[2]Prog 89'!$G$5:$H$10000)</f>
        <v>0</v>
      </c>
    </row>
    <row r="2232" spans="1:26" ht="12.75" customHeight="1" x14ac:dyDescent="0.25">
      <c r="A2232" s="64">
        <v>70517</v>
      </c>
      <c r="B2232" s="81">
        <f>VLOOKUP(A2232,'[2]Pop commune'!$A$4:$G$3833,7,FALSE)</f>
        <v>51.953424657534256</v>
      </c>
      <c r="C2232" s="82">
        <f>VLOOKUP(A2232,'[2]Pop commune'!$A$4:$H$3833,5,FALSE)</f>
        <v>32.868493150684941</v>
      </c>
      <c r="D2232" s="83">
        <f t="shared" si="69"/>
        <v>19.084931506849319</v>
      </c>
      <c r="E2232" s="83">
        <f>VLOOKUP(A2232,'[2]Pop commune'!$A$4:$G$3833,6,FALSE)</f>
        <v>19.084931506849319</v>
      </c>
      <c r="F2232" s="83">
        <f t="shared" si="70"/>
        <v>387</v>
      </c>
      <c r="G2232" s="83">
        <f>VLOOKUP(A2232,'[2]Pop commune'!$A$4:$G$3833,4,FALSE)</f>
        <v>387</v>
      </c>
      <c r="H2232" s="64">
        <v>70</v>
      </c>
      <c r="I2232" s="122">
        <v>700783426</v>
      </c>
      <c r="J2232" s="91" t="s">
        <v>3047</v>
      </c>
      <c r="K2232" s="121"/>
      <c r="L2232" s="92" t="s">
        <v>1007</v>
      </c>
      <c r="M2232" s="65" t="s">
        <v>2946</v>
      </c>
      <c r="N2232" s="65" t="s">
        <v>662</v>
      </c>
      <c r="O2232" s="64">
        <v>250019510</v>
      </c>
      <c r="P2232" s="94" t="s">
        <v>2940</v>
      </c>
      <c r="Q2232" s="90">
        <v>1</v>
      </c>
      <c r="X2232" s="65" t="s">
        <v>671</v>
      </c>
      <c r="Y2232" s="65">
        <f>SUMPRODUCT(('[2]Prog 89'!$C$5:$C$10000=A2232)*'[2]Prog 89'!$E$5:$F$10000)</f>
        <v>0</v>
      </c>
      <c r="Z2232" s="65">
        <f>SUMPRODUCT(('[2]Prog 89'!$C$5:$C$10000=A2232)*'[2]Prog 89'!$G$5:$H$10000)</f>
        <v>0</v>
      </c>
    </row>
    <row r="2233" spans="1:26" ht="12.75" customHeight="1" x14ac:dyDescent="0.25">
      <c r="A2233" s="64">
        <v>70522</v>
      </c>
      <c r="B2233" s="81">
        <f>VLOOKUP(A2233,'[2]Pop commune'!$A$4:$G$3833,7,FALSE)</f>
        <v>40</v>
      </c>
      <c r="C2233" s="82">
        <f>VLOOKUP(A2233,'[2]Pop commune'!$A$4:$H$3833,5,FALSE)</f>
        <v>27</v>
      </c>
      <c r="D2233" s="83">
        <f t="shared" si="69"/>
        <v>13</v>
      </c>
      <c r="E2233" s="83">
        <f>VLOOKUP(A2233,'[2]Pop commune'!$A$4:$G$3833,6,FALSE)</f>
        <v>13</v>
      </c>
      <c r="F2233" s="83">
        <f t="shared" si="70"/>
        <v>140</v>
      </c>
      <c r="G2233" s="83">
        <f>VLOOKUP(A2233,'[2]Pop commune'!$A$4:$G$3833,4,FALSE)</f>
        <v>140</v>
      </c>
      <c r="H2233" s="64">
        <v>70</v>
      </c>
      <c r="I2233" s="122">
        <v>700783426</v>
      </c>
      <c r="J2233" s="91" t="s">
        <v>3048</v>
      </c>
      <c r="K2233" s="121"/>
      <c r="L2233" s="92" t="s">
        <v>3027</v>
      </c>
      <c r="M2233" s="65" t="s">
        <v>2946</v>
      </c>
      <c r="N2233" s="65" t="s">
        <v>662</v>
      </c>
      <c r="O2233" s="64">
        <v>250019510</v>
      </c>
      <c r="P2233" s="94" t="s">
        <v>2940</v>
      </c>
      <c r="Q2233" s="90">
        <v>1</v>
      </c>
      <c r="X2233" s="65" t="s">
        <v>671</v>
      </c>
      <c r="Y2233" s="65">
        <f>SUMPRODUCT(('[2]Prog 89'!$C$5:$C$10000=A2233)*'[2]Prog 89'!$E$5:$F$10000)</f>
        <v>0</v>
      </c>
      <c r="Z2233" s="65">
        <f>SUMPRODUCT(('[2]Prog 89'!$C$5:$C$10000=A2233)*'[2]Prog 89'!$G$5:$H$10000)</f>
        <v>0</v>
      </c>
    </row>
    <row r="2234" spans="1:26" ht="12.75" customHeight="1" x14ac:dyDescent="0.25">
      <c r="A2234" s="64">
        <v>70532</v>
      </c>
      <c r="B2234" s="81">
        <f>VLOOKUP(A2234,'[2]Pop commune'!$A$4:$G$3833,7,FALSE)</f>
        <v>142</v>
      </c>
      <c r="C2234" s="82">
        <f>VLOOKUP(A2234,'[2]Pop commune'!$A$4:$H$3833,5,FALSE)</f>
        <v>105</v>
      </c>
      <c r="D2234" s="83">
        <f t="shared" si="69"/>
        <v>37</v>
      </c>
      <c r="E2234" s="83">
        <f>VLOOKUP(A2234,'[2]Pop commune'!$A$4:$G$3833,6,FALSE)</f>
        <v>37</v>
      </c>
      <c r="F2234" s="83">
        <f t="shared" si="70"/>
        <v>482</v>
      </c>
      <c r="G2234" s="83">
        <f>VLOOKUP(A2234,'[2]Pop commune'!$A$4:$G$3833,4,FALSE)</f>
        <v>482</v>
      </c>
      <c r="H2234" s="64">
        <v>70</v>
      </c>
      <c r="I2234" s="122">
        <v>700783426</v>
      </c>
      <c r="J2234" s="91" t="s">
        <v>3049</v>
      </c>
      <c r="K2234" s="121"/>
      <c r="L2234" s="92" t="s">
        <v>1320</v>
      </c>
      <c r="M2234" s="65" t="s">
        <v>2946</v>
      </c>
      <c r="N2234" s="65" t="s">
        <v>662</v>
      </c>
      <c r="O2234" s="64">
        <v>250019510</v>
      </c>
      <c r="P2234" s="94" t="s">
        <v>2940</v>
      </c>
      <c r="Q2234" s="90">
        <v>1</v>
      </c>
      <c r="X2234" s="65" t="s">
        <v>671</v>
      </c>
      <c r="Y2234" s="65">
        <f>SUMPRODUCT(('[2]Prog 89'!$C$5:$C$10000=A2234)*'[2]Prog 89'!$E$5:$F$10000)</f>
        <v>0</v>
      </c>
      <c r="Z2234" s="65">
        <f>SUMPRODUCT(('[2]Prog 89'!$C$5:$C$10000=A2234)*'[2]Prog 89'!$G$5:$H$10000)</f>
        <v>0</v>
      </c>
    </row>
    <row r="2235" spans="1:26" ht="12.75" customHeight="1" x14ac:dyDescent="0.25">
      <c r="A2235" s="64">
        <v>70534</v>
      </c>
      <c r="B2235" s="81">
        <f>VLOOKUP(A2235,'[2]Pop commune'!$A$4:$G$3833,7,FALSE)</f>
        <v>22.159420289854978</v>
      </c>
      <c r="C2235" s="82">
        <f>VLOOKUP(A2235,'[2]Pop commune'!$A$4:$H$3833,5,FALSE)</f>
        <v>15.10869565217385</v>
      </c>
      <c r="D2235" s="83">
        <f t="shared" si="69"/>
        <v>7.0507246376811299</v>
      </c>
      <c r="E2235" s="83">
        <f>VLOOKUP(A2235,'[2]Pop commune'!$A$4:$G$3833,6,FALSE)</f>
        <v>7.0507246376811299</v>
      </c>
      <c r="F2235" s="83">
        <f t="shared" si="70"/>
        <v>138.99999999999943</v>
      </c>
      <c r="G2235" s="83">
        <f>VLOOKUP(A2235,'[2]Pop commune'!$A$4:$G$3833,4,FALSE)</f>
        <v>138.99999999999943</v>
      </c>
      <c r="H2235" s="64">
        <v>70</v>
      </c>
      <c r="I2235" s="122">
        <v>700783426</v>
      </c>
      <c r="J2235" s="91" t="s">
        <v>3050</v>
      </c>
      <c r="K2235" s="121"/>
      <c r="L2235" s="92" t="s">
        <v>3027</v>
      </c>
      <c r="M2235" s="65" t="s">
        <v>2946</v>
      </c>
      <c r="N2235" s="65" t="s">
        <v>662</v>
      </c>
      <c r="O2235" s="64">
        <v>250019510</v>
      </c>
      <c r="P2235" s="94" t="s">
        <v>2940</v>
      </c>
      <c r="Q2235" s="90">
        <v>1</v>
      </c>
      <c r="X2235" s="65" t="s">
        <v>671</v>
      </c>
      <c r="Y2235" s="65">
        <f>SUMPRODUCT(('[2]Prog 89'!$C$5:$C$10000=A2235)*'[2]Prog 89'!$E$5:$F$10000)</f>
        <v>0</v>
      </c>
      <c r="Z2235" s="65">
        <f>SUMPRODUCT(('[2]Prog 89'!$C$5:$C$10000=A2235)*'[2]Prog 89'!$G$5:$H$10000)</f>
        <v>0</v>
      </c>
    </row>
    <row r="2236" spans="1:26" ht="12.75" customHeight="1" x14ac:dyDescent="0.25">
      <c r="A2236" s="64">
        <v>70550</v>
      </c>
      <c r="B2236" s="81">
        <f>VLOOKUP(A2236,'[2]Pop commune'!$A$4:$G$3833,7,FALSE)</f>
        <v>4167.3560387248917</v>
      </c>
      <c r="C2236" s="82">
        <f>VLOOKUP(A2236,'[2]Pop commune'!$A$4:$H$3833,5,FALSE)</f>
        <v>2475.4936875307862</v>
      </c>
      <c r="D2236" s="83">
        <f t="shared" si="69"/>
        <v>1691.8623511941057</v>
      </c>
      <c r="E2236" s="83">
        <f>VLOOKUP(A2236,'[2]Pop commune'!$A$4:$G$3833,6,FALSE)</f>
        <v>1691.8623511941057</v>
      </c>
      <c r="F2236" s="83">
        <f t="shared" si="70"/>
        <v>15473</v>
      </c>
      <c r="G2236" s="83">
        <f>VLOOKUP(A2236,'[2]Pop commune'!$A$4:$G$3833,4,FALSE)</f>
        <v>15473</v>
      </c>
      <c r="H2236" s="64">
        <v>70</v>
      </c>
      <c r="I2236" s="122">
        <v>700783426</v>
      </c>
      <c r="J2236" s="91" t="s">
        <v>3051</v>
      </c>
      <c r="K2236" s="121"/>
      <c r="L2236" s="92" t="s">
        <v>3051</v>
      </c>
      <c r="M2236" s="65" t="s">
        <v>2946</v>
      </c>
      <c r="N2236" s="65" t="s">
        <v>662</v>
      </c>
      <c r="O2236" s="64">
        <v>250019510</v>
      </c>
      <c r="P2236" s="94" t="s">
        <v>2940</v>
      </c>
      <c r="Q2236" s="90">
        <v>1</v>
      </c>
      <c r="X2236" s="65" t="s">
        <v>671</v>
      </c>
      <c r="Y2236" s="65">
        <f>SUMPRODUCT(('[2]Prog 89'!$C$5:$C$10000=A2236)*'[2]Prog 89'!$E$5:$F$10000)</f>
        <v>0</v>
      </c>
      <c r="Z2236" s="65">
        <f>SUMPRODUCT(('[2]Prog 89'!$C$5:$C$10000=A2236)*'[2]Prog 89'!$G$5:$H$10000)</f>
        <v>0</v>
      </c>
    </row>
    <row r="2237" spans="1:26" ht="12.75" customHeight="1" x14ac:dyDescent="0.25">
      <c r="A2237" s="64">
        <v>70558</v>
      </c>
      <c r="B2237" s="81">
        <f>VLOOKUP(A2237,'[2]Pop commune'!$A$4:$G$3833,7,FALSE)</f>
        <v>34</v>
      </c>
      <c r="C2237" s="82">
        <f>VLOOKUP(A2237,'[2]Pop commune'!$A$4:$H$3833,5,FALSE)</f>
        <v>23</v>
      </c>
      <c r="D2237" s="83">
        <f t="shared" si="69"/>
        <v>11</v>
      </c>
      <c r="E2237" s="83">
        <f>VLOOKUP(A2237,'[2]Pop commune'!$A$4:$G$3833,6,FALSE)</f>
        <v>11</v>
      </c>
      <c r="F2237" s="83">
        <f t="shared" si="70"/>
        <v>135</v>
      </c>
      <c r="G2237" s="83">
        <f>VLOOKUP(A2237,'[2]Pop commune'!$A$4:$G$3833,4,FALSE)</f>
        <v>135</v>
      </c>
      <c r="H2237" s="64">
        <v>70</v>
      </c>
      <c r="I2237" s="122">
        <v>700783426</v>
      </c>
      <c r="J2237" s="91" t="s">
        <v>3052</v>
      </c>
      <c r="K2237" s="121"/>
      <c r="L2237" s="92" t="s">
        <v>3027</v>
      </c>
      <c r="M2237" s="65" t="s">
        <v>2946</v>
      </c>
      <c r="N2237" s="65" t="s">
        <v>662</v>
      </c>
      <c r="O2237" s="64">
        <v>250019510</v>
      </c>
      <c r="P2237" s="94" t="s">
        <v>2940</v>
      </c>
      <c r="Q2237" s="90">
        <v>1</v>
      </c>
      <c r="X2237" s="65" t="s">
        <v>671</v>
      </c>
      <c r="Y2237" s="65">
        <f>SUMPRODUCT(('[2]Prog 89'!$C$5:$C$10000=A2237)*'[2]Prog 89'!$E$5:$F$10000)</f>
        <v>0</v>
      </c>
      <c r="Z2237" s="65">
        <f>SUMPRODUCT(('[2]Prog 89'!$C$5:$C$10000=A2237)*'[2]Prog 89'!$G$5:$H$10000)</f>
        <v>0</v>
      </c>
    </row>
    <row r="2238" spans="1:26" ht="12.75" customHeight="1" x14ac:dyDescent="0.25">
      <c r="A2238" s="64">
        <v>70559</v>
      </c>
      <c r="B2238" s="81">
        <f>VLOOKUP(A2238,'[2]Pop commune'!$A$4:$G$3833,7,FALSE)</f>
        <v>41.805555555555543</v>
      </c>
      <c r="C2238" s="82">
        <f>VLOOKUP(A2238,'[2]Pop commune'!$A$4:$H$3833,5,FALSE)</f>
        <v>37.824074074074062</v>
      </c>
      <c r="D2238" s="83">
        <f t="shared" si="69"/>
        <v>3.9814814814814801</v>
      </c>
      <c r="E2238" s="83">
        <f>VLOOKUP(A2238,'[2]Pop commune'!$A$4:$G$3833,6,FALSE)</f>
        <v>3.9814814814814801</v>
      </c>
      <c r="F2238" s="83">
        <f t="shared" si="70"/>
        <v>215</v>
      </c>
      <c r="G2238" s="83">
        <f>VLOOKUP(A2238,'[2]Pop commune'!$A$4:$G$3833,4,FALSE)</f>
        <v>215</v>
      </c>
      <c r="H2238" s="64">
        <v>70</v>
      </c>
      <c r="I2238" s="122">
        <v>700783426</v>
      </c>
      <c r="J2238" s="91" t="s">
        <v>3053</v>
      </c>
      <c r="K2238" s="121"/>
      <c r="L2238" s="92" t="s">
        <v>3027</v>
      </c>
      <c r="M2238" s="65" t="s">
        <v>2946</v>
      </c>
      <c r="N2238" s="65" t="s">
        <v>662</v>
      </c>
      <c r="O2238" s="64">
        <v>250019510</v>
      </c>
      <c r="P2238" s="94" t="s">
        <v>2940</v>
      </c>
      <c r="Q2238" s="90">
        <v>1</v>
      </c>
      <c r="X2238" s="65" t="s">
        <v>671</v>
      </c>
      <c r="Y2238" s="65">
        <f>SUMPRODUCT(('[2]Prog 89'!$C$5:$C$10000=A2238)*'[2]Prog 89'!$E$5:$F$10000)</f>
        <v>0</v>
      </c>
      <c r="Z2238" s="65">
        <f>SUMPRODUCT(('[2]Prog 89'!$C$5:$C$10000=A2238)*'[2]Prog 89'!$G$5:$H$10000)</f>
        <v>0</v>
      </c>
    </row>
    <row r="2239" spans="1:26" ht="12.75" customHeight="1" x14ac:dyDescent="0.25">
      <c r="A2239" s="64">
        <v>70569</v>
      </c>
      <c r="B2239" s="81">
        <f>VLOOKUP(A2239,'[2]Pop commune'!$A$4:$G$3833,7,FALSE)</f>
        <v>13.341176470588232</v>
      </c>
      <c r="C2239" s="82">
        <f>VLOOKUP(A2239,'[2]Pop commune'!$A$4:$H$3833,5,FALSE)</f>
        <v>8.5764705882352921</v>
      </c>
      <c r="D2239" s="83">
        <f t="shared" si="69"/>
        <v>4.7647058823529402</v>
      </c>
      <c r="E2239" s="83">
        <f>VLOOKUP(A2239,'[2]Pop commune'!$A$4:$G$3833,6,FALSE)</f>
        <v>4.7647058823529402</v>
      </c>
      <c r="F2239" s="83">
        <f t="shared" si="70"/>
        <v>81</v>
      </c>
      <c r="G2239" s="83">
        <f>VLOOKUP(A2239,'[2]Pop commune'!$A$4:$G$3833,4,FALSE)</f>
        <v>81</v>
      </c>
      <c r="H2239" s="64">
        <v>70</v>
      </c>
      <c r="I2239" s="122">
        <v>700783426</v>
      </c>
      <c r="J2239" s="91" t="s">
        <v>3054</v>
      </c>
      <c r="K2239" s="121"/>
      <c r="L2239" s="92" t="s">
        <v>3027</v>
      </c>
      <c r="M2239" s="65" t="s">
        <v>2946</v>
      </c>
      <c r="N2239" s="65" t="s">
        <v>662</v>
      </c>
      <c r="O2239" s="64">
        <v>250019510</v>
      </c>
      <c r="P2239" s="94" t="s">
        <v>2940</v>
      </c>
      <c r="Q2239" s="90">
        <v>1</v>
      </c>
      <c r="X2239" s="65" t="s">
        <v>671</v>
      </c>
      <c r="Y2239" s="65">
        <f>SUMPRODUCT(('[2]Prog 89'!$C$5:$C$10000=A2239)*'[2]Prog 89'!$E$5:$F$10000)</f>
        <v>0</v>
      </c>
      <c r="Z2239" s="65">
        <f>SUMPRODUCT(('[2]Prog 89'!$C$5:$C$10000=A2239)*'[2]Prog 89'!$G$5:$H$10000)</f>
        <v>0</v>
      </c>
    </row>
    <row r="2240" spans="1:26" ht="12.75" customHeight="1" x14ac:dyDescent="0.25">
      <c r="A2240" s="64">
        <v>25001</v>
      </c>
      <c r="B2240" s="81">
        <f>VLOOKUP(A2240,'[2]Pop commune'!$A$4:$G$3833,7,FALSE)</f>
        <v>47.315589353612147</v>
      </c>
      <c r="C2240" s="82">
        <f>VLOOKUP(A2240,'[2]Pop commune'!$A$4:$H$3833,5,FALSE)</f>
        <v>35.254752851711011</v>
      </c>
      <c r="D2240" s="83">
        <f t="shared" si="69"/>
        <v>12.060836501901134</v>
      </c>
      <c r="E2240" s="83">
        <f>VLOOKUP(A2240,'[2]Pop commune'!$A$4:$G$3833,6,FALSE)</f>
        <v>12.060836501901134</v>
      </c>
      <c r="F2240" s="83">
        <f t="shared" si="70"/>
        <v>244</v>
      </c>
      <c r="G2240" s="83">
        <f>VLOOKUP(A2240,'[2]Pop commune'!$A$4:$G$3833,4,FALSE)</f>
        <v>244</v>
      </c>
      <c r="H2240" s="64">
        <v>25</v>
      </c>
      <c r="I2240" s="122">
        <v>250005949</v>
      </c>
      <c r="J2240" s="91" t="s">
        <v>3055</v>
      </c>
      <c r="K2240" s="121" t="s">
        <v>4865</v>
      </c>
      <c r="L2240" s="92" t="s">
        <v>2837</v>
      </c>
      <c r="M2240" s="65" t="s">
        <v>143</v>
      </c>
      <c r="N2240" s="65" t="s">
        <v>662</v>
      </c>
      <c r="O2240" s="64">
        <v>250002839</v>
      </c>
      <c r="P2240" s="94" t="s">
        <v>303</v>
      </c>
      <c r="Q2240" s="90">
        <v>1</v>
      </c>
      <c r="R2240" s="65">
        <v>50</v>
      </c>
      <c r="S2240" s="65">
        <v>50</v>
      </c>
      <c r="X2240" s="65" t="s">
        <v>671</v>
      </c>
      <c r="Y2240" s="65">
        <f>SUMPRODUCT(('[2]Prog 89'!$C$5:$C$10000=A2240)*'[2]Prog 89'!$E$5:$F$10000)</f>
        <v>0</v>
      </c>
      <c r="Z2240" s="65">
        <f>SUMPRODUCT(('[2]Prog 89'!$C$5:$C$10000=A2240)*'[2]Prog 89'!$G$5:$H$10000)</f>
        <v>0</v>
      </c>
    </row>
    <row r="2241" spans="1:26" ht="12.75" customHeight="1" x14ac:dyDescent="0.25">
      <c r="A2241" s="64">
        <v>25002</v>
      </c>
      <c r="B2241" s="81">
        <f>VLOOKUP(A2241,'[2]Pop commune'!$A$4:$G$3833,7,FALSE)</f>
        <v>74.504950495049471</v>
      </c>
      <c r="C2241" s="82">
        <f>VLOOKUP(A2241,'[2]Pop commune'!$A$4:$H$3833,5,FALSE)</f>
        <v>64.570957095709545</v>
      </c>
      <c r="D2241" s="83">
        <f t="shared" si="69"/>
        <v>9.9339933993399292</v>
      </c>
      <c r="E2241" s="83">
        <f>VLOOKUP(A2241,'[2]Pop commune'!$A$4:$G$3833,6,FALSE)</f>
        <v>9.9339933993399292</v>
      </c>
      <c r="F2241" s="83">
        <f t="shared" si="70"/>
        <v>301</v>
      </c>
      <c r="G2241" s="83">
        <f>VLOOKUP(A2241,'[2]Pop commune'!$A$4:$G$3833,4,FALSE)</f>
        <v>301</v>
      </c>
      <c r="H2241" s="64">
        <v>25</v>
      </c>
      <c r="I2241" s="122">
        <v>250005949</v>
      </c>
      <c r="J2241" s="91" t="s">
        <v>3056</v>
      </c>
      <c r="K2241" s="121"/>
      <c r="L2241" s="92" t="s">
        <v>2837</v>
      </c>
      <c r="M2241" s="65" t="s">
        <v>143</v>
      </c>
      <c r="N2241" s="65" t="s">
        <v>662</v>
      </c>
      <c r="O2241" s="64">
        <v>250002839</v>
      </c>
      <c r="P2241" s="94" t="s">
        <v>303</v>
      </c>
      <c r="Q2241" s="90">
        <v>1</v>
      </c>
      <c r="X2241" s="65" t="s">
        <v>671</v>
      </c>
      <c r="Y2241" s="65">
        <f>SUMPRODUCT(('[2]Prog 89'!$C$5:$C$10000=A2241)*'[2]Prog 89'!$E$5:$F$10000)</f>
        <v>0</v>
      </c>
      <c r="Z2241" s="65">
        <f>SUMPRODUCT(('[2]Prog 89'!$C$5:$C$10000=A2241)*'[2]Prog 89'!$G$5:$H$10000)</f>
        <v>0</v>
      </c>
    </row>
    <row r="2242" spans="1:26" ht="12.75" customHeight="1" x14ac:dyDescent="0.25">
      <c r="A2242" s="64">
        <v>25021</v>
      </c>
      <c r="B2242" s="81">
        <f>VLOOKUP(A2242,'[2]Pop commune'!$A$4:$G$3833,7,FALSE)</f>
        <v>494</v>
      </c>
      <c r="C2242" s="82">
        <f>VLOOKUP(A2242,'[2]Pop commune'!$A$4:$H$3833,5,FALSE)</f>
        <v>305</v>
      </c>
      <c r="D2242" s="83">
        <f t="shared" si="69"/>
        <v>189</v>
      </c>
      <c r="E2242" s="83">
        <f>VLOOKUP(A2242,'[2]Pop commune'!$A$4:$G$3833,6,FALSE)</f>
        <v>189</v>
      </c>
      <c r="F2242" s="83">
        <f t="shared" si="70"/>
        <v>1562</v>
      </c>
      <c r="G2242" s="83">
        <f>VLOOKUP(A2242,'[2]Pop commune'!$A$4:$G$3833,4,FALSE)</f>
        <v>1562</v>
      </c>
      <c r="H2242" s="64">
        <v>25</v>
      </c>
      <c r="I2242" s="122">
        <v>250005949</v>
      </c>
      <c r="J2242" s="91" t="s">
        <v>3057</v>
      </c>
      <c r="K2242" s="121"/>
      <c r="L2242" s="92" t="s">
        <v>2837</v>
      </c>
      <c r="M2242" s="65" t="s">
        <v>143</v>
      </c>
      <c r="N2242" s="65" t="s">
        <v>662</v>
      </c>
      <c r="O2242" s="64">
        <v>250002839</v>
      </c>
      <c r="P2242" s="94" t="s">
        <v>303</v>
      </c>
      <c r="Q2242" s="90">
        <v>1</v>
      </c>
      <c r="X2242" s="65" t="s">
        <v>671</v>
      </c>
      <c r="Y2242" s="65">
        <f>SUMPRODUCT(('[2]Prog 89'!$C$5:$C$10000=A2242)*'[2]Prog 89'!$E$5:$F$10000)</f>
        <v>0</v>
      </c>
      <c r="Z2242" s="65">
        <f>SUMPRODUCT(('[2]Prog 89'!$C$5:$C$10000=A2242)*'[2]Prog 89'!$G$5:$H$10000)</f>
        <v>0</v>
      </c>
    </row>
    <row r="2243" spans="1:26" ht="12.75" customHeight="1" x14ac:dyDescent="0.25">
      <c r="A2243" s="64">
        <v>25044</v>
      </c>
      <c r="B2243" s="81">
        <f>VLOOKUP(A2243,'[2]Pop commune'!$A$4:$G$3833,7,FALSE)</f>
        <v>17</v>
      </c>
      <c r="C2243" s="82">
        <f>VLOOKUP(A2243,'[2]Pop commune'!$A$4:$H$3833,5,FALSE)</f>
        <v>13</v>
      </c>
      <c r="D2243" s="83">
        <f t="shared" si="69"/>
        <v>4</v>
      </c>
      <c r="E2243" s="83">
        <f>VLOOKUP(A2243,'[2]Pop commune'!$A$4:$G$3833,6,FALSE)</f>
        <v>4</v>
      </c>
      <c r="F2243" s="83">
        <f t="shared" si="70"/>
        <v>49</v>
      </c>
      <c r="G2243" s="83">
        <f>VLOOKUP(A2243,'[2]Pop commune'!$A$4:$G$3833,4,FALSE)</f>
        <v>49</v>
      </c>
      <c r="H2243" s="64">
        <v>25</v>
      </c>
      <c r="I2243" s="122">
        <v>250005949</v>
      </c>
      <c r="J2243" s="91" t="s">
        <v>3058</v>
      </c>
      <c r="K2243" s="121"/>
      <c r="L2243" s="92" t="s">
        <v>2837</v>
      </c>
      <c r="M2243" s="65" t="s">
        <v>143</v>
      </c>
      <c r="N2243" s="65" t="s">
        <v>662</v>
      </c>
      <c r="O2243" s="64">
        <v>250002839</v>
      </c>
      <c r="P2243" s="94" t="s">
        <v>303</v>
      </c>
      <c r="Q2243" s="90">
        <v>1</v>
      </c>
      <c r="X2243" s="65" t="s">
        <v>671</v>
      </c>
      <c r="Y2243" s="65">
        <f>SUMPRODUCT(('[2]Prog 89'!$C$5:$C$10000=A2243)*'[2]Prog 89'!$E$5:$F$10000)</f>
        <v>0</v>
      </c>
      <c r="Z2243" s="65">
        <f>SUMPRODUCT(('[2]Prog 89'!$C$5:$C$10000=A2243)*'[2]Prog 89'!$G$5:$H$10000)</f>
        <v>0</v>
      </c>
    </row>
    <row r="2244" spans="1:26" ht="12.75" customHeight="1" x14ac:dyDescent="0.25">
      <c r="A2244" s="64">
        <v>25090</v>
      </c>
      <c r="B2244" s="81">
        <f>VLOOKUP(A2244,'[2]Pop commune'!$A$4:$G$3833,7,FALSE)</f>
        <v>21.42553191489371</v>
      </c>
      <c r="C2244" s="82">
        <f>VLOOKUP(A2244,'[2]Pop commune'!$A$4:$H$3833,5,FALSE)</f>
        <v>16.914893617021349</v>
      </c>
      <c r="D2244" s="83">
        <f t="shared" si="69"/>
        <v>4.5106382978723598</v>
      </c>
      <c r="E2244" s="83">
        <f>VLOOKUP(A2244,'[2]Pop commune'!$A$4:$G$3833,6,FALSE)</f>
        <v>4.5106382978723598</v>
      </c>
      <c r="F2244" s="83">
        <f t="shared" si="70"/>
        <v>53.000000000000227</v>
      </c>
      <c r="G2244" s="83">
        <f>VLOOKUP(A2244,'[2]Pop commune'!$A$4:$G$3833,4,FALSE)</f>
        <v>53.000000000000227</v>
      </c>
      <c r="H2244" s="64">
        <v>25</v>
      </c>
      <c r="I2244" s="122">
        <v>250005949</v>
      </c>
      <c r="J2244" s="91" t="s">
        <v>3059</v>
      </c>
      <c r="K2244" s="121"/>
      <c r="L2244" s="92" t="s">
        <v>2837</v>
      </c>
      <c r="M2244" s="65" t="s">
        <v>143</v>
      </c>
      <c r="N2244" s="65" t="s">
        <v>662</v>
      </c>
      <c r="O2244" s="64">
        <v>250002839</v>
      </c>
      <c r="P2244" s="94" t="s">
        <v>303</v>
      </c>
      <c r="Q2244" s="90">
        <v>1</v>
      </c>
      <c r="X2244" s="65" t="s">
        <v>671</v>
      </c>
      <c r="Y2244" s="65">
        <f>SUMPRODUCT(('[2]Prog 89'!$C$5:$C$10000=A2244)*'[2]Prog 89'!$E$5:$F$10000)</f>
        <v>0</v>
      </c>
      <c r="Z2244" s="65">
        <f>SUMPRODUCT(('[2]Prog 89'!$C$5:$C$10000=A2244)*'[2]Prog 89'!$G$5:$H$10000)</f>
        <v>0</v>
      </c>
    </row>
    <row r="2245" spans="1:26" ht="12.75" customHeight="1" x14ac:dyDescent="0.25">
      <c r="A2245" s="64">
        <v>25098</v>
      </c>
      <c r="B2245" s="81">
        <f>VLOOKUP(A2245,'[2]Pop commune'!$A$4:$G$3833,7,FALSE)</f>
        <v>38</v>
      </c>
      <c r="C2245" s="82">
        <f>VLOOKUP(A2245,'[2]Pop commune'!$A$4:$H$3833,5,FALSE)</f>
        <v>27</v>
      </c>
      <c r="D2245" s="83">
        <f t="shared" ref="D2245:D2308" si="71">E2245/Q2245</f>
        <v>11</v>
      </c>
      <c r="E2245" s="83">
        <f>VLOOKUP(A2245,'[2]Pop commune'!$A$4:$G$3833,6,FALSE)</f>
        <v>11</v>
      </c>
      <c r="F2245" s="83">
        <f t="shared" ref="F2245:F2308" si="72">G2245/Q2245</f>
        <v>151</v>
      </c>
      <c r="G2245" s="83">
        <f>VLOOKUP(A2245,'[2]Pop commune'!$A$4:$G$3833,4,FALSE)</f>
        <v>151</v>
      </c>
      <c r="H2245" s="64">
        <v>25</v>
      </c>
      <c r="I2245" s="122">
        <v>250005949</v>
      </c>
      <c r="J2245" s="91" t="s">
        <v>3060</v>
      </c>
      <c r="K2245" s="121"/>
      <c r="L2245" s="92" t="s">
        <v>2837</v>
      </c>
      <c r="M2245" s="65" t="s">
        <v>143</v>
      </c>
      <c r="N2245" s="65" t="s">
        <v>662</v>
      </c>
      <c r="O2245" s="64">
        <v>250002839</v>
      </c>
      <c r="P2245" s="94" t="s">
        <v>303</v>
      </c>
      <c r="Q2245" s="90">
        <v>1</v>
      </c>
      <c r="X2245" s="65" t="s">
        <v>671</v>
      </c>
      <c r="Y2245" s="65">
        <f>SUMPRODUCT(('[2]Prog 89'!$C$5:$C$10000=A2245)*'[2]Prog 89'!$E$5:$F$10000)</f>
        <v>0</v>
      </c>
      <c r="Z2245" s="65">
        <f>SUMPRODUCT(('[2]Prog 89'!$C$5:$C$10000=A2245)*'[2]Prog 89'!$G$5:$H$10000)</f>
        <v>0</v>
      </c>
    </row>
    <row r="2246" spans="1:26" ht="12.75" customHeight="1" x14ac:dyDescent="0.25">
      <c r="A2246" s="64">
        <v>25104</v>
      </c>
      <c r="B2246" s="81">
        <f>VLOOKUP(A2246,'[2]Pop commune'!$A$4:$G$3833,7,FALSE)</f>
        <v>13</v>
      </c>
      <c r="C2246" s="82">
        <f>VLOOKUP(A2246,'[2]Pop commune'!$A$4:$H$3833,5,FALSE)</f>
        <v>8</v>
      </c>
      <c r="D2246" s="83">
        <f t="shared" si="71"/>
        <v>5</v>
      </c>
      <c r="E2246" s="83">
        <f>VLOOKUP(A2246,'[2]Pop commune'!$A$4:$G$3833,6,FALSE)</f>
        <v>5</v>
      </c>
      <c r="F2246" s="83">
        <f t="shared" si="72"/>
        <v>65</v>
      </c>
      <c r="G2246" s="83">
        <f>VLOOKUP(A2246,'[2]Pop commune'!$A$4:$G$3833,4,FALSE)</f>
        <v>65</v>
      </c>
      <c r="H2246" s="64">
        <v>25</v>
      </c>
      <c r="I2246" s="122">
        <v>250005949</v>
      </c>
      <c r="J2246" s="91" t="s">
        <v>3061</v>
      </c>
      <c r="K2246" s="121"/>
      <c r="L2246" s="92" t="s">
        <v>2837</v>
      </c>
      <c r="M2246" s="65" t="s">
        <v>143</v>
      </c>
      <c r="N2246" s="65" t="s">
        <v>662</v>
      </c>
      <c r="O2246" s="64">
        <v>250002839</v>
      </c>
      <c r="P2246" s="94" t="s">
        <v>303</v>
      </c>
      <c r="Q2246" s="90">
        <v>1</v>
      </c>
      <c r="X2246" s="65" t="s">
        <v>671</v>
      </c>
      <c r="Y2246" s="65">
        <f>SUMPRODUCT(('[2]Prog 89'!$C$5:$C$10000=A2246)*'[2]Prog 89'!$E$5:$F$10000)</f>
        <v>0</v>
      </c>
      <c r="Z2246" s="65">
        <f>SUMPRODUCT(('[2]Prog 89'!$C$5:$C$10000=A2246)*'[2]Prog 89'!$G$5:$H$10000)</f>
        <v>0</v>
      </c>
    </row>
    <row r="2247" spans="1:26" ht="12.75" customHeight="1" x14ac:dyDescent="0.25">
      <c r="A2247" s="64">
        <v>25105</v>
      </c>
      <c r="B2247" s="81">
        <f>VLOOKUP(A2247,'[2]Pop commune'!$A$4:$G$3833,7,FALSE)</f>
        <v>147</v>
      </c>
      <c r="C2247" s="82">
        <f>VLOOKUP(A2247,'[2]Pop commune'!$A$4:$H$3833,5,FALSE)</f>
        <v>90</v>
      </c>
      <c r="D2247" s="83">
        <f t="shared" si="71"/>
        <v>57</v>
      </c>
      <c r="E2247" s="83">
        <f>VLOOKUP(A2247,'[2]Pop commune'!$A$4:$G$3833,6,FALSE)</f>
        <v>57</v>
      </c>
      <c r="F2247" s="83">
        <f t="shared" si="72"/>
        <v>516</v>
      </c>
      <c r="G2247" s="83">
        <f>VLOOKUP(A2247,'[2]Pop commune'!$A$4:$G$3833,4,FALSE)</f>
        <v>516</v>
      </c>
      <c r="H2247" s="64">
        <v>25</v>
      </c>
      <c r="I2247" s="122">
        <v>250005949</v>
      </c>
      <c r="J2247" s="91" t="s">
        <v>3062</v>
      </c>
      <c r="K2247" s="121"/>
      <c r="L2247" s="92" t="s">
        <v>2837</v>
      </c>
      <c r="M2247" s="65" t="s">
        <v>143</v>
      </c>
      <c r="N2247" s="65" t="s">
        <v>662</v>
      </c>
      <c r="O2247" s="64">
        <v>250002839</v>
      </c>
      <c r="P2247" s="94" t="s">
        <v>303</v>
      </c>
      <c r="Q2247" s="90">
        <v>1</v>
      </c>
      <c r="X2247" s="65" t="s">
        <v>671</v>
      </c>
      <c r="Y2247" s="65">
        <f>SUMPRODUCT(('[2]Prog 89'!$C$5:$C$10000=A2247)*'[2]Prog 89'!$E$5:$F$10000)</f>
        <v>0</v>
      </c>
      <c r="Z2247" s="65">
        <f>SUMPRODUCT(('[2]Prog 89'!$C$5:$C$10000=A2247)*'[2]Prog 89'!$G$5:$H$10000)</f>
        <v>0</v>
      </c>
    </row>
    <row r="2248" spans="1:26" ht="12.75" customHeight="1" x14ac:dyDescent="0.25">
      <c r="A2248" s="64">
        <v>25106</v>
      </c>
      <c r="B2248" s="81">
        <f>VLOOKUP(A2248,'[2]Pop commune'!$A$4:$G$3833,7,FALSE)</f>
        <v>28</v>
      </c>
      <c r="C2248" s="82">
        <f>VLOOKUP(A2248,'[2]Pop commune'!$A$4:$H$3833,5,FALSE)</f>
        <v>14</v>
      </c>
      <c r="D2248" s="83">
        <f t="shared" si="71"/>
        <v>14</v>
      </c>
      <c r="E2248" s="83">
        <f>VLOOKUP(A2248,'[2]Pop commune'!$A$4:$G$3833,6,FALSE)</f>
        <v>14</v>
      </c>
      <c r="F2248" s="83">
        <f t="shared" si="72"/>
        <v>81</v>
      </c>
      <c r="G2248" s="83">
        <f>VLOOKUP(A2248,'[2]Pop commune'!$A$4:$G$3833,4,FALSE)</f>
        <v>81</v>
      </c>
      <c r="H2248" s="64">
        <v>25</v>
      </c>
      <c r="I2248" s="122">
        <v>250005949</v>
      </c>
      <c r="J2248" s="91" t="s">
        <v>3063</v>
      </c>
      <c r="K2248" s="121"/>
      <c r="L2248" s="92" t="s">
        <v>2074</v>
      </c>
      <c r="M2248" s="65" t="s">
        <v>143</v>
      </c>
      <c r="N2248" s="65" t="s">
        <v>662</v>
      </c>
      <c r="O2248" s="64">
        <v>250002839</v>
      </c>
      <c r="P2248" s="94" t="s">
        <v>303</v>
      </c>
      <c r="Q2248" s="90">
        <v>1</v>
      </c>
      <c r="X2248" s="65" t="s">
        <v>671</v>
      </c>
      <c r="Y2248" s="65">
        <f>SUMPRODUCT(('[2]Prog 89'!$C$5:$C$10000=A2248)*'[2]Prog 89'!$E$5:$F$10000)</f>
        <v>0</v>
      </c>
      <c r="Z2248" s="65">
        <f>SUMPRODUCT(('[2]Prog 89'!$C$5:$C$10000=A2248)*'[2]Prog 89'!$G$5:$H$10000)</f>
        <v>0</v>
      </c>
    </row>
    <row r="2249" spans="1:26" ht="12.75" customHeight="1" x14ac:dyDescent="0.25">
      <c r="A2249" s="64">
        <v>25109</v>
      </c>
      <c r="B2249" s="81">
        <f>VLOOKUP(A2249,'[2]Pop commune'!$A$4:$G$3833,7,FALSE)</f>
        <v>71.416422287390304</v>
      </c>
      <c r="C2249" s="82">
        <f>VLOOKUP(A2249,'[2]Pop commune'!$A$4:$H$3833,5,FALSE)</f>
        <v>57.334310850440097</v>
      </c>
      <c r="D2249" s="83">
        <f t="shared" si="71"/>
        <v>14.0821114369502</v>
      </c>
      <c r="E2249" s="83">
        <f>VLOOKUP(A2249,'[2]Pop commune'!$A$4:$G$3833,6,FALSE)</f>
        <v>14.0821114369502</v>
      </c>
      <c r="F2249" s="83">
        <f t="shared" si="72"/>
        <v>343.00000000000131</v>
      </c>
      <c r="G2249" s="83">
        <f>VLOOKUP(A2249,'[2]Pop commune'!$A$4:$G$3833,4,FALSE)</f>
        <v>343.00000000000131</v>
      </c>
      <c r="H2249" s="64">
        <v>25</v>
      </c>
      <c r="I2249" s="122">
        <v>250005949</v>
      </c>
      <c r="J2249" s="91" t="s">
        <v>3064</v>
      </c>
      <c r="K2249" s="121"/>
      <c r="L2249" s="92" t="s">
        <v>2837</v>
      </c>
      <c r="M2249" s="65" t="s">
        <v>143</v>
      </c>
      <c r="N2249" s="65" t="s">
        <v>662</v>
      </c>
      <c r="O2249" s="64">
        <v>250002839</v>
      </c>
      <c r="P2249" s="94" t="s">
        <v>303</v>
      </c>
      <c r="Q2249" s="90">
        <v>1</v>
      </c>
      <c r="R2249" s="97"/>
      <c r="S2249" s="97"/>
      <c r="T2249" s="97"/>
      <c r="U2249" s="97"/>
      <c r="X2249" s="65" t="s">
        <v>671</v>
      </c>
      <c r="Y2249" s="65">
        <f>SUMPRODUCT(('[2]Prog 89'!$C$5:$C$10000=A2249)*'[2]Prog 89'!$E$5:$F$10000)</f>
        <v>0</v>
      </c>
      <c r="Z2249" s="65">
        <f>SUMPRODUCT(('[2]Prog 89'!$C$5:$C$10000=A2249)*'[2]Prog 89'!$G$5:$H$10000)</f>
        <v>0</v>
      </c>
    </row>
    <row r="2250" spans="1:26" ht="12.75" customHeight="1" x14ac:dyDescent="0.25">
      <c r="A2250" s="64">
        <v>25126</v>
      </c>
      <c r="B2250" s="81">
        <f>VLOOKUP(A2250,'[2]Pop commune'!$A$4:$G$3833,7,FALSE)</f>
        <v>107.68152866242013</v>
      </c>
      <c r="C2250" s="82">
        <f>VLOOKUP(A2250,'[2]Pop commune'!$A$4:$H$3833,5,FALSE)</f>
        <v>85.541401273885157</v>
      </c>
      <c r="D2250" s="83">
        <f t="shared" si="71"/>
        <v>22.140127388534982</v>
      </c>
      <c r="E2250" s="83">
        <f>VLOOKUP(A2250,'[2]Pop commune'!$A$4:$G$3833,6,FALSE)</f>
        <v>22.140127388534982</v>
      </c>
      <c r="F2250" s="83">
        <f t="shared" si="72"/>
        <v>473.99999999999886</v>
      </c>
      <c r="G2250" s="83">
        <f>VLOOKUP(A2250,'[2]Pop commune'!$A$4:$G$3833,4,FALSE)</f>
        <v>473.99999999999886</v>
      </c>
      <c r="H2250" s="64">
        <v>25</v>
      </c>
      <c r="I2250" s="122">
        <v>250005949</v>
      </c>
      <c r="J2250" s="91" t="s">
        <v>3065</v>
      </c>
      <c r="K2250" s="121"/>
      <c r="L2250" s="92" t="s">
        <v>2837</v>
      </c>
      <c r="M2250" s="65" t="s">
        <v>143</v>
      </c>
      <c r="N2250" s="65" t="s">
        <v>662</v>
      </c>
      <c r="O2250" s="64">
        <v>250002839</v>
      </c>
      <c r="P2250" s="94" t="s">
        <v>303</v>
      </c>
      <c r="Q2250" s="90">
        <v>1</v>
      </c>
      <c r="X2250" s="65" t="s">
        <v>671</v>
      </c>
      <c r="Y2250" s="65">
        <f>SUMPRODUCT(('[2]Prog 89'!$C$5:$C$10000=A2250)*'[2]Prog 89'!$E$5:$F$10000)</f>
        <v>0</v>
      </c>
      <c r="Z2250" s="65">
        <f>SUMPRODUCT(('[2]Prog 89'!$C$5:$C$10000=A2250)*'[2]Prog 89'!$G$5:$H$10000)</f>
        <v>0</v>
      </c>
    </row>
    <row r="2251" spans="1:26" ht="12.75" customHeight="1" x14ac:dyDescent="0.25">
      <c r="A2251" s="64">
        <v>25134</v>
      </c>
      <c r="B2251" s="81">
        <f>VLOOKUP(A2251,'[2]Pop commune'!$A$4:$G$3833,7,FALSE)</f>
        <v>2</v>
      </c>
      <c r="C2251" s="82">
        <f>VLOOKUP(A2251,'[2]Pop commune'!$A$4:$H$3833,5,FALSE)</f>
        <v>1</v>
      </c>
      <c r="D2251" s="83">
        <f t="shared" si="71"/>
        <v>1</v>
      </c>
      <c r="E2251" s="83">
        <f>VLOOKUP(A2251,'[2]Pop commune'!$A$4:$G$3833,6,FALSE)</f>
        <v>1</v>
      </c>
      <c r="F2251" s="83">
        <f t="shared" si="72"/>
        <v>10</v>
      </c>
      <c r="G2251" s="83">
        <f>VLOOKUP(A2251,'[2]Pop commune'!$A$4:$G$3833,4,FALSE)</f>
        <v>10</v>
      </c>
      <c r="H2251" s="64">
        <v>25</v>
      </c>
      <c r="I2251" s="122">
        <v>250005949</v>
      </c>
      <c r="J2251" s="91" t="s">
        <v>3066</v>
      </c>
      <c r="K2251" s="121"/>
      <c r="L2251" s="92" t="s">
        <v>2837</v>
      </c>
      <c r="M2251" s="65" t="s">
        <v>143</v>
      </c>
      <c r="N2251" s="65" t="s">
        <v>662</v>
      </c>
      <c r="O2251" s="64">
        <v>250002839</v>
      </c>
      <c r="P2251" s="94" t="s">
        <v>303</v>
      </c>
      <c r="Q2251" s="90">
        <v>1</v>
      </c>
      <c r="X2251" s="65" t="s">
        <v>671</v>
      </c>
      <c r="Y2251" s="65">
        <f>SUMPRODUCT(('[2]Prog 89'!$C$5:$C$10000=A2251)*'[2]Prog 89'!$E$5:$F$10000)</f>
        <v>0</v>
      </c>
      <c r="Z2251" s="65">
        <f>SUMPRODUCT(('[2]Prog 89'!$C$5:$C$10000=A2251)*'[2]Prog 89'!$G$5:$H$10000)</f>
        <v>0</v>
      </c>
    </row>
    <row r="2252" spans="1:26" ht="12.75" customHeight="1" x14ac:dyDescent="0.25">
      <c r="A2252" s="64">
        <v>25143</v>
      </c>
      <c r="B2252" s="81">
        <f>VLOOKUP(A2252,'[2]Pop commune'!$A$4:$G$3833,7,FALSE)</f>
        <v>38.426470588235304</v>
      </c>
      <c r="C2252" s="82">
        <f>VLOOKUP(A2252,'[2]Pop commune'!$A$4:$H$3833,5,FALSE)</f>
        <v>22.661764705882359</v>
      </c>
      <c r="D2252" s="83">
        <f t="shared" si="71"/>
        <v>15.764705882352944</v>
      </c>
      <c r="E2252" s="83">
        <f>VLOOKUP(A2252,'[2]Pop commune'!$A$4:$G$3833,6,FALSE)</f>
        <v>15.764705882352944</v>
      </c>
      <c r="F2252" s="83">
        <f t="shared" si="72"/>
        <v>201</v>
      </c>
      <c r="G2252" s="83">
        <f>VLOOKUP(A2252,'[2]Pop commune'!$A$4:$G$3833,4,FALSE)</f>
        <v>201</v>
      </c>
      <c r="H2252" s="64">
        <v>25</v>
      </c>
      <c r="I2252" s="122">
        <v>250005949</v>
      </c>
      <c r="J2252" s="91" t="s">
        <v>3067</v>
      </c>
      <c r="K2252" s="121"/>
      <c r="L2252" s="92" t="s">
        <v>2837</v>
      </c>
      <c r="M2252" s="65" t="s">
        <v>143</v>
      </c>
      <c r="N2252" s="65" t="s">
        <v>662</v>
      </c>
      <c r="O2252" s="64">
        <v>250002839</v>
      </c>
      <c r="P2252" s="94" t="s">
        <v>303</v>
      </c>
      <c r="Q2252" s="90">
        <v>1</v>
      </c>
      <c r="X2252" s="65" t="s">
        <v>671</v>
      </c>
      <c r="Y2252" s="65">
        <f>SUMPRODUCT(('[2]Prog 89'!$C$5:$C$10000=A2252)*'[2]Prog 89'!$E$5:$F$10000)</f>
        <v>0</v>
      </c>
      <c r="Z2252" s="65">
        <f>SUMPRODUCT(('[2]Prog 89'!$C$5:$C$10000=A2252)*'[2]Prog 89'!$G$5:$H$10000)</f>
        <v>0</v>
      </c>
    </row>
    <row r="2253" spans="1:26" ht="12.75" customHeight="1" x14ac:dyDescent="0.25">
      <c r="A2253" s="64">
        <v>25149</v>
      </c>
      <c r="B2253" s="81">
        <f>VLOOKUP(A2253,'[2]Pop commune'!$A$4:$G$3833,7,FALSE)</f>
        <v>130.16541353383425</v>
      </c>
      <c r="C2253" s="82">
        <f>VLOOKUP(A2253,'[2]Pop commune'!$A$4:$H$3833,5,FALSE)</f>
        <v>89.488721804511044</v>
      </c>
      <c r="D2253" s="83">
        <f t="shared" si="71"/>
        <v>40.676691729323203</v>
      </c>
      <c r="E2253" s="83">
        <f>VLOOKUP(A2253,'[2]Pop commune'!$A$4:$G$3833,6,FALSE)</f>
        <v>40.676691729323203</v>
      </c>
      <c r="F2253" s="83">
        <f t="shared" si="72"/>
        <v>540.99999999999852</v>
      </c>
      <c r="G2253" s="83">
        <f>VLOOKUP(A2253,'[2]Pop commune'!$A$4:$G$3833,4,FALSE)</f>
        <v>540.99999999999852</v>
      </c>
      <c r="H2253" s="64">
        <v>25</v>
      </c>
      <c r="I2253" s="122">
        <v>250005949</v>
      </c>
      <c r="J2253" s="91" t="s">
        <v>3068</v>
      </c>
      <c r="K2253" s="121"/>
      <c r="L2253" s="92" t="s">
        <v>2837</v>
      </c>
      <c r="M2253" s="65" t="s">
        <v>143</v>
      </c>
      <c r="N2253" s="65" t="s">
        <v>662</v>
      </c>
      <c r="O2253" s="64">
        <v>250002839</v>
      </c>
      <c r="P2253" s="94" t="s">
        <v>303</v>
      </c>
      <c r="Q2253" s="90">
        <v>1</v>
      </c>
      <c r="X2253" s="65" t="s">
        <v>671</v>
      </c>
      <c r="Y2253" s="65">
        <f>SUMPRODUCT(('[2]Prog 89'!$C$5:$C$10000=A2253)*'[2]Prog 89'!$E$5:$F$10000)</f>
        <v>0</v>
      </c>
      <c r="Z2253" s="65">
        <f>SUMPRODUCT(('[2]Prog 89'!$C$5:$C$10000=A2253)*'[2]Prog 89'!$G$5:$H$10000)</f>
        <v>0</v>
      </c>
    </row>
    <row r="2254" spans="1:26" ht="12.75" customHeight="1" x14ac:dyDescent="0.25">
      <c r="A2254" s="64">
        <v>25154</v>
      </c>
      <c r="B2254" s="81">
        <f>VLOOKUP(A2254,'[2]Pop commune'!$A$4:$G$3833,7,FALSE)</f>
        <v>72.319702602230805</v>
      </c>
      <c r="C2254" s="82">
        <f>VLOOKUP(A2254,'[2]Pop commune'!$A$4:$H$3833,5,FALSE)</f>
        <v>29.5390334572492</v>
      </c>
      <c r="D2254" s="83">
        <f t="shared" si="71"/>
        <v>42.780669144981601</v>
      </c>
      <c r="E2254" s="83">
        <f>VLOOKUP(A2254,'[2]Pop commune'!$A$4:$G$3833,6,FALSE)</f>
        <v>42.780669144981601</v>
      </c>
      <c r="F2254" s="83">
        <f t="shared" si="72"/>
        <v>274.00000000000119</v>
      </c>
      <c r="G2254" s="83">
        <f>VLOOKUP(A2254,'[2]Pop commune'!$A$4:$G$3833,4,FALSE)</f>
        <v>274.00000000000119</v>
      </c>
      <c r="H2254" s="64">
        <v>25</v>
      </c>
      <c r="I2254" s="122">
        <v>250005949</v>
      </c>
      <c r="J2254" s="91" t="s">
        <v>3069</v>
      </c>
      <c r="K2254" s="121"/>
      <c r="L2254" s="92" t="s">
        <v>2837</v>
      </c>
      <c r="M2254" s="65" t="s">
        <v>143</v>
      </c>
      <c r="N2254" s="65" t="s">
        <v>662</v>
      </c>
      <c r="O2254" s="64">
        <v>250002839</v>
      </c>
      <c r="P2254" s="94" t="s">
        <v>303</v>
      </c>
      <c r="Q2254" s="90">
        <v>1</v>
      </c>
      <c r="X2254" s="65" t="s">
        <v>671</v>
      </c>
      <c r="Y2254" s="65">
        <f>SUMPRODUCT(('[2]Prog 89'!$C$5:$C$10000=A2254)*'[2]Prog 89'!$E$5:$F$10000)</f>
        <v>0</v>
      </c>
      <c r="Z2254" s="65">
        <f>SUMPRODUCT(('[2]Prog 89'!$C$5:$C$10000=A2254)*'[2]Prog 89'!$G$5:$H$10000)</f>
        <v>0</v>
      </c>
    </row>
    <row r="2255" spans="1:26" ht="12.75" customHeight="1" x14ac:dyDescent="0.25">
      <c r="A2255" s="64">
        <v>25171</v>
      </c>
      <c r="B2255" s="81">
        <f>VLOOKUP(A2255,'[2]Pop commune'!$A$4:$G$3833,7,FALSE)</f>
        <v>22</v>
      </c>
      <c r="C2255" s="82">
        <f>VLOOKUP(A2255,'[2]Pop commune'!$A$4:$H$3833,5,FALSE)</f>
        <v>16</v>
      </c>
      <c r="D2255" s="83">
        <f t="shared" si="71"/>
        <v>6</v>
      </c>
      <c r="E2255" s="83">
        <f>VLOOKUP(A2255,'[2]Pop commune'!$A$4:$G$3833,6,FALSE)</f>
        <v>6</v>
      </c>
      <c r="F2255" s="83">
        <f t="shared" si="72"/>
        <v>99</v>
      </c>
      <c r="G2255" s="83">
        <f>VLOOKUP(A2255,'[2]Pop commune'!$A$4:$G$3833,4,FALSE)</f>
        <v>99</v>
      </c>
      <c r="H2255" s="64">
        <v>25</v>
      </c>
      <c r="I2255" s="122">
        <v>250005949</v>
      </c>
      <c r="J2255" s="91" t="s">
        <v>2189</v>
      </c>
      <c r="K2255" s="121"/>
      <c r="L2255" s="92" t="s">
        <v>2837</v>
      </c>
      <c r="M2255" s="65" t="s">
        <v>143</v>
      </c>
      <c r="N2255" s="65" t="s">
        <v>662</v>
      </c>
      <c r="O2255" s="64">
        <v>250002839</v>
      </c>
      <c r="P2255" s="94" t="s">
        <v>303</v>
      </c>
      <c r="Q2255" s="90">
        <v>1</v>
      </c>
      <c r="X2255" s="65" t="s">
        <v>671</v>
      </c>
      <c r="Y2255" s="65">
        <f>SUMPRODUCT(('[2]Prog 89'!$C$5:$C$10000=A2255)*'[2]Prog 89'!$E$5:$F$10000)</f>
        <v>0</v>
      </c>
      <c r="Z2255" s="65">
        <f>SUMPRODUCT(('[2]Prog 89'!$C$5:$C$10000=A2255)*'[2]Prog 89'!$G$5:$H$10000)</f>
        <v>0</v>
      </c>
    </row>
    <row r="2256" spans="1:26" ht="12.75" customHeight="1" x14ac:dyDescent="0.25">
      <c r="A2256" s="64">
        <v>25185</v>
      </c>
      <c r="B2256" s="81">
        <f>VLOOKUP(A2256,'[2]Pop commune'!$A$4:$G$3833,7,FALSE)</f>
        <v>13.138461538461531</v>
      </c>
      <c r="C2256" s="82">
        <f>VLOOKUP(A2256,'[2]Pop commune'!$A$4:$H$3833,5,FALSE)</f>
        <v>6.5692307692307663</v>
      </c>
      <c r="D2256" s="83">
        <f t="shared" si="71"/>
        <v>6.5692307692307654</v>
      </c>
      <c r="E2256" s="83">
        <f>VLOOKUP(A2256,'[2]Pop commune'!$A$4:$G$3833,6,FALSE)</f>
        <v>6.5692307692307654</v>
      </c>
      <c r="F2256" s="83">
        <f t="shared" si="72"/>
        <v>61</v>
      </c>
      <c r="G2256" s="83">
        <f>VLOOKUP(A2256,'[2]Pop commune'!$A$4:$G$3833,4,FALSE)</f>
        <v>61</v>
      </c>
      <c r="H2256" s="64">
        <v>25</v>
      </c>
      <c r="I2256" s="122">
        <v>250005949</v>
      </c>
      <c r="J2256" s="91" t="s">
        <v>3070</v>
      </c>
      <c r="K2256" s="121"/>
      <c r="L2256" s="92" t="s">
        <v>2837</v>
      </c>
      <c r="M2256" s="65" t="s">
        <v>143</v>
      </c>
      <c r="N2256" s="65" t="s">
        <v>662</v>
      </c>
      <c r="O2256" s="64">
        <v>250002839</v>
      </c>
      <c r="P2256" s="94" t="s">
        <v>303</v>
      </c>
      <c r="Q2256" s="90">
        <v>1</v>
      </c>
      <c r="X2256" s="65" t="s">
        <v>671</v>
      </c>
      <c r="Y2256" s="65">
        <f>SUMPRODUCT(('[2]Prog 89'!$C$5:$C$10000=A2256)*'[2]Prog 89'!$E$5:$F$10000)</f>
        <v>0</v>
      </c>
      <c r="Z2256" s="65">
        <f>SUMPRODUCT(('[2]Prog 89'!$C$5:$C$10000=A2256)*'[2]Prog 89'!$G$5:$H$10000)</f>
        <v>0</v>
      </c>
    </row>
    <row r="2257" spans="1:26" ht="12.75" customHeight="1" x14ac:dyDescent="0.25">
      <c r="A2257" s="64">
        <v>25209</v>
      </c>
      <c r="B2257" s="81">
        <f>VLOOKUP(A2257,'[2]Pop commune'!$A$4:$G$3833,7,FALSE)</f>
        <v>29.851239669421521</v>
      </c>
      <c r="C2257" s="82">
        <f>VLOOKUP(A2257,'[2]Pop commune'!$A$4:$H$3833,5,FALSE)</f>
        <v>19.19008264462812</v>
      </c>
      <c r="D2257" s="83">
        <f t="shared" si="71"/>
        <v>10.6611570247934</v>
      </c>
      <c r="E2257" s="83">
        <f>VLOOKUP(A2257,'[2]Pop commune'!$A$4:$G$3833,6,FALSE)</f>
        <v>10.6611570247934</v>
      </c>
      <c r="F2257" s="83">
        <f t="shared" si="72"/>
        <v>129</v>
      </c>
      <c r="G2257" s="83">
        <f>VLOOKUP(A2257,'[2]Pop commune'!$A$4:$G$3833,4,FALSE)</f>
        <v>129</v>
      </c>
      <c r="H2257" s="64">
        <v>25</v>
      </c>
      <c r="I2257" s="122">
        <v>250005949</v>
      </c>
      <c r="J2257" s="91" t="s">
        <v>3071</v>
      </c>
      <c r="K2257" s="121"/>
      <c r="L2257" s="92" t="s">
        <v>2837</v>
      </c>
      <c r="M2257" s="65" t="s">
        <v>143</v>
      </c>
      <c r="N2257" s="65" t="s">
        <v>662</v>
      </c>
      <c r="O2257" s="64">
        <v>250002839</v>
      </c>
      <c r="P2257" s="94" t="s">
        <v>303</v>
      </c>
      <c r="Q2257" s="90">
        <v>1</v>
      </c>
      <c r="X2257" s="65" t="s">
        <v>671</v>
      </c>
      <c r="Y2257" s="65">
        <f>SUMPRODUCT(('[2]Prog 89'!$C$5:$C$10000=A2257)*'[2]Prog 89'!$E$5:$F$10000)</f>
        <v>0</v>
      </c>
      <c r="Z2257" s="65">
        <f>SUMPRODUCT(('[2]Prog 89'!$C$5:$C$10000=A2257)*'[2]Prog 89'!$G$5:$H$10000)</f>
        <v>0</v>
      </c>
    </row>
    <row r="2258" spans="1:26" ht="12.75" customHeight="1" x14ac:dyDescent="0.25">
      <c r="A2258" s="64">
        <v>25220</v>
      </c>
      <c r="B2258" s="81">
        <f>VLOOKUP(A2258,'[2]Pop commune'!$A$4:$G$3833,7,FALSE)</f>
        <v>147</v>
      </c>
      <c r="C2258" s="82">
        <f>VLOOKUP(A2258,'[2]Pop commune'!$A$4:$H$3833,5,FALSE)</f>
        <v>104</v>
      </c>
      <c r="D2258" s="83">
        <f t="shared" si="71"/>
        <v>43</v>
      </c>
      <c r="E2258" s="83">
        <f>VLOOKUP(A2258,'[2]Pop commune'!$A$4:$G$3833,6,FALSE)</f>
        <v>43</v>
      </c>
      <c r="F2258" s="83">
        <f t="shared" si="72"/>
        <v>568</v>
      </c>
      <c r="G2258" s="83">
        <f>VLOOKUP(A2258,'[2]Pop commune'!$A$4:$G$3833,4,FALSE)</f>
        <v>568</v>
      </c>
      <c r="H2258" s="64">
        <v>25</v>
      </c>
      <c r="I2258" s="122">
        <v>250005949</v>
      </c>
      <c r="J2258" s="91" t="s">
        <v>3072</v>
      </c>
      <c r="K2258" s="121"/>
      <c r="L2258" s="92" t="s">
        <v>2837</v>
      </c>
      <c r="M2258" s="65" t="s">
        <v>143</v>
      </c>
      <c r="N2258" s="65" t="s">
        <v>662</v>
      </c>
      <c r="O2258" s="64">
        <v>250002839</v>
      </c>
      <c r="P2258" s="94" t="s">
        <v>303</v>
      </c>
      <c r="Q2258" s="90">
        <v>1</v>
      </c>
      <c r="X2258" s="65" t="s">
        <v>671</v>
      </c>
      <c r="Y2258" s="65">
        <f>SUMPRODUCT(('[2]Prog 89'!$C$5:$C$10000=A2258)*'[2]Prog 89'!$E$5:$F$10000)</f>
        <v>0</v>
      </c>
      <c r="Z2258" s="65">
        <f>SUMPRODUCT(('[2]Prog 89'!$C$5:$C$10000=A2258)*'[2]Prog 89'!$G$5:$H$10000)</f>
        <v>0</v>
      </c>
    </row>
    <row r="2259" spans="1:26" ht="12.75" customHeight="1" x14ac:dyDescent="0.25">
      <c r="A2259" s="64">
        <v>25253</v>
      </c>
      <c r="B2259" s="81">
        <f>VLOOKUP(A2259,'[2]Pop commune'!$A$4:$G$3833,7,FALSE)</f>
        <v>66.416403785488683</v>
      </c>
      <c r="C2259" s="82">
        <f>VLOOKUP(A2259,'[2]Pop commune'!$A$4:$H$3833,5,FALSE)</f>
        <v>46.290220820189077</v>
      </c>
      <c r="D2259" s="83">
        <f t="shared" si="71"/>
        <v>20.126182965299598</v>
      </c>
      <c r="E2259" s="83">
        <f>VLOOKUP(A2259,'[2]Pop commune'!$A$4:$G$3833,6,FALSE)</f>
        <v>20.126182965299598</v>
      </c>
      <c r="F2259" s="83">
        <f t="shared" si="72"/>
        <v>318.99999999999864</v>
      </c>
      <c r="G2259" s="83">
        <f>VLOOKUP(A2259,'[2]Pop commune'!$A$4:$G$3833,4,FALSE)</f>
        <v>318.99999999999864</v>
      </c>
      <c r="H2259" s="64">
        <v>25</v>
      </c>
      <c r="I2259" s="122">
        <v>250005949</v>
      </c>
      <c r="J2259" s="91" t="s">
        <v>3073</v>
      </c>
      <c r="K2259" s="121"/>
      <c r="L2259" s="92" t="s">
        <v>2837</v>
      </c>
      <c r="M2259" s="65" t="s">
        <v>143</v>
      </c>
      <c r="N2259" s="65" t="s">
        <v>662</v>
      </c>
      <c r="O2259" s="64">
        <v>250002839</v>
      </c>
      <c r="P2259" s="94" t="s">
        <v>303</v>
      </c>
      <c r="Q2259" s="90">
        <v>1</v>
      </c>
      <c r="X2259" s="65" t="s">
        <v>671</v>
      </c>
      <c r="Y2259" s="65">
        <f>SUMPRODUCT(('[2]Prog 89'!$C$5:$C$10000=A2259)*'[2]Prog 89'!$E$5:$F$10000)</f>
        <v>0</v>
      </c>
      <c r="Z2259" s="65">
        <f>SUMPRODUCT(('[2]Prog 89'!$C$5:$C$10000=A2259)*'[2]Prog 89'!$G$5:$H$10000)</f>
        <v>0</v>
      </c>
    </row>
    <row r="2260" spans="1:26" ht="12.75" customHeight="1" x14ac:dyDescent="0.25">
      <c r="A2260" s="64">
        <v>25283</v>
      </c>
      <c r="B2260" s="81">
        <f>VLOOKUP(A2260,'[2]Pop commune'!$A$4:$G$3833,7,FALSE)</f>
        <v>18</v>
      </c>
      <c r="C2260" s="82">
        <f>VLOOKUP(A2260,'[2]Pop commune'!$A$4:$H$3833,5,FALSE)</f>
        <v>12</v>
      </c>
      <c r="D2260" s="83">
        <f t="shared" si="71"/>
        <v>6</v>
      </c>
      <c r="E2260" s="83">
        <f>VLOOKUP(A2260,'[2]Pop commune'!$A$4:$G$3833,6,FALSE)</f>
        <v>6</v>
      </c>
      <c r="F2260" s="83">
        <f t="shared" si="72"/>
        <v>73</v>
      </c>
      <c r="G2260" s="83">
        <f>VLOOKUP(A2260,'[2]Pop commune'!$A$4:$G$3833,4,FALSE)</f>
        <v>73</v>
      </c>
      <c r="H2260" s="64">
        <v>25</v>
      </c>
      <c r="I2260" s="122">
        <v>250005949</v>
      </c>
      <c r="J2260" s="91" t="s">
        <v>3074</v>
      </c>
      <c r="K2260" s="121"/>
      <c r="L2260" s="92" t="s">
        <v>2837</v>
      </c>
      <c r="M2260" s="65" t="s">
        <v>143</v>
      </c>
      <c r="N2260" s="65" t="s">
        <v>662</v>
      </c>
      <c r="O2260" s="64">
        <v>250002839</v>
      </c>
      <c r="P2260" s="94" t="s">
        <v>303</v>
      </c>
      <c r="Q2260" s="90">
        <v>1</v>
      </c>
      <c r="X2260" s="65" t="s">
        <v>671</v>
      </c>
      <c r="Y2260" s="65">
        <f>SUMPRODUCT(('[2]Prog 89'!$C$5:$C$10000=A2260)*'[2]Prog 89'!$E$5:$F$10000)</f>
        <v>0</v>
      </c>
      <c r="Z2260" s="65">
        <f>SUMPRODUCT(('[2]Prog 89'!$C$5:$C$10000=A2260)*'[2]Prog 89'!$G$5:$H$10000)</f>
        <v>0</v>
      </c>
    </row>
    <row r="2261" spans="1:26" ht="12.75" customHeight="1" x14ac:dyDescent="0.25">
      <c r="A2261" s="64">
        <v>25330</v>
      </c>
      <c r="B2261" s="81">
        <f>VLOOKUP(A2261,'[2]Pop commune'!$A$4:$G$3833,7,FALSE)</f>
        <v>34</v>
      </c>
      <c r="C2261" s="82">
        <f>VLOOKUP(A2261,'[2]Pop commune'!$A$4:$H$3833,5,FALSE)</f>
        <v>25</v>
      </c>
      <c r="D2261" s="83">
        <f t="shared" si="71"/>
        <v>9</v>
      </c>
      <c r="E2261" s="83">
        <f>VLOOKUP(A2261,'[2]Pop commune'!$A$4:$G$3833,6,FALSE)</f>
        <v>9</v>
      </c>
      <c r="F2261" s="83">
        <f t="shared" si="72"/>
        <v>206</v>
      </c>
      <c r="G2261" s="83">
        <f>VLOOKUP(A2261,'[2]Pop commune'!$A$4:$G$3833,4,FALSE)</f>
        <v>206</v>
      </c>
      <c r="H2261" s="64">
        <v>25</v>
      </c>
      <c r="I2261" s="122">
        <v>250005949</v>
      </c>
      <c r="J2261" s="91" t="s">
        <v>3075</v>
      </c>
      <c r="K2261" s="121"/>
      <c r="L2261" s="92" t="s">
        <v>2837</v>
      </c>
      <c r="M2261" s="65" t="s">
        <v>143</v>
      </c>
      <c r="N2261" s="65" t="s">
        <v>662</v>
      </c>
      <c r="O2261" s="64">
        <v>250002839</v>
      </c>
      <c r="P2261" s="94" t="s">
        <v>303</v>
      </c>
      <c r="Q2261" s="90">
        <v>1</v>
      </c>
      <c r="X2261" s="65" t="s">
        <v>671</v>
      </c>
      <c r="Y2261" s="65">
        <f>SUMPRODUCT(('[2]Prog 89'!$C$5:$C$10000=A2261)*'[2]Prog 89'!$E$5:$F$10000)</f>
        <v>0</v>
      </c>
      <c r="Z2261" s="65">
        <f>SUMPRODUCT(('[2]Prog 89'!$C$5:$C$10000=A2261)*'[2]Prog 89'!$G$5:$H$10000)</f>
        <v>0</v>
      </c>
    </row>
    <row r="2262" spans="1:26" ht="12.75" customHeight="1" x14ac:dyDescent="0.25">
      <c r="A2262" s="64">
        <v>25336</v>
      </c>
      <c r="B2262" s="81">
        <f>VLOOKUP(A2262,'[2]Pop commune'!$A$4:$G$3833,7,FALSE)</f>
        <v>140.37613731882522</v>
      </c>
      <c r="C2262" s="82">
        <f>VLOOKUP(A2262,'[2]Pop commune'!$A$4:$H$3833,5,FALSE)</f>
        <v>82.055590218327026</v>
      </c>
      <c r="D2262" s="83">
        <f t="shared" si="71"/>
        <v>58.320547100498175</v>
      </c>
      <c r="E2262" s="83">
        <f>VLOOKUP(A2262,'[2]Pop commune'!$A$4:$G$3833,6,FALSE)</f>
        <v>58.320547100498175</v>
      </c>
      <c r="F2262" s="83">
        <f t="shared" si="72"/>
        <v>516</v>
      </c>
      <c r="G2262" s="83">
        <f>VLOOKUP(A2262,'[2]Pop commune'!$A$4:$G$3833,4,FALSE)</f>
        <v>516</v>
      </c>
      <c r="H2262" s="64">
        <v>25</v>
      </c>
      <c r="I2262" s="122">
        <v>250005949</v>
      </c>
      <c r="J2262" s="91" t="s">
        <v>3076</v>
      </c>
      <c r="K2262" s="121"/>
      <c r="L2262" s="92" t="s">
        <v>2837</v>
      </c>
      <c r="M2262" s="65" t="s">
        <v>143</v>
      </c>
      <c r="N2262" s="65" t="s">
        <v>662</v>
      </c>
      <c r="O2262" s="64">
        <v>250002839</v>
      </c>
      <c r="P2262" s="94" t="s">
        <v>303</v>
      </c>
      <c r="Q2262" s="90">
        <v>1</v>
      </c>
      <c r="X2262" s="65" t="s">
        <v>671</v>
      </c>
      <c r="Y2262" s="65">
        <f>SUMPRODUCT(('[2]Prog 89'!$C$5:$C$10000=A2262)*'[2]Prog 89'!$E$5:$F$10000)</f>
        <v>0</v>
      </c>
      <c r="Z2262" s="65">
        <f>SUMPRODUCT(('[2]Prog 89'!$C$5:$C$10000=A2262)*'[2]Prog 89'!$G$5:$H$10000)</f>
        <v>0</v>
      </c>
    </row>
    <row r="2263" spans="1:26" ht="12.75" customHeight="1" x14ac:dyDescent="0.25">
      <c r="A2263" s="64">
        <v>25338</v>
      </c>
      <c r="B2263" s="81">
        <f>VLOOKUP(A2263,'[2]Pop commune'!$A$4:$G$3833,7,FALSE)</f>
        <v>29.277108433734931</v>
      </c>
      <c r="C2263" s="82">
        <f>VLOOKUP(A2263,'[2]Pop commune'!$A$4:$H$3833,5,FALSE)</f>
        <v>16.590361445783127</v>
      </c>
      <c r="D2263" s="83">
        <f t="shared" si="71"/>
        <v>12.686746987951803</v>
      </c>
      <c r="E2263" s="83">
        <f>VLOOKUP(A2263,'[2]Pop commune'!$A$4:$G$3833,6,FALSE)</f>
        <v>12.686746987951803</v>
      </c>
      <c r="F2263" s="83">
        <f t="shared" si="72"/>
        <v>81</v>
      </c>
      <c r="G2263" s="83">
        <f>VLOOKUP(A2263,'[2]Pop commune'!$A$4:$G$3833,4,FALSE)</f>
        <v>81</v>
      </c>
      <c r="H2263" s="64">
        <v>25</v>
      </c>
      <c r="I2263" s="122">
        <v>250005949</v>
      </c>
      <c r="J2263" s="91" t="s">
        <v>3077</v>
      </c>
      <c r="K2263" s="121"/>
      <c r="L2263" s="92" t="s">
        <v>2074</v>
      </c>
      <c r="M2263" s="65" t="s">
        <v>143</v>
      </c>
      <c r="N2263" s="65" t="s">
        <v>662</v>
      </c>
      <c r="O2263" s="64">
        <v>250002839</v>
      </c>
      <c r="P2263" s="94" t="s">
        <v>303</v>
      </c>
      <c r="Q2263" s="90">
        <v>1</v>
      </c>
      <c r="X2263" s="65" t="s">
        <v>671</v>
      </c>
      <c r="Y2263" s="65">
        <f>SUMPRODUCT(('[2]Prog 89'!$C$5:$C$10000=A2263)*'[2]Prog 89'!$E$5:$F$10000)</f>
        <v>0</v>
      </c>
      <c r="Z2263" s="65">
        <f>SUMPRODUCT(('[2]Prog 89'!$C$5:$C$10000=A2263)*'[2]Prog 89'!$G$5:$H$10000)</f>
        <v>0</v>
      </c>
    </row>
    <row r="2264" spans="1:26" ht="12.75" customHeight="1" x14ac:dyDescent="0.25">
      <c r="A2264" s="64">
        <v>25340</v>
      </c>
      <c r="B2264" s="81">
        <f>VLOOKUP(A2264,'[2]Pop commune'!$A$4:$G$3833,7,FALSE)</f>
        <v>56.262910798122007</v>
      </c>
      <c r="C2264" s="82">
        <f>VLOOKUP(A2264,'[2]Pop commune'!$A$4:$H$3833,5,FALSE)</f>
        <v>39.183098591549253</v>
      </c>
      <c r="D2264" s="83">
        <f t="shared" si="71"/>
        <v>17.07981220657275</v>
      </c>
      <c r="E2264" s="83">
        <f>VLOOKUP(A2264,'[2]Pop commune'!$A$4:$G$3833,6,FALSE)</f>
        <v>17.07981220657275</v>
      </c>
      <c r="F2264" s="83">
        <f t="shared" si="72"/>
        <v>214</v>
      </c>
      <c r="G2264" s="83">
        <f>VLOOKUP(A2264,'[2]Pop commune'!$A$4:$G$3833,4,FALSE)</f>
        <v>214</v>
      </c>
      <c r="H2264" s="64">
        <v>25</v>
      </c>
      <c r="I2264" s="122">
        <v>250005949</v>
      </c>
      <c r="J2264" s="91" t="s">
        <v>3078</v>
      </c>
      <c r="K2264" s="121"/>
      <c r="L2264" s="92" t="s">
        <v>2837</v>
      </c>
      <c r="M2264" s="65" t="s">
        <v>143</v>
      </c>
      <c r="N2264" s="65" t="s">
        <v>662</v>
      </c>
      <c r="O2264" s="64">
        <v>250002839</v>
      </c>
      <c r="P2264" s="94" t="s">
        <v>303</v>
      </c>
      <c r="Q2264" s="90">
        <v>1</v>
      </c>
      <c r="X2264" s="65" t="s">
        <v>671</v>
      </c>
      <c r="Y2264" s="65">
        <f>SUMPRODUCT(('[2]Prog 89'!$C$5:$C$10000=A2264)*'[2]Prog 89'!$E$5:$F$10000)</f>
        <v>0</v>
      </c>
      <c r="Z2264" s="65">
        <f>SUMPRODUCT(('[2]Prog 89'!$C$5:$C$10000=A2264)*'[2]Prog 89'!$G$5:$H$10000)</f>
        <v>0</v>
      </c>
    </row>
    <row r="2265" spans="1:26" ht="12.75" customHeight="1" x14ac:dyDescent="0.25">
      <c r="A2265" s="64">
        <v>25379</v>
      </c>
      <c r="B2265" s="81">
        <f>VLOOKUP(A2265,'[2]Pop commune'!$A$4:$G$3833,7,FALSE)</f>
        <v>17.749999999999996</v>
      </c>
      <c r="C2265" s="82">
        <f>VLOOKUP(A2265,'[2]Pop commune'!$A$4:$H$3833,5,FALSE)</f>
        <v>13.805555555555554</v>
      </c>
      <c r="D2265" s="83">
        <f t="shared" si="71"/>
        <v>3.9444444444444442</v>
      </c>
      <c r="E2265" s="83">
        <f>VLOOKUP(A2265,'[2]Pop commune'!$A$4:$G$3833,6,FALSE)</f>
        <v>3.9444444444444442</v>
      </c>
      <c r="F2265" s="83">
        <f t="shared" si="72"/>
        <v>71</v>
      </c>
      <c r="G2265" s="83">
        <f>VLOOKUP(A2265,'[2]Pop commune'!$A$4:$G$3833,4,FALSE)</f>
        <v>71</v>
      </c>
      <c r="H2265" s="64">
        <v>25</v>
      </c>
      <c r="I2265" s="122">
        <v>250005949</v>
      </c>
      <c r="J2265" s="91" t="s">
        <v>3079</v>
      </c>
      <c r="K2265" s="121"/>
      <c r="L2265" s="92" t="s">
        <v>2837</v>
      </c>
      <c r="M2265" s="65" t="s">
        <v>143</v>
      </c>
      <c r="N2265" s="65" t="s">
        <v>662</v>
      </c>
      <c r="O2265" s="64">
        <v>250002839</v>
      </c>
      <c r="P2265" s="94" t="s">
        <v>303</v>
      </c>
      <c r="Q2265" s="90">
        <v>1</v>
      </c>
      <c r="X2265" s="65" t="s">
        <v>671</v>
      </c>
      <c r="Y2265" s="65">
        <f>SUMPRODUCT(('[2]Prog 89'!$C$5:$C$10000=A2265)*'[2]Prog 89'!$E$5:$F$10000)</f>
        <v>0</v>
      </c>
      <c r="Z2265" s="65">
        <f>SUMPRODUCT(('[2]Prog 89'!$C$5:$C$10000=A2265)*'[2]Prog 89'!$G$5:$H$10000)</f>
        <v>0</v>
      </c>
    </row>
    <row r="2266" spans="1:26" ht="12.75" customHeight="1" x14ac:dyDescent="0.25">
      <c r="A2266" s="64">
        <v>25399</v>
      </c>
      <c r="B2266" s="81">
        <f>VLOOKUP(A2266,'[2]Pop commune'!$A$4:$G$3833,7,FALSE)</f>
        <v>32.436910053997124</v>
      </c>
      <c r="C2266" s="82">
        <f>VLOOKUP(A2266,'[2]Pop commune'!$A$4:$H$3833,5,FALSE)</f>
        <v>25.341335979685251</v>
      </c>
      <c r="D2266" s="83">
        <f t="shared" si="71"/>
        <v>7.0955740743118696</v>
      </c>
      <c r="E2266" s="83">
        <f>VLOOKUP(A2266,'[2]Pop commune'!$A$4:$G$3833,6,FALSE)</f>
        <v>7.0955740743118696</v>
      </c>
      <c r="F2266" s="83">
        <f t="shared" si="72"/>
        <v>95.999999999999801</v>
      </c>
      <c r="G2266" s="83">
        <f>VLOOKUP(A2266,'[2]Pop commune'!$A$4:$G$3833,4,FALSE)</f>
        <v>95.999999999999801</v>
      </c>
      <c r="H2266" s="64">
        <v>25</v>
      </c>
      <c r="I2266" s="122">
        <v>250005949</v>
      </c>
      <c r="J2266" s="91" t="s">
        <v>3080</v>
      </c>
      <c r="K2266" s="121"/>
      <c r="L2266" s="92" t="s">
        <v>2837</v>
      </c>
      <c r="M2266" s="65" t="s">
        <v>143</v>
      </c>
      <c r="N2266" s="65" t="s">
        <v>662</v>
      </c>
      <c r="O2266" s="64">
        <v>250002839</v>
      </c>
      <c r="P2266" s="94" t="s">
        <v>303</v>
      </c>
      <c r="Q2266" s="90">
        <v>1</v>
      </c>
      <c r="X2266" s="65" t="s">
        <v>671</v>
      </c>
      <c r="Y2266" s="65">
        <f>SUMPRODUCT(('[2]Prog 89'!$C$5:$C$10000=A2266)*'[2]Prog 89'!$E$5:$F$10000)</f>
        <v>0</v>
      </c>
      <c r="Z2266" s="65">
        <f>SUMPRODUCT(('[2]Prog 89'!$C$5:$C$10000=A2266)*'[2]Prog 89'!$G$5:$H$10000)</f>
        <v>0</v>
      </c>
    </row>
    <row r="2267" spans="1:26" ht="12.75" customHeight="1" x14ac:dyDescent="0.25">
      <c r="A2267" s="64">
        <v>25406</v>
      </c>
      <c r="B2267" s="81">
        <f>VLOOKUP(A2267,'[2]Pop commune'!$A$4:$G$3833,7,FALSE)</f>
        <v>131.53571428571485</v>
      </c>
      <c r="C2267" s="82">
        <f>VLOOKUP(A2267,'[2]Pop commune'!$A$4:$H$3833,5,FALSE)</f>
        <v>91.142857142857522</v>
      </c>
      <c r="D2267" s="83">
        <f t="shared" si="71"/>
        <v>40.392857142857309</v>
      </c>
      <c r="E2267" s="83">
        <f>VLOOKUP(A2267,'[2]Pop commune'!$A$4:$G$3833,6,FALSE)</f>
        <v>40.392857142857309</v>
      </c>
      <c r="F2267" s="83">
        <f t="shared" si="72"/>
        <v>580.00000000000239</v>
      </c>
      <c r="G2267" s="83">
        <f>VLOOKUP(A2267,'[2]Pop commune'!$A$4:$G$3833,4,FALSE)</f>
        <v>580.00000000000239</v>
      </c>
      <c r="H2267" s="64">
        <v>25</v>
      </c>
      <c r="I2267" s="122">
        <v>250005949</v>
      </c>
      <c r="J2267" s="91" t="s">
        <v>3081</v>
      </c>
      <c r="K2267" s="121"/>
      <c r="L2267" s="92" t="s">
        <v>2837</v>
      </c>
      <c r="M2267" s="65" t="s">
        <v>143</v>
      </c>
      <c r="N2267" s="65" t="s">
        <v>662</v>
      </c>
      <c r="O2267" s="64">
        <v>250002839</v>
      </c>
      <c r="P2267" s="94" t="s">
        <v>303</v>
      </c>
      <c r="Q2267" s="90">
        <v>1</v>
      </c>
      <c r="X2267" s="65" t="s">
        <v>671</v>
      </c>
      <c r="Y2267" s="65">
        <f>SUMPRODUCT(('[2]Prog 89'!$C$5:$C$10000=A2267)*'[2]Prog 89'!$E$5:$F$10000)</f>
        <v>0</v>
      </c>
      <c r="Z2267" s="65">
        <f>SUMPRODUCT(('[2]Prog 89'!$C$5:$C$10000=A2267)*'[2]Prog 89'!$G$5:$H$10000)</f>
        <v>0</v>
      </c>
    </row>
    <row r="2268" spans="1:26" ht="12.75" customHeight="1" x14ac:dyDescent="0.25">
      <c r="A2268" s="64">
        <v>25416</v>
      </c>
      <c r="B2268" s="81">
        <f>VLOOKUP(A2268,'[2]Pop commune'!$A$4:$G$3833,7,FALSE)</f>
        <v>71</v>
      </c>
      <c r="C2268" s="82">
        <f>VLOOKUP(A2268,'[2]Pop commune'!$A$4:$H$3833,5,FALSE)</f>
        <v>38</v>
      </c>
      <c r="D2268" s="83">
        <f t="shared" si="71"/>
        <v>33</v>
      </c>
      <c r="E2268" s="83">
        <f>VLOOKUP(A2268,'[2]Pop commune'!$A$4:$G$3833,6,FALSE)</f>
        <v>33</v>
      </c>
      <c r="F2268" s="83">
        <f t="shared" si="72"/>
        <v>198</v>
      </c>
      <c r="G2268" s="83">
        <f>VLOOKUP(A2268,'[2]Pop commune'!$A$4:$G$3833,4,FALSE)</f>
        <v>198</v>
      </c>
      <c r="H2268" s="64">
        <v>25</v>
      </c>
      <c r="I2268" s="122">
        <v>250005949</v>
      </c>
      <c r="J2268" s="91" t="s">
        <v>3082</v>
      </c>
      <c r="K2268" s="121"/>
      <c r="L2268" s="92" t="s">
        <v>2837</v>
      </c>
      <c r="M2268" s="65" t="s">
        <v>143</v>
      </c>
      <c r="N2268" s="65" t="s">
        <v>662</v>
      </c>
      <c r="O2268" s="64">
        <v>250002839</v>
      </c>
      <c r="P2268" s="94" t="s">
        <v>303</v>
      </c>
      <c r="Q2268" s="90">
        <v>1</v>
      </c>
      <c r="X2268" s="65" t="s">
        <v>671</v>
      </c>
      <c r="Y2268" s="65">
        <f>SUMPRODUCT(('[2]Prog 89'!$C$5:$C$10000=A2268)*'[2]Prog 89'!$E$5:$F$10000)</f>
        <v>0</v>
      </c>
      <c r="Z2268" s="65">
        <f>SUMPRODUCT(('[2]Prog 89'!$C$5:$C$10000=A2268)*'[2]Prog 89'!$G$5:$H$10000)</f>
        <v>0</v>
      </c>
    </row>
    <row r="2269" spans="1:26" ht="12.75" customHeight="1" x14ac:dyDescent="0.25">
      <c r="A2269" s="64">
        <v>25443</v>
      </c>
      <c r="B2269" s="81">
        <f>VLOOKUP(A2269,'[2]Pop commune'!$A$4:$G$3833,7,FALSE)</f>
        <v>11.59999999999995</v>
      </c>
      <c r="C2269" s="82">
        <f>VLOOKUP(A2269,'[2]Pop commune'!$A$4:$H$3833,5,FALSE)</f>
        <v>6.3272727272726996</v>
      </c>
      <c r="D2269" s="83">
        <f t="shared" si="71"/>
        <v>5.2727272727272503</v>
      </c>
      <c r="E2269" s="83">
        <f>VLOOKUP(A2269,'[2]Pop commune'!$A$4:$G$3833,6,FALSE)</f>
        <v>5.2727272727272503</v>
      </c>
      <c r="F2269" s="83">
        <f t="shared" si="72"/>
        <v>57.999999999999751</v>
      </c>
      <c r="G2269" s="83">
        <f>VLOOKUP(A2269,'[2]Pop commune'!$A$4:$G$3833,4,FALSE)</f>
        <v>57.999999999999751</v>
      </c>
      <c r="H2269" s="64">
        <v>25</v>
      </c>
      <c r="I2269" s="122">
        <v>250005949</v>
      </c>
      <c r="J2269" s="91" t="s">
        <v>3083</v>
      </c>
      <c r="K2269" s="121"/>
      <c r="L2269" s="92" t="s">
        <v>2837</v>
      </c>
      <c r="M2269" s="65" t="s">
        <v>143</v>
      </c>
      <c r="N2269" s="65" t="s">
        <v>662</v>
      </c>
      <c r="O2269" s="64">
        <v>250002839</v>
      </c>
      <c r="P2269" s="94" t="s">
        <v>303</v>
      </c>
      <c r="Q2269" s="90">
        <v>1</v>
      </c>
      <c r="X2269" s="65" t="s">
        <v>671</v>
      </c>
      <c r="Y2269" s="65">
        <f>SUMPRODUCT(('[2]Prog 89'!$C$5:$C$10000=A2269)*'[2]Prog 89'!$E$5:$F$10000)</f>
        <v>0</v>
      </c>
      <c r="Z2269" s="65">
        <f>SUMPRODUCT(('[2]Prog 89'!$C$5:$C$10000=A2269)*'[2]Prog 89'!$G$5:$H$10000)</f>
        <v>0</v>
      </c>
    </row>
    <row r="2270" spans="1:26" ht="12.75" customHeight="1" x14ac:dyDescent="0.25">
      <c r="A2270" s="64">
        <v>25445</v>
      </c>
      <c r="B2270" s="81">
        <f>VLOOKUP(A2270,'[2]Pop commune'!$A$4:$G$3833,7,FALSE)</f>
        <v>32.201612903225794</v>
      </c>
      <c r="C2270" s="82">
        <f>VLOOKUP(A2270,'[2]Pop commune'!$A$4:$H$3833,5,FALSE)</f>
        <v>21.467741935483865</v>
      </c>
      <c r="D2270" s="83">
        <f t="shared" si="71"/>
        <v>10.733870967741932</v>
      </c>
      <c r="E2270" s="83">
        <f>VLOOKUP(A2270,'[2]Pop commune'!$A$4:$G$3833,6,FALSE)</f>
        <v>10.733870967741932</v>
      </c>
      <c r="F2270" s="83">
        <f t="shared" si="72"/>
        <v>121</v>
      </c>
      <c r="G2270" s="83">
        <f>VLOOKUP(A2270,'[2]Pop commune'!$A$4:$G$3833,4,FALSE)</f>
        <v>121</v>
      </c>
      <c r="H2270" s="64">
        <v>25</v>
      </c>
      <c r="I2270" s="122">
        <v>250005949</v>
      </c>
      <c r="J2270" s="91" t="s">
        <v>3084</v>
      </c>
      <c r="K2270" s="121"/>
      <c r="L2270" s="92" t="s">
        <v>2837</v>
      </c>
      <c r="M2270" s="65" t="s">
        <v>143</v>
      </c>
      <c r="N2270" s="65" t="s">
        <v>662</v>
      </c>
      <c r="O2270" s="64">
        <v>250002839</v>
      </c>
      <c r="P2270" s="94" t="s">
        <v>303</v>
      </c>
      <c r="Q2270" s="90">
        <v>1</v>
      </c>
      <c r="X2270" s="65" t="s">
        <v>671</v>
      </c>
      <c r="Y2270" s="65">
        <f>SUMPRODUCT(('[2]Prog 89'!$C$5:$C$10000=A2270)*'[2]Prog 89'!$E$5:$F$10000)</f>
        <v>0</v>
      </c>
      <c r="Z2270" s="65">
        <f>SUMPRODUCT(('[2]Prog 89'!$C$5:$C$10000=A2270)*'[2]Prog 89'!$G$5:$H$10000)</f>
        <v>0</v>
      </c>
    </row>
    <row r="2271" spans="1:26" ht="12.75" customHeight="1" x14ac:dyDescent="0.25">
      <c r="A2271" s="64">
        <v>25450</v>
      </c>
      <c r="B2271" s="81">
        <f>VLOOKUP(A2271,'[2]Pop commune'!$A$4:$G$3833,7,FALSE)</f>
        <v>14.488636363636363</v>
      </c>
      <c r="C2271" s="82">
        <f>VLOOKUP(A2271,'[2]Pop commune'!$A$4:$H$3833,5,FALSE)</f>
        <v>13.522727272727272</v>
      </c>
      <c r="D2271" s="83">
        <f t="shared" si="71"/>
        <v>0.96590909090909105</v>
      </c>
      <c r="E2271" s="83">
        <f>VLOOKUP(A2271,'[2]Pop commune'!$A$4:$G$3833,6,FALSE)</f>
        <v>0.96590909090909105</v>
      </c>
      <c r="F2271" s="83">
        <f t="shared" si="72"/>
        <v>85</v>
      </c>
      <c r="G2271" s="83">
        <f>VLOOKUP(A2271,'[2]Pop commune'!$A$4:$G$3833,4,FALSE)</f>
        <v>85</v>
      </c>
      <c r="H2271" s="64">
        <v>25</v>
      </c>
      <c r="I2271" s="122">
        <v>250005949</v>
      </c>
      <c r="J2271" s="91" t="s">
        <v>3085</v>
      </c>
      <c r="K2271" s="121"/>
      <c r="L2271" s="92" t="s">
        <v>2837</v>
      </c>
      <c r="M2271" s="65" t="s">
        <v>143</v>
      </c>
      <c r="N2271" s="65" t="s">
        <v>662</v>
      </c>
      <c r="O2271" s="64">
        <v>250002839</v>
      </c>
      <c r="P2271" s="94" t="s">
        <v>303</v>
      </c>
      <c r="Q2271" s="90">
        <v>1</v>
      </c>
      <c r="X2271" s="65" t="s">
        <v>671</v>
      </c>
      <c r="Y2271" s="65">
        <f>SUMPRODUCT(('[2]Prog 89'!$C$5:$C$10000=A2271)*'[2]Prog 89'!$E$5:$F$10000)</f>
        <v>0</v>
      </c>
      <c r="Z2271" s="65">
        <f>SUMPRODUCT(('[2]Prog 89'!$C$5:$C$10000=A2271)*'[2]Prog 89'!$G$5:$H$10000)</f>
        <v>0</v>
      </c>
    </row>
    <row r="2272" spans="1:26" ht="12.75" customHeight="1" x14ac:dyDescent="0.25">
      <c r="A2272" s="64">
        <v>25460</v>
      </c>
      <c r="B2272" s="81">
        <f>VLOOKUP(A2272,'[2]Pop commune'!$A$4:$G$3833,7,FALSE)</f>
        <v>18.606896551724134</v>
      </c>
      <c r="C2272" s="82">
        <f>VLOOKUP(A2272,'[2]Pop commune'!$A$4:$H$3833,5,FALSE)</f>
        <v>14.68965517241379</v>
      </c>
      <c r="D2272" s="83">
        <f t="shared" si="71"/>
        <v>3.9172413793103442</v>
      </c>
      <c r="E2272" s="83">
        <f>VLOOKUP(A2272,'[2]Pop commune'!$A$4:$G$3833,6,FALSE)</f>
        <v>3.9172413793103442</v>
      </c>
      <c r="F2272" s="83">
        <f t="shared" si="72"/>
        <v>142</v>
      </c>
      <c r="G2272" s="83">
        <f>VLOOKUP(A2272,'[2]Pop commune'!$A$4:$G$3833,4,FALSE)</f>
        <v>142</v>
      </c>
      <c r="H2272" s="64">
        <v>25</v>
      </c>
      <c r="I2272" s="122">
        <v>250005949</v>
      </c>
      <c r="J2272" s="91" t="s">
        <v>3086</v>
      </c>
      <c r="K2272" s="121"/>
      <c r="L2272" s="92" t="s">
        <v>2837</v>
      </c>
      <c r="M2272" s="65" t="s">
        <v>143</v>
      </c>
      <c r="N2272" s="65" t="s">
        <v>662</v>
      </c>
      <c r="O2272" s="64">
        <v>250002839</v>
      </c>
      <c r="P2272" s="94" t="s">
        <v>303</v>
      </c>
      <c r="Q2272" s="90">
        <v>1</v>
      </c>
      <c r="X2272" s="65" t="s">
        <v>671</v>
      </c>
      <c r="Y2272" s="65">
        <f>SUMPRODUCT(('[2]Prog 89'!$C$5:$C$10000=A2272)*'[2]Prog 89'!$E$5:$F$10000)</f>
        <v>0</v>
      </c>
      <c r="Z2272" s="65">
        <f>SUMPRODUCT(('[2]Prog 89'!$C$5:$C$10000=A2272)*'[2]Prog 89'!$G$5:$H$10000)</f>
        <v>0</v>
      </c>
    </row>
    <row r="2273" spans="1:26" ht="12.75" customHeight="1" x14ac:dyDescent="0.25">
      <c r="A2273" s="64">
        <v>25475</v>
      </c>
      <c r="B2273" s="81">
        <f>VLOOKUP(A2273,'[2]Pop commune'!$A$4:$G$3833,7,FALSE)</f>
        <v>362.56823829766637</v>
      </c>
      <c r="C2273" s="82">
        <f>VLOOKUP(A2273,'[2]Pop commune'!$A$4:$H$3833,5,FALSE)</f>
        <v>163.98405202230873</v>
      </c>
      <c r="D2273" s="83">
        <f t="shared" si="71"/>
        <v>198.58418627535764</v>
      </c>
      <c r="E2273" s="83">
        <f>VLOOKUP(A2273,'[2]Pop commune'!$A$4:$G$3833,6,FALSE)</f>
        <v>198.58418627535764</v>
      </c>
      <c r="F2273" s="83">
        <f t="shared" si="72"/>
        <v>1370</v>
      </c>
      <c r="G2273" s="83">
        <f>VLOOKUP(A2273,'[2]Pop commune'!$A$4:$G$3833,4,FALSE)</f>
        <v>1370</v>
      </c>
      <c r="H2273" s="64">
        <v>25</v>
      </c>
      <c r="I2273" s="122">
        <v>250005949</v>
      </c>
      <c r="J2273" s="91" t="s">
        <v>3087</v>
      </c>
      <c r="K2273" s="121"/>
      <c r="L2273" s="92" t="s">
        <v>2837</v>
      </c>
      <c r="M2273" s="65" t="s">
        <v>143</v>
      </c>
      <c r="N2273" s="65" t="s">
        <v>662</v>
      </c>
      <c r="O2273" s="64">
        <v>250002839</v>
      </c>
      <c r="P2273" s="94" t="s">
        <v>303</v>
      </c>
      <c r="Q2273" s="90">
        <v>1</v>
      </c>
      <c r="X2273" s="65" t="s">
        <v>671</v>
      </c>
      <c r="Y2273" s="65">
        <f>SUMPRODUCT(('[2]Prog 89'!$C$5:$C$10000=A2273)*'[2]Prog 89'!$E$5:$F$10000)</f>
        <v>0</v>
      </c>
      <c r="Z2273" s="65">
        <f>SUMPRODUCT(('[2]Prog 89'!$C$5:$C$10000=A2273)*'[2]Prog 89'!$G$5:$H$10000)</f>
        <v>0</v>
      </c>
    </row>
    <row r="2274" spans="1:26" ht="12.75" customHeight="1" x14ac:dyDescent="0.25">
      <c r="A2274" s="64">
        <v>25488</v>
      </c>
      <c r="B2274" s="81">
        <f>VLOOKUP(A2274,'[2]Pop commune'!$A$4:$G$3833,7,FALSE)</f>
        <v>21.274725274725274</v>
      </c>
      <c r="C2274" s="82">
        <f>VLOOKUP(A2274,'[2]Pop commune'!$A$4:$H$3833,5,FALSE)</f>
        <v>14.505494505494504</v>
      </c>
      <c r="D2274" s="83">
        <f t="shared" si="71"/>
        <v>6.7692307692307692</v>
      </c>
      <c r="E2274" s="83">
        <f>VLOOKUP(A2274,'[2]Pop commune'!$A$4:$G$3833,6,FALSE)</f>
        <v>6.7692307692307692</v>
      </c>
      <c r="F2274" s="83">
        <f t="shared" si="72"/>
        <v>88</v>
      </c>
      <c r="G2274" s="83">
        <f>VLOOKUP(A2274,'[2]Pop commune'!$A$4:$G$3833,4,FALSE)</f>
        <v>88</v>
      </c>
      <c r="H2274" s="64">
        <v>25</v>
      </c>
      <c r="I2274" s="122">
        <v>250005949</v>
      </c>
      <c r="J2274" s="91" t="s">
        <v>3088</v>
      </c>
      <c r="K2274" s="121"/>
      <c r="L2274" s="92" t="s">
        <v>2837</v>
      </c>
      <c r="M2274" s="65" t="s">
        <v>143</v>
      </c>
      <c r="N2274" s="65" t="s">
        <v>662</v>
      </c>
      <c r="O2274" s="64">
        <v>250002839</v>
      </c>
      <c r="P2274" s="94" t="s">
        <v>303</v>
      </c>
      <c r="Q2274" s="90">
        <v>1</v>
      </c>
      <c r="X2274" s="65" t="s">
        <v>671</v>
      </c>
      <c r="Y2274" s="65">
        <f>SUMPRODUCT(('[2]Prog 89'!$C$5:$C$10000=A2274)*'[2]Prog 89'!$E$5:$F$10000)</f>
        <v>0</v>
      </c>
      <c r="Z2274" s="65">
        <f>SUMPRODUCT(('[2]Prog 89'!$C$5:$C$10000=A2274)*'[2]Prog 89'!$G$5:$H$10000)</f>
        <v>0</v>
      </c>
    </row>
    <row r="2275" spans="1:26" ht="12.75" customHeight="1" x14ac:dyDescent="0.25">
      <c r="A2275" s="64">
        <v>25500</v>
      </c>
      <c r="B2275" s="81">
        <f>VLOOKUP(A2275,'[2]Pop commune'!$A$4:$G$3833,7,FALSE)</f>
        <v>22.244444444444419</v>
      </c>
      <c r="C2275" s="82">
        <f>VLOOKUP(A2275,'[2]Pop commune'!$A$4:$H$3833,5,FALSE)</f>
        <v>11.122222222222209</v>
      </c>
      <c r="D2275" s="83">
        <f t="shared" si="71"/>
        <v>11.122222222222211</v>
      </c>
      <c r="E2275" s="83">
        <f>VLOOKUP(A2275,'[2]Pop commune'!$A$4:$G$3833,6,FALSE)</f>
        <v>11.122222222222211</v>
      </c>
      <c r="F2275" s="83">
        <f t="shared" si="72"/>
        <v>90.999999999999901</v>
      </c>
      <c r="G2275" s="83">
        <f>VLOOKUP(A2275,'[2]Pop commune'!$A$4:$G$3833,4,FALSE)</f>
        <v>90.999999999999901</v>
      </c>
      <c r="H2275" s="64">
        <v>25</v>
      </c>
      <c r="I2275" s="122">
        <v>250005949</v>
      </c>
      <c r="J2275" s="91" t="s">
        <v>3089</v>
      </c>
      <c r="K2275" s="121"/>
      <c r="L2275" s="92" t="s">
        <v>2837</v>
      </c>
      <c r="M2275" s="65" t="s">
        <v>143</v>
      </c>
      <c r="N2275" s="65" t="s">
        <v>662</v>
      </c>
      <c r="O2275" s="64">
        <v>250002839</v>
      </c>
      <c r="P2275" s="94" t="s">
        <v>303</v>
      </c>
      <c r="Q2275" s="90">
        <v>1</v>
      </c>
      <c r="X2275" s="65" t="s">
        <v>671</v>
      </c>
      <c r="Y2275" s="65">
        <f>SUMPRODUCT(('[2]Prog 89'!$C$5:$C$10000=A2275)*'[2]Prog 89'!$E$5:$F$10000)</f>
        <v>0</v>
      </c>
      <c r="Z2275" s="65">
        <f>SUMPRODUCT(('[2]Prog 89'!$C$5:$C$10000=A2275)*'[2]Prog 89'!$G$5:$H$10000)</f>
        <v>0</v>
      </c>
    </row>
    <row r="2276" spans="1:26" ht="12.75" customHeight="1" x14ac:dyDescent="0.25">
      <c r="A2276" s="64">
        <v>25507</v>
      </c>
      <c r="B2276" s="81">
        <f>VLOOKUP(A2276,'[2]Pop commune'!$A$4:$G$3833,7,FALSE)</f>
        <v>26.597701149425383</v>
      </c>
      <c r="C2276" s="82">
        <f>VLOOKUP(A2276,'[2]Pop commune'!$A$4:$H$3833,5,FALSE)</f>
        <v>14.321839080459821</v>
      </c>
      <c r="D2276" s="83">
        <f t="shared" si="71"/>
        <v>12.27586206896556</v>
      </c>
      <c r="E2276" s="83">
        <f>VLOOKUP(A2276,'[2]Pop commune'!$A$4:$G$3833,6,FALSE)</f>
        <v>12.27586206896556</v>
      </c>
      <c r="F2276" s="83">
        <f t="shared" si="72"/>
        <v>89.000000000000313</v>
      </c>
      <c r="G2276" s="83">
        <f>VLOOKUP(A2276,'[2]Pop commune'!$A$4:$G$3833,4,FALSE)</f>
        <v>89.000000000000313</v>
      </c>
      <c r="H2276" s="64">
        <v>25</v>
      </c>
      <c r="I2276" s="122">
        <v>250005949</v>
      </c>
      <c r="J2276" s="91" t="s">
        <v>3090</v>
      </c>
      <c r="K2276" s="121"/>
      <c r="L2276" s="92" t="s">
        <v>2837</v>
      </c>
      <c r="M2276" s="65" t="s">
        <v>143</v>
      </c>
      <c r="N2276" s="65" t="s">
        <v>662</v>
      </c>
      <c r="O2276" s="64">
        <v>250002839</v>
      </c>
      <c r="P2276" s="94" t="s">
        <v>303</v>
      </c>
      <c r="Q2276" s="90">
        <v>1</v>
      </c>
      <c r="X2276" s="65" t="s">
        <v>671</v>
      </c>
      <c r="Y2276" s="65">
        <f>SUMPRODUCT(('[2]Prog 89'!$C$5:$C$10000=A2276)*'[2]Prog 89'!$E$5:$F$10000)</f>
        <v>0</v>
      </c>
      <c r="Z2276" s="65">
        <f>SUMPRODUCT(('[2]Prog 89'!$C$5:$C$10000=A2276)*'[2]Prog 89'!$G$5:$H$10000)</f>
        <v>0</v>
      </c>
    </row>
    <row r="2277" spans="1:26" ht="12.75" customHeight="1" x14ac:dyDescent="0.25">
      <c r="A2277" s="64">
        <v>25511</v>
      </c>
      <c r="B2277" s="81">
        <f>VLOOKUP(A2277,'[2]Pop commune'!$A$4:$G$3833,7,FALSE)</f>
        <v>79.516616314199368</v>
      </c>
      <c r="C2277" s="82">
        <f>VLOOKUP(A2277,'[2]Pop commune'!$A$4:$H$3833,5,FALSE)</f>
        <v>60.631419939577015</v>
      </c>
      <c r="D2277" s="83">
        <f t="shared" si="71"/>
        <v>18.88519637462235</v>
      </c>
      <c r="E2277" s="83">
        <f>VLOOKUP(A2277,'[2]Pop commune'!$A$4:$G$3833,6,FALSE)</f>
        <v>18.88519637462235</v>
      </c>
      <c r="F2277" s="83">
        <f t="shared" si="72"/>
        <v>329</v>
      </c>
      <c r="G2277" s="83">
        <f>VLOOKUP(A2277,'[2]Pop commune'!$A$4:$G$3833,4,FALSE)</f>
        <v>329</v>
      </c>
      <c r="H2277" s="64">
        <v>25</v>
      </c>
      <c r="I2277" s="122">
        <v>250005949</v>
      </c>
      <c r="J2277" s="91" t="s">
        <v>3091</v>
      </c>
      <c r="K2277" s="121"/>
      <c r="L2277" s="92" t="s">
        <v>2837</v>
      </c>
      <c r="M2277" s="65" t="s">
        <v>143</v>
      </c>
      <c r="N2277" s="65" t="s">
        <v>662</v>
      </c>
      <c r="O2277" s="64">
        <v>250002839</v>
      </c>
      <c r="P2277" s="94" t="s">
        <v>303</v>
      </c>
      <c r="Q2277" s="90">
        <v>1</v>
      </c>
      <c r="X2277" s="65" t="s">
        <v>671</v>
      </c>
      <c r="Y2277" s="65">
        <f>SUMPRODUCT(('[2]Prog 89'!$C$5:$C$10000=A2277)*'[2]Prog 89'!$E$5:$F$10000)</f>
        <v>0</v>
      </c>
      <c r="Z2277" s="65">
        <f>SUMPRODUCT(('[2]Prog 89'!$C$5:$C$10000=A2277)*'[2]Prog 89'!$G$5:$H$10000)</f>
        <v>0</v>
      </c>
    </row>
    <row r="2278" spans="1:26" ht="12.75" customHeight="1" x14ac:dyDescent="0.25">
      <c r="A2278" s="64">
        <v>25528</v>
      </c>
      <c r="B2278" s="81">
        <f>VLOOKUP(A2278,'[2]Pop commune'!$A$4:$G$3833,7,FALSE)</f>
        <v>19.772727272727273</v>
      </c>
      <c r="C2278" s="82">
        <f>VLOOKUP(A2278,'[2]Pop commune'!$A$4:$H$3833,5,FALSE)</f>
        <v>10.875</v>
      </c>
      <c r="D2278" s="83">
        <f t="shared" si="71"/>
        <v>8.8977272727272751</v>
      </c>
      <c r="E2278" s="83">
        <f>VLOOKUP(A2278,'[2]Pop commune'!$A$4:$G$3833,6,FALSE)</f>
        <v>8.8977272727272751</v>
      </c>
      <c r="F2278" s="83">
        <f t="shared" si="72"/>
        <v>87</v>
      </c>
      <c r="G2278" s="83">
        <f>VLOOKUP(A2278,'[2]Pop commune'!$A$4:$G$3833,4,FALSE)</f>
        <v>87</v>
      </c>
      <c r="H2278" s="64">
        <v>25</v>
      </c>
      <c r="I2278" s="122">
        <v>250005949</v>
      </c>
      <c r="J2278" s="91" t="s">
        <v>3092</v>
      </c>
      <c r="K2278" s="121"/>
      <c r="L2278" s="92" t="s">
        <v>2837</v>
      </c>
      <c r="M2278" s="65" t="s">
        <v>143</v>
      </c>
      <c r="N2278" s="65" t="s">
        <v>662</v>
      </c>
      <c r="O2278" s="64">
        <v>250002839</v>
      </c>
      <c r="P2278" s="94" t="s">
        <v>303</v>
      </c>
      <c r="Q2278" s="90">
        <v>1</v>
      </c>
      <c r="X2278" s="65" t="s">
        <v>671</v>
      </c>
      <c r="Y2278" s="65">
        <f>SUMPRODUCT(('[2]Prog 89'!$C$5:$C$10000=A2278)*'[2]Prog 89'!$E$5:$F$10000)</f>
        <v>0</v>
      </c>
      <c r="Z2278" s="65">
        <f>SUMPRODUCT(('[2]Prog 89'!$C$5:$C$10000=A2278)*'[2]Prog 89'!$G$5:$H$10000)</f>
        <v>0</v>
      </c>
    </row>
    <row r="2279" spans="1:26" ht="12.75" customHeight="1" x14ac:dyDescent="0.25">
      <c r="A2279" s="64">
        <v>25616</v>
      </c>
      <c r="B2279" s="81">
        <f>VLOOKUP(A2279,'[2]Pop commune'!$A$4:$G$3833,7,FALSE)</f>
        <v>50.8</v>
      </c>
      <c r="C2279" s="82">
        <f>VLOOKUP(A2279,'[2]Pop commune'!$A$4:$H$3833,5,FALSE)</f>
        <v>37.381132075471697</v>
      </c>
      <c r="D2279" s="83">
        <f t="shared" si="71"/>
        <v>13.418867924528303</v>
      </c>
      <c r="E2279" s="83">
        <f>VLOOKUP(A2279,'[2]Pop commune'!$A$4:$G$3833,6,FALSE)</f>
        <v>13.418867924528303</v>
      </c>
      <c r="F2279" s="83">
        <f t="shared" si="72"/>
        <v>254</v>
      </c>
      <c r="G2279" s="83">
        <f>VLOOKUP(A2279,'[2]Pop commune'!$A$4:$G$3833,4,FALSE)</f>
        <v>254</v>
      </c>
      <c r="H2279" s="64">
        <v>25</v>
      </c>
      <c r="I2279" s="122">
        <v>250005949</v>
      </c>
      <c r="J2279" s="91" t="s">
        <v>3093</v>
      </c>
      <c r="K2279" s="121"/>
      <c r="L2279" s="92" t="s">
        <v>2837</v>
      </c>
      <c r="M2279" s="65" t="s">
        <v>143</v>
      </c>
      <c r="N2279" s="65" t="s">
        <v>662</v>
      </c>
      <c r="O2279" s="64">
        <v>250002839</v>
      </c>
      <c r="P2279" s="94" t="s">
        <v>303</v>
      </c>
      <c r="Q2279" s="90">
        <v>1</v>
      </c>
      <c r="X2279" s="65" t="s">
        <v>671</v>
      </c>
      <c r="Y2279" s="65">
        <f>SUMPRODUCT(('[2]Prog 89'!$C$5:$C$10000=A2279)*'[2]Prog 89'!$E$5:$F$10000)</f>
        <v>0</v>
      </c>
      <c r="Z2279" s="65">
        <f>SUMPRODUCT(('[2]Prog 89'!$C$5:$C$10000=A2279)*'[2]Prog 89'!$G$5:$H$10000)</f>
        <v>0</v>
      </c>
    </row>
    <row r="2280" spans="1:26" ht="12.75" customHeight="1" x14ac:dyDescent="0.25">
      <c r="A2280" s="64">
        <v>21063</v>
      </c>
      <c r="B2280" s="81">
        <f>VLOOKUP(A2280,'[2]Pop commune'!$A$4:$G$3833,7,FALSE)</f>
        <v>27.733333333333331</v>
      </c>
      <c r="C2280" s="82">
        <f>VLOOKUP(A2280,'[2]Pop commune'!$A$4:$H$3833,5,FALSE)</f>
        <v>20.8</v>
      </c>
      <c r="D2280" s="83">
        <f t="shared" si="71"/>
        <v>6.93333333333333</v>
      </c>
      <c r="E2280" s="83">
        <f>VLOOKUP(A2280,'[2]Pop commune'!$A$4:$G$3833,6,FALSE)</f>
        <v>6.93333333333333</v>
      </c>
      <c r="F2280" s="83">
        <f t="shared" si="72"/>
        <v>104</v>
      </c>
      <c r="G2280" s="83">
        <f>VLOOKUP(A2280,'[2]Pop commune'!$A$4:$G$3833,4,FALSE)</f>
        <v>104</v>
      </c>
      <c r="H2280" s="64">
        <v>21</v>
      </c>
      <c r="I2280" s="122">
        <v>210001426</v>
      </c>
      <c r="J2280" s="65" t="s">
        <v>3094</v>
      </c>
      <c r="K2280" s="121" t="s">
        <v>4767</v>
      </c>
      <c r="L2280" s="103" t="s">
        <v>3095</v>
      </c>
      <c r="M2280" s="65" t="s">
        <v>3096</v>
      </c>
      <c r="N2280" s="65" t="s">
        <v>662</v>
      </c>
      <c r="O2280" s="64">
        <v>210985735</v>
      </c>
      <c r="P2280" s="94" t="s">
        <v>3097</v>
      </c>
      <c r="Q2280" s="90">
        <v>1</v>
      </c>
      <c r="S2280" s="65">
        <v>9</v>
      </c>
      <c r="V2280" s="99"/>
      <c r="W2280" s="99"/>
      <c r="X2280" s="65" t="s">
        <v>733</v>
      </c>
      <c r="Y2280" s="65">
        <f>SUMPRODUCT(('[2]Prog 89'!$C$5:$C$10000=A2280)*'[2]Prog 89'!$E$5:$F$10000)</f>
        <v>0</v>
      </c>
      <c r="Z2280" s="65">
        <f>SUMPRODUCT(('[2]Prog 89'!$C$5:$C$10000=A2280)*'[2]Prog 89'!$G$5:$H$10000)</f>
        <v>0</v>
      </c>
    </row>
    <row r="2281" spans="1:26" ht="12.75" customHeight="1" x14ac:dyDescent="0.25">
      <c r="A2281" s="64">
        <v>21085</v>
      </c>
      <c r="B2281" s="81">
        <f>VLOOKUP(A2281,'[2]Pop commune'!$A$4:$G$3833,7,FALSE)</f>
        <v>48.905660377358402</v>
      </c>
      <c r="C2281" s="82">
        <f>VLOOKUP(A2281,'[2]Pop commune'!$A$4:$H$3833,5,FALSE)</f>
        <v>26.4905660377358</v>
      </c>
      <c r="D2281" s="83">
        <f t="shared" si="71"/>
        <v>22.415094339622602</v>
      </c>
      <c r="E2281" s="83">
        <f>VLOOKUP(A2281,'[2]Pop commune'!$A$4:$G$3833,6,FALSE)</f>
        <v>22.415094339622602</v>
      </c>
      <c r="F2281" s="83">
        <f t="shared" si="72"/>
        <v>162</v>
      </c>
      <c r="G2281" s="83">
        <f>VLOOKUP(A2281,'[2]Pop commune'!$A$4:$G$3833,4,FALSE)</f>
        <v>162</v>
      </c>
      <c r="H2281" s="64">
        <v>21</v>
      </c>
      <c r="I2281" s="122">
        <v>210010831</v>
      </c>
      <c r="J2281" s="65" t="s">
        <v>3098</v>
      </c>
      <c r="K2281" s="121" t="s">
        <v>4769</v>
      </c>
      <c r="L2281" s="103" t="s">
        <v>3099</v>
      </c>
      <c r="M2281" s="65" t="s">
        <v>3100</v>
      </c>
      <c r="N2281" s="65" t="s">
        <v>662</v>
      </c>
      <c r="O2281" s="64">
        <v>210985735</v>
      </c>
      <c r="P2281" s="94" t="s">
        <v>3097</v>
      </c>
      <c r="Q2281" s="90">
        <v>1</v>
      </c>
      <c r="S2281" s="65">
        <v>9</v>
      </c>
      <c r="X2281" s="65" t="s">
        <v>733</v>
      </c>
      <c r="Y2281" s="65">
        <f>SUMPRODUCT(('[2]Prog 89'!$C$5:$C$10000=A2281)*'[2]Prog 89'!$E$5:$F$10000)</f>
        <v>0</v>
      </c>
      <c r="Z2281" s="65">
        <f>SUMPRODUCT(('[2]Prog 89'!$C$5:$C$10000=A2281)*'[2]Prog 89'!$G$5:$H$10000)</f>
        <v>0</v>
      </c>
    </row>
    <row r="2282" spans="1:26" ht="12.75" customHeight="1" x14ac:dyDescent="0.25">
      <c r="A2282" s="64">
        <v>21046</v>
      </c>
      <c r="B2282" s="81">
        <f>VLOOKUP(A2282,'[2]Pop commune'!$A$4:$G$3833,7,FALSE)</f>
        <v>29.402777777777811</v>
      </c>
      <c r="C2282" s="82">
        <f>VLOOKUP(A2282,'[2]Pop commune'!$A$4:$H$3833,5,FALSE)</f>
        <v>19.263888888888911</v>
      </c>
      <c r="D2282" s="83">
        <f t="shared" si="71"/>
        <v>10.1388888888889</v>
      </c>
      <c r="E2282" s="83">
        <f>VLOOKUP(A2282,'[2]Pop commune'!$A$4:$G$3833,6,FALSE)</f>
        <v>10.1388888888889</v>
      </c>
      <c r="F2282" s="83">
        <f t="shared" si="72"/>
        <v>73.000000000000085</v>
      </c>
      <c r="G2282" s="83">
        <f>VLOOKUP(A2282,'[2]Pop commune'!$A$4:$G$3833,4,FALSE)</f>
        <v>73.000000000000085</v>
      </c>
      <c r="H2282" s="64">
        <v>21</v>
      </c>
      <c r="I2282" s="122">
        <v>210986535</v>
      </c>
      <c r="J2282" s="65" t="s">
        <v>3101</v>
      </c>
      <c r="K2282" s="121" t="s">
        <v>4771</v>
      </c>
      <c r="L2282" s="103" t="s">
        <v>3102</v>
      </c>
      <c r="M2282" s="65" t="s">
        <v>3103</v>
      </c>
      <c r="N2282" s="65" t="s">
        <v>662</v>
      </c>
      <c r="O2282" s="64">
        <v>210985735</v>
      </c>
      <c r="P2282" s="94" t="s">
        <v>3097</v>
      </c>
      <c r="Q2282" s="90">
        <v>1</v>
      </c>
      <c r="S2282" s="65">
        <v>9</v>
      </c>
      <c r="U2282" s="65">
        <v>1</v>
      </c>
      <c r="X2282" s="65" t="s">
        <v>733</v>
      </c>
      <c r="Y2282" s="65">
        <f>SUMPRODUCT(('[2]Prog 89'!$C$5:$C$10000=A2282)*'[2]Prog 89'!$E$5:$F$10000)</f>
        <v>0</v>
      </c>
      <c r="Z2282" s="65">
        <f>SUMPRODUCT(('[2]Prog 89'!$C$5:$C$10000=A2282)*'[2]Prog 89'!$G$5:$H$10000)</f>
        <v>0</v>
      </c>
    </row>
    <row r="2283" spans="1:26" ht="12.75" customHeight="1" x14ac:dyDescent="0.25">
      <c r="A2283" s="64">
        <v>21029</v>
      </c>
      <c r="B2283" s="81">
        <f>VLOOKUP(A2283,'[2]Pop commune'!$A$4:$G$3833,7,FALSE)</f>
        <v>25</v>
      </c>
      <c r="C2283" s="82">
        <f>VLOOKUP(A2283,'[2]Pop commune'!$A$4:$H$3833,5,FALSE)</f>
        <v>19</v>
      </c>
      <c r="D2283" s="83">
        <f t="shared" si="71"/>
        <v>6</v>
      </c>
      <c r="E2283" s="83">
        <f>VLOOKUP(A2283,'[2]Pop commune'!$A$4:$G$3833,6,FALSE)</f>
        <v>6</v>
      </c>
      <c r="F2283" s="83">
        <f t="shared" si="72"/>
        <v>83</v>
      </c>
      <c r="G2283" s="83">
        <f>VLOOKUP(A2283,'[2]Pop commune'!$A$4:$G$3833,4,FALSE)</f>
        <v>83</v>
      </c>
      <c r="H2283" s="64">
        <v>21</v>
      </c>
      <c r="I2283" s="122">
        <v>210001400</v>
      </c>
      <c r="J2283" s="65" t="s">
        <v>2640</v>
      </c>
      <c r="K2283" s="121" t="s">
        <v>4762</v>
      </c>
      <c r="L2283" s="103" t="s">
        <v>3104</v>
      </c>
      <c r="M2283" s="65" t="s">
        <v>3105</v>
      </c>
      <c r="N2283" s="65" t="s">
        <v>662</v>
      </c>
      <c r="O2283" s="64">
        <v>210985735</v>
      </c>
      <c r="P2283" s="94" t="s">
        <v>3097</v>
      </c>
      <c r="Q2283" s="90">
        <v>1</v>
      </c>
      <c r="S2283" s="65">
        <v>11</v>
      </c>
      <c r="U2283" s="65">
        <v>1</v>
      </c>
      <c r="X2283" s="65" t="s">
        <v>733</v>
      </c>
      <c r="Y2283" s="65">
        <f>SUMPRODUCT(('[2]Prog 89'!$C$5:$C$10000=A2283)*'[2]Prog 89'!$E$5:$F$10000)</f>
        <v>0</v>
      </c>
      <c r="Z2283" s="65">
        <f>SUMPRODUCT(('[2]Prog 89'!$C$5:$C$10000=A2283)*'[2]Prog 89'!$G$5:$H$10000)</f>
        <v>0</v>
      </c>
    </row>
    <row r="2284" spans="1:26" ht="12.75" customHeight="1" x14ac:dyDescent="0.25">
      <c r="A2284" s="64">
        <v>21020</v>
      </c>
      <c r="B2284" s="81">
        <f>VLOOKUP(A2284,'[2]Pop commune'!$A$4:$G$3833,7,FALSE)</f>
        <v>55.743119266055032</v>
      </c>
      <c r="C2284" s="82">
        <f>VLOOKUP(A2284,'[2]Pop commune'!$A$4:$H$3833,5,FALSE)</f>
        <v>28.866972477064213</v>
      </c>
      <c r="D2284" s="83">
        <f t="shared" si="71"/>
        <v>26.87614678899082</v>
      </c>
      <c r="E2284" s="83">
        <f>VLOOKUP(A2284,'[2]Pop commune'!$A$4:$G$3833,6,FALSE)</f>
        <v>26.87614678899082</v>
      </c>
      <c r="F2284" s="83">
        <f t="shared" si="72"/>
        <v>217</v>
      </c>
      <c r="G2284" s="83">
        <f>VLOOKUP(A2284,'[2]Pop commune'!$A$4:$G$3833,4,FALSE)</f>
        <v>217</v>
      </c>
      <c r="H2284" s="64">
        <v>21</v>
      </c>
      <c r="I2284" s="122">
        <v>210986543</v>
      </c>
      <c r="J2284" s="65" t="s">
        <v>3106</v>
      </c>
      <c r="K2284" s="121" t="s">
        <v>4766</v>
      </c>
      <c r="L2284" s="103" t="s">
        <v>3107</v>
      </c>
      <c r="M2284" s="65" t="s">
        <v>3108</v>
      </c>
      <c r="N2284" s="65" t="s">
        <v>662</v>
      </c>
      <c r="O2284" s="64">
        <v>210985735</v>
      </c>
      <c r="P2284" s="94" t="s">
        <v>3097</v>
      </c>
      <c r="Q2284" s="90">
        <v>1</v>
      </c>
      <c r="S2284" s="65">
        <v>11</v>
      </c>
      <c r="U2284" s="65">
        <v>1</v>
      </c>
      <c r="X2284" s="65" t="s">
        <v>733</v>
      </c>
      <c r="Y2284" s="65">
        <f>SUMPRODUCT(('[2]Prog 89'!$C$5:$C$10000=A2284)*'[2]Prog 89'!$E$5:$F$10000)</f>
        <v>0</v>
      </c>
      <c r="Z2284" s="65">
        <f>SUMPRODUCT(('[2]Prog 89'!$C$5:$C$10000=A2284)*'[2]Prog 89'!$G$5:$H$10000)</f>
        <v>0</v>
      </c>
    </row>
    <row r="2285" spans="1:26" ht="12.75" customHeight="1" x14ac:dyDescent="0.25">
      <c r="A2285" s="64">
        <v>21028</v>
      </c>
      <c r="B2285" s="81">
        <f>VLOOKUP(A2285,'[2]Pop commune'!$A$4:$G$3833,7,FALSE)</f>
        <v>268.73776067909154</v>
      </c>
      <c r="C2285" s="82">
        <f>VLOOKUP(A2285,'[2]Pop commune'!$A$4:$H$3833,5,FALSE)</f>
        <v>116.29200971303904</v>
      </c>
      <c r="D2285" s="83">
        <f t="shared" si="71"/>
        <v>152.44575096605249</v>
      </c>
      <c r="E2285" s="83">
        <f>VLOOKUP(A2285,'[2]Pop commune'!$A$4:$G$3833,6,FALSE)</f>
        <v>152.44575096605249</v>
      </c>
      <c r="F2285" s="83">
        <f t="shared" si="72"/>
        <v>777.99999999999773</v>
      </c>
      <c r="G2285" s="83">
        <f>VLOOKUP(A2285,'[2]Pop commune'!$A$4:$G$3833,4,FALSE)</f>
        <v>777.99999999999773</v>
      </c>
      <c r="H2285" s="64">
        <v>21</v>
      </c>
      <c r="I2285" s="122">
        <v>210002820</v>
      </c>
      <c r="J2285" s="65" t="s">
        <v>3109</v>
      </c>
      <c r="K2285" s="121" t="s">
        <v>4744</v>
      </c>
      <c r="L2285" s="103" t="s">
        <v>2050</v>
      </c>
      <c r="M2285" s="65" t="s">
        <v>3110</v>
      </c>
      <c r="N2285" s="65" t="s">
        <v>662</v>
      </c>
      <c r="O2285" s="64">
        <v>210985735</v>
      </c>
      <c r="P2285" s="94" t="s">
        <v>3097</v>
      </c>
      <c r="Q2285" s="90">
        <v>1</v>
      </c>
      <c r="S2285" s="65">
        <v>12</v>
      </c>
      <c r="U2285" s="65">
        <v>2</v>
      </c>
      <c r="X2285" s="65" t="s">
        <v>733</v>
      </c>
      <c r="Y2285" s="65">
        <f>SUMPRODUCT(('[2]Prog 89'!$C$5:$C$10000=A2285)*'[2]Prog 89'!$E$5:$F$10000)</f>
        <v>0</v>
      </c>
      <c r="Z2285" s="65">
        <f>SUMPRODUCT(('[2]Prog 89'!$C$5:$C$10000=A2285)*'[2]Prog 89'!$G$5:$H$10000)</f>
        <v>0</v>
      </c>
    </row>
    <row r="2286" spans="1:26" ht="12.75" customHeight="1" x14ac:dyDescent="0.25">
      <c r="A2286" s="64">
        <v>21034</v>
      </c>
      <c r="B2286" s="81">
        <f>VLOOKUP(A2286,'[2]Pop commune'!$A$4:$G$3833,7,FALSE)</f>
        <v>57.230674004553748</v>
      </c>
      <c r="C2286" s="82">
        <f>VLOOKUP(A2286,'[2]Pop commune'!$A$4:$H$3833,5,FALSE)</f>
        <v>35.902931923734307</v>
      </c>
      <c r="D2286" s="83">
        <f t="shared" si="71"/>
        <v>21.327742080819437</v>
      </c>
      <c r="E2286" s="83">
        <f>VLOOKUP(A2286,'[2]Pop commune'!$A$4:$G$3833,6,FALSE)</f>
        <v>21.327742080819437</v>
      </c>
      <c r="F2286" s="83">
        <f t="shared" si="72"/>
        <v>128</v>
      </c>
      <c r="G2286" s="83">
        <f>VLOOKUP(A2286,'[2]Pop commune'!$A$4:$G$3833,4,FALSE)</f>
        <v>128</v>
      </c>
      <c r="H2286" s="64">
        <v>21</v>
      </c>
      <c r="I2286" s="122">
        <v>210007449</v>
      </c>
      <c r="J2286" s="65" t="s">
        <v>3111</v>
      </c>
      <c r="K2286" s="121" t="s">
        <v>4763</v>
      </c>
      <c r="L2286" s="103" t="s">
        <v>3112</v>
      </c>
      <c r="M2286" s="65" t="s">
        <v>3113</v>
      </c>
      <c r="N2286" s="65" t="s">
        <v>662</v>
      </c>
      <c r="O2286" s="64">
        <v>210985735</v>
      </c>
      <c r="P2286" s="94" t="s">
        <v>3097</v>
      </c>
      <c r="Q2286" s="90">
        <v>1</v>
      </c>
      <c r="S2286" s="65">
        <v>12</v>
      </c>
      <c r="X2286" s="65" t="s">
        <v>733</v>
      </c>
      <c r="Y2286" s="65">
        <f>SUMPRODUCT(('[2]Prog 89'!$C$5:$C$10000=A2286)*'[2]Prog 89'!$E$5:$F$10000)</f>
        <v>0</v>
      </c>
      <c r="Z2286" s="65">
        <f>SUMPRODUCT(('[2]Prog 89'!$C$5:$C$10000=A2286)*'[2]Prog 89'!$G$5:$H$10000)</f>
        <v>0</v>
      </c>
    </row>
    <row r="2287" spans="1:26" ht="12.75" customHeight="1" x14ac:dyDescent="0.25">
      <c r="A2287" s="64">
        <v>21005</v>
      </c>
      <c r="B2287" s="81">
        <f>VLOOKUP(A2287,'[2]Pop commune'!$A$4:$G$3833,7,FALSE)</f>
        <v>277.97411765081131</v>
      </c>
      <c r="C2287" s="82">
        <f>VLOOKUP(A2287,'[2]Pop commune'!$A$4:$H$3833,5,FALSE)</f>
        <v>190.2333093015699</v>
      </c>
      <c r="D2287" s="83">
        <f t="shared" si="71"/>
        <v>87.740808349241433</v>
      </c>
      <c r="E2287" s="83">
        <f>VLOOKUP(A2287,'[2]Pop commune'!$A$4:$G$3833,6,FALSE)</f>
        <v>87.740808349241433</v>
      </c>
      <c r="F2287" s="83">
        <f t="shared" si="72"/>
        <v>1358</v>
      </c>
      <c r="G2287" s="83">
        <f>VLOOKUP(A2287,'[2]Pop commune'!$A$4:$G$3833,4,FALSE)</f>
        <v>1358</v>
      </c>
      <c r="H2287" s="64">
        <v>21</v>
      </c>
      <c r="I2287" s="122">
        <v>210010823</v>
      </c>
      <c r="J2287" s="65" t="s">
        <v>3114</v>
      </c>
      <c r="K2287" s="121" t="s">
        <v>4754</v>
      </c>
      <c r="L2287" s="103" t="s">
        <v>3115</v>
      </c>
      <c r="M2287" s="65" t="s">
        <v>3116</v>
      </c>
      <c r="N2287" s="65" t="s">
        <v>662</v>
      </c>
      <c r="O2287" s="64">
        <v>210985735</v>
      </c>
      <c r="P2287" s="94" t="s">
        <v>3097</v>
      </c>
      <c r="Q2287" s="90">
        <v>1</v>
      </c>
      <c r="S2287" s="65">
        <v>29</v>
      </c>
      <c r="U2287" s="65">
        <v>4</v>
      </c>
      <c r="X2287" s="65" t="s">
        <v>733</v>
      </c>
      <c r="Y2287" s="65">
        <f>SUMPRODUCT(('[2]Prog 89'!$C$5:$C$10000=A2287)*'[2]Prog 89'!$E$5:$F$10000)</f>
        <v>0</v>
      </c>
      <c r="Z2287" s="65">
        <f>SUMPRODUCT(('[2]Prog 89'!$C$5:$C$10000=A2287)*'[2]Prog 89'!$G$5:$H$10000)</f>
        <v>0</v>
      </c>
    </row>
    <row r="2288" spans="1:26" ht="12.75" customHeight="1" x14ac:dyDescent="0.25">
      <c r="A2288" s="64">
        <v>21031</v>
      </c>
      <c r="B2288" s="81">
        <f>VLOOKUP(A2288,'[2]Pop commune'!$A$4:$G$3833,7,FALSE)</f>
        <v>69</v>
      </c>
      <c r="C2288" s="82">
        <f>VLOOKUP(A2288,'[2]Pop commune'!$A$4:$H$3833,5,FALSE)</f>
        <v>56</v>
      </c>
      <c r="D2288" s="83">
        <f t="shared" si="71"/>
        <v>13</v>
      </c>
      <c r="E2288" s="83">
        <f>VLOOKUP(A2288,'[2]Pop commune'!$A$4:$G$3833,6,FALSE)</f>
        <v>13</v>
      </c>
      <c r="F2288" s="83">
        <f t="shared" si="72"/>
        <v>454</v>
      </c>
      <c r="G2288" s="83">
        <f>VLOOKUP(A2288,'[2]Pop commune'!$A$4:$G$3833,4,FALSE)</f>
        <v>454</v>
      </c>
      <c r="H2288" s="64">
        <v>21</v>
      </c>
      <c r="I2288" s="122">
        <v>210001384</v>
      </c>
      <c r="J2288" s="65" t="s">
        <v>3117</v>
      </c>
      <c r="K2288" s="121" t="s">
        <v>4773</v>
      </c>
      <c r="L2288" s="73" t="s">
        <v>3118</v>
      </c>
      <c r="M2288" s="65" t="s">
        <v>3119</v>
      </c>
      <c r="N2288" s="65" t="s">
        <v>662</v>
      </c>
      <c r="O2288" s="64">
        <v>210985735</v>
      </c>
      <c r="P2288" s="94" t="s">
        <v>3097</v>
      </c>
      <c r="Q2288" s="90">
        <v>1</v>
      </c>
      <c r="R2288" s="98">
        <v>134</v>
      </c>
      <c r="S2288" s="65">
        <v>38</v>
      </c>
      <c r="T2288" s="98">
        <v>12</v>
      </c>
      <c r="U2288" s="98">
        <v>3</v>
      </c>
      <c r="X2288" s="98" t="s">
        <v>733</v>
      </c>
      <c r="Y2288" s="65">
        <f>SUMPRODUCT(('[2]Prog 89'!$C$5:$C$10000=A2288)*'[2]Prog 89'!$E$5:$F$10000)</f>
        <v>0</v>
      </c>
      <c r="Z2288" s="65">
        <f>SUMPRODUCT(('[2]Prog 89'!$C$5:$C$10000=A2288)*'[2]Prog 89'!$G$5:$H$10000)</f>
        <v>0</v>
      </c>
    </row>
    <row r="2289" spans="1:26" ht="12.75" customHeight="1" x14ac:dyDescent="0.25">
      <c r="A2289" s="64">
        <v>21074</v>
      </c>
      <c r="B2289" s="81">
        <f>VLOOKUP(A2289,'[2]Pop commune'!$A$4:$G$3833,7,FALSE)</f>
        <v>60.205645161290349</v>
      </c>
      <c r="C2289" s="82">
        <f>VLOOKUP(A2289,'[2]Pop commune'!$A$4:$H$3833,5,FALSE)</f>
        <v>40.137096774193566</v>
      </c>
      <c r="D2289" s="83">
        <f t="shared" si="71"/>
        <v>20.068548387096783</v>
      </c>
      <c r="E2289" s="83">
        <f>VLOOKUP(A2289,'[2]Pop commune'!$A$4:$G$3833,6,FALSE)</f>
        <v>20.068548387096783</v>
      </c>
      <c r="F2289" s="83">
        <f t="shared" si="72"/>
        <v>237</v>
      </c>
      <c r="G2289" s="83">
        <f>VLOOKUP(A2289,'[2]Pop commune'!$A$4:$G$3833,4,FALSE)</f>
        <v>237</v>
      </c>
      <c r="H2289" s="64">
        <v>21</v>
      </c>
      <c r="I2289" s="122">
        <v>210002820</v>
      </c>
      <c r="J2289" s="65" t="s">
        <v>3120</v>
      </c>
      <c r="K2289" s="121"/>
      <c r="L2289" s="103" t="s">
        <v>2050</v>
      </c>
      <c r="M2289" s="65" t="s">
        <v>3110</v>
      </c>
      <c r="N2289" s="65" t="s">
        <v>662</v>
      </c>
      <c r="O2289" s="64">
        <v>210985735</v>
      </c>
      <c r="P2289" s="94" t="s">
        <v>3097</v>
      </c>
      <c r="Q2289" s="90">
        <v>1</v>
      </c>
      <c r="X2289" s="65" t="s">
        <v>733</v>
      </c>
      <c r="Y2289" s="65">
        <f>SUMPRODUCT(('[2]Prog 89'!$C$5:$C$10000=A2289)*'[2]Prog 89'!$E$5:$F$10000)</f>
        <v>0</v>
      </c>
      <c r="Z2289" s="65">
        <f>SUMPRODUCT(('[2]Prog 89'!$C$5:$C$10000=A2289)*'[2]Prog 89'!$G$5:$H$10000)</f>
        <v>0</v>
      </c>
    </row>
    <row r="2290" spans="1:26" ht="12.75" customHeight="1" x14ac:dyDescent="0.25">
      <c r="A2290" s="64">
        <v>21138</v>
      </c>
      <c r="B2290" s="81">
        <f>VLOOKUP(A2290,'[2]Pop commune'!$A$4:$G$3833,7,FALSE)</f>
        <v>126.39831932773106</v>
      </c>
      <c r="C2290" s="82">
        <f>VLOOKUP(A2290,'[2]Pop commune'!$A$4:$H$3833,5,FALSE)</f>
        <v>83.285714285714263</v>
      </c>
      <c r="D2290" s="83">
        <f t="shared" si="71"/>
        <v>43.112605042016796</v>
      </c>
      <c r="E2290" s="83">
        <f>VLOOKUP(A2290,'[2]Pop commune'!$A$4:$G$3833,6,FALSE)</f>
        <v>43.112605042016796</v>
      </c>
      <c r="F2290" s="83">
        <f t="shared" si="72"/>
        <v>583</v>
      </c>
      <c r="G2290" s="83">
        <f>VLOOKUP(A2290,'[2]Pop commune'!$A$4:$G$3833,4,FALSE)</f>
        <v>583</v>
      </c>
      <c r="H2290" s="64">
        <v>21</v>
      </c>
      <c r="I2290" s="122">
        <v>210002820</v>
      </c>
      <c r="J2290" s="65" t="s">
        <v>3121</v>
      </c>
      <c r="K2290" s="121"/>
      <c r="L2290" s="103" t="s">
        <v>2050</v>
      </c>
      <c r="M2290" s="65" t="s">
        <v>3110</v>
      </c>
      <c r="N2290" s="65" t="s">
        <v>662</v>
      </c>
      <c r="O2290" s="64">
        <v>210985735</v>
      </c>
      <c r="P2290" s="94" t="s">
        <v>3097</v>
      </c>
      <c r="Q2290" s="90">
        <v>1</v>
      </c>
      <c r="X2290" s="65" t="s">
        <v>733</v>
      </c>
      <c r="Y2290" s="65">
        <f>SUMPRODUCT(('[2]Prog 89'!$C$5:$C$10000=A2290)*'[2]Prog 89'!$E$5:$F$10000)</f>
        <v>0</v>
      </c>
      <c r="Z2290" s="65">
        <f>SUMPRODUCT(('[2]Prog 89'!$C$5:$C$10000=A2290)*'[2]Prog 89'!$G$5:$H$10000)</f>
        <v>0</v>
      </c>
    </row>
    <row r="2291" spans="1:26" ht="12.75" customHeight="1" x14ac:dyDescent="0.25">
      <c r="A2291" s="64">
        <v>21268</v>
      </c>
      <c r="B2291" s="81">
        <f>VLOOKUP(A2291,'[2]Pop commune'!$A$4:$G$3833,7,FALSE)</f>
        <v>48.970460600413922</v>
      </c>
      <c r="C2291" s="82">
        <f>VLOOKUP(A2291,'[2]Pop commune'!$A$4:$H$3833,5,FALSE)</f>
        <v>35.707627521135151</v>
      </c>
      <c r="D2291" s="83">
        <f t="shared" si="71"/>
        <v>13.262833079278771</v>
      </c>
      <c r="E2291" s="83">
        <f>VLOOKUP(A2291,'[2]Pop commune'!$A$4:$G$3833,6,FALSE)</f>
        <v>13.262833079278771</v>
      </c>
      <c r="F2291" s="83">
        <f t="shared" si="72"/>
        <v>204</v>
      </c>
      <c r="G2291" s="83">
        <f>VLOOKUP(A2291,'[2]Pop commune'!$A$4:$G$3833,4,FALSE)</f>
        <v>204</v>
      </c>
      <c r="H2291" s="64">
        <v>21</v>
      </c>
      <c r="I2291" s="122">
        <v>210002820</v>
      </c>
      <c r="J2291" s="65" t="s">
        <v>3122</v>
      </c>
      <c r="K2291" s="121"/>
      <c r="L2291" s="103" t="s">
        <v>2050</v>
      </c>
      <c r="M2291" s="65" t="s">
        <v>3110</v>
      </c>
      <c r="N2291" s="65" t="s">
        <v>662</v>
      </c>
      <c r="O2291" s="64">
        <v>210985735</v>
      </c>
      <c r="P2291" s="94" t="s">
        <v>3097</v>
      </c>
      <c r="Q2291" s="90">
        <v>1</v>
      </c>
      <c r="X2291" s="65" t="s">
        <v>733</v>
      </c>
      <c r="Y2291" s="65">
        <f>SUMPRODUCT(('[2]Prog 89'!$C$5:$C$10000=A2291)*'[2]Prog 89'!$E$5:$F$10000)</f>
        <v>0</v>
      </c>
      <c r="Z2291" s="65">
        <f>SUMPRODUCT(('[2]Prog 89'!$C$5:$C$10000=A2291)*'[2]Prog 89'!$G$5:$H$10000)</f>
        <v>0</v>
      </c>
    </row>
    <row r="2292" spans="1:26" ht="12.75" customHeight="1" x14ac:dyDescent="0.25">
      <c r="A2292" s="64">
        <v>21269</v>
      </c>
      <c r="B2292" s="81">
        <f>VLOOKUP(A2292,'[2]Pop commune'!$A$4:$G$3833,7,FALSE)</f>
        <v>87.209134615384954</v>
      </c>
      <c r="C2292" s="82">
        <f>VLOOKUP(A2292,'[2]Pop commune'!$A$4:$H$3833,5,FALSE)</f>
        <v>54.129807692307899</v>
      </c>
      <c r="D2292" s="83">
        <f t="shared" si="71"/>
        <v>33.079326923077048</v>
      </c>
      <c r="E2292" s="83">
        <f>VLOOKUP(A2292,'[2]Pop commune'!$A$4:$G$3833,6,FALSE)</f>
        <v>33.079326923077048</v>
      </c>
      <c r="F2292" s="83">
        <f t="shared" si="72"/>
        <v>417.00000000000159</v>
      </c>
      <c r="G2292" s="83">
        <f>VLOOKUP(A2292,'[2]Pop commune'!$A$4:$G$3833,4,FALSE)</f>
        <v>417.00000000000159</v>
      </c>
      <c r="H2292" s="64">
        <v>21</v>
      </c>
      <c r="I2292" s="122">
        <v>210002820</v>
      </c>
      <c r="J2292" s="65" t="s">
        <v>3123</v>
      </c>
      <c r="K2292" s="121"/>
      <c r="L2292" s="103" t="s">
        <v>2050</v>
      </c>
      <c r="M2292" s="65" t="s">
        <v>3110</v>
      </c>
      <c r="N2292" s="65" t="s">
        <v>662</v>
      </c>
      <c r="O2292" s="64">
        <v>210985735</v>
      </c>
      <c r="P2292" s="94" t="s">
        <v>3097</v>
      </c>
      <c r="Q2292" s="90">
        <v>1</v>
      </c>
      <c r="X2292" s="65" t="s">
        <v>733</v>
      </c>
      <c r="Y2292" s="65">
        <f>SUMPRODUCT(('[2]Prog 89'!$C$5:$C$10000=A2292)*'[2]Prog 89'!$E$5:$F$10000)</f>
        <v>0</v>
      </c>
      <c r="Z2292" s="65">
        <f>SUMPRODUCT(('[2]Prog 89'!$C$5:$C$10000=A2292)*'[2]Prog 89'!$G$5:$H$10000)</f>
        <v>0</v>
      </c>
    </row>
    <row r="2293" spans="1:26" ht="12.75" customHeight="1" x14ac:dyDescent="0.25">
      <c r="A2293" s="64">
        <v>21331</v>
      </c>
      <c r="B2293" s="81">
        <f>VLOOKUP(A2293,'[2]Pop commune'!$A$4:$G$3833,7,FALSE)</f>
        <v>92.16467065868261</v>
      </c>
      <c r="C2293" s="82">
        <f>VLOOKUP(A2293,'[2]Pop commune'!$A$4:$H$3833,5,FALSE)</f>
        <v>60.452095808383213</v>
      </c>
      <c r="D2293" s="83">
        <f t="shared" si="71"/>
        <v>31.71257485029939</v>
      </c>
      <c r="E2293" s="83">
        <f>VLOOKUP(A2293,'[2]Pop commune'!$A$4:$G$3833,6,FALSE)</f>
        <v>31.71257485029939</v>
      </c>
      <c r="F2293" s="83">
        <f t="shared" si="72"/>
        <v>331</v>
      </c>
      <c r="G2293" s="83">
        <f>VLOOKUP(A2293,'[2]Pop commune'!$A$4:$G$3833,4,FALSE)</f>
        <v>331</v>
      </c>
      <c r="H2293" s="64">
        <v>21</v>
      </c>
      <c r="I2293" s="122">
        <v>210002820</v>
      </c>
      <c r="J2293" s="65" t="s">
        <v>3124</v>
      </c>
      <c r="K2293" s="121"/>
      <c r="L2293" s="103" t="s">
        <v>2050</v>
      </c>
      <c r="M2293" s="65" t="s">
        <v>3110</v>
      </c>
      <c r="N2293" s="65" t="s">
        <v>662</v>
      </c>
      <c r="O2293" s="64">
        <v>210985735</v>
      </c>
      <c r="P2293" s="94" t="s">
        <v>3097</v>
      </c>
      <c r="Q2293" s="90">
        <v>1</v>
      </c>
      <c r="S2293" s="99"/>
      <c r="T2293" s="99"/>
      <c r="U2293" s="99"/>
      <c r="X2293" s="65" t="s">
        <v>733</v>
      </c>
      <c r="Y2293" s="65">
        <f>SUMPRODUCT(('[2]Prog 89'!$C$5:$C$10000=A2293)*'[2]Prog 89'!$E$5:$F$10000)</f>
        <v>0</v>
      </c>
      <c r="Z2293" s="65">
        <f>SUMPRODUCT(('[2]Prog 89'!$C$5:$C$10000=A2293)*'[2]Prog 89'!$G$5:$H$10000)</f>
        <v>0</v>
      </c>
    </row>
    <row r="2294" spans="1:26" ht="12.75" customHeight="1" x14ac:dyDescent="0.25">
      <c r="A2294" s="64">
        <v>21367</v>
      </c>
      <c r="B2294" s="81">
        <f>VLOOKUP(A2294,'[2]Pop commune'!$A$4:$G$3833,7,FALSE)</f>
        <v>46.294354838709829</v>
      </c>
      <c r="C2294" s="82">
        <f>VLOOKUP(A2294,'[2]Pop commune'!$A$4:$H$3833,5,FALSE)</f>
        <v>24.76209677419363</v>
      </c>
      <c r="D2294" s="83">
        <f t="shared" si="71"/>
        <v>21.532258064516199</v>
      </c>
      <c r="E2294" s="83">
        <f>VLOOKUP(A2294,'[2]Pop commune'!$A$4:$G$3833,6,FALSE)</f>
        <v>21.532258064516199</v>
      </c>
      <c r="F2294" s="83">
        <f t="shared" si="72"/>
        <v>267.00000000000085</v>
      </c>
      <c r="G2294" s="83">
        <f>VLOOKUP(A2294,'[2]Pop commune'!$A$4:$G$3833,4,FALSE)</f>
        <v>267.00000000000085</v>
      </c>
      <c r="H2294" s="64">
        <v>21</v>
      </c>
      <c r="I2294" s="122">
        <v>210002820</v>
      </c>
      <c r="J2294" s="65" t="s">
        <v>3125</v>
      </c>
      <c r="K2294" s="121"/>
      <c r="L2294" s="103" t="s">
        <v>2050</v>
      </c>
      <c r="M2294" s="65" t="s">
        <v>3110</v>
      </c>
      <c r="N2294" s="65" t="s">
        <v>662</v>
      </c>
      <c r="O2294" s="64">
        <v>210985735</v>
      </c>
      <c r="P2294" s="94" t="s">
        <v>3097</v>
      </c>
      <c r="Q2294" s="90">
        <v>1</v>
      </c>
      <c r="X2294" s="65" t="s">
        <v>733</v>
      </c>
      <c r="Y2294" s="65">
        <f>SUMPRODUCT(('[2]Prog 89'!$C$5:$C$10000=A2294)*'[2]Prog 89'!$E$5:$F$10000)</f>
        <v>0</v>
      </c>
      <c r="Z2294" s="65">
        <f>SUMPRODUCT(('[2]Prog 89'!$C$5:$C$10000=A2294)*'[2]Prog 89'!$G$5:$H$10000)</f>
        <v>0</v>
      </c>
    </row>
    <row r="2295" spans="1:26" ht="12.75" customHeight="1" x14ac:dyDescent="0.25">
      <c r="A2295" s="64">
        <v>21371</v>
      </c>
      <c r="B2295" s="81">
        <f>VLOOKUP(A2295,'[2]Pop commune'!$A$4:$G$3833,7,FALSE)</f>
        <v>193.02961480099339</v>
      </c>
      <c r="C2295" s="82">
        <f>VLOOKUP(A2295,'[2]Pop commune'!$A$4:$H$3833,5,FALSE)</f>
        <v>122.2819674460529</v>
      </c>
      <c r="D2295" s="83">
        <f t="shared" si="71"/>
        <v>70.747647354940497</v>
      </c>
      <c r="E2295" s="83">
        <f>VLOOKUP(A2295,'[2]Pop commune'!$A$4:$G$3833,6,FALSE)</f>
        <v>70.747647354940497</v>
      </c>
      <c r="F2295" s="83">
        <f t="shared" si="72"/>
        <v>875.00000000000193</v>
      </c>
      <c r="G2295" s="83">
        <f>VLOOKUP(A2295,'[2]Pop commune'!$A$4:$G$3833,4,FALSE)</f>
        <v>875.00000000000193</v>
      </c>
      <c r="H2295" s="64">
        <v>21</v>
      </c>
      <c r="I2295" s="122">
        <v>210002820</v>
      </c>
      <c r="J2295" s="65" t="s">
        <v>3126</v>
      </c>
      <c r="K2295" s="121"/>
      <c r="L2295" s="103" t="s">
        <v>2050</v>
      </c>
      <c r="M2295" s="65" t="s">
        <v>3110</v>
      </c>
      <c r="N2295" s="65" t="s">
        <v>662</v>
      </c>
      <c r="O2295" s="64">
        <v>210985735</v>
      </c>
      <c r="P2295" s="94" t="s">
        <v>3097</v>
      </c>
      <c r="Q2295" s="90">
        <v>1</v>
      </c>
      <c r="X2295" s="65" t="s">
        <v>733</v>
      </c>
      <c r="Y2295" s="65">
        <f>SUMPRODUCT(('[2]Prog 89'!$C$5:$C$10000=A2295)*'[2]Prog 89'!$E$5:$F$10000)</f>
        <v>0</v>
      </c>
      <c r="Z2295" s="65">
        <f>SUMPRODUCT(('[2]Prog 89'!$C$5:$C$10000=A2295)*'[2]Prog 89'!$G$5:$H$10000)</f>
        <v>0</v>
      </c>
    </row>
    <row r="2296" spans="1:26" ht="12.75" customHeight="1" x14ac:dyDescent="0.25">
      <c r="A2296" s="64">
        <v>21493</v>
      </c>
      <c r="B2296" s="81">
        <f>VLOOKUP(A2296,'[2]Pop commune'!$A$4:$G$3833,7,FALSE)</f>
        <v>115.96919664831492</v>
      </c>
      <c r="C2296" s="82">
        <f>VLOOKUP(A2296,'[2]Pop commune'!$A$4:$H$3833,5,FALSE)</f>
        <v>74.260976801113941</v>
      </c>
      <c r="D2296" s="83">
        <f t="shared" si="71"/>
        <v>41.708219847200979</v>
      </c>
      <c r="E2296" s="83">
        <f>VLOOKUP(A2296,'[2]Pop commune'!$A$4:$G$3833,6,FALSE)</f>
        <v>41.708219847200979</v>
      </c>
      <c r="F2296" s="83">
        <f t="shared" si="72"/>
        <v>590.99999999999932</v>
      </c>
      <c r="G2296" s="83">
        <f>VLOOKUP(A2296,'[2]Pop commune'!$A$4:$G$3833,4,FALSE)</f>
        <v>590.99999999999932</v>
      </c>
      <c r="H2296" s="64">
        <v>21</v>
      </c>
      <c r="I2296" s="122">
        <v>210002820</v>
      </c>
      <c r="J2296" s="65" t="s">
        <v>3127</v>
      </c>
      <c r="K2296" s="121"/>
      <c r="L2296" s="73" t="s">
        <v>2050</v>
      </c>
      <c r="M2296" s="65" t="s">
        <v>3110</v>
      </c>
      <c r="N2296" s="65" t="s">
        <v>662</v>
      </c>
      <c r="O2296" s="64">
        <v>210985735</v>
      </c>
      <c r="P2296" s="94" t="s">
        <v>3097</v>
      </c>
      <c r="Q2296" s="90">
        <v>1</v>
      </c>
      <c r="X2296" s="65" t="s">
        <v>733</v>
      </c>
      <c r="Y2296" s="65">
        <f>SUMPRODUCT(('[2]Prog 89'!$C$5:$C$10000=A2296)*'[2]Prog 89'!$E$5:$F$10000)</f>
        <v>0</v>
      </c>
      <c r="Z2296" s="65">
        <f>SUMPRODUCT(('[2]Prog 89'!$C$5:$C$10000=A2296)*'[2]Prog 89'!$G$5:$H$10000)</f>
        <v>0</v>
      </c>
    </row>
    <row r="2297" spans="1:26" ht="12.75" customHeight="1" x14ac:dyDescent="0.25">
      <c r="A2297" s="64">
        <v>21495</v>
      </c>
      <c r="B2297" s="81">
        <f>VLOOKUP(A2297,'[2]Pop commune'!$A$4:$G$3833,7,FALSE)</f>
        <v>19.380235197029002</v>
      </c>
      <c r="C2297" s="82">
        <f>VLOOKUP(A2297,'[2]Pop commune'!$A$4:$H$3833,5,FALSE)</f>
        <v>15.300185681865001</v>
      </c>
      <c r="D2297" s="83">
        <f t="shared" si="71"/>
        <v>4.0800495151640002</v>
      </c>
      <c r="E2297" s="83">
        <f>VLOOKUP(A2297,'[2]Pop commune'!$A$4:$G$3833,6,FALSE)</f>
        <v>4.0800495151640002</v>
      </c>
      <c r="F2297" s="83">
        <f t="shared" si="72"/>
        <v>103</v>
      </c>
      <c r="G2297" s="83">
        <f>VLOOKUP(A2297,'[2]Pop commune'!$A$4:$G$3833,4,FALSE)</f>
        <v>103</v>
      </c>
      <c r="H2297" s="64">
        <v>21</v>
      </c>
      <c r="I2297" s="122">
        <v>210002820</v>
      </c>
      <c r="J2297" s="65" t="s">
        <v>3128</v>
      </c>
      <c r="K2297" s="121"/>
      <c r="L2297" s="73" t="s">
        <v>2050</v>
      </c>
      <c r="M2297" s="65" t="s">
        <v>3110</v>
      </c>
      <c r="N2297" s="65" t="s">
        <v>662</v>
      </c>
      <c r="O2297" s="64">
        <v>210985735</v>
      </c>
      <c r="P2297" s="94" t="s">
        <v>3097</v>
      </c>
      <c r="Q2297" s="90">
        <v>1</v>
      </c>
      <c r="X2297" s="65" t="s">
        <v>733</v>
      </c>
      <c r="Y2297" s="65">
        <f>SUMPRODUCT(('[2]Prog 89'!$C$5:$C$10000=A2297)*'[2]Prog 89'!$E$5:$F$10000)</f>
        <v>0</v>
      </c>
      <c r="Z2297" s="65">
        <f>SUMPRODUCT(('[2]Prog 89'!$C$5:$C$10000=A2297)*'[2]Prog 89'!$G$5:$H$10000)</f>
        <v>0</v>
      </c>
    </row>
    <row r="2298" spans="1:26" ht="12.75" customHeight="1" x14ac:dyDescent="0.25">
      <c r="A2298" s="64">
        <v>21609</v>
      </c>
      <c r="B2298" s="81">
        <f>VLOOKUP(A2298,'[2]Pop commune'!$A$4:$G$3833,7,FALSE)</f>
        <v>70</v>
      </c>
      <c r="C2298" s="82">
        <f>VLOOKUP(A2298,'[2]Pop commune'!$A$4:$H$3833,5,FALSE)</f>
        <v>54</v>
      </c>
      <c r="D2298" s="83">
        <f t="shared" si="71"/>
        <v>16</v>
      </c>
      <c r="E2298" s="83">
        <f>VLOOKUP(A2298,'[2]Pop commune'!$A$4:$G$3833,6,FALSE)</f>
        <v>16</v>
      </c>
      <c r="F2298" s="83">
        <f t="shared" si="72"/>
        <v>459</v>
      </c>
      <c r="G2298" s="83">
        <f>VLOOKUP(A2298,'[2]Pop commune'!$A$4:$G$3833,4,FALSE)</f>
        <v>459</v>
      </c>
      <c r="H2298" s="64">
        <v>21</v>
      </c>
      <c r="I2298" s="122">
        <v>210002820</v>
      </c>
      <c r="J2298" s="65" t="s">
        <v>3129</v>
      </c>
      <c r="K2298" s="121"/>
      <c r="L2298" s="73" t="s">
        <v>2050</v>
      </c>
      <c r="M2298" s="65" t="s">
        <v>3110</v>
      </c>
      <c r="N2298" s="65" t="s">
        <v>662</v>
      </c>
      <c r="O2298" s="64">
        <v>210985735</v>
      </c>
      <c r="P2298" s="94" t="s">
        <v>3097</v>
      </c>
      <c r="Q2298" s="90">
        <v>1</v>
      </c>
      <c r="X2298" s="65" t="s">
        <v>733</v>
      </c>
      <c r="Y2298" s="65">
        <f>SUMPRODUCT(('[2]Prog 89'!$C$5:$C$10000=A2298)*'[2]Prog 89'!$E$5:$F$10000)</f>
        <v>0</v>
      </c>
      <c r="Z2298" s="65">
        <f>SUMPRODUCT(('[2]Prog 89'!$C$5:$C$10000=A2298)*'[2]Prog 89'!$G$5:$H$10000)</f>
        <v>0</v>
      </c>
    </row>
    <row r="2299" spans="1:26" ht="12.75" customHeight="1" x14ac:dyDescent="0.25">
      <c r="A2299" s="64">
        <v>21639</v>
      </c>
      <c r="B2299" s="81">
        <f>VLOOKUP(A2299,'[2]Pop commune'!$A$4:$G$3833,7,FALSE)</f>
        <v>158.20816864295068</v>
      </c>
      <c r="C2299" s="82">
        <f>VLOOKUP(A2299,'[2]Pop commune'!$A$4:$H$3833,5,FALSE)</f>
        <v>104.1370223978916</v>
      </c>
      <c r="D2299" s="83">
        <f t="shared" si="71"/>
        <v>54.071146245059097</v>
      </c>
      <c r="E2299" s="83">
        <f>VLOOKUP(A2299,'[2]Pop commune'!$A$4:$G$3833,6,FALSE)</f>
        <v>54.071146245059097</v>
      </c>
      <c r="F2299" s="83">
        <f t="shared" si="72"/>
        <v>759.99999999999739</v>
      </c>
      <c r="G2299" s="83">
        <f>VLOOKUP(A2299,'[2]Pop commune'!$A$4:$G$3833,4,FALSE)</f>
        <v>759.99999999999739</v>
      </c>
      <c r="H2299" s="64">
        <v>21</v>
      </c>
      <c r="I2299" s="122">
        <v>210002820</v>
      </c>
      <c r="J2299" s="65" t="s">
        <v>3130</v>
      </c>
      <c r="K2299" s="121"/>
      <c r="L2299" s="73" t="s">
        <v>2050</v>
      </c>
      <c r="M2299" s="65" t="s">
        <v>3110</v>
      </c>
      <c r="N2299" s="65" t="s">
        <v>662</v>
      </c>
      <c r="O2299" s="64">
        <v>210985735</v>
      </c>
      <c r="P2299" s="94" t="s">
        <v>3097</v>
      </c>
      <c r="Q2299" s="90">
        <v>1</v>
      </c>
      <c r="X2299" s="65" t="s">
        <v>733</v>
      </c>
      <c r="Y2299" s="65">
        <f>SUMPRODUCT(('[2]Prog 89'!$C$5:$C$10000=A2299)*'[2]Prog 89'!$E$5:$F$10000)</f>
        <v>0</v>
      </c>
      <c r="Z2299" s="65">
        <f>SUMPRODUCT(('[2]Prog 89'!$C$5:$C$10000=A2299)*'[2]Prog 89'!$G$5:$H$10000)</f>
        <v>0</v>
      </c>
    </row>
    <row r="2300" spans="1:26" ht="12.75" customHeight="1" x14ac:dyDescent="0.25">
      <c r="A2300" s="64">
        <v>21643</v>
      </c>
      <c r="B2300" s="81">
        <f>VLOOKUP(A2300,'[2]Pop commune'!$A$4:$G$3833,7,FALSE)</f>
        <v>57.208242950108449</v>
      </c>
      <c r="C2300" s="82">
        <f>VLOOKUP(A2300,'[2]Pop commune'!$A$4:$H$3833,5,FALSE)</f>
        <v>46.542299349240771</v>
      </c>
      <c r="D2300" s="83">
        <f t="shared" si="71"/>
        <v>10.665943600867676</v>
      </c>
      <c r="E2300" s="83">
        <f>VLOOKUP(A2300,'[2]Pop commune'!$A$4:$G$3833,6,FALSE)</f>
        <v>10.665943600867676</v>
      </c>
      <c r="F2300" s="83">
        <f t="shared" si="72"/>
        <v>447</v>
      </c>
      <c r="G2300" s="83">
        <f>VLOOKUP(A2300,'[2]Pop commune'!$A$4:$G$3833,4,FALSE)</f>
        <v>447</v>
      </c>
      <c r="H2300" s="64">
        <v>21</v>
      </c>
      <c r="I2300" s="122">
        <v>210002820</v>
      </c>
      <c r="J2300" s="65" t="s">
        <v>3131</v>
      </c>
      <c r="K2300" s="121"/>
      <c r="L2300" s="73" t="s">
        <v>2050</v>
      </c>
      <c r="M2300" s="65" t="s">
        <v>3110</v>
      </c>
      <c r="N2300" s="65" t="s">
        <v>662</v>
      </c>
      <c r="O2300" s="64">
        <v>210985735</v>
      </c>
      <c r="P2300" s="94" t="s">
        <v>3097</v>
      </c>
      <c r="Q2300" s="90">
        <v>1</v>
      </c>
      <c r="X2300" s="65" t="s">
        <v>733</v>
      </c>
      <c r="Y2300" s="65">
        <f>SUMPRODUCT(('[2]Prog 89'!$C$5:$C$10000=A2300)*'[2]Prog 89'!$E$5:$F$10000)</f>
        <v>0</v>
      </c>
      <c r="Z2300" s="65">
        <f>SUMPRODUCT(('[2]Prog 89'!$C$5:$C$10000=A2300)*'[2]Prog 89'!$G$5:$H$10000)</f>
        <v>0</v>
      </c>
    </row>
    <row r="2301" spans="1:26" ht="12.75" customHeight="1" x14ac:dyDescent="0.25">
      <c r="A2301" s="64">
        <v>21699</v>
      </c>
      <c r="B2301" s="81">
        <f>VLOOKUP(A2301,'[2]Pop commune'!$A$4:$G$3833,7,FALSE)</f>
        <v>239.90512333965791</v>
      </c>
      <c r="C2301" s="82">
        <f>VLOOKUP(A2301,'[2]Pop commune'!$A$4:$H$3833,5,FALSE)</f>
        <v>157.21442125237155</v>
      </c>
      <c r="D2301" s="83">
        <f t="shared" si="71"/>
        <v>82.69070208728634</v>
      </c>
      <c r="E2301" s="83">
        <f>VLOOKUP(A2301,'[2]Pop commune'!$A$4:$G$3833,6,FALSE)</f>
        <v>82.69070208728634</v>
      </c>
      <c r="F2301" s="83">
        <f t="shared" si="72"/>
        <v>1076</v>
      </c>
      <c r="G2301" s="83">
        <f>VLOOKUP(A2301,'[2]Pop commune'!$A$4:$G$3833,4,FALSE)</f>
        <v>1076</v>
      </c>
      <c r="H2301" s="64">
        <v>21</v>
      </c>
      <c r="I2301" s="122">
        <v>210002820</v>
      </c>
      <c r="J2301" s="65" t="s">
        <v>3132</v>
      </c>
      <c r="K2301" s="121"/>
      <c r="L2301" s="73" t="s">
        <v>2050</v>
      </c>
      <c r="M2301" s="65" t="s">
        <v>3110</v>
      </c>
      <c r="N2301" s="65" t="s">
        <v>662</v>
      </c>
      <c r="O2301" s="64">
        <v>210985735</v>
      </c>
      <c r="P2301" s="94" t="s">
        <v>3097</v>
      </c>
      <c r="Q2301" s="90">
        <v>1</v>
      </c>
      <c r="X2301" s="65" t="s">
        <v>733</v>
      </c>
      <c r="Y2301" s="65">
        <f>SUMPRODUCT(('[2]Prog 89'!$C$5:$C$10000=A2301)*'[2]Prog 89'!$E$5:$F$10000)</f>
        <v>0</v>
      </c>
      <c r="Z2301" s="65">
        <f>SUMPRODUCT(('[2]Prog 89'!$C$5:$C$10000=A2301)*'[2]Prog 89'!$G$5:$H$10000)</f>
        <v>0</v>
      </c>
    </row>
    <row r="2302" spans="1:26" ht="12.75" customHeight="1" x14ac:dyDescent="0.25">
      <c r="A2302" s="64">
        <v>21701</v>
      </c>
      <c r="B2302" s="81">
        <f>VLOOKUP(A2302,'[2]Pop commune'!$A$4:$G$3833,7,FALSE)</f>
        <v>40.300751879699199</v>
      </c>
      <c r="C2302" s="82">
        <f>VLOOKUP(A2302,'[2]Pop commune'!$A$4:$H$3833,5,FALSE)</f>
        <v>27.203007518796959</v>
      </c>
      <c r="D2302" s="83">
        <f t="shared" si="71"/>
        <v>13.09774436090224</v>
      </c>
      <c r="E2302" s="83">
        <f>VLOOKUP(A2302,'[2]Pop commune'!$A$4:$G$3833,6,FALSE)</f>
        <v>13.09774436090224</v>
      </c>
      <c r="F2302" s="83">
        <f t="shared" si="72"/>
        <v>134</v>
      </c>
      <c r="G2302" s="83">
        <f>VLOOKUP(A2302,'[2]Pop commune'!$A$4:$G$3833,4,FALSE)</f>
        <v>134</v>
      </c>
      <c r="H2302" s="64">
        <v>21</v>
      </c>
      <c r="I2302" s="122">
        <v>210002820</v>
      </c>
      <c r="J2302" s="65" t="s">
        <v>3133</v>
      </c>
      <c r="K2302" s="121"/>
      <c r="L2302" s="73" t="s">
        <v>2050</v>
      </c>
      <c r="M2302" s="65" t="s">
        <v>3110</v>
      </c>
      <c r="N2302" s="65" t="s">
        <v>662</v>
      </c>
      <c r="O2302" s="64">
        <v>210985735</v>
      </c>
      <c r="P2302" s="94" t="s">
        <v>3097</v>
      </c>
      <c r="Q2302" s="90">
        <v>1</v>
      </c>
      <c r="X2302" s="65" t="s">
        <v>733</v>
      </c>
      <c r="Y2302" s="65">
        <f>SUMPRODUCT(('[2]Prog 89'!$C$5:$C$10000=A2302)*'[2]Prog 89'!$E$5:$F$10000)</f>
        <v>0</v>
      </c>
      <c r="Z2302" s="65">
        <f>SUMPRODUCT(('[2]Prog 89'!$C$5:$C$10000=A2302)*'[2]Prog 89'!$G$5:$H$10000)</f>
        <v>0</v>
      </c>
    </row>
    <row r="2303" spans="1:26" ht="12.75" customHeight="1" x14ac:dyDescent="0.25">
      <c r="A2303" s="64">
        <v>21057</v>
      </c>
      <c r="B2303" s="81">
        <f>VLOOKUP(A2303,'[2]Pop commune'!$A$4:$G$3833,7,FALSE)</f>
        <v>64</v>
      </c>
      <c r="C2303" s="82">
        <f>VLOOKUP(A2303,'[2]Pop commune'!$A$4:$H$3833,5,FALSE)</f>
        <v>47</v>
      </c>
      <c r="D2303" s="83">
        <f t="shared" si="71"/>
        <v>17</v>
      </c>
      <c r="E2303" s="83">
        <f>VLOOKUP(A2303,'[2]Pop commune'!$A$4:$G$3833,6,FALSE)</f>
        <v>17</v>
      </c>
      <c r="F2303" s="83">
        <f t="shared" si="72"/>
        <v>326</v>
      </c>
      <c r="G2303" s="83">
        <f>VLOOKUP(A2303,'[2]Pop commune'!$A$4:$G$3833,4,FALSE)</f>
        <v>326</v>
      </c>
      <c r="H2303" s="64">
        <v>21</v>
      </c>
      <c r="I2303" s="122">
        <v>210010823</v>
      </c>
      <c r="J2303" s="65" t="s">
        <v>3134</v>
      </c>
      <c r="K2303" s="121"/>
      <c r="L2303" s="73" t="s">
        <v>3115</v>
      </c>
      <c r="M2303" s="65" t="s">
        <v>3116</v>
      </c>
      <c r="N2303" s="65" t="s">
        <v>662</v>
      </c>
      <c r="O2303" s="64">
        <v>210985735</v>
      </c>
      <c r="P2303" s="94" t="s">
        <v>3097</v>
      </c>
      <c r="Q2303" s="90">
        <v>1</v>
      </c>
      <c r="X2303" s="65" t="s">
        <v>733</v>
      </c>
      <c r="Y2303" s="65">
        <f>SUMPRODUCT(('[2]Prog 89'!$C$5:$C$10000=A2303)*'[2]Prog 89'!$E$5:$F$10000)</f>
        <v>0</v>
      </c>
      <c r="Z2303" s="65">
        <f>SUMPRODUCT(('[2]Prog 89'!$C$5:$C$10000=A2303)*'[2]Prog 89'!$G$5:$H$10000)</f>
        <v>0</v>
      </c>
    </row>
    <row r="2304" spans="1:26" ht="12.75" customHeight="1" x14ac:dyDescent="0.25">
      <c r="A2304" s="64">
        <v>21067</v>
      </c>
      <c r="B2304" s="81">
        <f>VLOOKUP(A2304,'[2]Pop commune'!$A$4:$G$3833,7,FALSE)</f>
        <v>129.86743515850151</v>
      </c>
      <c r="C2304" s="82">
        <f>VLOOKUP(A2304,'[2]Pop commune'!$A$4:$H$3833,5,FALSE)</f>
        <v>99.135446685879003</v>
      </c>
      <c r="D2304" s="83">
        <f t="shared" si="71"/>
        <v>30.73198847262249</v>
      </c>
      <c r="E2304" s="83">
        <f>VLOOKUP(A2304,'[2]Pop commune'!$A$4:$G$3833,6,FALSE)</f>
        <v>30.73198847262249</v>
      </c>
      <c r="F2304" s="83">
        <f t="shared" si="72"/>
        <v>688</v>
      </c>
      <c r="G2304" s="83">
        <f>VLOOKUP(A2304,'[2]Pop commune'!$A$4:$G$3833,4,FALSE)</f>
        <v>688</v>
      </c>
      <c r="H2304" s="64">
        <v>21</v>
      </c>
      <c r="I2304" s="122">
        <v>210010823</v>
      </c>
      <c r="J2304" s="65" t="s">
        <v>3135</v>
      </c>
      <c r="K2304" s="121"/>
      <c r="L2304" s="103" t="s">
        <v>3115</v>
      </c>
      <c r="M2304" s="65" t="s">
        <v>3116</v>
      </c>
      <c r="N2304" s="65" t="s">
        <v>662</v>
      </c>
      <c r="O2304" s="64">
        <v>210985735</v>
      </c>
      <c r="P2304" s="94" t="s">
        <v>3097</v>
      </c>
      <c r="Q2304" s="90">
        <v>1</v>
      </c>
      <c r="X2304" s="65" t="s">
        <v>733</v>
      </c>
      <c r="Y2304" s="65">
        <f>SUMPRODUCT(('[2]Prog 89'!$C$5:$C$10000=A2304)*'[2]Prog 89'!$E$5:$F$10000)</f>
        <v>0</v>
      </c>
      <c r="Z2304" s="65">
        <f>SUMPRODUCT(('[2]Prog 89'!$C$5:$C$10000=A2304)*'[2]Prog 89'!$G$5:$H$10000)</f>
        <v>0</v>
      </c>
    </row>
    <row r="2305" spans="1:26" ht="12.75" customHeight="1" x14ac:dyDescent="0.25">
      <c r="A2305" s="64">
        <v>21106</v>
      </c>
      <c r="B2305" s="81">
        <f>VLOOKUP(A2305,'[2]Pop commune'!$A$4:$G$3833,7,FALSE)</f>
        <v>153</v>
      </c>
      <c r="C2305" s="82">
        <f>VLOOKUP(A2305,'[2]Pop commune'!$A$4:$H$3833,5,FALSE)</f>
        <v>113</v>
      </c>
      <c r="D2305" s="83">
        <f t="shared" si="71"/>
        <v>40</v>
      </c>
      <c r="E2305" s="83">
        <f>VLOOKUP(A2305,'[2]Pop commune'!$A$4:$G$3833,6,FALSE)</f>
        <v>40</v>
      </c>
      <c r="F2305" s="83">
        <f t="shared" si="72"/>
        <v>804</v>
      </c>
      <c r="G2305" s="83">
        <f>VLOOKUP(A2305,'[2]Pop commune'!$A$4:$G$3833,4,FALSE)</f>
        <v>804</v>
      </c>
      <c r="H2305" s="64">
        <v>21</v>
      </c>
      <c r="I2305" s="122">
        <v>210010823</v>
      </c>
      <c r="J2305" s="65" t="s">
        <v>3136</v>
      </c>
      <c r="K2305" s="121"/>
      <c r="L2305" s="103" t="s">
        <v>3115</v>
      </c>
      <c r="M2305" s="65" t="s">
        <v>3116</v>
      </c>
      <c r="N2305" s="65" t="s">
        <v>662</v>
      </c>
      <c r="O2305" s="64">
        <v>210985735</v>
      </c>
      <c r="P2305" s="94" t="s">
        <v>3097</v>
      </c>
      <c r="Q2305" s="90">
        <v>1</v>
      </c>
      <c r="X2305" s="65" t="s">
        <v>733</v>
      </c>
      <c r="Y2305" s="65">
        <f>SUMPRODUCT(('[2]Prog 89'!$C$5:$C$10000=A2305)*'[2]Prog 89'!$E$5:$F$10000)</f>
        <v>0</v>
      </c>
      <c r="Z2305" s="65">
        <f>SUMPRODUCT(('[2]Prog 89'!$C$5:$C$10000=A2305)*'[2]Prog 89'!$G$5:$H$10000)</f>
        <v>0</v>
      </c>
    </row>
    <row r="2306" spans="1:26" ht="12.75" customHeight="1" x14ac:dyDescent="0.25">
      <c r="A2306" s="64">
        <v>21126</v>
      </c>
      <c r="B2306" s="81">
        <f>VLOOKUP(A2306,'[2]Pop commune'!$A$4:$G$3833,7,FALSE)</f>
        <v>119</v>
      </c>
      <c r="C2306" s="82">
        <f>VLOOKUP(A2306,'[2]Pop commune'!$A$4:$H$3833,5,FALSE)</f>
        <v>82</v>
      </c>
      <c r="D2306" s="83">
        <f t="shared" si="71"/>
        <v>37</v>
      </c>
      <c r="E2306" s="83">
        <f>VLOOKUP(A2306,'[2]Pop commune'!$A$4:$G$3833,6,FALSE)</f>
        <v>37</v>
      </c>
      <c r="F2306" s="83">
        <f t="shared" si="72"/>
        <v>623</v>
      </c>
      <c r="G2306" s="83">
        <f>VLOOKUP(A2306,'[2]Pop commune'!$A$4:$G$3833,4,FALSE)</f>
        <v>623</v>
      </c>
      <c r="H2306" s="64">
        <v>21</v>
      </c>
      <c r="I2306" s="122">
        <v>210010823</v>
      </c>
      <c r="J2306" s="65" t="s">
        <v>3137</v>
      </c>
      <c r="K2306" s="121"/>
      <c r="L2306" s="103" t="s">
        <v>3115</v>
      </c>
      <c r="M2306" s="65" t="s">
        <v>3116</v>
      </c>
      <c r="N2306" s="65" t="s">
        <v>662</v>
      </c>
      <c r="O2306" s="64">
        <v>210985735</v>
      </c>
      <c r="P2306" s="94" t="s">
        <v>3097</v>
      </c>
      <c r="Q2306" s="90">
        <v>1</v>
      </c>
      <c r="X2306" s="65" t="s">
        <v>733</v>
      </c>
      <c r="Y2306" s="65">
        <f>SUMPRODUCT(('[2]Prog 89'!$C$5:$C$10000=A2306)*'[2]Prog 89'!$E$5:$F$10000)</f>
        <v>0</v>
      </c>
      <c r="Z2306" s="65">
        <f>SUMPRODUCT(('[2]Prog 89'!$C$5:$C$10000=A2306)*'[2]Prog 89'!$G$5:$H$10000)</f>
        <v>0</v>
      </c>
    </row>
    <row r="2307" spans="1:26" ht="12.75" customHeight="1" x14ac:dyDescent="0.25">
      <c r="A2307" s="64">
        <v>21130</v>
      </c>
      <c r="B2307" s="81">
        <f>VLOOKUP(A2307,'[2]Pop commune'!$A$4:$G$3833,7,FALSE)</f>
        <v>52.071823204419999</v>
      </c>
      <c r="C2307" s="82">
        <f>VLOOKUP(A2307,'[2]Pop commune'!$A$4:$H$3833,5,FALSE)</f>
        <v>37.491712707182401</v>
      </c>
      <c r="D2307" s="83">
        <f t="shared" si="71"/>
        <v>14.5801104972376</v>
      </c>
      <c r="E2307" s="83">
        <f>VLOOKUP(A2307,'[2]Pop commune'!$A$4:$G$3833,6,FALSE)</f>
        <v>14.5801104972376</v>
      </c>
      <c r="F2307" s="83">
        <f t="shared" si="72"/>
        <v>377.0000000000008</v>
      </c>
      <c r="G2307" s="83">
        <f>VLOOKUP(A2307,'[2]Pop commune'!$A$4:$G$3833,4,FALSE)</f>
        <v>377.0000000000008</v>
      </c>
      <c r="H2307" s="64">
        <v>21</v>
      </c>
      <c r="I2307" s="122">
        <v>210010823</v>
      </c>
      <c r="J2307" s="65" t="s">
        <v>3138</v>
      </c>
      <c r="K2307" s="121"/>
      <c r="L2307" s="103" t="s">
        <v>3115</v>
      </c>
      <c r="M2307" s="65" t="s">
        <v>3116</v>
      </c>
      <c r="N2307" s="65" t="s">
        <v>662</v>
      </c>
      <c r="O2307" s="64">
        <v>210985735</v>
      </c>
      <c r="P2307" s="94" t="s">
        <v>3097</v>
      </c>
      <c r="Q2307" s="90">
        <v>1</v>
      </c>
      <c r="X2307" s="65" t="s">
        <v>733</v>
      </c>
      <c r="Y2307" s="65">
        <f>SUMPRODUCT(('[2]Prog 89'!$C$5:$C$10000=A2307)*'[2]Prog 89'!$E$5:$F$10000)</f>
        <v>0</v>
      </c>
      <c r="Z2307" s="65">
        <f>SUMPRODUCT(('[2]Prog 89'!$C$5:$C$10000=A2307)*'[2]Prog 89'!$G$5:$H$10000)</f>
        <v>0</v>
      </c>
    </row>
    <row r="2308" spans="1:26" ht="12.75" customHeight="1" x14ac:dyDescent="0.25">
      <c r="A2308" s="64">
        <v>21183</v>
      </c>
      <c r="B2308" s="81">
        <f>VLOOKUP(A2308,'[2]Pop commune'!$A$4:$G$3833,7,FALSE)</f>
        <v>115.49714285714279</v>
      </c>
      <c r="C2308" s="82">
        <f>VLOOKUP(A2308,'[2]Pop commune'!$A$4:$H$3833,5,FALSE)</f>
        <v>99.662857142857078</v>
      </c>
      <c r="D2308" s="83">
        <f t="shared" si="71"/>
        <v>15.834285714285707</v>
      </c>
      <c r="E2308" s="83">
        <f>VLOOKUP(A2308,'[2]Pop commune'!$A$4:$G$3833,6,FALSE)</f>
        <v>15.834285714285707</v>
      </c>
      <c r="F2308" s="83">
        <f t="shared" si="72"/>
        <v>815</v>
      </c>
      <c r="G2308" s="83">
        <f>VLOOKUP(A2308,'[2]Pop commune'!$A$4:$G$3833,4,FALSE)</f>
        <v>815</v>
      </c>
      <c r="H2308" s="64">
        <v>21</v>
      </c>
      <c r="I2308" s="122">
        <v>210010823</v>
      </c>
      <c r="J2308" s="65" t="s">
        <v>3139</v>
      </c>
      <c r="K2308" s="121"/>
      <c r="L2308" s="103" t="s">
        <v>3115</v>
      </c>
      <c r="M2308" s="65" t="s">
        <v>3116</v>
      </c>
      <c r="N2308" s="65" t="s">
        <v>662</v>
      </c>
      <c r="O2308" s="64">
        <v>210985735</v>
      </c>
      <c r="P2308" s="94" t="s">
        <v>3097</v>
      </c>
      <c r="Q2308" s="90">
        <v>1</v>
      </c>
      <c r="X2308" s="65" t="s">
        <v>733</v>
      </c>
      <c r="Y2308" s="65">
        <f>SUMPRODUCT(('[2]Prog 89'!$C$5:$C$10000=A2308)*'[2]Prog 89'!$E$5:$F$10000)</f>
        <v>0</v>
      </c>
      <c r="Z2308" s="65">
        <f>SUMPRODUCT(('[2]Prog 89'!$C$5:$C$10000=A2308)*'[2]Prog 89'!$G$5:$H$10000)</f>
        <v>0</v>
      </c>
    </row>
    <row r="2309" spans="1:26" ht="12.75" customHeight="1" x14ac:dyDescent="0.25">
      <c r="A2309" s="64">
        <v>21242</v>
      </c>
      <c r="B2309" s="81">
        <f>VLOOKUP(A2309,'[2]Pop commune'!$A$4:$G$3833,7,FALSE)</f>
        <v>43</v>
      </c>
      <c r="C2309" s="82">
        <f>VLOOKUP(A2309,'[2]Pop commune'!$A$4:$H$3833,5,FALSE)</f>
        <v>35</v>
      </c>
      <c r="D2309" s="83">
        <f t="shared" ref="D2309:D2372" si="73">E2309/Q2309</f>
        <v>8</v>
      </c>
      <c r="E2309" s="83">
        <f>VLOOKUP(A2309,'[2]Pop commune'!$A$4:$G$3833,6,FALSE)</f>
        <v>8</v>
      </c>
      <c r="F2309" s="83">
        <f t="shared" ref="F2309:F2372" si="74">G2309/Q2309</f>
        <v>281</v>
      </c>
      <c r="G2309" s="83">
        <f>VLOOKUP(A2309,'[2]Pop commune'!$A$4:$G$3833,4,FALSE)</f>
        <v>281</v>
      </c>
      <c r="H2309" s="64">
        <v>21</v>
      </c>
      <c r="I2309" s="122">
        <v>210010823</v>
      </c>
      <c r="J2309" s="65" t="s">
        <v>3140</v>
      </c>
      <c r="K2309" s="121"/>
      <c r="L2309" s="103" t="s">
        <v>3115</v>
      </c>
      <c r="M2309" s="65" t="s">
        <v>3116</v>
      </c>
      <c r="N2309" s="65" t="s">
        <v>662</v>
      </c>
      <c r="O2309" s="64">
        <v>210985735</v>
      </c>
      <c r="P2309" s="94" t="s">
        <v>3097</v>
      </c>
      <c r="Q2309" s="90">
        <v>1</v>
      </c>
      <c r="X2309" s="65" t="s">
        <v>733</v>
      </c>
      <c r="Y2309" s="65">
        <f>SUMPRODUCT(('[2]Prog 89'!$C$5:$C$10000=A2309)*'[2]Prog 89'!$E$5:$F$10000)</f>
        <v>0</v>
      </c>
      <c r="Z2309" s="65">
        <f>SUMPRODUCT(('[2]Prog 89'!$C$5:$C$10000=A2309)*'[2]Prog 89'!$G$5:$H$10000)</f>
        <v>0</v>
      </c>
    </row>
    <row r="2310" spans="1:26" ht="12.75" customHeight="1" x14ac:dyDescent="0.25">
      <c r="A2310" s="64">
        <v>21261</v>
      </c>
      <c r="B2310" s="81">
        <f>VLOOKUP(A2310,'[2]Pop commune'!$A$4:$G$3833,7,FALSE)</f>
        <v>159.17187803486894</v>
      </c>
      <c r="C2310" s="82">
        <f>VLOOKUP(A2310,'[2]Pop commune'!$A$4:$H$3833,5,FALSE)</f>
        <v>108.79421407747844</v>
      </c>
      <c r="D2310" s="83">
        <f t="shared" si="73"/>
        <v>50.377663957390503</v>
      </c>
      <c r="E2310" s="83">
        <f>VLOOKUP(A2310,'[2]Pop commune'!$A$4:$G$3833,6,FALSE)</f>
        <v>50.377663957390503</v>
      </c>
      <c r="F2310" s="83">
        <f t="shared" si="74"/>
        <v>676.99999999999716</v>
      </c>
      <c r="G2310" s="83">
        <f>VLOOKUP(A2310,'[2]Pop commune'!$A$4:$G$3833,4,FALSE)</f>
        <v>676.99999999999716</v>
      </c>
      <c r="H2310" s="64">
        <v>21</v>
      </c>
      <c r="I2310" s="122">
        <v>210010823</v>
      </c>
      <c r="J2310" s="65" t="s">
        <v>3141</v>
      </c>
      <c r="K2310" s="121"/>
      <c r="L2310" s="73" t="s">
        <v>3115</v>
      </c>
      <c r="M2310" s="65" t="s">
        <v>3116</v>
      </c>
      <c r="N2310" s="65" t="s">
        <v>662</v>
      </c>
      <c r="O2310" s="64">
        <v>210985735</v>
      </c>
      <c r="P2310" s="94" t="s">
        <v>3097</v>
      </c>
      <c r="Q2310" s="90">
        <v>1</v>
      </c>
      <c r="X2310" s="65" t="s">
        <v>733</v>
      </c>
      <c r="Y2310" s="65">
        <f>SUMPRODUCT(('[2]Prog 89'!$C$5:$C$10000=A2310)*'[2]Prog 89'!$E$5:$F$10000)</f>
        <v>0</v>
      </c>
      <c r="Z2310" s="65">
        <f>SUMPRODUCT(('[2]Prog 89'!$C$5:$C$10000=A2310)*'[2]Prog 89'!$G$5:$H$10000)</f>
        <v>0</v>
      </c>
    </row>
    <row r="2311" spans="1:26" ht="12.75" customHeight="1" x14ac:dyDescent="0.25">
      <c r="A2311" s="64">
        <v>21292</v>
      </c>
      <c r="B2311" s="81">
        <f>VLOOKUP(A2311,'[2]Pop commune'!$A$4:$G$3833,7,FALSE)</f>
        <v>1281.3063320022857</v>
      </c>
      <c r="C2311" s="82">
        <f>VLOOKUP(A2311,'[2]Pop commune'!$A$4:$H$3833,5,FALSE)</f>
        <v>823.19125609231673</v>
      </c>
      <c r="D2311" s="83">
        <f t="shared" si="73"/>
        <v>458.11507590996894</v>
      </c>
      <c r="E2311" s="83">
        <f>VLOOKUP(A2311,'[2]Pop commune'!$A$4:$G$3833,6,FALSE)</f>
        <v>458.11507590996894</v>
      </c>
      <c r="F2311" s="83">
        <f t="shared" si="74"/>
        <v>5480.0000000000236</v>
      </c>
      <c r="G2311" s="83">
        <f>VLOOKUP(A2311,'[2]Pop commune'!$A$4:$G$3833,4,FALSE)</f>
        <v>5480.0000000000236</v>
      </c>
      <c r="H2311" s="64">
        <v>21</v>
      </c>
      <c r="I2311" s="122">
        <v>210010823</v>
      </c>
      <c r="J2311" s="65" t="s">
        <v>3142</v>
      </c>
      <c r="K2311" s="121"/>
      <c r="L2311" s="103" t="s">
        <v>3115</v>
      </c>
      <c r="M2311" s="65" t="s">
        <v>3116</v>
      </c>
      <c r="N2311" s="65" t="s">
        <v>662</v>
      </c>
      <c r="O2311" s="64">
        <v>210985735</v>
      </c>
      <c r="P2311" s="94" t="s">
        <v>3097</v>
      </c>
      <c r="Q2311" s="90">
        <v>1</v>
      </c>
      <c r="X2311" s="65" t="s">
        <v>733</v>
      </c>
      <c r="Y2311" s="65">
        <f>SUMPRODUCT(('[2]Prog 89'!$C$5:$C$10000=A2311)*'[2]Prog 89'!$E$5:$F$10000)</f>
        <v>0</v>
      </c>
      <c r="Z2311" s="65">
        <f>SUMPRODUCT(('[2]Prog 89'!$C$5:$C$10000=A2311)*'[2]Prog 89'!$G$5:$H$10000)</f>
        <v>0</v>
      </c>
    </row>
    <row r="2312" spans="1:26" ht="12.75" customHeight="1" x14ac:dyDescent="0.25">
      <c r="A2312" s="64">
        <v>21319</v>
      </c>
      <c r="B2312" s="81">
        <f>VLOOKUP(A2312,'[2]Pop commune'!$A$4:$G$3833,7,FALSE)</f>
        <v>125.01165803108856</v>
      </c>
      <c r="C2312" s="82">
        <f>VLOOKUP(A2312,'[2]Pop commune'!$A$4:$H$3833,5,FALSE)</f>
        <v>91.395077720207595</v>
      </c>
      <c r="D2312" s="83">
        <f t="shared" si="73"/>
        <v>33.616580310880963</v>
      </c>
      <c r="E2312" s="83">
        <f>VLOOKUP(A2312,'[2]Pop commune'!$A$4:$G$3833,6,FALSE)</f>
        <v>33.616580310880963</v>
      </c>
      <c r="F2312" s="83">
        <f t="shared" si="74"/>
        <v>811.00000000000318</v>
      </c>
      <c r="G2312" s="83">
        <f>VLOOKUP(A2312,'[2]Pop commune'!$A$4:$G$3833,4,FALSE)</f>
        <v>811.00000000000318</v>
      </c>
      <c r="H2312" s="64">
        <v>21</v>
      </c>
      <c r="I2312" s="122">
        <v>210010823</v>
      </c>
      <c r="J2312" s="65" t="s">
        <v>3143</v>
      </c>
      <c r="K2312" s="121"/>
      <c r="L2312" s="103" t="s">
        <v>3115</v>
      </c>
      <c r="M2312" s="65" t="s">
        <v>3116</v>
      </c>
      <c r="N2312" s="65" t="s">
        <v>662</v>
      </c>
      <c r="O2312" s="64">
        <v>210985735</v>
      </c>
      <c r="P2312" s="94" t="s">
        <v>3097</v>
      </c>
      <c r="Q2312" s="90">
        <v>1</v>
      </c>
      <c r="X2312" s="65" t="s">
        <v>733</v>
      </c>
      <c r="Y2312" s="65">
        <f>SUMPRODUCT(('[2]Prog 89'!$C$5:$C$10000=A2312)*'[2]Prog 89'!$E$5:$F$10000)</f>
        <v>0</v>
      </c>
      <c r="Z2312" s="65">
        <f>SUMPRODUCT(('[2]Prog 89'!$C$5:$C$10000=A2312)*'[2]Prog 89'!$G$5:$H$10000)</f>
        <v>0</v>
      </c>
    </row>
    <row r="2313" spans="1:26" ht="12.75" customHeight="1" x14ac:dyDescent="0.25">
      <c r="A2313" s="64">
        <v>21320</v>
      </c>
      <c r="B2313" s="81">
        <f>VLOOKUP(A2313,'[2]Pop commune'!$A$4:$G$3833,7,FALSE)</f>
        <v>124.93474528054229</v>
      </c>
      <c r="C2313" s="82">
        <f>VLOOKUP(A2313,'[2]Pop commune'!$A$4:$H$3833,5,FALSE)</f>
        <v>101.76136510753848</v>
      </c>
      <c r="D2313" s="83">
        <f t="shared" si="73"/>
        <v>23.17338017300381</v>
      </c>
      <c r="E2313" s="83">
        <f>VLOOKUP(A2313,'[2]Pop commune'!$A$4:$G$3833,6,FALSE)</f>
        <v>23.17338017300381</v>
      </c>
      <c r="F2313" s="83">
        <f t="shared" si="74"/>
        <v>805.99999999999602</v>
      </c>
      <c r="G2313" s="83">
        <f>VLOOKUP(A2313,'[2]Pop commune'!$A$4:$G$3833,4,FALSE)</f>
        <v>805.99999999999602</v>
      </c>
      <c r="H2313" s="64">
        <v>21</v>
      </c>
      <c r="I2313" s="122">
        <v>210010823</v>
      </c>
      <c r="J2313" s="65" t="s">
        <v>3144</v>
      </c>
      <c r="K2313" s="121"/>
      <c r="L2313" s="103" t="s">
        <v>3115</v>
      </c>
      <c r="M2313" s="65" t="s">
        <v>3116</v>
      </c>
      <c r="N2313" s="65" t="s">
        <v>662</v>
      </c>
      <c r="O2313" s="64">
        <v>210985735</v>
      </c>
      <c r="P2313" s="94" t="s">
        <v>3097</v>
      </c>
      <c r="Q2313" s="90">
        <v>1</v>
      </c>
      <c r="X2313" s="65" t="s">
        <v>733</v>
      </c>
      <c r="Y2313" s="65">
        <f>SUMPRODUCT(('[2]Prog 89'!$C$5:$C$10000=A2313)*'[2]Prog 89'!$E$5:$F$10000)</f>
        <v>0</v>
      </c>
      <c r="Z2313" s="65">
        <f>SUMPRODUCT(('[2]Prog 89'!$C$5:$C$10000=A2313)*'[2]Prog 89'!$G$5:$H$10000)</f>
        <v>0</v>
      </c>
    </row>
    <row r="2314" spans="1:26" ht="12.75" customHeight="1" x14ac:dyDescent="0.25">
      <c r="A2314" s="64">
        <v>21330</v>
      </c>
      <c r="B2314" s="81">
        <f>VLOOKUP(A2314,'[2]Pop commune'!$A$4:$G$3833,7,FALSE)</f>
        <v>141.0714285714279</v>
      </c>
      <c r="C2314" s="82">
        <f>VLOOKUP(A2314,'[2]Pop commune'!$A$4:$H$3833,5,FALSE)</f>
        <v>106.58730158730108</v>
      </c>
      <c r="D2314" s="83">
        <f t="shared" si="73"/>
        <v>34.484126984126824</v>
      </c>
      <c r="E2314" s="83">
        <f>VLOOKUP(A2314,'[2]Pop commune'!$A$4:$G$3833,6,FALSE)</f>
        <v>34.484126984126824</v>
      </c>
      <c r="F2314" s="83">
        <f t="shared" si="74"/>
        <v>394.99999999999812</v>
      </c>
      <c r="G2314" s="83">
        <f>VLOOKUP(A2314,'[2]Pop commune'!$A$4:$G$3833,4,FALSE)</f>
        <v>394.99999999999812</v>
      </c>
      <c r="H2314" s="64">
        <v>21</v>
      </c>
      <c r="I2314" s="122">
        <v>210010823</v>
      </c>
      <c r="J2314" s="65" t="s">
        <v>3145</v>
      </c>
      <c r="K2314" s="121"/>
      <c r="L2314" s="103" t="s">
        <v>3115</v>
      </c>
      <c r="M2314" s="65" t="s">
        <v>3116</v>
      </c>
      <c r="N2314" s="65" t="s">
        <v>662</v>
      </c>
      <c r="O2314" s="64">
        <v>210985735</v>
      </c>
      <c r="P2314" s="94" t="s">
        <v>3097</v>
      </c>
      <c r="Q2314" s="90">
        <v>1</v>
      </c>
      <c r="S2314" s="99"/>
      <c r="T2314" s="99"/>
      <c r="U2314" s="99"/>
      <c r="X2314" s="65" t="s">
        <v>733</v>
      </c>
      <c r="Y2314" s="65">
        <f>SUMPRODUCT(('[2]Prog 89'!$C$5:$C$10000=A2314)*'[2]Prog 89'!$E$5:$F$10000)</f>
        <v>0</v>
      </c>
      <c r="Z2314" s="65">
        <f>SUMPRODUCT(('[2]Prog 89'!$C$5:$C$10000=A2314)*'[2]Prog 89'!$G$5:$H$10000)</f>
        <v>0</v>
      </c>
    </row>
    <row r="2315" spans="1:26" ht="12.75" customHeight="1" x14ac:dyDescent="0.25">
      <c r="A2315" s="64">
        <v>21351</v>
      </c>
      <c r="B2315" s="81">
        <f>VLOOKUP(A2315,'[2]Pop commune'!$A$4:$G$3833,7,FALSE)</f>
        <v>225.48677107797448</v>
      </c>
      <c r="C2315" s="82">
        <f>VLOOKUP(A2315,'[2]Pop commune'!$A$4:$H$3833,5,FALSE)</f>
        <v>148.6503977100765</v>
      </c>
      <c r="D2315" s="83">
        <f t="shared" si="73"/>
        <v>76.836373367897991</v>
      </c>
      <c r="E2315" s="83">
        <f>VLOOKUP(A2315,'[2]Pop commune'!$A$4:$G$3833,6,FALSE)</f>
        <v>76.836373367897991</v>
      </c>
      <c r="F2315" s="83">
        <f t="shared" si="74"/>
        <v>1181</v>
      </c>
      <c r="G2315" s="83">
        <f>VLOOKUP(A2315,'[2]Pop commune'!$A$4:$G$3833,4,FALSE)</f>
        <v>1181</v>
      </c>
      <c r="H2315" s="64">
        <v>21</v>
      </c>
      <c r="I2315" s="122">
        <v>210010823</v>
      </c>
      <c r="J2315" s="65" t="s">
        <v>3146</v>
      </c>
      <c r="K2315" s="121"/>
      <c r="L2315" s="73" t="s">
        <v>3115</v>
      </c>
      <c r="M2315" s="65" t="s">
        <v>3116</v>
      </c>
      <c r="N2315" s="65" t="s">
        <v>662</v>
      </c>
      <c r="O2315" s="64">
        <v>210985735</v>
      </c>
      <c r="P2315" s="94" t="s">
        <v>3097</v>
      </c>
      <c r="Q2315" s="90">
        <v>1</v>
      </c>
      <c r="X2315" s="65" t="s">
        <v>733</v>
      </c>
      <c r="Y2315" s="65">
        <f>SUMPRODUCT(('[2]Prog 89'!$C$5:$C$10000=A2315)*'[2]Prog 89'!$E$5:$F$10000)</f>
        <v>0</v>
      </c>
      <c r="Z2315" s="65">
        <f>SUMPRODUCT(('[2]Prog 89'!$C$5:$C$10000=A2315)*'[2]Prog 89'!$G$5:$H$10000)</f>
        <v>0</v>
      </c>
    </row>
    <row r="2316" spans="1:26" ht="12.75" customHeight="1" x14ac:dyDescent="0.25">
      <c r="A2316" s="64">
        <v>21352</v>
      </c>
      <c r="B2316" s="81">
        <f>VLOOKUP(A2316,'[2]Pop commune'!$A$4:$G$3833,7,FALSE)</f>
        <v>153</v>
      </c>
      <c r="C2316" s="82">
        <f>VLOOKUP(A2316,'[2]Pop commune'!$A$4:$H$3833,5,FALSE)</f>
        <v>120</v>
      </c>
      <c r="D2316" s="83">
        <f t="shared" si="73"/>
        <v>33</v>
      </c>
      <c r="E2316" s="83">
        <f>VLOOKUP(A2316,'[2]Pop commune'!$A$4:$G$3833,6,FALSE)</f>
        <v>33</v>
      </c>
      <c r="F2316" s="83">
        <f t="shared" si="74"/>
        <v>574</v>
      </c>
      <c r="G2316" s="83">
        <f>VLOOKUP(A2316,'[2]Pop commune'!$A$4:$G$3833,4,FALSE)</f>
        <v>574</v>
      </c>
      <c r="H2316" s="64">
        <v>21</v>
      </c>
      <c r="I2316" s="122">
        <v>210010823</v>
      </c>
      <c r="J2316" s="65" t="s">
        <v>3147</v>
      </c>
      <c r="K2316" s="121"/>
      <c r="L2316" s="73" t="s">
        <v>3115</v>
      </c>
      <c r="M2316" s="65" t="s">
        <v>3116</v>
      </c>
      <c r="N2316" s="65" t="s">
        <v>662</v>
      </c>
      <c r="O2316" s="64">
        <v>210985735</v>
      </c>
      <c r="P2316" s="94" t="s">
        <v>3097</v>
      </c>
      <c r="Q2316" s="90">
        <v>1</v>
      </c>
      <c r="X2316" s="65" t="s">
        <v>733</v>
      </c>
      <c r="Y2316" s="65">
        <f>SUMPRODUCT(('[2]Prog 89'!$C$5:$C$10000=A2316)*'[2]Prog 89'!$E$5:$F$10000)</f>
        <v>0</v>
      </c>
      <c r="Z2316" s="65">
        <f>SUMPRODUCT(('[2]Prog 89'!$C$5:$C$10000=A2316)*'[2]Prog 89'!$G$5:$H$10000)</f>
        <v>0</v>
      </c>
    </row>
    <row r="2317" spans="1:26" ht="12.75" customHeight="1" x14ac:dyDescent="0.25">
      <c r="A2317" s="64">
        <v>21353</v>
      </c>
      <c r="B2317" s="81">
        <f>VLOOKUP(A2317,'[2]Pop commune'!$A$4:$G$3833,7,FALSE)</f>
        <v>205.41714285714289</v>
      </c>
      <c r="C2317" s="82">
        <f>VLOOKUP(A2317,'[2]Pop commune'!$A$4:$H$3833,5,FALSE)</f>
        <v>141.53142857142859</v>
      </c>
      <c r="D2317" s="83">
        <f t="shared" si="73"/>
        <v>63.885714285714293</v>
      </c>
      <c r="E2317" s="83">
        <f>VLOOKUP(A2317,'[2]Pop commune'!$A$4:$G$3833,6,FALSE)</f>
        <v>63.885714285714293</v>
      </c>
      <c r="F2317" s="83">
        <f t="shared" si="74"/>
        <v>1204</v>
      </c>
      <c r="G2317" s="83">
        <f>VLOOKUP(A2317,'[2]Pop commune'!$A$4:$G$3833,4,FALSE)</f>
        <v>1204</v>
      </c>
      <c r="H2317" s="64">
        <v>21</v>
      </c>
      <c r="I2317" s="122">
        <v>210010823</v>
      </c>
      <c r="J2317" s="65" t="s">
        <v>3148</v>
      </c>
      <c r="K2317" s="121"/>
      <c r="L2317" s="73" t="s">
        <v>3115</v>
      </c>
      <c r="M2317" s="65" t="s">
        <v>3116</v>
      </c>
      <c r="N2317" s="65" t="s">
        <v>662</v>
      </c>
      <c r="O2317" s="64">
        <v>210985735</v>
      </c>
      <c r="P2317" s="94" t="s">
        <v>3097</v>
      </c>
      <c r="Q2317" s="90">
        <v>1</v>
      </c>
      <c r="X2317" s="65" t="s">
        <v>733</v>
      </c>
      <c r="Y2317" s="65">
        <f>SUMPRODUCT(('[2]Prog 89'!$C$5:$C$10000=A2317)*'[2]Prog 89'!$E$5:$F$10000)</f>
        <v>0</v>
      </c>
      <c r="Z2317" s="65">
        <f>SUMPRODUCT(('[2]Prog 89'!$C$5:$C$10000=A2317)*'[2]Prog 89'!$G$5:$H$10000)</f>
        <v>0</v>
      </c>
    </row>
    <row r="2318" spans="1:26" ht="12.75" customHeight="1" x14ac:dyDescent="0.25">
      <c r="A2318" s="64">
        <v>21370</v>
      </c>
      <c r="B2318" s="81">
        <f>VLOOKUP(A2318,'[2]Pop commune'!$A$4:$G$3833,7,FALSE)</f>
        <v>129.61486559611066</v>
      </c>
      <c r="C2318" s="82">
        <f>VLOOKUP(A2318,'[2]Pop commune'!$A$4:$H$3833,5,FALSE)</f>
        <v>95.452807997135764</v>
      </c>
      <c r="D2318" s="83">
        <f t="shared" si="73"/>
        <v>34.162057598974904</v>
      </c>
      <c r="E2318" s="83">
        <f>VLOOKUP(A2318,'[2]Pop commune'!$A$4:$G$3833,6,FALSE)</f>
        <v>34.162057598974904</v>
      </c>
      <c r="F2318" s="83">
        <f t="shared" si="74"/>
        <v>847.0000000000025</v>
      </c>
      <c r="G2318" s="83">
        <f>VLOOKUP(A2318,'[2]Pop commune'!$A$4:$G$3833,4,FALSE)</f>
        <v>847.0000000000025</v>
      </c>
      <c r="H2318" s="64">
        <v>21</v>
      </c>
      <c r="I2318" s="122">
        <v>210010823</v>
      </c>
      <c r="J2318" s="65" t="s">
        <v>3149</v>
      </c>
      <c r="K2318" s="121"/>
      <c r="L2318" s="103" t="s">
        <v>3115</v>
      </c>
      <c r="M2318" s="65" t="s">
        <v>3116</v>
      </c>
      <c r="N2318" s="65" t="s">
        <v>662</v>
      </c>
      <c r="O2318" s="64">
        <v>210985735</v>
      </c>
      <c r="P2318" s="94" t="s">
        <v>3097</v>
      </c>
      <c r="Q2318" s="90">
        <v>1</v>
      </c>
      <c r="X2318" s="65" t="s">
        <v>733</v>
      </c>
      <c r="Y2318" s="65">
        <f>SUMPRODUCT(('[2]Prog 89'!$C$5:$C$10000=A2318)*'[2]Prog 89'!$E$5:$F$10000)</f>
        <v>0</v>
      </c>
      <c r="Z2318" s="65">
        <f>SUMPRODUCT(('[2]Prog 89'!$C$5:$C$10000=A2318)*'[2]Prog 89'!$G$5:$H$10000)</f>
        <v>0</v>
      </c>
    </row>
    <row r="2319" spans="1:26" ht="12.75" customHeight="1" x14ac:dyDescent="0.25">
      <c r="A2319" s="64">
        <v>21388</v>
      </c>
      <c r="B2319" s="81">
        <f>VLOOKUP(A2319,'[2]Pop commune'!$A$4:$G$3833,7,FALSE)</f>
        <v>67.762237762237788</v>
      </c>
      <c r="C2319" s="82">
        <f>VLOOKUP(A2319,'[2]Pop commune'!$A$4:$H$3833,5,FALSE)</f>
        <v>56.171328671328695</v>
      </c>
      <c r="D2319" s="83">
        <f t="shared" si="73"/>
        <v>11.590909090909095</v>
      </c>
      <c r="E2319" s="83">
        <f>VLOOKUP(A2319,'[2]Pop commune'!$A$4:$G$3833,6,FALSE)</f>
        <v>11.590909090909095</v>
      </c>
      <c r="F2319" s="83">
        <f t="shared" si="74"/>
        <v>510</v>
      </c>
      <c r="G2319" s="83">
        <f>VLOOKUP(A2319,'[2]Pop commune'!$A$4:$G$3833,4,FALSE)</f>
        <v>510</v>
      </c>
      <c r="H2319" s="64">
        <v>21</v>
      </c>
      <c r="I2319" s="122">
        <v>210010823</v>
      </c>
      <c r="J2319" s="65" t="s">
        <v>3150</v>
      </c>
      <c r="K2319" s="121"/>
      <c r="L2319" s="103" t="s">
        <v>3115</v>
      </c>
      <c r="M2319" s="65" t="s">
        <v>3116</v>
      </c>
      <c r="N2319" s="65" t="s">
        <v>662</v>
      </c>
      <c r="O2319" s="64">
        <v>210985735</v>
      </c>
      <c r="P2319" s="94" t="s">
        <v>3097</v>
      </c>
      <c r="Q2319" s="90">
        <v>1</v>
      </c>
      <c r="X2319" s="65" t="s">
        <v>733</v>
      </c>
      <c r="Y2319" s="65">
        <f>SUMPRODUCT(('[2]Prog 89'!$C$5:$C$10000=A2319)*'[2]Prog 89'!$E$5:$F$10000)</f>
        <v>0</v>
      </c>
      <c r="Z2319" s="65">
        <f>SUMPRODUCT(('[2]Prog 89'!$C$5:$C$10000=A2319)*'[2]Prog 89'!$G$5:$H$10000)</f>
        <v>0</v>
      </c>
    </row>
    <row r="2320" spans="1:26" ht="12.75" customHeight="1" x14ac:dyDescent="0.25">
      <c r="A2320" s="64">
        <v>21486</v>
      </c>
      <c r="B2320" s="81">
        <f>VLOOKUP(A2320,'[2]Pop commune'!$A$4:$G$3833,7,FALSE)</f>
        <v>119</v>
      </c>
      <c r="C2320" s="82">
        <f>VLOOKUP(A2320,'[2]Pop commune'!$A$4:$H$3833,5,FALSE)</f>
        <v>94</v>
      </c>
      <c r="D2320" s="83">
        <f t="shared" si="73"/>
        <v>25</v>
      </c>
      <c r="E2320" s="83">
        <f>VLOOKUP(A2320,'[2]Pop commune'!$A$4:$G$3833,6,FALSE)</f>
        <v>25</v>
      </c>
      <c r="F2320" s="83">
        <f t="shared" si="74"/>
        <v>545</v>
      </c>
      <c r="G2320" s="83">
        <f>VLOOKUP(A2320,'[2]Pop commune'!$A$4:$G$3833,4,FALSE)</f>
        <v>545</v>
      </c>
      <c r="H2320" s="64">
        <v>21</v>
      </c>
      <c r="I2320" s="122">
        <v>210010823</v>
      </c>
      <c r="J2320" s="65" t="s">
        <v>3151</v>
      </c>
      <c r="K2320" s="121"/>
      <c r="L2320" s="103" t="s">
        <v>3115</v>
      </c>
      <c r="M2320" s="65" t="s">
        <v>3116</v>
      </c>
      <c r="N2320" s="65" t="s">
        <v>662</v>
      </c>
      <c r="O2320" s="64">
        <v>210985735</v>
      </c>
      <c r="P2320" s="94" t="s">
        <v>3097</v>
      </c>
      <c r="Q2320" s="90">
        <v>1</v>
      </c>
      <c r="X2320" s="65" t="s">
        <v>733</v>
      </c>
      <c r="Y2320" s="65">
        <f>SUMPRODUCT(('[2]Prog 89'!$C$5:$C$10000=A2320)*'[2]Prog 89'!$E$5:$F$10000)</f>
        <v>0</v>
      </c>
      <c r="Z2320" s="65">
        <f>SUMPRODUCT(('[2]Prog 89'!$C$5:$C$10000=A2320)*'[2]Prog 89'!$G$5:$H$10000)</f>
        <v>0</v>
      </c>
    </row>
    <row r="2321" spans="1:26" ht="12.75" customHeight="1" x14ac:dyDescent="0.25">
      <c r="A2321" s="64">
        <v>21487</v>
      </c>
      <c r="B2321" s="81">
        <f>VLOOKUP(A2321,'[2]Pop commune'!$A$4:$G$3833,7,FALSE)</f>
        <v>74.202352941176642</v>
      </c>
      <c r="C2321" s="82">
        <f>VLOOKUP(A2321,'[2]Pop commune'!$A$4:$H$3833,5,FALSE)</f>
        <v>45.345882352941281</v>
      </c>
      <c r="D2321" s="83">
        <f t="shared" si="73"/>
        <v>28.856470588235361</v>
      </c>
      <c r="E2321" s="83">
        <f>VLOOKUP(A2321,'[2]Pop commune'!$A$4:$G$3833,6,FALSE)</f>
        <v>28.856470588235361</v>
      </c>
      <c r="F2321" s="83">
        <f t="shared" si="74"/>
        <v>438.00000000000102</v>
      </c>
      <c r="G2321" s="83">
        <f>VLOOKUP(A2321,'[2]Pop commune'!$A$4:$G$3833,4,FALSE)</f>
        <v>438.00000000000102</v>
      </c>
      <c r="H2321" s="64">
        <v>21</v>
      </c>
      <c r="I2321" s="122">
        <v>210010823</v>
      </c>
      <c r="J2321" s="65" t="s">
        <v>3152</v>
      </c>
      <c r="K2321" s="121"/>
      <c r="L2321" s="103" t="s">
        <v>3115</v>
      </c>
      <c r="M2321" s="65" t="s">
        <v>3116</v>
      </c>
      <c r="N2321" s="65" t="s">
        <v>662</v>
      </c>
      <c r="O2321" s="64">
        <v>210985735</v>
      </c>
      <c r="P2321" s="94" t="s">
        <v>3097</v>
      </c>
      <c r="Q2321" s="90">
        <v>1</v>
      </c>
      <c r="X2321" s="65" t="s">
        <v>733</v>
      </c>
      <c r="Y2321" s="65">
        <f>SUMPRODUCT(('[2]Prog 89'!$C$5:$C$10000=A2321)*'[2]Prog 89'!$E$5:$F$10000)</f>
        <v>0</v>
      </c>
      <c r="Z2321" s="65">
        <f>SUMPRODUCT(('[2]Prog 89'!$C$5:$C$10000=A2321)*'[2]Prog 89'!$G$5:$H$10000)</f>
        <v>0</v>
      </c>
    </row>
    <row r="2322" spans="1:26" ht="12.75" customHeight="1" x14ac:dyDescent="0.25">
      <c r="A2322" s="64">
        <v>21507</v>
      </c>
      <c r="B2322" s="81">
        <f>VLOOKUP(A2322,'[2]Pop commune'!$A$4:$G$3833,7,FALSE)</f>
        <v>23.511450381679481</v>
      </c>
      <c r="C2322" s="82">
        <f>VLOOKUP(A2322,'[2]Pop commune'!$A$4:$H$3833,5,FALSE)</f>
        <v>14.96183206106876</v>
      </c>
      <c r="D2322" s="83">
        <f t="shared" si="73"/>
        <v>8.5496183206107208</v>
      </c>
      <c r="E2322" s="83">
        <f>VLOOKUP(A2322,'[2]Pop commune'!$A$4:$G$3833,6,FALSE)</f>
        <v>8.5496183206107208</v>
      </c>
      <c r="F2322" s="83">
        <f t="shared" si="74"/>
        <v>140.00000000000054</v>
      </c>
      <c r="G2322" s="83">
        <f>VLOOKUP(A2322,'[2]Pop commune'!$A$4:$G$3833,4,FALSE)</f>
        <v>140.00000000000054</v>
      </c>
      <c r="H2322" s="64">
        <v>21</v>
      </c>
      <c r="I2322" s="122">
        <v>210010823</v>
      </c>
      <c r="J2322" s="65" t="s">
        <v>3153</v>
      </c>
      <c r="K2322" s="121"/>
      <c r="L2322" s="103" t="s">
        <v>3115</v>
      </c>
      <c r="M2322" s="65" t="s">
        <v>3116</v>
      </c>
      <c r="N2322" s="65" t="s">
        <v>662</v>
      </c>
      <c r="O2322" s="64">
        <v>210985735</v>
      </c>
      <c r="P2322" s="94" t="s">
        <v>3097</v>
      </c>
      <c r="Q2322" s="90">
        <v>1</v>
      </c>
      <c r="X2322" s="65" t="s">
        <v>733</v>
      </c>
      <c r="Y2322" s="65">
        <f>SUMPRODUCT(('[2]Prog 89'!$C$5:$C$10000=A2322)*'[2]Prog 89'!$E$5:$F$10000)</f>
        <v>0</v>
      </c>
      <c r="Z2322" s="65">
        <f>SUMPRODUCT(('[2]Prog 89'!$C$5:$C$10000=A2322)*'[2]Prog 89'!$G$5:$H$10000)</f>
        <v>0</v>
      </c>
    </row>
    <row r="2323" spans="1:26" ht="12.75" customHeight="1" x14ac:dyDescent="0.25">
      <c r="A2323" s="64">
        <v>21532</v>
      </c>
      <c r="B2323" s="81">
        <f>VLOOKUP(A2323,'[2]Pop commune'!$A$4:$G$3833,7,FALSE)</f>
        <v>214.06413994169151</v>
      </c>
      <c r="C2323" s="82">
        <f>VLOOKUP(A2323,'[2]Pop commune'!$A$4:$H$3833,5,FALSE)</f>
        <v>162.60641399416951</v>
      </c>
      <c r="D2323" s="83">
        <f t="shared" si="73"/>
        <v>51.457725947522</v>
      </c>
      <c r="E2323" s="83">
        <f>VLOOKUP(A2323,'[2]Pop commune'!$A$4:$G$3833,6,FALSE)</f>
        <v>51.457725947522</v>
      </c>
      <c r="F2323" s="83">
        <f t="shared" si="74"/>
        <v>1059</v>
      </c>
      <c r="G2323" s="83">
        <f>VLOOKUP(A2323,'[2]Pop commune'!$A$4:$G$3833,4,FALSE)</f>
        <v>1059</v>
      </c>
      <c r="H2323" s="64">
        <v>21</v>
      </c>
      <c r="I2323" s="122">
        <v>210010823</v>
      </c>
      <c r="J2323" s="65" t="s">
        <v>3154</v>
      </c>
      <c r="K2323" s="121"/>
      <c r="L2323" s="103" t="s">
        <v>3115</v>
      </c>
      <c r="M2323" s="65" t="s">
        <v>3116</v>
      </c>
      <c r="N2323" s="65" t="s">
        <v>662</v>
      </c>
      <c r="O2323" s="64">
        <v>210985735</v>
      </c>
      <c r="P2323" s="94" t="s">
        <v>3097</v>
      </c>
      <c r="Q2323" s="90">
        <v>1</v>
      </c>
      <c r="X2323" s="65" t="s">
        <v>733</v>
      </c>
      <c r="Y2323" s="65">
        <f>SUMPRODUCT(('[2]Prog 89'!$C$5:$C$10000=A2323)*'[2]Prog 89'!$E$5:$F$10000)</f>
        <v>0</v>
      </c>
      <c r="Z2323" s="65">
        <f>SUMPRODUCT(('[2]Prog 89'!$C$5:$C$10000=A2323)*'[2]Prog 89'!$G$5:$H$10000)</f>
        <v>0</v>
      </c>
    </row>
    <row r="2324" spans="1:26" ht="12.75" customHeight="1" x14ac:dyDescent="0.25">
      <c r="A2324" s="64">
        <v>21621</v>
      </c>
      <c r="B2324" s="81">
        <f>VLOOKUP(A2324,'[2]Pop commune'!$A$4:$G$3833,7,FALSE)</f>
        <v>50.40000000000007</v>
      </c>
      <c r="C2324" s="82">
        <f>VLOOKUP(A2324,'[2]Pop commune'!$A$4:$H$3833,5,FALSE)</f>
        <v>32.914285714285761</v>
      </c>
      <c r="D2324" s="83">
        <f t="shared" si="73"/>
        <v>17.485714285714309</v>
      </c>
      <c r="E2324" s="83">
        <f>VLOOKUP(A2324,'[2]Pop commune'!$A$4:$G$3833,6,FALSE)</f>
        <v>17.485714285714309</v>
      </c>
      <c r="F2324" s="83">
        <f t="shared" si="74"/>
        <v>216</v>
      </c>
      <c r="G2324" s="83">
        <f>VLOOKUP(A2324,'[2]Pop commune'!$A$4:$G$3833,4,FALSE)</f>
        <v>216</v>
      </c>
      <c r="H2324" s="64">
        <v>21</v>
      </c>
      <c r="I2324" s="122">
        <v>210010823</v>
      </c>
      <c r="J2324" s="65" t="s">
        <v>3155</v>
      </c>
      <c r="K2324" s="121"/>
      <c r="L2324" s="73" t="s">
        <v>3115</v>
      </c>
      <c r="M2324" s="65" t="s">
        <v>3116</v>
      </c>
      <c r="N2324" s="65" t="s">
        <v>662</v>
      </c>
      <c r="O2324" s="64">
        <v>210985735</v>
      </c>
      <c r="P2324" s="94" t="s">
        <v>3097</v>
      </c>
      <c r="Q2324" s="90">
        <v>1</v>
      </c>
      <c r="X2324" s="65" t="s">
        <v>733</v>
      </c>
      <c r="Y2324" s="65">
        <f>SUMPRODUCT(('[2]Prog 89'!$C$5:$C$10000=A2324)*'[2]Prog 89'!$E$5:$F$10000)</f>
        <v>0</v>
      </c>
      <c r="Z2324" s="65">
        <f>SUMPRODUCT(('[2]Prog 89'!$C$5:$C$10000=A2324)*'[2]Prog 89'!$G$5:$H$10000)</f>
        <v>0</v>
      </c>
    </row>
    <row r="2325" spans="1:26" ht="12.75" customHeight="1" x14ac:dyDescent="0.25">
      <c r="A2325" s="64">
        <v>21622</v>
      </c>
      <c r="B2325" s="81">
        <f>VLOOKUP(A2325,'[2]Pop commune'!$A$4:$G$3833,7,FALSE)</f>
        <v>46.788288288288264</v>
      </c>
      <c r="C2325" s="82">
        <f>VLOOKUP(A2325,'[2]Pop commune'!$A$4:$H$3833,5,FALSE)</f>
        <v>28.869369369369355</v>
      </c>
      <c r="D2325" s="83">
        <f t="shared" si="73"/>
        <v>17.918918918918909</v>
      </c>
      <c r="E2325" s="83">
        <f>VLOOKUP(A2325,'[2]Pop commune'!$A$4:$G$3833,6,FALSE)</f>
        <v>17.918918918918909</v>
      </c>
      <c r="F2325" s="83">
        <f t="shared" si="74"/>
        <v>221</v>
      </c>
      <c r="G2325" s="83">
        <f>VLOOKUP(A2325,'[2]Pop commune'!$A$4:$G$3833,4,FALSE)</f>
        <v>221</v>
      </c>
      <c r="H2325" s="64">
        <v>21</v>
      </c>
      <c r="I2325" s="122">
        <v>210010823</v>
      </c>
      <c r="J2325" s="65" t="s">
        <v>3156</v>
      </c>
      <c r="K2325" s="121"/>
      <c r="L2325" s="73" t="s">
        <v>3115</v>
      </c>
      <c r="M2325" s="65" t="s">
        <v>3116</v>
      </c>
      <c r="N2325" s="65" t="s">
        <v>662</v>
      </c>
      <c r="O2325" s="64">
        <v>210985735</v>
      </c>
      <c r="P2325" s="94" t="s">
        <v>3097</v>
      </c>
      <c r="Q2325" s="90">
        <v>1</v>
      </c>
      <c r="X2325" s="65" t="s">
        <v>733</v>
      </c>
      <c r="Y2325" s="65">
        <f>SUMPRODUCT(('[2]Prog 89'!$C$5:$C$10000=A2325)*'[2]Prog 89'!$E$5:$F$10000)</f>
        <v>0</v>
      </c>
      <c r="Z2325" s="65">
        <f>SUMPRODUCT(('[2]Prog 89'!$C$5:$C$10000=A2325)*'[2]Prog 89'!$G$5:$H$10000)</f>
        <v>0</v>
      </c>
    </row>
    <row r="2326" spans="1:26" ht="12.75" customHeight="1" x14ac:dyDescent="0.25">
      <c r="A2326" s="64">
        <v>21623</v>
      </c>
      <c r="B2326" s="81">
        <f>VLOOKUP(A2326,'[2]Pop commune'!$A$4:$G$3833,7,FALSE)</f>
        <v>121.8300653594772</v>
      </c>
      <c r="C2326" s="82">
        <f>VLOOKUP(A2326,'[2]Pop commune'!$A$4:$H$3833,5,FALSE)</f>
        <v>89.342047930283286</v>
      </c>
      <c r="D2326" s="83">
        <f t="shared" si="73"/>
        <v>32.488017429193917</v>
      </c>
      <c r="E2326" s="83">
        <f>VLOOKUP(A2326,'[2]Pop commune'!$A$4:$G$3833,6,FALSE)</f>
        <v>32.488017429193917</v>
      </c>
      <c r="F2326" s="83">
        <f t="shared" si="74"/>
        <v>1398</v>
      </c>
      <c r="G2326" s="83">
        <f>VLOOKUP(A2326,'[2]Pop commune'!$A$4:$G$3833,4,FALSE)</f>
        <v>1398</v>
      </c>
      <c r="H2326" s="64">
        <v>21</v>
      </c>
      <c r="I2326" s="122">
        <v>210010823</v>
      </c>
      <c r="J2326" s="65" t="s">
        <v>3157</v>
      </c>
      <c r="K2326" s="121"/>
      <c r="L2326" s="73" t="s">
        <v>3115</v>
      </c>
      <c r="M2326" s="65" t="s">
        <v>3116</v>
      </c>
      <c r="N2326" s="65" t="s">
        <v>662</v>
      </c>
      <c r="O2326" s="64">
        <v>210985735</v>
      </c>
      <c r="P2326" s="94" t="s">
        <v>3097</v>
      </c>
      <c r="Q2326" s="90">
        <v>1</v>
      </c>
      <c r="X2326" s="65" t="s">
        <v>733</v>
      </c>
      <c r="Y2326" s="65">
        <f>SUMPRODUCT(('[2]Prog 89'!$C$5:$C$10000=A2326)*'[2]Prog 89'!$E$5:$F$10000)</f>
        <v>0</v>
      </c>
      <c r="Z2326" s="65">
        <f>SUMPRODUCT(('[2]Prog 89'!$C$5:$C$10000=A2326)*'[2]Prog 89'!$G$5:$H$10000)</f>
        <v>0</v>
      </c>
    </row>
    <row r="2327" spans="1:26" ht="12.75" customHeight="1" x14ac:dyDescent="0.25">
      <c r="A2327" s="64">
        <v>21632</v>
      </c>
      <c r="B2327" s="81">
        <f>VLOOKUP(A2327,'[2]Pop commune'!$A$4:$G$3833,7,FALSE)</f>
        <v>152.70782280867164</v>
      </c>
      <c r="C2327" s="82">
        <f>VLOOKUP(A2327,'[2]Pop commune'!$A$4:$H$3833,5,FALSE)</f>
        <v>118.32327992459987</v>
      </c>
      <c r="D2327" s="83">
        <f t="shared" si="73"/>
        <v>34.384542884071763</v>
      </c>
      <c r="E2327" s="83">
        <f>VLOOKUP(A2327,'[2]Pop commune'!$A$4:$G$3833,6,FALSE)</f>
        <v>34.384542884071763</v>
      </c>
      <c r="F2327" s="83">
        <f t="shared" si="74"/>
        <v>1073</v>
      </c>
      <c r="G2327" s="83">
        <f>VLOOKUP(A2327,'[2]Pop commune'!$A$4:$G$3833,4,FALSE)</f>
        <v>1073</v>
      </c>
      <c r="H2327" s="64">
        <v>21</v>
      </c>
      <c r="I2327" s="122">
        <v>210010823</v>
      </c>
      <c r="J2327" s="65" t="s">
        <v>3158</v>
      </c>
      <c r="K2327" s="121"/>
      <c r="L2327" s="73" t="s">
        <v>3115</v>
      </c>
      <c r="M2327" s="65" t="s">
        <v>3116</v>
      </c>
      <c r="N2327" s="65" t="s">
        <v>662</v>
      </c>
      <c r="O2327" s="64">
        <v>210985735</v>
      </c>
      <c r="P2327" s="94" t="s">
        <v>3097</v>
      </c>
      <c r="Q2327" s="90">
        <v>1</v>
      </c>
      <c r="X2327" s="65" t="s">
        <v>733</v>
      </c>
      <c r="Y2327" s="65">
        <f>SUMPRODUCT(('[2]Prog 89'!$C$5:$C$10000=A2327)*'[2]Prog 89'!$E$5:$F$10000)</f>
        <v>0</v>
      </c>
      <c r="Z2327" s="65">
        <f>SUMPRODUCT(('[2]Prog 89'!$C$5:$C$10000=A2327)*'[2]Prog 89'!$G$5:$H$10000)</f>
        <v>0</v>
      </c>
    </row>
    <row r="2328" spans="1:26" ht="12.75" customHeight="1" x14ac:dyDescent="0.25">
      <c r="A2328" s="64">
        <v>21656</v>
      </c>
      <c r="B2328" s="81">
        <f>VLOOKUP(A2328,'[2]Pop commune'!$A$4:$G$3833,7,FALSE)</f>
        <v>156.28918918918845</v>
      </c>
      <c r="C2328" s="82">
        <f>VLOOKUP(A2328,'[2]Pop commune'!$A$4:$H$3833,5,FALSE)</f>
        <v>113.66486486486431</v>
      </c>
      <c r="D2328" s="83">
        <f t="shared" si="73"/>
        <v>42.624324324324121</v>
      </c>
      <c r="E2328" s="83">
        <f>VLOOKUP(A2328,'[2]Pop commune'!$A$4:$G$3833,6,FALSE)</f>
        <v>42.624324324324121</v>
      </c>
      <c r="F2328" s="83">
        <f t="shared" si="74"/>
        <v>750.99999999999636</v>
      </c>
      <c r="G2328" s="83">
        <f>VLOOKUP(A2328,'[2]Pop commune'!$A$4:$G$3833,4,FALSE)</f>
        <v>750.99999999999636</v>
      </c>
      <c r="H2328" s="64">
        <v>21</v>
      </c>
      <c r="I2328" s="122">
        <v>210010823</v>
      </c>
      <c r="J2328" s="65" t="s">
        <v>3159</v>
      </c>
      <c r="K2328" s="121"/>
      <c r="L2328" s="73" t="s">
        <v>3115</v>
      </c>
      <c r="M2328" s="65" t="s">
        <v>3116</v>
      </c>
      <c r="N2328" s="65" t="s">
        <v>662</v>
      </c>
      <c r="O2328" s="64">
        <v>210985735</v>
      </c>
      <c r="P2328" s="94" t="s">
        <v>3097</v>
      </c>
      <c r="Q2328" s="90">
        <v>1</v>
      </c>
      <c r="X2328" s="65" t="s">
        <v>733</v>
      </c>
      <c r="Y2328" s="65">
        <f>SUMPRODUCT(('[2]Prog 89'!$C$5:$C$10000=A2328)*'[2]Prog 89'!$E$5:$F$10000)</f>
        <v>0</v>
      </c>
      <c r="Z2328" s="65">
        <f>SUMPRODUCT(('[2]Prog 89'!$C$5:$C$10000=A2328)*'[2]Prog 89'!$G$5:$H$10000)</f>
        <v>0</v>
      </c>
    </row>
    <row r="2329" spans="1:26" ht="12.75" customHeight="1" x14ac:dyDescent="0.25">
      <c r="A2329" s="64">
        <v>21047</v>
      </c>
      <c r="B2329" s="81">
        <f>VLOOKUP(A2329,'[2]Pop commune'!$A$4:$G$3833,7,FALSE)</f>
        <v>16.571428571428573</v>
      </c>
      <c r="C2329" s="82">
        <f>VLOOKUP(A2329,'[2]Pop commune'!$A$4:$H$3833,5,FALSE)</f>
        <v>4.9714285714285742</v>
      </c>
      <c r="D2329" s="83">
        <f t="shared" si="73"/>
        <v>11.6</v>
      </c>
      <c r="E2329" s="83">
        <f>VLOOKUP(A2329,'[2]Pop commune'!$A$4:$G$3833,6,FALSE)</f>
        <v>11.6</v>
      </c>
      <c r="F2329" s="83">
        <f t="shared" si="74"/>
        <v>58</v>
      </c>
      <c r="G2329" s="83">
        <f>VLOOKUP(A2329,'[2]Pop commune'!$A$4:$G$3833,4,FALSE)</f>
        <v>58</v>
      </c>
      <c r="H2329" s="64">
        <v>21</v>
      </c>
      <c r="I2329" s="122">
        <v>210001400</v>
      </c>
      <c r="J2329" s="65" t="s">
        <v>3160</v>
      </c>
      <c r="K2329" s="121"/>
      <c r="L2329" s="103" t="s">
        <v>3161</v>
      </c>
      <c r="M2329" s="65" t="s">
        <v>3105</v>
      </c>
      <c r="N2329" s="65" t="s">
        <v>662</v>
      </c>
      <c r="O2329" s="64">
        <v>210985735</v>
      </c>
      <c r="P2329" s="94" t="s">
        <v>3097</v>
      </c>
      <c r="Q2329" s="90">
        <v>1</v>
      </c>
      <c r="X2329" s="65" t="s">
        <v>733</v>
      </c>
      <c r="Y2329" s="65">
        <f>SUMPRODUCT(('[2]Prog 89'!$C$5:$C$10000=A2329)*'[2]Prog 89'!$E$5:$F$10000)</f>
        <v>0</v>
      </c>
      <c r="Z2329" s="65">
        <f>SUMPRODUCT(('[2]Prog 89'!$C$5:$C$10000=A2329)*'[2]Prog 89'!$G$5:$H$10000)</f>
        <v>0</v>
      </c>
    </row>
    <row r="2330" spans="1:26" ht="12.75" customHeight="1" x14ac:dyDescent="0.25">
      <c r="A2330" s="64">
        <v>21198</v>
      </c>
      <c r="B2330" s="81">
        <f>VLOOKUP(A2330,'[2]Pop commune'!$A$4:$G$3833,7,FALSE)</f>
        <v>68.842975206611555</v>
      </c>
      <c r="C2330" s="82">
        <f>VLOOKUP(A2330,'[2]Pop commune'!$A$4:$H$3833,5,FALSE)</f>
        <v>39.338842975206603</v>
      </c>
      <c r="D2330" s="83">
        <f t="shared" si="73"/>
        <v>29.504132231404949</v>
      </c>
      <c r="E2330" s="83">
        <f>VLOOKUP(A2330,'[2]Pop commune'!$A$4:$G$3833,6,FALSE)</f>
        <v>29.504132231404949</v>
      </c>
      <c r="F2330" s="83">
        <f t="shared" si="74"/>
        <v>238</v>
      </c>
      <c r="G2330" s="83">
        <f>VLOOKUP(A2330,'[2]Pop commune'!$A$4:$G$3833,4,FALSE)</f>
        <v>238</v>
      </c>
      <c r="H2330" s="64">
        <v>21</v>
      </c>
      <c r="I2330" s="122">
        <v>210001400</v>
      </c>
      <c r="J2330" s="65" t="s">
        <v>3162</v>
      </c>
      <c r="K2330" s="121"/>
      <c r="L2330" s="103" t="s">
        <v>3161</v>
      </c>
      <c r="M2330" s="65" t="s">
        <v>3105</v>
      </c>
      <c r="N2330" s="65" t="s">
        <v>662</v>
      </c>
      <c r="O2330" s="64">
        <v>210985735</v>
      </c>
      <c r="P2330" s="94" t="s">
        <v>3097</v>
      </c>
      <c r="Q2330" s="90">
        <v>1</v>
      </c>
      <c r="X2330" s="65" t="s">
        <v>733</v>
      </c>
      <c r="Y2330" s="65">
        <f>SUMPRODUCT(('[2]Prog 89'!$C$5:$C$10000=A2330)*'[2]Prog 89'!$E$5:$F$10000)</f>
        <v>0</v>
      </c>
      <c r="Z2330" s="65">
        <f>SUMPRODUCT(('[2]Prog 89'!$C$5:$C$10000=A2330)*'[2]Prog 89'!$G$5:$H$10000)</f>
        <v>0</v>
      </c>
    </row>
    <row r="2331" spans="1:26" ht="12.75" customHeight="1" x14ac:dyDescent="0.25">
      <c r="A2331" s="64">
        <v>21199</v>
      </c>
      <c r="B2331" s="81">
        <f>VLOOKUP(A2331,'[2]Pop commune'!$A$4:$G$3833,7,FALSE)</f>
        <v>41.825503355704718</v>
      </c>
      <c r="C2331" s="82">
        <f>VLOOKUP(A2331,'[2]Pop commune'!$A$4:$H$3833,5,FALSE)</f>
        <v>28.563758389261761</v>
      </c>
      <c r="D2331" s="83">
        <f t="shared" si="73"/>
        <v>13.26174496644296</v>
      </c>
      <c r="E2331" s="83">
        <f>VLOOKUP(A2331,'[2]Pop commune'!$A$4:$G$3833,6,FALSE)</f>
        <v>13.26174496644296</v>
      </c>
      <c r="F2331" s="83">
        <f t="shared" si="74"/>
        <v>152</v>
      </c>
      <c r="G2331" s="83">
        <f>VLOOKUP(A2331,'[2]Pop commune'!$A$4:$G$3833,4,FALSE)</f>
        <v>152</v>
      </c>
      <c r="H2331" s="64">
        <v>21</v>
      </c>
      <c r="I2331" s="122">
        <v>210001400</v>
      </c>
      <c r="J2331" s="65" t="s">
        <v>3163</v>
      </c>
      <c r="K2331" s="121"/>
      <c r="L2331" s="103" t="s">
        <v>3161</v>
      </c>
      <c r="M2331" s="65" t="s">
        <v>3105</v>
      </c>
      <c r="N2331" s="65" t="s">
        <v>662</v>
      </c>
      <c r="O2331" s="64">
        <v>210985735</v>
      </c>
      <c r="P2331" s="94" t="s">
        <v>3097</v>
      </c>
      <c r="Q2331" s="90">
        <v>1</v>
      </c>
      <c r="X2331" s="65" t="s">
        <v>733</v>
      </c>
      <c r="Y2331" s="65">
        <f>SUMPRODUCT(('[2]Prog 89'!$C$5:$C$10000=A2331)*'[2]Prog 89'!$E$5:$F$10000)</f>
        <v>0</v>
      </c>
      <c r="Z2331" s="65">
        <f>SUMPRODUCT(('[2]Prog 89'!$C$5:$C$10000=A2331)*'[2]Prog 89'!$G$5:$H$10000)</f>
        <v>0</v>
      </c>
    </row>
    <row r="2332" spans="1:26" ht="12.75" customHeight="1" x14ac:dyDescent="0.25">
      <c r="A2332" s="64">
        <v>21203</v>
      </c>
      <c r="B2332" s="81">
        <f>VLOOKUP(A2332,'[2]Pop commune'!$A$4:$G$3833,7,FALSE)</f>
        <v>45.343511450381762</v>
      </c>
      <c r="C2332" s="82">
        <f>VLOOKUP(A2332,'[2]Pop commune'!$A$4:$H$3833,5,FALSE)</f>
        <v>32.97709923664128</v>
      </c>
      <c r="D2332" s="83">
        <f t="shared" si="73"/>
        <v>12.36641221374048</v>
      </c>
      <c r="E2332" s="83">
        <f>VLOOKUP(A2332,'[2]Pop commune'!$A$4:$G$3833,6,FALSE)</f>
        <v>12.36641221374048</v>
      </c>
      <c r="F2332" s="83">
        <f t="shared" si="74"/>
        <v>135</v>
      </c>
      <c r="G2332" s="83">
        <f>VLOOKUP(A2332,'[2]Pop commune'!$A$4:$G$3833,4,FALSE)</f>
        <v>135</v>
      </c>
      <c r="H2332" s="64">
        <v>21</v>
      </c>
      <c r="I2332" s="122">
        <v>210001400</v>
      </c>
      <c r="J2332" s="65" t="s">
        <v>3164</v>
      </c>
      <c r="K2332" s="121"/>
      <c r="L2332" s="103" t="s">
        <v>3161</v>
      </c>
      <c r="M2332" s="65" t="s">
        <v>3105</v>
      </c>
      <c r="N2332" s="65" t="s">
        <v>662</v>
      </c>
      <c r="O2332" s="64">
        <v>210985735</v>
      </c>
      <c r="P2332" s="94" t="s">
        <v>3097</v>
      </c>
      <c r="Q2332" s="90">
        <v>1</v>
      </c>
      <c r="X2332" s="65" t="s">
        <v>733</v>
      </c>
      <c r="Y2332" s="65">
        <f>SUMPRODUCT(('[2]Prog 89'!$C$5:$C$10000=A2332)*'[2]Prog 89'!$E$5:$F$10000)</f>
        <v>0</v>
      </c>
      <c r="Z2332" s="65">
        <f>SUMPRODUCT(('[2]Prog 89'!$C$5:$C$10000=A2332)*'[2]Prog 89'!$G$5:$H$10000)</f>
        <v>0</v>
      </c>
    </row>
    <row r="2333" spans="1:26" ht="12.75" customHeight="1" x14ac:dyDescent="0.25">
      <c r="A2333" s="64">
        <v>21247</v>
      </c>
      <c r="B2333" s="81">
        <f>VLOOKUP(A2333,'[2]Pop commune'!$A$4:$G$3833,7,FALSE)</f>
        <v>242.70079879403349</v>
      </c>
      <c r="C2333" s="82">
        <f>VLOOKUP(A2333,'[2]Pop commune'!$A$4:$H$3833,5,FALSE)</f>
        <v>128.83510651354172</v>
      </c>
      <c r="D2333" s="83">
        <f t="shared" si="73"/>
        <v>113.86569228049177</v>
      </c>
      <c r="E2333" s="83">
        <f>VLOOKUP(A2333,'[2]Pop commune'!$A$4:$G$3833,6,FALSE)</f>
        <v>113.86569228049177</v>
      </c>
      <c r="F2333" s="83">
        <f t="shared" si="74"/>
        <v>771</v>
      </c>
      <c r="G2333" s="83">
        <f>VLOOKUP(A2333,'[2]Pop commune'!$A$4:$G$3833,4,FALSE)</f>
        <v>771</v>
      </c>
      <c r="H2333" s="64">
        <v>21</v>
      </c>
      <c r="I2333" s="122">
        <v>210001400</v>
      </c>
      <c r="J2333" s="65" t="s">
        <v>3165</v>
      </c>
      <c r="K2333" s="121"/>
      <c r="L2333" s="73" t="s">
        <v>3161</v>
      </c>
      <c r="M2333" s="65" t="s">
        <v>3105</v>
      </c>
      <c r="N2333" s="65" t="s">
        <v>662</v>
      </c>
      <c r="O2333" s="64">
        <v>210985735</v>
      </c>
      <c r="P2333" s="94" t="s">
        <v>3097</v>
      </c>
      <c r="Q2333" s="90">
        <v>1</v>
      </c>
      <c r="X2333" s="65" t="s">
        <v>733</v>
      </c>
      <c r="Y2333" s="65">
        <f>SUMPRODUCT(('[2]Prog 89'!$C$5:$C$10000=A2333)*'[2]Prog 89'!$E$5:$F$10000)</f>
        <v>0</v>
      </c>
      <c r="Z2333" s="65">
        <f>SUMPRODUCT(('[2]Prog 89'!$C$5:$C$10000=A2333)*'[2]Prog 89'!$G$5:$H$10000)</f>
        <v>0</v>
      </c>
    </row>
    <row r="2334" spans="1:26" ht="12.75" customHeight="1" x14ac:dyDescent="0.25">
      <c r="A2334" s="64">
        <v>21260</v>
      </c>
      <c r="B2334" s="81">
        <f>VLOOKUP(A2334,'[2]Pop commune'!$A$4:$G$3833,7,FALSE)</f>
        <v>43.957038112653763</v>
      </c>
      <c r="C2334" s="82">
        <f>VLOOKUP(A2334,'[2]Pop commune'!$A$4:$H$3833,5,FALSE)</f>
        <v>25.243050801022751</v>
      </c>
      <c r="D2334" s="83">
        <f t="shared" si="73"/>
        <v>18.713987311631008</v>
      </c>
      <c r="E2334" s="83">
        <f>VLOOKUP(A2334,'[2]Pop commune'!$A$4:$G$3833,6,FALSE)</f>
        <v>18.713987311631008</v>
      </c>
      <c r="F2334" s="83">
        <f t="shared" si="74"/>
        <v>155</v>
      </c>
      <c r="G2334" s="83">
        <f>VLOOKUP(A2334,'[2]Pop commune'!$A$4:$G$3833,4,FALSE)</f>
        <v>155</v>
      </c>
      <c r="H2334" s="64">
        <v>21</v>
      </c>
      <c r="I2334" s="122">
        <v>210001400</v>
      </c>
      <c r="J2334" s="65" t="s">
        <v>3166</v>
      </c>
      <c r="K2334" s="121"/>
      <c r="L2334" s="73" t="s">
        <v>3104</v>
      </c>
      <c r="M2334" s="65" t="s">
        <v>3105</v>
      </c>
      <c r="N2334" s="65" t="s">
        <v>662</v>
      </c>
      <c r="O2334" s="64">
        <v>210985735</v>
      </c>
      <c r="P2334" s="94" t="s">
        <v>3097</v>
      </c>
      <c r="Q2334" s="90">
        <v>1</v>
      </c>
      <c r="X2334" s="65" t="s">
        <v>733</v>
      </c>
      <c r="Y2334" s="65">
        <f>SUMPRODUCT(('[2]Prog 89'!$C$5:$C$10000=A2334)*'[2]Prog 89'!$E$5:$F$10000)</f>
        <v>0</v>
      </c>
      <c r="Z2334" s="65">
        <f>SUMPRODUCT(('[2]Prog 89'!$C$5:$C$10000=A2334)*'[2]Prog 89'!$G$5:$H$10000)</f>
        <v>0</v>
      </c>
    </row>
    <row r="2335" spans="1:26" ht="12.75" customHeight="1" x14ac:dyDescent="0.25">
      <c r="A2335" s="64">
        <v>21282</v>
      </c>
      <c r="B2335" s="81">
        <f>VLOOKUP(A2335,'[2]Pop commune'!$A$4:$G$3833,7,FALSE)</f>
        <v>25.480392156862699</v>
      </c>
      <c r="C2335" s="82">
        <f>VLOOKUP(A2335,'[2]Pop commune'!$A$4:$H$3833,5,FALSE)</f>
        <v>18.8333333333333</v>
      </c>
      <c r="D2335" s="83">
        <f t="shared" si="73"/>
        <v>6.6470588235293997</v>
      </c>
      <c r="E2335" s="83">
        <f>VLOOKUP(A2335,'[2]Pop commune'!$A$4:$G$3833,6,FALSE)</f>
        <v>6.6470588235293997</v>
      </c>
      <c r="F2335" s="83">
        <f t="shared" si="74"/>
        <v>113</v>
      </c>
      <c r="G2335" s="83">
        <f>VLOOKUP(A2335,'[2]Pop commune'!$A$4:$G$3833,4,FALSE)</f>
        <v>113</v>
      </c>
      <c r="H2335" s="64">
        <v>21</v>
      </c>
      <c r="I2335" s="122">
        <v>210001400</v>
      </c>
      <c r="J2335" s="65" t="s">
        <v>3167</v>
      </c>
      <c r="K2335" s="121"/>
      <c r="L2335" s="103" t="s">
        <v>3161</v>
      </c>
      <c r="M2335" s="65" t="s">
        <v>3105</v>
      </c>
      <c r="N2335" s="65" t="s">
        <v>662</v>
      </c>
      <c r="O2335" s="64">
        <v>210985735</v>
      </c>
      <c r="P2335" s="94" t="s">
        <v>3097</v>
      </c>
      <c r="Q2335" s="90">
        <v>1</v>
      </c>
      <c r="X2335" s="65" t="s">
        <v>733</v>
      </c>
      <c r="Y2335" s="65">
        <f>SUMPRODUCT(('[2]Prog 89'!$C$5:$C$10000=A2335)*'[2]Prog 89'!$E$5:$F$10000)</f>
        <v>0</v>
      </c>
      <c r="Z2335" s="65">
        <f>SUMPRODUCT(('[2]Prog 89'!$C$5:$C$10000=A2335)*'[2]Prog 89'!$G$5:$H$10000)</f>
        <v>0</v>
      </c>
    </row>
    <row r="2336" spans="1:26" ht="12.75" customHeight="1" x14ac:dyDescent="0.25">
      <c r="A2336" s="64">
        <v>21324</v>
      </c>
      <c r="B2336" s="81">
        <f>VLOOKUP(A2336,'[2]Pop commune'!$A$4:$G$3833,7,FALSE)</f>
        <v>10.792452830188678</v>
      </c>
      <c r="C2336" s="82">
        <f>VLOOKUP(A2336,'[2]Pop commune'!$A$4:$H$3833,5,FALSE)</f>
        <v>6.8679245283018862</v>
      </c>
      <c r="D2336" s="83">
        <f t="shared" si="73"/>
        <v>3.924528301886792</v>
      </c>
      <c r="E2336" s="83">
        <f>VLOOKUP(A2336,'[2]Pop commune'!$A$4:$G$3833,6,FALSE)</f>
        <v>3.924528301886792</v>
      </c>
      <c r="F2336" s="83">
        <f t="shared" si="74"/>
        <v>52</v>
      </c>
      <c r="G2336" s="83">
        <f>VLOOKUP(A2336,'[2]Pop commune'!$A$4:$G$3833,4,FALSE)</f>
        <v>52</v>
      </c>
      <c r="H2336" s="64">
        <v>21</v>
      </c>
      <c r="I2336" s="122">
        <v>210001400</v>
      </c>
      <c r="J2336" s="65" t="s">
        <v>3168</v>
      </c>
      <c r="K2336" s="121"/>
      <c r="L2336" s="103" t="s">
        <v>3161</v>
      </c>
      <c r="M2336" s="65" t="s">
        <v>3105</v>
      </c>
      <c r="N2336" s="65" t="s">
        <v>662</v>
      </c>
      <c r="O2336" s="64">
        <v>210985735</v>
      </c>
      <c r="P2336" s="94" t="s">
        <v>3097</v>
      </c>
      <c r="Q2336" s="90">
        <v>1</v>
      </c>
      <c r="X2336" s="65" t="s">
        <v>733</v>
      </c>
      <c r="Y2336" s="65">
        <f>SUMPRODUCT(('[2]Prog 89'!$C$5:$C$10000=A2336)*'[2]Prog 89'!$E$5:$F$10000)</f>
        <v>0</v>
      </c>
      <c r="Z2336" s="65">
        <f>SUMPRODUCT(('[2]Prog 89'!$C$5:$C$10000=A2336)*'[2]Prog 89'!$G$5:$H$10000)</f>
        <v>0</v>
      </c>
    </row>
    <row r="2337" spans="1:26" ht="12.75" customHeight="1" x14ac:dyDescent="0.25">
      <c r="A2337" s="64">
        <v>21426</v>
      </c>
      <c r="B2337" s="81">
        <f>VLOOKUP(A2337,'[2]Pop commune'!$A$4:$G$3833,7,FALSE)</f>
        <v>81</v>
      </c>
      <c r="C2337" s="82">
        <f>VLOOKUP(A2337,'[2]Pop commune'!$A$4:$H$3833,5,FALSE)</f>
        <v>44</v>
      </c>
      <c r="D2337" s="83">
        <f t="shared" si="73"/>
        <v>37</v>
      </c>
      <c r="E2337" s="83">
        <f>VLOOKUP(A2337,'[2]Pop commune'!$A$4:$G$3833,6,FALSE)</f>
        <v>37</v>
      </c>
      <c r="F2337" s="83">
        <f t="shared" si="74"/>
        <v>227</v>
      </c>
      <c r="G2337" s="83">
        <f>VLOOKUP(A2337,'[2]Pop commune'!$A$4:$G$3833,4,FALSE)</f>
        <v>227</v>
      </c>
      <c r="H2337" s="64">
        <v>21</v>
      </c>
      <c r="I2337" s="122">
        <v>210001400</v>
      </c>
      <c r="J2337" s="65" t="s">
        <v>3169</v>
      </c>
      <c r="K2337" s="121"/>
      <c r="L2337" s="103" t="s">
        <v>3161</v>
      </c>
      <c r="M2337" s="65" t="s">
        <v>3105</v>
      </c>
      <c r="N2337" s="65" t="s">
        <v>662</v>
      </c>
      <c r="O2337" s="64">
        <v>210985735</v>
      </c>
      <c r="P2337" s="94" t="s">
        <v>3097</v>
      </c>
      <c r="Q2337" s="90">
        <v>1</v>
      </c>
      <c r="X2337" s="65" t="s">
        <v>733</v>
      </c>
      <c r="Y2337" s="65">
        <f>SUMPRODUCT(('[2]Prog 89'!$C$5:$C$10000=A2337)*'[2]Prog 89'!$E$5:$F$10000)</f>
        <v>0</v>
      </c>
      <c r="Z2337" s="65">
        <f>SUMPRODUCT(('[2]Prog 89'!$C$5:$C$10000=A2337)*'[2]Prog 89'!$G$5:$H$10000)</f>
        <v>0</v>
      </c>
    </row>
    <row r="2338" spans="1:26" ht="12.75" customHeight="1" x14ac:dyDescent="0.25">
      <c r="A2338" s="64">
        <v>21446</v>
      </c>
      <c r="B2338" s="81">
        <f>VLOOKUP(A2338,'[2]Pop commune'!$A$4:$G$3833,7,FALSE)</f>
        <v>97</v>
      </c>
      <c r="C2338" s="82">
        <f>VLOOKUP(A2338,'[2]Pop commune'!$A$4:$H$3833,5,FALSE)</f>
        <v>32</v>
      </c>
      <c r="D2338" s="83">
        <f t="shared" si="73"/>
        <v>65</v>
      </c>
      <c r="E2338" s="83">
        <f>VLOOKUP(A2338,'[2]Pop commune'!$A$4:$G$3833,6,FALSE)</f>
        <v>65</v>
      </c>
      <c r="F2338" s="83">
        <f t="shared" si="74"/>
        <v>246</v>
      </c>
      <c r="G2338" s="83">
        <f>VLOOKUP(A2338,'[2]Pop commune'!$A$4:$G$3833,4,FALSE)</f>
        <v>246</v>
      </c>
      <c r="H2338" s="64">
        <v>21</v>
      </c>
      <c r="I2338" s="122">
        <v>210001400</v>
      </c>
      <c r="J2338" s="65" t="s">
        <v>3170</v>
      </c>
      <c r="K2338" s="121"/>
      <c r="L2338" s="103" t="s">
        <v>3104</v>
      </c>
      <c r="M2338" s="65" t="s">
        <v>3105</v>
      </c>
      <c r="N2338" s="65" t="s">
        <v>662</v>
      </c>
      <c r="O2338" s="64">
        <v>210985735</v>
      </c>
      <c r="P2338" s="94" t="s">
        <v>3097</v>
      </c>
      <c r="Q2338" s="90">
        <v>1</v>
      </c>
      <c r="X2338" s="65" t="s">
        <v>733</v>
      </c>
      <c r="Y2338" s="65">
        <f>SUMPRODUCT(('[2]Prog 89'!$C$5:$C$10000=A2338)*'[2]Prog 89'!$E$5:$F$10000)</f>
        <v>0</v>
      </c>
      <c r="Z2338" s="65">
        <f>SUMPRODUCT(('[2]Prog 89'!$C$5:$C$10000=A2338)*'[2]Prog 89'!$G$5:$H$10000)</f>
        <v>0</v>
      </c>
    </row>
    <row r="2339" spans="1:26" ht="12.75" customHeight="1" x14ac:dyDescent="0.25">
      <c r="A2339" s="64">
        <v>21516</v>
      </c>
      <c r="B2339" s="81">
        <f>VLOOKUP(A2339,'[2]Pop commune'!$A$4:$G$3833,7,FALSE)</f>
        <v>20.034482758620687</v>
      </c>
      <c r="C2339" s="82">
        <f>VLOOKUP(A2339,'[2]Pop commune'!$A$4:$H$3833,5,FALSE)</f>
        <v>14.310344827586205</v>
      </c>
      <c r="D2339" s="83">
        <f t="shared" si="73"/>
        <v>5.7241379310344813</v>
      </c>
      <c r="E2339" s="83">
        <f>VLOOKUP(A2339,'[2]Pop commune'!$A$4:$G$3833,6,FALSE)</f>
        <v>5.7241379310344813</v>
      </c>
      <c r="F2339" s="83">
        <f t="shared" si="74"/>
        <v>83</v>
      </c>
      <c r="G2339" s="83">
        <f>VLOOKUP(A2339,'[2]Pop commune'!$A$4:$G$3833,4,FALSE)</f>
        <v>83</v>
      </c>
      <c r="H2339" s="64">
        <v>21</v>
      </c>
      <c r="I2339" s="122">
        <v>210001400</v>
      </c>
      <c r="J2339" s="65" t="s">
        <v>1857</v>
      </c>
      <c r="K2339" s="121"/>
      <c r="L2339" s="103" t="s">
        <v>3104</v>
      </c>
      <c r="M2339" s="65" t="s">
        <v>3105</v>
      </c>
      <c r="N2339" s="65" t="s">
        <v>662</v>
      </c>
      <c r="O2339" s="64">
        <v>210985735</v>
      </c>
      <c r="P2339" s="94" t="s">
        <v>3097</v>
      </c>
      <c r="Q2339" s="90">
        <v>1</v>
      </c>
      <c r="X2339" s="65" t="s">
        <v>733</v>
      </c>
      <c r="Y2339" s="65">
        <f>SUMPRODUCT(('[2]Prog 89'!$C$5:$C$10000=A2339)*'[2]Prog 89'!$E$5:$F$10000)</f>
        <v>0</v>
      </c>
      <c r="Z2339" s="65">
        <f>SUMPRODUCT(('[2]Prog 89'!$C$5:$C$10000=A2339)*'[2]Prog 89'!$G$5:$H$10000)</f>
        <v>0</v>
      </c>
    </row>
    <row r="2340" spans="1:26" ht="12.75" customHeight="1" x14ac:dyDescent="0.25">
      <c r="A2340" s="64">
        <v>21518</v>
      </c>
      <c r="B2340" s="81">
        <f>VLOOKUP(A2340,'[2]Pop commune'!$A$4:$G$3833,7,FALSE)</f>
        <v>52.165048543689309</v>
      </c>
      <c r="C2340" s="82">
        <f>VLOOKUP(A2340,'[2]Pop commune'!$A$4:$H$3833,5,FALSE)</f>
        <v>28.014563106796111</v>
      </c>
      <c r="D2340" s="83">
        <f t="shared" si="73"/>
        <v>24.150485436893199</v>
      </c>
      <c r="E2340" s="83">
        <f>VLOOKUP(A2340,'[2]Pop commune'!$A$4:$G$3833,6,FALSE)</f>
        <v>24.150485436893199</v>
      </c>
      <c r="F2340" s="83">
        <f t="shared" si="74"/>
        <v>199</v>
      </c>
      <c r="G2340" s="83">
        <f>VLOOKUP(A2340,'[2]Pop commune'!$A$4:$G$3833,4,FALSE)</f>
        <v>199</v>
      </c>
      <c r="H2340" s="64">
        <v>21</v>
      </c>
      <c r="I2340" s="122">
        <v>210001400</v>
      </c>
      <c r="J2340" s="65" t="s">
        <v>3171</v>
      </c>
      <c r="K2340" s="121"/>
      <c r="L2340" s="103" t="s">
        <v>3104</v>
      </c>
      <c r="M2340" s="65" t="s">
        <v>3105</v>
      </c>
      <c r="N2340" s="65" t="s">
        <v>662</v>
      </c>
      <c r="O2340" s="64">
        <v>210985735</v>
      </c>
      <c r="P2340" s="94" t="s">
        <v>3097</v>
      </c>
      <c r="Q2340" s="90">
        <v>1</v>
      </c>
      <c r="X2340" s="65" t="s">
        <v>733</v>
      </c>
      <c r="Y2340" s="65">
        <f>SUMPRODUCT(('[2]Prog 89'!$C$5:$C$10000=A2340)*'[2]Prog 89'!$E$5:$F$10000)</f>
        <v>0</v>
      </c>
      <c r="Z2340" s="65">
        <f>SUMPRODUCT(('[2]Prog 89'!$C$5:$C$10000=A2340)*'[2]Prog 89'!$G$5:$H$10000)</f>
        <v>0</v>
      </c>
    </row>
    <row r="2341" spans="1:26" ht="12.75" customHeight="1" x14ac:dyDescent="0.25">
      <c r="A2341" s="64">
        <v>21550</v>
      </c>
      <c r="B2341" s="81">
        <f>VLOOKUP(A2341,'[2]Pop commune'!$A$4:$G$3833,7,FALSE)</f>
        <v>44.526881720429941</v>
      </c>
      <c r="C2341" s="82">
        <f>VLOOKUP(A2341,'[2]Pop commune'!$A$4:$H$3833,5,FALSE)</f>
        <v>29.322580645161182</v>
      </c>
      <c r="D2341" s="83">
        <f t="shared" si="73"/>
        <v>15.204301075268761</v>
      </c>
      <c r="E2341" s="83">
        <f>VLOOKUP(A2341,'[2]Pop commune'!$A$4:$G$3833,6,FALSE)</f>
        <v>15.204301075268761</v>
      </c>
      <c r="F2341" s="83">
        <f t="shared" si="74"/>
        <v>101</v>
      </c>
      <c r="G2341" s="83">
        <f>VLOOKUP(A2341,'[2]Pop commune'!$A$4:$G$3833,4,FALSE)</f>
        <v>101</v>
      </c>
      <c r="H2341" s="64">
        <v>21</v>
      </c>
      <c r="I2341" s="122">
        <v>210001400</v>
      </c>
      <c r="J2341" s="65" t="s">
        <v>3172</v>
      </c>
      <c r="K2341" s="121"/>
      <c r="L2341" s="103" t="s">
        <v>3104</v>
      </c>
      <c r="M2341" s="65" t="s">
        <v>3105</v>
      </c>
      <c r="N2341" s="65" t="s">
        <v>662</v>
      </c>
      <c r="O2341" s="64">
        <v>210985735</v>
      </c>
      <c r="P2341" s="94" t="s">
        <v>3097</v>
      </c>
      <c r="Q2341" s="90">
        <v>1</v>
      </c>
      <c r="X2341" s="65" t="s">
        <v>733</v>
      </c>
      <c r="Y2341" s="65">
        <f>SUMPRODUCT(('[2]Prog 89'!$C$5:$C$10000=A2341)*'[2]Prog 89'!$E$5:$F$10000)</f>
        <v>0</v>
      </c>
      <c r="Z2341" s="65">
        <f>SUMPRODUCT(('[2]Prog 89'!$C$5:$C$10000=A2341)*'[2]Prog 89'!$G$5:$H$10000)</f>
        <v>0</v>
      </c>
    </row>
    <row r="2342" spans="1:26" ht="12.75" customHeight="1" x14ac:dyDescent="0.25">
      <c r="A2342" s="64">
        <v>21604</v>
      </c>
      <c r="B2342" s="81">
        <f>VLOOKUP(A2342,'[2]Pop commune'!$A$4:$G$3833,7,FALSE)</f>
        <v>44.228571428571449</v>
      </c>
      <c r="C2342" s="82">
        <f>VLOOKUP(A2342,'[2]Pop commune'!$A$4:$H$3833,5,FALSE)</f>
        <v>28.8</v>
      </c>
      <c r="D2342" s="83">
        <f t="shared" si="73"/>
        <v>15.42857142857145</v>
      </c>
      <c r="E2342" s="83">
        <f>VLOOKUP(A2342,'[2]Pop commune'!$A$4:$G$3833,6,FALSE)</f>
        <v>15.42857142857145</v>
      </c>
      <c r="F2342" s="83">
        <f t="shared" si="74"/>
        <v>144</v>
      </c>
      <c r="G2342" s="83">
        <f>VLOOKUP(A2342,'[2]Pop commune'!$A$4:$G$3833,4,FALSE)</f>
        <v>144</v>
      </c>
      <c r="H2342" s="64">
        <v>21</v>
      </c>
      <c r="I2342" s="122">
        <v>210001400</v>
      </c>
      <c r="J2342" s="65" t="s">
        <v>3173</v>
      </c>
      <c r="K2342" s="121"/>
      <c r="L2342" s="73" t="s">
        <v>3104</v>
      </c>
      <c r="M2342" s="65" t="s">
        <v>3105</v>
      </c>
      <c r="N2342" s="65" t="s">
        <v>662</v>
      </c>
      <c r="O2342" s="64">
        <v>210985735</v>
      </c>
      <c r="P2342" s="94" t="s">
        <v>3097</v>
      </c>
      <c r="Q2342" s="90">
        <v>1</v>
      </c>
      <c r="X2342" s="65" t="s">
        <v>733</v>
      </c>
      <c r="Y2342" s="65">
        <f>SUMPRODUCT(('[2]Prog 89'!$C$5:$C$10000=A2342)*'[2]Prog 89'!$E$5:$F$10000)</f>
        <v>0</v>
      </c>
      <c r="Z2342" s="65">
        <f>SUMPRODUCT(('[2]Prog 89'!$C$5:$C$10000=A2342)*'[2]Prog 89'!$G$5:$H$10000)</f>
        <v>0</v>
      </c>
    </row>
    <row r="2343" spans="1:26" ht="12.75" customHeight="1" x14ac:dyDescent="0.25">
      <c r="A2343" s="64">
        <v>21640</v>
      </c>
      <c r="B2343" s="81">
        <f>VLOOKUP(A2343,'[2]Pop commune'!$A$4:$G$3833,7,FALSE)</f>
        <v>49.786096256684338</v>
      </c>
      <c r="C2343" s="82">
        <f>VLOOKUP(A2343,'[2]Pop commune'!$A$4:$H$3833,5,FALSE)</f>
        <v>33.529411764705777</v>
      </c>
      <c r="D2343" s="83">
        <f t="shared" si="73"/>
        <v>16.256684491978561</v>
      </c>
      <c r="E2343" s="83">
        <f>VLOOKUP(A2343,'[2]Pop commune'!$A$4:$G$3833,6,FALSE)</f>
        <v>16.256684491978561</v>
      </c>
      <c r="F2343" s="83">
        <f t="shared" si="74"/>
        <v>189.99999999999943</v>
      </c>
      <c r="G2343" s="83">
        <f>VLOOKUP(A2343,'[2]Pop commune'!$A$4:$G$3833,4,FALSE)</f>
        <v>189.99999999999943</v>
      </c>
      <c r="H2343" s="64">
        <v>21</v>
      </c>
      <c r="I2343" s="122">
        <v>210001400</v>
      </c>
      <c r="J2343" s="65" t="s">
        <v>3174</v>
      </c>
      <c r="K2343" s="121"/>
      <c r="L2343" s="73" t="s">
        <v>3161</v>
      </c>
      <c r="M2343" s="65" t="s">
        <v>3105</v>
      </c>
      <c r="N2343" s="65" t="s">
        <v>662</v>
      </c>
      <c r="O2343" s="64">
        <v>210985735</v>
      </c>
      <c r="P2343" s="94" t="s">
        <v>3097</v>
      </c>
      <c r="Q2343" s="90">
        <v>1</v>
      </c>
      <c r="X2343" s="65" t="s">
        <v>733</v>
      </c>
      <c r="Y2343" s="65">
        <f>SUMPRODUCT(('[2]Prog 89'!$C$5:$C$10000=A2343)*'[2]Prog 89'!$E$5:$F$10000)</f>
        <v>0</v>
      </c>
      <c r="Z2343" s="65">
        <f>SUMPRODUCT(('[2]Prog 89'!$C$5:$C$10000=A2343)*'[2]Prog 89'!$G$5:$H$10000)</f>
        <v>0</v>
      </c>
    </row>
    <row r="2344" spans="1:26" ht="12.75" customHeight="1" x14ac:dyDescent="0.25">
      <c r="A2344" s="64">
        <v>21642</v>
      </c>
      <c r="B2344" s="81">
        <f>VLOOKUP(A2344,'[2]Pop commune'!$A$4:$G$3833,7,FALSE)</f>
        <v>131.62669683257968</v>
      </c>
      <c r="C2344" s="82">
        <f>VLOOKUP(A2344,'[2]Pop commune'!$A$4:$H$3833,5,FALSE)</f>
        <v>72.445701357466334</v>
      </c>
      <c r="D2344" s="83">
        <f t="shared" si="73"/>
        <v>59.180995475113342</v>
      </c>
      <c r="E2344" s="83">
        <f>VLOOKUP(A2344,'[2]Pop commune'!$A$4:$G$3833,6,FALSE)</f>
        <v>59.180995475113342</v>
      </c>
      <c r="F2344" s="83">
        <f t="shared" si="74"/>
        <v>451.00000000000171</v>
      </c>
      <c r="G2344" s="83">
        <f>VLOOKUP(A2344,'[2]Pop commune'!$A$4:$G$3833,4,FALSE)</f>
        <v>451.00000000000171</v>
      </c>
      <c r="H2344" s="64">
        <v>21</v>
      </c>
      <c r="I2344" s="122">
        <v>210001400</v>
      </c>
      <c r="J2344" s="65" t="s">
        <v>3175</v>
      </c>
      <c r="K2344" s="121"/>
      <c r="L2344" s="73" t="s">
        <v>3161</v>
      </c>
      <c r="M2344" s="65" t="s">
        <v>3105</v>
      </c>
      <c r="N2344" s="65" t="s">
        <v>662</v>
      </c>
      <c r="O2344" s="64">
        <v>210985735</v>
      </c>
      <c r="P2344" s="94" t="s">
        <v>3097</v>
      </c>
      <c r="Q2344" s="90">
        <v>1</v>
      </c>
      <c r="X2344" s="65" t="s">
        <v>733</v>
      </c>
      <c r="Y2344" s="65">
        <f>SUMPRODUCT(('[2]Prog 89'!$C$5:$C$10000=A2344)*'[2]Prog 89'!$E$5:$F$10000)</f>
        <v>0</v>
      </c>
      <c r="Z2344" s="65">
        <f>SUMPRODUCT(('[2]Prog 89'!$C$5:$C$10000=A2344)*'[2]Prog 89'!$G$5:$H$10000)</f>
        <v>0</v>
      </c>
    </row>
    <row r="2345" spans="1:26" ht="12.75" customHeight="1" x14ac:dyDescent="0.25">
      <c r="A2345" s="64">
        <v>21681</v>
      </c>
      <c r="B2345" s="81">
        <f>VLOOKUP(A2345,'[2]Pop commune'!$A$4:$G$3833,7,FALSE)</f>
        <v>32.637362637362642</v>
      </c>
      <c r="C2345" s="82">
        <f>VLOOKUP(A2345,'[2]Pop commune'!$A$4:$H$3833,5,FALSE)</f>
        <v>18.791208791208792</v>
      </c>
      <c r="D2345" s="83">
        <f t="shared" si="73"/>
        <v>13.846153846153847</v>
      </c>
      <c r="E2345" s="83">
        <f>VLOOKUP(A2345,'[2]Pop commune'!$A$4:$G$3833,6,FALSE)</f>
        <v>13.846153846153847</v>
      </c>
      <c r="F2345" s="83">
        <f t="shared" si="74"/>
        <v>90</v>
      </c>
      <c r="G2345" s="83">
        <f>VLOOKUP(A2345,'[2]Pop commune'!$A$4:$G$3833,4,FALSE)</f>
        <v>90</v>
      </c>
      <c r="H2345" s="64">
        <v>21</v>
      </c>
      <c r="I2345" s="122">
        <v>210001400</v>
      </c>
      <c r="J2345" s="65" t="s">
        <v>3176</v>
      </c>
      <c r="K2345" s="121"/>
      <c r="L2345" s="73" t="s">
        <v>3161</v>
      </c>
      <c r="M2345" s="65" t="s">
        <v>3105</v>
      </c>
      <c r="N2345" s="65" t="s">
        <v>662</v>
      </c>
      <c r="O2345" s="64">
        <v>210985735</v>
      </c>
      <c r="P2345" s="94" t="s">
        <v>3097</v>
      </c>
      <c r="Q2345" s="90">
        <v>1</v>
      </c>
      <c r="X2345" s="65" t="s">
        <v>733</v>
      </c>
      <c r="Y2345" s="65">
        <f>SUMPRODUCT(('[2]Prog 89'!$C$5:$C$10000=A2345)*'[2]Prog 89'!$E$5:$F$10000)</f>
        <v>0</v>
      </c>
      <c r="Z2345" s="65">
        <f>SUMPRODUCT(('[2]Prog 89'!$C$5:$C$10000=A2345)*'[2]Prog 89'!$G$5:$H$10000)</f>
        <v>0</v>
      </c>
    </row>
    <row r="2346" spans="1:26" ht="12.75" customHeight="1" x14ac:dyDescent="0.25">
      <c r="A2346" s="64">
        <v>21686</v>
      </c>
      <c r="B2346" s="81">
        <f>VLOOKUP(A2346,'[2]Pop commune'!$A$4:$G$3833,7,FALSE)</f>
        <v>45.676056338028161</v>
      </c>
      <c r="C2346" s="82">
        <f>VLOOKUP(A2346,'[2]Pop commune'!$A$4:$H$3833,5,FALSE)</f>
        <v>27.802816901408445</v>
      </c>
      <c r="D2346" s="83">
        <f t="shared" si="73"/>
        <v>17.873239436619713</v>
      </c>
      <c r="E2346" s="83">
        <f>VLOOKUP(A2346,'[2]Pop commune'!$A$4:$G$3833,6,FALSE)</f>
        <v>17.873239436619713</v>
      </c>
      <c r="F2346" s="83">
        <f t="shared" si="74"/>
        <v>141</v>
      </c>
      <c r="G2346" s="83">
        <f>VLOOKUP(A2346,'[2]Pop commune'!$A$4:$G$3833,4,FALSE)</f>
        <v>141</v>
      </c>
      <c r="H2346" s="64">
        <v>21</v>
      </c>
      <c r="I2346" s="122">
        <v>210001400</v>
      </c>
      <c r="J2346" s="65" t="s">
        <v>3177</v>
      </c>
      <c r="K2346" s="121"/>
      <c r="L2346" s="73" t="s">
        <v>3104</v>
      </c>
      <c r="M2346" s="65" t="s">
        <v>3105</v>
      </c>
      <c r="N2346" s="65" t="s">
        <v>662</v>
      </c>
      <c r="O2346" s="64">
        <v>210985735</v>
      </c>
      <c r="P2346" s="94" t="s">
        <v>3097</v>
      </c>
      <c r="Q2346" s="90">
        <v>1</v>
      </c>
      <c r="X2346" s="65" t="s">
        <v>733</v>
      </c>
      <c r="Y2346" s="65">
        <f>SUMPRODUCT(('[2]Prog 89'!$C$5:$C$10000=A2346)*'[2]Prog 89'!$E$5:$F$10000)</f>
        <v>0</v>
      </c>
      <c r="Z2346" s="65">
        <f>SUMPRODUCT(('[2]Prog 89'!$C$5:$C$10000=A2346)*'[2]Prog 89'!$G$5:$H$10000)</f>
        <v>0</v>
      </c>
    </row>
    <row r="2347" spans="1:26" ht="12.75" customHeight="1" x14ac:dyDescent="0.25">
      <c r="A2347" s="64">
        <v>21709</v>
      </c>
      <c r="B2347" s="81">
        <f>VLOOKUP(A2347,'[2]Pop commune'!$A$4:$G$3833,7,FALSE)</f>
        <v>58</v>
      </c>
      <c r="C2347" s="82">
        <f>VLOOKUP(A2347,'[2]Pop commune'!$A$4:$H$3833,5,FALSE)</f>
        <v>35</v>
      </c>
      <c r="D2347" s="83">
        <f t="shared" si="73"/>
        <v>23</v>
      </c>
      <c r="E2347" s="83">
        <f>VLOOKUP(A2347,'[2]Pop commune'!$A$4:$G$3833,6,FALSE)</f>
        <v>23</v>
      </c>
      <c r="F2347" s="83">
        <f t="shared" si="74"/>
        <v>185</v>
      </c>
      <c r="G2347" s="83">
        <f>VLOOKUP(A2347,'[2]Pop commune'!$A$4:$G$3833,4,FALSE)</f>
        <v>185</v>
      </c>
      <c r="H2347" s="64">
        <v>21</v>
      </c>
      <c r="I2347" s="122">
        <v>210001400</v>
      </c>
      <c r="J2347" s="65" t="s">
        <v>3178</v>
      </c>
      <c r="K2347" s="121"/>
      <c r="L2347" s="73" t="s">
        <v>3104</v>
      </c>
      <c r="M2347" s="65" t="s">
        <v>3105</v>
      </c>
      <c r="N2347" s="65" t="s">
        <v>662</v>
      </c>
      <c r="O2347" s="64">
        <v>210985735</v>
      </c>
      <c r="P2347" s="94" t="s">
        <v>3097</v>
      </c>
      <c r="Q2347" s="90">
        <v>1</v>
      </c>
      <c r="X2347" s="65" t="s">
        <v>733</v>
      </c>
      <c r="Y2347" s="65">
        <f>SUMPRODUCT(('[2]Prog 89'!$C$5:$C$10000=A2347)*'[2]Prog 89'!$E$5:$F$10000)</f>
        <v>0</v>
      </c>
      <c r="Z2347" s="65">
        <f>SUMPRODUCT(('[2]Prog 89'!$C$5:$C$10000=A2347)*'[2]Prog 89'!$G$5:$H$10000)</f>
        <v>0</v>
      </c>
    </row>
    <row r="2348" spans="1:26" ht="12.75" customHeight="1" x14ac:dyDescent="0.25">
      <c r="A2348" s="64">
        <v>21058</v>
      </c>
      <c r="B2348" s="81">
        <f>VLOOKUP(A2348,'[2]Pop commune'!$A$4:$G$3833,7,FALSE)</f>
        <v>70.766423357664308</v>
      </c>
      <c r="C2348" s="82">
        <f>VLOOKUP(A2348,'[2]Pop commune'!$A$4:$H$3833,5,FALSE)</f>
        <v>41.44890510948909</v>
      </c>
      <c r="D2348" s="83">
        <f t="shared" si="73"/>
        <v>29.317518248175212</v>
      </c>
      <c r="E2348" s="83">
        <f>VLOOKUP(A2348,'[2]Pop commune'!$A$4:$G$3833,6,FALSE)</f>
        <v>29.317518248175212</v>
      </c>
      <c r="F2348" s="83">
        <f t="shared" si="74"/>
        <v>277</v>
      </c>
      <c r="G2348" s="83">
        <f>VLOOKUP(A2348,'[2]Pop commune'!$A$4:$G$3833,4,FALSE)</f>
        <v>277</v>
      </c>
      <c r="H2348" s="64">
        <v>21</v>
      </c>
      <c r="I2348" s="122">
        <v>210007449</v>
      </c>
      <c r="J2348" s="65" t="s">
        <v>3179</v>
      </c>
      <c r="K2348" s="121"/>
      <c r="L2348" s="73" t="s">
        <v>3112</v>
      </c>
      <c r="M2348" s="65" t="s">
        <v>3113</v>
      </c>
      <c r="N2348" s="65" t="s">
        <v>662</v>
      </c>
      <c r="O2348" s="64">
        <v>210985735</v>
      </c>
      <c r="P2348" s="94" t="s">
        <v>3097</v>
      </c>
      <c r="Q2348" s="90">
        <v>1</v>
      </c>
      <c r="X2348" s="65" t="s">
        <v>733</v>
      </c>
      <c r="Y2348" s="65">
        <f>SUMPRODUCT(('[2]Prog 89'!$C$5:$C$10000=A2348)*'[2]Prog 89'!$E$5:$F$10000)</f>
        <v>0</v>
      </c>
      <c r="Z2348" s="65">
        <f>SUMPRODUCT(('[2]Prog 89'!$C$5:$C$10000=A2348)*'[2]Prog 89'!$G$5:$H$10000)</f>
        <v>0</v>
      </c>
    </row>
    <row r="2349" spans="1:26" ht="12.75" customHeight="1" x14ac:dyDescent="0.25">
      <c r="A2349" s="64">
        <v>21077</v>
      </c>
      <c r="B2349" s="81">
        <f>VLOOKUP(A2349,'[2]Pop commune'!$A$4:$G$3833,7,FALSE)</f>
        <v>36</v>
      </c>
      <c r="C2349" s="82">
        <f>VLOOKUP(A2349,'[2]Pop commune'!$A$4:$H$3833,5,FALSE)</f>
        <v>25</v>
      </c>
      <c r="D2349" s="83">
        <f t="shared" si="73"/>
        <v>11</v>
      </c>
      <c r="E2349" s="83">
        <f>VLOOKUP(A2349,'[2]Pop commune'!$A$4:$G$3833,6,FALSE)</f>
        <v>11</v>
      </c>
      <c r="F2349" s="83">
        <f t="shared" si="74"/>
        <v>116</v>
      </c>
      <c r="G2349" s="83">
        <f>VLOOKUP(A2349,'[2]Pop commune'!$A$4:$G$3833,4,FALSE)</f>
        <v>116</v>
      </c>
      <c r="H2349" s="64">
        <v>21</v>
      </c>
      <c r="I2349" s="122">
        <v>210007449</v>
      </c>
      <c r="J2349" s="65" t="s">
        <v>3180</v>
      </c>
      <c r="K2349" s="121"/>
      <c r="L2349" s="103" t="s">
        <v>3112</v>
      </c>
      <c r="M2349" s="65" t="s">
        <v>3113</v>
      </c>
      <c r="N2349" s="65" t="s">
        <v>662</v>
      </c>
      <c r="O2349" s="64">
        <v>210985735</v>
      </c>
      <c r="P2349" s="94" t="s">
        <v>3097</v>
      </c>
      <c r="Q2349" s="90">
        <v>1</v>
      </c>
      <c r="X2349" s="65" t="s">
        <v>733</v>
      </c>
      <c r="Y2349" s="65">
        <f>SUMPRODUCT(('[2]Prog 89'!$C$5:$C$10000=A2349)*'[2]Prog 89'!$E$5:$F$10000)</f>
        <v>0</v>
      </c>
      <c r="Z2349" s="65">
        <f>SUMPRODUCT(('[2]Prog 89'!$C$5:$C$10000=A2349)*'[2]Prog 89'!$G$5:$H$10000)</f>
        <v>0</v>
      </c>
    </row>
    <row r="2350" spans="1:26" ht="12.75" customHeight="1" x14ac:dyDescent="0.25">
      <c r="A2350" s="64">
        <v>21090</v>
      </c>
      <c r="B2350" s="81">
        <f>VLOOKUP(A2350,'[2]Pop commune'!$A$4:$G$3833,7,FALSE)</f>
        <v>38</v>
      </c>
      <c r="C2350" s="82">
        <f>VLOOKUP(A2350,'[2]Pop commune'!$A$4:$H$3833,5,FALSE)</f>
        <v>19</v>
      </c>
      <c r="D2350" s="83">
        <f t="shared" si="73"/>
        <v>19</v>
      </c>
      <c r="E2350" s="83">
        <f>VLOOKUP(A2350,'[2]Pop commune'!$A$4:$G$3833,6,FALSE)</f>
        <v>19</v>
      </c>
      <c r="F2350" s="83">
        <f t="shared" si="74"/>
        <v>71</v>
      </c>
      <c r="G2350" s="83">
        <f>VLOOKUP(A2350,'[2]Pop commune'!$A$4:$G$3833,4,FALSE)</f>
        <v>71</v>
      </c>
      <c r="H2350" s="64">
        <v>21</v>
      </c>
      <c r="I2350" s="122">
        <v>210007449</v>
      </c>
      <c r="J2350" s="65" t="s">
        <v>3181</v>
      </c>
      <c r="K2350" s="121"/>
      <c r="L2350" s="103" t="s">
        <v>3112</v>
      </c>
      <c r="M2350" s="65" t="s">
        <v>3113</v>
      </c>
      <c r="N2350" s="65" t="s">
        <v>662</v>
      </c>
      <c r="O2350" s="64">
        <v>210985735</v>
      </c>
      <c r="P2350" s="94" t="s">
        <v>3097</v>
      </c>
      <c r="Q2350" s="90">
        <v>1</v>
      </c>
      <c r="X2350" s="65" t="s">
        <v>733</v>
      </c>
      <c r="Y2350" s="65">
        <f>SUMPRODUCT(('[2]Prog 89'!$C$5:$C$10000=A2350)*'[2]Prog 89'!$E$5:$F$10000)</f>
        <v>0</v>
      </c>
      <c r="Z2350" s="65">
        <f>SUMPRODUCT(('[2]Prog 89'!$C$5:$C$10000=A2350)*'[2]Prog 89'!$G$5:$H$10000)</f>
        <v>0</v>
      </c>
    </row>
    <row r="2351" spans="1:26" ht="12.75" customHeight="1" x14ac:dyDescent="0.25">
      <c r="A2351" s="64">
        <v>21109</v>
      </c>
      <c r="B2351" s="81">
        <f>VLOOKUP(A2351,'[2]Pop commune'!$A$4:$G$3833,7,FALSE)</f>
        <v>70.216101694915253</v>
      </c>
      <c r="C2351" s="82">
        <f>VLOOKUP(A2351,'[2]Pop commune'!$A$4:$H$3833,5,FALSE)</f>
        <v>47.131355932203391</v>
      </c>
      <c r="D2351" s="83">
        <f t="shared" si="73"/>
        <v>23.084745762711862</v>
      </c>
      <c r="E2351" s="83">
        <f>VLOOKUP(A2351,'[2]Pop commune'!$A$4:$G$3833,6,FALSE)</f>
        <v>23.084745762711862</v>
      </c>
      <c r="F2351" s="83">
        <f t="shared" si="74"/>
        <v>227</v>
      </c>
      <c r="G2351" s="83">
        <f>VLOOKUP(A2351,'[2]Pop commune'!$A$4:$G$3833,4,FALSE)</f>
        <v>227</v>
      </c>
      <c r="H2351" s="64">
        <v>21</v>
      </c>
      <c r="I2351" s="122">
        <v>210007449</v>
      </c>
      <c r="J2351" s="65" t="s">
        <v>3182</v>
      </c>
      <c r="K2351" s="121"/>
      <c r="L2351" s="103" t="s">
        <v>3112</v>
      </c>
      <c r="M2351" s="65" t="s">
        <v>3113</v>
      </c>
      <c r="N2351" s="65" t="s">
        <v>662</v>
      </c>
      <c r="O2351" s="64">
        <v>210985735</v>
      </c>
      <c r="P2351" s="94" t="s">
        <v>3097</v>
      </c>
      <c r="Q2351" s="90">
        <v>1</v>
      </c>
      <c r="X2351" s="65" t="s">
        <v>733</v>
      </c>
      <c r="Y2351" s="65">
        <f>SUMPRODUCT(('[2]Prog 89'!$C$5:$C$10000=A2351)*'[2]Prog 89'!$E$5:$F$10000)</f>
        <v>0</v>
      </c>
      <c r="Z2351" s="65">
        <f>SUMPRODUCT(('[2]Prog 89'!$C$5:$C$10000=A2351)*'[2]Prog 89'!$G$5:$H$10000)</f>
        <v>0</v>
      </c>
    </row>
    <row r="2352" spans="1:26" ht="12.75" customHeight="1" x14ac:dyDescent="0.25">
      <c r="A2352" s="64">
        <v>21159</v>
      </c>
      <c r="B2352" s="81">
        <f>VLOOKUP(A2352,'[2]Pop commune'!$A$4:$G$3833,7,FALSE)</f>
        <v>54.971428571428724</v>
      </c>
      <c r="C2352" s="82">
        <f>VLOOKUP(A2352,'[2]Pop commune'!$A$4:$H$3833,5,FALSE)</f>
        <v>35.942857142857243</v>
      </c>
      <c r="D2352" s="83">
        <f t="shared" si="73"/>
        <v>19.028571428571482</v>
      </c>
      <c r="E2352" s="83">
        <f>VLOOKUP(A2352,'[2]Pop commune'!$A$4:$G$3833,6,FALSE)</f>
        <v>19.028571428571482</v>
      </c>
      <c r="F2352" s="83">
        <f t="shared" si="74"/>
        <v>111</v>
      </c>
      <c r="G2352" s="83">
        <f>VLOOKUP(A2352,'[2]Pop commune'!$A$4:$G$3833,4,FALSE)</f>
        <v>111</v>
      </c>
      <c r="H2352" s="64">
        <v>21</v>
      </c>
      <c r="I2352" s="122">
        <v>210007449</v>
      </c>
      <c r="J2352" s="65" t="s">
        <v>3183</v>
      </c>
      <c r="K2352" s="121"/>
      <c r="L2352" s="103" t="s">
        <v>3112</v>
      </c>
      <c r="M2352" s="65" t="s">
        <v>3113</v>
      </c>
      <c r="N2352" s="65" t="s">
        <v>662</v>
      </c>
      <c r="O2352" s="64">
        <v>210985735</v>
      </c>
      <c r="P2352" s="94" t="s">
        <v>3097</v>
      </c>
      <c r="Q2352" s="90">
        <v>1</v>
      </c>
      <c r="X2352" s="65" t="s">
        <v>733</v>
      </c>
      <c r="Y2352" s="65">
        <f>SUMPRODUCT(('[2]Prog 89'!$C$5:$C$10000=A2352)*'[2]Prog 89'!$E$5:$F$10000)</f>
        <v>0</v>
      </c>
      <c r="Z2352" s="65">
        <f>SUMPRODUCT(('[2]Prog 89'!$C$5:$C$10000=A2352)*'[2]Prog 89'!$G$5:$H$10000)</f>
        <v>0</v>
      </c>
    </row>
    <row r="2353" spans="1:26" ht="12.75" customHeight="1" x14ac:dyDescent="0.25">
      <c r="A2353" s="64">
        <v>21202</v>
      </c>
      <c r="B2353" s="81">
        <f>VLOOKUP(A2353,'[2]Pop commune'!$A$4:$G$3833,7,FALSE)</f>
        <v>55.040000000000006</v>
      </c>
      <c r="C2353" s="82">
        <f>VLOOKUP(A2353,'[2]Pop commune'!$A$4:$H$3833,5,FALSE)</f>
        <v>34.4</v>
      </c>
      <c r="D2353" s="83">
        <f t="shared" si="73"/>
        <v>20.640000000000004</v>
      </c>
      <c r="E2353" s="83">
        <f>VLOOKUP(A2353,'[2]Pop commune'!$A$4:$G$3833,6,FALSE)</f>
        <v>20.640000000000004</v>
      </c>
      <c r="F2353" s="83">
        <f t="shared" si="74"/>
        <v>172</v>
      </c>
      <c r="G2353" s="83">
        <f>VLOOKUP(A2353,'[2]Pop commune'!$A$4:$G$3833,4,FALSE)</f>
        <v>172</v>
      </c>
      <c r="H2353" s="64">
        <v>21</v>
      </c>
      <c r="I2353" s="122">
        <v>210007449</v>
      </c>
      <c r="J2353" s="65" t="s">
        <v>3184</v>
      </c>
      <c r="K2353" s="121"/>
      <c r="L2353" s="103" t="s">
        <v>3112</v>
      </c>
      <c r="M2353" s="65" t="s">
        <v>3113</v>
      </c>
      <c r="N2353" s="65" t="s">
        <v>662</v>
      </c>
      <c r="O2353" s="64">
        <v>210985735</v>
      </c>
      <c r="P2353" s="94" t="s">
        <v>3097</v>
      </c>
      <c r="Q2353" s="90">
        <v>1</v>
      </c>
      <c r="X2353" s="65" t="s">
        <v>733</v>
      </c>
      <c r="Y2353" s="65">
        <f>SUMPRODUCT(('[2]Prog 89'!$C$5:$C$10000=A2353)*'[2]Prog 89'!$E$5:$F$10000)</f>
        <v>0</v>
      </c>
      <c r="Z2353" s="65">
        <f>SUMPRODUCT(('[2]Prog 89'!$C$5:$C$10000=A2353)*'[2]Prog 89'!$G$5:$H$10000)</f>
        <v>0</v>
      </c>
    </row>
    <row r="2354" spans="1:26" ht="12.75" customHeight="1" x14ac:dyDescent="0.25">
      <c r="A2354" s="64">
        <v>21296</v>
      </c>
      <c r="B2354" s="81">
        <f>VLOOKUP(A2354,'[2]Pop commune'!$A$4:$G$3833,7,FALSE)</f>
        <v>59.666666666666757</v>
      </c>
      <c r="C2354" s="82">
        <f>VLOOKUP(A2354,'[2]Pop commune'!$A$4:$H$3833,5,FALSE)</f>
        <v>28.316384180791001</v>
      </c>
      <c r="D2354" s="83">
        <f t="shared" si="73"/>
        <v>31.350282485875752</v>
      </c>
      <c r="E2354" s="83">
        <f>VLOOKUP(A2354,'[2]Pop commune'!$A$4:$G$3833,6,FALSE)</f>
        <v>31.350282485875752</v>
      </c>
      <c r="F2354" s="83">
        <f t="shared" si="74"/>
        <v>179</v>
      </c>
      <c r="G2354" s="83">
        <f>VLOOKUP(A2354,'[2]Pop commune'!$A$4:$G$3833,4,FALSE)</f>
        <v>179</v>
      </c>
      <c r="H2354" s="64">
        <v>21</v>
      </c>
      <c r="I2354" s="122">
        <v>210007449</v>
      </c>
      <c r="J2354" s="65" t="s">
        <v>3185</v>
      </c>
      <c r="K2354" s="121"/>
      <c r="L2354" s="103" t="s">
        <v>3112</v>
      </c>
      <c r="M2354" s="65" t="s">
        <v>3113</v>
      </c>
      <c r="N2354" s="65" t="s">
        <v>662</v>
      </c>
      <c r="O2354" s="64">
        <v>210985735</v>
      </c>
      <c r="P2354" s="94" t="s">
        <v>3097</v>
      </c>
      <c r="Q2354" s="90">
        <v>1</v>
      </c>
      <c r="X2354" s="65" t="s">
        <v>733</v>
      </c>
      <c r="Y2354" s="65">
        <f>SUMPRODUCT(('[2]Prog 89'!$C$5:$C$10000=A2354)*'[2]Prog 89'!$E$5:$F$10000)</f>
        <v>0</v>
      </c>
      <c r="Z2354" s="65">
        <f>SUMPRODUCT(('[2]Prog 89'!$C$5:$C$10000=A2354)*'[2]Prog 89'!$G$5:$H$10000)</f>
        <v>0</v>
      </c>
    </row>
    <row r="2355" spans="1:26" ht="12.75" customHeight="1" x14ac:dyDescent="0.25">
      <c r="A2355" s="64">
        <v>21303</v>
      </c>
      <c r="B2355" s="81">
        <f>VLOOKUP(A2355,'[2]Pop commune'!$A$4:$G$3833,7,FALSE)</f>
        <v>4.4705882352941204</v>
      </c>
      <c r="C2355" s="82">
        <f>VLOOKUP(A2355,'[2]Pop commune'!$A$4:$H$3833,5,FALSE)</f>
        <v>3.3529411764705901</v>
      </c>
      <c r="D2355" s="83">
        <f t="shared" si="73"/>
        <v>1.1176470588235301</v>
      </c>
      <c r="E2355" s="83">
        <f>VLOOKUP(A2355,'[2]Pop commune'!$A$4:$G$3833,6,FALSE)</f>
        <v>1.1176470588235301</v>
      </c>
      <c r="F2355" s="83">
        <f t="shared" si="74"/>
        <v>19</v>
      </c>
      <c r="G2355" s="83">
        <f>VLOOKUP(A2355,'[2]Pop commune'!$A$4:$G$3833,4,FALSE)</f>
        <v>19</v>
      </c>
      <c r="H2355" s="64">
        <v>21</v>
      </c>
      <c r="I2355" s="122">
        <v>210007449</v>
      </c>
      <c r="J2355" s="65" t="s">
        <v>3186</v>
      </c>
      <c r="K2355" s="121"/>
      <c r="L2355" s="103" t="s">
        <v>3112</v>
      </c>
      <c r="M2355" s="65" t="s">
        <v>3113</v>
      </c>
      <c r="N2355" s="65" t="s">
        <v>662</v>
      </c>
      <c r="O2355" s="64">
        <v>210985735</v>
      </c>
      <c r="P2355" s="94" t="s">
        <v>3097</v>
      </c>
      <c r="Q2355" s="90">
        <v>1</v>
      </c>
      <c r="X2355" s="65" t="s">
        <v>733</v>
      </c>
      <c r="Y2355" s="65">
        <f>SUMPRODUCT(('[2]Prog 89'!$C$5:$C$10000=A2355)*'[2]Prog 89'!$E$5:$F$10000)</f>
        <v>0</v>
      </c>
      <c r="Z2355" s="65">
        <f>SUMPRODUCT(('[2]Prog 89'!$C$5:$C$10000=A2355)*'[2]Prog 89'!$G$5:$H$10000)</f>
        <v>0</v>
      </c>
    </row>
    <row r="2356" spans="1:26" ht="12.75" customHeight="1" x14ac:dyDescent="0.25">
      <c r="A2356" s="64">
        <v>21305</v>
      </c>
      <c r="B2356" s="81">
        <f>VLOOKUP(A2356,'[2]Pop commune'!$A$4:$G$3833,7,FALSE)</f>
        <v>76.99803851109958</v>
      </c>
      <c r="C2356" s="82">
        <f>VLOOKUP(A2356,'[2]Pop commune'!$A$4:$H$3833,5,FALSE)</f>
        <v>40.999054033721791</v>
      </c>
      <c r="D2356" s="83">
        <f t="shared" si="73"/>
        <v>35.998984477377789</v>
      </c>
      <c r="E2356" s="83">
        <f>VLOOKUP(A2356,'[2]Pop commune'!$A$4:$G$3833,6,FALSE)</f>
        <v>35.998984477377789</v>
      </c>
      <c r="F2356" s="83">
        <f t="shared" si="74"/>
        <v>218</v>
      </c>
      <c r="G2356" s="83">
        <f>VLOOKUP(A2356,'[2]Pop commune'!$A$4:$G$3833,4,FALSE)</f>
        <v>218</v>
      </c>
      <c r="H2356" s="64">
        <v>21</v>
      </c>
      <c r="I2356" s="122">
        <v>210007449</v>
      </c>
      <c r="J2356" s="65" t="s">
        <v>3187</v>
      </c>
      <c r="K2356" s="121"/>
      <c r="L2356" s="103" t="s">
        <v>3112</v>
      </c>
      <c r="M2356" s="65" t="s">
        <v>3113</v>
      </c>
      <c r="N2356" s="65" t="s">
        <v>662</v>
      </c>
      <c r="O2356" s="64">
        <v>210985735</v>
      </c>
      <c r="P2356" s="94" t="s">
        <v>3097</v>
      </c>
      <c r="Q2356" s="90">
        <v>1</v>
      </c>
      <c r="X2356" s="65" t="s">
        <v>733</v>
      </c>
      <c r="Y2356" s="65">
        <f>SUMPRODUCT(('[2]Prog 89'!$C$5:$C$10000=A2356)*'[2]Prog 89'!$E$5:$F$10000)</f>
        <v>0</v>
      </c>
      <c r="Z2356" s="65">
        <f>SUMPRODUCT(('[2]Prog 89'!$C$5:$C$10000=A2356)*'[2]Prog 89'!$G$5:$H$10000)</f>
        <v>0</v>
      </c>
    </row>
    <row r="2357" spans="1:26" ht="12.75" customHeight="1" x14ac:dyDescent="0.25">
      <c r="A2357" s="64">
        <v>21350</v>
      </c>
      <c r="B2357" s="81">
        <f>VLOOKUP(A2357,'[2]Pop commune'!$A$4:$G$3833,7,FALSE)</f>
        <v>14.28571428571434</v>
      </c>
      <c r="C2357" s="82">
        <f>VLOOKUP(A2357,'[2]Pop commune'!$A$4:$H$3833,5,FALSE)</f>
        <v>8.1632653061224794</v>
      </c>
      <c r="D2357" s="83">
        <f t="shared" si="73"/>
        <v>6.1224489795918604</v>
      </c>
      <c r="E2357" s="83">
        <f>VLOOKUP(A2357,'[2]Pop commune'!$A$4:$G$3833,6,FALSE)</f>
        <v>6.1224489795918604</v>
      </c>
      <c r="F2357" s="83">
        <f t="shared" si="74"/>
        <v>50.000000000000192</v>
      </c>
      <c r="G2357" s="83">
        <f>VLOOKUP(A2357,'[2]Pop commune'!$A$4:$G$3833,4,FALSE)</f>
        <v>50.000000000000192</v>
      </c>
      <c r="H2357" s="64">
        <v>21</v>
      </c>
      <c r="I2357" s="122">
        <v>210007449</v>
      </c>
      <c r="J2357" s="65" t="s">
        <v>3188</v>
      </c>
      <c r="K2357" s="121"/>
      <c r="L2357" s="73" t="s">
        <v>3112</v>
      </c>
      <c r="M2357" s="65" t="s">
        <v>3113</v>
      </c>
      <c r="N2357" s="65" t="s">
        <v>662</v>
      </c>
      <c r="O2357" s="64">
        <v>210985735</v>
      </c>
      <c r="P2357" s="94" t="s">
        <v>3097</v>
      </c>
      <c r="Q2357" s="90">
        <v>1</v>
      </c>
      <c r="X2357" s="65" t="s">
        <v>733</v>
      </c>
      <c r="Y2357" s="65">
        <f>SUMPRODUCT(('[2]Prog 89'!$C$5:$C$10000=A2357)*'[2]Prog 89'!$E$5:$F$10000)</f>
        <v>0</v>
      </c>
      <c r="Z2357" s="65">
        <f>SUMPRODUCT(('[2]Prog 89'!$C$5:$C$10000=A2357)*'[2]Prog 89'!$G$5:$H$10000)</f>
        <v>0</v>
      </c>
    </row>
    <row r="2358" spans="1:26" ht="12.75" customHeight="1" x14ac:dyDescent="0.25">
      <c r="A2358" s="64">
        <v>21357</v>
      </c>
      <c r="B2358" s="81">
        <f>VLOOKUP(A2358,'[2]Pop commune'!$A$4:$G$3833,7,FALSE)</f>
        <v>42.777777777777771</v>
      </c>
      <c r="C2358" s="82">
        <f>VLOOKUP(A2358,'[2]Pop commune'!$A$4:$H$3833,5,FALSE)</f>
        <v>22.361111111111107</v>
      </c>
      <c r="D2358" s="83">
        <f t="shared" si="73"/>
        <v>20.416666666666661</v>
      </c>
      <c r="E2358" s="83">
        <f>VLOOKUP(A2358,'[2]Pop commune'!$A$4:$G$3833,6,FALSE)</f>
        <v>20.416666666666661</v>
      </c>
      <c r="F2358" s="83">
        <f t="shared" si="74"/>
        <v>105</v>
      </c>
      <c r="G2358" s="83">
        <f>VLOOKUP(A2358,'[2]Pop commune'!$A$4:$G$3833,4,FALSE)</f>
        <v>105</v>
      </c>
      <c r="H2358" s="64">
        <v>21</v>
      </c>
      <c r="I2358" s="122">
        <v>210007449</v>
      </c>
      <c r="J2358" s="65" t="s">
        <v>3189</v>
      </c>
      <c r="K2358" s="121"/>
      <c r="L2358" s="103" t="s">
        <v>3112</v>
      </c>
      <c r="M2358" s="65" t="s">
        <v>3113</v>
      </c>
      <c r="N2358" s="65" t="s">
        <v>662</v>
      </c>
      <c r="O2358" s="64">
        <v>210985735</v>
      </c>
      <c r="P2358" s="94" t="s">
        <v>3097</v>
      </c>
      <c r="Q2358" s="90">
        <v>1</v>
      </c>
      <c r="X2358" s="65" t="s">
        <v>733</v>
      </c>
      <c r="Y2358" s="65">
        <f>SUMPRODUCT(('[2]Prog 89'!$C$5:$C$10000=A2358)*'[2]Prog 89'!$E$5:$F$10000)</f>
        <v>0</v>
      </c>
      <c r="Z2358" s="65">
        <f>SUMPRODUCT(('[2]Prog 89'!$C$5:$C$10000=A2358)*'[2]Prog 89'!$G$5:$H$10000)</f>
        <v>0</v>
      </c>
    </row>
    <row r="2359" spans="1:26" ht="12.75" customHeight="1" x14ac:dyDescent="0.25">
      <c r="A2359" s="64">
        <v>21432</v>
      </c>
      <c r="B2359" s="81">
        <f>VLOOKUP(A2359,'[2]Pop commune'!$A$4:$G$3833,7,FALSE)</f>
        <v>98</v>
      </c>
      <c r="C2359" s="82">
        <f>VLOOKUP(A2359,'[2]Pop commune'!$A$4:$H$3833,5,FALSE)</f>
        <v>57</v>
      </c>
      <c r="D2359" s="83">
        <f t="shared" si="73"/>
        <v>41</v>
      </c>
      <c r="E2359" s="83">
        <f>VLOOKUP(A2359,'[2]Pop commune'!$A$4:$G$3833,6,FALSE)</f>
        <v>41</v>
      </c>
      <c r="F2359" s="83">
        <f t="shared" si="74"/>
        <v>285</v>
      </c>
      <c r="G2359" s="83">
        <f>VLOOKUP(A2359,'[2]Pop commune'!$A$4:$G$3833,4,FALSE)</f>
        <v>285</v>
      </c>
      <c r="H2359" s="64">
        <v>21</v>
      </c>
      <c r="I2359" s="122">
        <v>210007449</v>
      </c>
      <c r="J2359" s="65" t="s">
        <v>3190</v>
      </c>
      <c r="K2359" s="121"/>
      <c r="L2359" s="103" t="s">
        <v>3112</v>
      </c>
      <c r="M2359" s="65" t="s">
        <v>3113</v>
      </c>
      <c r="N2359" s="65" t="s">
        <v>662</v>
      </c>
      <c r="O2359" s="64">
        <v>210985735</v>
      </c>
      <c r="P2359" s="94" t="s">
        <v>3097</v>
      </c>
      <c r="Q2359" s="90">
        <v>1</v>
      </c>
      <c r="X2359" s="65" t="s">
        <v>733</v>
      </c>
      <c r="Y2359" s="65">
        <f>SUMPRODUCT(('[2]Prog 89'!$C$5:$C$10000=A2359)*'[2]Prog 89'!$E$5:$F$10000)</f>
        <v>0</v>
      </c>
      <c r="Z2359" s="65">
        <f>SUMPRODUCT(('[2]Prog 89'!$C$5:$C$10000=A2359)*'[2]Prog 89'!$G$5:$H$10000)</f>
        <v>0</v>
      </c>
    </row>
    <row r="2360" spans="1:26" ht="12.75" customHeight="1" x14ac:dyDescent="0.25">
      <c r="A2360" s="64">
        <v>21524</v>
      </c>
      <c r="B2360" s="81">
        <f>VLOOKUP(A2360,'[2]Pop commune'!$A$4:$G$3833,7,FALSE)</f>
        <v>32.869565217391319</v>
      </c>
      <c r="C2360" s="82">
        <f>VLOOKUP(A2360,'[2]Pop commune'!$A$4:$H$3833,5,FALSE)</f>
        <v>22.826086956521749</v>
      </c>
      <c r="D2360" s="83">
        <f t="shared" si="73"/>
        <v>10.04347826086957</v>
      </c>
      <c r="E2360" s="83">
        <f>VLOOKUP(A2360,'[2]Pop commune'!$A$4:$G$3833,6,FALSE)</f>
        <v>10.04347826086957</v>
      </c>
      <c r="F2360" s="83">
        <f t="shared" si="74"/>
        <v>84</v>
      </c>
      <c r="G2360" s="83">
        <f>VLOOKUP(A2360,'[2]Pop commune'!$A$4:$G$3833,4,FALSE)</f>
        <v>84</v>
      </c>
      <c r="H2360" s="64">
        <v>21</v>
      </c>
      <c r="I2360" s="122">
        <v>210007449</v>
      </c>
      <c r="J2360" s="65" t="s">
        <v>3191</v>
      </c>
      <c r="K2360" s="121"/>
      <c r="L2360" s="103" t="s">
        <v>3112</v>
      </c>
      <c r="M2360" s="65" t="s">
        <v>3113</v>
      </c>
      <c r="N2360" s="65" t="s">
        <v>662</v>
      </c>
      <c r="O2360" s="64">
        <v>210985735</v>
      </c>
      <c r="P2360" s="94" t="s">
        <v>3097</v>
      </c>
      <c r="Q2360" s="90">
        <v>1</v>
      </c>
      <c r="X2360" s="65" t="s">
        <v>733</v>
      </c>
      <c r="Y2360" s="65">
        <f>SUMPRODUCT(('[2]Prog 89'!$C$5:$C$10000=A2360)*'[2]Prog 89'!$E$5:$F$10000)</f>
        <v>0</v>
      </c>
      <c r="Z2360" s="65">
        <f>SUMPRODUCT(('[2]Prog 89'!$C$5:$C$10000=A2360)*'[2]Prog 89'!$G$5:$H$10000)</f>
        <v>0</v>
      </c>
    </row>
    <row r="2361" spans="1:26" ht="12.75" customHeight="1" x14ac:dyDescent="0.25">
      <c r="A2361" s="64">
        <v>21628</v>
      </c>
      <c r="B2361" s="81">
        <f>VLOOKUP(A2361,'[2]Pop commune'!$A$4:$G$3833,7,FALSE)</f>
        <v>22.92537313432836</v>
      </c>
      <c r="C2361" s="82">
        <f>VLOOKUP(A2361,'[2]Pop commune'!$A$4:$H$3833,5,FALSE)</f>
        <v>11.46268656716418</v>
      </c>
      <c r="D2361" s="83">
        <f t="shared" si="73"/>
        <v>11.46268656716418</v>
      </c>
      <c r="E2361" s="83">
        <f>VLOOKUP(A2361,'[2]Pop commune'!$A$4:$G$3833,6,FALSE)</f>
        <v>11.46268656716418</v>
      </c>
      <c r="F2361" s="83">
        <f t="shared" si="74"/>
        <v>64</v>
      </c>
      <c r="G2361" s="83">
        <f>VLOOKUP(A2361,'[2]Pop commune'!$A$4:$G$3833,4,FALSE)</f>
        <v>64</v>
      </c>
      <c r="H2361" s="64">
        <v>21</v>
      </c>
      <c r="I2361" s="122">
        <v>210007449</v>
      </c>
      <c r="J2361" s="65" t="s">
        <v>3192</v>
      </c>
      <c r="K2361" s="121"/>
      <c r="L2361" s="73" t="s">
        <v>3112</v>
      </c>
      <c r="M2361" s="65" t="s">
        <v>3113</v>
      </c>
      <c r="N2361" s="65" t="s">
        <v>662</v>
      </c>
      <c r="O2361" s="64">
        <v>210985735</v>
      </c>
      <c r="P2361" s="94" t="s">
        <v>3097</v>
      </c>
      <c r="Q2361" s="90">
        <v>1</v>
      </c>
      <c r="X2361" s="65" t="s">
        <v>733</v>
      </c>
      <c r="Y2361" s="65">
        <f>SUMPRODUCT(('[2]Prog 89'!$C$5:$C$10000=A2361)*'[2]Prog 89'!$E$5:$F$10000)</f>
        <v>0</v>
      </c>
      <c r="Z2361" s="65">
        <f>SUMPRODUCT(('[2]Prog 89'!$C$5:$C$10000=A2361)*'[2]Prog 89'!$G$5:$H$10000)</f>
        <v>0</v>
      </c>
    </row>
    <row r="2362" spans="1:26" ht="12.75" customHeight="1" x14ac:dyDescent="0.25">
      <c r="A2362" s="64">
        <v>21674</v>
      </c>
      <c r="B2362" s="81">
        <f>VLOOKUP(A2362,'[2]Pop commune'!$A$4:$G$3833,7,FALSE)</f>
        <v>80.025974025973795</v>
      </c>
      <c r="C2362" s="82">
        <f>VLOOKUP(A2362,'[2]Pop commune'!$A$4:$H$3833,5,FALSE)</f>
        <v>45.584415584415453</v>
      </c>
      <c r="D2362" s="83">
        <f t="shared" si="73"/>
        <v>34.441558441558342</v>
      </c>
      <c r="E2362" s="83">
        <f>VLOOKUP(A2362,'[2]Pop commune'!$A$4:$G$3833,6,FALSE)</f>
        <v>34.441558441558342</v>
      </c>
      <c r="F2362" s="83">
        <f t="shared" si="74"/>
        <v>233.99999999999929</v>
      </c>
      <c r="G2362" s="83">
        <f>VLOOKUP(A2362,'[2]Pop commune'!$A$4:$G$3833,4,FALSE)</f>
        <v>233.99999999999929</v>
      </c>
      <c r="H2362" s="64">
        <v>21</v>
      </c>
      <c r="I2362" s="122">
        <v>210007449</v>
      </c>
      <c r="J2362" s="65" t="s">
        <v>3193</v>
      </c>
      <c r="K2362" s="121"/>
      <c r="L2362" s="73" t="s">
        <v>3112</v>
      </c>
      <c r="M2362" s="65" t="s">
        <v>3113</v>
      </c>
      <c r="N2362" s="65" t="s">
        <v>662</v>
      </c>
      <c r="O2362" s="64">
        <v>210985735</v>
      </c>
      <c r="P2362" s="94" t="s">
        <v>3097</v>
      </c>
      <c r="Q2362" s="90">
        <v>1</v>
      </c>
      <c r="X2362" s="65" t="s">
        <v>733</v>
      </c>
      <c r="Y2362" s="65">
        <f>SUMPRODUCT(('[2]Prog 89'!$C$5:$C$10000=A2362)*'[2]Prog 89'!$E$5:$F$10000)</f>
        <v>0</v>
      </c>
      <c r="Z2362" s="65">
        <f>SUMPRODUCT(('[2]Prog 89'!$C$5:$C$10000=A2362)*'[2]Prog 89'!$G$5:$H$10000)</f>
        <v>0</v>
      </c>
    </row>
    <row r="2363" spans="1:26" ht="12.75" customHeight="1" x14ac:dyDescent="0.25">
      <c r="A2363" s="64">
        <v>21062</v>
      </c>
      <c r="B2363" s="81">
        <f>VLOOKUP(A2363,'[2]Pop commune'!$A$4:$G$3833,7,FALSE)</f>
        <v>74.096385542168704</v>
      </c>
      <c r="C2363" s="82">
        <f>VLOOKUP(A2363,'[2]Pop commune'!$A$4:$H$3833,5,FALSE)</f>
        <v>52.361445783132552</v>
      </c>
      <c r="D2363" s="83">
        <f t="shared" si="73"/>
        <v>21.734939759036152</v>
      </c>
      <c r="E2363" s="83">
        <f>VLOOKUP(A2363,'[2]Pop commune'!$A$4:$G$3833,6,FALSE)</f>
        <v>21.734939759036152</v>
      </c>
      <c r="F2363" s="83">
        <f t="shared" si="74"/>
        <v>246</v>
      </c>
      <c r="G2363" s="83">
        <f>VLOOKUP(A2363,'[2]Pop commune'!$A$4:$G$3833,4,FALSE)</f>
        <v>246</v>
      </c>
      <c r="H2363" s="64">
        <v>21</v>
      </c>
      <c r="I2363" s="122">
        <v>210986543</v>
      </c>
      <c r="J2363" s="65" t="s">
        <v>3194</v>
      </c>
      <c r="K2363" s="121"/>
      <c r="L2363" s="103" t="s">
        <v>3107</v>
      </c>
      <c r="M2363" s="65" t="s">
        <v>3108</v>
      </c>
      <c r="N2363" s="65" t="s">
        <v>662</v>
      </c>
      <c r="O2363" s="64">
        <v>210985735</v>
      </c>
      <c r="P2363" s="94" t="s">
        <v>3097</v>
      </c>
      <c r="Q2363" s="90">
        <v>1</v>
      </c>
      <c r="X2363" s="65" t="s">
        <v>733</v>
      </c>
      <c r="Y2363" s="65">
        <f>SUMPRODUCT(('[2]Prog 89'!$C$5:$C$10000=A2363)*'[2]Prog 89'!$E$5:$F$10000)</f>
        <v>0</v>
      </c>
      <c r="Z2363" s="65">
        <f>SUMPRODUCT(('[2]Prog 89'!$C$5:$C$10000=A2363)*'[2]Prog 89'!$G$5:$H$10000)</f>
        <v>0</v>
      </c>
    </row>
    <row r="2364" spans="1:26" ht="12.75" customHeight="1" x14ac:dyDescent="0.25">
      <c r="A2364" s="64">
        <v>21068</v>
      </c>
      <c r="B2364" s="81">
        <f>VLOOKUP(A2364,'[2]Pop commune'!$A$4:$G$3833,7,FALSE)</f>
        <v>28.823529411764682</v>
      </c>
      <c r="C2364" s="82">
        <f>VLOOKUP(A2364,'[2]Pop commune'!$A$4:$H$3833,5,FALSE)</f>
        <v>10.294117647058799</v>
      </c>
      <c r="D2364" s="83">
        <f t="shared" si="73"/>
        <v>18.52941176470588</v>
      </c>
      <c r="E2364" s="83">
        <f>VLOOKUP(A2364,'[2]Pop commune'!$A$4:$G$3833,6,FALSE)</f>
        <v>18.52941176470588</v>
      </c>
      <c r="F2364" s="83">
        <f t="shared" si="74"/>
        <v>140</v>
      </c>
      <c r="G2364" s="83">
        <f>VLOOKUP(A2364,'[2]Pop commune'!$A$4:$G$3833,4,FALSE)</f>
        <v>140</v>
      </c>
      <c r="H2364" s="64">
        <v>21</v>
      </c>
      <c r="I2364" s="122">
        <v>210986543</v>
      </c>
      <c r="J2364" s="65" t="s">
        <v>3195</v>
      </c>
      <c r="K2364" s="121"/>
      <c r="L2364" s="103" t="s">
        <v>3107</v>
      </c>
      <c r="M2364" s="65" t="s">
        <v>3108</v>
      </c>
      <c r="N2364" s="65" t="s">
        <v>662</v>
      </c>
      <c r="O2364" s="64">
        <v>210985735</v>
      </c>
      <c r="P2364" s="94" t="s">
        <v>3097</v>
      </c>
      <c r="Q2364" s="90">
        <v>1</v>
      </c>
      <c r="X2364" s="65" t="s">
        <v>733</v>
      </c>
      <c r="Y2364" s="65">
        <f>SUMPRODUCT(('[2]Prog 89'!$C$5:$C$10000=A2364)*'[2]Prog 89'!$E$5:$F$10000)</f>
        <v>0</v>
      </c>
      <c r="Z2364" s="65">
        <f>SUMPRODUCT(('[2]Prog 89'!$C$5:$C$10000=A2364)*'[2]Prog 89'!$G$5:$H$10000)</f>
        <v>0</v>
      </c>
    </row>
    <row r="2365" spans="1:26" ht="12.75" customHeight="1" x14ac:dyDescent="0.25">
      <c r="A2365" s="64">
        <v>21082</v>
      </c>
      <c r="B2365" s="81">
        <f>VLOOKUP(A2365,'[2]Pop commune'!$A$4:$G$3833,7,FALSE)</f>
        <v>22.054794520547944</v>
      </c>
      <c r="C2365" s="82">
        <f>VLOOKUP(A2365,'[2]Pop commune'!$A$4:$H$3833,5,FALSE)</f>
        <v>15.342465753424657</v>
      </c>
      <c r="D2365" s="83">
        <f t="shared" si="73"/>
        <v>6.712328767123287</v>
      </c>
      <c r="E2365" s="83">
        <f>VLOOKUP(A2365,'[2]Pop commune'!$A$4:$G$3833,6,FALSE)</f>
        <v>6.712328767123287</v>
      </c>
      <c r="F2365" s="83">
        <f t="shared" si="74"/>
        <v>70</v>
      </c>
      <c r="G2365" s="83">
        <f>VLOOKUP(A2365,'[2]Pop commune'!$A$4:$G$3833,4,FALSE)</f>
        <v>70</v>
      </c>
      <c r="H2365" s="64">
        <v>21</v>
      </c>
      <c r="I2365" s="122">
        <v>210986543</v>
      </c>
      <c r="J2365" s="65" t="s">
        <v>3196</v>
      </c>
      <c r="K2365" s="121"/>
      <c r="L2365" s="103" t="s">
        <v>3107</v>
      </c>
      <c r="M2365" s="65" t="s">
        <v>3108</v>
      </c>
      <c r="N2365" s="65" t="s">
        <v>662</v>
      </c>
      <c r="O2365" s="64">
        <v>210985735</v>
      </c>
      <c r="P2365" s="94" t="s">
        <v>3097</v>
      </c>
      <c r="Q2365" s="90">
        <v>1</v>
      </c>
      <c r="X2365" s="65" t="s">
        <v>733</v>
      </c>
      <c r="Y2365" s="65">
        <f>SUMPRODUCT(('[2]Prog 89'!$C$5:$C$10000=A2365)*'[2]Prog 89'!$E$5:$F$10000)</f>
        <v>0</v>
      </c>
      <c r="Z2365" s="65">
        <f>SUMPRODUCT(('[2]Prog 89'!$C$5:$C$10000=A2365)*'[2]Prog 89'!$G$5:$H$10000)</f>
        <v>0</v>
      </c>
    </row>
    <row r="2366" spans="1:26" ht="12.75" customHeight="1" x14ac:dyDescent="0.25">
      <c r="A2366" s="64">
        <v>21091</v>
      </c>
      <c r="B2366" s="81">
        <f>VLOOKUP(A2366,'[2]Pop commune'!$A$4:$G$3833,7,FALSE)</f>
        <v>20.02702702702695</v>
      </c>
      <c r="C2366" s="82">
        <f>VLOOKUP(A2366,'[2]Pop commune'!$A$4:$H$3833,5,FALSE)</f>
        <v>11.59459459459455</v>
      </c>
      <c r="D2366" s="83">
        <f t="shared" si="73"/>
        <v>8.4324324324323996</v>
      </c>
      <c r="E2366" s="83">
        <f>VLOOKUP(A2366,'[2]Pop commune'!$A$4:$G$3833,6,FALSE)</f>
        <v>8.4324324324323996</v>
      </c>
      <c r="F2366" s="83">
        <f t="shared" si="74"/>
        <v>38.999999999999851</v>
      </c>
      <c r="G2366" s="83">
        <f>VLOOKUP(A2366,'[2]Pop commune'!$A$4:$G$3833,4,FALSE)</f>
        <v>38.999999999999851</v>
      </c>
      <c r="H2366" s="64">
        <v>21</v>
      </c>
      <c r="I2366" s="122">
        <v>210986543</v>
      </c>
      <c r="J2366" s="65" t="s">
        <v>3197</v>
      </c>
      <c r="K2366" s="121"/>
      <c r="L2366" s="103" t="s">
        <v>3107</v>
      </c>
      <c r="M2366" s="65" t="s">
        <v>3108</v>
      </c>
      <c r="N2366" s="65" t="s">
        <v>662</v>
      </c>
      <c r="O2366" s="64">
        <v>210985735</v>
      </c>
      <c r="P2366" s="94" t="s">
        <v>3097</v>
      </c>
      <c r="Q2366" s="90">
        <v>1</v>
      </c>
      <c r="X2366" s="65" t="s">
        <v>733</v>
      </c>
      <c r="Y2366" s="65">
        <f>SUMPRODUCT(('[2]Prog 89'!$C$5:$C$10000=A2366)*'[2]Prog 89'!$E$5:$F$10000)</f>
        <v>0</v>
      </c>
      <c r="Z2366" s="65">
        <f>SUMPRODUCT(('[2]Prog 89'!$C$5:$C$10000=A2366)*'[2]Prog 89'!$G$5:$H$10000)</f>
        <v>0</v>
      </c>
    </row>
    <row r="2367" spans="1:26" ht="12.75" customHeight="1" x14ac:dyDescent="0.25">
      <c r="A2367" s="64">
        <v>21128</v>
      </c>
      <c r="B2367" s="81">
        <f>VLOOKUP(A2367,'[2]Pop commune'!$A$4:$G$3833,7,FALSE)</f>
        <v>71.97647058823523</v>
      </c>
      <c r="C2367" s="82">
        <f>VLOOKUP(A2367,'[2]Pop commune'!$A$4:$H$3833,5,FALSE)</f>
        <v>38.596078431372518</v>
      </c>
      <c r="D2367" s="83">
        <f t="shared" si="73"/>
        <v>33.380392156862719</v>
      </c>
      <c r="E2367" s="83">
        <f>VLOOKUP(A2367,'[2]Pop commune'!$A$4:$G$3833,6,FALSE)</f>
        <v>33.380392156862719</v>
      </c>
      <c r="F2367" s="83">
        <f t="shared" si="74"/>
        <v>266</v>
      </c>
      <c r="G2367" s="83">
        <f>VLOOKUP(A2367,'[2]Pop commune'!$A$4:$G$3833,4,FALSE)</f>
        <v>266</v>
      </c>
      <c r="H2367" s="64">
        <v>21</v>
      </c>
      <c r="I2367" s="122">
        <v>210986543</v>
      </c>
      <c r="J2367" s="65" t="s">
        <v>3198</v>
      </c>
      <c r="K2367" s="121"/>
      <c r="L2367" s="103" t="s">
        <v>3107</v>
      </c>
      <c r="M2367" s="65" t="s">
        <v>3108</v>
      </c>
      <c r="N2367" s="65" t="s">
        <v>662</v>
      </c>
      <c r="O2367" s="64">
        <v>210985735</v>
      </c>
      <c r="P2367" s="94" t="s">
        <v>3097</v>
      </c>
      <c r="Q2367" s="90">
        <v>1</v>
      </c>
      <c r="X2367" s="65" t="s">
        <v>733</v>
      </c>
      <c r="Y2367" s="65">
        <f>SUMPRODUCT(('[2]Prog 89'!$C$5:$C$10000=A2367)*'[2]Prog 89'!$E$5:$F$10000)</f>
        <v>0</v>
      </c>
      <c r="Z2367" s="65">
        <f>SUMPRODUCT(('[2]Prog 89'!$C$5:$C$10000=A2367)*'[2]Prog 89'!$G$5:$H$10000)</f>
        <v>0</v>
      </c>
    </row>
    <row r="2368" spans="1:26" ht="12.75" customHeight="1" x14ac:dyDescent="0.25">
      <c r="A2368" s="64">
        <v>21152</v>
      </c>
      <c r="B2368" s="81">
        <f>VLOOKUP(A2368,'[2]Pop commune'!$A$4:$G$3833,7,FALSE)</f>
        <v>40.057471264367834</v>
      </c>
      <c r="C2368" s="82">
        <f>VLOOKUP(A2368,'[2]Pop commune'!$A$4:$H$3833,5,FALSE)</f>
        <v>21.494252873563227</v>
      </c>
      <c r="D2368" s="83">
        <f t="shared" si="73"/>
        <v>18.563218390804607</v>
      </c>
      <c r="E2368" s="83">
        <f>VLOOKUP(A2368,'[2]Pop commune'!$A$4:$G$3833,6,FALSE)</f>
        <v>18.563218390804607</v>
      </c>
      <c r="F2368" s="83">
        <f t="shared" si="74"/>
        <v>85</v>
      </c>
      <c r="G2368" s="83">
        <f>VLOOKUP(A2368,'[2]Pop commune'!$A$4:$G$3833,4,FALSE)</f>
        <v>85</v>
      </c>
      <c r="H2368" s="64">
        <v>21</v>
      </c>
      <c r="I2368" s="122">
        <v>210986543</v>
      </c>
      <c r="J2368" s="65" t="s">
        <v>2591</v>
      </c>
      <c r="K2368" s="121"/>
      <c r="L2368" s="103" t="s">
        <v>3107</v>
      </c>
      <c r="M2368" s="65" t="s">
        <v>3108</v>
      </c>
      <c r="N2368" s="65" t="s">
        <v>662</v>
      </c>
      <c r="O2368" s="64">
        <v>210985735</v>
      </c>
      <c r="P2368" s="94" t="s">
        <v>3097</v>
      </c>
      <c r="Q2368" s="90">
        <v>1</v>
      </c>
      <c r="X2368" s="65" t="s">
        <v>733</v>
      </c>
      <c r="Y2368" s="65">
        <f>SUMPRODUCT(('[2]Prog 89'!$C$5:$C$10000=A2368)*'[2]Prog 89'!$E$5:$F$10000)</f>
        <v>0</v>
      </c>
      <c r="Z2368" s="65">
        <f>SUMPRODUCT(('[2]Prog 89'!$C$5:$C$10000=A2368)*'[2]Prog 89'!$G$5:$H$10000)</f>
        <v>0</v>
      </c>
    </row>
    <row r="2369" spans="1:26" ht="12.75" customHeight="1" x14ac:dyDescent="0.25">
      <c r="A2369" s="64">
        <v>21153</v>
      </c>
      <c r="B2369" s="81">
        <f>VLOOKUP(A2369,'[2]Pop commune'!$A$4:$G$3833,7,FALSE)</f>
        <v>41.284722222222044</v>
      </c>
      <c r="C2369" s="82">
        <f>VLOOKUP(A2369,'[2]Pop commune'!$A$4:$H$3833,5,FALSE)</f>
        <v>27.187499999999879</v>
      </c>
      <c r="D2369" s="83">
        <f t="shared" si="73"/>
        <v>14.097222222222161</v>
      </c>
      <c r="E2369" s="83">
        <f>VLOOKUP(A2369,'[2]Pop commune'!$A$4:$G$3833,6,FALSE)</f>
        <v>14.097222222222161</v>
      </c>
      <c r="F2369" s="83">
        <f t="shared" si="74"/>
        <v>144.99999999999935</v>
      </c>
      <c r="G2369" s="83">
        <f>VLOOKUP(A2369,'[2]Pop commune'!$A$4:$G$3833,4,FALSE)</f>
        <v>144.99999999999935</v>
      </c>
      <c r="H2369" s="64">
        <v>21</v>
      </c>
      <c r="I2369" s="122">
        <v>210986543</v>
      </c>
      <c r="J2369" s="65" t="s">
        <v>3199</v>
      </c>
      <c r="K2369" s="121"/>
      <c r="L2369" s="103" t="s">
        <v>3107</v>
      </c>
      <c r="M2369" s="65" t="s">
        <v>3108</v>
      </c>
      <c r="N2369" s="65" t="s">
        <v>662</v>
      </c>
      <c r="O2369" s="64">
        <v>210985735</v>
      </c>
      <c r="P2369" s="94" t="s">
        <v>3097</v>
      </c>
      <c r="Q2369" s="90">
        <v>1</v>
      </c>
      <c r="X2369" s="65" t="s">
        <v>733</v>
      </c>
      <c r="Y2369" s="65">
        <f>SUMPRODUCT(('[2]Prog 89'!$C$5:$C$10000=A2369)*'[2]Prog 89'!$E$5:$F$10000)</f>
        <v>0</v>
      </c>
      <c r="Z2369" s="65">
        <f>SUMPRODUCT(('[2]Prog 89'!$C$5:$C$10000=A2369)*'[2]Prog 89'!$G$5:$H$10000)</f>
        <v>0</v>
      </c>
    </row>
    <row r="2370" spans="1:26" ht="12.75" customHeight="1" x14ac:dyDescent="0.25">
      <c r="A2370" s="64">
        <v>21164</v>
      </c>
      <c r="B2370" s="81">
        <f>VLOOKUP(A2370,'[2]Pop commune'!$A$4:$G$3833,7,FALSE)</f>
        <v>38</v>
      </c>
      <c r="C2370" s="82">
        <f>VLOOKUP(A2370,'[2]Pop commune'!$A$4:$H$3833,5,FALSE)</f>
        <v>23</v>
      </c>
      <c r="D2370" s="83">
        <f t="shared" si="73"/>
        <v>15</v>
      </c>
      <c r="E2370" s="83">
        <f>VLOOKUP(A2370,'[2]Pop commune'!$A$4:$G$3833,6,FALSE)</f>
        <v>15</v>
      </c>
      <c r="F2370" s="83">
        <f t="shared" si="74"/>
        <v>138</v>
      </c>
      <c r="G2370" s="83">
        <f>VLOOKUP(A2370,'[2]Pop commune'!$A$4:$G$3833,4,FALSE)</f>
        <v>138</v>
      </c>
      <c r="H2370" s="64">
        <v>21</v>
      </c>
      <c r="I2370" s="122">
        <v>210986543</v>
      </c>
      <c r="J2370" s="65" t="s">
        <v>3200</v>
      </c>
      <c r="K2370" s="121"/>
      <c r="L2370" s="103" t="s">
        <v>3107</v>
      </c>
      <c r="M2370" s="65" t="s">
        <v>3108</v>
      </c>
      <c r="N2370" s="65" t="s">
        <v>662</v>
      </c>
      <c r="O2370" s="64">
        <v>210985735</v>
      </c>
      <c r="P2370" s="94" t="s">
        <v>3097</v>
      </c>
      <c r="Q2370" s="90">
        <v>1</v>
      </c>
      <c r="X2370" s="65" t="s">
        <v>733</v>
      </c>
      <c r="Y2370" s="65">
        <f>SUMPRODUCT(('[2]Prog 89'!$C$5:$C$10000=A2370)*'[2]Prog 89'!$E$5:$F$10000)</f>
        <v>0</v>
      </c>
      <c r="Z2370" s="65">
        <f>SUMPRODUCT(('[2]Prog 89'!$C$5:$C$10000=A2370)*'[2]Prog 89'!$G$5:$H$10000)</f>
        <v>0</v>
      </c>
    </row>
    <row r="2371" spans="1:26" ht="12.75" customHeight="1" x14ac:dyDescent="0.25">
      <c r="A2371" s="64">
        <v>21176</v>
      </c>
      <c r="B2371" s="81">
        <f>VLOOKUP(A2371,'[2]Pop commune'!$A$4:$G$3833,7,FALSE)</f>
        <v>22.622950819672127</v>
      </c>
      <c r="C2371" s="82">
        <f>VLOOKUP(A2371,'[2]Pop commune'!$A$4:$H$3833,5,FALSE)</f>
        <v>17.909836065573767</v>
      </c>
      <c r="D2371" s="83">
        <f t="shared" si="73"/>
        <v>4.7131147540983598</v>
      </c>
      <c r="E2371" s="83">
        <f>VLOOKUP(A2371,'[2]Pop commune'!$A$4:$G$3833,6,FALSE)</f>
        <v>4.7131147540983598</v>
      </c>
      <c r="F2371" s="83">
        <f t="shared" si="74"/>
        <v>115</v>
      </c>
      <c r="G2371" s="83">
        <f>VLOOKUP(A2371,'[2]Pop commune'!$A$4:$G$3833,4,FALSE)</f>
        <v>115</v>
      </c>
      <c r="H2371" s="64">
        <v>21</v>
      </c>
      <c r="I2371" s="122">
        <v>210986543</v>
      </c>
      <c r="J2371" s="65" t="s">
        <v>3201</v>
      </c>
      <c r="K2371" s="121"/>
      <c r="L2371" s="103" t="s">
        <v>3107</v>
      </c>
      <c r="M2371" s="65" t="s">
        <v>3108</v>
      </c>
      <c r="N2371" s="65" t="s">
        <v>662</v>
      </c>
      <c r="O2371" s="64">
        <v>210985735</v>
      </c>
      <c r="P2371" s="94" t="s">
        <v>3097</v>
      </c>
      <c r="Q2371" s="90">
        <v>1</v>
      </c>
      <c r="X2371" s="65" t="s">
        <v>733</v>
      </c>
      <c r="Y2371" s="65">
        <f>SUMPRODUCT(('[2]Prog 89'!$C$5:$C$10000=A2371)*'[2]Prog 89'!$E$5:$F$10000)</f>
        <v>0</v>
      </c>
      <c r="Z2371" s="65">
        <f>SUMPRODUCT(('[2]Prog 89'!$C$5:$C$10000=A2371)*'[2]Prog 89'!$G$5:$H$10000)</f>
        <v>0</v>
      </c>
    </row>
    <row r="2372" spans="1:26" ht="12.75" customHeight="1" x14ac:dyDescent="0.25">
      <c r="A2372" s="64">
        <v>21187</v>
      </c>
      <c r="B2372" s="81">
        <f>VLOOKUP(A2372,'[2]Pop commune'!$A$4:$G$3833,7,FALSE)</f>
        <v>35.068965517241381</v>
      </c>
      <c r="C2372" s="82">
        <f>VLOOKUP(A2372,'[2]Pop commune'!$A$4:$H$3833,5,FALSE)</f>
        <v>18.508620689655174</v>
      </c>
      <c r="D2372" s="83">
        <f t="shared" si="73"/>
        <v>16.56034482758621</v>
      </c>
      <c r="E2372" s="83">
        <f>VLOOKUP(A2372,'[2]Pop commune'!$A$4:$G$3833,6,FALSE)</f>
        <v>16.56034482758621</v>
      </c>
      <c r="F2372" s="83">
        <f t="shared" si="74"/>
        <v>113</v>
      </c>
      <c r="G2372" s="83">
        <f>VLOOKUP(A2372,'[2]Pop commune'!$A$4:$G$3833,4,FALSE)</f>
        <v>113</v>
      </c>
      <c r="H2372" s="64">
        <v>21</v>
      </c>
      <c r="I2372" s="122">
        <v>210986543</v>
      </c>
      <c r="J2372" s="65" t="s">
        <v>3202</v>
      </c>
      <c r="K2372" s="121"/>
      <c r="L2372" s="103" t="s">
        <v>3107</v>
      </c>
      <c r="M2372" s="65" t="s">
        <v>3108</v>
      </c>
      <c r="N2372" s="65" t="s">
        <v>662</v>
      </c>
      <c r="O2372" s="64">
        <v>210985735</v>
      </c>
      <c r="P2372" s="94" t="s">
        <v>3097</v>
      </c>
      <c r="Q2372" s="90">
        <v>1</v>
      </c>
      <c r="R2372" s="97"/>
      <c r="X2372" s="65" t="s">
        <v>733</v>
      </c>
      <c r="Y2372" s="65">
        <f>SUMPRODUCT(('[2]Prog 89'!$C$5:$C$10000=A2372)*'[2]Prog 89'!$E$5:$F$10000)</f>
        <v>0</v>
      </c>
      <c r="Z2372" s="65">
        <f>SUMPRODUCT(('[2]Prog 89'!$C$5:$C$10000=A2372)*'[2]Prog 89'!$G$5:$H$10000)</f>
        <v>0</v>
      </c>
    </row>
    <row r="2373" spans="1:26" ht="12.75" customHeight="1" x14ac:dyDescent="0.25">
      <c r="A2373" s="64">
        <v>21210</v>
      </c>
      <c r="B2373" s="81">
        <f>VLOOKUP(A2373,'[2]Pop commune'!$A$4:$G$3833,7,FALSE)</f>
        <v>129.64591721218216</v>
      </c>
      <c r="C2373" s="82">
        <f>VLOOKUP(A2373,'[2]Pop commune'!$A$4:$H$3833,5,FALSE)</f>
        <v>95.958395416890738</v>
      </c>
      <c r="D2373" s="83">
        <f t="shared" ref="D2373:D2436" si="75">E2373/Q2373</f>
        <v>33.687521795291431</v>
      </c>
      <c r="E2373" s="83">
        <f>VLOOKUP(A2373,'[2]Pop commune'!$A$4:$G$3833,6,FALSE)</f>
        <v>33.687521795291431</v>
      </c>
      <c r="F2373" s="83">
        <f t="shared" ref="F2373:F2436" si="76">G2373/Q2373</f>
        <v>540.00000000000239</v>
      </c>
      <c r="G2373" s="83">
        <f>VLOOKUP(A2373,'[2]Pop commune'!$A$4:$G$3833,4,FALSE)</f>
        <v>540.00000000000239</v>
      </c>
      <c r="H2373" s="64">
        <v>21</v>
      </c>
      <c r="I2373" s="122">
        <v>210986543</v>
      </c>
      <c r="J2373" s="65" t="s">
        <v>3203</v>
      </c>
      <c r="K2373" s="121"/>
      <c r="L2373" s="73" t="s">
        <v>3107</v>
      </c>
      <c r="M2373" s="65" t="s">
        <v>3108</v>
      </c>
      <c r="N2373" s="65" t="s">
        <v>662</v>
      </c>
      <c r="O2373" s="64">
        <v>210985735</v>
      </c>
      <c r="P2373" s="94" t="s">
        <v>3097</v>
      </c>
      <c r="Q2373" s="90">
        <v>1</v>
      </c>
      <c r="R2373" s="99"/>
      <c r="X2373" s="65" t="s">
        <v>733</v>
      </c>
      <c r="Y2373" s="65">
        <f>SUMPRODUCT(('[2]Prog 89'!$C$5:$C$10000=A2373)*'[2]Prog 89'!$E$5:$F$10000)</f>
        <v>0</v>
      </c>
      <c r="Z2373" s="65">
        <f>SUMPRODUCT(('[2]Prog 89'!$C$5:$C$10000=A2373)*'[2]Prog 89'!$G$5:$H$10000)</f>
        <v>0</v>
      </c>
    </row>
    <row r="2374" spans="1:26" ht="12.75" customHeight="1" x14ac:dyDescent="0.25">
      <c r="A2374" s="64">
        <v>21244</v>
      </c>
      <c r="B2374" s="81">
        <f>VLOOKUP(A2374,'[2]Pop commune'!$A$4:$G$3833,7,FALSE)</f>
        <v>16</v>
      </c>
      <c r="C2374" s="82">
        <f>VLOOKUP(A2374,'[2]Pop commune'!$A$4:$H$3833,5,FALSE)</f>
        <v>10</v>
      </c>
      <c r="D2374" s="83">
        <f t="shared" si="75"/>
        <v>6</v>
      </c>
      <c r="E2374" s="83">
        <f>VLOOKUP(A2374,'[2]Pop commune'!$A$4:$G$3833,6,FALSE)</f>
        <v>6</v>
      </c>
      <c r="F2374" s="83">
        <f t="shared" si="76"/>
        <v>62</v>
      </c>
      <c r="G2374" s="83">
        <f>VLOOKUP(A2374,'[2]Pop commune'!$A$4:$G$3833,4,FALSE)</f>
        <v>62</v>
      </c>
      <c r="H2374" s="64">
        <v>21</v>
      </c>
      <c r="I2374" s="122">
        <v>210986543</v>
      </c>
      <c r="J2374" s="65" t="s">
        <v>3204</v>
      </c>
      <c r="K2374" s="121"/>
      <c r="L2374" s="73" t="s">
        <v>3107</v>
      </c>
      <c r="M2374" s="65" t="s">
        <v>3108</v>
      </c>
      <c r="N2374" s="65" t="s">
        <v>662</v>
      </c>
      <c r="O2374" s="64">
        <v>210985735</v>
      </c>
      <c r="P2374" s="94" t="s">
        <v>3097</v>
      </c>
      <c r="Q2374" s="90">
        <v>1</v>
      </c>
      <c r="X2374" s="65" t="s">
        <v>733</v>
      </c>
      <c r="Y2374" s="65">
        <f>SUMPRODUCT(('[2]Prog 89'!$C$5:$C$10000=A2374)*'[2]Prog 89'!$E$5:$F$10000)</f>
        <v>0</v>
      </c>
      <c r="Z2374" s="65">
        <f>SUMPRODUCT(('[2]Prog 89'!$C$5:$C$10000=A2374)*'[2]Prog 89'!$G$5:$H$10000)</f>
        <v>0</v>
      </c>
    </row>
    <row r="2375" spans="1:26" ht="12.75" customHeight="1" x14ac:dyDescent="0.25">
      <c r="A2375" s="64">
        <v>21251</v>
      </c>
      <c r="B2375" s="81">
        <f>VLOOKUP(A2375,'[2]Pop commune'!$A$4:$G$3833,7,FALSE)</f>
        <v>42</v>
      </c>
      <c r="C2375" s="82">
        <f>VLOOKUP(A2375,'[2]Pop commune'!$A$4:$H$3833,5,FALSE)</f>
        <v>30</v>
      </c>
      <c r="D2375" s="83">
        <f t="shared" si="75"/>
        <v>12</v>
      </c>
      <c r="E2375" s="83">
        <f>VLOOKUP(A2375,'[2]Pop commune'!$A$4:$G$3833,6,FALSE)</f>
        <v>12</v>
      </c>
      <c r="F2375" s="83">
        <f t="shared" si="76"/>
        <v>263</v>
      </c>
      <c r="G2375" s="83">
        <f>VLOOKUP(A2375,'[2]Pop commune'!$A$4:$G$3833,4,FALSE)</f>
        <v>263</v>
      </c>
      <c r="H2375" s="64">
        <v>21</v>
      </c>
      <c r="I2375" s="122">
        <v>210986543</v>
      </c>
      <c r="J2375" s="65" t="s">
        <v>3205</v>
      </c>
      <c r="K2375" s="121"/>
      <c r="L2375" s="103" t="s">
        <v>3107</v>
      </c>
      <c r="M2375" s="65" t="s">
        <v>3108</v>
      </c>
      <c r="N2375" s="65" t="s">
        <v>662</v>
      </c>
      <c r="O2375" s="64">
        <v>210985735</v>
      </c>
      <c r="P2375" s="94" t="s">
        <v>3097</v>
      </c>
      <c r="Q2375" s="90">
        <v>1</v>
      </c>
      <c r="X2375" s="65" t="s">
        <v>733</v>
      </c>
      <c r="Y2375" s="65">
        <f>SUMPRODUCT(('[2]Prog 89'!$C$5:$C$10000=A2375)*'[2]Prog 89'!$E$5:$F$10000)</f>
        <v>0</v>
      </c>
      <c r="Z2375" s="65">
        <f>SUMPRODUCT(('[2]Prog 89'!$C$5:$C$10000=A2375)*'[2]Prog 89'!$G$5:$H$10000)</f>
        <v>0</v>
      </c>
    </row>
    <row r="2376" spans="1:26" ht="12.75" customHeight="1" x14ac:dyDescent="0.25">
      <c r="A2376" s="64">
        <v>21362</v>
      </c>
      <c r="B2376" s="81">
        <f>VLOOKUP(A2376,'[2]Pop commune'!$A$4:$G$3833,7,FALSE)</f>
        <v>22</v>
      </c>
      <c r="C2376" s="82">
        <f>VLOOKUP(A2376,'[2]Pop commune'!$A$4:$H$3833,5,FALSE)</f>
        <v>16</v>
      </c>
      <c r="D2376" s="83">
        <f t="shared" si="75"/>
        <v>6</v>
      </c>
      <c r="E2376" s="83">
        <f>VLOOKUP(A2376,'[2]Pop commune'!$A$4:$G$3833,6,FALSE)</f>
        <v>6</v>
      </c>
      <c r="F2376" s="83">
        <f t="shared" si="76"/>
        <v>139</v>
      </c>
      <c r="G2376" s="83">
        <f>VLOOKUP(A2376,'[2]Pop commune'!$A$4:$G$3833,4,FALSE)</f>
        <v>139</v>
      </c>
      <c r="H2376" s="64">
        <v>21</v>
      </c>
      <c r="I2376" s="122">
        <v>210986543</v>
      </c>
      <c r="J2376" s="65" t="s">
        <v>3206</v>
      </c>
      <c r="K2376" s="121"/>
      <c r="L2376" s="103" t="s">
        <v>3107</v>
      </c>
      <c r="M2376" s="65" t="s">
        <v>3108</v>
      </c>
      <c r="N2376" s="65" t="s">
        <v>662</v>
      </c>
      <c r="O2376" s="64">
        <v>210985735</v>
      </c>
      <c r="P2376" s="94" t="s">
        <v>3097</v>
      </c>
      <c r="Q2376" s="90">
        <v>1</v>
      </c>
      <c r="X2376" s="65" t="s">
        <v>733</v>
      </c>
      <c r="Y2376" s="65">
        <f>SUMPRODUCT(('[2]Prog 89'!$C$5:$C$10000=A2376)*'[2]Prog 89'!$E$5:$F$10000)</f>
        <v>0</v>
      </c>
      <c r="Z2376" s="65">
        <f>SUMPRODUCT(('[2]Prog 89'!$C$5:$C$10000=A2376)*'[2]Prog 89'!$G$5:$H$10000)</f>
        <v>0</v>
      </c>
    </row>
    <row r="2377" spans="1:26" ht="12.75" customHeight="1" x14ac:dyDescent="0.25">
      <c r="A2377" s="64">
        <v>21382</v>
      </c>
      <c r="B2377" s="81">
        <f>VLOOKUP(A2377,'[2]Pop commune'!$A$4:$G$3833,7,FALSE)</f>
        <v>69</v>
      </c>
      <c r="C2377" s="82">
        <f>VLOOKUP(A2377,'[2]Pop commune'!$A$4:$H$3833,5,FALSE)</f>
        <v>43</v>
      </c>
      <c r="D2377" s="83">
        <f t="shared" si="75"/>
        <v>26</v>
      </c>
      <c r="E2377" s="83">
        <f>VLOOKUP(A2377,'[2]Pop commune'!$A$4:$G$3833,6,FALSE)</f>
        <v>26</v>
      </c>
      <c r="F2377" s="83">
        <f t="shared" si="76"/>
        <v>199</v>
      </c>
      <c r="G2377" s="83">
        <f>VLOOKUP(A2377,'[2]Pop commune'!$A$4:$G$3833,4,FALSE)</f>
        <v>199</v>
      </c>
      <c r="H2377" s="64">
        <v>21</v>
      </c>
      <c r="I2377" s="122">
        <v>210986543</v>
      </c>
      <c r="J2377" s="65" t="s">
        <v>3207</v>
      </c>
      <c r="K2377" s="121"/>
      <c r="L2377" s="73" t="s">
        <v>3107</v>
      </c>
      <c r="M2377" s="65" t="s">
        <v>3108</v>
      </c>
      <c r="N2377" s="65" t="s">
        <v>662</v>
      </c>
      <c r="O2377" s="64">
        <v>210985735</v>
      </c>
      <c r="P2377" s="94" t="s">
        <v>3097</v>
      </c>
      <c r="Q2377" s="90">
        <v>1</v>
      </c>
      <c r="X2377" s="65" t="s">
        <v>733</v>
      </c>
      <c r="Y2377" s="65">
        <f>SUMPRODUCT(('[2]Prog 89'!$C$5:$C$10000=A2377)*'[2]Prog 89'!$E$5:$F$10000)</f>
        <v>0</v>
      </c>
      <c r="Z2377" s="65">
        <f>SUMPRODUCT(('[2]Prog 89'!$C$5:$C$10000=A2377)*'[2]Prog 89'!$G$5:$H$10000)</f>
        <v>0</v>
      </c>
    </row>
    <row r="2378" spans="1:26" ht="12.75" customHeight="1" x14ac:dyDescent="0.25">
      <c r="A2378" s="64">
        <v>21392</v>
      </c>
      <c r="B2378" s="81">
        <f>VLOOKUP(A2378,'[2]Pop commune'!$A$4:$G$3833,7,FALSE)</f>
        <v>17</v>
      </c>
      <c r="C2378" s="82">
        <f>VLOOKUP(A2378,'[2]Pop commune'!$A$4:$H$3833,5,FALSE)</f>
        <v>12</v>
      </c>
      <c r="D2378" s="83">
        <f t="shared" si="75"/>
        <v>5</v>
      </c>
      <c r="E2378" s="83">
        <f>VLOOKUP(A2378,'[2]Pop commune'!$A$4:$G$3833,6,FALSE)</f>
        <v>5</v>
      </c>
      <c r="F2378" s="83">
        <f t="shared" si="76"/>
        <v>65</v>
      </c>
      <c r="G2378" s="83">
        <f>VLOOKUP(A2378,'[2]Pop commune'!$A$4:$G$3833,4,FALSE)</f>
        <v>65</v>
      </c>
      <c r="H2378" s="64">
        <v>21</v>
      </c>
      <c r="I2378" s="122">
        <v>210986543</v>
      </c>
      <c r="J2378" s="65" t="s">
        <v>3208</v>
      </c>
      <c r="K2378" s="121"/>
      <c r="L2378" s="103" t="s">
        <v>3107</v>
      </c>
      <c r="M2378" s="65" t="s">
        <v>3108</v>
      </c>
      <c r="N2378" s="65" t="s">
        <v>662</v>
      </c>
      <c r="O2378" s="64">
        <v>210985735</v>
      </c>
      <c r="P2378" s="94" t="s">
        <v>3097</v>
      </c>
      <c r="Q2378" s="90">
        <v>1</v>
      </c>
      <c r="X2378" s="65" t="s">
        <v>733</v>
      </c>
      <c r="Y2378" s="65">
        <f>SUMPRODUCT(('[2]Prog 89'!$C$5:$C$10000=A2378)*'[2]Prog 89'!$E$5:$F$10000)</f>
        <v>0</v>
      </c>
      <c r="Z2378" s="65">
        <f>SUMPRODUCT(('[2]Prog 89'!$C$5:$C$10000=A2378)*'[2]Prog 89'!$G$5:$H$10000)</f>
        <v>0</v>
      </c>
    </row>
    <row r="2379" spans="1:26" ht="12.75" customHeight="1" x14ac:dyDescent="0.25">
      <c r="A2379" s="64">
        <v>21399</v>
      </c>
      <c r="B2379" s="81">
        <f>VLOOKUP(A2379,'[2]Pop commune'!$A$4:$G$3833,7,FALSE)</f>
        <v>49</v>
      </c>
      <c r="C2379" s="82">
        <f>VLOOKUP(A2379,'[2]Pop commune'!$A$4:$H$3833,5,FALSE)</f>
        <v>27</v>
      </c>
      <c r="D2379" s="83">
        <f t="shared" si="75"/>
        <v>22</v>
      </c>
      <c r="E2379" s="83">
        <f>VLOOKUP(A2379,'[2]Pop commune'!$A$4:$G$3833,6,FALSE)</f>
        <v>22</v>
      </c>
      <c r="F2379" s="83">
        <f t="shared" si="76"/>
        <v>186</v>
      </c>
      <c r="G2379" s="83">
        <f>VLOOKUP(A2379,'[2]Pop commune'!$A$4:$G$3833,4,FALSE)</f>
        <v>186</v>
      </c>
      <c r="H2379" s="64">
        <v>21</v>
      </c>
      <c r="I2379" s="122">
        <v>210986543</v>
      </c>
      <c r="J2379" s="65" t="s">
        <v>3209</v>
      </c>
      <c r="K2379" s="121"/>
      <c r="L2379" s="103" t="s">
        <v>3107</v>
      </c>
      <c r="M2379" s="65" t="s">
        <v>3108</v>
      </c>
      <c r="N2379" s="65" t="s">
        <v>662</v>
      </c>
      <c r="O2379" s="64">
        <v>210985735</v>
      </c>
      <c r="P2379" s="94" t="s">
        <v>3097</v>
      </c>
      <c r="Q2379" s="90">
        <v>1</v>
      </c>
      <c r="X2379" s="65" t="s">
        <v>733</v>
      </c>
      <c r="Y2379" s="65">
        <f>SUMPRODUCT(('[2]Prog 89'!$C$5:$C$10000=A2379)*'[2]Prog 89'!$E$5:$F$10000)</f>
        <v>0</v>
      </c>
      <c r="Z2379" s="65">
        <f>SUMPRODUCT(('[2]Prog 89'!$C$5:$C$10000=A2379)*'[2]Prog 89'!$G$5:$H$10000)</f>
        <v>0</v>
      </c>
    </row>
    <row r="2380" spans="1:26" ht="12.75" customHeight="1" x14ac:dyDescent="0.25">
      <c r="A2380" s="64">
        <v>21441</v>
      </c>
      <c r="B2380" s="81">
        <f>VLOOKUP(A2380,'[2]Pop commune'!$A$4:$G$3833,7,FALSE)</f>
        <v>94</v>
      </c>
      <c r="C2380" s="82">
        <f>VLOOKUP(A2380,'[2]Pop commune'!$A$4:$H$3833,5,FALSE)</f>
        <v>54</v>
      </c>
      <c r="D2380" s="83">
        <f t="shared" si="75"/>
        <v>40</v>
      </c>
      <c r="E2380" s="83">
        <f>VLOOKUP(A2380,'[2]Pop commune'!$A$4:$G$3833,6,FALSE)</f>
        <v>40</v>
      </c>
      <c r="F2380" s="83">
        <f t="shared" si="76"/>
        <v>254</v>
      </c>
      <c r="G2380" s="83">
        <f>VLOOKUP(A2380,'[2]Pop commune'!$A$4:$G$3833,4,FALSE)</f>
        <v>254</v>
      </c>
      <c r="H2380" s="64">
        <v>21</v>
      </c>
      <c r="I2380" s="122">
        <v>210986543</v>
      </c>
      <c r="J2380" s="65" t="s">
        <v>3210</v>
      </c>
      <c r="K2380" s="121"/>
      <c r="L2380" s="103" t="s">
        <v>3107</v>
      </c>
      <c r="M2380" s="65" t="s">
        <v>3108</v>
      </c>
      <c r="N2380" s="65" t="s">
        <v>662</v>
      </c>
      <c r="O2380" s="64">
        <v>210985735</v>
      </c>
      <c r="P2380" s="94" t="s">
        <v>3097</v>
      </c>
      <c r="Q2380" s="90">
        <v>1</v>
      </c>
      <c r="X2380" s="65" t="s">
        <v>733</v>
      </c>
      <c r="Y2380" s="65">
        <f>SUMPRODUCT(('[2]Prog 89'!$C$5:$C$10000=A2380)*'[2]Prog 89'!$E$5:$F$10000)</f>
        <v>0</v>
      </c>
      <c r="Z2380" s="65">
        <f>SUMPRODUCT(('[2]Prog 89'!$C$5:$C$10000=A2380)*'[2]Prog 89'!$G$5:$H$10000)</f>
        <v>0</v>
      </c>
    </row>
    <row r="2381" spans="1:26" ht="12.75" customHeight="1" x14ac:dyDescent="0.25">
      <c r="A2381" s="64">
        <v>21501</v>
      </c>
      <c r="B2381" s="81">
        <f>VLOOKUP(A2381,'[2]Pop commune'!$A$4:$G$3833,7,FALSE)</f>
        <v>508.73658242880953</v>
      </c>
      <c r="C2381" s="82">
        <f>VLOOKUP(A2381,'[2]Pop commune'!$A$4:$H$3833,5,FALSE)</f>
        <v>276.20073528456913</v>
      </c>
      <c r="D2381" s="83">
        <f t="shared" si="75"/>
        <v>232.53584714424039</v>
      </c>
      <c r="E2381" s="83">
        <f>VLOOKUP(A2381,'[2]Pop commune'!$A$4:$G$3833,6,FALSE)</f>
        <v>232.53584714424039</v>
      </c>
      <c r="F2381" s="83">
        <f t="shared" si="76"/>
        <v>1512.9999999999941</v>
      </c>
      <c r="G2381" s="83">
        <f>VLOOKUP(A2381,'[2]Pop commune'!$A$4:$G$3833,4,FALSE)</f>
        <v>1512.9999999999941</v>
      </c>
      <c r="H2381" s="64">
        <v>21</v>
      </c>
      <c r="I2381" s="122">
        <v>210986543</v>
      </c>
      <c r="J2381" s="65" t="s">
        <v>3211</v>
      </c>
      <c r="K2381" s="121"/>
      <c r="L2381" s="103" t="s">
        <v>3107</v>
      </c>
      <c r="M2381" s="65" t="s">
        <v>3108</v>
      </c>
      <c r="N2381" s="65" t="s">
        <v>662</v>
      </c>
      <c r="O2381" s="64">
        <v>210985735</v>
      </c>
      <c r="P2381" s="94" t="s">
        <v>3097</v>
      </c>
      <c r="Q2381" s="90">
        <v>1</v>
      </c>
      <c r="X2381" s="65" t="s">
        <v>733</v>
      </c>
      <c r="Y2381" s="65">
        <f>SUMPRODUCT(('[2]Prog 89'!$C$5:$C$10000=A2381)*'[2]Prog 89'!$E$5:$F$10000)</f>
        <v>0</v>
      </c>
      <c r="Z2381" s="65">
        <f>SUMPRODUCT(('[2]Prog 89'!$C$5:$C$10000=A2381)*'[2]Prog 89'!$G$5:$H$10000)</f>
        <v>0</v>
      </c>
    </row>
    <row r="2382" spans="1:26" ht="12.75" customHeight="1" x14ac:dyDescent="0.25">
      <c r="A2382" s="64">
        <v>21533</v>
      </c>
      <c r="B2382" s="81">
        <f>VLOOKUP(A2382,'[2]Pop commune'!$A$4:$G$3833,7,FALSE)</f>
        <v>34</v>
      </c>
      <c r="C2382" s="82">
        <f>VLOOKUP(A2382,'[2]Pop commune'!$A$4:$H$3833,5,FALSE)</f>
        <v>19</v>
      </c>
      <c r="D2382" s="83">
        <f t="shared" si="75"/>
        <v>15</v>
      </c>
      <c r="E2382" s="83">
        <f>VLOOKUP(A2382,'[2]Pop commune'!$A$4:$G$3833,6,FALSE)</f>
        <v>15</v>
      </c>
      <c r="F2382" s="83">
        <f t="shared" si="76"/>
        <v>93</v>
      </c>
      <c r="G2382" s="83">
        <f>VLOOKUP(A2382,'[2]Pop commune'!$A$4:$G$3833,4,FALSE)</f>
        <v>93</v>
      </c>
      <c r="H2382" s="64">
        <v>21</v>
      </c>
      <c r="I2382" s="122">
        <v>210986543</v>
      </c>
      <c r="J2382" s="65" t="s">
        <v>3212</v>
      </c>
      <c r="K2382" s="121"/>
      <c r="L2382" s="103" t="s">
        <v>3107</v>
      </c>
      <c r="M2382" s="65" t="s">
        <v>3108</v>
      </c>
      <c r="N2382" s="65" t="s">
        <v>662</v>
      </c>
      <c r="O2382" s="64">
        <v>210985735</v>
      </c>
      <c r="P2382" s="94" t="s">
        <v>3097</v>
      </c>
      <c r="Q2382" s="90">
        <v>1</v>
      </c>
      <c r="X2382" s="65" t="s">
        <v>733</v>
      </c>
      <c r="Y2382" s="65">
        <f>SUMPRODUCT(('[2]Prog 89'!$C$5:$C$10000=A2382)*'[2]Prog 89'!$E$5:$F$10000)</f>
        <v>0</v>
      </c>
      <c r="Z2382" s="65">
        <f>SUMPRODUCT(('[2]Prog 89'!$C$5:$C$10000=A2382)*'[2]Prog 89'!$G$5:$H$10000)</f>
        <v>0</v>
      </c>
    </row>
    <row r="2383" spans="1:26" ht="12.75" customHeight="1" x14ac:dyDescent="0.25">
      <c r="A2383" s="64">
        <v>21570</v>
      </c>
      <c r="B2383" s="81">
        <f>VLOOKUP(A2383,'[2]Pop commune'!$A$4:$G$3833,7,FALSE)</f>
        <v>65.09961826986148</v>
      </c>
      <c r="C2383" s="82">
        <f>VLOOKUP(A2383,'[2]Pop commune'!$A$4:$H$3833,5,FALSE)</f>
        <v>38.138869181555727</v>
      </c>
      <c r="D2383" s="83">
        <f t="shared" si="75"/>
        <v>26.96074908830575</v>
      </c>
      <c r="E2383" s="83">
        <f>VLOOKUP(A2383,'[2]Pop commune'!$A$4:$G$3833,6,FALSE)</f>
        <v>26.96074908830575</v>
      </c>
      <c r="F2383" s="83">
        <f t="shared" si="76"/>
        <v>203</v>
      </c>
      <c r="G2383" s="83">
        <f>VLOOKUP(A2383,'[2]Pop commune'!$A$4:$G$3833,4,FALSE)</f>
        <v>203</v>
      </c>
      <c r="H2383" s="64">
        <v>21</v>
      </c>
      <c r="I2383" s="122">
        <v>210986543</v>
      </c>
      <c r="J2383" s="65" t="s">
        <v>3213</v>
      </c>
      <c r="K2383" s="121"/>
      <c r="L2383" s="73" t="s">
        <v>3107</v>
      </c>
      <c r="M2383" s="65" t="s">
        <v>3108</v>
      </c>
      <c r="N2383" s="65" t="s">
        <v>662</v>
      </c>
      <c r="O2383" s="64">
        <v>210985735</v>
      </c>
      <c r="P2383" s="94" t="s">
        <v>3097</v>
      </c>
      <c r="Q2383" s="90">
        <v>1</v>
      </c>
      <c r="X2383" s="65" t="s">
        <v>733</v>
      </c>
      <c r="Y2383" s="65">
        <f>SUMPRODUCT(('[2]Prog 89'!$C$5:$C$10000=A2383)*'[2]Prog 89'!$E$5:$F$10000)</f>
        <v>0</v>
      </c>
      <c r="Z2383" s="65">
        <f>SUMPRODUCT(('[2]Prog 89'!$C$5:$C$10000=A2383)*'[2]Prog 89'!$G$5:$H$10000)</f>
        <v>0</v>
      </c>
    </row>
    <row r="2384" spans="1:26" ht="12.75" customHeight="1" x14ac:dyDescent="0.25">
      <c r="A2384" s="64">
        <v>21600</v>
      </c>
      <c r="B2384" s="81">
        <f>VLOOKUP(A2384,'[2]Pop commune'!$A$4:$G$3833,7,FALSE)</f>
        <v>28.298387096774185</v>
      </c>
      <c r="C2384" s="82">
        <f>VLOOKUP(A2384,'[2]Pop commune'!$A$4:$H$3833,5,FALSE)</f>
        <v>15.612903225806448</v>
      </c>
      <c r="D2384" s="83">
        <f t="shared" si="75"/>
        <v>12.685483870967738</v>
      </c>
      <c r="E2384" s="83">
        <f>VLOOKUP(A2384,'[2]Pop commune'!$A$4:$G$3833,6,FALSE)</f>
        <v>12.685483870967738</v>
      </c>
      <c r="F2384" s="83">
        <f t="shared" si="76"/>
        <v>121</v>
      </c>
      <c r="G2384" s="83">
        <f>VLOOKUP(A2384,'[2]Pop commune'!$A$4:$G$3833,4,FALSE)</f>
        <v>121</v>
      </c>
      <c r="H2384" s="64">
        <v>21</v>
      </c>
      <c r="I2384" s="122">
        <v>210986543</v>
      </c>
      <c r="J2384" s="65" t="s">
        <v>3214</v>
      </c>
      <c r="K2384" s="121"/>
      <c r="L2384" s="103" t="s">
        <v>3107</v>
      </c>
      <c r="M2384" s="65" t="s">
        <v>3108</v>
      </c>
      <c r="N2384" s="65" t="s">
        <v>662</v>
      </c>
      <c r="O2384" s="64">
        <v>210985735</v>
      </c>
      <c r="P2384" s="94" t="s">
        <v>3097</v>
      </c>
      <c r="Q2384" s="90">
        <v>1</v>
      </c>
      <c r="X2384" s="65" t="s">
        <v>733</v>
      </c>
      <c r="Y2384" s="65">
        <f>SUMPRODUCT(('[2]Prog 89'!$C$5:$C$10000=A2384)*'[2]Prog 89'!$E$5:$F$10000)</f>
        <v>0</v>
      </c>
      <c r="Z2384" s="65">
        <f>SUMPRODUCT(('[2]Prog 89'!$C$5:$C$10000=A2384)*'[2]Prog 89'!$G$5:$H$10000)</f>
        <v>0</v>
      </c>
    </row>
    <row r="2385" spans="1:26" ht="12.75" customHeight="1" x14ac:dyDescent="0.25">
      <c r="A2385" s="64">
        <v>21630</v>
      </c>
      <c r="B2385" s="81">
        <f>VLOOKUP(A2385,'[2]Pop commune'!$A$4:$G$3833,7,FALSE)</f>
        <v>50.516587677725113</v>
      </c>
      <c r="C2385" s="82">
        <f>VLOOKUP(A2385,'[2]Pop commune'!$A$4:$H$3833,5,FALSE)</f>
        <v>33.677725118483409</v>
      </c>
      <c r="D2385" s="83">
        <f t="shared" si="75"/>
        <v>16.838862559241704</v>
      </c>
      <c r="E2385" s="83">
        <f>VLOOKUP(A2385,'[2]Pop commune'!$A$4:$G$3833,6,FALSE)</f>
        <v>16.838862559241704</v>
      </c>
      <c r="F2385" s="83">
        <f t="shared" si="76"/>
        <v>209</v>
      </c>
      <c r="G2385" s="83">
        <f>VLOOKUP(A2385,'[2]Pop commune'!$A$4:$G$3833,4,FALSE)</f>
        <v>209</v>
      </c>
      <c r="H2385" s="64">
        <v>21</v>
      </c>
      <c r="I2385" s="122">
        <v>210986543</v>
      </c>
      <c r="J2385" s="65" t="s">
        <v>3215</v>
      </c>
      <c r="K2385" s="121"/>
      <c r="L2385" s="73" t="s">
        <v>3107</v>
      </c>
      <c r="M2385" s="65" t="s">
        <v>3108</v>
      </c>
      <c r="N2385" s="65" t="s">
        <v>662</v>
      </c>
      <c r="O2385" s="64">
        <v>210985735</v>
      </c>
      <c r="P2385" s="94" t="s">
        <v>3097</v>
      </c>
      <c r="Q2385" s="90">
        <v>1</v>
      </c>
      <c r="X2385" s="65" t="s">
        <v>733</v>
      </c>
      <c r="Y2385" s="65">
        <f>SUMPRODUCT(('[2]Prog 89'!$C$5:$C$10000=A2385)*'[2]Prog 89'!$E$5:$F$10000)</f>
        <v>0</v>
      </c>
      <c r="Z2385" s="65">
        <f>SUMPRODUCT(('[2]Prog 89'!$C$5:$C$10000=A2385)*'[2]Prog 89'!$G$5:$H$10000)</f>
        <v>0</v>
      </c>
    </row>
    <row r="2386" spans="1:26" ht="12.75" customHeight="1" x14ac:dyDescent="0.25">
      <c r="A2386" s="64">
        <v>21652</v>
      </c>
      <c r="B2386" s="81">
        <f>VLOOKUP(A2386,'[2]Pop commune'!$A$4:$G$3833,7,FALSE)</f>
        <v>70.452054794520549</v>
      </c>
      <c r="C2386" s="82">
        <f>VLOOKUP(A2386,'[2]Pop commune'!$A$4:$H$3833,5,FALSE)</f>
        <v>57.12328767123288</v>
      </c>
      <c r="D2386" s="83">
        <f t="shared" si="75"/>
        <v>13.328767123287673</v>
      </c>
      <c r="E2386" s="83">
        <f>VLOOKUP(A2386,'[2]Pop commune'!$A$4:$G$3833,6,FALSE)</f>
        <v>13.328767123287673</v>
      </c>
      <c r="F2386" s="83">
        <f t="shared" si="76"/>
        <v>278</v>
      </c>
      <c r="G2386" s="83">
        <f>VLOOKUP(A2386,'[2]Pop commune'!$A$4:$G$3833,4,FALSE)</f>
        <v>278</v>
      </c>
      <c r="H2386" s="64">
        <v>21</v>
      </c>
      <c r="I2386" s="122">
        <v>210986543</v>
      </c>
      <c r="J2386" s="65" t="s">
        <v>3216</v>
      </c>
      <c r="K2386" s="121"/>
      <c r="L2386" s="73" t="s">
        <v>3107</v>
      </c>
      <c r="M2386" s="65" t="s">
        <v>3108</v>
      </c>
      <c r="N2386" s="65" t="s">
        <v>662</v>
      </c>
      <c r="O2386" s="64">
        <v>210985735</v>
      </c>
      <c r="P2386" s="94" t="s">
        <v>3097</v>
      </c>
      <c r="Q2386" s="90">
        <v>1</v>
      </c>
      <c r="X2386" s="65" t="s">
        <v>733</v>
      </c>
      <c r="Y2386" s="65">
        <f>SUMPRODUCT(('[2]Prog 89'!$C$5:$C$10000=A2386)*'[2]Prog 89'!$E$5:$F$10000)</f>
        <v>0</v>
      </c>
      <c r="Z2386" s="65">
        <f>SUMPRODUCT(('[2]Prog 89'!$C$5:$C$10000=A2386)*'[2]Prog 89'!$G$5:$H$10000)</f>
        <v>0</v>
      </c>
    </row>
    <row r="2387" spans="1:26" ht="12.75" customHeight="1" x14ac:dyDescent="0.25">
      <c r="A2387" s="64">
        <v>21116</v>
      </c>
      <c r="B2387" s="81">
        <f>VLOOKUP(A2387,'[2]Pop commune'!$A$4:$G$3833,7,FALSE)</f>
        <v>45.319148936170201</v>
      </c>
      <c r="C2387" s="82">
        <f>VLOOKUP(A2387,'[2]Pop commune'!$A$4:$H$3833,5,FALSE)</f>
        <v>27.191489361702121</v>
      </c>
      <c r="D2387" s="83">
        <f t="shared" si="75"/>
        <v>18.12765957446808</v>
      </c>
      <c r="E2387" s="83">
        <f>VLOOKUP(A2387,'[2]Pop commune'!$A$4:$G$3833,6,FALSE)</f>
        <v>18.12765957446808</v>
      </c>
      <c r="F2387" s="83">
        <f t="shared" si="76"/>
        <v>142</v>
      </c>
      <c r="G2387" s="83">
        <f>VLOOKUP(A2387,'[2]Pop commune'!$A$4:$G$3833,4,FALSE)</f>
        <v>142</v>
      </c>
      <c r="H2387" s="64">
        <v>21</v>
      </c>
      <c r="I2387" s="122">
        <v>210001426</v>
      </c>
      <c r="J2387" s="65" t="s">
        <v>3217</v>
      </c>
      <c r="K2387" s="121"/>
      <c r="L2387" s="103" t="s">
        <v>3095</v>
      </c>
      <c r="M2387" s="65" t="s">
        <v>3096</v>
      </c>
      <c r="N2387" s="65" t="s">
        <v>662</v>
      </c>
      <c r="O2387" s="64">
        <v>210985735</v>
      </c>
      <c r="P2387" s="94" t="s">
        <v>3097</v>
      </c>
      <c r="Q2387" s="90">
        <v>1</v>
      </c>
      <c r="V2387" s="99"/>
      <c r="W2387" s="99"/>
      <c r="X2387" s="65" t="s">
        <v>733</v>
      </c>
      <c r="Y2387" s="65">
        <f>SUMPRODUCT(('[2]Prog 89'!$C$5:$C$10000=A2387)*'[2]Prog 89'!$E$5:$F$10000)</f>
        <v>0</v>
      </c>
      <c r="Z2387" s="65">
        <f>SUMPRODUCT(('[2]Prog 89'!$C$5:$C$10000=A2387)*'[2]Prog 89'!$G$5:$H$10000)</f>
        <v>0</v>
      </c>
    </row>
    <row r="2388" spans="1:26" ht="12.75" customHeight="1" x14ac:dyDescent="0.25">
      <c r="A2388" s="64">
        <v>21123</v>
      </c>
      <c r="B2388" s="81">
        <f>VLOOKUP(A2388,'[2]Pop commune'!$A$4:$G$3833,7,FALSE)</f>
        <v>10.4166666666667</v>
      </c>
      <c r="C2388" s="82">
        <f>VLOOKUP(A2388,'[2]Pop commune'!$A$4:$H$3833,5,FALSE)</f>
        <v>4.1666666666666803</v>
      </c>
      <c r="D2388" s="83">
        <f t="shared" si="75"/>
        <v>6.2500000000000195</v>
      </c>
      <c r="E2388" s="83">
        <f>VLOOKUP(A2388,'[2]Pop commune'!$A$4:$G$3833,6,FALSE)</f>
        <v>6.2500000000000195</v>
      </c>
      <c r="F2388" s="83">
        <f t="shared" si="76"/>
        <v>25.000000000000082</v>
      </c>
      <c r="G2388" s="83">
        <f>VLOOKUP(A2388,'[2]Pop commune'!$A$4:$G$3833,4,FALSE)</f>
        <v>25.000000000000082</v>
      </c>
      <c r="H2388" s="64">
        <v>21</v>
      </c>
      <c r="I2388" s="122">
        <v>210001426</v>
      </c>
      <c r="J2388" s="65" t="s">
        <v>3218</v>
      </c>
      <c r="K2388" s="121"/>
      <c r="L2388" s="103" t="s">
        <v>3095</v>
      </c>
      <c r="M2388" s="65" t="s">
        <v>3096</v>
      </c>
      <c r="N2388" s="65" t="s">
        <v>662</v>
      </c>
      <c r="O2388" s="64">
        <v>210985735</v>
      </c>
      <c r="P2388" s="94" t="s">
        <v>3097</v>
      </c>
      <c r="Q2388" s="90">
        <v>1</v>
      </c>
      <c r="V2388" s="99"/>
      <c r="W2388" s="99"/>
      <c r="X2388" s="65" t="s">
        <v>733</v>
      </c>
      <c r="Y2388" s="65">
        <f>SUMPRODUCT(('[2]Prog 89'!$C$5:$C$10000=A2388)*'[2]Prog 89'!$E$5:$F$10000)</f>
        <v>0</v>
      </c>
      <c r="Z2388" s="65">
        <f>SUMPRODUCT(('[2]Prog 89'!$C$5:$C$10000=A2388)*'[2]Prog 89'!$G$5:$H$10000)</f>
        <v>0</v>
      </c>
    </row>
    <row r="2389" spans="1:26" ht="12.75" customHeight="1" x14ac:dyDescent="0.25">
      <c r="A2389" s="64">
        <v>21129</v>
      </c>
      <c r="B2389" s="81">
        <f>VLOOKUP(A2389,'[2]Pop commune'!$A$4:$G$3833,7,FALSE)</f>
        <v>14</v>
      </c>
      <c r="C2389" s="82">
        <f>VLOOKUP(A2389,'[2]Pop commune'!$A$4:$H$3833,5,FALSE)</f>
        <v>10</v>
      </c>
      <c r="D2389" s="83">
        <f t="shared" si="75"/>
        <v>4</v>
      </c>
      <c r="E2389" s="83">
        <f>VLOOKUP(A2389,'[2]Pop commune'!$A$4:$G$3833,6,FALSE)</f>
        <v>4</v>
      </c>
      <c r="F2389" s="83">
        <f t="shared" si="76"/>
        <v>39</v>
      </c>
      <c r="G2389" s="83">
        <f>VLOOKUP(A2389,'[2]Pop commune'!$A$4:$G$3833,4,FALSE)</f>
        <v>39</v>
      </c>
      <c r="H2389" s="64">
        <v>21</v>
      </c>
      <c r="I2389" s="122">
        <v>210001426</v>
      </c>
      <c r="J2389" s="65" t="s">
        <v>3219</v>
      </c>
      <c r="K2389" s="121"/>
      <c r="L2389" s="103" t="s">
        <v>3095</v>
      </c>
      <c r="M2389" s="65" t="s">
        <v>3096</v>
      </c>
      <c r="N2389" s="65" t="s">
        <v>662</v>
      </c>
      <c r="O2389" s="64">
        <v>210985735</v>
      </c>
      <c r="P2389" s="94" t="s">
        <v>3097</v>
      </c>
      <c r="Q2389" s="90">
        <v>1</v>
      </c>
      <c r="V2389" s="99"/>
      <c r="W2389" s="99"/>
      <c r="X2389" s="65" t="s">
        <v>733</v>
      </c>
      <c r="Y2389" s="65">
        <f>SUMPRODUCT(('[2]Prog 89'!$C$5:$C$10000=A2389)*'[2]Prog 89'!$E$5:$F$10000)</f>
        <v>0</v>
      </c>
      <c r="Z2389" s="65">
        <f>SUMPRODUCT(('[2]Prog 89'!$C$5:$C$10000=A2389)*'[2]Prog 89'!$G$5:$H$10000)</f>
        <v>0</v>
      </c>
    </row>
    <row r="2390" spans="1:26" ht="12.75" customHeight="1" x14ac:dyDescent="0.25">
      <c r="A2390" s="64">
        <v>21157</v>
      </c>
      <c r="B2390" s="81">
        <f>VLOOKUP(A2390,'[2]Pop commune'!$A$4:$G$3833,7,FALSE)</f>
        <v>2.0869565217391401</v>
      </c>
      <c r="C2390" s="82">
        <f>VLOOKUP(A2390,'[2]Pop commune'!$A$4:$H$3833,5,FALSE)</f>
        <v>1.0434782608695701</v>
      </c>
      <c r="D2390" s="83">
        <f t="shared" si="75"/>
        <v>1.0434782608695701</v>
      </c>
      <c r="E2390" s="83">
        <f>VLOOKUP(A2390,'[2]Pop commune'!$A$4:$G$3833,6,FALSE)</f>
        <v>1.0434782608695701</v>
      </c>
      <c r="F2390" s="83">
        <f t="shared" si="76"/>
        <v>24.00000000000011</v>
      </c>
      <c r="G2390" s="83">
        <f>VLOOKUP(A2390,'[2]Pop commune'!$A$4:$G$3833,4,FALSE)</f>
        <v>24.00000000000011</v>
      </c>
      <c r="H2390" s="64">
        <v>21</v>
      </c>
      <c r="I2390" s="122">
        <v>210001426</v>
      </c>
      <c r="J2390" s="65" t="s">
        <v>3220</v>
      </c>
      <c r="K2390" s="121"/>
      <c r="L2390" s="103" t="s">
        <v>3095</v>
      </c>
      <c r="M2390" s="65" t="s">
        <v>3096</v>
      </c>
      <c r="N2390" s="65" t="s">
        <v>662</v>
      </c>
      <c r="O2390" s="64">
        <v>210985735</v>
      </c>
      <c r="P2390" s="94" t="s">
        <v>3097</v>
      </c>
      <c r="Q2390" s="90">
        <v>1</v>
      </c>
      <c r="V2390" s="99"/>
      <c r="W2390" s="99"/>
      <c r="X2390" s="65" t="s">
        <v>733</v>
      </c>
      <c r="Y2390" s="65">
        <f>SUMPRODUCT(('[2]Prog 89'!$C$5:$C$10000=A2390)*'[2]Prog 89'!$E$5:$F$10000)</f>
        <v>0</v>
      </c>
      <c r="Z2390" s="65">
        <f>SUMPRODUCT(('[2]Prog 89'!$C$5:$C$10000=A2390)*'[2]Prog 89'!$G$5:$H$10000)</f>
        <v>0</v>
      </c>
    </row>
    <row r="2391" spans="1:26" ht="12.75" customHeight="1" x14ac:dyDescent="0.25">
      <c r="A2391" s="64">
        <v>21250</v>
      </c>
      <c r="B2391" s="81">
        <f>VLOOKUP(A2391,'[2]Pop commune'!$A$4:$G$3833,7,FALSE)</f>
        <v>30.647727272727284</v>
      </c>
      <c r="C2391" s="82">
        <f>VLOOKUP(A2391,'[2]Pop commune'!$A$4:$H$3833,5,FALSE)</f>
        <v>19.77272727272728</v>
      </c>
      <c r="D2391" s="83">
        <f t="shared" si="75"/>
        <v>10.875000000000004</v>
      </c>
      <c r="E2391" s="83">
        <f>VLOOKUP(A2391,'[2]Pop commune'!$A$4:$G$3833,6,FALSE)</f>
        <v>10.875000000000004</v>
      </c>
      <c r="F2391" s="83">
        <f t="shared" si="76"/>
        <v>87</v>
      </c>
      <c r="G2391" s="83">
        <f>VLOOKUP(A2391,'[2]Pop commune'!$A$4:$G$3833,4,FALSE)</f>
        <v>87</v>
      </c>
      <c r="H2391" s="64">
        <v>21</v>
      </c>
      <c r="I2391" s="122">
        <v>210001426</v>
      </c>
      <c r="J2391" s="65" t="s">
        <v>3221</v>
      </c>
      <c r="K2391" s="121"/>
      <c r="L2391" s="103" t="s">
        <v>3095</v>
      </c>
      <c r="M2391" s="65" t="s">
        <v>3096</v>
      </c>
      <c r="N2391" s="65" t="s">
        <v>662</v>
      </c>
      <c r="O2391" s="64">
        <v>210985735</v>
      </c>
      <c r="P2391" s="94" t="s">
        <v>3097</v>
      </c>
      <c r="Q2391" s="90">
        <v>1</v>
      </c>
      <c r="V2391" s="99"/>
      <c r="W2391" s="99"/>
      <c r="X2391" s="65" t="s">
        <v>733</v>
      </c>
      <c r="Y2391" s="65">
        <f>SUMPRODUCT(('[2]Prog 89'!$C$5:$C$10000=A2391)*'[2]Prog 89'!$E$5:$F$10000)</f>
        <v>0</v>
      </c>
      <c r="Z2391" s="65">
        <f>SUMPRODUCT(('[2]Prog 89'!$C$5:$C$10000=A2391)*'[2]Prog 89'!$G$5:$H$10000)</f>
        <v>0</v>
      </c>
    </row>
    <row r="2392" spans="1:26" ht="12.75" customHeight="1" x14ac:dyDescent="0.25">
      <c r="A2392" s="64">
        <v>21262</v>
      </c>
      <c r="B2392" s="81">
        <f>VLOOKUP(A2392,'[2]Pop commune'!$A$4:$G$3833,7,FALSE)</f>
        <v>19</v>
      </c>
      <c r="C2392" s="82">
        <f>VLOOKUP(A2392,'[2]Pop commune'!$A$4:$H$3833,5,FALSE)</f>
        <v>17</v>
      </c>
      <c r="D2392" s="83">
        <f t="shared" si="75"/>
        <v>2</v>
      </c>
      <c r="E2392" s="83">
        <f>VLOOKUP(A2392,'[2]Pop commune'!$A$4:$G$3833,6,FALSE)</f>
        <v>2</v>
      </c>
      <c r="F2392" s="83">
        <f t="shared" si="76"/>
        <v>35</v>
      </c>
      <c r="G2392" s="83">
        <f>VLOOKUP(A2392,'[2]Pop commune'!$A$4:$G$3833,4,FALSE)</f>
        <v>35</v>
      </c>
      <c r="H2392" s="64">
        <v>21</v>
      </c>
      <c r="I2392" s="122">
        <v>210001426</v>
      </c>
      <c r="J2392" s="65" t="s">
        <v>3222</v>
      </c>
      <c r="K2392" s="121"/>
      <c r="L2392" s="73" t="s">
        <v>3095</v>
      </c>
      <c r="M2392" s="65" t="s">
        <v>3096</v>
      </c>
      <c r="N2392" s="65" t="s">
        <v>662</v>
      </c>
      <c r="O2392" s="64">
        <v>210985735</v>
      </c>
      <c r="P2392" s="94" t="s">
        <v>3097</v>
      </c>
      <c r="Q2392" s="90">
        <v>1</v>
      </c>
      <c r="X2392" s="65" t="s">
        <v>733</v>
      </c>
      <c r="Y2392" s="65">
        <f>SUMPRODUCT(('[2]Prog 89'!$C$5:$C$10000=A2392)*'[2]Prog 89'!$E$5:$F$10000)</f>
        <v>0</v>
      </c>
      <c r="Z2392" s="65">
        <f>SUMPRODUCT(('[2]Prog 89'!$C$5:$C$10000=A2392)*'[2]Prog 89'!$G$5:$H$10000)</f>
        <v>0</v>
      </c>
    </row>
    <row r="2393" spans="1:26" ht="12.75" customHeight="1" x14ac:dyDescent="0.25">
      <c r="A2393" s="64">
        <v>21312</v>
      </c>
      <c r="B2393" s="81">
        <f>VLOOKUP(A2393,'[2]Pop commune'!$A$4:$G$3833,7,FALSE)</f>
        <v>18.514285714285741</v>
      </c>
      <c r="C2393" s="82">
        <f>VLOOKUP(A2393,'[2]Pop commune'!$A$4:$H$3833,5,FALSE)</f>
        <v>15.42857142857145</v>
      </c>
      <c r="D2393" s="83">
        <f t="shared" si="75"/>
        <v>3.0857142857142899</v>
      </c>
      <c r="E2393" s="83">
        <f>VLOOKUP(A2393,'[2]Pop commune'!$A$4:$G$3833,6,FALSE)</f>
        <v>3.0857142857142899</v>
      </c>
      <c r="F2393" s="83">
        <f t="shared" si="76"/>
        <v>36.00000000000005</v>
      </c>
      <c r="G2393" s="83">
        <f>VLOOKUP(A2393,'[2]Pop commune'!$A$4:$G$3833,4,FALSE)</f>
        <v>36.00000000000005</v>
      </c>
      <c r="H2393" s="64">
        <v>21</v>
      </c>
      <c r="I2393" s="122">
        <v>210001426</v>
      </c>
      <c r="J2393" s="65" t="s">
        <v>3223</v>
      </c>
      <c r="K2393" s="121"/>
      <c r="L2393" s="73" t="s">
        <v>3095</v>
      </c>
      <c r="M2393" s="65" t="s">
        <v>3096</v>
      </c>
      <c r="N2393" s="65" t="s">
        <v>662</v>
      </c>
      <c r="O2393" s="64">
        <v>210985735</v>
      </c>
      <c r="P2393" s="94" t="s">
        <v>3097</v>
      </c>
      <c r="Q2393" s="90">
        <v>1</v>
      </c>
      <c r="X2393" s="65" t="s">
        <v>733</v>
      </c>
      <c r="Y2393" s="65">
        <f>SUMPRODUCT(('[2]Prog 89'!$C$5:$C$10000=A2393)*'[2]Prog 89'!$E$5:$F$10000)</f>
        <v>0</v>
      </c>
      <c r="Z2393" s="65">
        <f>SUMPRODUCT(('[2]Prog 89'!$C$5:$C$10000=A2393)*'[2]Prog 89'!$G$5:$H$10000)</f>
        <v>0</v>
      </c>
    </row>
    <row r="2394" spans="1:26" ht="12.75" customHeight="1" x14ac:dyDescent="0.25">
      <c r="A2394" s="64">
        <v>21313</v>
      </c>
      <c r="B2394" s="81">
        <f>VLOOKUP(A2394,'[2]Pop commune'!$A$4:$G$3833,7,FALSE)</f>
        <v>18</v>
      </c>
      <c r="C2394" s="82">
        <f>VLOOKUP(A2394,'[2]Pop commune'!$A$4:$H$3833,5,FALSE)</f>
        <v>9</v>
      </c>
      <c r="D2394" s="83">
        <f t="shared" si="75"/>
        <v>9</v>
      </c>
      <c r="E2394" s="83">
        <f>VLOOKUP(A2394,'[2]Pop commune'!$A$4:$G$3833,6,FALSE)</f>
        <v>9</v>
      </c>
      <c r="F2394" s="83">
        <f t="shared" si="76"/>
        <v>40</v>
      </c>
      <c r="G2394" s="83">
        <f>VLOOKUP(A2394,'[2]Pop commune'!$A$4:$G$3833,4,FALSE)</f>
        <v>40</v>
      </c>
      <c r="H2394" s="64">
        <v>21</v>
      </c>
      <c r="I2394" s="122">
        <v>210001426</v>
      </c>
      <c r="J2394" s="65" t="s">
        <v>3224</v>
      </c>
      <c r="K2394" s="121"/>
      <c r="L2394" s="103" t="s">
        <v>3095</v>
      </c>
      <c r="M2394" s="65" t="s">
        <v>3096</v>
      </c>
      <c r="N2394" s="65" t="s">
        <v>662</v>
      </c>
      <c r="O2394" s="64">
        <v>210985735</v>
      </c>
      <c r="P2394" s="94" t="s">
        <v>3097</v>
      </c>
      <c r="Q2394" s="90">
        <v>1</v>
      </c>
      <c r="X2394" s="65" t="s">
        <v>733</v>
      </c>
      <c r="Y2394" s="65">
        <f>SUMPRODUCT(('[2]Prog 89'!$C$5:$C$10000=A2394)*'[2]Prog 89'!$E$5:$F$10000)</f>
        <v>0</v>
      </c>
      <c r="Z2394" s="65">
        <f>SUMPRODUCT(('[2]Prog 89'!$C$5:$C$10000=A2394)*'[2]Prog 89'!$G$5:$H$10000)</f>
        <v>0</v>
      </c>
    </row>
    <row r="2395" spans="1:26" ht="12.75" customHeight="1" x14ac:dyDescent="0.25">
      <c r="A2395" s="64">
        <v>21346</v>
      </c>
      <c r="B2395" s="81">
        <f>VLOOKUP(A2395,'[2]Pop commune'!$A$4:$G$3833,7,FALSE)</f>
        <v>109.70347003154568</v>
      </c>
      <c r="C2395" s="82">
        <f>VLOOKUP(A2395,'[2]Pop commune'!$A$4:$H$3833,5,FALSE)</f>
        <v>71.104100946372199</v>
      </c>
      <c r="D2395" s="83">
        <f t="shared" si="75"/>
        <v>38.599369085173478</v>
      </c>
      <c r="E2395" s="83">
        <f>VLOOKUP(A2395,'[2]Pop commune'!$A$4:$G$3833,6,FALSE)</f>
        <v>38.599369085173478</v>
      </c>
      <c r="F2395" s="83">
        <f t="shared" si="76"/>
        <v>322</v>
      </c>
      <c r="G2395" s="83">
        <f>VLOOKUP(A2395,'[2]Pop commune'!$A$4:$G$3833,4,FALSE)</f>
        <v>322</v>
      </c>
      <c r="H2395" s="64">
        <v>21</v>
      </c>
      <c r="I2395" s="122">
        <v>210001426</v>
      </c>
      <c r="J2395" s="65" t="s">
        <v>3225</v>
      </c>
      <c r="K2395" s="121"/>
      <c r="L2395" s="103" t="s">
        <v>3095</v>
      </c>
      <c r="M2395" s="65" t="s">
        <v>3096</v>
      </c>
      <c r="N2395" s="65" t="s">
        <v>662</v>
      </c>
      <c r="O2395" s="64">
        <v>210985735</v>
      </c>
      <c r="P2395" s="94" t="s">
        <v>3097</v>
      </c>
      <c r="Q2395" s="90">
        <v>1</v>
      </c>
      <c r="X2395" s="65" t="s">
        <v>733</v>
      </c>
      <c r="Y2395" s="65">
        <f>SUMPRODUCT(('[2]Prog 89'!$C$5:$C$10000=A2395)*'[2]Prog 89'!$E$5:$F$10000)</f>
        <v>0</v>
      </c>
      <c r="Z2395" s="65">
        <f>SUMPRODUCT(('[2]Prog 89'!$C$5:$C$10000=A2395)*'[2]Prog 89'!$G$5:$H$10000)</f>
        <v>0</v>
      </c>
    </row>
    <row r="2396" spans="1:26" ht="12.75" customHeight="1" x14ac:dyDescent="0.25">
      <c r="A2396" s="64">
        <v>21359</v>
      </c>
      <c r="B2396" s="81">
        <f>VLOOKUP(A2396,'[2]Pop commune'!$A$4:$G$3833,7,FALSE)</f>
        <v>21.266666666666669</v>
      </c>
      <c r="C2396" s="82">
        <f>VLOOKUP(A2396,'[2]Pop commune'!$A$4:$H$3833,5,FALSE)</f>
        <v>11.6</v>
      </c>
      <c r="D2396" s="83">
        <f t="shared" si="75"/>
        <v>9.6666666666666696</v>
      </c>
      <c r="E2396" s="83">
        <f>VLOOKUP(A2396,'[2]Pop commune'!$A$4:$G$3833,6,FALSE)</f>
        <v>9.6666666666666696</v>
      </c>
      <c r="F2396" s="83">
        <f t="shared" si="76"/>
        <v>58</v>
      </c>
      <c r="G2396" s="83">
        <f>VLOOKUP(A2396,'[2]Pop commune'!$A$4:$G$3833,4,FALSE)</f>
        <v>58</v>
      </c>
      <c r="H2396" s="64">
        <v>21</v>
      </c>
      <c r="I2396" s="122">
        <v>210001426</v>
      </c>
      <c r="J2396" s="65" t="s">
        <v>3226</v>
      </c>
      <c r="K2396" s="121"/>
      <c r="L2396" s="103" t="s">
        <v>3095</v>
      </c>
      <c r="M2396" s="65" t="s">
        <v>3096</v>
      </c>
      <c r="N2396" s="65" t="s">
        <v>662</v>
      </c>
      <c r="O2396" s="64">
        <v>210985735</v>
      </c>
      <c r="P2396" s="94" t="s">
        <v>3097</v>
      </c>
      <c r="Q2396" s="90">
        <v>1</v>
      </c>
      <c r="X2396" s="65" t="s">
        <v>733</v>
      </c>
      <c r="Y2396" s="65">
        <f>SUMPRODUCT(('[2]Prog 89'!$C$5:$C$10000=A2396)*'[2]Prog 89'!$E$5:$F$10000)</f>
        <v>0</v>
      </c>
      <c r="Z2396" s="65">
        <f>SUMPRODUCT(('[2]Prog 89'!$C$5:$C$10000=A2396)*'[2]Prog 89'!$G$5:$H$10000)</f>
        <v>0</v>
      </c>
    </row>
    <row r="2397" spans="1:26" ht="12.75" customHeight="1" x14ac:dyDescent="0.25">
      <c r="A2397" s="64">
        <v>21402</v>
      </c>
      <c r="B2397" s="81">
        <f>VLOOKUP(A2397,'[2]Pop commune'!$A$4:$G$3833,7,FALSE)</f>
        <v>6</v>
      </c>
      <c r="C2397" s="82">
        <f>VLOOKUP(A2397,'[2]Pop commune'!$A$4:$H$3833,5,FALSE)</f>
        <v>4</v>
      </c>
      <c r="D2397" s="83">
        <f t="shared" si="75"/>
        <v>2</v>
      </c>
      <c r="E2397" s="83">
        <f>VLOOKUP(A2397,'[2]Pop commune'!$A$4:$G$3833,6,FALSE)</f>
        <v>2</v>
      </c>
      <c r="F2397" s="83">
        <f t="shared" si="76"/>
        <v>11</v>
      </c>
      <c r="G2397" s="83">
        <f>VLOOKUP(A2397,'[2]Pop commune'!$A$4:$G$3833,4,FALSE)</f>
        <v>11</v>
      </c>
      <c r="H2397" s="64">
        <v>21</v>
      </c>
      <c r="I2397" s="122">
        <v>210001426</v>
      </c>
      <c r="J2397" s="65" t="s">
        <v>3227</v>
      </c>
      <c r="K2397" s="121"/>
      <c r="L2397" s="103" t="s">
        <v>3095</v>
      </c>
      <c r="M2397" s="65" t="s">
        <v>3096</v>
      </c>
      <c r="N2397" s="65" t="s">
        <v>662</v>
      </c>
      <c r="O2397" s="64">
        <v>210985735</v>
      </c>
      <c r="P2397" s="94" t="s">
        <v>3097</v>
      </c>
      <c r="Q2397" s="90">
        <v>1</v>
      </c>
      <c r="X2397" s="65" t="s">
        <v>733</v>
      </c>
      <c r="Y2397" s="65">
        <f>SUMPRODUCT(('[2]Prog 89'!$C$5:$C$10000=A2397)*'[2]Prog 89'!$E$5:$F$10000)</f>
        <v>0</v>
      </c>
      <c r="Z2397" s="65">
        <f>SUMPRODUCT(('[2]Prog 89'!$C$5:$C$10000=A2397)*'[2]Prog 89'!$G$5:$H$10000)</f>
        <v>0</v>
      </c>
    </row>
    <row r="2398" spans="1:26" ht="12.75" customHeight="1" x14ac:dyDescent="0.25">
      <c r="A2398" s="64">
        <v>21438</v>
      </c>
      <c r="B2398" s="81">
        <f>VLOOKUP(A2398,'[2]Pop commune'!$A$4:$G$3833,7,FALSE)</f>
        <v>27</v>
      </c>
      <c r="C2398" s="82">
        <f>VLOOKUP(A2398,'[2]Pop commune'!$A$4:$H$3833,5,FALSE)</f>
        <v>22</v>
      </c>
      <c r="D2398" s="83">
        <f t="shared" si="75"/>
        <v>5</v>
      </c>
      <c r="E2398" s="83">
        <f>VLOOKUP(A2398,'[2]Pop commune'!$A$4:$G$3833,6,FALSE)</f>
        <v>5</v>
      </c>
      <c r="F2398" s="83">
        <f t="shared" si="76"/>
        <v>92</v>
      </c>
      <c r="G2398" s="83">
        <f>VLOOKUP(A2398,'[2]Pop commune'!$A$4:$G$3833,4,FALSE)</f>
        <v>92</v>
      </c>
      <c r="H2398" s="64">
        <v>21</v>
      </c>
      <c r="I2398" s="122">
        <v>210001426</v>
      </c>
      <c r="J2398" s="65" t="s">
        <v>3228</v>
      </c>
      <c r="K2398" s="121"/>
      <c r="L2398" s="103" t="s">
        <v>3095</v>
      </c>
      <c r="M2398" s="65" t="s">
        <v>3096</v>
      </c>
      <c r="N2398" s="65" t="s">
        <v>662</v>
      </c>
      <c r="O2398" s="64">
        <v>210985735</v>
      </c>
      <c r="P2398" s="94" t="s">
        <v>3097</v>
      </c>
      <c r="Q2398" s="90">
        <v>1</v>
      </c>
      <c r="X2398" s="65" t="s">
        <v>733</v>
      </c>
      <c r="Y2398" s="65">
        <f>SUMPRODUCT(('[2]Prog 89'!$C$5:$C$10000=A2398)*'[2]Prog 89'!$E$5:$F$10000)</f>
        <v>0</v>
      </c>
      <c r="Z2398" s="65">
        <f>SUMPRODUCT(('[2]Prog 89'!$C$5:$C$10000=A2398)*'[2]Prog 89'!$G$5:$H$10000)</f>
        <v>0</v>
      </c>
    </row>
    <row r="2399" spans="1:26" ht="12.75" customHeight="1" x14ac:dyDescent="0.25">
      <c r="A2399" s="64">
        <v>21519</v>
      </c>
      <c r="B2399" s="81">
        <f>VLOOKUP(A2399,'[2]Pop commune'!$A$4:$G$3833,7,FALSE)</f>
        <v>129.77881746607636</v>
      </c>
      <c r="C2399" s="82">
        <f>VLOOKUP(A2399,'[2]Pop commune'!$A$4:$H$3833,5,FALSE)</f>
        <v>74.262669961475808</v>
      </c>
      <c r="D2399" s="83">
        <f t="shared" si="75"/>
        <v>55.516147504600561</v>
      </c>
      <c r="E2399" s="83">
        <f>VLOOKUP(A2399,'[2]Pop commune'!$A$4:$G$3833,6,FALSE)</f>
        <v>55.516147504600561</v>
      </c>
      <c r="F2399" s="83">
        <f t="shared" si="76"/>
        <v>371</v>
      </c>
      <c r="G2399" s="83">
        <f>VLOOKUP(A2399,'[2]Pop commune'!$A$4:$G$3833,4,FALSE)</f>
        <v>371</v>
      </c>
      <c r="H2399" s="64">
        <v>21</v>
      </c>
      <c r="I2399" s="122">
        <v>210001426</v>
      </c>
      <c r="J2399" s="65" t="s">
        <v>3229</v>
      </c>
      <c r="K2399" s="121"/>
      <c r="L2399" s="103" t="s">
        <v>3095</v>
      </c>
      <c r="M2399" s="65" t="s">
        <v>3096</v>
      </c>
      <c r="N2399" s="65" t="s">
        <v>662</v>
      </c>
      <c r="O2399" s="64">
        <v>210985735</v>
      </c>
      <c r="P2399" s="94" t="s">
        <v>3097</v>
      </c>
      <c r="Q2399" s="90">
        <v>1</v>
      </c>
      <c r="X2399" s="65" t="s">
        <v>733</v>
      </c>
      <c r="Y2399" s="65">
        <f>SUMPRODUCT(('[2]Prog 89'!$C$5:$C$10000=A2399)*'[2]Prog 89'!$E$5:$F$10000)</f>
        <v>0</v>
      </c>
      <c r="Z2399" s="65">
        <f>SUMPRODUCT(('[2]Prog 89'!$C$5:$C$10000=A2399)*'[2]Prog 89'!$G$5:$H$10000)</f>
        <v>0</v>
      </c>
    </row>
    <row r="2400" spans="1:26" ht="12.75" customHeight="1" x14ac:dyDescent="0.25">
      <c r="A2400" s="64">
        <v>21543</v>
      </c>
      <c r="B2400" s="81">
        <f>VLOOKUP(A2400,'[2]Pop commune'!$A$4:$G$3833,7,FALSE)</f>
        <v>62.336842105263145</v>
      </c>
      <c r="C2400" s="82">
        <f>VLOOKUP(A2400,'[2]Pop commune'!$A$4:$H$3833,5,FALSE)</f>
        <v>42.547368421052617</v>
      </c>
      <c r="D2400" s="83">
        <f t="shared" si="75"/>
        <v>19.789473684210527</v>
      </c>
      <c r="E2400" s="83">
        <f>VLOOKUP(A2400,'[2]Pop commune'!$A$4:$G$3833,6,FALSE)</f>
        <v>19.789473684210527</v>
      </c>
      <c r="F2400" s="83">
        <f t="shared" si="76"/>
        <v>188</v>
      </c>
      <c r="G2400" s="83">
        <f>VLOOKUP(A2400,'[2]Pop commune'!$A$4:$G$3833,4,FALSE)</f>
        <v>188</v>
      </c>
      <c r="H2400" s="64">
        <v>21</v>
      </c>
      <c r="I2400" s="122">
        <v>210001426</v>
      </c>
      <c r="J2400" s="65" t="s">
        <v>3230</v>
      </c>
      <c r="K2400" s="121"/>
      <c r="L2400" s="103" t="s">
        <v>3095</v>
      </c>
      <c r="M2400" s="65" t="s">
        <v>3096</v>
      </c>
      <c r="N2400" s="65" t="s">
        <v>662</v>
      </c>
      <c r="O2400" s="64">
        <v>210985735</v>
      </c>
      <c r="P2400" s="94" t="s">
        <v>3097</v>
      </c>
      <c r="Q2400" s="90">
        <v>1</v>
      </c>
      <c r="X2400" s="65" t="s">
        <v>733</v>
      </c>
      <c r="Y2400" s="65">
        <f>SUMPRODUCT(('[2]Prog 89'!$C$5:$C$10000=A2400)*'[2]Prog 89'!$E$5:$F$10000)</f>
        <v>0</v>
      </c>
      <c r="Z2400" s="65">
        <f>SUMPRODUCT(('[2]Prog 89'!$C$5:$C$10000=A2400)*'[2]Prog 89'!$G$5:$H$10000)</f>
        <v>0</v>
      </c>
    </row>
    <row r="2401" spans="1:26" ht="12.75" customHeight="1" x14ac:dyDescent="0.25">
      <c r="A2401" s="64">
        <v>21626</v>
      </c>
      <c r="B2401" s="81">
        <f>VLOOKUP(A2401,'[2]Pop commune'!$A$4:$G$3833,7,FALSE)</f>
        <v>26.8125</v>
      </c>
      <c r="C2401" s="82">
        <f>VLOOKUP(A2401,'[2]Pop commune'!$A$4:$H$3833,5,FALSE)</f>
        <v>15.46875</v>
      </c>
      <c r="D2401" s="83">
        <f t="shared" si="75"/>
        <v>11.34375</v>
      </c>
      <c r="E2401" s="83">
        <f>VLOOKUP(A2401,'[2]Pop commune'!$A$4:$G$3833,6,FALSE)</f>
        <v>11.34375</v>
      </c>
      <c r="F2401" s="83">
        <f t="shared" si="76"/>
        <v>66</v>
      </c>
      <c r="G2401" s="83">
        <f>VLOOKUP(A2401,'[2]Pop commune'!$A$4:$G$3833,4,FALSE)</f>
        <v>66</v>
      </c>
      <c r="H2401" s="64">
        <v>21</v>
      </c>
      <c r="I2401" s="122">
        <v>210001426</v>
      </c>
      <c r="J2401" s="65" t="s">
        <v>3231</v>
      </c>
      <c r="K2401" s="121"/>
      <c r="L2401" s="73" t="s">
        <v>3095</v>
      </c>
      <c r="M2401" s="65" t="s">
        <v>3096</v>
      </c>
      <c r="N2401" s="65" t="s">
        <v>662</v>
      </c>
      <c r="O2401" s="64">
        <v>210985735</v>
      </c>
      <c r="P2401" s="94" t="s">
        <v>3097</v>
      </c>
      <c r="Q2401" s="90">
        <v>1</v>
      </c>
      <c r="X2401" s="65" t="s">
        <v>733</v>
      </c>
      <c r="Y2401" s="65">
        <f>SUMPRODUCT(('[2]Prog 89'!$C$5:$C$10000=A2401)*'[2]Prog 89'!$E$5:$F$10000)</f>
        <v>0</v>
      </c>
      <c r="Z2401" s="65">
        <f>SUMPRODUCT(('[2]Prog 89'!$C$5:$C$10000=A2401)*'[2]Prog 89'!$G$5:$H$10000)</f>
        <v>0</v>
      </c>
    </row>
    <row r="2402" spans="1:26" ht="12.75" customHeight="1" x14ac:dyDescent="0.25">
      <c r="A2402" s="64">
        <v>21717</v>
      </c>
      <c r="B2402" s="81">
        <f>VLOOKUP(A2402,'[2]Pop commune'!$A$4:$G$3833,7,FALSE)</f>
        <v>98.666666666667112</v>
      </c>
      <c r="C2402" s="82">
        <f>VLOOKUP(A2402,'[2]Pop commune'!$A$4:$H$3833,5,FALSE)</f>
        <v>58.394557823129517</v>
      </c>
      <c r="D2402" s="83">
        <f t="shared" si="75"/>
        <v>40.272108843537602</v>
      </c>
      <c r="E2402" s="83">
        <f>VLOOKUP(A2402,'[2]Pop commune'!$A$4:$G$3833,6,FALSE)</f>
        <v>40.272108843537602</v>
      </c>
      <c r="F2402" s="83">
        <f t="shared" si="76"/>
        <v>296.00000000000136</v>
      </c>
      <c r="G2402" s="83">
        <f>VLOOKUP(A2402,'[2]Pop commune'!$A$4:$G$3833,4,FALSE)</f>
        <v>296.00000000000136</v>
      </c>
      <c r="H2402" s="64">
        <v>21</v>
      </c>
      <c r="I2402" s="122">
        <v>210001426</v>
      </c>
      <c r="J2402" s="65" t="s">
        <v>3232</v>
      </c>
      <c r="K2402" s="121"/>
      <c r="L2402" s="73" t="s">
        <v>3095</v>
      </c>
      <c r="M2402" s="65" t="s">
        <v>3096</v>
      </c>
      <c r="N2402" s="65" t="s">
        <v>662</v>
      </c>
      <c r="O2402" s="64">
        <v>210985735</v>
      </c>
      <c r="P2402" s="94" t="s">
        <v>3097</v>
      </c>
      <c r="Q2402" s="90">
        <v>1</v>
      </c>
      <c r="X2402" s="65" t="s">
        <v>733</v>
      </c>
      <c r="Y2402" s="65">
        <f>SUMPRODUCT(('[2]Prog 89'!$C$5:$C$10000=A2402)*'[2]Prog 89'!$E$5:$F$10000)</f>
        <v>0</v>
      </c>
      <c r="Z2402" s="65">
        <f>SUMPRODUCT(('[2]Prog 89'!$C$5:$C$10000=A2402)*'[2]Prog 89'!$G$5:$H$10000)</f>
        <v>0</v>
      </c>
    </row>
    <row r="2403" spans="1:26" ht="12.75" customHeight="1" x14ac:dyDescent="0.25">
      <c r="A2403" s="64">
        <v>21136</v>
      </c>
      <c r="B2403" s="81">
        <f>VLOOKUP(A2403,'[2]Pop commune'!$A$4:$G$3833,7,FALSE)</f>
        <v>8.68965517241379</v>
      </c>
      <c r="C2403" s="82">
        <f>VLOOKUP(A2403,'[2]Pop commune'!$A$4:$H$3833,5,FALSE)</f>
        <v>3.8620689655172402</v>
      </c>
      <c r="D2403" s="83">
        <f t="shared" si="75"/>
        <v>4.8275862068965498</v>
      </c>
      <c r="E2403" s="83">
        <f>VLOOKUP(A2403,'[2]Pop commune'!$A$4:$G$3833,6,FALSE)</f>
        <v>4.8275862068965498</v>
      </c>
      <c r="F2403" s="83">
        <f t="shared" si="76"/>
        <v>28</v>
      </c>
      <c r="G2403" s="83">
        <f>VLOOKUP(A2403,'[2]Pop commune'!$A$4:$G$3833,4,FALSE)</f>
        <v>28</v>
      </c>
      <c r="H2403" s="64">
        <v>21</v>
      </c>
      <c r="I2403" s="122">
        <v>210010831</v>
      </c>
      <c r="J2403" s="65" t="s">
        <v>3233</v>
      </c>
      <c r="K2403" s="121"/>
      <c r="L2403" s="103" t="s">
        <v>3099</v>
      </c>
      <c r="M2403" s="65" t="s">
        <v>3100</v>
      </c>
      <c r="N2403" s="65" t="s">
        <v>662</v>
      </c>
      <c r="O2403" s="64">
        <v>210985735</v>
      </c>
      <c r="P2403" s="94" t="s">
        <v>3097</v>
      </c>
      <c r="Q2403" s="90">
        <v>1</v>
      </c>
      <c r="X2403" s="65" t="s">
        <v>733</v>
      </c>
      <c r="Y2403" s="65">
        <f>SUMPRODUCT(('[2]Prog 89'!$C$5:$C$10000=A2403)*'[2]Prog 89'!$E$5:$F$10000)</f>
        <v>0</v>
      </c>
      <c r="Z2403" s="65">
        <f>SUMPRODUCT(('[2]Prog 89'!$C$5:$C$10000=A2403)*'[2]Prog 89'!$G$5:$H$10000)</f>
        <v>0</v>
      </c>
    </row>
    <row r="2404" spans="1:26" ht="12.75" customHeight="1" x14ac:dyDescent="0.25">
      <c r="A2404" s="64">
        <v>21142</v>
      </c>
      <c r="B2404" s="81">
        <f>VLOOKUP(A2404,'[2]Pop commune'!$A$4:$G$3833,7,FALSE)</f>
        <v>58.815324105454891</v>
      </c>
      <c r="C2404" s="82">
        <f>VLOOKUP(A2404,'[2]Pop commune'!$A$4:$H$3833,5,FALSE)</f>
        <v>34.050977113684411</v>
      </c>
      <c r="D2404" s="83">
        <f t="shared" si="75"/>
        <v>24.764346991770481</v>
      </c>
      <c r="E2404" s="83">
        <f>VLOOKUP(A2404,'[2]Pop commune'!$A$4:$G$3833,6,FALSE)</f>
        <v>24.764346991770481</v>
      </c>
      <c r="F2404" s="83">
        <f t="shared" si="76"/>
        <v>231.00000000000077</v>
      </c>
      <c r="G2404" s="83">
        <f>VLOOKUP(A2404,'[2]Pop commune'!$A$4:$G$3833,4,FALSE)</f>
        <v>231.00000000000077</v>
      </c>
      <c r="H2404" s="64">
        <v>21</v>
      </c>
      <c r="I2404" s="122">
        <v>210010831</v>
      </c>
      <c r="J2404" s="65" t="s">
        <v>3234</v>
      </c>
      <c r="K2404" s="121"/>
      <c r="L2404" s="103" t="s">
        <v>3099</v>
      </c>
      <c r="M2404" s="65" t="s">
        <v>3100</v>
      </c>
      <c r="N2404" s="65" t="s">
        <v>662</v>
      </c>
      <c r="O2404" s="64">
        <v>210985735</v>
      </c>
      <c r="P2404" s="94" t="s">
        <v>3097</v>
      </c>
      <c r="Q2404" s="90">
        <v>1</v>
      </c>
      <c r="R2404" s="99"/>
      <c r="X2404" s="65" t="s">
        <v>733</v>
      </c>
      <c r="Y2404" s="65">
        <f>SUMPRODUCT(('[2]Prog 89'!$C$5:$C$10000=A2404)*'[2]Prog 89'!$E$5:$F$10000)</f>
        <v>0</v>
      </c>
      <c r="Z2404" s="65">
        <f>SUMPRODUCT(('[2]Prog 89'!$C$5:$C$10000=A2404)*'[2]Prog 89'!$G$5:$H$10000)</f>
        <v>0</v>
      </c>
    </row>
    <row r="2405" spans="1:26" ht="12.75" customHeight="1" x14ac:dyDescent="0.25">
      <c r="A2405" s="64">
        <v>21218</v>
      </c>
      <c r="B2405" s="81">
        <f>VLOOKUP(A2405,'[2]Pop commune'!$A$4:$G$3833,7,FALSE)</f>
        <v>20.800000000000011</v>
      </c>
      <c r="C2405" s="82">
        <f>VLOOKUP(A2405,'[2]Pop commune'!$A$4:$H$3833,5,FALSE)</f>
        <v>19.895652173913053</v>
      </c>
      <c r="D2405" s="83">
        <f t="shared" si="75"/>
        <v>0.90434782608695696</v>
      </c>
      <c r="E2405" s="83">
        <f>VLOOKUP(A2405,'[2]Pop commune'!$A$4:$G$3833,6,FALSE)</f>
        <v>0.90434782608695696</v>
      </c>
      <c r="F2405" s="83">
        <f t="shared" si="76"/>
        <v>104</v>
      </c>
      <c r="G2405" s="83">
        <f>VLOOKUP(A2405,'[2]Pop commune'!$A$4:$G$3833,4,FALSE)</f>
        <v>104</v>
      </c>
      <c r="H2405" s="64">
        <v>21</v>
      </c>
      <c r="I2405" s="122">
        <v>210010831</v>
      </c>
      <c r="J2405" s="65" t="s">
        <v>3235</v>
      </c>
      <c r="K2405" s="121"/>
      <c r="L2405" s="73" t="s">
        <v>3099</v>
      </c>
      <c r="M2405" s="65" t="s">
        <v>3100</v>
      </c>
      <c r="N2405" s="65" t="s">
        <v>662</v>
      </c>
      <c r="O2405" s="64">
        <v>210985735</v>
      </c>
      <c r="P2405" s="94" t="s">
        <v>3097</v>
      </c>
      <c r="Q2405" s="90">
        <v>1</v>
      </c>
      <c r="X2405" s="65" t="s">
        <v>733</v>
      </c>
      <c r="Y2405" s="65">
        <f>SUMPRODUCT(('[2]Prog 89'!$C$5:$C$10000=A2405)*'[2]Prog 89'!$E$5:$F$10000)</f>
        <v>0</v>
      </c>
      <c r="Z2405" s="65">
        <f>SUMPRODUCT(('[2]Prog 89'!$C$5:$C$10000=A2405)*'[2]Prog 89'!$G$5:$H$10000)</f>
        <v>0</v>
      </c>
    </row>
    <row r="2406" spans="1:26" ht="12.75" customHeight="1" x14ac:dyDescent="0.25">
      <c r="A2406" s="64">
        <v>21284</v>
      </c>
      <c r="B2406" s="81">
        <f>VLOOKUP(A2406,'[2]Pop commune'!$A$4:$G$3833,7,FALSE)</f>
        <v>41.336065573770682</v>
      </c>
      <c r="C2406" s="82">
        <f>VLOOKUP(A2406,'[2]Pop commune'!$A$4:$H$3833,5,FALSE)</f>
        <v>24.196721311475521</v>
      </c>
      <c r="D2406" s="83">
        <f t="shared" si="75"/>
        <v>17.139344262295161</v>
      </c>
      <c r="E2406" s="83">
        <f>VLOOKUP(A2406,'[2]Pop commune'!$A$4:$G$3833,6,FALSE)</f>
        <v>17.139344262295161</v>
      </c>
      <c r="F2406" s="83">
        <f t="shared" si="76"/>
        <v>246.00000000000111</v>
      </c>
      <c r="G2406" s="83">
        <f>VLOOKUP(A2406,'[2]Pop commune'!$A$4:$G$3833,4,FALSE)</f>
        <v>246.00000000000111</v>
      </c>
      <c r="H2406" s="64">
        <v>21</v>
      </c>
      <c r="I2406" s="122">
        <v>210010831</v>
      </c>
      <c r="J2406" s="65" t="s">
        <v>3236</v>
      </c>
      <c r="K2406" s="121"/>
      <c r="L2406" s="73" t="s">
        <v>3099</v>
      </c>
      <c r="M2406" s="65" t="s">
        <v>3100</v>
      </c>
      <c r="N2406" s="65" t="s">
        <v>662</v>
      </c>
      <c r="O2406" s="64">
        <v>210985735</v>
      </c>
      <c r="P2406" s="94" t="s">
        <v>3097</v>
      </c>
      <c r="Q2406" s="90">
        <v>1</v>
      </c>
      <c r="X2406" s="65" t="s">
        <v>733</v>
      </c>
      <c r="Y2406" s="65">
        <f>SUMPRODUCT(('[2]Prog 89'!$C$5:$C$10000=A2406)*'[2]Prog 89'!$E$5:$F$10000)</f>
        <v>0</v>
      </c>
      <c r="Z2406" s="65">
        <f>SUMPRODUCT(('[2]Prog 89'!$C$5:$C$10000=A2406)*'[2]Prog 89'!$G$5:$H$10000)</f>
        <v>0</v>
      </c>
    </row>
    <row r="2407" spans="1:26" ht="12.75" customHeight="1" x14ac:dyDescent="0.25">
      <c r="A2407" s="64">
        <v>21286</v>
      </c>
      <c r="B2407" s="81">
        <f>VLOOKUP(A2407,'[2]Pop commune'!$A$4:$G$3833,7,FALSE)</f>
        <v>21.47727272727267</v>
      </c>
      <c r="C2407" s="82">
        <f>VLOOKUP(A2407,'[2]Pop commune'!$A$4:$H$3833,5,FALSE)</f>
        <v>15.340909090909051</v>
      </c>
      <c r="D2407" s="83">
        <f t="shared" si="75"/>
        <v>6.1363636363636198</v>
      </c>
      <c r="E2407" s="83">
        <f>VLOOKUP(A2407,'[2]Pop commune'!$A$4:$G$3833,6,FALSE)</f>
        <v>6.1363636363636198</v>
      </c>
      <c r="F2407" s="83">
        <f t="shared" si="76"/>
        <v>89.999999999999758</v>
      </c>
      <c r="G2407" s="83">
        <f>VLOOKUP(A2407,'[2]Pop commune'!$A$4:$G$3833,4,FALSE)</f>
        <v>89.999999999999758</v>
      </c>
      <c r="H2407" s="64">
        <v>21</v>
      </c>
      <c r="I2407" s="122">
        <v>210010831</v>
      </c>
      <c r="J2407" s="65" t="s">
        <v>3237</v>
      </c>
      <c r="K2407" s="121"/>
      <c r="L2407" s="73" t="s">
        <v>3099</v>
      </c>
      <c r="M2407" s="65" t="s">
        <v>3100</v>
      </c>
      <c r="N2407" s="65" t="s">
        <v>662</v>
      </c>
      <c r="O2407" s="64">
        <v>210985735</v>
      </c>
      <c r="P2407" s="94" t="s">
        <v>3097</v>
      </c>
      <c r="Q2407" s="90">
        <v>1</v>
      </c>
      <c r="X2407" s="65" t="s">
        <v>733</v>
      </c>
      <c r="Y2407" s="65">
        <f>SUMPRODUCT(('[2]Prog 89'!$C$5:$C$10000=A2407)*'[2]Prog 89'!$E$5:$F$10000)</f>
        <v>0</v>
      </c>
      <c r="Z2407" s="65">
        <f>SUMPRODUCT(('[2]Prog 89'!$C$5:$C$10000=A2407)*'[2]Prog 89'!$G$5:$H$10000)</f>
        <v>0</v>
      </c>
    </row>
    <row r="2408" spans="1:26" ht="12.75" customHeight="1" x14ac:dyDescent="0.25">
      <c r="A2408" s="64">
        <v>21338</v>
      </c>
      <c r="B2408" s="81">
        <f>VLOOKUP(A2408,'[2]Pop commune'!$A$4:$G$3833,7,FALSE)</f>
        <v>38.746753246753272</v>
      </c>
      <c r="C2408" s="82">
        <f>VLOOKUP(A2408,'[2]Pop commune'!$A$4:$H$3833,5,FALSE)</f>
        <v>25.831168831168849</v>
      </c>
      <c r="D2408" s="83">
        <f t="shared" si="75"/>
        <v>12.915584415584423</v>
      </c>
      <c r="E2408" s="83">
        <f>VLOOKUP(A2408,'[2]Pop commune'!$A$4:$G$3833,6,FALSE)</f>
        <v>12.915584415584423</v>
      </c>
      <c r="F2408" s="83">
        <f t="shared" si="76"/>
        <v>153</v>
      </c>
      <c r="G2408" s="83">
        <f>VLOOKUP(A2408,'[2]Pop commune'!$A$4:$G$3833,4,FALSE)</f>
        <v>153</v>
      </c>
      <c r="H2408" s="64">
        <v>21</v>
      </c>
      <c r="I2408" s="122">
        <v>210010831</v>
      </c>
      <c r="J2408" s="65" t="s">
        <v>3238</v>
      </c>
      <c r="K2408" s="121"/>
      <c r="L2408" s="103" t="s">
        <v>3099</v>
      </c>
      <c r="M2408" s="65" t="s">
        <v>3100</v>
      </c>
      <c r="N2408" s="65" t="s">
        <v>662</v>
      </c>
      <c r="O2408" s="64">
        <v>210985735</v>
      </c>
      <c r="P2408" s="94" t="s">
        <v>3097</v>
      </c>
      <c r="Q2408" s="90">
        <v>1</v>
      </c>
      <c r="R2408" s="104"/>
      <c r="X2408" s="65" t="s">
        <v>733</v>
      </c>
      <c r="Y2408" s="65">
        <f>SUMPRODUCT(('[2]Prog 89'!$C$5:$C$10000=A2408)*'[2]Prog 89'!$E$5:$F$10000)</f>
        <v>0</v>
      </c>
      <c r="Z2408" s="65">
        <f>SUMPRODUCT(('[2]Prog 89'!$C$5:$C$10000=A2408)*'[2]Prog 89'!$G$5:$H$10000)</f>
        <v>0</v>
      </c>
    </row>
    <row r="2409" spans="1:26" ht="12.75" customHeight="1" x14ac:dyDescent="0.25">
      <c r="A2409" s="64">
        <v>21345</v>
      </c>
      <c r="B2409" s="81">
        <f>VLOOKUP(A2409,'[2]Pop commune'!$A$4:$G$3833,7,FALSE)</f>
        <v>43.210762331838552</v>
      </c>
      <c r="C2409" s="82">
        <f>VLOOKUP(A2409,'[2]Pop commune'!$A$4:$H$3833,5,FALSE)</f>
        <v>28.479820627802681</v>
      </c>
      <c r="D2409" s="83">
        <f t="shared" si="75"/>
        <v>14.730941704035869</v>
      </c>
      <c r="E2409" s="83">
        <f>VLOOKUP(A2409,'[2]Pop commune'!$A$4:$G$3833,6,FALSE)</f>
        <v>14.730941704035869</v>
      </c>
      <c r="F2409" s="83">
        <f t="shared" si="76"/>
        <v>219</v>
      </c>
      <c r="G2409" s="83">
        <f>VLOOKUP(A2409,'[2]Pop commune'!$A$4:$G$3833,4,FALSE)</f>
        <v>219</v>
      </c>
      <c r="H2409" s="64">
        <v>21</v>
      </c>
      <c r="I2409" s="122">
        <v>210010831</v>
      </c>
      <c r="J2409" s="65" t="s">
        <v>3239</v>
      </c>
      <c r="K2409" s="121"/>
      <c r="L2409" s="103" t="s">
        <v>3099</v>
      </c>
      <c r="M2409" s="65" t="s">
        <v>3100</v>
      </c>
      <c r="N2409" s="65" t="s">
        <v>662</v>
      </c>
      <c r="O2409" s="64">
        <v>210985735</v>
      </c>
      <c r="P2409" s="94" t="s">
        <v>3097</v>
      </c>
      <c r="Q2409" s="90">
        <v>1</v>
      </c>
      <c r="X2409" s="65" t="s">
        <v>733</v>
      </c>
      <c r="Y2409" s="65">
        <f>SUMPRODUCT(('[2]Prog 89'!$C$5:$C$10000=A2409)*'[2]Prog 89'!$E$5:$F$10000)</f>
        <v>0</v>
      </c>
      <c r="Z2409" s="65">
        <f>SUMPRODUCT(('[2]Prog 89'!$C$5:$C$10000=A2409)*'[2]Prog 89'!$G$5:$H$10000)</f>
        <v>0</v>
      </c>
    </row>
    <row r="2410" spans="1:26" ht="12.75" customHeight="1" x14ac:dyDescent="0.25">
      <c r="A2410" s="64">
        <v>21477</v>
      </c>
      <c r="B2410" s="81">
        <f>VLOOKUP(A2410,'[2]Pop commune'!$A$4:$G$3833,7,FALSE)</f>
        <v>21.494783098309554</v>
      </c>
      <c r="C2410" s="82">
        <f>VLOOKUP(A2410,'[2]Pop commune'!$A$4:$H$3833,5,FALSE)</f>
        <v>15.632569526043312</v>
      </c>
      <c r="D2410" s="83">
        <f t="shared" si="75"/>
        <v>5.8622135722662421</v>
      </c>
      <c r="E2410" s="83">
        <f>VLOOKUP(A2410,'[2]Pop commune'!$A$4:$G$3833,6,FALSE)</f>
        <v>5.8622135722662421</v>
      </c>
      <c r="F2410" s="83">
        <f t="shared" si="76"/>
        <v>87</v>
      </c>
      <c r="G2410" s="83">
        <f>VLOOKUP(A2410,'[2]Pop commune'!$A$4:$G$3833,4,FALSE)</f>
        <v>87</v>
      </c>
      <c r="H2410" s="64">
        <v>21</v>
      </c>
      <c r="I2410" s="122">
        <v>210010831</v>
      </c>
      <c r="J2410" s="65" t="s">
        <v>3240</v>
      </c>
      <c r="K2410" s="121"/>
      <c r="L2410" s="73" t="s">
        <v>3099</v>
      </c>
      <c r="M2410" s="65" t="s">
        <v>3100</v>
      </c>
      <c r="N2410" s="65" t="s">
        <v>662</v>
      </c>
      <c r="O2410" s="64">
        <v>210985735</v>
      </c>
      <c r="P2410" s="94" t="s">
        <v>3097</v>
      </c>
      <c r="Q2410" s="90">
        <v>1</v>
      </c>
      <c r="X2410" s="65" t="s">
        <v>733</v>
      </c>
      <c r="Y2410" s="65">
        <f>SUMPRODUCT(('[2]Prog 89'!$C$5:$C$10000=A2410)*'[2]Prog 89'!$E$5:$F$10000)</f>
        <v>0</v>
      </c>
      <c r="Z2410" s="65">
        <f>SUMPRODUCT(('[2]Prog 89'!$C$5:$C$10000=A2410)*'[2]Prog 89'!$G$5:$H$10000)</f>
        <v>0</v>
      </c>
    </row>
    <row r="2411" spans="1:26" ht="12.75" customHeight="1" x14ac:dyDescent="0.25">
      <c r="A2411" s="64">
        <v>21479</v>
      </c>
      <c r="B2411" s="81">
        <f>VLOOKUP(A2411,'[2]Pop commune'!$A$4:$G$3833,7,FALSE)</f>
        <v>25.33980582524271</v>
      </c>
      <c r="C2411" s="82">
        <f>VLOOKUP(A2411,'[2]Pop commune'!$A$4:$H$3833,5,FALSE)</f>
        <v>12.23300970873786</v>
      </c>
      <c r="D2411" s="83">
        <f t="shared" si="75"/>
        <v>13.106796116504849</v>
      </c>
      <c r="E2411" s="83">
        <f>VLOOKUP(A2411,'[2]Pop commune'!$A$4:$G$3833,6,FALSE)</f>
        <v>13.106796116504849</v>
      </c>
      <c r="F2411" s="83">
        <f t="shared" si="76"/>
        <v>90</v>
      </c>
      <c r="G2411" s="83">
        <f>VLOOKUP(A2411,'[2]Pop commune'!$A$4:$G$3833,4,FALSE)</f>
        <v>90</v>
      </c>
      <c r="H2411" s="64">
        <v>21</v>
      </c>
      <c r="I2411" s="122">
        <v>210010831</v>
      </c>
      <c r="J2411" s="65" t="s">
        <v>3241</v>
      </c>
      <c r="K2411" s="121"/>
      <c r="L2411" s="103" t="s">
        <v>3099</v>
      </c>
      <c r="M2411" s="65" t="s">
        <v>3100</v>
      </c>
      <c r="N2411" s="65" t="s">
        <v>662</v>
      </c>
      <c r="O2411" s="64">
        <v>210985735</v>
      </c>
      <c r="P2411" s="94" t="s">
        <v>3097</v>
      </c>
      <c r="Q2411" s="90">
        <v>1</v>
      </c>
      <c r="X2411" s="65" t="s">
        <v>733</v>
      </c>
      <c r="Y2411" s="65">
        <f>SUMPRODUCT(('[2]Prog 89'!$C$5:$C$10000=A2411)*'[2]Prog 89'!$E$5:$F$10000)</f>
        <v>0</v>
      </c>
      <c r="Z2411" s="65">
        <f>SUMPRODUCT(('[2]Prog 89'!$C$5:$C$10000=A2411)*'[2]Prog 89'!$G$5:$H$10000)</f>
        <v>0</v>
      </c>
    </row>
    <row r="2412" spans="1:26" ht="12.75" customHeight="1" x14ac:dyDescent="0.25">
      <c r="A2412" s="64">
        <v>21489</v>
      </c>
      <c r="B2412" s="81">
        <f>VLOOKUP(A2412,'[2]Pop commune'!$A$4:$G$3833,7,FALSE)</f>
        <v>12.783333333333331</v>
      </c>
      <c r="C2412" s="82">
        <f>VLOOKUP(A2412,'[2]Pop commune'!$A$4:$H$3833,5,FALSE)</f>
        <v>8.85</v>
      </c>
      <c r="D2412" s="83">
        <f t="shared" si="75"/>
        <v>3.9333333333333318</v>
      </c>
      <c r="E2412" s="83">
        <f>VLOOKUP(A2412,'[2]Pop commune'!$A$4:$G$3833,6,FALSE)</f>
        <v>3.9333333333333318</v>
      </c>
      <c r="F2412" s="83">
        <f t="shared" si="76"/>
        <v>59</v>
      </c>
      <c r="G2412" s="83">
        <f>VLOOKUP(A2412,'[2]Pop commune'!$A$4:$G$3833,4,FALSE)</f>
        <v>59</v>
      </c>
      <c r="H2412" s="64">
        <v>21</v>
      </c>
      <c r="I2412" s="122">
        <v>210010831</v>
      </c>
      <c r="J2412" s="65" t="s">
        <v>3242</v>
      </c>
      <c r="K2412" s="121"/>
      <c r="L2412" s="103" t="s">
        <v>3099</v>
      </c>
      <c r="M2412" s="65" t="s">
        <v>3100</v>
      </c>
      <c r="N2412" s="65" t="s">
        <v>662</v>
      </c>
      <c r="O2412" s="64">
        <v>210985735</v>
      </c>
      <c r="P2412" s="94" t="s">
        <v>3097</v>
      </c>
      <c r="Q2412" s="90">
        <v>1</v>
      </c>
      <c r="X2412" s="65" t="s">
        <v>733</v>
      </c>
      <c r="Y2412" s="65">
        <f>SUMPRODUCT(('[2]Prog 89'!$C$5:$C$10000=A2412)*'[2]Prog 89'!$E$5:$F$10000)</f>
        <v>0</v>
      </c>
      <c r="Z2412" s="65">
        <f>SUMPRODUCT(('[2]Prog 89'!$C$5:$C$10000=A2412)*'[2]Prog 89'!$G$5:$H$10000)</f>
        <v>0</v>
      </c>
    </row>
    <row r="2413" spans="1:26" ht="12.75" customHeight="1" x14ac:dyDescent="0.25">
      <c r="A2413" s="64">
        <v>21494</v>
      </c>
      <c r="B2413" s="81">
        <f>VLOOKUP(A2413,'[2]Pop commune'!$A$4:$G$3833,7,FALSE)</f>
        <v>25</v>
      </c>
      <c r="C2413" s="82">
        <f>VLOOKUP(A2413,'[2]Pop commune'!$A$4:$H$3833,5,FALSE)</f>
        <v>17</v>
      </c>
      <c r="D2413" s="83">
        <f t="shared" si="75"/>
        <v>8</v>
      </c>
      <c r="E2413" s="83">
        <f>VLOOKUP(A2413,'[2]Pop commune'!$A$4:$G$3833,6,FALSE)</f>
        <v>8</v>
      </c>
      <c r="F2413" s="83">
        <f t="shared" si="76"/>
        <v>69</v>
      </c>
      <c r="G2413" s="83">
        <f>VLOOKUP(A2413,'[2]Pop commune'!$A$4:$G$3833,4,FALSE)</f>
        <v>69</v>
      </c>
      <c r="H2413" s="64">
        <v>21</v>
      </c>
      <c r="I2413" s="122">
        <v>210010831</v>
      </c>
      <c r="J2413" s="65" t="s">
        <v>3243</v>
      </c>
      <c r="K2413" s="121"/>
      <c r="L2413" s="73" t="s">
        <v>3099</v>
      </c>
      <c r="M2413" s="65" t="s">
        <v>3100</v>
      </c>
      <c r="N2413" s="65" t="s">
        <v>662</v>
      </c>
      <c r="O2413" s="64">
        <v>210985735</v>
      </c>
      <c r="P2413" s="94" t="s">
        <v>3097</v>
      </c>
      <c r="Q2413" s="90">
        <v>1</v>
      </c>
      <c r="X2413" s="65" t="s">
        <v>733</v>
      </c>
      <c r="Y2413" s="65">
        <f>SUMPRODUCT(('[2]Prog 89'!$C$5:$C$10000=A2413)*'[2]Prog 89'!$E$5:$F$10000)</f>
        <v>0</v>
      </c>
      <c r="Z2413" s="65">
        <f>SUMPRODUCT(('[2]Prog 89'!$C$5:$C$10000=A2413)*'[2]Prog 89'!$G$5:$H$10000)</f>
        <v>0</v>
      </c>
    </row>
    <row r="2414" spans="1:26" ht="12.75" customHeight="1" x14ac:dyDescent="0.25">
      <c r="A2414" s="64">
        <v>21561</v>
      </c>
      <c r="B2414" s="81">
        <f>VLOOKUP(A2414,'[2]Pop commune'!$A$4:$G$3833,7,FALSE)</f>
        <v>94.630872483221168</v>
      </c>
      <c r="C2414" s="82">
        <f>VLOOKUP(A2414,'[2]Pop commune'!$A$4:$H$3833,5,FALSE)</f>
        <v>64.429530201342075</v>
      </c>
      <c r="D2414" s="83">
        <f t="shared" si="75"/>
        <v>30.2013422818791</v>
      </c>
      <c r="E2414" s="83">
        <f>VLOOKUP(A2414,'[2]Pop commune'!$A$4:$G$3833,6,FALSE)</f>
        <v>30.2013422818791</v>
      </c>
      <c r="F2414" s="83">
        <f t="shared" si="76"/>
        <v>449.99999999999858</v>
      </c>
      <c r="G2414" s="83">
        <f>VLOOKUP(A2414,'[2]Pop commune'!$A$4:$G$3833,4,FALSE)</f>
        <v>449.99999999999858</v>
      </c>
      <c r="H2414" s="64">
        <v>21</v>
      </c>
      <c r="I2414" s="122">
        <v>210010831</v>
      </c>
      <c r="J2414" s="65" t="s">
        <v>2370</v>
      </c>
      <c r="K2414" s="121"/>
      <c r="L2414" s="103" t="s">
        <v>3099</v>
      </c>
      <c r="M2414" s="65" t="s">
        <v>3100</v>
      </c>
      <c r="N2414" s="65" t="s">
        <v>662</v>
      </c>
      <c r="O2414" s="64">
        <v>210985735</v>
      </c>
      <c r="P2414" s="94" t="s">
        <v>3097</v>
      </c>
      <c r="Q2414" s="90">
        <v>1</v>
      </c>
      <c r="X2414" s="65" t="s">
        <v>733</v>
      </c>
      <c r="Y2414" s="65">
        <f>SUMPRODUCT(('[2]Prog 89'!$C$5:$C$10000=A2414)*'[2]Prog 89'!$E$5:$F$10000)</f>
        <v>0</v>
      </c>
      <c r="Z2414" s="65">
        <f>SUMPRODUCT(('[2]Prog 89'!$C$5:$C$10000=A2414)*'[2]Prog 89'!$G$5:$H$10000)</f>
        <v>0</v>
      </c>
    </row>
    <row r="2415" spans="1:26" ht="12.75" customHeight="1" x14ac:dyDescent="0.25">
      <c r="A2415" s="64">
        <v>21573</v>
      </c>
      <c r="B2415" s="81">
        <f>VLOOKUP(A2415,'[2]Pop commune'!$A$4:$G$3833,7,FALSE)</f>
        <v>118.96572173927339</v>
      </c>
      <c r="C2415" s="82">
        <f>VLOOKUP(A2415,'[2]Pop commune'!$A$4:$H$3833,5,FALSE)</f>
        <v>52.048596567229609</v>
      </c>
      <c r="D2415" s="83">
        <f t="shared" si="75"/>
        <v>66.917125172043782</v>
      </c>
      <c r="E2415" s="83">
        <f>VLOOKUP(A2415,'[2]Pop commune'!$A$4:$G$3833,6,FALSE)</f>
        <v>66.917125172043782</v>
      </c>
      <c r="F2415" s="83">
        <f t="shared" si="76"/>
        <v>364.99999999999869</v>
      </c>
      <c r="G2415" s="83">
        <f>VLOOKUP(A2415,'[2]Pop commune'!$A$4:$G$3833,4,FALSE)</f>
        <v>364.99999999999869</v>
      </c>
      <c r="H2415" s="64">
        <v>21</v>
      </c>
      <c r="I2415" s="122">
        <v>210010831</v>
      </c>
      <c r="J2415" s="65" t="s">
        <v>3244</v>
      </c>
      <c r="K2415" s="121"/>
      <c r="L2415" s="103" t="s">
        <v>3099</v>
      </c>
      <c r="M2415" s="65" t="s">
        <v>3100</v>
      </c>
      <c r="N2415" s="65" t="s">
        <v>662</v>
      </c>
      <c r="O2415" s="64">
        <v>210985735</v>
      </c>
      <c r="P2415" s="94" t="s">
        <v>3097</v>
      </c>
      <c r="Q2415" s="90">
        <v>1</v>
      </c>
      <c r="X2415" s="65" t="s">
        <v>733</v>
      </c>
      <c r="Y2415" s="65">
        <f>SUMPRODUCT(('[2]Prog 89'!$C$5:$C$10000=A2415)*'[2]Prog 89'!$E$5:$F$10000)</f>
        <v>0</v>
      </c>
      <c r="Z2415" s="65">
        <f>SUMPRODUCT(('[2]Prog 89'!$C$5:$C$10000=A2415)*'[2]Prog 89'!$G$5:$H$10000)</f>
        <v>0</v>
      </c>
    </row>
    <row r="2416" spans="1:26" ht="12.75" customHeight="1" x14ac:dyDescent="0.25">
      <c r="A2416" s="64">
        <v>21589</v>
      </c>
      <c r="B2416" s="81">
        <f>VLOOKUP(A2416,'[2]Pop commune'!$A$4:$G$3833,7,FALSE)</f>
        <v>23.762376237623748</v>
      </c>
      <c r="C2416" s="82">
        <f>VLOOKUP(A2416,'[2]Pop commune'!$A$4:$H$3833,5,FALSE)</f>
        <v>15.2079207920792</v>
      </c>
      <c r="D2416" s="83">
        <f t="shared" si="75"/>
        <v>8.5544554455445496</v>
      </c>
      <c r="E2416" s="83">
        <f>VLOOKUP(A2416,'[2]Pop commune'!$A$4:$G$3833,6,FALSE)</f>
        <v>8.5544554455445496</v>
      </c>
      <c r="F2416" s="83">
        <f t="shared" si="76"/>
        <v>95.999999999999943</v>
      </c>
      <c r="G2416" s="83">
        <f>VLOOKUP(A2416,'[2]Pop commune'!$A$4:$G$3833,4,FALSE)</f>
        <v>95.999999999999943</v>
      </c>
      <c r="H2416" s="64">
        <v>21</v>
      </c>
      <c r="I2416" s="122">
        <v>210010831</v>
      </c>
      <c r="J2416" s="65" t="s">
        <v>3245</v>
      </c>
      <c r="K2416" s="121"/>
      <c r="L2416" s="103" t="s">
        <v>3099</v>
      </c>
      <c r="M2416" s="65" t="s">
        <v>3100</v>
      </c>
      <c r="N2416" s="65" t="s">
        <v>662</v>
      </c>
      <c r="O2416" s="64">
        <v>210985735</v>
      </c>
      <c r="P2416" s="94" t="s">
        <v>3097</v>
      </c>
      <c r="Q2416" s="90">
        <v>1</v>
      </c>
      <c r="X2416" s="65" t="s">
        <v>733</v>
      </c>
      <c r="Y2416" s="65">
        <f>SUMPRODUCT(('[2]Prog 89'!$C$5:$C$10000=A2416)*'[2]Prog 89'!$E$5:$F$10000)</f>
        <v>0</v>
      </c>
      <c r="Z2416" s="65">
        <f>SUMPRODUCT(('[2]Prog 89'!$C$5:$C$10000=A2416)*'[2]Prog 89'!$G$5:$H$10000)</f>
        <v>0</v>
      </c>
    </row>
    <row r="2417" spans="1:26" ht="12.75" customHeight="1" x14ac:dyDescent="0.25">
      <c r="A2417" s="64">
        <v>21646</v>
      </c>
      <c r="B2417" s="81">
        <f>VLOOKUP(A2417,'[2]Pop commune'!$A$4:$G$3833,7,FALSE)</f>
        <v>33</v>
      </c>
      <c r="C2417" s="82">
        <f>VLOOKUP(A2417,'[2]Pop commune'!$A$4:$H$3833,5,FALSE)</f>
        <v>22</v>
      </c>
      <c r="D2417" s="83">
        <f t="shared" si="75"/>
        <v>11</v>
      </c>
      <c r="E2417" s="83">
        <f>VLOOKUP(A2417,'[2]Pop commune'!$A$4:$G$3833,6,FALSE)</f>
        <v>11</v>
      </c>
      <c r="F2417" s="83">
        <f t="shared" si="76"/>
        <v>108</v>
      </c>
      <c r="G2417" s="83">
        <f>VLOOKUP(A2417,'[2]Pop commune'!$A$4:$G$3833,4,FALSE)</f>
        <v>108</v>
      </c>
      <c r="H2417" s="64">
        <v>21</v>
      </c>
      <c r="I2417" s="122">
        <v>210010831</v>
      </c>
      <c r="J2417" s="65" t="s">
        <v>3246</v>
      </c>
      <c r="K2417" s="121"/>
      <c r="L2417" s="73" t="s">
        <v>3099</v>
      </c>
      <c r="M2417" s="65" t="s">
        <v>3100</v>
      </c>
      <c r="N2417" s="65" t="s">
        <v>662</v>
      </c>
      <c r="O2417" s="64">
        <v>210985735</v>
      </c>
      <c r="P2417" s="94" t="s">
        <v>3097</v>
      </c>
      <c r="Q2417" s="90">
        <v>1</v>
      </c>
      <c r="X2417" s="65" t="s">
        <v>733</v>
      </c>
      <c r="Y2417" s="65">
        <f>SUMPRODUCT(('[2]Prog 89'!$C$5:$C$10000=A2417)*'[2]Prog 89'!$E$5:$F$10000)</f>
        <v>0</v>
      </c>
      <c r="Z2417" s="65">
        <f>SUMPRODUCT(('[2]Prog 89'!$C$5:$C$10000=A2417)*'[2]Prog 89'!$G$5:$H$10000)</f>
        <v>0</v>
      </c>
    </row>
    <row r="2418" spans="1:26" ht="12.75" customHeight="1" x14ac:dyDescent="0.25">
      <c r="A2418" s="64">
        <v>21648</v>
      </c>
      <c r="B2418" s="81">
        <f>VLOOKUP(A2418,'[2]Pop commune'!$A$4:$G$3833,7,FALSE)</f>
        <v>55</v>
      </c>
      <c r="C2418" s="82">
        <f>VLOOKUP(A2418,'[2]Pop commune'!$A$4:$H$3833,5,FALSE)</f>
        <v>33</v>
      </c>
      <c r="D2418" s="83">
        <f t="shared" si="75"/>
        <v>22</v>
      </c>
      <c r="E2418" s="83">
        <f>VLOOKUP(A2418,'[2]Pop commune'!$A$4:$G$3833,6,FALSE)</f>
        <v>22</v>
      </c>
      <c r="F2418" s="83">
        <f t="shared" si="76"/>
        <v>192</v>
      </c>
      <c r="G2418" s="83">
        <f>VLOOKUP(A2418,'[2]Pop commune'!$A$4:$G$3833,4,FALSE)</f>
        <v>192</v>
      </c>
      <c r="H2418" s="64">
        <v>21</v>
      </c>
      <c r="I2418" s="122">
        <v>210010831</v>
      </c>
      <c r="J2418" s="65" t="s">
        <v>3247</v>
      </c>
      <c r="K2418" s="121"/>
      <c r="L2418" s="73" t="s">
        <v>3099</v>
      </c>
      <c r="M2418" s="65" t="s">
        <v>3100</v>
      </c>
      <c r="N2418" s="65" t="s">
        <v>662</v>
      </c>
      <c r="O2418" s="64">
        <v>210985735</v>
      </c>
      <c r="P2418" s="94" t="s">
        <v>3097</v>
      </c>
      <c r="Q2418" s="90">
        <v>1</v>
      </c>
      <c r="X2418" s="65" t="s">
        <v>733</v>
      </c>
      <c r="Y2418" s="65">
        <f>SUMPRODUCT(('[2]Prog 89'!$C$5:$C$10000=A2418)*'[2]Prog 89'!$E$5:$F$10000)</f>
        <v>0</v>
      </c>
      <c r="Z2418" s="65">
        <f>SUMPRODUCT(('[2]Prog 89'!$C$5:$C$10000=A2418)*'[2]Prog 89'!$G$5:$H$10000)</f>
        <v>0</v>
      </c>
    </row>
    <row r="2419" spans="1:26" ht="12.75" customHeight="1" x14ac:dyDescent="0.25">
      <c r="A2419" s="64">
        <v>21651</v>
      </c>
      <c r="B2419" s="81">
        <f>VLOOKUP(A2419,'[2]Pop commune'!$A$4:$G$3833,7,FALSE)</f>
        <v>61</v>
      </c>
      <c r="C2419" s="82">
        <f>VLOOKUP(A2419,'[2]Pop commune'!$A$4:$H$3833,5,FALSE)</f>
        <v>44</v>
      </c>
      <c r="D2419" s="83">
        <f t="shared" si="75"/>
        <v>17</v>
      </c>
      <c r="E2419" s="83">
        <f>VLOOKUP(A2419,'[2]Pop commune'!$A$4:$G$3833,6,FALSE)</f>
        <v>17</v>
      </c>
      <c r="F2419" s="83">
        <f t="shared" si="76"/>
        <v>218</v>
      </c>
      <c r="G2419" s="83">
        <f>VLOOKUP(A2419,'[2]Pop commune'!$A$4:$G$3833,4,FALSE)</f>
        <v>218</v>
      </c>
      <c r="H2419" s="64">
        <v>21</v>
      </c>
      <c r="I2419" s="122">
        <v>210010831</v>
      </c>
      <c r="J2419" s="65" t="s">
        <v>3248</v>
      </c>
      <c r="K2419" s="121"/>
      <c r="L2419" s="73" t="s">
        <v>3099</v>
      </c>
      <c r="M2419" s="65" t="s">
        <v>3100</v>
      </c>
      <c r="N2419" s="65" t="s">
        <v>662</v>
      </c>
      <c r="O2419" s="64">
        <v>210985735</v>
      </c>
      <c r="P2419" s="94" t="s">
        <v>3097</v>
      </c>
      <c r="Q2419" s="90">
        <v>1</v>
      </c>
      <c r="X2419" s="65" t="s">
        <v>733</v>
      </c>
      <c r="Y2419" s="65">
        <f>SUMPRODUCT(('[2]Prog 89'!$C$5:$C$10000=A2419)*'[2]Prog 89'!$E$5:$F$10000)</f>
        <v>0</v>
      </c>
      <c r="Z2419" s="65">
        <f>SUMPRODUCT(('[2]Prog 89'!$C$5:$C$10000=A2419)*'[2]Prog 89'!$G$5:$H$10000)</f>
        <v>0</v>
      </c>
    </row>
    <row r="2420" spans="1:26" ht="12.75" customHeight="1" x14ac:dyDescent="0.25">
      <c r="A2420" s="64">
        <v>21659</v>
      </c>
      <c r="B2420" s="81">
        <f>VLOOKUP(A2420,'[2]Pop commune'!$A$4:$G$3833,7,FALSE)</f>
        <v>46.56976744186035</v>
      </c>
      <c r="C2420" s="82">
        <f>VLOOKUP(A2420,'[2]Pop commune'!$A$4:$H$3833,5,FALSE)</f>
        <v>31.046511627906899</v>
      </c>
      <c r="D2420" s="83">
        <f t="shared" si="75"/>
        <v>15.523255813953449</v>
      </c>
      <c r="E2420" s="83">
        <f>VLOOKUP(A2420,'[2]Pop commune'!$A$4:$G$3833,6,FALSE)</f>
        <v>15.523255813953449</v>
      </c>
      <c r="F2420" s="83">
        <f t="shared" si="76"/>
        <v>178</v>
      </c>
      <c r="G2420" s="83">
        <f>VLOOKUP(A2420,'[2]Pop commune'!$A$4:$G$3833,4,FALSE)</f>
        <v>178</v>
      </c>
      <c r="H2420" s="64">
        <v>21</v>
      </c>
      <c r="I2420" s="122">
        <v>210010831</v>
      </c>
      <c r="J2420" s="65" t="s">
        <v>3249</v>
      </c>
      <c r="K2420" s="121"/>
      <c r="L2420" s="73" t="s">
        <v>3099</v>
      </c>
      <c r="M2420" s="65" t="s">
        <v>3100</v>
      </c>
      <c r="N2420" s="65" t="s">
        <v>662</v>
      </c>
      <c r="O2420" s="64">
        <v>210985735</v>
      </c>
      <c r="P2420" s="94" t="s">
        <v>3097</v>
      </c>
      <c r="Q2420" s="90">
        <v>1</v>
      </c>
      <c r="X2420" s="65" t="s">
        <v>733</v>
      </c>
      <c r="Y2420" s="65">
        <f>SUMPRODUCT(('[2]Prog 89'!$C$5:$C$10000=A2420)*'[2]Prog 89'!$E$5:$F$10000)</f>
        <v>0</v>
      </c>
      <c r="Z2420" s="65">
        <f>SUMPRODUCT(('[2]Prog 89'!$C$5:$C$10000=A2420)*'[2]Prog 89'!$G$5:$H$10000)</f>
        <v>0</v>
      </c>
    </row>
    <row r="2421" spans="1:26" ht="12.75" customHeight="1" x14ac:dyDescent="0.25">
      <c r="A2421" s="64">
        <v>21705</v>
      </c>
      <c r="B2421" s="81">
        <f>VLOOKUP(A2421,'[2]Pop commune'!$A$4:$G$3833,7,FALSE)</f>
        <v>15</v>
      </c>
      <c r="C2421" s="82">
        <f>VLOOKUP(A2421,'[2]Pop commune'!$A$4:$H$3833,5,FALSE)</f>
        <v>9</v>
      </c>
      <c r="D2421" s="83">
        <f t="shared" si="75"/>
        <v>6</v>
      </c>
      <c r="E2421" s="83">
        <f>VLOOKUP(A2421,'[2]Pop commune'!$A$4:$G$3833,6,FALSE)</f>
        <v>6</v>
      </c>
      <c r="F2421" s="83">
        <f t="shared" si="76"/>
        <v>57</v>
      </c>
      <c r="G2421" s="83">
        <f>VLOOKUP(A2421,'[2]Pop commune'!$A$4:$G$3833,4,FALSE)</f>
        <v>57</v>
      </c>
      <c r="H2421" s="64">
        <v>21</v>
      </c>
      <c r="I2421" s="122">
        <v>210010831</v>
      </c>
      <c r="J2421" s="65" t="s">
        <v>3250</v>
      </c>
      <c r="K2421" s="121"/>
      <c r="L2421" s="73" t="s">
        <v>3099</v>
      </c>
      <c r="M2421" s="65" t="s">
        <v>3100</v>
      </c>
      <c r="N2421" s="65" t="s">
        <v>662</v>
      </c>
      <c r="O2421" s="64">
        <v>210985735</v>
      </c>
      <c r="P2421" s="94" t="s">
        <v>3097</v>
      </c>
      <c r="Q2421" s="90">
        <v>1</v>
      </c>
      <c r="X2421" s="65" t="s">
        <v>733</v>
      </c>
      <c r="Y2421" s="65">
        <f>SUMPRODUCT(('[2]Prog 89'!$C$5:$C$10000=A2421)*'[2]Prog 89'!$E$5:$F$10000)</f>
        <v>0</v>
      </c>
      <c r="Z2421" s="65">
        <f>SUMPRODUCT(('[2]Prog 89'!$C$5:$C$10000=A2421)*'[2]Prog 89'!$G$5:$H$10000)</f>
        <v>0</v>
      </c>
    </row>
    <row r="2422" spans="1:26" ht="12.75" customHeight="1" x14ac:dyDescent="0.25">
      <c r="A2422" s="64">
        <v>21083</v>
      </c>
      <c r="B2422" s="81">
        <f>VLOOKUP(A2422,'[2]Pop commune'!$A$4:$G$3833,7,FALSE)</f>
        <v>41</v>
      </c>
      <c r="C2422" s="82">
        <f>VLOOKUP(A2422,'[2]Pop commune'!$A$4:$H$3833,5,FALSE)</f>
        <v>23</v>
      </c>
      <c r="D2422" s="83">
        <f t="shared" si="75"/>
        <v>18</v>
      </c>
      <c r="E2422" s="83">
        <f>VLOOKUP(A2422,'[2]Pop commune'!$A$4:$G$3833,6,FALSE)</f>
        <v>18</v>
      </c>
      <c r="F2422" s="83">
        <f t="shared" si="76"/>
        <v>127</v>
      </c>
      <c r="G2422" s="83">
        <f>VLOOKUP(A2422,'[2]Pop commune'!$A$4:$G$3833,4,FALSE)</f>
        <v>127</v>
      </c>
      <c r="H2422" s="64">
        <v>21</v>
      </c>
      <c r="I2422" s="122">
        <v>210986535</v>
      </c>
      <c r="J2422" s="65" t="s">
        <v>3251</v>
      </c>
      <c r="K2422" s="121"/>
      <c r="L2422" s="103" t="s">
        <v>3102</v>
      </c>
      <c r="M2422" s="65" t="s">
        <v>3103</v>
      </c>
      <c r="N2422" s="65" t="s">
        <v>662</v>
      </c>
      <c r="O2422" s="64">
        <v>210985735</v>
      </c>
      <c r="P2422" s="94" t="s">
        <v>3097</v>
      </c>
      <c r="Q2422" s="90">
        <v>1</v>
      </c>
      <c r="X2422" s="65" t="s">
        <v>733</v>
      </c>
      <c r="Y2422" s="65">
        <f>SUMPRODUCT(('[2]Prog 89'!$C$5:$C$10000=A2422)*'[2]Prog 89'!$E$5:$F$10000)</f>
        <v>0</v>
      </c>
      <c r="Z2422" s="65">
        <f>SUMPRODUCT(('[2]Prog 89'!$C$5:$C$10000=A2422)*'[2]Prog 89'!$G$5:$H$10000)</f>
        <v>0</v>
      </c>
    </row>
    <row r="2423" spans="1:26" ht="12.75" customHeight="1" x14ac:dyDescent="0.25">
      <c r="A2423" s="64">
        <v>21102</v>
      </c>
      <c r="B2423" s="81">
        <f>VLOOKUP(A2423,'[2]Pop commune'!$A$4:$G$3833,7,FALSE)</f>
        <v>57.177304964538983</v>
      </c>
      <c r="C2423" s="82">
        <f>VLOOKUP(A2423,'[2]Pop commune'!$A$4:$H$3833,5,FALSE)</f>
        <v>33.517730496453886</v>
      </c>
      <c r="D2423" s="83">
        <f t="shared" si="75"/>
        <v>23.659574468085097</v>
      </c>
      <c r="E2423" s="83">
        <f>VLOOKUP(A2423,'[2]Pop commune'!$A$4:$G$3833,6,FALSE)</f>
        <v>23.659574468085097</v>
      </c>
      <c r="F2423" s="83">
        <f t="shared" si="76"/>
        <v>139</v>
      </c>
      <c r="G2423" s="83">
        <f>VLOOKUP(A2423,'[2]Pop commune'!$A$4:$G$3833,4,FALSE)</f>
        <v>139</v>
      </c>
      <c r="H2423" s="64">
        <v>21</v>
      </c>
      <c r="I2423" s="122">
        <v>210986535</v>
      </c>
      <c r="J2423" s="65" t="s">
        <v>3252</v>
      </c>
      <c r="K2423" s="121"/>
      <c r="L2423" s="103" t="s">
        <v>3102</v>
      </c>
      <c r="M2423" s="65" t="s">
        <v>3103</v>
      </c>
      <c r="N2423" s="65" t="s">
        <v>662</v>
      </c>
      <c r="O2423" s="64">
        <v>210985735</v>
      </c>
      <c r="P2423" s="94" t="s">
        <v>3097</v>
      </c>
      <c r="Q2423" s="90">
        <v>1</v>
      </c>
      <c r="X2423" s="65" t="s">
        <v>733</v>
      </c>
      <c r="Y2423" s="65">
        <f>SUMPRODUCT(('[2]Prog 89'!$C$5:$C$10000=A2423)*'[2]Prog 89'!$E$5:$F$10000)</f>
        <v>0</v>
      </c>
      <c r="Z2423" s="65">
        <f>SUMPRODUCT(('[2]Prog 89'!$C$5:$C$10000=A2423)*'[2]Prog 89'!$G$5:$H$10000)</f>
        <v>0</v>
      </c>
    </row>
    <row r="2424" spans="1:26" ht="12.75" customHeight="1" x14ac:dyDescent="0.25">
      <c r="A2424" s="64">
        <v>21124</v>
      </c>
      <c r="B2424" s="81">
        <f>VLOOKUP(A2424,'[2]Pop commune'!$A$4:$G$3833,7,FALSE)</f>
        <v>73.417142857143176</v>
      </c>
      <c r="C2424" s="82">
        <f>VLOOKUP(A2424,'[2]Pop commune'!$A$4:$H$3833,5,FALSE)</f>
        <v>47.268571428571633</v>
      </c>
      <c r="D2424" s="83">
        <f t="shared" si="75"/>
        <v>26.14857142857154</v>
      </c>
      <c r="E2424" s="83">
        <f>VLOOKUP(A2424,'[2]Pop commune'!$A$4:$G$3833,6,FALSE)</f>
        <v>26.14857142857154</v>
      </c>
      <c r="F2424" s="83">
        <f t="shared" si="76"/>
        <v>176.00000000000074</v>
      </c>
      <c r="G2424" s="83">
        <f>VLOOKUP(A2424,'[2]Pop commune'!$A$4:$G$3833,4,FALSE)</f>
        <v>176.00000000000074</v>
      </c>
      <c r="H2424" s="64">
        <v>21</v>
      </c>
      <c r="I2424" s="122">
        <v>210986535</v>
      </c>
      <c r="J2424" s="65" t="s">
        <v>3253</v>
      </c>
      <c r="K2424" s="121"/>
      <c r="L2424" s="103" t="s">
        <v>3102</v>
      </c>
      <c r="M2424" s="65" t="s">
        <v>3103</v>
      </c>
      <c r="N2424" s="65" t="s">
        <v>662</v>
      </c>
      <c r="O2424" s="64">
        <v>210985735</v>
      </c>
      <c r="P2424" s="94" t="s">
        <v>3097</v>
      </c>
      <c r="Q2424" s="90">
        <v>1</v>
      </c>
      <c r="X2424" s="65" t="s">
        <v>733</v>
      </c>
      <c r="Y2424" s="65">
        <f>SUMPRODUCT(('[2]Prog 89'!$C$5:$C$10000=A2424)*'[2]Prog 89'!$E$5:$F$10000)</f>
        <v>0</v>
      </c>
      <c r="Z2424" s="65">
        <f>SUMPRODUCT(('[2]Prog 89'!$C$5:$C$10000=A2424)*'[2]Prog 89'!$G$5:$H$10000)</f>
        <v>0</v>
      </c>
    </row>
    <row r="2425" spans="1:26" ht="12.75" customHeight="1" x14ac:dyDescent="0.25">
      <c r="A2425" s="64">
        <v>21229</v>
      </c>
      <c r="B2425" s="81">
        <f>VLOOKUP(A2425,'[2]Pop commune'!$A$4:$G$3833,7,FALSE)</f>
        <v>27.023255813953476</v>
      </c>
      <c r="C2425" s="82">
        <f>VLOOKUP(A2425,'[2]Pop commune'!$A$4:$H$3833,5,FALSE)</f>
        <v>12.546511627906971</v>
      </c>
      <c r="D2425" s="83">
        <f t="shared" si="75"/>
        <v>14.476744186046504</v>
      </c>
      <c r="E2425" s="83">
        <f>VLOOKUP(A2425,'[2]Pop commune'!$A$4:$G$3833,6,FALSE)</f>
        <v>14.476744186046504</v>
      </c>
      <c r="F2425" s="83">
        <f t="shared" si="76"/>
        <v>83</v>
      </c>
      <c r="G2425" s="83">
        <f>VLOOKUP(A2425,'[2]Pop commune'!$A$4:$G$3833,4,FALSE)</f>
        <v>83</v>
      </c>
      <c r="H2425" s="64">
        <v>21</v>
      </c>
      <c r="I2425" s="122">
        <v>210986535</v>
      </c>
      <c r="J2425" s="65" t="s">
        <v>3254</v>
      </c>
      <c r="K2425" s="121"/>
      <c r="L2425" s="103" t="s">
        <v>3102</v>
      </c>
      <c r="M2425" s="65" t="s">
        <v>3103</v>
      </c>
      <c r="N2425" s="65" t="s">
        <v>662</v>
      </c>
      <c r="O2425" s="64">
        <v>210985735</v>
      </c>
      <c r="P2425" s="94" t="s">
        <v>3097</v>
      </c>
      <c r="Q2425" s="90">
        <v>1</v>
      </c>
      <c r="X2425" s="65" t="s">
        <v>733</v>
      </c>
      <c r="Y2425" s="65">
        <f>SUMPRODUCT(('[2]Prog 89'!$C$5:$C$10000=A2425)*'[2]Prog 89'!$E$5:$F$10000)</f>
        <v>0</v>
      </c>
      <c r="Z2425" s="65">
        <f>SUMPRODUCT(('[2]Prog 89'!$C$5:$C$10000=A2425)*'[2]Prog 89'!$G$5:$H$10000)</f>
        <v>0</v>
      </c>
    </row>
    <row r="2426" spans="1:26" ht="12.75" customHeight="1" x14ac:dyDescent="0.25">
      <c r="A2426" s="64">
        <v>21349</v>
      </c>
      <c r="B2426" s="81">
        <f>VLOOKUP(A2426,'[2]Pop commune'!$A$4:$G$3833,7,FALSE)</f>
        <v>204.88518012498946</v>
      </c>
      <c r="C2426" s="82">
        <f>VLOOKUP(A2426,'[2]Pop commune'!$A$4:$H$3833,5,FALSE)</f>
        <v>116.61018230518016</v>
      </c>
      <c r="D2426" s="83">
        <f t="shared" si="75"/>
        <v>88.274997819809286</v>
      </c>
      <c r="E2426" s="83">
        <f>VLOOKUP(A2426,'[2]Pop commune'!$A$4:$G$3833,6,FALSE)</f>
        <v>88.274997819809286</v>
      </c>
      <c r="F2426" s="83">
        <f t="shared" si="76"/>
        <v>576.00000000000239</v>
      </c>
      <c r="G2426" s="83">
        <f>VLOOKUP(A2426,'[2]Pop commune'!$A$4:$G$3833,4,FALSE)</f>
        <v>576.00000000000239</v>
      </c>
      <c r="H2426" s="64">
        <v>21</v>
      </c>
      <c r="I2426" s="122">
        <v>210986535</v>
      </c>
      <c r="J2426" s="65" t="s">
        <v>3255</v>
      </c>
      <c r="K2426" s="121"/>
      <c r="L2426" s="73" t="s">
        <v>3102</v>
      </c>
      <c r="M2426" s="65" t="s">
        <v>3103</v>
      </c>
      <c r="N2426" s="65" t="s">
        <v>662</v>
      </c>
      <c r="O2426" s="64">
        <v>210985735</v>
      </c>
      <c r="P2426" s="94" t="s">
        <v>3097</v>
      </c>
      <c r="Q2426" s="90">
        <v>1</v>
      </c>
      <c r="X2426" s="65" t="s">
        <v>733</v>
      </c>
      <c r="Y2426" s="65">
        <f>SUMPRODUCT(('[2]Prog 89'!$C$5:$C$10000=A2426)*'[2]Prog 89'!$E$5:$F$10000)</f>
        <v>0</v>
      </c>
      <c r="Z2426" s="65">
        <f>SUMPRODUCT(('[2]Prog 89'!$C$5:$C$10000=A2426)*'[2]Prog 89'!$G$5:$H$10000)</f>
        <v>0</v>
      </c>
    </row>
    <row r="2427" spans="1:26" ht="12.75" customHeight="1" x14ac:dyDescent="0.25">
      <c r="A2427" s="64">
        <v>21375</v>
      </c>
      <c r="B2427" s="81">
        <f>VLOOKUP(A2427,'[2]Pop commune'!$A$4:$G$3833,7,FALSE)</f>
        <v>86.279329608938696</v>
      </c>
      <c r="C2427" s="82">
        <f>VLOOKUP(A2427,'[2]Pop commune'!$A$4:$H$3833,5,FALSE)</f>
        <v>43.139664804469348</v>
      </c>
      <c r="D2427" s="83">
        <f t="shared" si="75"/>
        <v>43.139664804469355</v>
      </c>
      <c r="E2427" s="83">
        <f>VLOOKUP(A2427,'[2]Pop commune'!$A$4:$G$3833,6,FALSE)</f>
        <v>43.139664804469355</v>
      </c>
      <c r="F2427" s="83">
        <f t="shared" si="76"/>
        <v>198</v>
      </c>
      <c r="G2427" s="83">
        <f>VLOOKUP(A2427,'[2]Pop commune'!$A$4:$G$3833,4,FALSE)</f>
        <v>198</v>
      </c>
      <c r="H2427" s="64">
        <v>21</v>
      </c>
      <c r="I2427" s="122">
        <v>210986535</v>
      </c>
      <c r="J2427" s="65" t="s">
        <v>3256</v>
      </c>
      <c r="K2427" s="121"/>
      <c r="L2427" s="103" t="s">
        <v>3102</v>
      </c>
      <c r="M2427" s="65" t="s">
        <v>3103</v>
      </c>
      <c r="N2427" s="65" t="s">
        <v>662</v>
      </c>
      <c r="O2427" s="64">
        <v>210985735</v>
      </c>
      <c r="P2427" s="94" t="s">
        <v>3097</v>
      </c>
      <c r="Q2427" s="90">
        <v>1</v>
      </c>
      <c r="X2427" s="65" t="s">
        <v>733</v>
      </c>
      <c r="Y2427" s="65">
        <f>SUMPRODUCT(('[2]Prog 89'!$C$5:$C$10000=A2427)*'[2]Prog 89'!$E$5:$F$10000)</f>
        <v>0</v>
      </c>
      <c r="Z2427" s="65">
        <f>SUMPRODUCT(('[2]Prog 89'!$C$5:$C$10000=A2427)*'[2]Prog 89'!$G$5:$H$10000)</f>
        <v>0</v>
      </c>
    </row>
    <row r="2428" spans="1:26" ht="12.75" customHeight="1" x14ac:dyDescent="0.25">
      <c r="A2428" s="64">
        <v>21379</v>
      </c>
      <c r="B2428" s="81">
        <f>VLOOKUP(A2428,'[2]Pop commune'!$A$4:$G$3833,7,FALSE)</f>
        <v>56.438709677419325</v>
      </c>
      <c r="C2428" s="82">
        <f>VLOOKUP(A2428,'[2]Pop commune'!$A$4:$H$3833,5,FALSE)</f>
        <v>34.490322580645142</v>
      </c>
      <c r="D2428" s="83">
        <f t="shared" si="75"/>
        <v>21.94838709677418</v>
      </c>
      <c r="E2428" s="83">
        <f>VLOOKUP(A2428,'[2]Pop commune'!$A$4:$G$3833,6,FALSE)</f>
        <v>21.94838709677418</v>
      </c>
      <c r="F2428" s="83">
        <f t="shared" si="76"/>
        <v>162</v>
      </c>
      <c r="G2428" s="83">
        <f>VLOOKUP(A2428,'[2]Pop commune'!$A$4:$G$3833,4,FALSE)</f>
        <v>162</v>
      </c>
      <c r="H2428" s="64">
        <v>21</v>
      </c>
      <c r="I2428" s="122">
        <v>210986535</v>
      </c>
      <c r="J2428" s="65" t="s">
        <v>3257</v>
      </c>
      <c r="K2428" s="121"/>
      <c r="L2428" s="103" t="s">
        <v>3102</v>
      </c>
      <c r="M2428" s="65" t="s">
        <v>3103</v>
      </c>
      <c r="N2428" s="65" t="s">
        <v>662</v>
      </c>
      <c r="O2428" s="64">
        <v>210985735</v>
      </c>
      <c r="P2428" s="94" t="s">
        <v>3097</v>
      </c>
      <c r="Q2428" s="90">
        <v>1</v>
      </c>
      <c r="X2428" s="65" t="s">
        <v>733</v>
      </c>
      <c r="Y2428" s="65">
        <f>SUMPRODUCT(('[2]Prog 89'!$C$5:$C$10000=A2428)*'[2]Prog 89'!$E$5:$F$10000)</f>
        <v>0</v>
      </c>
      <c r="Z2428" s="65">
        <f>SUMPRODUCT(('[2]Prog 89'!$C$5:$C$10000=A2428)*'[2]Prog 89'!$G$5:$H$10000)</f>
        <v>0</v>
      </c>
    </row>
    <row r="2429" spans="1:26" ht="12.75" customHeight="1" x14ac:dyDescent="0.25">
      <c r="A2429" s="64">
        <v>21403</v>
      </c>
      <c r="B2429" s="81">
        <f>VLOOKUP(A2429,'[2]Pop commune'!$A$4:$G$3833,7,FALSE)</f>
        <v>43.55128205128193</v>
      </c>
      <c r="C2429" s="82">
        <f>VLOOKUP(A2429,'[2]Pop commune'!$A$4:$H$3833,5,FALSE)</f>
        <v>23.294871794871732</v>
      </c>
      <c r="D2429" s="83">
        <f t="shared" si="75"/>
        <v>20.256410256410199</v>
      </c>
      <c r="E2429" s="83">
        <f>VLOOKUP(A2429,'[2]Pop commune'!$A$4:$G$3833,6,FALSE)</f>
        <v>20.256410256410199</v>
      </c>
      <c r="F2429" s="83">
        <f t="shared" si="76"/>
        <v>78.999999999999787</v>
      </c>
      <c r="G2429" s="83">
        <f>VLOOKUP(A2429,'[2]Pop commune'!$A$4:$G$3833,4,FALSE)</f>
        <v>78.999999999999787</v>
      </c>
      <c r="H2429" s="64">
        <v>21</v>
      </c>
      <c r="I2429" s="122">
        <v>210986535</v>
      </c>
      <c r="J2429" s="65" t="s">
        <v>3258</v>
      </c>
      <c r="K2429" s="121"/>
      <c r="L2429" s="103" t="s">
        <v>3102</v>
      </c>
      <c r="M2429" s="65" t="s">
        <v>3103</v>
      </c>
      <c r="N2429" s="65" t="s">
        <v>662</v>
      </c>
      <c r="O2429" s="64">
        <v>210985735</v>
      </c>
      <c r="P2429" s="94" t="s">
        <v>3097</v>
      </c>
      <c r="Q2429" s="90">
        <v>1</v>
      </c>
      <c r="X2429" s="65" t="s">
        <v>733</v>
      </c>
      <c r="Y2429" s="65">
        <f>SUMPRODUCT(('[2]Prog 89'!$C$5:$C$10000=A2429)*'[2]Prog 89'!$E$5:$F$10000)</f>
        <v>0</v>
      </c>
      <c r="Z2429" s="65">
        <f>SUMPRODUCT(('[2]Prog 89'!$C$5:$C$10000=A2429)*'[2]Prog 89'!$G$5:$H$10000)</f>
        <v>0</v>
      </c>
    </row>
    <row r="2430" spans="1:26" ht="12.75" customHeight="1" x14ac:dyDescent="0.25">
      <c r="A2430" s="64">
        <v>21560</v>
      </c>
      <c r="B2430" s="81">
        <f>VLOOKUP(A2430,'[2]Pop commune'!$A$4:$G$3833,7,FALSE)</f>
        <v>106.65032679738565</v>
      </c>
      <c r="C2430" s="82">
        <f>VLOOKUP(A2430,'[2]Pop commune'!$A$4:$H$3833,5,FALSE)</f>
        <v>58.80718954248367</v>
      </c>
      <c r="D2430" s="83">
        <f t="shared" si="75"/>
        <v>47.843137254901968</v>
      </c>
      <c r="E2430" s="83">
        <f>VLOOKUP(A2430,'[2]Pop commune'!$A$4:$G$3833,6,FALSE)</f>
        <v>47.843137254901968</v>
      </c>
      <c r="F2430" s="83">
        <f t="shared" si="76"/>
        <v>305</v>
      </c>
      <c r="G2430" s="83">
        <f>VLOOKUP(A2430,'[2]Pop commune'!$A$4:$G$3833,4,FALSE)</f>
        <v>305</v>
      </c>
      <c r="H2430" s="64">
        <v>21</v>
      </c>
      <c r="I2430" s="122">
        <v>210986535</v>
      </c>
      <c r="J2430" s="65" t="s">
        <v>3259</v>
      </c>
      <c r="K2430" s="121"/>
      <c r="L2430" s="103" t="s">
        <v>3102</v>
      </c>
      <c r="M2430" s="65" t="s">
        <v>3103</v>
      </c>
      <c r="N2430" s="65" t="s">
        <v>662</v>
      </c>
      <c r="O2430" s="64">
        <v>210985735</v>
      </c>
      <c r="P2430" s="94" t="s">
        <v>3097</v>
      </c>
      <c r="Q2430" s="90">
        <v>1</v>
      </c>
      <c r="X2430" s="65" t="s">
        <v>733</v>
      </c>
      <c r="Y2430" s="65">
        <f>SUMPRODUCT(('[2]Prog 89'!$C$5:$C$10000=A2430)*'[2]Prog 89'!$E$5:$F$10000)</f>
        <v>0</v>
      </c>
      <c r="Z2430" s="65">
        <f>SUMPRODUCT(('[2]Prog 89'!$C$5:$C$10000=A2430)*'[2]Prog 89'!$G$5:$H$10000)</f>
        <v>0</v>
      </c>
    </row>
    <row r="2431" spans="1:26" ht="12.75" customHeight="1" x14ac:dyDescent="0.25">
      <c r="A2431" s="64">
        <v>21584</v>
      </c>
      <c r="B2431" s="81">
        <f>VLOOKUP(A2431,'[2]Pop commune'!$A$4:$G$3833,7,FALSE)</f>
        <v>875</v>
      </c>
      <c r="C2431" s="82">
        <f>VLOOKUP(A2431,'[2]Pop commune'!$A$4:$H$3833,5,FALSE)</f>
        <v>408</v>
      </c>
      <c r="D2431" s="83">
        <f t="shared" si="75"/>
        <v>467</v>
      </c>
      <c r="E2431" s="83">
        <f>VLOOKUP(A2431,'[2]Pop commune'!$A$4:$G$3833,6,FALSE)</f>
        <v>467</v>
      </c>
      <c r="F2431" s="83">
        <f t="shared" si="76"/>
        <v>2490</v>
      </c>
      <c r="G2431" s="83">
        <f>VLOOKUP(A2431,'[2]Pop commune'!$A$4:$G$3833,4,FALSE)</f>
        <v>2490</v>
      </c>
      <c r="H2431" s="64">
        <v>21</v>
      </c>
      <c r="I2431" s="122">
        <v>210986535</v>
      </c>
      <c r="J2431" s="65" t="s">
        <v>3260</v>
      </c>
      <c r="K2431" s="121"/>
      <c r="L2431" s="103" t="s">
        <v>2406</v>
      </c>
      <c r="M2431" s="65" t="s">
        <v>3103</v>
      </c>
      <c r="N2431" s="65" t="s">
        <v>662</v>
      </c>
      <c r="O2431" s="64">
        <v>210985735</v>
      </c>
      <c r="P2431" s="94" t="s">
        <v>3097</v>
      </c>
      <c r="Q2431" s="90">
        <v>1</v>
      </c>
      <c r="X2431" s="65" t="s">
        <v>733</v>
      </c>
      <c r="Y2431" s="65">
        <f>SUMPRODUCT(('[2]Prog 89'!$C$5:$C$10000=A2431)*'[2]Prog 89'!$E$5:$F$10000)</f>
        <v>0</v>
      </c>
      <c r="Z2431" s="65">
        <f>SUMPRODUCT(('[2]Prog 89'!$C$5:$C$10000=A2431)*'[2]Prog 89'!$G$5:$H$10000)</f>
        <v>0</v>
      </c>
    </row>
    <row r="2432" spans="1:26" ht="12.75" customHeight="1" x14ac:dyDescent="0.25">
      <c r="A2432" s="64">
        <v>21593</v>
      </c>
      <c r="B2432" s="81">
        <f>VLOOKUP(A2432,'[2]Pop commune'!$A$4:$G$3833,7,FALSE)</f>
        <v>35.646341463414615</v>
      </c>
      <c r="C2432" s="82">
        <f>VLOOKUP(A2432,'[2]Pop commune'!$A$4:$H$3833,5,FALSE)</f>
        <v>18.304878048780481</v>
      </c>
      <c r="D2432" s="83">
        <f t="shared" si="75"/>
        <v>17.341463414634138</v>
      </c>
      <c r="E2432" s="83">
        <f>VLOOKUP(A2432,'[2]Pop commune'!$A$4:$G$3833,6,FALSE)</f>
        <v>17.341463414634138</v>
      </c>
      <c r="F2432" s="83">
        <f t="shared" si="76"/>
        <v>79</v>
      </c>
      <c r="G2432" s="83">
        <f>VLOOKUP(A2432,'[2]Pop commune'!$A$4:$G$3833,4,FALSE)</f>
        <v>79</v>
      </c>
      <c r="H2432" s="64">
        <v>21</v>
      </c>
      <c r="I2432" s="122">
        <v>210986535</v>
      </c>
      <c r="J2432" s="65" t="s">
        <v>3261</v>
      </c>
      <c r="K2432" s="121"/>
      <c r="L2432" s="103" t="s">
        <v>3102</v>
      </c>
      <c r="M2432" s="65" t="s">
        <v>3103</v>
      </c>
      <c r="N2432" s="65" t="s">
        <v>662</v>
      </c>
      <c r="O2432" s="64">
        <v>210985735</v>
      </c>
      <c r="P2432" s="94" t="s">
        <v>3097</v>
      </c>
      <c r="Q2432" s="90">
        <v>1</v>
      </c>
      <c r="X2432" s="65" t="s">
        <v>733</v>
      </c>
      <c r="Y2432" s="65">
        <f>SUMPRODUCT(('[2]Prog 89'!$C$5:$C$10000=A2432)*'[2]Prog 89'!$E$5:$F$10000)</f>
        <v>0</v>
      </c>
      <c r="Z2432" s="65">
        <f>SUMPRODUCT(('[2]Prog 89'!$C$5:$C$10000=A2432)*'[2]Prog 89'!$G$5:$H$10000)</f>
        <v>0</v>
      </c>
    </row>
    <row r="2433" spans="1:26" ht="12.75" customHeight="1" x14ac:dyDescent="0.25">
      <c r="A2433" s="64">
        <v>21615</v>
      </c>
      <c r="B2433" s="81">
        <f>VLOOKUP(A2433,'[2]Pop commune'!$A$4:$G$3833,7,FALSE)</f>
        <v>83</v>
      </c>
      <c r="C2433" s="82">
        <f>VLOOKUP(A2433,'[2]Pop commune'!$A$4:$H$3833,5,FALSE)</f>
        <v>55</v>
      </c>
      <c r="D2433" s="83">
        <f t="shared" si="75"/>
        <v>28</v>
      </c>
      <c r="E2433" s="83">
        <f>VLOOKUP(A2433,'[2]Pop commune'!$A$4:$G$3833,6,FALSE)</f>
        <v>28</v>
      </c>
      <c r="F2433" s="83">
        <f t="shared" si="76"/>
        <v>269</v>
      </c>
      <c r="G2433" s="83">
        <f>VLOOKUP(A2433,'[2]Pop commune'!$A$4:$G$3833,4,FALSE)</f>
        <v>269</v>
      </c>
      <c r="H2433" s="64">
        <v>21</v>
      </c>
      <c r="I2433" s="122">
        <v>210986535</v>
      </c>
      <c r="J2433" s="65" t="s">
        <v>3262</v>
      </c>
      <c r="K2433" s="121"/>
      <c r="L2433" s="73" t="s">
        <v>3102</v>
      </c>
      <c r="M2433" s="65" t="s">
        <v>3103</v>
      </c>
      <c r="N2433" s="65" t="s">
        <v>662</v>
      </c>
      <c r="O2433" s="64">
        <v>210985735</v>
      </c>
      <c r="P2433" s="94" t="s">
        <v>3097</v>
      </c>
      <c r="Q2433" s="90">
        <v>1</v>
      </c>
      <c r="X2433" s="65" t="s">
        <v>733</v>
      </c>
      <c r="Y2433" s="65">
        <f>SUMPRODUCT(('[2]Prog 89'!$C$5:$C$10000=A2433)*'[2]Prog 89'!$E$5:$F$10000)</f>
        <v>0</v>
      </c>
      <c r="Z2433" s="65">
        <f>SUMPRODUCT(('[2]Prog 89'!$C$5:$C$10000=A2433)*'[2]Prog 89'!$G$5:$H$10000)</f>
        <v>0</v>
      </c>
    </row>
    <row r="2434" spans="1:26" ht="12.75" customHeight="1" x14ac:dyDescent="0.25">
      <c r="A2434" s="64">
        <v>21675</v>
      </c>
      <c r="B2434" s="81">
        <f>VLOOKUP(A2434,'[2]Pop commune'!$A$4:$G$3833,7,FALSE)</f>
        <v>28.0851063829788</v>
      </c>
      <c r="C2434" s="82">
        <f>VLOOKUP(A2434,'[2]Pop commune'!$A$4:$H$3833,5,FALSE)</f>
        <v>8.1914893617021498</v>
      </c>
      <c r="D2434" s="83">
        <f t="shared" si="75"/>
        <v>19.893617021276651</v>
      </c>
      <c r="E2434" s="83">
        <f>VLOOKUP(A2434,'[2]Pop commune'!$A$4:$G$3833,6,FALSE)</f>
        <v>19.893617021276651</v>
      </c>
      <c r="F2434" s="83">
        <f t="shared" si="76"/>
        <v>55.000000000000149</v>
      </c>
      <c r="G2434" s="83">
        <f>VLOOKUP(A2434,'[2]Pop commune'!$A$4:$G$3833,4,FALSE)</f>
        <v>55.000000000000149</v>
      </c>
      <c r="H2434" s="64">
        <v>21</v>
      </c>
      <c r="I2434" s="122">
        <v>210986535</v>
      </c>
      <c r="J2434" s="65" t="s">
        <v>3263</v>
      </c>
      <c r="K2434" s="121"/>
      <c r="L2434" s="73" t="s">
        <v>3102</v>
      </c>
      <c r="M2434" s="65" t="s">
        <v>3103</v>
      </c>
      <c r="N2434" s="65" t="s">
        <v>662</v>
      </c>
      <c r="O2434" s="64">
        <v>210985735</v>
      </c>
      <c r="P2434" s="94" t="s">
        <v>3097</v>
      </c>
      <c r="Q2434" s="90">
        <v>1</v>
      </c>
      <c r="X2434" s="65" t="s">
        <v>733</v>
      </c>
      <c r="Y2434" s="65">
        <f>SUMPRODUCT(('[2]Prog 89'!$C$5:$C$10000=A2434)*'[2]Prog 89'!$E$5:$F$10000)</f>
        <v>0</v>
      </c>
      <c r="Z2434" s="65">
        <f>SUMPRODUCT(('[2]Prog 89'!$C$5:$C$10000=A2434)*'[2]Prog 89'!$G$5:$H$10000)</f>
        <v>0</v>
      </c>
    </row>
    <row r="2435" spans="1:26" ht="12.75" customHeight="1" x14ac:dyDescent="0.25">
      <c r="A2435" s="64">
        <v>21703</v>
      </c>
      <c r="B2435" s="81">
        <f>VLOOKUP(A2435,'[2]Pop commune'!$A$4:$G$3833,7,FALSE)</f>
        <v>24</v>
      </c>
      <c r="C2435" s="82">
        <f>VLOOKUP(A2435,'[2]Pop commune'!$A$4:$H$3833,5,FALSE)</f>
        <v>11</v>
      </c>
      <c r="D2435" s="83">
        <f t="shared" si="75"/>
        <v>13</v>
      </c>
      <c r="E2435" s="83">
        <f>VLOOKUP(A2435,'[2]Pop commune'!$A$4:$G$3833,6,FALSE)</f>
        <v>13</v>
      </c>
      <c r="F2435" s="83">
        <f t="shared" si="76"/>
        <v>45</v>
      </c>
      <c r="G2435" s="83">
        <f>VLOOKUP(A2435,'[2]Pop commune'!$A$4:$G$3833,4,FALSE)</f>
        <v>45</v>
      </c>
      <c r="H2435" s="64">
        <v>21</v>
      </c>
      <c r="I2435" s="122">
        <v>210986535</v>
      </c>
      <c r="J2435" s="65" t="s">
        <v>3264</v>
      </c>
      <c r="K2435" s="121"/>
      <c r="L2435" s="73" t="s">
        <v>3102</v>
      </c>
      <c r="M2435" s="65" t="s">
        <v>3103</v>
      </c>
      <c r="N2435" s="65" t="s">
        <v>662</v>
      </c>
      <c r="O2435" s="64">
        <v>210985735</v>
      </c>
      <c r="P2435" s="94" t="s">
        <v>3097</v>
      </c>
      <c r="Q2435" s="90">
        <v>1</v>
      </c>
      <c r="X2435" s="65" t="s">
        <v>733</v>
      </c>
      <c r="Y2435" s="65">
        <f>SUMPRODUCT(('[2]Prog 89'!$C$5:$C$10000=A2435)*'[2]Prog 89'!$E$5:$F$10000)</f>
        <v>0</v>
      </c>
      <c r="Z2435" s="65">
        <f>SUMPRODUCT(('[2]Prog 89'!$C$5:$C$10000=A2435)*'[2]Prog 89'!$G$5:$H$10000)</f>
        <v>0</v>
      </c>
    </row>
    <row r="2436" spans="1:26" ht="12.75" customHeight="1" x14ac:dyDescent="0.25">
      <c r="A2436" s="64">
        <v>21035</v>
      </c>
      <c r="B2436" s="81">
        <f>VLOOKUP(A2436,'[2]Pop commune'!$A$4:$G$3833,7,FALSE)</f>
        <v>68</v>
      </c>
      <c r="C2436" s="82">
        <f>VLOOKUP(A2436,'[2]Pop commune'!$A$4:$H$3833,5,FALSE)</f>
        <v>43</v>
      </c>
      <c r="D2436" s="83">
        <f t="shared" si="75"/>
        <v>25</v>
      </c>
      <c r="E2436" s="83">
        <f>VLOOKUP(A2436,'[2]Pop commune'!$A$4:$G$3833,6,FALSE)</f>
        <v>25</v>
      </c>
      <c r="F2436" s="83">
        <f t="shared" si="76"/>
        <v>328</v>
      </c>
      <c r="G2436" s="83">
        <f>VLOOKUP(A2436,'[2]Pop commune'!$A$4:$G$3833,4,FALSE)</f>
        <v>328</v>
      </c>
      <c r="H2436" s="64">
        <v>21</v>
      </c>
      <c r="I2436" s="122">
        <v>210001384</v>
      </c>
      <c r="J2436" s="65" t="s">
        <v>3265</v>
      </c>
      <c r="K2436" s="121"/>
      <c r="L2436" s="103" t="s">
        <v>3266</v>
      </c>
      <c r="M2436" s="65" t="s">
        <v>3119</v>
      </c>
      <c r="N2436" s="65" t="s">
        <v>662</v>
      </c>
      <c r="O2436" s="64">
        <v>210985735</v>
      </c>
      <c r="P2436" s="94" t="s">
        <v>3097</v>
      </c>
      <c r="Q2436" s="90">
        <v>1</v>
      </c>
      <c r="X2436" s="65" t="s">
        <v>733</v>
      </c>
      <c r="Y2436" s="65">
        <f>SUMPRODUCT(('[2]Prog 89'!$C$5:$C$10000=A2436)*'[2]Prog 89'!$E$5:$F$10000)</f>
        <v>0</v>
      </c>
      <c r="Z2436" s="65">
        <f>SUMPRODUCT(('[2]Prog 89'!$C$5:$C$10000=A2436)*'[2]Prog 89'!$G$5:$H$10000)</f>
        <v>0</v>
      </c>
    </row>
    <row r="2437" spans="1:26" ht="12.75" customHeight="1" x14ac:dyDescent="0.25">
      <c r="A2437" s="64">
        <v>21042</v>
      </c>
      <c r="B2437" s="81">
        <f>VLOOKUP(A2437,'[2]Pop commune'!$A$4:$G$3833,7,FALSE)</f>
        <v>40</v>
      </c>
      <c r="C2437" s="82">
        <f>VLOOKUP(A2437,'[2]Pop commune'!$A$4:$H$3833,5,FALSE)</f>
        <v>29</v>
      </c>
      <c r="D2437" s="83">
        <f t="shared" ref="D2437:D2500" si="77">E2437/Q2437</f>
        <v>11</v>
      </c>
      <c r="E2437" s="83">
        <f>VLOOKUP(A2437,'[2]Pop commune'!$A$4:$G$3833,6,FALSE)</f>
        <v>11</v>
      </c>
      <c r="F2437" s="83">
        <f t="shared" ref="F2437:F2500" si="78">G2437/Q2437</f>
        <v>160</v>
      </c>
      <c r="G2437" s="83">
        <f>VLOOKUP(A2437,'[2]Pop commune'!$A$4:$G$3833,4,FALSE)</f>
        <v>160</v>
      </c>
      <c r="H2437" s="64">
        <v>21</v>
      </c>
      <c r="I2437" s="122">
        <v>210001384</v>
      </c>
      <c r="J2437" s="65" t="s">
        <v>3267</v>
      </c>
      <c r="K2437" s="121"/>
      <c r="L2437" s="103" t="s">
        <v>3266</v>
      </c>
      <c r="M2437" s="65" t="s">
        <v>3119</v>
      </c>
      <c r="N2437" s="65" t="s">
        <v>662</v>
      </c>
      <c r="O2437" s="64">
        <v>210985735</v>
      </c>
      <c r="P2437" s="94" t="s">
        <v>3097</v>
      </c>
      <c r="Q2437" s="90">
        <v>1</v>
      </c>
      <c r="X2437" s="65" t="s">
        <v>733</v>
      </c>
      <c r="Y2437" s="65">
        <f>SUMPRODUCT(('[2]Prog 89'!$C$5:$C$10000=A2437)*'[2]Prog 89'!$E$5:$F$10000)</f>
        <v>0</v>
      </c>
      <c r="Z2437" s="65">
        <f>SUMPRODUCT(('[2]Prog 89'!$C$5:$C$10000=A2437)*'[2]Prog 89'!$G$5:$H$10000)</f>
        <v>0</v>
      </c>
    </row>
    <row r="2438" spans="1:26" ht="12.75" customHeight="1" x14ac:dyDescent="0.25">
      <c r="A2438" s="64">
        <v>21089</v>
      </c>
      <c r="B2438" s="81">
        <f>VLOOKUP(A2438,'[2]Pop commune'!$A$4:$G$3833,7,FALSE)</f>
        <v>99.769946217434807</v>
      </c>
      <c r="C2438" s="82">
        <f>VLOOKUP(A2438,'[2]Pop commune'!$A$4:$H$3833,5,FALSE)</f>
        <v>59.861967730460883</v>
      </c>
      <c r="D2438" s="83">
        <f t="shared" si="77"/>
        <v>39.907978486973917</v>
      </c>
      <c r="E2438" s="83">
        <f>VLOOKUP(A2438,'[2]Pop commune'!$A$4:$G$3833,6,FALSE)</f>
        <v>39.907978486973917</v>
      </c>
      <c r="F2438" s="83">
        <f t="shared" si="78"/>
        <v>436</v>
      </c>
      <c r="G2438" s="83">
        <f>VLOOKUP(A2438,'[2]Pop commune'!$A$4:$G$3833,4,FALSE)</f>
        <v>436</v>
      </c>
      <c r="H2438" s="64">
        <v>21</v>
      </c>
      <c r="I2438" s="122">
        <v>210001384</v>
      </c>
      <c r="J2438" s="65" t="s">
        <v>3268</v>
      </c>
      <c r="K2438" s="121"/>
      <c r="L2438" s="103" t="s">
        <v>3266</v>
      </c>
      <c r="M2438" s="65" t="s">
        <v>3119</v>
      </c>
      <c r="N2438" s="65" t="s">
        <v>662</v>
      </c>
      <c r="O2438" s="64">
        <v>210985735</v>
      </c>
      <c r="P2438" s="94" t="s">
        <v>3097</v>
      </c>
      <c r="Q2438" s="90">
        <v>1</v>
      </c>
      <c r="X2438" s="65" t="s">
        <v>733</v>
      </c>
      <c r="Y2438" s="65">
        <f>SUMPRODUCT(('[2]Prog 89'!$C$5:$C$10000=A2438)*'[2]Prog 89'!$E$5:$F$10000)</f>
        <v>0</v>
      </c>
      <c r="Z2438" s="65">
        <f>SUMPRODUCT(('[2]Prog 89'!$C$5:$C$10000=A2438)*'[2]Prog 89'!$G$5:$H$10000)</f>
        <v>0</v>
      </c>
    </row>
    <row r="2439" spans="1:26" ht="12.75" customHeight="1" x14ac:dyDescent="0.25">
      <c r="A2439" s="64">
        <v>21095</v>
      </c>
      <c r="B2439" s="81">
        <f>VLOOKUP(A2439,'[2]Pop commune'!$A$4:$G$3833,7,FALSE)</f>
        <v>22</v>
      </c>
      <c r="C2439" s="82">
        <f>VLOOKUP(A2439,'[2]Pop commune'!$A$4:$H$3833,5,FALSE)</f>
        <v>10</v>
      </c>
      <c r="D2439" s="83">
        <f t="shared" si="77"/>
        <v>12</v>
      </c>
      <c r="E2439" s="83">
        <f>VLOOKUP(A2439,'[2]Pop commune'!$A$4:$G$3833,6,FALSE)</f>
        <v>12</v>
      </c>
      <c r="F2439" s="83">
        <f t="shared" si="78"/>
        <v>55</v>
      </c>
      <c r="G2439" s="83">
        <f>VLOOKUP(A2439,'[2]Pop commune'!$A$4:$G$3833,4,FALSE)</f>
        <v>55</v>
      </c>
      <c r="H2439" s="64">
        <v>21</v>
      </c>
      <c r="I2439" s="122">
        <v>210001384</v>
      </c>
      <c r="J2439" s="65" t="s">
        <v>3269</v>
      </c>
      <c r="K2439" s="121"/>
      <c r="L2439" s="103" t="s">
        <v>3266</v>
      </c>
      <c r="M2439" s="65" t="s">
        <v>3119</v>
      </c>
      <c r="N2439" s="65" t="s">
        <v>662</v>
      </c>
      <c r="O2439" s="64">
        <v>210985735</v>
      </c>
      <c r="P2439" s="94" t="s">
        <v>3097</v>
      </c>
      <c r="Q2439" s="90">
        <v>1</v>
      </c>
      <c r="X2439" s="65" t="s">
        <v>733</v>
      </c>
      <c r="Y2439" s="65">
        <f>SUMPRODUCT(('[2]Prog 89'!$C$5:$C$10000=A2439)*'[2]Prog 89'!$E$5:$F$10000)</f>
        <v>0</v>
      </c>
      <c r="Z2439" s="65">
        <f>SUMPRODUCT(('[2]Prog 89'!$C$5:$C$10000=A2439)*'[2]Prog 89'!$G$5:$H$10000)</f>
        <v>0</v>
      </c>
    </row>
    <row r="2440" spans="1:26" ht="12.75" customHeight="1" x14ac:dyDescent="0.25">
      <c r="A2440" s="64">
        <v>21103</v>
      </c>
      <c r="B2440" s="81">
        <f>VLOOKUP(A2440,'[2]Pop commune'!$A$4:$G$3833,7,FALSE)</f>
        <v>610.59992417010699</v>
      </c>
      <c r="C2440" s="82">
        <f>VLOOKUP(A2440,'[2]Pop commune'!$A$4:$H$3833,5,FALSE)</f>
        <v>383.65264711089736</v>
      </c>
      <c r="D2440" s="83">
        <f t="shared" si="77"/>
        <v>226.94727705920965</v>
      </c>
      <c r="E2440" s="83">
        <f>VLOOKUP(A2440,'[2]Pop commune'!$A$4:$G$3833,6,FALSE)</f>
        <v>226.94727705920965</v>
      </c>
      <c r="F2440" s="83">
        <f t="shared" si="78"/>
        <v>2466</v>
      </c>
      <c r="G2440" s="83">
        <f>VLOOKUP(A2440,'[2]Pop commune'!$A$4:$G$3833,4,FALSE)</f>
        <v>2466</v>
      </c>
      <c r="H2440" s="64">
        <v>21</v>
      </c>
      <c r="I2440" s="122">
        <v>210001384</v>
      </c>
      <c r="J2440" s="65" t="s">
        <v>3270</v>
      </c>
      <c r="K2440" s="121"/>
      <c r="L2440" s="103" t="s">
        <v>3118</v>
      </c>
      <c r="M2440" s="65" t="s">
        <v>3119</v>
      </c>
      <c r="N2440" s="65" t="s">
        <v>662</v>
      </c>
      <c r="O2440" s="64">
        <v>210985735</v>
      </c>
      <c r="P2440" s="94" t="s">
        <v>3097</v>
      </c>
      <c r="Q2440" s="90">
        <v>1</v>
      </c>
      <c r="X2440" s="65" t="s">
        <v>733</v>
      </c>
      <c r="Y2440" s="65">
        <f>SUMPRODUCT(('[2]Prog 89'!$C$5:$C$10000=A2440)*'[2]Prog 89'!$E$5:$F$10000)</f>
        <v>0</v>
      </c>
      <c r="Z2440" s="65">
        <f>SUMPRODUCT(('[2]Prog 89'!$C$5:$C$10000=A2440)*'[2]Prog 89'!$G$5:$H$10000)</f>
        <v>0</v>
      </c>
    </row>
    <row r="2441" spans="1:26" ht="12.75" customHeight="1" x14ac:dyDescent="0.25">
      <c r="A2441" s="64">
        <v>21112</v>
      </c>
      <c r="B2441" s="81">
        <f>VLOOKUP(A2441,'[2]Pop commune'!$A$4:$G$3833,7,FALSE)</f>
        <v>85</v>
      </c>
      <c r="C2441" s="82">
        <f>VLOOKUP(A2441,'[2]Pop commune'!$A$4:$H$3833,5,FALSE)</f>
        <v>57</v>
      </c>
      <c r="D2441" s="83">
        <f t="shared" si="77"/>
        <v>28</v>
      </c>
      <c r="E2441" s="83">
        <f>VLOOKUP(A2441,'[2]Pop commune'!$A$4:$G$3833,6,FALSE)</f>
        <v>28</v>
      </c>
      <c r="F2441" s="83">
        <f t="shared" si="78"/>
        <v>440</v>
      </c>
      <c r="G2441" s="83">
        <f>VLOOKUP(A2441,'[2]Pop commune'!$A$4:$G$3833,4,FALSE)</f>
        <v>440</v>
      </c>
      <c r="H2441" s="64">
        <v>21</v>
      </c>
      <c r="I2441" s="122">
        <v>210001384</v>
      </c>
      <c r="J2441" s="65" t="s">
        <v>3271</v>
      </c>
      <c r="K2441" s="121"/>
      <c r="L2441" s="103" t="s">
        <v>3266</v>
      </c>
      <c r="M2441" s="65" t="s">
        <v>3119</v>
      </c>
      <c r="N2441" s="65" t="s">
        <v>662</v>
      </c>
      <c r="O2441" s="64">
        <v>210985735</v>
      </c>
      <c r="P2441" s="94" t="s">
        <v>3097</v>
      </c>
      <c r="Q2441" s="90">
        <v>1</v>
      </c>
      <c r="X2441" s="65" t="s">
        <v>733</v>
      </c>
      <c r="Y2441" s="65">
        <f>SUMPRODUCT(('[2]Prog 89'!$C$5:$C$10000=A2441)*'[2]Prog 89'!$E$5:$F$10000)</f>
        <v>0</v>
      </c>
      <c r="Z2441" s="65">
        <f>SUMPRODUCT(('[2]Prog 89'!$C$5:$C$10000=A2441)*'[2]Prog 89'!$G$5:$H$10000)</f>
        <v>0</v>
      </c>
    </row>
    <row r="2442" spans="1:26" ht="12.75" customHeight="1" x14ac:dyDescent="0.25">
      <c r="A2442" s="64">
        <v>21131</v>
      </c>
      <c r="B2442" s="81">
        <f>VLOOKUP(A2442,'[2]Pop commune'!$A$4:$G$3833,7,FALSE)</f>
        <v>114</v>
      </c>
      <c r="C2442" s="82">
        <f>VLOOKUP(A2442,'[2]Pop commune'!$A$4:$H$3833,5,FALSE)</f>
        <v>63</v>
      </c>
      <c r="D2442" s="83">
        <f t="shared" si="77"/>
        <v>51</v>
      </c>
      <c r="E2442" s="83">
        <f>VLOOKUP(A2442,'[2]Pop commune'!$A$4:$G$3833,6,FALSE)</f>
        <v>51</v>
      </c>
      <c r="F2442" s="83">
        <f t="shared" si="78"/>
        <v>485</v>
      </c>
      <c r="G2442" s="83">
        <f>VLOOKUP(A2442,'[2]Pop commune'!$A$4:$G$3833,4,FALSE)</f>
        <v>485</v>
      </c>
      <c r="H2442" s="64">
        <v>21</v>
      </c>
      <c r="I2442" s="122">
        <v>210001384</v>
      </c>
      <c r="J2442" s="65" t="s">
        <v>3272</v>
      </c>
      <c r="K2442" s="121"/>
      <c r="L2442" s="103" t="s">
        <v>3266</v>
      </c>
      <c r="M2442" s="65" t="s">
        <v>3119</v>
      </c>
      <c r="N2442" s="65" t="s">
        <v>662</v>
      </c>
      <c r="O2442" s="64">
        <v>210985735</v>
      </c>
      <c r="P2442" s="94" t="s">
        <v>3097</v>
      </c>
      <c r="Q2442" s="90">
        <v>1</v>
      </c>
      <c r="S2442" s="102"/>
      <c r="T2442" s="102"/>
      <c r="U2442" s="102"/>
      <c r="X2442" s="65" t="s">
        <v>733</v>
      </c>
      <c r="Y2442" s="65">
        <f>SUMPRODUCT(('[2]Prog 89'!$C$5:$C$10000=A2442)*'[2]Prog 89'!$E$5:$F$10000)</f>
        <v>0</v>
      </c>
      <c r="Z2442" s="65">
        <f>SUMPRODUCT(('[2]Prog 89'!$C$5:$C$10000=A2442)*'[2]Prog 89'!$G$5:$H$10000)</f>
        <v>0</v>
      </c>
    </row>
    <row r="2443" spans="1:26" ht="12.75" customHeight="1" x14ac:dyDescent="0.25">
      <c r="A2443" s="64">
        <v>21148</v>
      </c>
      <c r="B2443" s="81">
        <f>VLOOKUP(A2443,'[2]Pop commune'!$A$4:$G$3833,7,FALSE)</f>
        <v>70.977077363896854</v>
      </c>
      <c r="C2443" s="82">
        <f>VLOOKUP(A2443,'[2]Pop commune'!$A$4:$H$3833,5,FALSE)</f>
        <v>44.232091690544422</v>
      </c>
      <c r="D2443" s="83">
        <f t="shared" si="77"/>
        <v>26.744985673352438</v>
      </c>
      <c r="E2443" s="83">
        <f>VLOOKUP(A2443,'[2]Pop commune'!$A$4:$G$3833,6,FALSE)</f>
        <v>26.744985673352438</v>
      </c>
      <c r="F2443" s="83">
        <f t="shared" si="78"/>
        <v>359</v>
      </c>
      <c r="G2443" s="83">
        <f>VLOOKUP(A2443,'[2]Pop commune'!$A$4:$G$3833,4,FALSE)</f>
        <v>359</v>
      </c>
      <c r="H2443" s="64">
        <v>21</v>
      </c>
      <c r="I2443" s="122">
        <v>210001384</v>
      </c>
      <c r="J2443" s="65" t="s">
        <v>3273</v>
      </c>
      <c r="K2443" s="121"/>
      <c r="L2443" s="73" t="s">
        <v>3118</v>
      </c>
      <c r="M2443" s="65" t="s">
        <v>3119</v>
      </c>
      <c r="N2443" s="65" t="s">
        <v>662</v>
      </c>
      <c r="O2443" s="64">
        <v>210985735</v>
      </c>
      <c r="P2443" s="94" t="s">
        <v>3097</v>
      </c>
      <c r="Q2443" s="90">
        <v>1</v>
      </c>
      <c r="X2443" s="65" t="s">
        <v>733</v>
      </c>
      <c r="Y2443" s="65">
        <f>SUMPRODUCT(('[2]Prog 89'!$C$5:$C$10000=A2443)*'[2]Prog 89'!$E$5:$F$10000)</f>
        <v>0</v>
      </c>
      <c r="Z2443" s="65">
        <f>SUMPRODUCT(('[2]Prog 89'!$C$5:$C$10000=A2443)*'[2]Prog 89'!$G$5:$H$10000)</f>
        <v>0</v>
      </c>
    </row>
    <row r="2444" spans="1:26" ht="12.75" customHeight="1" x14ac:dyDescent="0.25">
      <c r="A2444" s="64">
        <v>21172</v>
      </c>
      <c r="B2444" s="81">
        <f>VLOOKUP(A2444,'[2]Pop commune'!$A$4:$G$3833,7,FALSE)</f>
        <v>79.361453485153078</v>
      </c>
      <c r="C2444" s="82">
        <f>VLOOKUP(A2444,'[2]Pop commune'!$A$4:$H$3833,5,FALSE)</f>
        <v>38.134724401956667</v>
      </c>
      <c r="D2444" s="83">
        <f t="shared" si="77"/>
        <v>41.226729083196403</v>
      </c>
      <c r="E2444" s="83">
        <f>VLOOKUP(A2444,'[2]Pop commune'!$A$4:$G$3833,6,FALSE)</f>
        <v>41.226729083196403</v>
      </c>
      <c r="F2444" s="83">
        <f t="shared" si="78"/>
        <v>274.99999999999869</v>
      </c>
      <c r="G2444" s="83">
        <f>VLOOKUP(A2444,'[2]Pop commune'!$A$4:$G$3833,4,FALSE)</f>
        <v>274.99999999999869</v>
      </c>
      <c r="H2444" s="64">
        <v>21</v>
      </c>
      <c r="I2444" s="122">
        <v>210001384</v>
      </c>
      <c r="J2444" s="65" t="s">
        <v>3274</v>
      </c>
      <c r="K2444" s="121"/>
      <c r="L2444" s="103" t="s">
        <v>3266</v>
      </c>
      <c r="M2444" s="65" t="s">
        <v>3119</v>
      </c>
      <c r="N2444" s="65" t="s">
        <v>662</v>
      </c>
      <c r="O2444" s="64">
        <v>210985735</v>
      </c>
      <c r="P2444" s="94" t="s">
        <v>3097</v>
      </c>
      <c r="Q2444" s="90">
        <v>1</v>
      </c>
      <c r="X2444" s="65" t="s">
        <v>733</v>
      </c>
      <c r="Y2444" s="65">
        <f>SUMPRODUCT(('[2]Prog 89'!$C$5:$C$10000=A2444)*'[2]Prog 89'!$E$5:$F$10000)</f>
        <v>0</v>
      </c>
      <c r="Z2444" s="65">
        <f>SUMPRODUCT(('[2]Prog 89'!$C$5:$C$10000=A2444)*'[2]Prog 89'!$G$5:$H$10000)</f>
        <v>0</v>
      </c>
    </row>
    <row r="2445" spans="1:26" ht="12.75" customHeight="1" x14ac:dyDescent="0.25">
      <c r="A2445" s="64">
        <v>21189</v>
      </c>
      <c r="B2445" s="81">
        <f>VLOOKUP(A2445,'[2]Pop commune'!$A$4:$G$3833,7,FALSE)</f>
        <v>95.400518453834863</v>
      </c>
      <c r="C2445" s="82">
        <f>VLOOKUP(A2445,'[2]Pop commune'!$A$4:$H$3833,5,FALSE)</f>
        <v>70.283887802829867</v>
      </c>
      <c r="D2445" s="83">
        <f t="shared" si="77"/>
        <v>25.116630651005</v>
      </c>
      <c r="E2445" s="83">
        <f>VLOOKUP(A2445,'[2]Pop commune'!$A$4:$G$3833,6,FALSE)</f>
        <v>25.116630651005</v>
      </c>
      <c r="F2445" s="83">
        <f t="shared" si="78"/>
        <v>449.00000000000114</v>
      </c>
      <c r="G2445" s="83">
        <f>VLOOKUP(A2445,'[2]Pop commune'!$A$4:$G$3833,4,FALSE)</f>
        <v>449.00000000000114</v>
      </c>
      <c r="H2445" s="64">
        <v>21</v>
      </c>
      <c r="I2445" s="122">
        <v>210001384</v>
      </c>
      <c r="J2445" s="65" t="s">
        <v>3275</v>
      </c>
      <c r="K2445" s="121"/>
      <c r="L2445" s="103" t="s">
        <v>3266</v>
      </c>
      <c r="M2445" s="65" t="s">
        <v>3119</v>
      </c>
      <c r="N2445" s="65" t="s">
        <v>662</v>
      </c>
      <c r="O2445" s="64">
        <v>210985735</v>
      </c>
      <c r="P2445" s="94" t="s">
        <v>3097</v>
      </c>
      <c r="Q2445" s="90">
        <v>1</v>
      </c>
      <c r="X2445" s="65" t="s">
        <v>733</v>
      </c>
      <c r="Y2445" s="65">
        <f>SUMPRODUCT(('[2]Prog 89'!$C$5:$C$10000=A2445)*'[2]Prog 89'!$E$5:$F$10000)</f>
        <v>0</v>
      </c>
      <c r="Z2445" s="65">
        <f>SUMPRODUCT(('[2]Prog 89'!$C$5:$C$10000=A2445)*'[2]Prog 89'!$G$5:$H$10000)</f>
        <v>0</v>
      </c>
    </row>
    <row r="2446" spans="1:26" ht="12.75" customHeight="1" x14ac:dyDescent="0.25">
      <c r="A2446" s="64">
        <v>21193</v>
      </c>
      <c r="B2446" s="81">
        <f>VLOOKUP(A2446,'[2]Pop commune'!$A$4:$G$3833,7,FALSE)</f>
        <v>68.529870129870289</v>
      </c>
      <c r="C2446" s="82">
        <f>VLOOKUP(A2446,'[2]Pop commune'!$A$4:$H$3833,5,FALSE)</f>
        <v>37.288311688311772</v>
      </c>
      <c r="D2446" s="83">
        <f t="shared" si="77"/>
        <v>31.24155844155851</v>
      </c>
      <c r="E2446" s="83">
        <f>VLOOKUP(A2446,'[2]Pop commune'!$A$4:$G$3833,6,FALSE)</f>
        <v>31.24155844155851</v>
      </c>
      <c r="F2446" s="83">
        <f t="shared" si="78"/>
        <v>388.00000000000085</v>
      </c>
      <c r="G2446" s="83">
        <f>VLOOKUP(A2446,'[2]Pop commune'!$A$4:$G$3833,4,FALSE)</f>
        <v>388.00000000000085</v>
      </c>
      <c r="H2446" s="64">
        <v>21</v>
      </c>
      <c r="I2446" s="122">
        <v>210001384</v>
      </c>
      <c r="J2446" s="65" t="s">
        <v>3276</v>
      </c>
      <c r="K2446" s="121"/>
      <c r="L2446" s="103" t="s">
        <v>3266</v>
      </c>
      <c r="M2446" s="65" t="s">
        <v>3119</v>
      </c>
      <c r="N2446" s="65" t="s">
        <v>662</v>
      </c>
      <c r="O2446" s="64">
        <v>210985735</v>
      </c>
      <c r="P2446" s="94" t="s">
        <v>3097</v>
      </c>
      <c r="Q2446" s="90">
        <v>1</v>
      </c>
      <c r="X2446" s="65" t="s">
        <v>733</v>
      </c>
      <c r="Y2446" s="65">
        <f>SUMPRODUCT(('[2]Prog 89'!$C$5:$C$10000=A2446)*'[2]Prog 89'!$E$5:$F$10000)</f>
        <v>0</v>
      </c>
      <c r="Z2446" s="65">
        <f>SUMPRODUCT(('[2]Prog 89'!$C$5:$C$10000=A2446)*'[2]Prog 89'!$G$5:$H$10000)</f>
        <v>0</v>
      </c>
    </row>
    <row r="2447" spans="1:26" ht="12.75" customHeight="1" x14ac:dyDescent="0.25">
      <c r="A2447" s="64">
        <v>21239</v>
      </c>
      <c r="B2447" s="81">
        <f>VLOOKUP(A2447,'[2]Pop commune'!$A$4:$G$3833,7,FALSE)</f>
        <v>162.02609890109886</v>
      </c>
      <c r="C2447" s="82">
        <f>VLOOKUP(A2447,'[2]Pop commune'!$A$4:$H$3833,5,FALSE)</f>
        <v>112.89560439560437</v>
      </c>
      <c r="D2447" s="83">
        <f t="shared" si="77"/>
        <v>49.130494505494489</v>
      </c>
      <c r="E2447" s="83">
        <f>VLOOKUP(A2447,'[2]Pop commune'!$A$4:$G$3833,6,FALSE)</f>
        <v>49.130494505494489</v>
      </c>
      <c r="F2447" s="83">
        <f t="shared" si="78"/>
        <v>761</v>
      </c>
      <c r="G2447" s="83">
        <f>VLOOKUP(A2447,'[2]Pop commune'!$A$4:$G$3833,4,FALSE)</f>
        <v>761</v>
      </c>
      <c r="H2447" s="64">
        <v>21</v>
      </c>
      <c r="I2447" s="122">
        <v>210001384</v>
      </c>
      <c r="J2447" s="65" t="s">
        <v>3277</v>
      </c>
      <c r="K2447" s="121"/>
      <c r="L2447" s="103" t="s">
        <v>3118</v>
      </c>
      <c r="M2447" s="65" t="s">
        <v>3119</v>
      </c>
      <c r="N2447" s="65" t="s">
        <v>662</v>
      </c>
      <c r="O2447" s="64">
        <v>210985735</v>
      </c>
      <c r="P2447" s="94" t="s">
        <v>3097</v>
      </c>
      <c r="Q2447" s="90">
        <v>1</v>
      </c>
      <c r="X2447" s="65" t="s">
        <v>733</v>
      </c>
      <c r="Y2447" s="65">
        <f>SUMPRODUCT(('[2]Prog 89'!$C$5:$C$10000=A2447)*'[2]Prog 89'!$E$5:$F$10000)</f>
        <v>0</v>
      </c>
      <c r="Z2447" s="65">
        <f>SUMPRODUCT(('[2]Prog 89'!$C$5:$C$10000=A2447)*'[2]Prog 89'!$G$5:$H$10000)</f>
        <v>0</v>
      </c>
    </row>
    <row r="2448" spans="1:26" ht="12.75" customHeight="1" x14ac:dyDescent="0.25">
      <c r="A2448" s="64">
        <v>21249</v>
      </c>
      <c r="B2448" s="81">
        <f>VLOOKUP(A2448,'[2]Pop commune'!$A$4:$G$3833,7,FALSE)</f>
        <v>160.89645776566766</v>
      </c>
      <c r="C2448" s="82">
        <f>VLOOKUP(A2448,'[2]Pop commune'!$A$4:$H$3833,5,FALSE)</f>
        <v>93.359673024523204</v>
      </c>
      <c r="D2448" s="83">
        <f t="shared" si="77"/>
        <v>67.536784741144444</v>
      </c>
      <c r="E2448" s="83">
        <f>VLOOKUP(A2448,'[2]Pop commune'!$A$4:$G$3833,6,FALSE)</f>
        <v>67.536784741144444</v>
      </c>
      <c r="F2448" s="83">
        <f t="shared" si="78"/>
        <v>729</v>
      </c>
      <c r="G2448" s="83">
        <f>VLOOKUP(A2448,'[2]Pop commune'!$A$4:$G$3833,4,FALSE)</f>
        <v>729</v>
      </c>
      <c r="H2448" s="64">
        <v>21</v>
      </c>
      <c r="I2448" s="122">
        <v>210001384</v>
      </c>
      <c r="J2448" s="65" t="s">
        <v>3278</v>
      </c>
      <c r="K2448" s="121"/>
      <c r="L2448" s="103" t="s">
        <v>3118</v>
      </c>
      <c r="M2448" s="65" t="s">
        <v>3119</v>
      </c>
      <c r="N2448" s="65" t="s">
        <v>662</v>
      </c>
      <c r="O2448" s="64">
        <v>210985735</v>
      </c>
      <c r="P2448" s="94" t="s">
        <v>3097</v>
      </c>
      <c r="Q2448" s="90">
        <v>1</v>
      </c>
      <c r="X2448" s="65" t="s">
        <v>733</v>
      </c>
      <c r="Y2448" s="65">
        <f>SUMPRODUCT(('[2]Prog 89'!$C$5:$C$10000=A2448)*'[2]Prog 89'!$E$5:$F$10000)</f>
        <v>0</v>
      </c>
      <c r="Z2448" s="65">
        <f>SUMPRODUCT(('[2]Prog 89'!$C$5:$C$10000=A2448)*'[2]Prog 89'!$G$5:$H$10000)</f>
        <v>0</v>
      </c>
    </row>
    <row r="2449" spans="1:26" ht="12.75" customHeight="1" x14ac:dyDescent="0.25">
      <c r="A2449" s="64">
        <v>21285</v>
      </c>
      <c r="B2449" s="81">
        <f>VLOOKUP(A2449,'[2]Pop commune'!$A$4:$G$3833,7,FALSE)</f>
        <v>110</v>
      </c>
      <c r="C2449" s="82">
        <f>VLOOKUP(A2449,'[2]Pop commune'!$A$4:$H$3833,5,FALSE)</f>
        <v>69</v>
      </c>
      <c r="D2449" s="83">
        <f t="shared" si="77"/>
        <v>41</v>
      </c>
      <c r="E2449" s="83">
        <f>VLOOKUP(A2449,'[2]Pop commune'!$A$4:$G$3833,6,FALSE)</f>
        <v>41</v>
      </c>
      <c r="F2449" s="83">
        <f t="shared" si="78"/>
        <v>449</v>
      </c>
      <c r="G2449" s="83">
        <f>VLOOKUP(A2449,'[2]Pop commune'!$A$4:$G$3833,4,FALSE)</f>
        <v>449</v>
      </c>
      <c r="H2449" s="64">
        <v>21</v>
      </c>
      <c r="I2449" s="122">
        <v>210001384</v>
      </c>
      <c r="J2449" s="65" t="s">
        <v>3279</v>
      </c>
      <c r="K2449" s="121"/>
      <c r="L2449" s="73" t="s">
        <v>3118</v>
      </c>
      <c r="M2449" s="65" t="s">
        <v>3119</v>
      </c>
      <c r="N2449" s="65" t="s">
        <v>662</v>
      </c>
      <c r="O2449" s="64">
        <v>210985735</v>
      </c>
      <c r="P2449" s="94" t="s">
        <v>3097</v>
      </c>
      <c r="Q2449" s="90">
        <v>1</v>
      </c>
      <c r="X2449" s="65" t="s">
        <v>733</v>
      </c>
      <c r="Y2449" s="65">
        <f>SUMPRODUCT(('[2]Prog 89'!$C$5:$C$10000=A2449)*'[2]Prog 89'!$E$5:$F$10000)</f>
        <v>0</v>
      </c>
      <c r="Z2449" s="65">
        <f>SUMPRODUCT(('[2]Prog 89'!$C$5:$C$10000=A2449)*'[2]Prog 89'!$G$5:$H$10000)</f>
        <v>0</v>
      </c>
    </row>
    <row r="2450" spans="1:26" ht="12.75" customHeight="1" x14ac:dyDescent="0.25">
      <c r="A2450" s="64">
        <v>21301</v>
      </c>
      <c r="B2450" s="81">
        <f>VLOOKUP(A2450,'[2]Pop commune'!$A$4:$G$3833,7,FALSE)</f>
        <v>57.531120331950206</v>
      </c>
      <c r="C2450" s="82">
        <f>VLOOKUP(A2450,'[2]Pop commune'!$A$4:$H$3833,5,FALSE)</f>
        <v>36.078838174273855</v>
      </c>
      <c r="D2450" s="83">
        <f t="shared" si="77"/>
        <v>21.45228215767635</v>
      </c>
      <c r="E2450" s="83">
        <f>VLOOKUP(A2450,'[2]Pop commune'!$A$4:$G$3833,6,FALSE)</f>
        <v>21.45228215767635</v>
      </c>
      <c r="F2450" s="83">
        <f t="shared" si="78"/>
        <v>235</v>
      </c>
      <c r="G2450" s="83">
        <f>VLOOKUP(A2450,'[2]Pop commune'!$A$4:$G$3833,4,FALSE)</f>
        <v>235</v>
      </c>
      <c r="H2450" s="64">
        <v>21</v>
      </c>
      <c r="I2450" s="122">
        <v>210001384</v>
      </c>
      <c r="J2450" s="65" t="s">
        <v>3280</v>
      </c>
      <c r="K2450" s="121"/>
      <c r="L2450" s="103" t="s">
        <v>3266</v>
      </c>
      <c r="M2450" s="65" t="s">
        <v>3119</v>
      </c>
      <c r="N2450" s="65" t="s">
        <v>662</v>
      </c>
      <c r="O2450" s="64">
        <v>210985735</v>
      </c>
      <c r="P2450" s="94" t="s">
        <v>3097</v>
      </c>
      <c r="Q2450" s="90">
        <v>1</v>
      </c>
      <c r="X2450" s="65" t="s">
        <v>733</v>
      </c>
      <c r="Y2450" s="65">
        <f>SUMPRODUCT(('[2]Prog 89'!$C$5:$C$10000=A2450)*'[2]Prog 89'!$E$5:$F$10000)</f>
        <v>0</v>
      </c>
      <c r="Z2450" s="65">
        <f>SUMPRODUCT(('[2]Prog 89'!$C$5:$C$10000=A2450)*'[2]Prog 89'!$G$5:$H$10000)</f>
        <v>0</v>
      </c>
    </row>
    <row r="2451" spans="1:26" ht="12.75" customHeight="1" x14ac:dyDescent="0.25">
      <c r="A2451" s="64">
        <v>21311</v>
      </c>
      <c r="B2451" s="81">
        <f>VLOOKUP(A2451,'[2]Pop commune'!$A$4:$G$3833,7,FALSE)</f>
        <v>18.756410256410255</v>
      </c>
      <c r="C2451" s="82">
        <f>VLOOKUP(A2451,'[2]Pop commune'!$A$4:$H$3833,5,FALSE)</f>
        <v>9.8717948717948705</v>
      </c>
      <c r="D2451" s="83">
        <f t="shared" si="77"/>
        <v>8.8846153846153832</v>
      </c>
      <c r="E2451" s="83">
        <f>VLOOKUP(A2451,'[2]Pop commune'!$A$4:$G$3833,6,FALSE)</f>
        <v>8.8846153846153832</v>
      </c>
      <c r="F2451" s="83">
        <f t="shared" si="78"/>
        <v>77</v>
      </c>
      <c r="G2451" s="83">
        <f>VLOOKUP(A2451,'[2]Pop commune'!$A$4:$G$3833,4,FALSE)</f>
        <v>77</v>
      </c>
      <c r="H2451" s="64">
        <v>21</v>
      </c>
      <c r="I2451" s="122">
        <v>210001384</v>
      </c>
      <c r="J2451" s="65" t="s">
        <v>3281</v>
      </c>
      <c r="K2451" s="121"/>
      <c r="L2451" s="73" t="s">
        <v>3266</v>
      </c>
      <c r="M2451" s="65" t="s">
        <v>3119</v>
      </c>
      <c r="N2451" s="65" t="s">
        <v>662</v>
      </c>
      <c r="O2451" s="64">
        <v>210985735</v>
      </c>
      <c r="P2451" s="94" t="s">
        <v>3097</v>
      </c>
      <c r="Q2451" s="90">
        <v>1</v>
      </c>
      <c r="X2451" s="65" t="s">
        <v>733</v>
      </c>
      <c r="Y2451" s="65">
        <f>SUMPRODUCT(('[2]Prog 89'!$C$5:$C$10000=A2451)*'[2]Prog 89'!$E$5:$F$10000)</f>
        <v>0</v>
      </c>
      <c r="Z2451" s="65">
        <f>SUMPRODUCT(('[2]Prog 89'!$C$5:$C$10000=A2451)*'[2]Prog 89'!$G$5:$H$10000)</f>
        <v>0</v>
      </c>
    </row>
    <row r="2452" spans="1:26" ht="12.75" customHeight="1" x14ac:dyDescent="0.25">
      <c r="A2452" s="64">
        <v>21322</v>
      </c>
      <c r="B2452" s="81">
        <f>VLOOKUP(A2452,'[2]Pop commune'!$A$4:$G$3833,7,FALSE)</f>
        <v>92.272189349112722</v>
      </c>
      <c r="C2452" s="82">
        <f>VLOOKUP(A2452,'[2]Pop commune'!$A$4:$H$3833,5,FALSE)</f>
        <v>64.189349112426243</v>
      </c>
      <c r="D2452" s="83">
        <f t="shared" si="77"/>
        <v>28.082840236686479</v>
      </c>
      <c r="E2452" s="83">
        <f>VLOOKUP(A2452,'[2]Pop commune'!$A$4:$G$3833,6,FALSE)</f>
        <v>28.082840236686479</v>
      </c>
      <c r="F2452" s="83">
        <f t="shared" si="78"/>
        <v>339.00000000000108</v>
      </c>
      <c r="G2452" s="83">
        <f>VLOOKUP(A2452,'[2]Pop commune'!$A$4:$G$3833,4,FALSE)</f>
        <v>339.00000000000108</v>
      </c>
      <c r="H2452" s="64">
        <v>21</v>
      </c>
      <c r="I2452" s="122">
        <v>210001384</v>
      </c>
      <c r="J2452" s="65" t="s">
        <v>3282</v>
      </c>
      <c r="K2452" s="121"/>
      <c r="L2452" s="103" t="s">
        <v>3266</v>
      </c>
      <c r="M2452" s="65" t="s">
        <v>3119</v>
      </c>
      <c r="N2452" s="65" t="s">
        <v>662</v>
      </c>
      <c r="O2452" s="64">
        <v>210985735</v>
      </c>
      <c r="P2452" s="94" t="s">
        <v>3097</v>
      </c>
      <c r="Q2452" s="90">
        <v>1</v>
      </c>
      <c r="X2452" s="65" t="s">
        <v>733</v>
      </c>
      <c r="Y2452" s="65">
        <f>SUMPRODUCT(('[2]Prog 89'!$C$5:$C$10000=A2452)*'[2]Prog 89'!$E$5:$F$10000)</f>
        <v>0</v>
      </c>
      <c r="Z2452" s="65">
        <f>SUMPRODUCT(('[2]Prog 89'!$C$5:$C$10000=A2452)*'[2]Prog 89'!$G$5:$H$10000)</f>
        <v>0</v>
      </c>
    </row>
    <row r="2453" spans="1:26" ht="12.75" customHeight="1" x14ac:dyDescent="0.25">
      <c r="A2453" s="64">
        <v>21332</v>
      </c>
      <c r="B2453" s="81">
        <f>VLOOKUP(A2453,'[2]Pop commune'!$A$4:$G$3833,7,FALSE)</f>
        <v>265.97116865260915</v>
      </c>
      <c r="C2453" s="82">
        <f>VLOOKUP(A2453,'[2]Pop commune'!$A$4:$H$3833,5,FALSE)</f>
        <v>147.9336103431975</v>
      </c>
      <c r="D2453" s="83">
        <f t="shared" si="77"/>
        <v>118.03755830941165</v>
      </c>
      <c r="E2453" s="83">
        <f>VLOOKUP(A2453,'[2]Pop commune'!$A$4:$G$3833,6,FALSE)</f>
        <v>118.03755830941165</v>
      </c>
      <c r="F2453" s="83">
        <f t="shared" si="78"/>
        <v>1003</v>
      </c>
      <c r="G2453" s="83">
        <f>VLOOKUP(A2453,'[2]Pop commune'!$A$4:$G$3833,4,FALSE)</f>
        <v>1003</v>
      </c>
      <c r="H2453" s="64">
        <v>21</v>
      </c>
      <c r="I2453" s="122">
        <v>210001384</v>
      </c>
      <c r="J2453" s="65" t="s">
        <v>3283</v>
      </c>
      <c r="K2453" s="121"/>
      <c r="L2453" s="103" t="s">
        <v>3266</v>
      </c>
      <c r="M2453" s="65" t="s">
        <v>3119</v>
      </c>
      <c r="N2453" s="65" t="s">
        <v>662</v>
      </c>
      <c r="O2453" s="64">
        <v>210985735</v>
      </c>
      <c r="P2453" s="94" t="s">
        <v>3097</v>
      </c>
      <c r="Q2453" s="90">
        <v>1</v>
      </c>
      <c r="S2453" s="99"/>
      <c r="T2453" s="99"/>
      <c r="U2453" s="99"/>
      <c r="X2453" s="65" t="s">
        <v>733</v>
      </c>
      <c r="Y2453" s="65">
        <f>SUMPRODUCT(('[2]Prog 89'!$C$5:$C$10000=A2453)*'[2]Prog 89'!$E$5:$F$10000)</f>
        <v>0</v>
      </c>
      <c r="Z2453" s="65">
        <f>SUMPRODUCT(('[2]Prog 89'!$C$5:$C$10000=A2453)*'[2]Prog 89'!$G$5:$H$10000)</f>
        <v>0</v>
      </c>
    </row>
    <row r="2454" spans="1:26" ht="12.75" customHeight="1" x14ac:dyDescent="0.25">
      <c r="A2454" s="64">
        <v>21333</v>
      </c>
      <c r="B2454" s="81">
        <f>VLOOKUP(A2454,'[2]Pop commune'!$A$4:$G$3833,7,FALSE)</f>
        <v>45</v>
      </c>
      <c r="C2454" s="82">
        <f>VLOOKUP(A2454,'[2]Pop commune'!$A$4:$H$3833,5,FALSE)</f>
        <v>22</v>
      </c>
      <c r="D2454" s="83">
        <f t="shared" si="77"/>
        <v>23</v>
      </c>
      <c r="E2454" s="83">
        <f>VLOOKUP(A2454,'[2]Pop commune'!$A$4:$G$3833,6,FALSE)</f>
        <v>23</v>
      </c>
      <c r="F2454" s="83">
        <f t="shared" si="78"/>
        <v>219</v>
      </c>
      <c r="G2454" s="83">
        <f>VLOOKUP(A2454,'[2]Pop commune'!$A$4:$G$3833,4,FALSE)</f>
        <v>219</v>
      </c>
      <c r="H2454" s="64">
        <v>21</v>
      </c>
      <c r="I2454" s="122">
        <v>210001384</v>
      </c>
      <c r="J2454" s="65" t="s">
        <v>3284</v>
      </c>
      <c r="K2454" s="121"/>
      <c r="L2454" s="103" t="s">
        <v>3266</v>
      </c>
      <c r="M2454" s="65" t="s">
        <v>3119</v>
      </c>
      <c r="N2454" s="65" t="s">
        <v>662</v>
      </c>
      <c r="O2454" s="64">
        <v>210985735</v>
      </c>
      <c r="P2454" s="94" t="s">
        <v>3097</v>
      </c>
      <c r="Q2454" s="90">
        <v>1</v>
      </c>
      <c r="X2454" s="65" t="s">
        <v>733</v>
      </c>
      <c r="Y2454" s="65">
        <f>SUMPRODUCT(('[2]Prog 89'!$C$5:$C$10000=A2454)*'[2]Prog 89'!$E$5:$F$10000)</f>
        <v>0</v>
      </c>
      <c r="Z2454" s="65">
        <f>SUMPRODUCT(('[2]Prog 89'!$C$5:$C$10000=A2454)*'[2]Prog 89'!$G$5:$H$10000)</f>
        <v>0</v>
      </c>
    </row>
    <row r="2455" spans="1:26" ht="12.75" customHeight="1" x14ac:dyDescent="0.25">
      <c r="A2455" s="64">
        <v>21340</v>
      </c>
      <c r="B2455" s="81">
        <f>VLOOKUP(A2455,'[2]Pop commune'!$A$4:$G$3833,7,FALSE)</f>
        <v>61</v>
      </c>
      <c r="C2455" s="82">
        <f>VLOOKUP(A2455,'[2]Pop commune'!$A$4:$H$3833,5,FALSE)</f>
        <v>43</v>
      </c>
      <c r="D2455" s="83">
        <f t="shared" si="77"/>
        <v>18</v>
      </c>
      <c r="E2455" s="83">
        <f>VLOOKUP(A2455,'[2]Pop commune'!$A$4:$G$3833,6,FALSE)</f>
        <v>18</v>
      </c>
      <c r="F2455" s="83">
        <f t="shared" si="78"/>
        <v>258</v>
      </c>
      <c r="G2455" s="83">
        <f>VLOOKUP(A2455,'[2]Pop commune'!$A$4:$G$3833,4,FALSE)</f>
        <v>258</v>
      </c>
      <c r="H2455" s="64">
        <v>21</v>
      </c>
      <c r="I2455" s="122">
        <v>210001384</v>
      </c>
      <c r="J2455" s="65" t="s">
        <v>3285</v>
      </c>
      <c r="K2455" s="121"/>
      <c r="L2455" s="103" t="s">
        <v>3266</v>
      </c>
      <c r="M2455" s="65" t="s">
        <v>3119</v>
      </c>
      <c r="N2455" s="65" t="s">
        <v>662</v>
      </c>
      <c r="O2455" s="64">
        <v>210985735</v>
      </c>
      <c r="P2455" s="94" t="s">
        <v>3097</v>
      </c>
      <c r="Q2455" s="90">
        <v>1</v>
      </c>
      <c r="S2455" s="99"/>
      <c r="T2455" s="99"/>
      <c r="U2455" s="99"/>
      <c r="X2455" s="65" t="s">
        <v>733</v>
      </c>
      <c r="Y2455" s="65">
        <f>SUMPRODUCT(('[2]Prog 89'!$C$5:$C$10000=A2455)*'[2]Prog 89'!$E$5:$F$10000)</f>
        <v>0</v>
      </c>
      <c r="Z2455" s="65">
        <f>SUMPRODUCT(('[2]Prog 89'!$C$5:$C$10000=A2455)*'[2]Prog 89'!$G$5:$H$10000)</f>
        <v>0</v>
      </c>
    </row>
    <row r="2456" spans="1:26" ht="12.75" customHeight="1" x14ac:dyDescent="0.25">
      <c r="A2456" s="64">
        <v>21342</v>
      </c>
      <c r="B2456" s="81">
        <f>VLOOKUP(A2456,'[2]Pop commune'!$A$4:$G$3833,7,FALSE)</f>
        <v>84</v>
      </c>
      <c r="C2456" s="82">
        <f>VLOOKUP(A2456,'[2]Pop commune'!$A$4:$H$3833,5,FALSE)</f>
        <v>53</v>
      </c>
      <c r="D2456" s="83">
        <f t="shared" si="77"/>
        <v>31</v>
      </c>
      <c r="E2456" s="83">
        <f>VLOOKUP(A2456,'[2]Pop commune'!$A$4:$G$3833,6,FALSE)</f>
        <v>31</v>
      </c>
      <c r="F2456" s="83">
        <f t="shared" si="78"/>
        <v>419</v>
      </c>
      <c r="G2456" s="83">
        <f>VLOOKUP(A2456,'[2]Pop commune'!$A$4:$G$3833,4,FALSE)</f>
        <v>419</v>
      </c>
      <c r="H2456" s="64">
        <v>21</v>
      </c>
      <c r="I2456" s="122">
        <v>210001384</v>
      </c>
      <c r="J2456" s="65" t="s">
        <v>3286</v>
      </c>
      <c r="K2456" s="121"/>
      <c r="L2456" s="103" t="s">
        <v>3118</v>
      </c>
      <c r="M2456" s="65" t="s">
        <v>3119</v>
      </c>
      <c r="N2456" s="65" t="s">
        <v>662</v>
      </c>
      <c r="O2456" s="64">
        <v>210985735</v>
      </c>
      <c r="P2456" s="94" t="s">
        <v>3097</v>
      </c>
      <c r="Q2456" s="90">
        <v>1</v>
      </c>
      <c r="S2456" s="99"/>
      <c r="T2456" s="99"/>
      <c r="U2456" s="99"/>
      <c r="X2456" s="65" t="s">
        <v>733</v>
      </c>
      <c r="Y2456" s="65">
        <f>SUMPRODUCT(('[2]Prog 89'!$C$5:$C$10000=A2456)*'[2]Prog 89'!$E$5:$F$10000)</f>
        <v>0</v>
      </c>
      <c r="Z2456" s="65">
        <f>SUMPRODUCT(('[2]Prog 89'!$C$5:$C$10000=A2456)*'[2]Prog 89'!$G$5:$H$10000)</f>
        <v>0</v>
      </c>
    </row>
    <row r="2457" spans="1:26" ht="12.75" customHeight="1" x14ac:dyDescent="0.25">
      <c r="A2457" s="64">
        <v>21344</v>
      </c>
      <c r="B2457" s="81">
        <f>VLOOKUP(A2457,'[2]Pop commune'!$A$4:$G$3833,7,FALSE)</f>
        <v>51.985507246376578</v>
      </c>
      <c r="C2457" s="82">
        <f>VLOOKUP(A2457,'[2]Pop commune'!$A$4:$H$3833,5,FALSE)</f>
        <v>29.560386473429819</v>
      </c>
      <c r="D2457" s="83">
        <f t="shared" si="77"/>
        <v>22.425120772946759</v>
      </c>
      <c r="E2457" s="83">
        <f>VLOOKUP(A2457,'[2]Pop commune'!$A$4:$G$3833,6,FALSE)</f>
        <v>22.425120772946759</v>
      </c>
      <c r="F2457" s="83">
        <f t="shared" si="78"/>
        <v>210.99999999999903</v>
      </c>
      <c r="G2457" s="83">
        <f>VLOOKUP(A2457,'[2]Pop commune'!$A$4:$G$3833,4,FALSE)</f>
        <v>210.99999999999903</v>
      </c>
      <c r="H2457" s="64">
        <v>21</v>
      </c>
      <c r="I2457" s="122">
        <v>210001384</v>
      </c>
      <c r="J2457" s="65" t="s">
        <v>3287</v>
      </c>
      <c r="K2457" s="121"/>
      <c r="L2457" s="103" t="s">
        <v>3266</v>
      </c>
      <c r="M2457" s="65" t="s">
        <v>3119</v>
      </c>
      <c r="N2457" s="65" t="s">
        <v>662</v>
      </c>
      <c r="O2457" s="64">
        <v>210985735</v>
      </c>
      <c r="P2457" s="94" t="s">
        <v>3097</v>
      </c>
      <c r="Q2457" s="90">
        <v>1</v>
      </c>
      <c r="X2457" s="65" t="s">
        <v>733</v>
      </c>
      <c r="Y2457" s="65">
        <f>SUMPRODUCT(('[2]Prog 89'!$C$5:$C$10000=A2457)*'[2]Prog 89'!$E$5:$F$10000)</f>
        <v>0</v>
      </c>
      <c r="Z2457" s="65">
        <f>SUMPRODUCT(('[2]Prog 89'!$C$5:$C$10000=A2457)*'[2]Prog 89'!$G$5:$H$10000)</f>
        <v>0</v>
      </c>
    </row>
    <row r="2458" spans="1:26" ht="12.75" customHeight="1" x14ac:dyDescent="0.25">
      <c r="A2458" s="64">
        <v>21356</v>
      </c>
      <c r="B2458" s="81">
        <f>VLOOKUP(A2458,'[2]Pop commune'!$A$4:$G$3833,7,FALSE)</f>
        <v>385.74649239687278</v>
      </c>
      <c r="C2458" s="82">
        <f>VLOOKUP(A2458,'[2]Pop commune'!$A$4:$H$3833,5,FALSE)</f>
        <v>234.5288253349016</v>
      </c>
      <c r="D2458" s="83">
        <f t="shared" si="77"/>
        <v>151.21766706197121</v>
      </c>
      <c r="E2458" s="83">
        <f>VLOOKUP(A2458,'[2]Pop commune'!$A$4:$G$3833,6,FALSE)</f>
        <v>151.21766706197121</v>
      </c>
      <c r="F2458" s="83">
        <f t="shared" si="78"/>
        <v>1681.0000000000068</v>
      </c>
      <c r="G2458" s="83">
        <f>VLOOKUP(A2458,'[2]Pop commune'!$A$4:$G$3833,4,FALSE)</f>
        <v>1681.0000000000068</v>
      </c>
      <c r="H2458" s="64">
        <v>21</v>
      </c>
      <c r="I2458" s="122">
        <v>210001384</v>
      </c>
      <c r="J2458" s="65" t="s">
        <v>3288</v>
      </c>
      <c r="K2458" s="121"/>
      <c r="L2458" s="103" t="s">
        <v>3118</v>
      </c>
      <c r="M2458" s="65" t="s">
        <v>3119</v>
      </c>
      <c r="N2458" s="65" t="s">
        <v>662</v>
      </c>
      <c r="O2458" s="64">
        <v>210985735</v>
      </c>
      <c r="P2458" s="94" t="s">
        <v>3097</v>
      </c>
      <c r="Q2458" s="90">
        <v>1</v>
      </c>
      <c r="X2458" s="65" t="s">
        <v>733</v>
      </c>
      <c r="Y2458" s="65">
        <f>SUMPRODUCT(('[2]Prog 89'!$C$5:$C$10000=A2458)*'[2]Prog 89'!$E$5:$F$10000)</f>
        <v>0</v>
      </c>
      <c r="Z2458" s="65">
        <f>SUMPRODUCT(('[2]Prog 89'!$C$5:$C$10000=A2458)*'[2]Prog 89'!$G$5:$H$10000)</f>
        <v>0</v>
      </c>
    </row>
    <row r="2459" spans="1:26" ht="12.75" customHeight="1" x14ac:dyDescent="0.25">
      <c r="A2459" s="64">
        <v>21366</v>
      </c>
      <c r="B2459" s="81">
        <f>VLOOKUP(A2459,'[2]Pop commune'!$A$4:$G$3833,7,FALSE)</f>
        <v>51.462311557789093</v>
      </c>
      <c r="C2459" s="82">
        <f>VLOOKUP(A2459,'[2]Pop commune'!$A$4:$H$3833,5,FALSE)</f>
        <v>30.457286432160888</v>
      </c>
      <c r="D2459" s="83">
        <f t="shared" si="77"/>
        <v>21.005025125628201</v>
      </c>
      <c r="E2459" s="83">
        <f>VLOOKUP(A2459,'[2]Pop commune'!$A$4:$G$3833,6,FALSE)</f>
        <v>21.005025125628201</v>
      </c>
      <c r="F2459" s="83">
        <f t="shared" si="78"/>
        <v>209.0000000000006</v>
      </c>
      <c r="G2459" s="83">
        <f>VLOOKUP(A2459,'[2]Pop commune'!$A$4:$G$3833,4,FALSE)</f>
        <v>209.0000000000006</v>
      </c>
      <c r="H2459" s="64">
        <v>21</v>
      </c>
      <c r="I2459" s="122">
        <v>210001384</v>
      </c>
      <c r="J2459" s="65" t="s">
        <v>3289</v>
      </c>
      <c r="K2459" s="121"/>
      <c r="L2459" s="103" t="s">
        <v>3118</v>
      </c>
      <c r="M2459" s="65" t="s">
        <v>3119</v>
      </c>
      <c r="N2459" s="65" t="s">
        <v>662</v>
      </c>
      <c r="O2459" s="64">
        <v>210985735</v>
      </c>
      <c r="P2459" s="94" t="s">
        <v>3097</v>
      </c>
      <c r="Q2459" s="90">
        <v>1</v>
      </c>
      <c r="X2459" s="65" t="s">
        <v>733</v>
      </c>
      <c r="Y2459" s="65">
        <f>SUMPRODUCT(('[2]Prog 89'!$C$5:$C$10000=A2459)*'[2]Prog 89'!$E$5:$F$10000)</f>
        <v>0</v>
      </c>
      <c r="Z2459" s="65">
        <f>SUMPRODUCT(('[2]Prog 89'!$C$5:$C$10000=A2459)*'[2]Prog 89'!$G$5:$H$10000)</f>
        <v>0</v>
      </c>
    </row>
    <row r="2460" spans="1:26" ht="12.75" customHeight="1" x14ac:dyDescent="0.25">
      <c r="A2460" s="64">
        <v>21424</v>
      </c>
      <c r="B2460" s="81">
        <f>VLOOKUP(A2460,'[2]Pop commune'!$A$4:$G$3833,7,FALSE)</f>
        <v>29.5471698113207</v>
      </c>
      <c r="C2460" s="82">
        <f>VLOOKUP(A2460,'[2]Pop commune'!$A$4:$H$3833,5,FALSE)</f>
        <v>17.320754716981099</v>
      </c>
      <c r="D2460" s="83">
        <f t="shared" si="77"/>
        <v>12.226415094339599</v>
      </c>
      <c r="E2460" s="83">
        <f>VLOOKUP(A2460,'[2]Pop commune'!$A$4:$G$3833,6,FALSE)</f>
        <v>12.226415094339599</v>
      </c>
      <c r="F2460" s="83">
        <f t="shared" si="78"/>
        <v>108</v>
      </c>
      <c r="G2460" s="83">
        <f>VLOOKUP(A2460,'[2]Pop commune'!$A$4:$G$3833,4,FALSE)</f>
        <v>108</v>
      </c>
      <c r="H2460" s="64">
        <v>21</v>
      </c>
      <c r="I2460" s="122">
        <v>210001384</v>
      </c>
      <c r="J2460" s="65" t="s">
        <v>3290</v>
      </c>
      <c r="K2460" s="121"/>
      <c r="L2460" s="103" t="s">
        <v>3118</v>
      </c>
      <c r="M2460" s="65" t="s">
        <v>3119</v>
      </c>
      <c r="N2460" s="65" t="s">
        <v>662</v>
      </c>
      <c r="O2460" s="64">
        <v>210985735</v>
      </c>
      <c r="P2460" s="94" t="s">
        <v>3097</v>
      </c>
      <c r="Q2460" s="90">
        <v>1</v>
      </c>
      <c r="X2460" s="65" t="s">
        <v>733</v>
      </c>
      <c r="Y2460" s="65">
        <f>SUMPRODUCT(('[2]Prog 89'!$C$5:$C$10000=A2460)*'[2]Prog 89'!$E$5:$F$10000)</f>
        <v>0</v>
      </c>
      <c r="Z2460" s="65">
        <f>SUMPRODUCT(('[2]Prog 89'!$C$5:$C$10000=A2460)*'[2]Prog 89'!$G$5:$H$10000)</f>
        <v>0</v>
      </c>
    </row>
    <row r="2461" spans="1:26" ht="12.75" customHeight="1" x14ac:dyDescent="0.25">
      <c r="A2461" s="64">
        <v>21436</v>
      </c>
      <c r="B2461" s="81">
        <f>VLOOKUP(A2461,'[2]Pop commune'!$A$4:$G$3833,7,FALSE)</f>
        <v>26.96850393700775</v>
      </c>
      <c r="C2461" s="82">
        <f>VLOOKUP(A2461,'[2]Pop commune'!$A$4:$H$3833,5,FALSE)</f>
        <v>24.811023622047131</v>
      </c>
      <c r="D2461" s="83">
        <f t="shared" si="77"/>
        <v>2.1574803149606199</v>
      </c>
      <c r="E2461" s="83">
        <f>VLOOKUP(A2461,'[2]Pop commune'!$A$4:$G$3833,6,FALSE)</f>
        <v>2.1574803149606199</v>
      </c>
      <c r="F2461" s="83">
        <f t="shared" si="78"/>
        <v>136.99999999999935</v>
      </c>
      <c r="G2461" s="83">
        <f>VLOOKUP(A2461,'[2]Pop commune'!$A$4:$G$3833,4,FALSE)</f>
        <v>136.99999999999935</v>
      </c>
      <c r="H2461" s="64">
        <v>21</v>
      </c>
      <c r="I2461" s="122">
        <v>210001384</v>
      </c>
      <c r="J2461" s="65" t="s">
        <v>3291</v>
      </c>
      <c r="K2461" s="121"/>
      <c r="L2461" s="103" t="s">
        <v>3266</v>
      </c>
      <c r="M2461" s="65" t="s">
        <v>3119</v>
      </c>
      <c r="N2461" s="65" t="s">
        <v>662</v>
      </c>
      <c r="O2461" s="64">
        <v>210985735</v>
      </c>
      <c r="P2461" s="94" t="s">
        <v>3097</v>
      </c>
      <c r="Q2461" s="90">
        <v>1</v>
      </c>
      <c r="X2461" s="65" t="s">
        <v>733</v>
      </c>
      <c r="Y2461" s="65">
        <f>SUMPRODUCT(('[2]Prog 89'!$C$5:$C$10000=A2461)*'[2]Prog 89'!$E$5:$F$10000)</f>
        <v>0</v>
      </c>
      <c r="Z2461" s="65">
        <f>SUMPRODUCT(('[2]Prog 89'!$C$5:$C$10000=A2461)*'[2]Prog 89'!$G$5:$H$10000)</f>
        <v>0</v>
      </c>
    </row>
    <row r="2462" spans="1:26" ht="12.75" customHeight="1" x14ac:dyDescent="0.25">
      <c r="A2462" s="64">
        <v>21440</v>
      </c>
      <c r="B2462" s="81">
        <f>VLOOKUP(A2462,'[2]Pop commune'!$A$4:$G$3833,7,FALSE)</f>
        <v>43.877551020408326</v>
      </c>
      <c r="C2462" s="82">
        <f>VLOOKUP(A2462,'[2]Pop commune'!$A$4:$H$3833,5,FALSE)</f>
        <v>32.653061224489917</v>
      </c>
      <c r="D2462" s="83">
        <f t="shared" si="77"/>
        <v>11.22448979591841</v>
      </c>
      <c r="E2462" s="83">
        <f>VLOOKUP(A2462,'[2]Pop commune'!$A$4:$G$3833,6,FALSE)</f>
        <v>11.22448979591841</v>
      </c>
      <c r="F2462" s="83">
        <f t="shared" si="78"/>
        <v>200.0000000000008</v>
      </c>
      <c r="G2462" s="83">
        <f>VLOOKUP(A2462,'[2]Pop commune'!$A$4:$G$3833,4,FALSE)</f>
        <v>200.0000000000008</v>
      </c>
      <c r="H2462" s="64">
        <v>21</v>
      </c>
      <c r="I2462" s="122">
        <v>210001384</v>
      </c>
      <c r="J2462" s="65" t="s">
        <v>1973</v>
      </c>
      <c r="K2462" s="121"/>
      <c r="L2462" s="103" t="s">
        <v>3118</v>
      </c>
      <c r="M2462" s="65" t="s">
        <v>3119</v>
      </c>
      <c r="N2462" s="65" t="s">
        <v>662</v>
      </c>
      <c r="O2462" s="64">
        <v>210985735</v>
      </c>
      <c r="P2462" s="94" t="s">
        <v>3097</v>
      </c>
      <c r="Q2462" s="90">
        <v>1</v>
      </c>
      <c r="X2462" s="65" t="s">
        <v>733</v>
      </c>
      <c r="Y2462" s="65">
        <f>SUMPRODUCT(('[2]Prog 89'!$C$5:$C$10000=A2462)*'[2]Prog 89'!$E$5:$F$10000)</f>
        <v>0</v>
      </c>
      <c r="Z2462" s="65">
        <f>SUMPRODUCT(('[2]Prog 89'!$C$5:$C$10000=A2462)*'[2]Prog 89'!$G$5:$H$10000)</f>
        <v>0</v>
      </c>
    </row>
    <row r="2463" spans="1:26" ht="12.75" customHeight="1" x14ac:dyDescent="0.25">
      <c r="A2463" s="64">
        <v>21474</v>
      </c>
      <c r="B2463" s="81">
        <f>VLOOKUP(A2463,'[2]Pop commune'!$A$4:$G$3833,7,FALSE)</f>
        <v>103</v>
      </c>
      <c r="C2463" s="82">
        <f>VLOOKUP(A2463,'[2]Pop commune'!$A$4:$H$3833,5,FALSE)</f>
        <v>66</v>
      </c>
      <c r="D2463" s="83">
        <f t="shared" si="77"/>
        <v>37</v>
      </c>
      <c r="E2463" s="83">
        <f>VLOOKUP(A2463,'[2]Pop commune'!$A$4:$G$3833,6,FALSE)</f>
        <v>37</v>
      </c>
      <c r="F2463" s="83">
        <f t="shared" si="78"/>
        <v>402</v>
      </c>
      <c r="G2463" s="83">
        <f>VLOOKUP(A2463,'[2]Pop commune'!$A$4:$G$3833,4,FALSE)</f>
        <v>402</v>
      </c>
      <c r="H2463" s="64">
        <v>21</v>
      </c>
      <c r="I2463" s="122">
        <v>210001384</v>
      </c>
      <c r="J2463" s="65" t="s">
        <v>3292</v>
      </c>
      <c r="K2463" s="121"/>
      <c r="L2463" s="103" t="s">
        <v>3266</v>
      </c>
      <c r="M2463" s="65" t="s">
        <v>3119</v>
      </c>
      <c r="N2463" s="65" t="s">
        <v>662</v>
      </c>
      <c r="O2463" s="64">
        <v>210985735</v>
      </c>
      <c r="P2463" s="94" t="s">
        <v>3097</v>
      </c>
      <c r="Q2463" s="90">
        <v>1</v>
      </c>
      <c r="X2463" s="65" t="s">
        <v>733</v>
      </c>
      <c r="Y2463" s="65">
        <f>SUMPRODUCT(('[2]Prog 89'!$C$5:$C$10000=A2463)*'[2]Prog 89'!$E$5:$F$10000)</f>
        <v>0</v>
      </c>
      <c r="Z2463" s="65">
        <f>SUMPRODUCT(('[2]Prog 89'!$C$5:$C$10000=A2463)*'[2]Prog 89'!$G$5:$H$10000)</f>
        <v>0</v>
      </c>
    </row>
    <row r="2464" spans="1:26" ht="12.75" customHeight="1" x14ac:dyDescent="0.25">
      <c r="A2464" s="64">
        <v>21475</v>
      </c>
      <c r="B2464" s="81">
        <f>VLOOKUP(A2464,'[2]Pop commune'!$A$4:$G$3833,7,FALSE)</f>
        <v>103.41784989858056</v>
      </c>
      <c r="C2464" s="82">
        <f>VLOOKUP(A2464,'[2]Pop commune'!$A$4:$H$3833,5,FALSE)</f>
        <v>70.283975659229498</v>
      </c>
      <c r="D2464" s="83">
        <f t="shared" si="77"/>
        <v>33.133874239351051</v>
      </c>
      <c r="E2464" s="83">
        <f>VLOOKUP(A2464,'[2]Pop commune'!$A$4:$G$3833,6,FALSE)</f>
        <v>33.133874239351051</v>
      </c>
      <c r="F2464" s="83">
        <f t="shared" si="78"/>
        <v>495.0000000000021</v>
      </c>
      <c r="G2464" s="83">
        <f>VLOOKUP(A2464,'[2]Pop commune'!$A$4:$G$3833,4,FALSE)</f>
        <v>495.0000000000021</v>
      </c>
      <c r="H2464" s="64">
        <v>21</v>
      </c>
      <c r="I2464" s="122">
        <v>210001384</v>
      </c>
      <c r="J2464" s="65" t="s">
        <v>3293</v>
      </c>
      <c r="K2464" s="121"/>
      <c r="L2464" s="103" t="s">
        <v>3266</v>
      </c>
      <c r="M2464" s="65" t="s">
        <v>3119</v>
      </c>
      <c r="N2464" s="65" t="s">
        <v>662</v>
      </c>
      <c r="O2464" s="64">
        <v>210985735</v>
      </c>
      <c r="P2464" s="94" t="s">
        <v>3097</v>
      </c>
      <c r="Q2464" s="90">
        <v>1</v>
      </c>
      <c r="X2464" s="65" t="s">
        <v>733</v>
      </c>
      <c r="Y2464" s="65">
        <f>SUMPRODUCT(('[2]Prog 89'!$C$5:$C$10000=A2464)*'[2]Prog 89'!$E$5:$F$10000)</f>
        <v>0</v>
      </c>
      <c r="Z2464" s="65">
        <f>SUMPRODUCT(('[2]Prog 89'!$C$5:$C$10000=A2464)*'[2]Prog 89'!$G$5:$H$10000)</f>
        <v>0</v>
      </c>
    </row>
    <row r="2465" spans="1:26" ht="12.75" customHeight="1" x14ac:dyDescent="0.25">
      <c r="A2465" s="64">
        <v>21502</v>
      </c>
      <c r="B2465" s="81">
        <f>VLOOKUP(A2465,'[2]Pop commune'!$A$4:$G$3833,7,FALSE)</f>
        <v>156.71953891244107</v>
      </c>
      <c r="C2465" s="82">
        <f>VLOOKUP(A2465,'[2]Pop commune'!$A$4:$H$3833,5,FALSE)</f>
        <v>97.309517625371896</v>
      </c>
      <c r="D2465" s="83">
        <f t="shared" si="77"/>
        <v>59.410021287069164</v>
      </c>
      <c r="E2465" s="83">
        <f>VLOOKUP(A2465,'[2]Pop commune'!$A$4:$G$3833,6,FALSE)</f>
        <v>59.410021287069164</v>
      </c>
      <c r="F2465" s="83">
        <f t="shared" si="78"/>
        <v>678.99999999999693</v>
      </c>
      <c r="G2465" s="83">
        <f>VLOOKUP(A2465,'[2]Pop commune'!$A$4:$G$3833,4,FALSE)</f>
        <v>678.99999999999693</v>
      </c>
      <c r="H2465" s="64">
        <v>21</v>
      </c>
      <c r="I2465" s="122">
        <v>210001384</v>
      </c>
      <c r="J2465" s="65" t="s">
        <v>3294</v>
      </c>
      <c r="K2465" s="121"/>
      <c r="L2465" s="103" t="s">
        <v>3266</v>
      </c>
      <c r="M2465" s="65" t="s">
        <v>3119</v>
      </c>
      <c r="N2465" s="65" t="s">
        <v>662</v>
      </c>
      <c r="O2465" s="64">
        <v>210985735</v>
      </c>
      <c r="P2465" s="94" t="s">
        <v>3097</v>
      </c>
      <c r="Q2465" s="90">
        <v>1</v>
      </c>
      <c r="X2465" s="65" t="s">
        <v>733</v>
      </c>
      <c r="Y2465" s="65">
        <f>SUMPRODUCT(('[2]Prog 89'!$C$5:$C$10000=A2465)*'[2]Prog 89'!$E$5:$F$10000)</f>
        <v>0</v>
      </c>
      <c r="Z2465" s="65">
        <f>SUMPRODUCT(('[2]Prog 89'!$C$5:$C$10000=A2465)*'[2]Prog 89'!$G$5:$H$10000)</f>
        <v>0</v>
      </c>
    </row>
    <row r="2466" spans="1:26" ht="12.75" customHeight="1" x14ac:dyDescent="0.25">
      <c r="A2466" s="64">
        <v>21554</v>
      </c>
      <c r="B2466" s="81">
        <f>VLOOKUP(A2466,'[2]Pop commune'!$A$4:$G$3833,7,FALSE)</f>
        <v>401.12647134126166</v>
      </c>
      <c r="C2466" s="82">
        <f>VLOOKUP(A2466,'[2]Pop commune'!$A$4:$H$3833,5,FALSE)</f>
        <v>163.62942187004717</v>
      </c>
      <c r="D2466" s="83">
        <f t="shared" si="77"/>
        <v>237.49704947121452</v>
      </c>
      <c r="E2466" s="83">
        <f>VLOOKUP(A2466,'[2]Pop commune'!$A$4:$G$3833,6,FALSE)</f>
        <v>237.49704947121452</v>
      </c>
      <c r="F2466" s="83">
        <f t="shared" si="78"/>
        <v>1167</v>
      </c>
      <c r="G2466" s="83">
        <f>VLOOKUP(A2466,'[2]Pop commune'!$A$4:$G$3833,4,FALSE)</f>
        <v>1167</v>
      </c>
      <c r="H2466" s="64">
        <v>21</v>
      </c>
      <c r="I2466" s="122">
        <v>210001384</v>
      </c>
      <c r="J2466" s="65" t="s">
        <v>3295</v>
      </c>
      <c r="K2466" s="121"/>
      <c r="L2466" s="103" t="s">
        <v>3118</v>
      </c>
      <c r="M2466" s="65" t="s">
        <v>3119</v>
      </c>
      <c r="N2466" s="65" t="s">
        <v>662</v>
      </c>
      <c r="O2466" s="64">
        <v>210985735</v>
      </c>
      <c r="P2466" s="94" t="s">
        <v>3097</v>
      </c>
      <c r="Q2466" s="90">
        <v>1</v>
      </c>
      <c r="X2466" s="65" t="s">
        <v>733</v>
      </c>
      <c r="Y2466" s="65">
        <f>SUMPRODUCT(('[2]Prog 89'!$C$5:$C$10000=A2466)*'[2]Prog 89'!$E$5:$F$10000)</f>
        <v>0</v>
      </c>
      <c r="Z2466" s="65">
        <f>SUMPRODUCT(('[2]Prog 89'!$C$5:$C$10000=A2466)*'[2]Prog 89'!$G$5:$H$10000)</f>
        <v>0</v>
      </c>
    </row>
    <row r="2467" spans="1:26" ht="12.75" customHeight="1" x14ac:dyDescent="0.25">
      <c r="A2467" s="64">
        <v>21572</v>
      </c>
      <c r="B2467" s="81">
        <f>VLOOKUP(A2467,'[2]Pop commune'!$A$4:$G$3833,7,FALSE)</f>
        <v>46.505235602094231</v>
      </c>
      <c r="C2467" s="82">
        <f>VLOOKUP(A2467,'[2]Pop commune'!$A$4:$H$3833,5,FALSE)</f>
        <v>29.594240837696329</v>
      </c>
      <c r="D2467" s="83">
        <f t="shared" si="77"/>
        <v>16.910994764397898</v>
      </c>
      <c r="E2467" s="83">
        <f>VLOOKUP(A2467,'[2]Pop commune'!$A$4:$G$3833,6,FALSE)</f>
        <v>16.910994764397898</v>
      </c>
      <c r="F2467" s="83">
        <f t="shared" si="78"/>
        <v>323</v>
      </c>
      <c r="G2467" s="83">
        <f>VLOOKUP(A2467,'[2]Pop commune'!$A$4:$G$3833,4,FALSE)</f>
        <v>323</v>
      </c>
      <c r="H2467" s="64">
        <v>21</v>
      </c>
      <c r="I2467" s="122">
        <v>210001384</v>
      </c>
      <c r="J2467" s="65" t="s">
        <v>3296</v>
      </c>
      <c r="K2467" s="121"/>
      <c r="L2467" s="103" t="s">
        <v>3118</v>
      </c>
      <c r="M2467" s="65" t="s">
        <v>3119</v>
      </c>
      <c r="N2467" s="65" t="s">
        <v>662</v>
      </c>
      <c r="O2467" s="64">
        <v>210985735</v>
      </c>
      <c r="P2467" s="94" t="s">
        <v>3097</v>
      </c>
      <c r="Q2467" s="90">
        <v>1</v>
      </c>
      <c r="X2467" s="65" t="s">
        <v>733</v>
      </c>
      <c r="Y2467" s="65">
        <f>SUMPRODUCT(('[2]Prog 89'!$C$5:$C$10000=A2467)*'[2]Prog 89'!$E$5:$F$10000)</f>
        <v>0</v>
      </c>
      <c r="Z2467" s="65">
        <f>SUMPRODUCT(('[2]Prog 89'!$C$5:$C$10000=A2467)*'[2]Prog 89'!$G$5:$H$10000)</f>
        <v>0</v>
      </c>
    </row>
    <row r="2468" spans="1:26" ht="12.75" customHeight="1" x14ac:dyDescent="0.25">
      <c r="A2468" s="64">
        <v>21575</v>
      </c>
      <c r="B2468" s="81">
        <f>VLOOKUP(A2468,'[2]Pop commune'!$A$4:$G$3833,7,FALSE)</f>
        <v>91.122413670707061</v>
      </c>
      <c r="C2468" s="82">
        <f>VLOOKUP(A2468,'[2]Pop commune'!$A$4:$H$3833,5,FALSE)</f>
        <v>66.250828046887946</v>
      </c>
      <c r="D2468" s="83">
        <f t="shared" si="77"/>
        <v>24.871585623819122</v>
      </c>
      <c r="E2468" s="83">
        <f>VLOOKUP(A2468,'[2]Pop commune'!$A$4:$G$3833,6,FALSE)</f>
        <v>24.871585623819122</v>
      </c>
      <c r="F2468" s="83">
        <f t="shared" si="78"/>
        <v>374.00000000000136</v>
      </c>
      <c r="G2468" s="83">
        <f>VLOOKUP(A2468,'[2]Pop commune'!$A$4:$G$3833,4,FALSE)</f>
        <v>374.00000000000136</v>
      </c>
      <c r="H2468" s="64">
        <v>21</v>
      </c>
      <c r="I2468" s="122">
        <v>210001384</v>
      </c>
      <c r="J2468" s="65" t="s">
        <v>3297</v>
      </c>
      <c r="K2468" s="121"/>
      <c r="L2468" s="103" t="s">
        <v>3118</v>
      </c>
      <c r="M2468" s="65" t="s">
        <v>3119</v>
      </c>
      <c r="N2468" s="65" t="s">
        <v>662</v>
      </c>
      <c r="O2468" s="64">
        <v>210985735</v>
      </c>
      <c r="P2468" s="94" t="s">
        <v>3097</v>
      </c>
      <c r="Q2468" s="90">
        <v>1</v>
      </c>
      <c r="X2468" s="65" t="s">
        <v>733</v>
      </c>
      <c r="Y2468" s="65">
        <f>SUMPRODUCT(('[2]Prog 89'!$C$5:$C$10000=A2468)*'[2]Prog 89'!$E$5:$F$10000)</f>
        <v>0</v>
      </c>
      <c r="Z2468" s="65">
        <f>SUMPRODUCT(('[2]Prog 89'!$C$5:$C$10000=A2468)*'[2]Prog 89'!$G$5:$H$10000)</f>
        <v>0</v>
      </c>
    </row>
    <row r="2469" spans="1:26" ht="12.75" customHeight="1" x14ac:dyDescent="0.25">
      <c r="A2469" s="64">
        <v>21577</v>
      </c>
      <c r="B2469" s="81">
        <f>VLOOKUP(A2469,'[2]Pop commune'!$A$4:$G$3833,7,FALSE)</f>
        <v>321.89842363548809</v>
      </c>
      <c r="C2469" s="82">
        <f>VLOOKUP(A2469,'[2]Pop commune'!$A$4:$H$3833,5,FALSE)</f>
        <v>199.91449358670289</v>
      </c>
      <c r="D2469" s="83">
        <f t="shared" si="77"/>
        <v>121.98393004878521</v>
      </c>
      <c r="E2469" s="83">
        <f>VLOOKUP(A2469,'[2]Pop commune'!$A$4:$G$3833,6,FALSE)</f>
        <v>121.98393004878521</v>
      </c>
      <c r="F2469" s="83">
        <f t="shared" si="78"/>
        <v>1293</v>
      </c>
      <c r="G2469" s="83">
        <f>VLOOKUP(A2469,'[2]Pop commune'!$A$4:$G$3833,4,FALSE)</f>
        <v>1293</v>
      </c>
      <c r="H2469" s="64">
        <v>21</v>
      </c>
      <c r="I2469" s="122">
        <v>210001384</v>
      </c>
      <c r="J2469" s="65" t="s">
        <v>3298</v>
      </c>
      <c r="K2469" s="121"/>
      <c r="L2469" s="103" t="s">
        <v>3118</v>
      </c>
      <c r="M2469" s="65" t="s">
        <v>3119</v>
      </c>
      <c r="N2469" s="65" t="s">
        <v>662</v>
      </c>
      <c r="O2469" s="64">
        <v>210985735</v>
      </c>
      <c r="P2469" s="94" t="s">
        <v>3097</v>
      </c>
      <c r="Q2469" s="90">
        <v>1</v>
      </c>
      <c r="X2469" s="65" t="s">
        <v>733</v>
      </c>
      <c r="Y2469" s="65">
        <f>SUMPRODUCT(('[2]Prog 89'!$C$5:$C$10000=A2469)*'[2]Prog 89'!$E$5:$F$10000)</f>
        <v>0</v>
      </c>
      <c r="Z2469" s="65">
        <f>SUMPRODUCT(('[2]Prog 89'!$C$5:$C$10000=A2469)*'[2]Prog 89'!$G$5:$H$10000)</f>
        <v>0</v>
      </c>
    </row>
    <row r="2470" spans="1:26" ht="12.75" customHeight="1" x14ac:dyDescent="0.25">
      <c r="A2470" s="64">
        <v>21581</v>
      </c>
      <c r="B2470" s="81">
        <f>VLOOKUP(A2470,'[2]Pop commune'!$A$4:$G$3833,7,FALSE)</f>
        <v>36.933774834437088</v>
      </c>
      <c r="C2470" s="82">
        <f>VLOOKUP(A2470,'[2]Pop commune'!$A$4:$H$3833,5,FALSE)</f>
        <v>18.940397350993379</v>
      </c>
      <c r="D2470" s="83">
        <f t="shared" si="77"/>
        <v>17.993377483443712</v>
      </c>
      <c r="E2470" s="83">
        <f>VLOOKUP(A2470,'[2]Pop commune'!$A$4:$G$3833,6,FALSE)</f>
        <v>17.993377483443712</v>
      </c>
      <c r="F2470" s="83">
        <f t="shared" si="78"/>
        <v>143</v>
      </c>
      <c r="G2470" s="83">
        <f>VLOOKUP(A2470,'[2]Pop commune'!$A$4:$G$3833,4,FALSE)</f>
        <v>143</v>
      </c>
      <c r="H2470" s="64">
        <v>21</v>
      </c>
      <c r="I2470" s="122">
        <v>210001384</v>
      </c>
      <c r="J2470" s="65" t="s">
        <v>3299</v>
      </c>
      <c r="K2470" s="121"/>
      <c r="L2470" s="103" t="s">
        <v>3118</v>
      </c>
      <c r="M2470" s="65" t="s">
        <v>3119</v>
      </c>
      <c r="N2470" s="65" t="s">
        <v>662</v>
      </c>
      <c r="O2470" s="64">
        <v>210985735</v>
      </c>
      <c r="P2470" s="94" t="s">
        <v>3097</v>
      </c>
      <c r="Q2470" s="90">
        <v>1</v>
      </c>
      <c r="X2470" s="65" t="s">
        <v>733</v>
      </c>
      <c r="Y2470" s="65">
        <f>SUMPRODUCT(('[2]Prog 89'!$C$5:$C$10000=A2470)*'[2]Prog 89'!$E$5:$F$10000)</f>
        <v>0</v>
      </c>
      <c r="Z2470" s="65">
        <f>SUMPRODUCT(('[2]Prog 89'!$C$5:$C$10000=A2470)*'[2]Prog 89'!$G$5:$H$10000)</f>
        <v>0</v>
      </c>
    </row>
    <row r="2471" spans="1:26" ht="12.75" customHeight="1" x14ac:dyDescent="0.25">
      <c r="A2471" s="64">
        <v>21607</v>
      </c>
      <c r="B2471" s="81">
        <f>VLOOKUP(A2471,'[2]Pop commune'!$A$4:$G$3833,7,FALSE)</f>
        <v>852</v>
      </c>
      <c r="C2471" s="82">
        <f>VLOOKUP(A2471,'[2]Pop commune'!$A$4:$H$3833,5,FALSE)</f>
        <v>438</v>
      </c>
      <c r="D2471" s="83">
        <f t="shared" si="77"/>
        <v>414</v>
      </c>
      <c r="E2471" s="83">
        <f>VLOOKUP(A2471,'[2]Pop commune'!$A$4:$G$3833,6,FALSE)</f>
        <v>414</v>
      </c>
      <c r="F2471" s="83">
        <f t="shared" si="78"/>
        <v>2435</v>
      </c>
      <c r="G2471" s="83">
        <f>VLOOKUP(A2471,'[2]Pop commune'!$A$4:$G$3833,4,FALSE)</f>
        <v>2435</v>
      </c>
      <c r="H2471" s="64">
        <v>21</v>
      </c>
      <c r="I2471" s="122">
        <v>210001384</v>
      </c>
      <c r="J2471" s="65" t="s">
        <v>3300</v>
      </c>
      <c r="K2471" s="121"/>
      <c r="L2471" s="73" t="s">
        <v>3266</v>
      </c>
      <c r="M2471" s="65" t="s">
        <v>3119</v>
      </c>
      <c r="N2471" s="65" t="s">
        <v>662</v>
      </c>
      <c r="O2471" s="64">
        <v>210985735</v>
      </c>
      <c r="P2471" s="94" t="s">
        <v>3097</v>
      </c>
      <c r="Q2471" s="90">
        <v>1</v>
      </c>
      <c r="X2471" s="65" t="s">
        <v>733</v>
      </c>
      <c r="Y2471" s="65">
        <f>SUMPRODUCT(('[2]Prog 89'!$C$5:$C$10000=A2471)*'[2]Prog 89'!$E$5:$F$10000)</f>
        <v>0</v>
      </c>
      <c r="Z2471" s="65">
        <f>SUMPRODUCT(('[2]Prog 89'!$C$5:$C$10000=A2471)*'[2]Prog 89'!$G$5:$H$10000)</f>
        <v>0</v>
      </c>
    </row>
    <row r="2472" spans="1:26" ht="12.75" customHeight="1" x14ac:dyDescent="0.25">
      <c r="A2472" s="64">
        <v>21637</v>
      </c>
      <c r="B2472" s="81">
        <f>VLOOKUP(A2472,'[2]Pop commune'!$A$4:$G$3833,7,FALSE)</f>
        <v>58.143540669856321</v>
      </c>
      <c r="C2472" s="82">
        <f>VLOOKUP(A2472,'[2]Pop commune'!$A$4:$H$3833,5,FALSE)</f>
        <v>38.416267942583637</v>
      </c>
      <c r="D2472" s="83">
        <f t="shared" si="77"/>
        <v>19.72727272727268</v>
      </c>
      <c r="E2472" s="83">
        <f>VLOOKUP(A2472,'[2]Pop commune'!$A$4:$G$3833,6,FALSE)</f>
        <v>19.72727272727268</v>
      </c>
      <c r="F2472" s="83">
        <f t="shared" si="78"/>
        <v>216.99999999999949</v>
      </c>
      <c r="G2472" s="83">
        <f>VLOOKUP(A2472,'[2]Pop commune'!$A$4:$G$3833,4,FALSE)</f>
        <v>216.99999999999949</v>
      </c>
      <c r="H2472" s="64">
        <v>21</v>
      </c>
      <c r="I2472" s="122">
        <v>210001384</v>
      </c>
      <c r="J2472" s="65" t="s">
        <v>3301</v>
      </c>
      <c r="K2472" s="121"/>
      <c r="L2472" s="73" t="s">
        <v>3266</v>
      </c>
      <c r="M2472" s="65" t="s">
        <v>3119</v>
      </c>
      <c r="N2472" s="65" t="s">
        <v>662</v>
      </c>
      <c r="O2472" s="64">
        <v>210985735</v>
      </c>
      <c r="P2472" s="94" t="s">
        <v>3097</v>
      </c>
      <c r="Q2472" s="90">
        <v>1</v>
      </c>
      <c r="X2472" s="65" t="s">
        <v>733</v>
      </c>
      <c r="Y2472" s="65">
        <f>SUMPRODUCT(('[2]Prog 89'!$C$5:$C$10000=A2472)*'[2]Prog 89'!$E$5:$F$10000)</f>
        <v>0</v>
      </c>
      <c r="Z2472" s="65">
        <f>SUMPRODUCT(('[2]Prog 89'!$C$5:$C$10000=A2472)*'[2]Prog 89'!$G$5:$H$10000)</f>
        <v>0</v>
      </c>
    </row>
    <row r="2473" spans="1:26" ht="12.75" customHeight="1" x14ac:dyDescent="0.25">
      <c r="A2473" s="64">
        <v>21645</v>
      </c>
      <c r="B2473" s="81">
        <f>VLOOKUP(A2473,'[2]Pop commune'!$A$4:$G$3833,7,FALSE)</f>
        <v>119</v>
      </c>
      <c r="C2473" s="82">
        <f>VLOOKUP(A2473,'[2]Pop commune'!$A$4:$H$3833,5,FALSE)</f>
        <v>74</v>
      </c>
      <c r="D2473" s="83">
        <f t="shared" si="77"/>
        <v>45</v>
      </c>
      <c r="E2473" s="83">
        <f>VLOOKUP(A2473,'[2]Pop commune'!$A$4:$G$3833,6,FALSE)</f>
        <v>45</v>
      </c>
      <c r="F2473" s="83">
        <f t="shared" si="78"/>
        <v>628</v>
      </c>
      <c r="G2473" s="83">
        <f>VLOOKUP(A2473,'[2]Pop commune'!$A$4:$G$3833,4,FALSE)</f>
        <v>628</v>
      </c>
      <c r="H2473" s="64">
        <v>21</v>
      </c>
      <c r="I2473" s="122">
        <v>210001384</v>
      </c>
      <c r="J2473" s="65" t="s">
        <v>3302</v>
      </c>
      <c r="K2473" s="121"/>
      <c r="L2473" s="73" t="s">
        <v>3118</v>
      </c>
      <c r="M2473" s="65" t="s">
        <v>3119</v>
      </c>
      <c r="N2473" s="65" t="s">
        <v>662</v>
      </c>
      <c r="O2473" s="64">
        <v>210985735</v>
      </c>
      <c r="P2473" s="94" t="s">
        <v>3097</v>
      </c>
      <c r="Q2473" s="90">
        <v>1</v>
      </c>
      <c r="X2473" s="65" t="s">
        <v>733</v>
      </c>
      <c r="Y2473" s="65">
        <f>SUMPRODUCT(('[2]Prog 89'!$C$5:$C$10000=A2473)*'[2]Prog 89'!$E$5:$F$10000)</f>
        <v>0</v>
      </c>
      <c r="Z2473" s="65">
        <f>SUMPRODUCT(('[2]Prog 89'!$C$5:$C$10000=A2473)*'[2]Prog 89'!$G$5:$H$10000)</f>
        <v>0</v>
      </c>
    </row>
    <row r="2474" spans="1:26" ht="12.75" customHeight="1" x14ac:dyDescent="0.25">
      <c r="A2474" s="64">
        <v>21647</v>
      </c>
      <c r="B2474" s="81">
        <f>VLOOKUP(A2474,'[2]Pop commune'!$A$4:$G$3833,7,FALSE)</f>
        <v>37</v>
      </c>
      <c r="C2474" s="82">
        <f>VLOOKUP(A2474,'[2]Pop commune'!$A$4:$H$3833,5,FALSE)</f>
        <v>21</v>
      </c>
      <c r="D2474" s="83">
        <f t="shared" si="77"/>
        <v>16</v>
      </c>
      <c r="E2474" s="83">
        <f>VLOOKUP(A2474,'[2]Pop commune'!$A$4:$G$3833,6,FALSE)</f>
        <v>16</v>
      </c>
      <c r="F2474" s="83">
        <f t="shared" si="78"/>
        <v>133</v>
      </c>
      <c r="G2474" s="83">
        <f>VLOOKUP(A2474,'[2]Pop commune'!$A$4:$G$3833,4,FALSE)</f>
        <v>133</v>
      </c>
      <c r="H2474" s="64">
        <v>21</v>
      </c>
      <c r="I2474" s="122">
        <v>210001384</v>
      </c>
      <c r="J2474" s="65" t="s">
        <v>3303</v>
      </c>
      <c r="K2474" s="121"/>
      <c r="L2474" s="73" t="s">
        <v>3266</v>
      </c>
      <c r="M2474" s="65" t="s">
        <v>3119</v>
      </c>
      <c r="N2474" s="65" t="s">
        <v>662</v>
      </c>
      <c r="O2474" s="64">
        <v>210985735</v>
      </c>
      <c r="P2474" s="94" t="s">
        <v>3097</v>
      </c>
      <c r="Q2474" s="90">
        <v>1</v>
      </c>
      <c r="X2474" s="65" t="s">
        <v>733</v>
      </c>
      <c r="Y2474" s="65">
        <f>SUMPRODUCT(('[2]Prog 89'!$C$5:$C$10000=A2474)*'[2]Prog 89'!$E$5:$F$10000)</f>
        <v>0</v>
      </c>
      <c r="Z2474" s="65">
        <f>SUMPRODUCT(('[2]Prog 89'!$C$5:$C$10000=A2474)*'[2]Prog 89'!$G$5:$H$10000)</f>
        <v>0</v>
      </c>
    </row>
    <row r="2475" spans="1:26" ht="12.75" customHeight="1" x14ac:dyDescent="0.25">
      <c r="A2475" s="64">
        <v>71032</v>
      </c>
      <c r="B2475" s="81">
        <f>VLOOKUP(A2475,'[2]Pop commune'!$A$4:$G$3833,7,FALSE)</f>
        <v>158.41095890410963</v>
      </c>
      <c r="C2475" s="82">
        <f>VLOOKUP(A2475,'[2]Pop commune'!$A$4:$H$3833,5,FALSE)</f>
        <v>108.2922374429224</v>
      </c>
      <c r="D2475" s="83">
        <f t="shared" si="77"/>
        <v>50.118721461187242</v>
      </c>
      <c r="E2475" s="83">
        <f>VLOOKUP(A2475,'[2]Pop commune'!$A$4:$G$3833,6,FALSE)</f>
        <v>50.118721461187242</v>
      </c>
      <c r="F2475" s="83">
        <f t="shared" si="78"/>
        <v>588</v>
      </c>
      <c r="G2475" s="83">
        <f>VLOOKUP(A2475,'[2]Pop commune'!$A$4:$G$3833,4,FALSE)</f>
        <v>588</v>
      </c>
      <c r="H2475" s="64">
        <v>71</v>
      </c>
      <c r="I2475" s="122">
        <v>710976986</v>
      </c>
      <c r="J2475" s="65" t="s">
        <v>3304</v>
      </c>
      <c r="K2475" s="121"/>
      <c r="L2475" s="103" t="s">
        <v>1484</v>
      </c>
      <c r="M2475" s="65" t="s">
        <v>666</v>
      </c>
      <c r="N2475" s="65" t="s">
        <v>662</v>
      </c>
      <c r="O2475" s="64">
        <v>710970906</v>
      </c>
      <c r="P2475" s="94" t="s">
        <v>667</v>
      </c>
      <c r="Q2475" s="90">
        <v>1</v>
      </c>
      <c r="R2475" s="65">
        <v>38</v>
      </c>
      <c r="S2475" s="65">
        <v>38</v>
      </c>
      <c r="X2475" s="65" t="s">
        <v>671</v>
      </c>
      <c r="Y2475" s="65">
        <f>SUMPRODUCT(('[2]Prog 89'!$C$5:$C$10000=A2475)*'[2]Prog 89'!$E$5:$F$10000)</f>
        <v>0</v>
      </c>
      <c r="Z2475" s="65">
        <f>SUMPRODUCT(('[2]Prog 89'!$C$5:$C$10000=A2475)*'[2]Prog 89'!$G$5:$H$10000)</f>
        <v>0</v>
      </c>
    </row>
    <row r="2476" spans="1:26" ht="12.75" customHeight="1" x14ac:dyDescent="0.25">
      <c r="A2476" s="64">
        <v>71069</v>
      </c>
      <c r="B2476" s="81">
        <f>VLOOKUP(A2476,'[2]Pop commune'!$A$4:$G$3833,7,FALSE)</f>
        <v>152.37258347978849</v>
      </c>
      <c r="C2476" s="82">
        <f>VLOOKUP(A2476,'[2]Pop commune'!$A$4:$H$3833,5,FALSE)</f>
        <v>115.80316344463924</v>
      </c>
      <c r="D2476" s="83">
        <f t="shared" si="77"/>
        <v>36.569420035149243</v>
      </c>
      <c r="E2476" s="83">
        <f>VLOOKUP(A2476,'[2]Pop commune'!$A$4:$G$3833,6,FALSE)</f>
        <v>36.569420035149243</v>
      </c>
      <c r="F2476" s="83">
        <f t="shared" si="78"/>
        <v>577.99999999999773</v>
      </c>
      <c r="G2476" s="83">
        <f>VLOOKUP(A2476,'[2]Pop commune'!$A$4:$G$3833,4,FALSE)</f>
        <v>577.99999999999773</v>
      </c>
      <c r="H2476" s="64">
        <v>71</v>
      </c>
      <c r="I2476" s="122">
        <v>710976986</v>
      </c>
      <c r="J2476" s="65" t="s">
        <v>1329</v>
      </c>
      <c r="K2476" s="121"/>
      <c r="L2476" s="103" t="s">
        <v>3305</v>
      </c>
      <c r="M2476" s="65" t="s">
        <v>666</v>
      </c>
      <c r="N2476" s="65" t="s">
        <v>662</v>
      </c>
      <c r="O2476" s="64">
        <v>710970906</v>
      </c>
      <c r="P2476" s="94" t="s">
        <v>667</v>
      </c>
      <c r="Q2476" s="90">
        <v>1</v>
      </c>
      <c r="X2476" s="65" t="s">
        <v>671</v>
      </c>
      <c r="Y2476" s="65">
        <f>SUMPRODUCT(('[2]Prog 89'!$C$5:$C$10000=A2476)*'[2]Prog 89'!$E$5:$F$10000)</f>
        <v>0</v>
      </c>
      <c r="Z2476" s="65">
        <f>SUMPRODUCT(('[2]Prog 89'!$C$5:$C$10000=A2476)*'[2]Prog 89'!$G$5:$H$10000)</f>
        <v>0</v>
      </c>
    </row>
    <row r="2477" spans="1:26" ht="12.75" customHeight="1" x14ac:dyDescent="0.25">
      <c r="A2477" s="64">
        <v>71074</v>
      </c>
      <c r="B2477" s="81">
        <f>VLOOKUP(A2477,'[2]Pop commune'!$A$4:$G$3833,7,FALSE)</f>
        <v>149.06469057905267</v>
      </c>
      <c r="C2477" s="82">
        <f>VLOOKUP(A2477,'[2]Pop commune'!$A$4:$H$3833,5,FALSE)</f>
        <v>104.54836771343858</v>
      </c>
      <c r="D2477" s="83">
        <f t="shared" si="77"/>
        <v>44.516322865614079</v>
      </c>
      <c r="E2477" s="83">
        <f>VLOOKUP(A2477,'[2]Pop commune'!$A$4:$G$3833,6,FALSE)</f>
        <v>44.516322865614079</v>
      </c>
      <c r="F2477" s="83">
        <f t="shared" si="78"/>
        <v>545</v>
      </c>
      <c r="G2477" s="83">
        <f>VLOOKUP(A2477,'[2]Pop commune'!$A$4:$G$3833,4,FALSE)</f>
        <v>545</v>
      </c>
      <c r="H2477" s="64">
        <v>71</v>
      </c>
      <c r="I2477" s="122">
        <v>710976986</v>
      </c>
      <c r="J2477" s="65" t="s">
        <v>3306</v>
      </c>
      <c r="K2477" s="121"/>
      <c r="L2477" s="103" t="s">
        <v>665</v>
      </c>
      <c r="M2477" s="65" t="s">
        <v>666</v>
      </c>
      <c r="N2477" s="65" t="s">
        <v>662</v>
      </c>
      <c r="O2477" s="64">
        <v>710970906</v>
      </c>
      <c r="P2477" s="94" t="s">
        <v>667</v>
      </c>
      <c r="Q2477" s="90">
        <v>1</v>
      </c>
      <c r="X2477" s="65" t="s">
        <v>671</v>
      </c>
      <c r="Y2477" s="65">
        <f>SUMPRODUCT(('[2]Prog 89'!$C$5:$C$10000=A2477)*'[2]Prog 89'!$E$5:$F$10000)</f>
        <v>0</v>
      </c>
      <c r="Z2477" s="65">
        <f>SUMPRODUCT(('[2]Prog 89'!$C$5:$C$10000=A2477)*'[2]Prog 89'!$G$5:$H$10000)</f>
        <v>0</v>
      </c>
    </row>
    <row r="2478" spans="1:26" ht="12.75" customHeight="1" x14ac:dyDescent="0.25">
      <c r="A2478" s="64">
        <v>71084</v>
      </c>
      <c r="B2478" s="81">
        <f>VLOOKUP(A2478,'[2]Pop commune'!$A$4:$G$3833,7,FALSE)</f>
        <v>166.39506172839558</v>
      </c>
      <c r="C2478" s="82">
        <f>VLOOKUP(A2478,'[2]Pop commune'!$A$4:$H$3833,5,FALSE)</f>
        <v>118.85361552028256</v>
      </c>
      <c r="D2478" s="83">
        <f t="shared" si="77"/>
        <v>47.541446208113022</v>
      </c>
      <c r="E2478" s="83">
        <f>VLOOKUP(A2478,'[2]Pop commune'!$A$4:$G$3833,6,FALSE)</f>
        <v>47.541446208113022</v>
      </c>
      <c r="F2478" s="83">
        <f t="shared" si="78"/>
        <v>586.00000000000182</v>
      </c>
      <c r="G2478" s="83">
        <f>VLOOKUP(A2478,'[2]Pop commune'!$A$4:$G$3833,4,FALSE)</f>
        <v>586.00000000000182</v>
      </c>
      <c r="H2478" s="64">
        <v>71</v>
      </c>
      <c r="I2478" s="122">
        <v>710976986</v>
      </c>
      <c r="J2478" s="65" t="s">
        <v>3307</v>
      </c>
      <c r="K2478" s="121"/>
      <c r="L2478" s="103" t="s">
        <v>665</v>
      </c>
      <c r="M2478" s="65" t="s">
        <v>666</v>
      </c>
      <c r="N2478" s="65" t="s">
        <v>662</v>
      </c>
      <c r="O2478" s="64">
        <v>710970906</v>
      </c>
      <c r="P2478" s="94" t="s">
        <v>667</v>
      </c>
      <c r="Q2478" s="90">
        <v>1</v>
      </c>
      <c r="X2478" s="65" t="s">
        <v>671</v>
      </c>
      <c r="Y2478" s="65">
        <f>SUMPRODUCT(('[2]Prog 89'!$C$5:$C$10000=A2478)*'[2]Prog 89'!$E$5:$F$10000)</f>
        <v>0</v>
      </c>
      <c r="Z2478" s="65">
        <f>SUMPRODUCT(('[2]Prog 89'!$C$5:$C$10000=A2478)*'[2]Prog 89'!$G$5:$H$10000)</f>
        <v>0</v>
      </c>
    </row>
    <row r="2479" spans="1:26" ht="12.75" customHeight="1" x14ac:dyDescent="0.25">
      <c r="A2479" s="64">
        <v>71090</v>
      </c>
      <c r="B2479" s="81">
        <f>VLOOKUP(A2479,'[2]Pop commune'!$A$4:$G$3833,7,FALSE)</f>
        <v>723.58956692053334</v>
      </c>
      <c r="C2479" s="82">
        <f>VLOOKUP(A2479,'[2]Pop commune'!$A$4:$H$3833,5,FALSE)</f>
        <v>428.18648172966311</v>
      </c>
      <c r="D2479" s="83">
        <f t="shared" si="77"/>
        <v>295.40308519087023</v>
      </c>
      <c r="E2479" s="83">
        <f>VLOOKUP(A2479,'[2]Pop commune'!$A$4:$G$3833,6,FALSE)</f>
        <v>295.40308519087023</v>
      </c>
      <c r="F2479" s="83">
        <f t="shared" si="78"/>
        <v>3943.0000000000095</v>
      </c>
      <c r="G2479" s="83">
        <f>VLOOKUP(A2479,'[2]Pop commune'!$A$4:$G$3833,4,FALSE)</f>
        <v>3943.0000000000095</v>
      </c>
      <c r="H2479" s="64">
        <v>71</v>
      </c>
      <c r="I2479" s="122">
        <v>710976986</v>
      </c>
      <c r="J2479" s="65" t="s">
        <v>3308</v>
      </c>
      <c r="K2479" s="121"/>
      <c r="L2479" s="103" t="s">
        <v>665</v>
      </c>
      <c r="M2479" s="65" t="s">
        <v>666</v>
      </c>
      <c r="N2479" s="65" t="s">
        <v>662</v>
      </c>
      <c r="O2479" s="64">
        <v>710970906</v>
      </c>
      <c r="P2479" s="94" t="s">
        <v>667</v>
      </c>
      <c r="Q2479" s="90">
        <v>1</v>
      </c>
      <c r="X2479" s="65" t="s">
        <v>671</v>
      </c>
      <c r="Y2479" s="65">
        <f>SUMPRODUCT(('[2]Prog 89'!$C$5:$C$10000=A2479)*'[2]Prog 89'!$E$5:$F$10000)</f>
        <v>0</v>
      </c>
      <c r="Z2479" s="65">
        <f>SUMPRODUCT(('[2]Prog 89'!$C$5:$C$10000=A2479)*'[2]Prog 89'!$G$5:$H$10000)</f>
        <v>0</v>
      </c>
    </row>
    <row r="2480" spans="1:26" ht="12.75" customHeight="1" x14ac:dyDescent="0.25">
      <c r="A2480" s="64">
        <v>71108</v>
      </c>
      <c r="B2480" s="81">
        <f>VLOOKUP(A2480,'[2]Pop commune'!$A$4:$G$3833,7,FALSE)</f>
        <v>41</v>
      </c>
      <c r="C2480" s="82">
        <f>VLOOKUP(A2480,'[2]Pop commune'!$A$4:$H$3833,5,FALSE)</f>
        <v>30</v>
      </c>
      <c r="D2480" s="83">
        <f t="shared" si="77"/>
        <v>11</v>
      </c>
      <c r="E2480" s="83">
        <f>VLOOKUP(A2480,'[2]Pop commune'!$A$4:$G$3833,6,FALSE)</f>
        <v>11</v>
      </c>
      <c r="F2480" s="83">
        <f t="shared" si="78"/>
        <v>179</v>
      </c>
      <c r="G2480" s="83">
        <f>VLOOKUP(A2480,'[2]Pop commune'!$A$4:$G$3833,4,FALSE)</f>
        <v>179</v>
      </c>
      <c r="H2480" s="64">
        <v>71</v>
      </c>
      <c r="I2480" s="122">
        <v>710976986</v>
      </c>
      <c r="J2480" s="65" t="s">
        <v>3309</v>
      </c>
      <c r="K2480" s="121"/>
      <c r="L2480" s="103" t="s">
        <v>665</v>
      </c>
      <c r="M2480" s="65" t="s">
        <v>666</v>
      </c>
      <c r="N2480" s="65" t="s">
        <v>662</v>
      </c>
      <c r="O2480" s="64">
        <v>710970906</v>
      </c>
      <c r="P2480" s="94" t="s">
        <v>667</v>
      </c>
      <c r="Q2480" s="90">
        <v>1</v>
      </c>
      <c r="X2480" s="65" t="s">
        <v>671</v>
      </c>
      <c r="Y2480" s="65">
        <f>SUMPRODUCT(('[2]Prog 89'!$C$5:$C$10000=A2480)*'[2]Prog 89'!$E$5:$F$10000)</f>
        <v>0</v>
      </c>
      <c r="Z2480" s="65">
        <f>SUMPRODUCT(('[2]Prog 89'!$C$5:$C$10000=A2480)*'[2]Prog 89'!$G$5:$H$10000)</f>
        <v>0</v>
      </c>
    </row>
    <row r="2481" spans="1:26" ht="12.75" customHeight="1" x14ac:dyDescent="0.25">
      <c r="A2481" s="64">
        <v>71126</v>
      </c>
      <c r="B2481" s="81">
        <f>VLOOKUP(A2481,'[2]Pop commune'!$A$4:$G$3833,7,FALSE)</f>
        <v>140.28248797402125</v>
      </c>
      <c r="C2481" s="82">
        <f>VLOOKUP(A2481,'[2]Pop commune'!$A$4:$H$3833,5,FALSE)</f>
        <v>105.4605937960727</v>
      </c>
      <c r="D2481" s="83">
        <f t="shared" si="77"/>
        <v>34.821894177948536</v>
      </c>
      <c r="E2481" s="83">
        <f>VLOOKUP(A2481,'[2]Pop commune'!$A$4:$G$3833,6,FALSE)</f>
        <v>34.821894177948536</v>
      </c>
      <c r="F2481" s="83">
        <f t="shared" si="78"/>
        <v>595</v>
      </c>
      <c r="G2481" s="83">
        <f>VLOOKUP(A2481,'[2]Pop commune'!$A$4:$G$3833,4,FALSE)</f>
        <v>595</v>
      </c>
      <c r="H2481" s="64">
        <v>71</v>
      </c>
      <c r="I2481" s="122">
        <v>710976986</v>
      </c>
      <c r="J2481" s="65" t="s">
        <v>3310</v>
      </c>
      <c r="K2481" s="121"/>
      <c r="L2481" s="103" t="s">
        <v>1484</v>
      </c>
      <c r="M2481" s="65" t="s">
        <v>666</v>
      </c>
      <c r="N2481" s="65" t="s">
        <v>662</v>
      </c>
      <c r="O2481" s="64">
        <v>710970906</v>
      </c>
      <c r="P2481" s="94" t="s">
        <v>667</v>
      </c>
      <c r="Q2481" s="90">
        <v>1</v>
      </c>
      <c r="X2481" s="65" t="s">
        <v>671</v>
      </c>
      <c r="Y2481" s="65">
        <f>SUMPRODUCT(('[2]Prog 89'!$C$5:$C$10000=A2481)*'[2]Prog 89'!$E$5:$F$10000)</f>
        <v>0</v>
      </c>
      <c r="Z2481" s="65">
        <f>SUMPRODUCT(('[2]Prog 89'!$C$5:$C$10000=A2481)*'[2]Prog 89'!$G$5:$H$10000)</f>
        <v>0</v>
      </c>
    </row>
    <row r="2482" spans="1:26" ht="12.75" customHeight="1" x14ac:dyDescent="0.25">
      <c r="A2482" s="64">
        <v>71150</v>
      </c>
      <c r="B2482" s="81">
        <f>VLOOKUP(A2482,'[2]Pop commune'!$A$4:$G$3833,7,FALSE)</f>
        <v>848.23065027600444</v>
      </c>
      <c r="C2482" s="82">
        <f>VLOOKUP(A2482,'[2]Pop commune'!$A$4:$H$3833,5,FALSE)</f>
        <v>535.83060916885233</v>
      </c>
      <c r="D2482" s="83">
        <f t="shared" si="77"/>
        <v>312.40004110715211</v>
      </c>
      <c r="E2482" s="83">
        <f>VLOOKUP(A2482,'[2]Pop commune'!$A$4:$G$3833,6,FALSE)</f>
        <v>312.40004110715211</v>
      </c>
      <c r="F2482" s="83">
        <f t="shared" si="78"/>
        <v>2907</v>
      </c>
      <c r="G2482" s="83">
        <f>VLOOKUP(A2482,'[2]Pop commune'!$A$4:$G$3833,4,FALSE)</f>
        <v>2907</v>
      </c>
      <c r="H2482" s="64">
        <v>71</v>
      </c>
      <c r="I2482" s="122">
        <v>710976986</v>
      </c>
      <c r="J2482" s="65" t="s">
        <v>3311</v>
      </c>
      <c r="K2482" s="121"/>
      <c r="L2482" s="103" t="s">
        <v>665</v>
      </c>
      <c r="M2482" s="65" t="s">
        <v>666</v>
      </c>
      <c r="N2482" s="65" t="s">
        <v>662</v>
      </c>
      <c r="O2482" s="64">
        <v>710970906</v>
      </c>
      <c r="P2482" s="94" t="s">
        <v>667</v>
      </c>
      <c r="Q2482" s="90">
        <v>1</v>
      </c>
      <c r="X2482" s="65" t="s">
        <v>671</v>
      </c>
      <c r="Y2482" s="65">
        <f>SUMPRODUCT(('[2]Prog 89'!$C$5:$C$10000=A2482)*'[2]Prog 89'!$E$5:$F$10000)</f>
        <v>0</v>
      </c>
      <c r="Z2482" s="65">
        <f>SUMPRODUCT(('[2]Prog 89'!$C$5:$C$10000=A2482)*'[2]Prog 89'!$G$5:$H$10000)</f>
        <v>0</v>
      </c>
    </row>
    <row r="2483" spans="1:26" ht="12.75" customHeight="1" x14ac:dyDescent="0.25">
      <c r="A2483" s="64">
        <v>71169</v>
      </c>
      <c r="B2483" s="81">
        <f>VLOOKUP(A2483,'[2]Pop commune'!$A$4:$G$3833,7,FALSE)</f>
        <v>173.40397157103683</v>
      </c>
      <c r="C2483" s="82">
        <f>VLOOKUP(A2483,'[2]Pop commune'!$A$4:$H$3833,5,FALSE)</f>
        <v>119.89646034340262</v>
      </c>
      <c r="D2483" s="83">
        <f t="shared" si="77"/>
        <v>53.507511227634225</v>
      </c>
      <c r="E2483" s="83">
        <f>VLOOKUP(A2483,'[2]Pop commune'!$A$4:$G$3833,6,FALSE)</f>
        <v>53.507511227634225</v>
      </c>
      <c r="F2483" s="83">
        <f t="shared" si="78"/>
        <v>671</v>
      </c>
      <c r="G2483" s="83">
        <f>VLOOKUP(A2483,'[2]Pop commune'!$A$4:$G$3833,4,FALSE)</f>
        <v>671</v>
      </c>
      <c r="H2483" s="64">
        <v>71</v>
      </c>
      <c r="I2483" s="122">
        <v>710976986</v>
      </c>
      <c r="J2483" s="65" t="s">
        <v>3312</v>
      </c>
      <c r="K2483" s="121"/>
      <c r="L2483" s="103" t="s">
        <v>3305</v>
      </c>
      <c r="M2483" s="65" t="s">
        <v>666</v>
      </c>
      <c r="N2483" s="65" t="s">
        <v>662</v>
      </c>
      <c r="O2483" s="64">
        <v>710970906</v>
      </c>
      <c r="P2483" s="94" t="s">
        <v>667</v>
      </c>
      <c r="Q2483" s="90">
        <v>1</v>
      </c>
      <c r="X2483" s="65" t="s">
        <v>671</v>
      </c>
      <c r="Y2483" s="65">
        <f>SUMPRODUCT(('[2]Prog 89'!$C$5:$C$10000=A2483)*'[2]Prog 89'!$E$5:$F$10000)</f>
        <v>0</v>
      </c>
      <c r="Z2483" s="65">
        <f>SUMPRODUCT(('[2]Prog 89'!$C$5:$C$10000=A2483)*'[2]Prog 89'!$G$5:$H$10000)</f>
        <v>0</v>
      </c>
    </row>
    <row r="2484" spans="1:26" ht="12.75" customHeight="1" x14ac:dyDescent="0.25">
      <c r="A2484" s="64">
        <v>71210</v>
      </c>
      <c r="B2484" s="81">
        <f>VLOOKUP(A2484,'[2]Pop commune'!$A$4:$G$3833,7,FALSE)</f>
        <v>77.6015625</v>
      </c>
      <c r="C2484" s="82">
        <f>VLOOKUP(A2484,'[2]Pop commune'!$A$4:$H$3833,5,FALSE)</f>
        <v>48.375</v>
      </c>
      <c r="D2484" s="83">
        <f t="shared" si="77"/>
        <v>29.2265625</v>
      </c>
      <c r="E2484" s="83">
        <f>VLOOKUP(A2484,'[2]Pop commune'!$A$4:$G$3833,6,FALSE)</f>
        <v>29.2265625</v>
      </c>
      <c r="F2484" s="83">
        <f t="shared" si="78"/>
        <v>387</v>
      </c>
      <c r="G2484" s="83">
        <f>VLOOKUP(A2484,'[2]Pop commune'!$A$4:$G$3833,4,FALSE)</f>
        <v>387</v>
      </c>
      <c r="H2484" s="64">
        <v>71</v>
      </c>
      <c r="I2484" s="122">
        <v>710976986</v>
      </c>
      <c r="J2484" s="65" t="s">
        <v>3313</v>
      </c>
      <c r="K2484" s="121"/>
      <c r="L2484" s="103" t="s">
        <v>3305</v>
      </c>
      <c r="M2484" s="65" t="s">
        <v>666</v>
      </c>
      <c r="N2484" s="65" t="s">
        <v>662</v>
      </c>
      <c r="O2484" s="64">
        <v>710970906</v>
      </c>
      <c r="P2484" s="94" t="s">
        <v>667</v>
      </c>
      <c r="Q2484" s="90">
        <v>1</v>
      </c>
      <c r="X2484" s="65" t="s">
        <v>671</v>
      </c>
      <c r="Y2484" s="65">
        <f>SUMPRODUCT(('[2]Prog 89'!$C$5:$C$10000=A2484)*'[2]Prog 89'!$E$5:$F$10000)</f>
        <v>0</v>
      </c>
      <c r="Z2484" s="65">
        <f>SUMPRODUCT(('[2]Prog 89'!$C$5:$C$10000=A2484)*'[2]Prog 89'!$G$5:$H$10000)</f>
        <v>0</v>
      </c>
    </row>
    <row r="2485" spans="1:26" ht="12.75" customHeight="1" x14ac:dyDescent="0.25">
      <c r="A2485" s="64">
        <v>71236</v>
      </c>
      <c r="B2485" s="81">
        <f>VLOOKUP(A2485,'[2]Pop commune'!$A$4:$G$3833,7,FALSE)</f>
        <v>190.55099648300123</v>
      </c>
      <c r="C2485" s="82">
        <f>VLOOKUP(A2485,'[2]Pop commune'!$A$4:$H$3833,5,FALSE)</f>
        <v>129.05041031652993</v>
      </c>
      <c r="D2485" s="83">
        <f t="shared" si="77"/>
        <v>61.500586166471287</v>
      </c>
      <c r="E2485" s="83">
        <f>VLOOKUP(A2485,'[2]Pop commune'!$A$4:$G$3833,6,FALSE)</f>
        <v>61.500586166471287</v>
      </c>
      <c r="F2485" s="83">
        <f t="shared" si="78"/>
        <v>860</v>
      </c>
      <c r="G2485" s="83">
        <f>VLOOKUP(A2485,'[2]Pop commune'!$A$4:$G$3833,4,FALSE)</f>
        <v>860</v>
      </c>
      <c r="H2485" s="64">
        <v>71</v>
      </c>
      <c r="I2485" s="122">
        <v>710976986</v>
      </c>
      <c r="J2485" s="65" t="s">
        <v>3314</v>
      </c>
      <c r="K2485" s="121"/>
      <c r="L2485" s="103" t="s">
        <v>1484</v>
      </c>
      <c r="M2485" s="65" t="s">
        <v>666</v>
      </c>
      <c r="N2485" s="65" t="s">
        <v>662</v>
      </c>
      <c r="O2485" s="64">
        <v>710970906</v>
      </c>
      <c r="P2485" s="94" t="s">
        <v>667</v>
      </c>
      <c r="Q2485" s="90">
        <v>1</v>
      </c>
      <c r="X2485" s="65" t="s">
        <v>671</v>
      </c>
      <c r="Y2485" s="65">
        <f>SUMPRODUCT(('[2]Prog 89'!$C$5:$C$10000=A2485)*'[2]Prog 89'!$E$5:$F$10000)</f>
        <v>0</v>
      </c>
      <c r="Z2485" s="65">
        <f>SUMPRODUCT(('[2]Prog 89'!$C$5:$C$10000=A2485)*'[2]Prog 89'!$G$5:$H$10000)</f>
        <v>0</v>
      </c>
    </row>
    <row r="2486" spans="1:26" ht="12.75" customHeight="1" x14ac:dyDescent="0.25">
      <c r="A2486" s="64">
        <v>71258</v>
      </c>
      <c r="B2486" s="81">
        <f>VLOOKUP(A2486,'[2]Pop commune'!$A$4:$G$3833,7,FALSE)</f>
        <v>117</v>
      </c>
      <c r="C2486" s="82">
        <f>VLOOKUP(A2486,'[2]Pop commune'!$A$4:$H$3833,5,FALSE)</f>
        <v>83</v>
      </c>
      <c r="D2486" s="83">
        <f t="shared" si="77"/>
        <v>34</v>
      </c>
      <c r="E2486" s="83">
        <f>VLOOKUP(A2486,'[2]Pop commune'!$A$4:$G$3833,6,FALSE)</f>
        <v>34</v>
      </c>
      <c r="F2486" s="83">
        <f t="shared" si="78"/>
        <v>509</v>
      </c>
      <c r="G2486" s="83">
        <f>VLOOKUP(A2486,'[2]Pop commune'!$A$4:$G$3833,4,FALSE)</f>
        <v>509</v>
      </c>
      <c r="H2486" s="64">
        <v>71</v>
      </c>
      <c r="I2486" s="122">
        <v>710976986</v>
      </c>
      <c r="J2486" s="65" t="s">
        <v>3315</v>
      </c>
      <c r="K2486" s="121"/>
      <c r="L2486" s="103" t="s">
        <v>665</v>
      </c>
      <c r="M2486" s="65" t="s">
        <v>666</v>
      </c>
      <c r="N2486" s="65" t="s">
        <v>662</v>
      </c>
      <c r="O2486" s="64">
        <v>710970906</v>
      </c>
      <c r="P2486" s="94" t="s">
        <v>667</v>
      </c>
      <c r="Q2486" s="90">
        <v>1</v>
      </c>
      <c r="X2486" s="65" t="s">
        <v>671</v>
      </c>
      <c r="Y2486" s="65">
        <f>SUMPRODUCT(('[2]Prog 89'!$C$5:$C$10000=A2486)*'[2]Prog 89'!$E$5:$F$10000)</f>
        <v>0</v>
      </c>
      <c r="Z2486" s="65">
        <f>SUMPRODUCT(('[2]Prog 89'!$C$5:$C$10000=A2486)*'[2]Prog 89'!$G$5:$H$10000)</f>
        <v>0</v>
      </c>
    </row>
    <row r="2487" spans="1:26" ht="12.75" customHeight="1" x14ac:dyDescent="0.25">
      <c r="A2487" s="64">
        <v>71299</v>
      </c>
      <c r="B2487" s="81">
        <f>VLOOKUP(A2487,'[2]Pop commune'!$A$4:$G$3833,7,FALSE)</f>
        <v>81.497126436781699</v>
      </c>
      <c r="C2487" s="82">
        <f>VLOOKUP(A2487,'[2]Pop commune'!$A$4:$H$3833,5,FALSE)</f>
        <v>48.485632183908102</v>
      </c>
      <c r="D2487" s="83">
        <f t="shared" si="77"/>
        <v>33.011494252873597</v>
      </c>
      <c r="E2487" s="83">
        <f>VLOOKUP(A2487,'[2]Pop commune'!$A$4:$G$3833,6,FALSE)</f>
        <v>33.011494252873597</v>
      </c>
      <c r="F2487" s="83">
        <f t="shared" si="78"/>
        <v>359</v>
      </c>
      <c r="G2487" s="83">
        <f>VLOOKUP(A2487,'[2]Pop commune'!$A$4:$G$3833,4,FALSE)</f>
        <v>359</v>
      </c>
      <c r="H2487" s="64">
        <v>71</v>
      </c>
      <c r="I2487" s="122">
        <v>710976986</v>
      </c>
      <c r="J2487" s="65" t="s">
        <v>3316</v>
      </c>
      <c r="K2487" s="121"/>
      <c r="L2487" s="103" t="s">
        <v>1484</v>
      </c>
      <c r="M2487" s="65" t="s">
        <v>666</v>
      </c>
      <c r="N2487" s="65" t="s">
        <v>662</v>
      </c>
      <c r="O2487" s="64">
        <v>710970906</v>
      </c>
      <c r="P2487" s="94" t="s">
        <v>667</v>
      </c>
      <c r="Q2487" s="90">
        <v>1</v>
      </c>
      <c r="X2487" s="65" t="s">
        <v>671</v>
      </c>
      <c r="Y2487" s="65">
        <f>SUMPRODUCT(('[2]Prog 89'!$C$5:$C$10000=A2487)*'[2]Prog 89'!$E$5:$F$10000)</f>
        <v>0</v>
      </c>
      <c r="Z2487" s="65">
        <f>SUMPRODUCT(('[2]Prog 89'!$C$5:$C$10000=A2487)*'[2]Prog 89'!$G$5:$H$10000)</f>
        <v>0</v>
      </c>
    </row>
    <row r="2488" spans="1:26" ht="12.75" customHeight="1" x14ac:dyDescent="0.25">
      <c r="A2488" s="64">
        <v>71350</v>
      </c>
      <c r="B2488" s="81">
        <f>VLOOKUP(A2488,'[2]Pop commune'!$A$4:$G$3833,7,FALSE)</f>
        <v>213.4086378737552</v>
      </c>
      <c r="C2488" s="82">
        <f>VLOOKUP(A2488,'[2]Pop commune'!$A$4:$H$3833,5,FALSE)</f>
        <v>139.92358803986778</v>
      </c>
      <c r="D2488" s="83">
        <f t="shared" si="77"/>
        <v>73.485049833887402</v>
      </c>
      <c r="E2488" s="83">
        <f>VLOOKUP(A2488,'[2]Pop commune'!$A$4:$G$3833,6,FALSE)</f>
        <v>73.485049833887402</v>
      </c>
      <c r="F2488" s="83">
        <f t="shared" si="78"/>
        <v>909.00000000000443</v>
      </c>
      <c r="G2488" s="83">
        <f>VLOOKUP(A2488,'[2]Pop commune'!$A$4:$G$3833,4,FALSE)</f>
        <v>909.00000000000443</v>
      </c>
      <c r="H2488" s="64">
        <v>71</v>
      </c>
      <c r="I2488" s="122">
        <v>710976986</v>
      </c>
      <c r="J2488" s="65" t="s">
        <v>3317</v>
      </c>
      <c r="K2488" s="121"/>
      <c r="L2488" s="103" t="s">
        <v>3318</v>
      </c>
      <c r="M2488" s="65" t="s">
        <v>666</v>
      </c>
      <c r="N2488" s="65" t="s">
        <v>662</v>
      </c>
      <c r="O2488" s="64">
        <v>710970906</v>
      </c>
      <c r="P2488" s="94" t="s">
        <v>667</v>
      </c>
      <c r="Q2488" s="90">
        <v>1</v>
      </c>
      <c r="X2488" s="65" t="s">
        <v>671</v>
      </c>
      <c r="Y2488" s="65">
        <f>SUMPRODUCT(('[2]Prog 89'!$C$5:$C$10000=A2488)*'[2]Prog 89'!$E$5:$F$10000)</f>
        <v>0</v>
      </c>
      <c r="Z2488" s="65">
        <f>SUMPRODUCT(('[2]Prog 89'!$C$5:$C$10000=A2488)*'[2]Prog 89'!$G$5:$H$10000)</f>
        <v>0</v>
      </c>
    </row>
    <row r="2489" spans="1:26" ht="12.75" customHeight="1" x14ac:dyDescent="0.25">
      <c r="A2489" s="64">
        <v>71360</v>
      </c>
      <c r="B2489" s="81">
        <f>VLOOKUP(A2489,'[2]Pop commune'!$A$4:$G$3833,7,FALSE)</f>
        <v>443.18715504264907</v>
      </c>
      <c r="C2489" s="82">
        <f>VLOOKUP(A2489,'[2]Pop commune'!$A$4:$H$3833,5,FALSE)</f>
        <v>269.2167586552934</v>
      </c>
      <c r="D2489" s="83">
        <f t="shared" si="77"/>
        <v>173.97039638735566</v>
      </c>
      <c r="E2489" s="83">
        <f>VLOOKUP(A2489,'[2]Pop commune'!$A$4:$G$3833,6,FALSE)</f>
        <v>173.97039638735566</v>
      </c>
      <c r="F2489" s="83">
        <f t="shared" si="78"/>
        <v>1937</v>
      </c>
      <c r="G2489" s="83">
        <f>VLOOKUP(A2489,'[2]Pop commune'!$A$4:$G$3833,4,FALSE)</f>
        <v>1937</v>
      </c>
      <c r="H2489" s="64">
        <v>71</v>
      </c>
      <c r="I2489" s="122">
        <v>710976986</v>
      </c>
      <c r="J2489" s="65" t="s">
        <v>3319</v>
      </c>
      <c r="K2489" s="121"/>
      <c r="L2489" s="103" t="s">
        <v>3305</v>
      </c>
      <c r="M2489" s="65" t="s">
        <v>666</v>
      </c>
      <c r="N2489" s="65" t="s">
        <v>662</v>
      </c>
      <c r="O2489" s="64">
        <v>710970906</v>
      </c>
      <c r="P2489" s="94" t="s">
        <v>667</v>
      </c>
      <c r="Q2489" s="90">
        <v>1</v>
      </c>
      <c r="X2489" s="65" t="s">
        <v>671</v>
      </c>
      <c r="Y2489" s="65">
        <f>SUMPRODUCT(('[2]Prog 89'!$C$5:$C$10000=A2489)*'[2]Prog 89'!$E$5:$F$10000)</f>
        <v>0</v>
      </c>
      <c r="Z2489" s="65">
        <f>SUMPRODUCT(('[2]Prog 89'!$C$5:$C$10000=A2489)*'[2]Prog 89'!$G$5:$H$10000)</f>
        <v>0</v>
      </c>
    </row>
    <row r="2490" spans="1:26" ht="12.75" customHeight="1" x14ac:dyDescent="0.25">
      <c r="A2490" s="64">
        <v>71362</v>
      </c>
      <c r="B2490" s="81">
        <f>VLOOKUP(A2490,'[2]Pop commune'!$A$4:$G$3833,7,FALSE)</f>
        <v>51.518644067796423</v>
      </c>
      <c r="C2490" s="82">
        <f>VLOOKUP(A2490,'[2]Pop commune'!$A$4:$H$3833,5,FALSE)</f>
        <v>36.366101694915123</v>
      </c>
      <c r="D2490" s="83">
        <f t="shared" si="77"/>
        <v>15.1525423728813</v>
      </c>
      <c r="E2490" s="83">
        <f>VLOOKUP(A2490,'[2]Pop commune'!$A$4:$G$3833,6,FALSE)</f>
        <v>15.1525423728813</v>
      </c>
      <c r="F2490" s="83">
        <f t="shared" si="78"/>
        <v>297.99999999999892</v>
      </c>
      <c r="G2490" s="83">
        <f>VLOOKUP(A2490,'[2]Pop commune'!$A$4:$G$3833,4,FALSE)</f>
        <v>297.99999999999892</v>
      </c>
      <c r="H2490" s="64">
        <v>71</v>
      </c>
      <c r="I2490" s="122">
        <v>710976986</v>
      </c>
      <c r="J2490" s="65" t="s">
        <v>3320</v>
      </c>
      <c r="K2490" s="121"/>
      <c r="L2490" s="103" t="s">
        <v>665</v>
      </c>
      <c r="M2490" s="65" t="s">
        <v>666</v>
      </c>
      <c r="N2490" s="65" t="s">
        <v>662</v>
      </c>
      <c r="O2490" s="64">
        <v>710970906</v>
      </c>
      <c r="P2490" s="94" t="s">
        <v>667</v>
      </c>
      <c r="Q2490" s="90">
        <v>1</v>
      </c>
      <c r="X2490" s="65" t="s">
        <v>671</v>
      </c>
      <c r="Y2490" s="65">
        <f>SUMPRODUCT(('[2]Prog 89'!$C$5:$C$10000=A2490)*'[2]Prog 89'!$E$5:$F$10000)</f>
        <v>0</v>
      </c>
      <c r="Z2490" s="65">
        <f>SUMPRODUCT(('[2]Prog 89'!$C$5:$C$10000=A2490)*'[2]Prog 89'!$G$5:$H$10000)</f>
        <v>0</v>
      </c>
    </row>
    <row r="2491" spans="1:26" ht="12.75" customHeight="1" x14ac:dyDescent="0.25">
      <c r="A2491" s="64">
        <v>71371</v>
      </c>
      <c r="B2491" s="81">
        <f>VLOOKUP(A2491,'[2]Pop commune'!$A$4:$G$3833,7,FALSE)</f>
        <v>478.29599456890691</v>
      </c>
      <c r="C2491" s="82">
        <f>VLOOKUP(A2491,'[2]Pop commune'!$A$4:$H$3833,5,FALSE)</f>
        <v>299.18940936863538</v>
      </c>
      <c r="D2491" s="83">
        <f t="shared" si="77"/>
        <v>179.10658520027152</v>
      </c>
      <c r="E2491" s="83">
        <f>VLOOKUP(A2491,'[2]Pop commune'!$A$4:$G$3833,6,FALSE)</f>
        <v>179.10658520027152</v>
      </c>
      <c r="F2491" s="83">
        <f t="shared" si="78"/>
        <v>1499</v>
      </c>
      <c r="G2491" s="83">
        <f>VLOOKUP(A2491,'[2]Pop commune'!$A$4:$G$3833,4,FALSE)</f>
        <v>1499</v>
      </c>
      <c r="H2491" s="64">
        <v>71</v>
      </c>
      <c r="I2491" s="122">
        <v>710976986</v>
      </c>
      <c r="J2491" s="65" t="s">
        <v>3321</v>
      </c>
      <c r="K2491" s="121"/>
      <c r="L2491" s="103" t="s">
        <v>1484</v>
      </c>
      <c r="M2491" s="65" t="s">
        <v>666</v>
      </c>
      <c r="N2491" s="65" t="s">
        <v>662</v>
      </c>
      <c r="O2491" s="64">
        <v>710970906</v>
      </c>
      <c r="P2491" s="94" t="s">
        <v>667</v>
      </c>
      <c r="Q2491" s="90">
        <v>1</v>
      </c>
      <c r="X2491" s="65" t="s">
        <v>671</v>
      </c>
      <c r="Y2491" s="65">
        <f>SUMPRODUCT(('[2]Prog 89'!$C$5:$C$10000=A2491)*'[2]Prog 89'!$E$5:$F$10000)</f>
        <v>0</v>
      </c>
      <c r="Z2491" s="65">
        <f>SUMPRODUCT(('[2]Prog 89'!$C$5:$C$10000=A2491)*'[2]Prog 89'!$G$5:$H$10000)</f>
        <v>0</v>
      </c>
    </row>
    <row r="2492" spans="1:26" ht="12.75" customHeight="1" x14ac:dyDescent="0.25">
      <c r="A2492" s="64">
        <v>71372</v>
      </c>
      <c r="B2492" s="81">
        <f>VLOOKUP(A2492,'[2]Pop commune'!$A$4:$G$3833,7,FALSE)</f>
        <v>486.16133192670702</v>
      </c>
      <c r="C2492" s="82">
        <f>VLOOKUP(A2492,'[2]Pop commune'!$A$4:$H$3833,5,FALSE)</f>
        <v>276.5580685761999</v>
      </c>
      <c r="D2492" s="83">
        <f t="shared" si="77"/>
        <v>209.60326335050715</v>
      </c>
      <c r="E2492" s="83">
        <f>VLOOKUP(A2492,'[2]Pop commune'!$A$4:$G$3833,6,FALSE)</f>
        <v>209.60326335050715</v>
      </c>
      <c r="F2492" s="83">
        <f t="shared" si="78"/>
        <v>1950</v>
      </c>
      <c r="G2492" s="83">
        <f>VLOOKUP(A2492,'[2]Pop commune'!$A$4:$G$3833,4,FALSE)</f>
        <v>1950</v>
      </c>
      <c r="H2492" s="64">
        <v>71</v>
      </c>
      <c r="I2492" s="122">
        <v>710976986</v>
      </c>
      <c r="J2492" s="65" t="s">
        <v>3322</v>
      </c>
      <c r="K2492" s="121"/>
      <c r="L2492" s="103" t="s">
        <v>665</v>
      </c>
      <c r="M2492" s="65" t="s">
        <v>666</v>
      </c>
      <c r="N2492" s="65" t="s">
        <v>662</v>
      </c>
      <c r="O2492" s="64">
        <v>710970906</v>
      </c>
      <c r="P2492" s="94" t="s">
        <v>667</v>
      </c>
      <c r="Q2492" s="90">
        <v>1</v>
      </c>
      <c r="X2492" s="65" t="s">
        <v>671</v>
      </c>
      <c r="Y2492" s="65">
        <f>SUMPRODUCT(('[2]Prog 89'!$C$5:$C$10000=A2492)*'[2]Prog 89'!$E$5:$F$10000)</f>
        <v>0</v>
      </c>
      <c r="Z2492" s="65">
        <f>SUMPRODUCT(('[2]Prog 89'!$C$5:$C$10000=A2492)*'[2]Prog 89'!$G$5:$H$10000)</f>
        <v>0</v>
      </c>
    </row>
    <row r="2493" spans="1:26" ht="12.75" customHeight="1" x14ac:dyDescent="0.25">
      <c r="A2493" s="64">
        <v>71385</v>
      </c>
      <c r="B2493" s="81">
        <f>VLOOKUP(A2493,'[2]Pop commune'!$A$4:$G$3833,7,FALSE)</f>
        <v>144</v>
      </c>
      <c r="C2493" s="82">
        <f>VLOOKUP(A2493,'[2]Pop commune'!$A$4:$H$3833,5,FALSE)</f>
        <v>87</v>
      </c>
      <c r="D2493" s="83">
        <f t="shared" si="77"/>
        <v>57</v>
      </c>
      <c r="E2493" s="83">
        <f>VLOOKUP(A2493,'[2]Pop commune'!$A$4:$G$3833,6,FALSE)</f>
        <v>57</v>
      </c>
      <c r="F2493" s="83">
        <f t="shared" si="78"/>
        <v>542</v>
      </c>
      <c r="G2493" s="83">
        <f>VLOOKUP(A2493,'[2]Pop commune'!$A$4:$G$3833,4,FALSE)</f>
        <v>542</v>
      </c>
      <c r="H2493" s="64">
        <v>71</v>
      </c>
      <c r="I2493" s="122">
        <v>710976986</v>
      </c>
      <c r="J2493" s="65" t="s">
        <v>3323</v>
      </c>
      <c r="K2493" s="121"/>
      <c r="L2493" s="103" t="s">
        <v>665</v>
      </c>
      <c r="M2493" s="65" t="s">
        <v>666</v>
      </c>
      <c r="N2493" s="65" t="s">
        <v>662</v>
      </c>
      <c r="O2493" s="64">
        <v>710970906</v>
      </c>
      <c r="P2493" s="94" t="s">
        <v>667</v>
      </c>
      <c r="Q2493" s="90">
        <v>1</v>
      </c>
      <c r="X2493" s="65" t="s">
        <v>671</v>
      </c>
      <c r="Y2493" s="65">
        <f>SUMPRODUCT(('[2]Prog 89'!$C$5:$C$10000=A2493)*'[2]Prog 89'!$E$5:$F$10000)</f>
        <v>0</v>
      </c>
      <c r="Z2493" s="65">
        <f>SUMPRODUCT(('[2]Prog 89'!$C$5:$C$10000=A2493)*'[2]Prog 89'!$G$5:$H$10000)</f>
        <v>0</v>
      </c>
    </row>
    <row r="2494" spans="1:26" ht="12.75" customHeight="1" x14ac:dyDescent="0.25">
      <c r="A2494" s="64">
        <v>71481</v>
      </c>
      <c r="B2494" s="81">
        <f>VLOOKUP(A2494,'[2]Pop commune'!$A$4:$G$3833,7,FALSE)</f>
        <v>214.85371679300746</v>
      </c>
      <c r="C2494" s="82">
        <f>VLOOKUP(A2494,'[2]Pop commune'!$A$4:$H$3833,5,FALSE)</f>
        <v>154.01018637374872</v>
      </c>
      <c r="D2494" s="83">
        <f t="shared" si="77"/>
        <v>60.843530419258748</v>
      </c>
      <c r="E2494" s="83">
        <f>VLOOKUP(A2494,'[2]Pop commune'!$A$4:$G$3833,6,FALSE)</f>
        <v>60.843530419258748</v>
      </c>
      <c r="F2494" s="83">
        <f t="shared" si="78"/>
        <v>1119</v>
      </c>
      <c r="G2494" s="83">
        <f>VLOOKUP(A2494,'[2]Pop commune'!$A$4:$G$3833,4,FALSE)</f>
        <v>1119</v>
      </c>
      <c r="H2494" s="64">
        <v>71</v>
      </c>
      <c r="I2494" s="122">
        <v>710976986</v>
      </c>
      <c r="J2494" s="65" t="s">
        <v>3324</v>
      </c>
      <c r="K2494" s="121"/>
      <c r="L2494" s="103" t="s">
        <v>665</v>
      </c>
      <c r="M2494" s="65" t="s">
        <v>666</v>
      </c>
      <c r="N2494" s="65" t="s">
        <v>662</v>
      </c>
      <c r="O2494" s="64">
        <v>710970906</v>
      </c>
      <c r="P2494" s="94" t="s">
        <v>667</v>
      </c>
      <c r="Q2494" s="90">
        <v>1</v>
      </c>
      <c r="X2494" s="65" t="s">
        <v>671</v>
      </c>
      <c r="Y2494" s="65">
        <f>SUMPRODUCT(('[2]Prog 89'!$C$5:$C$10000=A2494)*'[2]Prog 89'!$E$5:$F$10000)</f>
        <v>0</v>
      </c>
      <c r="Z2494" s="65">
        <f>SUMPRODUCT(('[2]Prog 89'!$C$5:$C$10000=A2494)*'[2]Prog 89'!$G$5:$H$10000)</f>
        <v>0</v>
      </c>
    </row>
    <row r="2495" spans="1:26" ht="12.75" customHeight="1" x14ac:dyDescent="0.25">
      <c r="A2495" s="64">
        <v>71518</v>
      </c>
      <c r="B2495" s="81">
        <f>VLOOKUP(A2495,'[2]Pop commune'!$A$4:$G$3833,7,FALSE)</f>
        <v>76.53900709219856</v>
      </c>
      <c r="C2495" s="82">
        <f>VLOOKUP(A2495,'[2]Pop commune'!$A$4:$H$3833,5,FALSE)</f>
        <v>55.390070921985803</v>
      </c>
      <c r="D2495" s="83">
        <f t="shared" si="77"/>
        <v>21.14893617021276</v>
      </c>
      <c r="E2495" s="83">
        <f>VLOOKUP(A2495,'[2]Pop commune'!$A$4:$G$3833,6,FALSE)</f>
        <v>21.14893617021276</v>
      </c>
      <c r="F2495" s="83">
        <f t="shared" si="78"/>
        <v>284</v>
      </c>
      <c r="G2495" s="83">
        <f>VLOOKUP(A2495,'[2]Pop commune'!$A$4:$G$3833,4,FALSE)</f>
        <v>284</v>
      </c>
      <c r="H2495" s="64">
        <v>71</v>
      </c>
      <c r="I2495" s="122">
        <v>710976986</v>
      </c>
      <c r="J2495" s="65" t="s">
        <v>3325</v>
      </c>
      <c r="K2495" s="121"/>
      <c r="L2495" s="73" t="s">
        <v>3318</v>
      </c>
      <c r="M2495" s="65" t="s">
        <v>666</v>
      </c>
      <c r="N2495" s="65" t="s">
        <v>662</v>
      </c>
      <c r="O2495" s="64">
        <v>710970906</v>
      </c>
      <c r="P2495" s="94" t="s">
        <v>667</v>
      </c>
      <c r="Q2495" s="90">
        <v>1</v>
      </c>
      <c r="X2495" s="65" t="s">
        <v>671</v>
      </c>
      <c r="Y2495" s="65">
        <f>SUMPRODUCT(('[2]Prog 89'!$C$5:$C$10000=A2495)*'[2]Prog 89'!$E$5:$F$10000)</f>
        <v>0</v>
      </c>
      <c r="Z2495" s="65">
        <f>SUMPRODUCT(('[2]Prog 89'!$C$5:$C$10000=A2495)*'[2]Prog 89'!$G$5:$H$10000)</f>
        <v>0</v>
      </c>
    </row>
    <row r="2496" spans="1:26" ht="12.75" customHeight="1" x14ac:dyDescent="0.25">
      <c r="A2496" s="64">
        <v>71525</v>
      </c>
      <c r="B2496" s="81">
        <f>VLOOKUP(A2496,'[2]Pop commune'!$A$4:$G$3833,7,FALSE)</f>
        <v>108.43523316062178</v>
      </c>
      <c r="C2496" s="82">
        <f>VLOOKUP(A2496,'[2]Pop commune'!$A$4:$H$3833,5,FALSE)</f>
        <v>82.569948186528507</v>
      </c>
      <c r="D2496" s="83">
        <f t="shared" si="77"/>
        <v>25.865284974093267</v>
      </c>
      <c r="E2496" s="83">
        <f>VLOOKUP(A2496,'[2]Pop commune'!$A$4:$G$3833,6,FALSE)</f>
        <v>25.865284974093267</v>
      </c>
      <c r="F2496" s="83">
        <f t="shared" si="78"/>
        <v>576</v>
      </c>
      <c r="G2496" s="83">
        <f>VLOOKUP(A2496,'[2]Pop commune'!$A$4:$G$3833,4,FALSE)</f>
        <v>576</v>
      </c>
      <c r="H2496" s="64">
        <v>71</v>
      </c>
      <c r="I2496" s="122">
        <v>710976986</v>
      </c>
      <c r="J2496" s="65" t="s">
        <v>3326</v>
      </c>
      <c r="K2496" s="121"/>
      <c r="L2496" s="73" t="s">
        <v>1484</v>
      </c>
      <c r="M2496" s="65" t="s">
        <v>666</v>
      </c>
      <c r="N2496" s="65" t="s">
        <v>662</v>
      </c>
      <c r="O2496" s="64">
        <v>710970906</v>
      </c>
      <c r="P2496" s="94" t="s">
        <v>667</v>
      </c>
      <c r="Q2496" s="90">
        <v>1</v>
      </c>
      <c r="X2496" s="65" t="s">
        <v>671</v>
      </c>
      <c r="Y2496" s="65">
        <f>SUMPRODUCT(('[2]Prog 89'!$C$5:$C$10000=A2496)*'[2]Prog 89'!$E$5:$F$10000)</f>
        <v>0</v>
      </c>
      <c r="Z2496" s="65">
        <f>SUMPRODUCT(('[2]Prog 89'!$C$5:$C$10000=A2496)*'[2]Prog 89'!$G$5:$H$10000)</f>
        <v>0</v>
      </c>
    </row>
    <row r="2497" spans="1:26" ht="12.75" customHeight="1" x14ac:dyDescent="0.25">
      <c r="A2497" s="64">
        <v>71526</v>
      </c>
      <c r="B2497" s="81">
        <f>VLOOKUP(A2497,'[2]Pop commune'!$A$4:$G$3833,7,FALSE)</f>
        <v>84.378082191780805</v>
      </c>
      <c r="C2497" s="82">
        <f>VLOOKUP(A2497,'[2]Pop commune'!$A$4:$H$3833,5,FALSE)</f>
        <v>45.583561643835608</v>
      </c>
      <c r="D2497" s="83">
        <f t="shared" si="77"/>
        <v>38.794520547945197</v>
      </c>
      <c r="E2497" s="83">
        <f>VLOOKUP(A2497,'[2]Pop commune'!$A$4:$G$3833,6,FALSE)</f>
        <v>38.794520547945197</v>
      </c>
      <c r="F2497" s="83">
        <f t="shared" si="78"/>
        <v>354</v>
      </c>
      <c r="G2497" s="83">
        <f>VLOOKUP(A2497,'[2]Pop commune'!$A$4:$G$3833,4,FALSE)</f>
        <v>354</v>
      </c>
      <c r="H2497" s="64">
        <v>71</v>
      </c>
      <c r="I2497" s="122">
        <v>710976986</v>
      </c>
      <c r="J2497" s="65" t="s">
        <v>3327</v>
      </c>
      <c r="K2497" s="121"/>
      <c r="L2497" s="73" t="s">
        <v>3305</v>
      </c>
      <c r="M2497" s="65" t="s">
        <v>666</v>
      </c>
      <c r="N2497" s="65" t="s">
        <v>662</v>
      </c>
      <c r="O2497" s="64">
        <v>710970906</v>
      </c>
      <c r="P2497" s="94" t="s">
        <v>667</v>
      </c>
      <c r="Q2497" s="90">
        <v>1</v>
      </c>
      <c r="X2497" s="65" t="s">
        <v>671</v>
      </c>
      <c r="Y2497" s="65">
        <f>SUMPRODUCT(('[2]Prog 89'!$C$5:$C$10000=A2497)*'[2]Prog 89'!$E$5:$F$10000)</f>
        <v>0</v>
      </c>
      <c r="Z2497" s="65">
        <f>SUMPRODUCT(('[2]Prog 89'!$C$5:$C$10000=A2497)*'[2]Prog 89'!$G$5:$H$10000)</f>
        <v>0</v>
      </c>
    </row>
    <row r="2498" spans="1:26" ht="12.75" customHeight="1" x14ac:dyDescent="0.25">
      <c r="A2498" s="64">
        <v>71556</v>
      </c>
      <c r="B2498" s="81">
        <f>VLOOKUP(A2498,'[2]Pop commune'!$A$4:$G$3833,7,FALSE)</f>
        <v>119.54392523364456</v>
      </c>
      <c r="C2498" s="82">
        <f>VLOOKUP(A2498,'[2]Pop commune'!$A$4:$H$3833,5,FALSE)</f>
        <v>68.889719626168045</v>
      </c>
      <c r="D2498" s="83">
        <f t="shared" si="77"/>
        <v>50.654205607476506</v>
      </c>
      <c r="E2498" s="83">
        <f>VLOOKUP(A2498,'[2]Pop commune'!$A$4:$G$3833,6,FALSE)</f>
        <v>50.654205607476506</v>
      </c>
      <c r="F2498" s="83">
        <f t="shared" si="78"/>
        <v>541.99999999999852</v>
      </c>
      <c r="G2498" s="83">
        <f>VLOOKUP(A2498,'[2]Pop commune'!$A$4:$G$3833,4,FALSE)</f>
        <v>541.99999999999852</v>
      </c>
      <c r="H2498" s="64">
        <v>71</v>
      </c>
      <c r="I2498" s="122">
        <v>710976986</v>
      </c>
      <c r="J2498" s="65" t="s">
        <v>3328</v>
      </c>
      <c r="K2498" s="121"/>
      <c r="L2498" s="73" t="s">
        <v>3305</v>
      </c>
      <c r="M2498" s="65" t="s">
        <v>666</v>
      </c>
      <c r="N2498" s="65" t="s">
        <v>662</v>
      </c>
      <c r="O2498" s="64">
        <v>710970906</v>
      </c>
      <c r="P2498" s="94" t="s">
        <v>667</v>
      </c>
      <c r="Q2498" s="90">
        <v>1</v>
      </c>
      <c r="X2498" s="65" t="s">
        <v>671</v>
      </c>
      <c r="Y2498" s="65">
        <f>SUMPRODUCT(('[2]Prog 89'!$C$5:$C$10000=A2498)*'[2]Prog 89'!$E$5:$F$10000)</f>
        <v>0</v>
      </c>
      <c r="Z2498" s="65">
        <f>SUMPRODUCT(('[2]Prog 89'!$C$5:$C$10000=A2498)*'[2]Prog 89'!$G$5:$H$10000)</f>
        <v>0</v>
      </c>
    </row>
    <row r="2499" spans="1:26" ht="12.75" customHeight="1" x14ac:dyDescent="0.25">
      <c r="A2499" s="64">
        <v>71567</v>
      </c>
      <c r="B2499" s="81">
        <f>VLOOKUP(A2499,'[2]Pop commune'!$A$4:$G$3833,7,FALSE)</f>
        <v>75.853013942843234</v>
      </c>
      <c r="C2499" s="82">
        <f>VLOOKUP(A2499,'[2]Pop commune'!$A$4:$H$3833,5,FALSE)</f>
        <v>49.144206216489977</v>
      </c>
      <c r="D2499" s="83">
        <f t="shared" si="77"/>
        <v>26.70880772635325</v>
      </c>
      <c r="E2499" s="83">
        <f>VLOOKUP(A2499,'[2]Pop commune'!$A$4:$G$3833,6,FALSE)</f>
        <v>26.70880772635325</v>
      </c>
      <c r="F2499" s="83">
        <f t="shared" si="78"/>
        <v>253</v>
      </c>
      <c r="G2499" s="83">
        <f>VLOOKUP(A2499,'[2]Pop commune'!$A$4:$G$3833,4,FALSE)</f>
        <v>253</v>
      </c>
      <c r="H2499" s="64">
        <v>71</v>
      </c>
      <c r="I2499" s="122">
        <v>710976986</v>
      </c>
      <c r="J2499" s="65" t="s">
        <v>3329</v>
      </c>
      <c r="K2499" s="121"/>
      <c r="L2499" s="73" t="s">
        <v>3305</v>
      </c>
      <c r="M2499" s="65" t="s">
        <v>666</v>
      </c>
      <c r="N2499" s="65" t="s">
        <v>662</v>
      </c>
      <c r="O2499" s="64">
        <v>710970906</v>
      </c>
      <c r="P2499" s="94" t="s">
        <v>667</v>
      </c>
      <c r="Q2499" s="90">
        <v>1</v>
      </c>
      <c r="X2499" s="65" t="s">
        <v>671</v>
      </c>
      <c r="Y2499" s="65">
        <f>SUMPRODUCT(('[2]Prog 89'!$C$5:$C$10000=A2499)*'[2]Prog 89'!$E$5:$F$10000)</f>
        <v>0</v>
      </c>
      <c r="Z2499" s="65">
        <f>SUMPRODUCT(('[2]Prog 89'!$C$5:$C$10000=A2499)*'[2]Prog 89'!$G$5:$H$10000)</f>
        <v>0</v>
      </c>
    </row>
    <row r="2500" spans="1:26" ht="12.75" customHeight="1" x14ac:dyDescent="0.25">
      <c r="A2500" s="64">
        <v>71574</v>
      </c>
      <c r="B2500" s="81">
        <f>VLOOKUP(A2500,'[2]Pop commune'!$A$4:$G$3833,7,FALSE)</f>
        <v>178.22102425876068</v>
      </c>
      <c r="C2500" s="82">
        <f>VLOOKUP(A2500,'[2]Pop commune'!$A$4:$H$3833,5,FALSE)</f>
        <v>120.86253369272276</v>
      </c>
      <c r="D2500" s="83">
        <f t="shared" si="77"/>
        <v>57.358490566037922</v>
      </c>
      <c r="E2500" s="83">
        <f>VLOOKUP(A2500,'[2]Pop commune'!$A$4:$G$3833,6,FALSE)</f>
        <v>57.358490566037922</v>
      </c>
      <c r="F2500" s="83">
        <f t="shared" si="78"/>
        <v>760.00000000000239</v>
      </c>
      <c r="G2500" s="83">
        <f>VLOOKUP(A2500,'[2]Pop commune'!$A$4:$G$3833,4,FALSE)</f>
        <v>760.00000000000239</v>
      </c>
      <c r="H2500" s="64">
        <v>71</v>
      </c>
      <c r="I2500" s="122">
        <v>710976986</v>
      </c>
      <c r="J2500" s="65" t="s">
        <v>3330</v>
      </c>
      <c r="K2500" s="121"/>
      <c r="L2500" s="73" t="s">
        <v>1484</v>
      </c>
      <c r="M2500" s="65" t="s">
        <v>666</v>
      </c>
      <c r="N2500" s="65" t="s">
        <v>662</v>
      </c>
      <c r="O2500" s="64">
        <v>710970906</v>
      </c>
      <c r="P2500" s="94" t="s">
        <v>667</v>
      </c>
      <c r="Q2500" s="90">
        <v>1</v>
      </c>
      <c r="X2500" s="65" t="s">
        <v>671</v>
      </c>
      <c r="Y2500" s="65">
        <f>SUMPRODUCT(('[2]Prog 89'!$C$5:$C$10000=A2500)*'[2]Prog 89'!$E$5:$F$10000)</f>
        <v>0</v>
      </c>
      <c r="Z2500" s="65">
        <f>SUMPRODUCT(('[2]Prog 89'!$C$5:$C$10000=A2500)*'[2]Prog 89'!$G$5:$H$10000)</f>
        <v>0</v>
      </c>
    </row>
    <row r="2501" spans="1:26" ht="12.75" customHeight="1" x14ac:dyDescent="0.25">
      <c r="A2501" s="64">
        <v>71583</v>
      </c>
      <c r="B2501" s="81">
        <f>VLOOKUP(A2501,'[2]Pop commune'!$A$4:$G$3833,7,FALSE)</f>
        <v>193.31506849315076</v>
      </c>
      <c r="C2501" s="82">
        <f>VLOOKUP(A2501,'[2]Pop commune'!$A$4:$H$3833,5,FALSE)</f>
        <v>139.06849315068499</v>
      </c>
      <c r="D2501" s="83">
        <f t="shared" ref="D2501:D2564" si="79">E2501/Q2501</f>
        <v>54.246575342465768</v>
      </c>
      <c r="E2501" s="83">
        <f>VLOOKUP(A2501,'[2]Pop commune'!$A$4:$G$3833,6,FALSE)</f>
        <v>54.246575342465768</v>
      </c>
      <c r="F2501" s="83">
        <f t="shared" ref="F2501:F2564" si="80">G2501/Q2501</f>
        <v>720</v>
      </c>
      <c r="G2501" s="83">
        <f>VLOOKUP(A2501,'[2]Pop commune'!$A$4:$G$3833,4,FALSE)</f>
        <v>720</v>
      </c>
      <c r="H2501" s="64">
        <v>71</v>
      </c>
      <c r="I2501" s="122">
        <v>710976986</v>
      </c>
      <c r="J2501" s="65" t="s">
        <v>3331</v>
      </c>
      <c r="K2501" s="121"/>
      <c r="L2501" s="73" t="s">
        <v>3305</v>
      </c>
      <c r="M2501" s="65" t="s">
        <v>666</v>
      </c>
      <c r="N2501" s="65" t="s">
        <v>662</v>
      </c>
      <c r="O2501" s="64">
        <v>710970906</v>
      </c>
      <c r="P2501" s="94" t="s">
        <v>667</v>
      </c>
      <c r="Q2501" s="90">
        <v>1</v>
      </c>
      <c r="X2501" s="65" t="s">
        <v>671</v>
      </c>
      <c r="Y2501" s="65">
        <f>SUMPRODUCT(('[2]Prog 89'!$C$5:$C$10000=A2501)*'[2]Prog 89'!$E$5:$F$10000)</f>
        <v>0</v>
      </c>
      <c r="Z2501" s="65">
        <f>SUMPRODUCT(('[2]Prog 89'!$C$5:$C$10000=A2501)*'[2]Prog 89'!$G$5:$H$10000)</f>
        <v>0</v>
      </c>
    </row>
    <row r="2502" spans="1:26" ht="12.75" customHeight="1" x14ac:dyDescent="0.25">
      <c r="A2502" s="64">
        <v>58009</v>
      </c>
      <c r="B2502" s="81">
        <f>VLOOKUP(A2502,'[2]Pop commune'!$A$4:$G$3833,7,FALSE)</f>
        <v>56.532786885245926</v>
      </c>
      <c r="C2502" s="82">
        <f>VLOOKUP(A2502,'[2]Pop commune'!$A$4:$H$3833,5,FALSE)</f>
        <v>34.713114754098378</v>
      </c>
      <c r="D2502" s="83">
        <f t="shared" si="79"/>
        <v>21.819672131147552</v>
      </c>
      <c r="E2502" s="83">
        <f>VLOOKUP(A2502,'[2]Pop commune'!$A$4:$G$3833,6,FALSE)</f>
        <v>21.819672131147552</v>
      </c>
      <c r="F2502" s="83">
        <f t="shared" si="80"/>
        <v>121</v>
      </c>
      <c r="G2502" s="83">
        <f>VLOOKUP(A2502,'[2]Pop commune'!$A$4:$G$3833,4,FALSE)</f>
        <v>121</v>
      </c>
      <c r="H2502" s="64">
        <v>58</v>
      </c>
      <c r="I2502" s="122">
        <v>580001469</v>
      </c>
      <c r="J2502" s="65" t="s">
        <v>3332</v>
      </c>
      <c r="K2502" s="121" t="s">
        <v>4866</v>
      </c>
      <c r="L2502" s="103" t="s">
        <v>3333</v>
      </c>
      <c r="M2502" s="101" t="s">
        <v>169</v>
      </c>
      <c r="N2502" s="65" t="s">
        <v>662</v>
      </c>
      <c r="O2502" s="64">
        <v>580001428</v>
      </c>
      <c r="P2502" s="94" t="s">
        <v>342</v>
      </c>
      <c r="Q2502" s="90">
        <v>1</v>
      </c>
      <c r="R2502" s="65">
        <v>45</v>
      </c>
      <c r="S2502" s="65">
        <v>45</v>
      </c>
      <c r="T2502" s="65">
        <v>3</v>
      </c>
      <c r="U2502" s="65">
        <v>3</v>
      </c>
      <c r="X2502" s="65" t="s">
        <v>671</v>
      </c>
      <c r="Y2502" s="65">
        <f>SUMPRODUCT(('[2]Prog 89'!$C$5:$C$10000=A2502)*'[2]Prog 89'!$E$5:$F$10000)</f>
        <v>0</v>
      </c>
      <c r="Z2502" s="65">
        <f>SUMPRODUCT(('[2]Prog 89'!$C$5:$C$10000=A2502)*'[2]Prog 89'!$G$5:$H$10000)</f>
        <v>0</v>
      </c>
    </row>
    <row r="2503" spans="1:26" ht="12.75" customHeight="1" x14ac:dyDescent="0.25">
      <c r="A2503" s="64">
        <v>58013</v>
      </c>
      <c r="B2503" s="81">
        <f>VLOOKUP(A2503,'[2]Pop commune'!$A$4:$G$3833,7,FALSE)</f>
        <v>44.907216494845315</v>
      </c>
      <c r="C2503" s="82">
        <f>VLOOKUP(A2503,'[2]Pop commune'!$A$4:$H$3833,5,FALSE)</f>
        <v>32.659793814432959</v>
      </c>
      <c r="D2503" s="83">
        <f t="shared" si="79"/>
        <v>12.24742268041236</v>
      </c>
      <c r="E2503" s="83">
        <f>VLOOKUP(A2503,'[2]Pop commune'!$A$4:$G$3833,6,FALSE)</f>
        <v>12.24742268041236</v>
      </c>
      <c r="F2503" s="83">
        <f t="shared" si="80"/>
        <v>98.999999999999915</v>
      </c>
      <c r="G2503" s="83">
        <f>VLOOKUP(A2503,'[2]Pop commune'!$A$4:$G$3833,4,FALSE)</f>
        <v>98.999999999999915</v>
      </c>
      <c r="H2503" s="64">
        <v>58</v>
      </c>
      <c r="I2503" s="122">
        <v>580001469</v>
      </c>
      <c r="J2503" s="65" t="s">
        <v>3334</v>
      </c>
      <c r="K2503" s="121"/>
      <c r="L2503" s="103" t="s">
        <v>3333</v>
      </c>
      <c r="M2503" s="101" t="s">
        <v>169</v>
      </c>
      <c r="N2503" s="65" t="s">
        <v>662</v>
      </c>
      <c r="O2503" s="64">
        <v>580001428</v>
      </c>
      <c r="P2503" s="94" t="s">
        <v>342</v>
      </c>
      <c r="Q2503" s="90">
        <v>1</v>
      </c>
      <c r="X2503" s="65" t="s">
        <v>671</v>
      </c>
      <c r="Y2503" s="65">
        <f>SUMPRODUCT(('[2]Prog 89'!$C$5:$C$10000=A2503)*'[2]Prog 89'!$E$5:$F$10000)</f>
        <v>0</v>
      </c>
      <c r="Z2503" s="65">
        <f>SUMPRODUCT(('[2]Prog 89'!$C$5:$C$10000=A2503)*'[2]Prog 89'!$G$5:$H$10000)</f>
        <v>0</v>
      </c>
    </row>
    <row r="2504" spans="1:26" ht="12.75" customHeight="1" x14ac:dyDescent="0.25">
      <c r="A2504" s="64">
        <v>58014</v>
      </c>
      <c r="B2504" s="81">
        <f>VLOOKUP(A2504,'[2]Pop commune'!$A$4:$G$3833,7,FALSE)</f>
        <v>27</v>
      </c>
      <c r="C2504" s="82">
        <f>VLOOKUP(A2504,'[2]Pop commune'!$A$4:$H$3833,5,FALSE)</f>
        <v>16</v>
      </c>
      <c r="D2504" s="83">
        <f t="shared" si="79"/>
        <v>11</v>
      </c>
      <c r="E2504" s="83">
        <f>VLOOKUP(A2504,'[2]Pop commune'!$A$4:$G$3833,6,FALSE)</f>
        <v>11</v>
      </c>
      <c r="F2504" s="83">
        <f t="shared" si="80"/>
        <v>71</v>
      </c>
      <c r="G2504" s="83">
        <f>VLOOKUP(A2504,'[2]Pop commune'!$A$4:$G$3833,4,FALSE)</f>
        <v>71</v>
      </c>
      <c r="H2504" s="64">
        <v>58</v>
      </c>
      <c r="I2504" s="122">
        <v>580001469</v>
      </c>
      <c r="J2504" s="65" t="s">
        <v>3335</v>
      </c>
      <c r="K2504" s="121"/>
      <c r="L2504" s="103" t="s">
        <v>3333</v>
      </c>
      <c r="M2504" s="101" t="s">
        <v>169</v>
      </c>
      <c r="N2504" s="65" t="s">
        <v>662</v>
      </c>
      <c r="O2504" s="64">
        <v>580001428</v>
      </c>
      <c r="P2504" s="94" t="s">
        <v>342</v>
      </c>
      <c r="Q2504" s="90">
        <v>1</v>
      </c>
      <c r="X2504" s="65" t="s">
        <v>671</v>
      </c>
      <c r="Y2504" s="65">
        <f>SUMPRODUCT(('[2]Prog 89'!$C$5:$C$10000=A2504)*'[2]Prog 89'!$E$5:$F$10000)</f>
        <v>0</v>
      </c>
      <c r="Z2504" s="65">
        <f>SUMPRODUCT(('[2]Prog 89'!$C$5:$C$10000=A2504)*'[2]Prog 89'!$G$5:$H$10000)</f>
        <v>0</v>
      </c>
    </row>
    <row r="2505" spans="1:26" ht="12.75" customHeight="1" x14ac:dyDescent="0.25">
      <c r="A2505" s="64">
        <v>58027</v>
      </c>
      <c r="B2505" s="81">
        <f>VLOOKUP(A2505,'[2]Pop commune'!$A$4:$G$3833,7,FALSE)</f>
        <v>38.38095238095238</v>
      </c>
      <c r="C2505" s="82">
        <f>VLOOKUP(A2505,'[2]Pop commune'!$A$4:$H$3833,5,FALSE)</f>
        <v>26.571428571428569</v>
      </c>
      <c r="D2505" s="83">
        <f t="shared" si="79"/>
        <v>11.809523809523808</v>
      </c>
      <c r="E2505" s="83">
        <f>VLOOKUP(A2505,'[2]Pop commune'!$A$4:$G$3833,6,FALSE)</f>
        <v>11.809523809523808</v>
      </c>
      <c r="F2505" s="83">
        <f t="shared" si="80"/>
        <v>124</v>
      </c>
      <c r="G2505" s="83">
        <f>VLOOKUP(A2505,'[2]Pop commune'!$A$4:$G$3833,4,FALSE)</f>
        <v>124</v>
      </c>
      <c r="H2505" s="64">
        <v>58</v>
      </c>
      <c r="I2505" s="122">
        <v>580001469</v>
      </c>
      <c r="J2505" s="65" t="s">
        <v>3336</v>
      </c>
      <c r="K2505" s="121"/>
      <c r="L2505" s="103" t="s">
        <v>3337</v>
      </c>
      <c r="M2505" s="101" t="s">
        <v>169</v>
      </c>
      <c r="N2505" s="65" t="s">
        <v>662</v>
      </c>
      <c r="O2505" s="64">
        <v>580001428</v>
      </c>
      <c r="P2505" s="94" t="s">
        <v>342</v>
      </c>
      <c r="Q2505" s="90">
        <v>1</v>
      </c>
      <c r="X2505" s="65" t="s">
        <v>671</v>
      </c>
      <c r="Y2505" s="65">
        <f>SUMPRODUCT(('[2]Prog 89'!$C$5:$C$10000=A2505)*'[2]Prog 89'!$E$5:$F$10000)</f>
        <v>0</v>
      </c>
      <c r="Z2505" s="65">
        <f>SUMPRODUCT(('[2]Prog 89'!$C$5:$C$10000=A2505)*'[2]Prog 89'!$G$5:$H$10000)</f>
        <v>0</v>
      </c>
    </row>
    <row r="2506" spans="1:26" ht="12.75" customHeight="1" x14ac:dyDescent="0.25">
      <c r="A2506" s="64">
        <v>58045</v>
      </c>
      <c r="B2506" s="81">
        <f>VLOOKUP(A2506,'[2]Pop commune'!$A$4:$G$3833,7,FALSE)</f>
        <v>65</v>
      </c>
      <c r="C2506" s="82">
        <f>VLOOKUP(A2506,'[2]Pop commune'!$A$4:$H$3833,5,FALSE)</f>
        <v>39</v>
      </c>
      <c r="D2506" s="83">
        <f t="shared" si="79"/>
        <v>26</v>
      </c>
      <c r="E2506" s="83">
        <f>VLOOKUP(A2506,'[2]Pop commune'!$A$4:$G$3833,6,FALSE)</f>
        <v>26</v>
      </c>
      <c r="F2506" s="83">
        <f t="shared" si="80"/>
        <v>162</v>
      </c>
      <c r="G2506" s="83">
        <f>VLOOKUP(A2506,'[2]Pop commune'!$A$4:$G$3833,4,FALSE)</f>
        <v>162</v>
      </c>
      <c r="H2506" s="64">
        <v>58</v>
      </c>
      <c r="I2506" s="122">
        <v>580001469</v>
      </c>
      <c r="J2506" s="65" t="s">
        <v>3338</v>
      </c>
      <c r="K2506" s="121"/>
      <c r="L2506" s="103" t="s">
        <v>3337</v>
      </c>
      <c r="M2506" s="101" t="s">
        <v>169</v>
      </c>
      <c r="N2506" s="65" t="s">
        <v>662</v>
      </c>
      <c r="O2506" s="64">
        <v>580001428</v>
      </c>
      <c r="P2506" s="94" t="s">
        <v>342</v>
      </c>
      <c r="Q2506" s="90">
        <v>1</v>
      </c>
      <c r="X2506" s="65" t="s">
        <v>671</v>
      </c>
      <c r="Y2506" s="65">
        <f>SUMPRODUCT(('[2]Prog 89'!$C$5:$C$10000=A2506)*'[2]Prog 89'!$E$5:$F$10000)</f>
        <v>0</v>
      </c>
      <c r="Z2506" s="65">
        <f>SUMPRODUCT(('[2]Prog 89'!$C$5:$C$10000=A2506)*'[2]Prog 89'!$G$5:$H$10000)</f>
        <v>0</v>
      </c>
    </row>
    <row r="2507" spans="1:26" ht="12.75" customHeight="1" x14ac:dyDescent="0.25">
      <c r="A2507" s="64">
        <v>58053</v>
      </c>
      <c r="B2507" s="81">
        <f>VLOOKUP(A2507,'[2]Pop commune'!$A$4:$G$3833,7,FALSE)</f>
        <v>135.20000000000041</v>
      </c>
      <c r="C2507" s="82">
        <f>VLOOKUP(A2507,'[2]Pop commune'!$A$4:$H$3833,5,FALSE)</f>
        <v>86.770149253731603</v>
      </c>
      <c r="D2507" s="83">
        <f t="shared" si="79"/>
        <v>48.429850746268805</v>
      </c>
      <c r="E2507" s="83">
        <f>VLOOKUP(A2507,'[2]Pop commune'!$A$4:$G$3833,6,FALSE)</f>
        <v>48.429850746268805</v>
      </c>
      <c r="F2507" s="83">
        <f t="shared" si="80"/>
        <v>338.00000000000102</v>
      </c>
      <c r="G2507" s="83">
        <f>VLOOKUP(A2507,'[2]Pop commune'!$A$4:$G$3833,4,FALSE)</f>
        <v>338.00000000000102</v>
      </c>
      <c r="H2507" s="64">
        <v>58</v>
      </c>
      <c r="I2507" s="122">
        <v>580001469</v>
      </c>
      <c r="J2507" s="65" t="s">
        <v>3339</v>
      </c>
      <c r="K2507" s="121"/>
      <c r="L2507" s="103" t="s">
        <v>3333</v>
      </c>
      <c r="M2507" s="101" t="s">
        <v>169</v>
      </c>
      <c r="N2507" s="65" t="s">
        <v>662</v>
      </c>
      <c r="O2507" s="64">
        <v>580001428</v>
      </c>
      <c r="P2507" s="94" t="s">
        <v>342</v>
      </c>
      <c r="Q2507" s="90">
        <v>1</v>
      </c>
      <c r="X2507" s="65" t="s">
        <v>671</v>
      </c>
      <c r="Y2507" s="65">
        <f>SUMPRODUCT(('[2]Prog 89'!$C$5:$C$10000=A2507)*'[2]Prog 89'!$E$5:$F$10000)</f>
        <v>0</v>
      </c>
      <c r="Z2507" s="65">
        <f>SUMPRODUCT(('[2]Prog 89'!$C$5:$C$10000=A2507)*'[2]Prog 89'!$G$5:$H$10000)</f>
        <v>0</v>
      </c>
    </row>
    <row r="2508" spans="1:26" ht="12.75" customHeight="1" x14ac:dyDescent="0.25">
      <c r="A2508" s="64">
        <v>58054</v>
      </c>
      <c r="B2508" s="81">
        <f>VLOOKUP(A2508,'[2]Pop commune'!$A$4:$G$3833,7,FALSE)</f>
        <v>19</v>
      </c>
      <c r="C2508" s="82">
        <f>VLOOKUP(A2508,'[2]Pop commune'!$A$4:$H$3833,5,FALSE)</f>
        <v>12</v>
      </c>
      <c r="D2508" s="83">
        <f t="shared" si="79"/>
        <v>7</v>
      </c>
      <c r="E2508" s="83">
        <f>VLOOKUP(A2508,'[2]Pop commune'!$A$4:$G$3833,6,FALSE)</f>
        <v>7</v>
      </c>
      <c r="F2508" s="83">
        <f t="shared" si="80"/>
        <v>39</v>
      </c>
      <c r="G2508" s="83">
        <f>VLOOKUP(A2508,'[2]Pop commune'!$A$4:$G$3833,4,FALSE)</f>
        <v>39</v>
      </c>
      <c r="H2508" s="64">
        <v>58</v>
      </c>
      <c r="I2508" s="122">
        <v>580001469</v>
      </c>
      <c r="J2508" s="65" t="s">
        <v>3340</v>
      </c>
      <c r="K2508" s="121"/>
      <c r="L2508" s="103" t="s">
        <v>3333</v>
      </c>
      <c r="M2508" s="101" t="s">
        <v>169</v>
      </c>
      <c r="N2508" s="65" t="s">
        <v>662</v>
      </c>
      <c r="O2508" s="64">
        <v>580001428</v>
      </c>
      <c r="P2508" s="94" t="s">
        <v>342</v>
      </c>
      <c r="Q2508" s="90">
        <v>1</v>
      </c>
      <c r="X2508" s="65" t="s">
        <v>671</v>
      </c>
      <c r="Y2508" s="65">
        <f>SUMPRODUCT(('[2]Prog 89'!$C$5:$C$10000=A2508)*'[2]Prog 89'!$E$5:$F$10000)</f>
        <v>0</v>
      </c>
      <c r="Z2508" s="65">
        <f>SUMPRODUCT(('[2]Prog 89'!$C$5:$C$10000=A2508)*'[2]Prog 89'!$G$5:$H$10000)</f>
        <v>0</v>
      </c>
    </row>
    <row r="2509" spans="1:26" ht="12.75" customHeight="1" x14ac:dyDescent="0.25">
      <c r="A2509" s="64">
        <v>58056</v>
      </c>
      <c r="B2509" s="81">
        <f>VLOOKUP(A2509,'[2]Pop commune'!$A$4:$G$3833,7,FALSE)</f>
        <v>88.283870967741677</v>
      </c>
      <c r="C2509" s="82">
        <f>VLOOKUP(A2509,'[2]Pop commune'!$A$4:$H$3833,5,FALSE)</f>
        <v>62.199999999999818</v>
      </c>
      <c r="D2509" s="83">
        <f t="shared" si="79"/>
        <v>26.083870967741859</v>
      </c>
      <c r="E2509" s="83">
        <f>VLOOKUP(A2509,'[2]Pop commune'!$A$4:$G$3833,6,FALSE)</f>
        <v>26.083870967741859</v>
      </c>
      <c r="F2509" s="83">
        <f t="shared" si="80"/>
        <v>310.99999999999909</v>
      </c>
      <c r="G2509" s="83">
        <f>VLOOKUP(A2509,'[2]Pop commune'!$A$4:$G$3833,4,FALSE)</f>
        <v>310.99999999999909</v>
      </c>
      <c r="H2509" s="64">
        <v>58</v>
      </c>
      <c r="I2509" s="122">
        <v>580001469</v>
      </c>
      <c r="J2509" s="65" t="s">
        <v>3341</v>
      </c>
      <c r="K2509" s="121"/>
      <c r="L2509" s="103" t="s">
        <v>3337</v>
      </c>
      <c r="M2509" s="101" t="s">
        <v>169</v>
      </c>
      <c r="N2509" s="65" t="s">
        <v>662</v>
      </c>
      <c r="O2509" s="64">
        <v>580001428</v>
      </c>
      <c r="P2509" s="94" t="s">
        <v>342</v>
      </c>
      <c r="Q2509" s="90">
        <v>1</v>
      </c>
      <c r="X2509" s="65" t="s">
        <v>671</v>
      </c>
      <c r="Y2509" s="65">
        <f>SUMPRODUCT(('[2]Prog 89'!$C$5:$C$10000=A2509)*'[2]Prog 89'!$E$5:$F$10000)</f>
        <v>0</v>
      </c>
      <c r="Z2509" s="65">
        <f>SUMPRODUCT(('[2]Prog 89'!$C$5:$C$10000=A2509)*'[2]Prog 89'!$G$5:$H$10000)</f>
        <v>0</v>
      </c>
    </row>
    <row r="2510" spans="1:26" ht="12.75" customHeight="1" x14ac:dyDescent="0.25">
      <c r="A2510" s="64">
        <v>58059</v>
      </c>
      <c r="B2510" s="81">
        <f>VLOOKUP(A2510,'[2]Pop commune'!$A$4:$G$3833,7,FALSE)</f>
        <v>2086.6127689774348</v>
      </c>
      <c r="C2510" s="82">
        <f>VLOOKUP(A2510,'[2]Pop commune'!$A$4:$H$3833,5,FALSE)</f>
        <v>1057.9098146081164</v>
      </c>
      <c r="D2510" s="83">
        <f t="shared" si="79"/>
        <v>1028.7029543693184</v>
      </c>
      <c r="E2510" s="83">
        <f>VLOOKUP(A2510,'[2]Pop commune'!$A$4:$G$3833,6,FALSE)</f>
        <v>1028.7029543693184</v>
      </c>
      <c r="F2510" s="83">
        <f t="shared" si="80"/>
        <v>5049.9999999999836</v>
      </c>
      <c r="G2510" s="83">
        <f>VLOOKUP(A2510,'[2]Pop commune'!$A$4:$G$3833,4,FALSE)</f>
        <v>5049.9999999999836</v>
      </c>
      <c r="H2510" s="64">
        <v>58</v>
      </c>
      <c r="I2510" s="122">
        <v>580001469</v>
      </c>
      <c r="J2510" s="65" t="s">
        <v>3342</v>
      </c>
      <c r="K2510" s="121"/>
      <c r="L2510" s="103" t="s">
        <v>3337</v>
      </c>
      <c r="M2510" s="101" t="s">
        <v>169</v>
      </c>
      <c r="N2510" s="65" t="s">
        <v>662</v>
      </c>
      <c r="O2510" s="64">
        <v>580001428</v>
      </c>
      <c r="P2510" s="94" t="s">
        <v>342</v>
      </c>
      <c r="Q2510" s="90">
        <v>1</v>
      </c>
      <c r="X2510" s="65" t="s">
        <v>671</v>
      </c>
      <c r="Y2510" s="65">
        <f>SUMPRODUCT(('[2]Prog 89'!$C$5:$C$10000=A2510)*'[2]Prog 89'!$E$5:$F$10000)</f>
        <v>0</v>
      </c>
      <c r="Z2510" s="65">
        <f>SUMPRODUCT(('[2]Prog 89'!$C$5:$C$10000=A2510)*'[2]Prog 89'!$G$5:$H$10000)</f>
        <v>0</v>
      </c>
    </row>
    <row r="2511" spans="1:26" ht="12.75" customHeight="1" x14ac:dyDescent="0.25">
      <c r="A2511" s="64">
        <v>58061</v>
      </c>
      <c r="B2511" s="81">
        <f>VLOOKUP(A2511,'[2]Pop commune'!$A$4:$G$3833,7,FALSE)</f>
        <v>46.043103448275858</v>
      </c>
      <c r="C2511" s="82">
        <f>VLOOKUP(A2511,'[2]Pop commune'!$A$4:$H$3833,5,FALSE)</f>
        <v>32.887931034482754</v>
      </c>
      <c r="D2511" s="83">
        <f t="shared" si="79"/>
        <v>13.155172413793103</v>
      </c>
      <c r="E2511" s="83">
        <f>VLOOKUP(A2511,'[2]Pop commune'!$A$4:$G$3833,6,FALSE)</f>
        <v>13.155172413793103</v>
      </c>
      <c r="F2511" s="83">
        <f t="shared" si="80"/>
        <v>109</v>
      </c>
      <c r="G2511" s="83">
        <f>VLOOKUP(A2511,'[2]Pop commune'!$A$4:$G$3833,4,FALSE)</f>
        <v>109</v>
      </c>
      <c r="H2511" s="64">
        <v>58</v>
      </c>
      <c r="I2511" s="122">
        <v>580001469</v>
      </c>
      <c r="J2511" s="65" t="s">
        <v>3343</v>
      </c>
      <c r="K2511" s="121"/>
      <c r="L2511" s="103" t="s">
        <v>3337</v>
      </c>
      <c r="M2511" s="101" t="s">
        <v>169</v>
      </c>
      <c r="N2511" s="65" t="s">
        <v>662</v>
      </c>
      <c r="O2511" s="64">
        <v>580001428</v>
      </c>
      <c r="P2511" s="94" t="s">
        <v>342</v>
      </c>
      <c r="Q2511" s="90">
        <v>1</v>
      </c>
      <c r="X2511" s="65" t="s">
        <v>671</v>
      </c>
      <c r="Y2511" s="65">
        <f>SUMPRODUCT(('[2]Prog 89'!$C$5:$C$10000=A2511)*'[2]Prog 89'!$E$5:$F$10000)</f>
        <v>0</v>
      </c>
      <c r="Z2511" s="65">
        <f>SUMPRODUCT(('[2]Prog 89'!$C$5:$C$10000=A2511)*'[2]Prog 89'!$G$5:$H$10000)</f>
        <v>0</v>
      </c>
    </row>
    <row r="2512" spans="1:26" ht="12.75" customHeight="1" x14ac:dyDescent="0.25">
      <c r="A2512" s="64">
        <v>58067</v>
      </c>
      <c r="B2512" s="81">
        <f>VLOOKUP(A2512,'[2]Pop commune'!$A$4:$G$3833,7,FALSE)</f>
        <v>347.8116343490297</v>
      </c>
      <c r="C2512" s="82">
        <f>VLOOKUP(A2512,'[2]Pop commune'!$A$4:$H$3833,5,FALSE)</f>
        <v>274.00277008310189</v>
      </c>
      <c r="D2512" s="83">
        <f t="shared" si="79"/>
        <v>73.808864265927809</v>
      </c>
      <c r="E2512" s="83">
        <f>VLOOKUP(A2512,'[2]Pop commune'!$A$4:$G$3833,6,FALSE)</f>
        <v>73.808864265927809</v>
      </c>
      <c r="F2512" s="83">
        <f t="shared" si="80"/>
        <v>1460</v>
      </c>
      <c r="G2512" s="83">
        <f>VLOOKUP(A2512,'[2]Pop commune'!$A$4:$G$3833,4,FALSE)</f>
        <v>1460</v>
      </c>
      <c r="H2512" s="64">
        <v>58</v>
      </c>
      <c r="I2512" s="122">
        <v>580001469</v>
      </c>
      <c r="J2512" s="65" t="s">
        <v>3344</v>
      </c>
      <c r="K2512" s="121"/>
      <c r="L2512" s="103" t="s">
        <v>3337</v>
      </c>
      <c r="M2512" s="101" t="s">
        <v>169</v>
      </c>
      <c r="N2512" s="65" t="s">
        <v>662</v>
      </c>
      <c r="O2512" s="64">
        <v>580001428</v>
      </c>
      <c r="P2512" s="94" t="s">
        <v>342</v>
      </c>
      <c r="Q2512" s="90">
        <v>1</v>
      </c>
      <c r="X2512" s="65" t="s">
        <v>671</v>
      </c>
      <c r="Y2512" s="65">
        <f>SUMPRODUCT(('[2]Prog 89'!$C$5:$C$10000=A2512)*'[2]Prog 89'!$E$5:$F$10000)</f>
        <v>0</v>
      </c>
      <c r="Z2512" s="65">
        <f>SUMPRODUCT(('[2]Prog 89'!$C$5:$C$10000=A2512)*'[2]Prog 89'!$G$5:$H$10000)</f>
        <v>0</v>
      </c>
    </row>
    <row r="2513" spans="1:26" ht="12.75" customHeight="1" x14ac:dyDescent="0.25">
      <c r="A2513" s="64">
        <v>58101</v>
      </c>
      <c r="B2513" s="81">
        <f>VLOOKUP(A2513,'[2]Pop commune'!$A$4:$G$3833,7,FALSE)</f>
        <v>62</v>
      </c>
      <c r="C2513" s="82">
        <f>VLOOKUP(A2513,'[2]Pop commune'!$A$4:$H$3833,5,FALSE)</f>
        <v>41</v>
      </c>
      <c r="D2513" s="83">
        <f t="shared" si="79"/>
        <v>21</v>
      </c>
      <c r="E2513" s="83">
        <f>VLOOKUP(A2513,'[2]Pop commune'!$A$4:$G$3833,6,FALSE)</f>
        <v>21</v>
      </c>
      <c r="F2513" s="83">
        <f t="shared" si="80"/>
        <v>195</v>
      </c>
      <c r="G2513" s="83">
        <f>VLOOKUP(A2513,'[2]Pop commune'!$A$4:$G$3833,4,FALSE)</f>
        <v>195</v>
      </c>
      <c r="H2513" s="64">
        <v>58</v>
      </c>
      <c r="I2513" s="122">
        <v>580001469</v>
      </c>
      <c r="J2513" s="65" t="s">
        <v>3345</v>
      </c>
      <c r="K2513" s="121"/>
      <c r="L2513" s="103" t="s">
        <v>3333</v>
      </c>
      <c r="M2513" s="101" t="s">
        <v>169</v>
      </c>
      <c r="N2513" s="65" t="s">
        <v>662</v>
      </c>
      <c r="O2513" s="64">
        <v>580001428</v>
      </c>
      <c r="P2513" s="94" t="s">
        <v>342</v>
      </c>
      <c r="Q2513" s="90">
        <v>1</v>
      </c>
      <c r="X2513" s="65" t="s">
        <v>671</v>
      </c>
      <c r="Y2513" s="65">
        <f>SUMPRODUCT(('[2]Prog 89'!$C$5:$C$10000=A2513)*'[2]Prog 89'!$E$5:$F$10000)</f>
        <v>0</v>
      </c>
      <c r="Z2513" s="65">
        <f>SUMPRODUCT(('[2]Prog 89'!$C$5:$C$10000=A2513)*'[2]Prog 89'!$G$5:$H$10000)</f>
        <v>0</v>
      </c>
    </row>
    <row r="2514" spans="1:26" ht="12.75" customHeight="1" x14ac:dyDescent="0.25">
      <c r="A2514" s="64">
        <v>58127</v>
      </c>
      <c r="B2514" s="81">
        <f>VLOOKUP(A2514,'[2]Pop commune'!$A$4:$G$3833,7,FALSE)</f>
        <v>89.747706422018368</v>
      </c>
      <c r="C2514" s="82">
        <f>VLOOKUP(A2514,'[2]Pop commune'!$A$4:$H$3833,5,FALSE)</f>
        <v>58.188073394495433</v>
      </c>
      <c r="D2514" s="83">
        <f t="shared" si="79"/>
        <v>31.559633027522938</v>
      </c>
      <c r="E2514" s="83">
        <f>VLOOKUP(A2514,'[2]Pop commune'!$A$4:$G$3833,6,FALSE)</f>
        <v>31.559633027522938</v>
      </c>
      <c r="F2514" s="83">
        <f t="shared" si="80"/>
        <v>215</v>
      </c>
      <c r="G2514" s="83">
        <f>VLOOKUP(A2514,'[2]Pop commune'!$A$4:$G$3833,4,FALSE)</f>
        <v>215</v>
      </c>
      <c r="H2514" s="64">
        <v>58</v>
      </c>
      <c r="I2514" s="122">
        <v>580001469</v>
      </c>
      <c r="J2514" s="65" t="s">
        <v>3346</v>
      </c>
      <c r="K2514" s="121"/>
      <c r="L2514" s="103" t="s">
        <v>3333</v>
      </c>
      <c r="M2514" s="101" t="s">
        <v>169</v>
      </c>
      <c r="N2514" s="65" t="s">
        <v>662</v>
      </c>
      <c r="O2514" s="64">
        <v>580001428</v>
      </c>
      <c r="P2514" s="94" t="s">
        <v>342</v>
      </c>
      <c r="Q2514" s="90">
        <v>1</v>
      </c>
      <c r="X2514" s="65" t="s">
        <v>671</v>
      </c>
      <c r="Y2514" s="65">
        <f>SUMPRODUCT(('[2]Prog 89'!$C$5:$C$10000=A2514)*'[2]Prog 89'!$E$5:$F$10000)</f>
        <v>0</v>
      </c>
      <c r="Z2514" s="65">
        <f>SUMPRODUCT(('[2]Prog 89'!$C$5:$C$10000=A2514)*'[2]Prog 89'!$G$5:$H$10000)</f>
        <v>0</v>
      </c>
    </row>
    <row r="2515" spans="1:26" ht="12.75" customHeight="1" x14ac:dyDescent="0.25">
      <c r="A2515" s="64">
        <v>58147</v>
      </c>
      <c r="B2515" s="81">
        <f>VLOOKUP(A2515,'[2]Pop commune'!$A$4:$G$3833,7,FALSE)</f>
        <v>109</v>
      </c>
      <c r="C2515" s="82">
        <f>VLOOKUP(A2515,'[2]Pop commune'!$A$4:$H$3833,5,FALSE)</f>
        <v>77</v>
      </c>
      <c r="D2515" s="83">
        <f t="shared" si="79"/>
        <v>32</v>
      </c>
      <c r="E2515" s="83">
        <f>VLOOKUP(A2515,'[2]Pop commune'!$A$4:$G$3833,6,FALSE)</f>
        <v>32</v>
      </c>
      <c r="F2515" s="83">
        <f t="shared" si="80"/>
        <v>299</v>
      </c>
      <c r="G2515" s="83">
        <f>VLOOKUP(A2515,'[2]Pop commune'!$A$4:$G$3833,4,FALSE)</f>
        <v>299</v>
      </c>
      <c r="H2515" s="64">
        <v>58</v>
      </c>
      <c r="I2515" s="122">
        <v>580001469</v>
      </c>
      <c r="J2515" s="65" t="s">
        <v>3347</v>
      </c>
      <c r="K2515" s="121"/>
      <c r="L2515" s="103" t="s">
        <v>3333</v>
      </c>
      <c r="M2515" s="101" t="s">
        <v>169</v>
      </c>
      <c r="N2515" s="65" t="s">
        <v>662</v>
      </c>
      <c r="O2515" s="64">
        <v>580001428</v>
      </c>
      <c r="P2515" s="94" t="s">
        <v>342</v>
      </c>
      <c r="Q2515" s="90">
        <v>1</v>
      </c>
      <c r="X2515" s="65" t="s">
        <v>671</v>
      </c>
      <c r="Y2515" s="65">
        <f>SUMPRODUCT(('[2]Prog 89'!$C$5:$C$10000=A2515)*'[2]Prog 89'!$E$5:$F$10000)</f>
        <v>0</v>
      </c>
      <c r="Z2515" s="65">
        <f>SUMPRODUCT(('[2]Prog 89'!$C$5:$C$10000=A2515)*'[2]Prog 89'!$G$5:$H$10000)</f>
        <v>0</v>
      </c>
    </row>
    <row r="2516" spans="1:26" ht="12.75" customHeight="1" x14ac:dyDescent="0.25">
      <c r="A2516" s="64">
        <v>58155</v>
      </c>
      <c r="B2516" s="81">
        <f>VLOOKUP(A2516,'[2]Pop commune'!$A$4:$G$3833,7,FALSE)</f>
        <v>171.7598566308244</v>
      </c>
      <c r="C2516" s="82">
        <f>VLOOKUP(A2516,'[2]Pop commune'!$A$4:$H$3833,5,FALSE)</f>
        <v>108.21863799283156</v>
      </c>
      <c r="D2516" s="83">
        <f t="shared" si="79"/>
        <v>63.541218637992834</v>
      </c>
      <c r="E2516" s="83">
        <f>VLOOKUP(A2516,'[2]Pop commune'!$A$4:$G$3833,6,FALSE)</f>
        <v>63.541218637992834</v>
      </c>
      <c r="F2516" s="83">
        <f t="shared" si="80"/>
        <v>554</v>
      </c>
      <c r="G2516" s="83">
        <f>VLOOKUP(A2516,'[2]Pop commune'!$A$4:$G$3833,4,FALSE)</f>
        <v>554</v>
      </c>
      <c r="H2516" s="64">
        <v>58</v>
      </c>
      <c r="I2516" s="122">
        <v>580001469</v>
      </c>
      <c r="J2516" s="65" t="s">
        <v>3348</v>
      </c>
      <c r="K2516" s="121"/>
      <c r="L2516" s="103" t="s">
        <v>3337</v>
      </c>
      <c r="M2516" s="101" t="s">
        <v>169</v>
      </c>
      <c r="N2516" s="65" t="s">
        <v>662</v>
      </c>
      <c r="O2516" s="64">
        <v>580001428</v>
      </c>
      <c r="P2516" s="94" t="s">
        <v>342</v>
      </c>
      <c r="Q2516" s="90">
        <v>1</v>
      </c>
      <c r="X2516" s="65" t="s">
        <v>671</v>
      </c>
      <c r="Y2516" s="65">
        <f>SUMPRODUCT(('[2]Prog 89'!$C$5:$C$10000=A2516)*'[2]Prog 89'!$E$5:$F$10000)</f>
        <v>0</v>
      </c>
      <c r="Z2516" s="65">
        <f>SUMPRODUCT(('[2]Prog 89'!$C$5:$C$10000=A2516)*'[2]Prog 89'!$G$5:$H$10000)</f>
        <v>0</v>
      </c>
    </row>
    <row r="2517" spans="1:26" ht="12.75" customHeight="1" x14ac:dyDescent="0.25">
      <c r="A2517" s="64">
        <v>58174</v>
      </c>
      <c r="B2517" s="81">
        <f>VLOOKUP(A2517,'[2]Pop commune'!$A$4:$G$3833,7,FALSE)</f>
        <v>54</v>
      </c>
      <c r="C2517" s="82">
        <f>VLOOKUP(A2517,'[2]Pop commune'!$A$4:$H$3833,5,FALSE)</f>
        <v>40</v>
      </c>
      <c r="D2517" s="83">
        <f t="shared" si="79"/>
        <v>14</v>
      </c>
      <c r="E2517" s="83">
        <f>VLOOKUP(A2517,'[2]Pop commune'!$A$4:$G$3833,6,FALSE)</f>
        <v>14</v>
      </c>
      <c r="F2517" s="83">
        <f t="shared" si="80"/>
        <v>122</v>
      </c>
      <c r="G2517" s="83">
        <f>VLOOKUP(A2517,'[2]Pop commune'!$A$4:$G$3833,4,FALSE)</f>
        <v>122</v>
      </c>
      <c r="H2517" s="64">
        <v>58</v>
      </c>
      <c r="I2517" s="122">
        <v>580001469</v>
      </c>
      <c r="J2517" s="65" t="s">
        <v>3349</v>
      </c>
      <c r="K2517" s="121"/>
      <c r="L2517" s="103" t="s">
        <v>3333</v>
      </c>
      <c r="M2517" s="101" t="s">
        <v>169</v>
      </c>
      <c r="N2517" s="65" t="s">
        <v>662</v>
      </c>
      <c r="O2517" s="64">
        <v>580001428</v>
      </c>
      <c r="P2517" s="94" t="s">
        <v>342</v>
      </c>
      <c r="Q2517" s="90">
        <v>1</v>
      </c>
      <c r="X2517" s="65" t="s">
        <v>671</v>
      </c>
      <c r="Y2517" s="65">
        <f>SUMPRODUCT(('[2]Prog 89'!$C$5:$C$10000=A2517)*'[2]Prog 89'!$E$5:$F$10000)</f>
        <v>0</v>
      </c>
      <c r="Z2517" s="65">
        <f>SUMPRODUCT(('[2]Prog 89'!$C$5:$C$10000=A2517)*'[2]Prog 89'!$G$5:$H$10000)</f>
        <v>0</v>
      </c>
    </row>
    <row r="2518" spans="1:26" ht="12.75" customHeight="1" x14ac:dyDescent="0.25">
      <c r="A2518" s="64">
        <v>58184</v>
      </c>
      <c r="B2518" s="81">
        <f>VLOOKUP(A2518,'[2]Pop commune'!$A$4:$G$3833,7,FALSE)</f>
        <v>61.666666666666799</v>
      </c>
      <c r="C2518" s="82">
        <f>VLOOKUP(A2518,'[2]Pop commune'!$A$4:$H$3833,5,FALSE)</f>
        <v>31.861111111111182</v>
      </c>
      <c r="D2518" s="83">
        <f t="shared" si="79"/>
        <v>29.805555555555621</v>
      </c>
      <c r="E2518" s="83">
        <f>VLOOKUP(A2518,'[2]Pop commune'!$A$4:$G$3833,6,FALSE)</f>
        <v>29.805555555555621</v>
      </c>
      <c r="F2518" s="83">
        <f t="shared" si="80"/>
        <v>111</v>
      </c>
      <c r="G2518" s="83">
        <f>VLOOKUP(A2518,'[2]Pop commune'!$A$4:$G$3833,4,FALSE)</f>
        <v>111</v>
      </c>
      <c r="H2518" s="64">
        <v>58</v>
      </c>
      <c r="I2518" s="122">
        <v>580001469</v>
      </c>
      <c r="J2518" s="65" t="s">
        <v>3350</v>
      </c>
      <c r="K2518" s="121"/>
      <c r="L2518" s="103" t="s">
        <v>3333</v>
      </c>
      <c r="M2518" s="101" t="s">
        <v>169</v>
      </c>
      <c r="N2518" s="65" t="s">
        <v>662</v>
      </c>
      <c r="O2518" s="64">
        <v>580001428</v>
      </c>
      <c r="P2518" s="94" t="s">
        <v>342</v>
      </c>
      <c r="Q2518" s="90">
        <v>1</v>
      </c>
      <c r="X2518" s="65" t="s">
        <v>671</v>
      </c>
      <c r="Y2518" s="65">
        <f>SUMPRODUCT(('[2]Prog 89'!$C$5:$C$10000=A2518)*'[2]Prog 89'!$E$5:$F$10000)</f>
        <v>0</v>
      </c>
      <c r="Z2518" s="65">
        <f>SUMPRODUCT(('[2]Prog 89'!$C$5:$C$10000=A2518)*'[2]Prog 89'!$G$5:$H$10000)</f>
        <v>0</v>
      </c>
    </row>
    <row r="2519" spans="1:26" ht="12.75" customHeight="1" x14ac:dyDescent="0.25">
      <c r="A2519" s="64">
        <v>58186</v>
      </c>
      <c r="B2519" s="81">
        <f>VLOOKUP(A2519,'[2]Pop commune'!$A$4:$G$3833,7,FALSE)</f>
        <v>23.478260869565208</v>
      </c>
      <c r="C2519" s="82">
        <f>VLOOKUP(A2519,'[2]Pop commune'!$A$4:$H$3833,5,FALSE)</f>
        <v>15.652173913043471</v>
      </c>
      <c r="D2519" s="83">
        <f t="shared" si="79"/>
        <v>7.8260869565217357</v>
      </c>
      <c r="E2519" s="83">
        <f>VLOOKUP(A2519,'[2]Pop commune'!$A$4:$G$3833,6,FALSE)</f>
        <v>7.8260869565217357</v>
      </c>
      <c r="F2519" s="83">
        <f t="shared" si="80"/>
        <v>90</v>
      </c>
      <c r="G2519" s="83">
        <f>VLOOKUP(A2519,'[2]Pop commune'!$A$4:$G$3833,4,FALSE)</f>
        <v>90</v>
      </c>
      <c r="H2519" s="64">
        <v>58</v>
      </c>
      <c r="I2519" s="122">
        <v>580001469</v>
      </c>
      <c r="J2519" s="65" t="s">
        <v>3351</v>
      </c>
      <c r="K2519" s="121"/>
      <c r="L2519" s="103" t="s">
        <v>3337</v>
      </c>
      <c r="M2519" s="101" t="s">
        <v>169</v>
      </c>
      <c r="N2519" s="65" t="s">
        <v>662</v>
      </c>
      <c r="O2519" s="64">
        <v>580001428</v>
      </c>
      <c r="P2519" s="94" t="s">
        <v>342</v>
      </c>
      <c r="Q2519" s="90">
        <v>1</v>
      </c>
      <c r="X2519" s="65" t="s">
        <v>671</v>
      </c>
      <c r="Y2519" s="65">
        <f>SUMPRODUCT(('[2]Prog 89'!$C$5:$C$10000=A2519)*'[2]Prog 89'!$E$5:$F$10000)</f>
        <v>0</v>
      </c>
      <c r="Z2519" s="65">
        <f>SUMPRODUCT(('[2]Prog 89'!$C$5:$C$10000=A2519)*'[2]Prog 89'!$G$5:$H$10000)</f>
        <v>0</v>
      </c>
    </row>
    <row r="2520" spans="1:26" ht="12.75" customHeight="1" x14ac:dyDescent="0.25">
      <c r="A2520" s="64">
        <v>58188</v>
      </c>
      <c r="B2520" s="81">
        <f>VLOOKUP(A2520,'[2]Pop commune'!$A$4:$G$3833,7,FALSE)</f>
        <v>47.593220338983059</v>
      </c>
      <c r="C2520" s="82">
        <f>VLOOKUP(A2520,'[2]Pop commune'!$A$4:$H$3833,5,FALSE)</f>
        <v>34.372881355932208</v>
      </c>
      <c r="D2520" s="83">
        <f t="shared" si="79"/>
        <v>13.22033898305085</v>
      </c>
      <c r="E2520" s="83">
        <f>VLOOKUP(A2520,'[2]Pop commune'!$A$4:$G$3833,6,FALSE)</f>
        <v>13.22033898305085</v>
      </c>
      <c r="F2520" s="83">
        <f t="shared" si="80"/>
        <v>104</v>
      </c>
      <c r="G2520" s="83">
        <f>VLOOKUP(A2520,'[2]Pop commune'!$A$4:$G$3833,4,FALSE)</f>
        <v>104</v>
      </c>
      <c r="H2520" s="64">
        <v>58</v>
      </c>
      <c r="I2520" s="122">
        <v>580001469</v>
      </c>
      <c r="J2520" s="65" t="s">
        <v>3352</v>
      </c>
      <c r="K2520" s="121"/>
      <c r="L2520" s="103" t="s">
        <v>3337</v>
      </c>
      <c r="M2520" s="101" t="s">
        <v>169</v>
      </c>
      <c r="N2520" s="65" t="s">
        <v>662</v>
      </c>
      <c r="O2520" s="64">
        <v>580001428</v>
      </c>
      <c r="P2520" s="94" t="s">
        <v>342</v>
      </c>
      <c r="Q2520" s="90">
        <v>1</v>
      </c>
      <c r="X2520" s="65" t="s">
        <v>671</v>
      </c>
      <c r="Y2520" s="65">
        <f>SUMPRODUCT(('[2]Prog 89'!$C$5:$C$10000=A2520)*'[2]Prog 89'!$E$5:$F$10000)</f>
        <v>0</v>
      </c>
      <c r="Z2520" s="65">
        <f>SUMPRODUCT(('[2]Prog 89'!$C$5:$C$10000=A2520)*'[2]Prog 89'!$G$5:$H$10000)</f>
        <v>0</v>
      </c>
    </row>
    <row r="2521" spans="1:26" ht="12.75" customHeight="1" x14ac:dyDescent="0.25">
      <c r="A2521" s="64">
        <v>58189</v>
      </c>
      <c r="B2521" s="81">
        <f>VLOOKUP(A2521,'[2]Pop commune'!$A$4:$G$3833,7,FALSE)</f>
        <v>133.22676579925678</v>
      </c>
      <c r="C2521" s="82">
        <f>VLOOKUP(A2521,'[2]Pop commune'!$A$4:$H$3833,5,FALSE)</f>
        <v>82.762081784386794</v>
      </c>
      <c r="D2521" s="83">
        <f t="shared" si="79"/>
        <v>50.464684014870002</v>
      </c>
      <c r="E2521" s="83">
        <f>VLOOKUP(A2521,'[2]Pop commune'!$A$4:$G$3833,6,FALSE)</f>
        <v>50.464684014870002</v>
      </c>
      <c r="F2521" s="83">
        <f t="shared" si="80"/>
        <v>543.00000000000125</v>
      </c>
      <c r="G2521" s="83">
        <f>VLOOKUP(A2521,'[2]Pop commune'!$A$4:$G$3833,4,FALSE)</f>
        <v>543.00000000000125</v>
      </c>
      <c r="H2521" s="64">
        <v>58</v>
      </c>
      <c r="I2521" s="122">
        <v>580001469</v>
      </c>
      <c r="J2521" s="65" t="s">
        <v>3353</v>
      </c>
      <c r="K2521" s="121"/>
      <c r="L2521" s="103" t="s">
        <v>3337</v>
      </c>
      <c r="M2521" s="101" t="s">
        <v>169</v>
      </c>
      <c r="N2521" s="65" t="s">
        <v>662</v>
      </c>
      <c r="O2521" s="64">
        <v>580001428</v>
      </c>
      <c r="P2521" s="94" t="s">
        <v>342</v>
      </c>
      <c r="Q2521" s="90">
        <v>1</v>
      </c>
      <c r="X2521" s="65" t="s">
        <v>671</v>
      </c>
      <c r="Y2521" s="65">
        <f>SUMPRODUCT(('[2]Prog 89'!$C$5:$C$10000=A2521)*'[2]Prog 89'!$E$5:$F$10000)</f>
        <v>0</v>
      </c>
      <c r="Z2521" s="65">
        <f>SUMPRODUCT(('[2]Prog 89'!$C$5:$C$10000=A2521)*'[2]Prog 89'!$G$5:$H$10000)</f>
        <v>0</v>
      </c>
    </row>
    <row r="2522" spans="1:26" ht="12.75" customHeight="1" x14ac:dyDescent="0.25">
      <c r="A2522" s="64">
        <v>58196</v>
      </c>
      <c r="B2522" s="81">
        <f>VLOOKUP(A2522,'[2]Pop commune'!$A$4:$G$3833,7,FALSE)</f>
        <v>112</v>
      </c>
      <c r="C2522" s="82">
        <f>VLOOKUP(A2522,'[2]Pop commune'!$A$4:$H$3833,5,FALSE)</f>
        <v>69</v>
      </c>
      <c r="D2522" s="83">
        <f t="shared" si="79"/>
        <v>43</v>
      </c>
      <c r="E2522" s="83">
        <f>VLOOKUP(A2522,'[2]Pop commune'!$A$4:$G$3833,6,FALSE)</f>
        <v>43</v>
      </c>
      <c r="F2522" s="83">
        <f t="shared" si="80"/>
        <v>365</v>
      </c>
      <c r="G2522" s="83">
        <f>VLOOKUP(A2522,'[2]Pop commune'!$A$4:$G$3833,4,FALSE)</f>
        <v>365</v>
      </c>
      <c r="H2522" s="64">
        <v>58</v>
      </c>
      <c r="I2522" s="122">
        <v>580001469</v>
      </c>
      <c r="J2522" s="65" t="s">
        <v>2742</v>
      </c>
      <c r="K2522" s="121"/>
      <c r="L2522" s="103" t="s">
        <v>3354</v>
      </c>
      <c r="M2522" s="101" t="s">
        <v>169</v>
      </c>
      <c r="N2522" s="65" t="s">
        <v>662</v>
      </c>
      <c r="O2522" s="64">
        <v>580001428</v>
      </c>
      <c r="P2522" s="94" t="s">
        <v>342</v>
      </c>
      <c r="Q2522" s="90">
        <v>1</v>
      </c>
      <c r="X2522" s="65" t="s">
        <v>671</v>
      </c>
      <c r="Y2522" s="65">
        <f>SUMPRODUCT(('[2]Prog 89'!$C$5:$C$10000=A2522)*'[2]Prog 89'!$E$5:$F$10000)</f>
        <v>0</v>
      </c>
      <c r="Z2522" s="65">
        <f>SUMPRODUCT(('[2]Prog 89'!$C$5:$C$10000=A2522)*'[2]Prog 89'!$G$5:$H$10000)</f>
        <v>0</v>
      </c>
    </row>
    <row r="2523" spans="1:26" ht="12.75" customHeight="1" x14ac:dyDescent="0.25">
      <c r="A2523" s="64">
        <v>58203</v>
      </c>
      <c r="B2523" s="81">
        <f>VLOOKUP(A2523,'[2]Pop commune'!$A$4:$G$3833,7,FALSE)</f>
        <v>31.3432835820897</v>
      </c>
      <c r="C2523" s="82">
        <f>VLOOKUP(A2523,'[2]Pop commune'!$A$4:$H$3833,5,FALSE)</f>
        <v>20.895522388059799</v>
      </c>
      <c r="D2523" s="83">
        <f t="shared" si="79"/>
        <v>10.447761194029901</v>
      </c>
      <c r="E2523" s="83">
        <f>VLOOKUP(A2523,'[2]Pop commune'!$A$4:$G$3833,6,FALSE)</f>
        <v>10.447761194029901</v>
      </c>
      <c r="F2523" s="83">
        <f t="shared" si="80"/>
        <v>70.000000000000327</v>
      </c>
      <c r="G2523" s="83">
        <f>VLOOKUP(A2523,'[2]Pop commune'!$A$4:$G$3833,4,FALSE)</f>
        <v>70.000000000000327</v>
      </c>
      <c r="H2523" s="64">
        <v>58</v>
      </c>
      <c r="I2523" s="122">
        <v>580001469</v>
      </c>
      <c r="J2523" s="65" t="s">
        <v>3355</v>
      </c>
      <c r="K2523" s="121"/>
      <c r="L2523" s="103" t="s">
        <v>3333</v>
      </c>
      <c r="M2523" s="101" t="s">
        <v>169</v>
      </c>
      <c r="N2523" s="65" t="s">
        <v>662</v>
      </c>
      <c r="O2523" s="64">
        <v>580001428</v>
      </c>
      <c r="P2523" s="94" t="s">
        <v>342</v>
      </c>
      <c r="Q2523" s="90">
        <v>1</v>
      </c>
      <c r="X2523" s="65" t="s">
        <v>671</v>
      </c>
      <c r="Y2523" s="65">
        <f>SUMPRODUCT(('[2]Prog 89'!$C$5:$C$10000=A2523)*'[2]Prog 89'!$E$5:$F$10000)</f>
        <v>0</v>
      </c>
      <c r="Z2523" s="65">
        <f>SUMPRODUCT(('[2]Prog 89'!$C$5:$C$10000=A2523)*'[2]Prog 89'!$G$5:$H$10000)</f>
        <v>0</v>
      </c>
    </row>
    <row r="2524" spans="1:26" ht="12.75" customHeight="1" x14ac:dyDescent="0.25">
      <c r="A2524" s="64">
        <v>58218</v>
      </c>
      <c r="B2524" s="81">
        <f>VLOOKUP(A2524,'[2]Pop commune'!$A$4:$G$3833,7,FALSE)</f>
        <v>834</v>
      </c>
      <c r="C2524" s="82">
        <f>VLOOKUP(A2524,'[2]Pop commune'!$A$4:$H$3833,5,FALSE)</f>
        <v>474</v>
      </c>
      <c r="D2524" s="83">
        <f t="shared" si="79"/>
        <v>360</v>
      </c>
      <c r="E2524" s="83">
        <f>VLOOKUP(A2524,'[2]Pop commune'!$A$4:$G$3833,6,FALSE)</f>
        <v>360</v>
      </c>
      <c r="F2524" s="83">
        <f t="shared" si="80"/>
        <v>1909</v>
      </c>
      <c r="G2524" s="83">
        <f>VLOOKUP(A2524,'[2]Pop commune'!$A$4:$G$3833,4,FALSE)</f>
        <v>1909</v>
      </c>
      <c r="H2524" s="64">
        <v>58</v>
      </c>
      <c r="I2524" s="122">
        <v>580001469</v>
      </c>
      <c r="J2524" s="65" t="s">
        <v>3356</v>
      </c>
      <c r="K2524" s="121"/>
      <c r="L2524" s="103" t="s">
        <v>3333</v>
      </c>
      <c r="M2524" s="101" t="s">
        <v>169</v>
      </c>
      <c r="N2524" s="65" t="s">
        <v>662</v>
      </c>
      <c r="O2524" s="64">
        <v>580001428</v>
      </c>
      <c r="P2524" s="94" t="s">
        <v>342</v>
      </c>
      <c r="Q2524" s="90">
        <v>1</v>
      </c>
      <c r="X2524" s="65" t="s">
        <v>671</v>
      </c>
      <c r="Y2524" s="65">
        <f>SUMPRODUCT(('[2]Prog 89'!$C$5:$C$10000=A2524)*'[2]Prog 89'!$E$5:$F$10000)</f>
        <v>0</v>
      </c>
      <c r="Z2524" s="65">
        <f>SUMPRODUCT(('[2]Prog 89'!$C$5:$C$10000=A2524)*'[2]Prog 89'!$G$5:$H$10000)</f>
        <v>0</v>
      </c>
    </row>
    <row r="2525" spans="1:26" ht="12.75" customHeight="1" x14ac:dyDescent="0.25">
      <c r="A2525" s="64">
        <v>58220</v>
      </c>
      <c r="B2525" s="81">
        <f>VLOOKUP(A2525,'[2]Pop commune'!$A$4:$G$3833,7,FALSE)</f>
        <v>214.21022727272765</v>
      </c>
      <c r="C2525" s="82">
        <f>VLOOKUP(A2525,'[2]Pop commune'!$A$4:$H$3833,5,FALSE)</f>
        <v>148.84090909090935</v>
      </c>
      <c r="D2525" s="83">
        <f t="shared" si="79"/>
        <v>65.369318181818301</v>
      </c>
      <c r="E2525" s="83">
        <f>VLOOKUP(A2525,'[2]Pop commune'!$A$4:$G$3833,6,FALSE)</f>
        <v>65.369318181818301</v>
      </c>
      <c r="F2525" s="83">
        <f t="shared" si="80"/>
        <v>708.00000000000125</v>
      </c>
      <c r="G2525" s="83">
        <f>VLOOKUP(A2525,'[2]Pop commune'!$A$4:$G$3833,4,FALSE)</f>
        <v>708.00000000000125</v>
      </c>
      <c r="H2525" s="64">
        <v>58</v>
      </c>
      <c r="I2525" s="122">
        <v>580001469</v>
      </c>
      <c r="J2525" s="65" t="s">
        <v>3357</v>
      </c>
      <c r="K2525" s="121"/>
      <c r="L2525" s="103" t="s">
        <v>3337</v>
      </c>
      <c r="M2525" s="101" t="s">
        <v>169</v>
      </c>
      <c r="N2525" s="65" t="s">
        <v>662</v>
      </c>
      <c r="O2525" s="64">
        <v>580001428</v>
      </c>
      <c r="P2525" s="94" t="s">
        <v>342</v>
      </c>
      <c r="Q2525" s="90">
        <v>1</v>
      </c>
      <c r="X2525" s="65" t="s">
        <v>671</v>
      </c>
      <c r="Y2525" s="65">
        <f>SUMPRODUCT(('[2]Prog 89'!$C$5:$C$10000=A2525)*'[2]Prog 89'!$E$5:$F$10000)</f>
        <v>0</v>
      </c>
      <c r="Z2525" s="65">
        <f>SUMPRODUCT(('[2]Prog 89'!$C$5:$C$10000=A2525)*'[2]Prog 89'!$G$5:$H$10000)</f>
        <v>0</v>
      </c>
    </row>
    <row r="2526" spans="1:26" ht="12.75" customHeight="1" x14ac:dyDescent="0.25">
      <c r="A2526" s="64">
        <v>58234</v>
      </c>
      <c r="B2526" s="81">
        <f>VLOOKUP(A2526,'[2]Pop commune'!$A$4:$G$3833,7,FALSE)</f>
        <v>73</v>
      </c>
      <c r="C2526" s="82">
        <f>VLOOKUP(A2526,'[2]Pop commune'!$A$4:$H$3833,5,FALSE)</f>
        <v>31</v>
      </c>
      <c r="D2526" s="83">
        <f t="shared" si="79"/>
        <v>42</v>
      </c>
      <c r="E2526" s="83">
        <f>VLOOKUP(A2526,'[2]Pop commune'!$A$4:$G$3833,6,FALSE)</f>
        <v>42</v>
      </c>
      <c r="F2526" s="83">
        <f t="shared" si="80"/>
        <v>122</v>
      </c>
      <c r="G2526" s="83">
        <f>VLOOKUP(A2526,'[2]Pop commune'!$A$4:$G$3833,4,FALSE)</f>
        <v>122</v>
      </c>
      <c r="H2526" s="64">
        <v>58</v>
      </c>
      <c r="I2526" s="122">
        <v>580001469</v>
      </c>
      <c r="J2526" s="65" t="s">
        <v>3358</v>
      </c>
      <c r="K2526" s="121"/>
      <c r="L2526" s="103" t="s">
        <v>3333</v>
      </c>
      <c r="M2526" s="101" t="s">
        <v>169</v>
      </c>
      <c r="N2526" s="65" t="s">
        <v>662</v>
      </c>
      <c r="O2526" s="64">
        <v>580001428</v>
      </c>
      <c r="P2526" s="94" t="s">
        <v>342</v>
      </c>
      <c r="Q2526" s="90">
        <v>1</v>
      </c>
      <c r="X2526" s="65" t="s">
        <v>671</v>
      </c>
      <c r="Y2526" s="65">
        <f>SUMPRODUCT(('[2]Prog 89'!$C$5:$C$10000=A2526)*'[2]Prog 89'!$E$5:$F$10000)</f>
        <v>0</v>
      </c>
      <c r="Z2526" s="65">
        <f>SUMPRODUCT(('[2]Prog 89'!$C$5:$C$10000=A2526)*'[2]Prog 89'!$G$5:$H$10000)</f>
        <v>0</v>
      </c>
    </row>
    <row r="2527" spans="1:26" ht="12" x14ac:dyDescent="0.25">
      <c r="A2527" s="64">
        <v>58279</v>
      </c>
      <c r="B2527" s="81">
        <f>VLOOKUP(A2527,'[2]Pop commune'!$A$4:$G$3833,7,FALSE)</f>
        <v>49.937500000000014</v>
      </c>
      <c r="C2527" s="82">
        <f>VLOOKUP(A2527,'[2]Pop commune'!$A$4:$H$3833,5,FALSE)</f>
        <v>31.333333333333343</v>
      </c>
      <c r="D2527" s="83">
        <f t="shared" si="79"/>
        <v>18.604166666666671</v>
      </c>
      <c r="E2527" s="83">
        <f>VLOOKUP(A2527,'[2]Pop commune'!$A$4:$G$3833,6,FALSE)</f>
        <v>18.604166666666671</v>
      </c>
      <c r="F2527" s="83">
        <f t="shared" si="80"/>
        <v>188</v>
      </c>
      <c r="G2527" s="83">
        <f>VLOOKUP(A2527,'[2]Pop commune'!$A$4:$G$3833,4,FALSE)</f>
        <v>188</v>
      </c>
      <c r="H2527" s="64">
        <v>58</v>
      </c>
      <c r="I2527" s="122">
        <v>580001469</v>
      </c>
      <c r="J2527" s="65" t="s">
        <v>3359</v>
      </c>
      <c r="K2527" s="121"/>
      <c r="L2527" s="103" t="s">
        <v>3333</v>
      </c>
      <c r="M2527" s="101" t="s">
        <v>169</v>
      </c>
      <c r="N2527" s="65" t="s">
        <v>662</v>
      </c>
      <c r="O2527" s="64">
        <v>580001428</v>
      </c>
      <c r="P2527" s="94" t="s">
        <v>342</v>
      </c>
      <c r="Q2527" s="90">
        <v>1</v>
      </c>
      <c r="X2527" s="65" t="s">
        <v>671</v>
      </c>
      <c r="Y2527" s="65">
        <f>SUMPRODUCT(('[2]Prog 89'!$C$5:$C$10000=A2527)*'[2]Prog 89'!$E$5:$F$10000)</f>
        <v>0</v>
      </c>
      <c r="Z2527" s="65">
        <f>SUMPRODUCT(('[2]Prog 89'!$C$5:$C$10000=A2527)*'[2]Prog 89'!$G$5:$H$10000)</f>
        <v>0</v>
      </c>
    </row>
    <row r="2528" spans="1:26" ht="12.75" customHeight="1" x14ac:dyDescent="0.25">
      <c r="A2528" s="64">
        <v>58298</v>
      </c>
      <c r="B2528" s="81">
        <f>VLOOKUP(A2528,'[2]Pop commune'!$A$4:$G$3833,7,FALSE)</f>
        <v>77.596446700507599</v>
      </c>
      <c r="C2528" s="82">
        <f>VLOOKUP(A2528,'[2]Pop commune'!$A$4:$H$3833,5,FALSE)</f>
        <v>53.040609137055831</v>
      </c>
      <c r="D2528" s="83">
        <f t="shared" si="79"/>
        <v>24.555837563451771</v>
      </c>
      <c r="E2528" s="83">
        <f>VLOOKUP(A2528,'[2]Pop commune'!$A$4:$G$3833,6,FALSE)</f>
        <v>24.555837563451771</v>
      </c>
      <c r="F2528" s="83">
        <f t="shared" si="80"/>
        <v>387</v>
      </c>
      <c r="G2528" s="83">
        <f>VLOOKUP(A2528,'[2]Pop commune'!$A$4:$G$3833,4,FALSE)</f>
        <v>387</v>
      </c>
      <c r="H2528" s="64">
        <v>58</v>
      </c>
      <c r="I2528" s="122">
        <v>580001469</v>
      </c>
      <c r="J2528" s="65" t="s">
        <v>3360</v>
      </c>
      <c r="K2528" s="121"/>
      <c r="L2528" s="103" t="s">
        <v>3337</v>
      </c>
      <c r="M2528" s="101" t="s">
        <v>169</v>
      </c>
      <c r="N2528" s="65" t="s">
        <v>662</v>
      </c>
      <c r="O2528" s="64">
        <v>580001428</v>
      </c>
      <c r="P2528" s="94" t="s">
        <v>342</v>
      </c>
      <c r="Q2528" s="90">
        <v>1</v>
      </c>
      <c r="X2528" s="65" t="s">
        <v>671</v>
      </c>
      <c r="Y2528" s="65">
        <f>SUMPRODUCT(('[2]Prog 89'!$C$5:$C$10000=A2528)*'[2]Prog 89'!$E$5:$F$10000)</f>
        <v>0</v>
      </c>
      <c r="Z2528" s="65">
        <f>SUMPRODUCT(('[2]Prog 89'!$C$5:$C$10000=A2528)*'[2]Prog 89'!$G$5:$H$10000)</f>
        <v>0</v>
      </c>
    </row>
    <row r="2529" spans="1:26" ht="12.75" customHeight="1" x14ac:dyDescent="0.25">
      <c r="A2529" s="64">
        <v>58302</v>
      </c>
      <c r="B2529" s="81">
        <f>VLOOKUP(A2529,'[2]Pop commune'!$A$4:$G$3833,7,FALSE)</f>
        <v>329</v>
      </c>
      <c r="C2529" s="82">
        <f>VLOOKUP(A2529,'[2]Pop commune'!$A$4:$H$3833,5,FALSE)</f>
        <v>167</v>
      </c>
      <c r="D2529" s="83">
        <f t="shared" si="79"/>
        <v>162</v>
      </c>
      <c r="E2529" s="83">
        <f>VLOOKUP(A2529,'[2]Pop commune'!$A$4:$G$3833,6,FALSE)</f>
        <v>162</v>
      </c>
      <c r="F2529" s="83">
        <f t="shared" si="80"/>
        <v>966</v>
      </c>
      <c r="G2529" s="83">
        <f>VLOOKUP(A2529,'[2]Pop commune'!$A$4:$G$3833,4,FALSE)</f>
        <v>966</v>
      </c>
      <c r="H2529" s="64">
        <v>58</v>
      </c>
      <c r="I2529" s="122">
        <v>580001469</v>
      </c>
      <c r="J2529" s="65" t="s">
        <v>3361</v>
      </c>
      <c r="K2529" s="121"/>
      <c r="L2529" s="103" t="s">
        <v>3337</v>
      </c>
      <c r="M2529" s="101" t="s">
        <v>169</v>
      </c>
      <c r="N2529" s="65" t="s">
        <v>662</v>
      </c>
      <c r="O2529" s="64">
        <v>580001428</v>
      </c>
      <c r="P2529" s="94" t="s">
        <v>342</v>
      </c>
      <c r="Q2529" s="90">
        <v>1</v>
      </c>
      <c r="X2529" s="65" t="s">
        <v>671</v>
      </c>
      <c r="Y2529" s="65">
        <f>SUMPRODUCT(('[2]Prog 89'!$C$5:$C$10000=A2529)*'[2]Prog 89'!$E$5:$F$10000)</f>
        <v>0</v>
      </c>
      <c r="Z2529" s="65">
        <f>SUMPRODUCT(('[2]Prog 89'!$C$5:$C$10000=A2529)*'[2]Prog 89'!$G$5:$H$10000)</f>
        <v>0</v>
      </c>
    </row>
    <row r="2530" spans="1:26" ht="12.75" customHeight="1" x14ac:dyDescent="0.25">
      <c r="A2530" s="64">
        <v>89001</v>
      </c>
      <c r="B2530" s="81">
        <f>VLOOKUP(A2530,'[2]Pop commune'!$A$4:$G$3833,7,FALSE)</f>
        <v>137.30023640661938</v>
      </c>
      <c r="C2530" s="82">
        <f>VLOOKUP(A2530,'[2]Pop commune'!$A$4:$H$3833,5,FALSE)</f>
        <v>75.418439716312051</v>
      </c>
      <c r="D2530" s="83">
        <f t="shared" si="79"/>
        <v>61.881796690307326</v>
      </c>
      <c r="E2530" s="83">
        <f>VLOOKUP(A2530,'[2]Pop commune'!$A$4:$G$3833,6,FALSE)</f>
        <v>61.881796690307326</v>
      </c>
      <c r="F2530" s="83">
        <f t="shared" si="80"/>
        <v>409</v>
      </c>
      <c r="G2530" s="83">
        <f>VLOOKUP(A2530,'[2]Pop commune'!$A$4:$G$3833,4,FALSE)</f>
        <v>409</v>
      </c>
      <c r="H2530" s="64">
        <v>89</v>
      </c>
      <c r="I2530" s="122">
        <v>890974108</v>
      </c>
      <c r="J2530" s="65" t="s">
        <v>3362</v>
      </c>
      <c r="K2530" s="121" t="s">
        <v>4777</v>
      </c>
      <c r="L2530" s="103" t="s">
        <v>3363</v>
      </c>
      <c r="M2530" s="101" t="s">
        <v>233</v>
      </c>
      <c r="N2530" s="65" t="s">
        <v>662</v>
      </c>
      <c r="O2530" s="64">
        <v>890001225</v>
      </c>
      <c r="P2530" s="94" t="s">
        <v>3364</v>
      </c>
      <c r="Q2530" s="90">
        <v>1</v>
      </c>
      <c r="R2530" s="65">
        <v>28</v>
      </c>
      <c r="S2530" s="65">
        <v>28</v>
      </c>
      <c r="T2530" s="65">
        <v>1</v>
      </c>
      <c r="U2530" s="65">
        <v>1</v>
      </c>
      <c r="X2530" s="104" t="s">
        <v>733</v>
      </c>
      <c r="Y2530" s="65">
        <f>SUMPRODUCT(('[2]Prog 89'!$C$5:$C$10000=A2530)*'[2]Prog 89'!$E$5:$F$10000)</f>
        <v>0</v>
      </c>
      <c r="Z2530" s="65">
        <f>SUMPRODUCT(('[2]Prog 89'!$C$5:$C$10000=A2530)*'[2]Prog 89'!$G$5:$H$10000)</f>
        <v>0</v>
      </c>
    </row>
    <row r="2531" spans="1:26" ht="12.75" customHeight="1" x14ac:dyDescent="0.25">
      <c r="A2531" s="64">
        <v>89035</v>
      </c>
      <c r="B2531" s="81">
        <f>VLOOKUP(A2531,'[2]Pop commune'!$A$4:$G$3833,7,FALSE)</f>
        <v>92.267281105990804</v>
      </c>
      <c r="C2531" s="82">
        <f>VLOOKUP(A2531,'[2]Pop commune'!$A$4:$H$3833,5,FALSE)</f>
        <v>59.875576036866377</v>
      </c>
      <c r="D2531" s="83">
        <f t="shared" si="79"/>
        <v>32.391705069124434</v>
      </c>
      <c r="E2531" s="83">
        <f>VLOOKUP(A2531,'[2]Pop commune'!$A$4:$G$3833,6,FALSE)</f>
        <v>32.391705069124434</v>
      </c>
      <c r="F2531" s="83">
        <f t="shared" si="80"/>
        <v>426</v>
      </c>
      <c r="G2531" s="83">
        <f>VLOOKUP(A2531,'[2]Pop commune'!$A$4:$G$3833,4,FALSE)</f>
        <v>426</v>
      </c>
      <c r="H2531" s="64">
        <v>89</v>
      </c>
      <c r="I2531" s="122">
        <v>890972698</v>
      </c>
      <c r="J2531" s="65" t="s">
        <v>3365</v>
      </c>
      <c r="K2531" s="121" t="s">
        <v>4770</v>
      </c>
      <c r="L2531" s="103" t="s">
        <v>2760</v>
      </c>
      <c r="M2531" s="101" t="s">
        <v>3366</v>
      </c>
      <c r="N2531" s="65" t="s">
        <v>662</v>
      </c>
      <c r="O2531" s="64">
        <v>890001225</v>
      </c>
      <c r="P2531" s="94" t="s">
        <v>3364</v>
      </c>
      <c r="Q2531" s="90">
        <v>1</v>
      </c>
      <c r="R2531" s="65">
        <v>33</v>
      </c>
      <c r="S2531" s="65">
        <v>33</v>
      </c>
      <c r="T2531" s="65">
        <v>2</v>
      </c>
      <c r="U2531" s="65">
        <v>2</v>
      </c>
      <c r="X2531" s="104" t="s">
        <v>733</v>
      </c>
      <c r="Y2531" s="65">
        <f>SUMPRODUCT(('[2]Prog 89'!$C$5:$C$10000=A2531)*'[2]Prog 89'!$E$5:$F$10000)</f>
        <v>0</v>
      </c>
      <c r="Z2531" s="65">
        <f>SUMPRODUCT(('[2]Prog 89'!$C$5:$C$10000=A2531)*'[2]Prog 89'!$G$5:$H$10000)</f>
        <v>6</v>
      </c>
    </row>
    <row r="2532" spans="1:26" ht="12.75" customHeight="1" x14ac:dyDescent="0.25">
      <c r="A2532" s="64">
        <v>89014</v>
      </c>
      <c r="B2532" s="81">
        <f>VLOOKUP(A2532,'[2]Pop commune'!$A$4:$G$3833,7,FALSE)</f>
        <v>267.6437872080499</v>
      </c>
      <c r="C2532" s="82">
        <f>VLOOKUP(A2532,'[2]Pop commune'!$A$4:$H$3833,5,FALSE)</f>
        <v>121.79556810567082</v>
      </c>
      <c r="D2532" s="83">
        <f t="shared" si="79"/>
        <v>145.84821910237909</v>
      </c>
      <c r="E2532" s="83">
        <f>VLOOKUP(A2532,'[2]Pop commune'!$A$4:$G$3833,6,FALSE)</f>
        <v>145.84821910237909</v>
      </c>
      <c r="F2532" s="83">
        <f t="shared" si="80"/>
        <v>641</v>
      </c>
      <c r="G2532" s="83">
        <f>VLOOKUP(A2532,'[2]Pop commune'!$A$4:$G$3833,4,FALSE)</f>
        <v>641</v>
      </c>
      <c r="H2532" s="64">
        <v>89</v>
      </c>
      <c r="I2532" s="122">
        <v>890974058</v>
      </c>
      <c r="J2532" s="65" t="s">
        <v>3367</v>
      </c>
      <c r="K2532" s="121" t="s">
        <v>4778</v>
      </c>
      <c r="L2532" s="103" t="s">
        <v>3368</v>
      </c>
      <c r="M2532" s="101" t="s">
        <v>232</v>
      </c>
      <c r="N2532" s="65" t="s">
        <v>662</v>
      </c>
      <c r="O2532" s="64">
        <v>890001225</v>
      </c>
      <c r="P2532" s="94" t="s">
        <v>3364</v>
      </c>
      <c r="Q2532" s="90">
        <v>1</v>
      </c>
      <c r="R2532" s="65">
        <v>35</v>
      </c>
      <c r="S2532" s="65">
        <v>35</v>
      </c>
      <c r="T2532" s="65">
        <v>2</v>
      </c>
      <c r="U2532" s="65">
        <v>2</v>
      </c>
      <c r="X2532" s="104" t="s">
        <v>733</v>
      </c>
      <c r="Y2532" s="65">
        <f>SUMPRODUCT(('[2]Prog 89'!$C$5:$C$10000=A2532)*'[2]Prog 89'!$E$5:$F$10000)</f>
        <v>1</v>
      </c>
      <c r="Z2532" s="65">
        <f>SUMPRODUCT(('[2]Prog 89'!$C$5:$C$10000=A2532)*'[2]Prog 89'!$G$5:$H$10000)</f>
        <v>6</v>
      </c>
    </row>
    <row r="2533" spans="1:26" ht="12.75" customHeight="1" x14ac:dyDescent="0.25">
      <c r="A2533" s="64">
        <v>89031</v>
      </c>
      <c r="B2533" s="81">
        <f>VLOOKUP(A2533,'[2]Pop commune'!$A$4:$G$3833,7,FALSE)</f>
        <v>120.61691542288608</v>
      </c>
      <c r="C2533" s="82">
        <f>VLOOKUP(A2533,'[2]Pop commune'!$A$4:$H$3833,5,FALSE)</f>
        <v>83.184079601990405</v>
      </c>
      <c r="D2533" s="83">
        <f t="shared" si="79"/>
        <v>37.432835820895683</v>
      </c>
      <c r="E2533" s="83">
        <f>VLOOKUP(A2533,'[2]Pop commune'!$A$4:$G$3833,6,FALSE)</f>
        <v>37.432835820895683</v>
      </c>
      <c r="F2533" s="83">
        <f t="shared" si="80"/>
        <v>627.00000000000261</v>
      </c>
      <c r="G2533" s="83">
        <f>VLOOKUP(A2533,'[2]Pop commune'!$A$4:$G$3833,4,FALSE)</f>
        <v>627.00000000000261</v>
      </c>
      <c r="H2533" s="64">
        <v>89</v>
      </c>
      <c r="I2533" s="122">
        <v>890972680</v>
      </c>
      <c r="J2533" s="65" t="s">
        <v>3369</v>
      </c>
      <c r="K2533" s="121" t="s">
        <v>4772</v>
      </c>
      <c r="L2533" s="103" t="s">
        <v>2763</v>
      </c>
      <c r="M2533" s="101" t="s">
        <v>230</v>
      </c>
      <c r="N2533" s="65" t="s">
        <v>662</v>
      </c>
      <c r="O2533" s="64">
        <v>890001225</v>
      </c>
      <c r="P2533" s="94" t="s">
        <v>3364</v>
      </c>
      <c r="Q2533" s="90">
        <v>1</v>
      </c>
      <c r="R2533" s="65">
        <v>40</v>
      </c>
      <c r="S2533" s="65">
        <v>40</v>
      </c>
      <c r="T2533" s="65">
        <v>2</v>
      </c>
      <c r="U2533" s="65">
        <v>2</v>
      </c>
      <c r="X2533" s="104" t="s">
        <v>671</v>
      </c>
      <c r="Y2533" s="65">
        <f>SUMPRODUCT(('[2]Prog 89'!$C$5:$C$10000=A2533)*'[2]Prog 89'!$E$5:$F$10000)</f>
        <v>1</v>
      </c>
      <c r="Z2533" s="65">
        <f>SUMPRODUCT(('[2]Prog 89'!$C$5:$C$10000=A2533)*'[2]Prog 89'!$G$5:$H$10000)</f>
        <v>5</v>
      </c>
    </row>
    <row r="2534" spans="1:26" ht="12.75" customHeight="1" x14ac:dyDescent="0.25">
      <c r="A2534" s="64">
        <v>89041</v>
      </c>
      <c r="B2534" s="81">
        <f>VLOOKUP(A2534,'[2]Pop commune'!$A$4:$G$3833,7,FALSE)</f>
        <v>101.3079268292678</v>
      </c>
      <c r="C2534" s="82">
        <f>VLOOKUP(A2534,'[2]Pop commune'!$A$4:$H$3833,5,FALSE)</f>
        <v>65.198170731706995</v>
      </c>
      <c r="D2534" s="83">
        <f t="shared" si="79"/>
        <v>36.109756097560805</v>
      </c>
      <c r="E2534" s="83">
        <f>VLOOKUP(A2534,'[2]Pop commune'!$A$4:$G$3833,6,FALSE)</f>
        <v>36.109756097560805</v>
      </c>
      <c r="F2534" s="83">
        <f t="shared" si="80"/>
        <v>328.99999999999841</v>
      </c>
      <c r="G2534" s="83">
        <f>VLOOKUP(A2534,'[2]Pop commune'!$A$4:$G$3833,4,FALSE)</f>
        <v>328.99999999999841</v>
      </c>
      <c r="H2534" s="64">
        <v>89</v>
      </c>
      <c r="I2534" s="122">
        <v>890972698</v>
      </c>
      <c r="J2534" s="65" t="s">
        <v>3370</v>
      </c>
      <c r="K2534" s="121"/>
      <c r="L2534" s="103" t="s">
        <v>1818</v>
      </c>
      <c r="M2534" s="101" t="s">
        <v>3366</v>
      </c>
      <c r="N2534" s="65" t="s">
        <v>662</v>
      </c>
      <c r="O2534" s="64">
        <v>890001225</v>
      </c>
      <c r="P2534" s="94" t="s">
        <v>3364</v>
      </c>
      <c r="Q2534" s="90">
        <v>1</v>
      </c>
      <c r="X2534" s="104" t="s">
        <v>733</v>
      </c>
      <c r="Y2534" s="65">
        <f>SUMPRODUCT(('[2]Prog 89'!$C$5:$C$10000=A2534)*'[2]Prog 89'!$E$5:$F$10000)</f>
        <v>0</v>
      </c>
      <c r="Z2534" s="65">
        <f>SUMPRODUCT(('[2]Prog 89'!$C$5:$C$10000=A2534)*'[2]Prog 89'!$G$5:$H$10000)</f>
        <v>0</v>
      </c>
    </row>
    <row r="2535" spans="1:26" ht="12.75" customHeight="1" x14ac:dyDescent="0.25">
      <c r="A2535" s="64">
        <v>89069</v>
      </c>
      <c r="B2535" s="81">
        <f>VLOOKUP(A2535,'[2]Pop commune'!$A$4:$G$3833,7,FALSE)</f>
        <v>143</v>
      </c>
      <c r="C2535" s="82">
        <f>VLOOKUP(A2535,'[2]Pop commune'!$A$4:$H$3833,5,FALSE)</f>
        <v>102</v>
      </c>
      <c r="D2535" s="83">
        <f t="shared" si="79"/>
        <v>41</v>
      </c>
      <c r="E2535" s="83">
        <f>VLOOKUP(A2535,'[2]Pop commune'!$A$4:$G$3833,6,FALSE)</f>
        <v>41</v>
      </c>
      <c r="F2535" s="83">
        <f t="shared" si="80"/>
        <v>550</v>
      </c>
      <c r="G2535" s="83">
        <f>VLOOKUP(A2535,'[2]Pop commune'!$A$4:$G$3833,4,FALSE)</f>
        <v>550</v>
      </c>
      <c r="H2535" s="64">
        <v>89</v>
      </c>
      <c r="I2535" s="122">
        <v>890972698</v>
      </c>
      <c r="J2535" s="65" t="s">
        <v>3371</v>
      </c>
      <c r="K2535" s="121"/>
      <c r="L2535" s="103" t="s">
        <v>2760</v>
      </c>
      <c r="M2535" s="101" t="s">
        <v>3366</v>
      </c>
      <c r="N2535" s="65" t="s">
        <v>662</v>
      </c>
      <c r="O2535" s="64">
        <v>890001225</v>
      </c>
      <c r="P2535" s="94" t="s">
        <v>3364</v>
      </c>
      <c r="Q2535" s="90">
        <v>1</v>
      </c>
      <c r="X2535" s="104" t="s">
        <v>733</v>
      </c>
      <c r="Y2535" s="65">
        <f>SUMPRODUCT(('[2]Prog 89'!$C$5:$C$10000=A2535)*'[2]Prog 89'!$E$5:$F$10000)</f>
        <v>0</v>
      </c>
      <c r="Z2535" s="65">
        <f>SUMPRODUCT(('[2]Prog 89'!$C$5:$C$10000=A2535)*'[2]Prog 89'!$G$5:$H$10000)</f>
        <v>5</v>
      </c>
    </row>
    <row r="2536" spans="1:26" ht="12.75" customHeight="1" x14ac:dyDescent="0.25">
      <c r="A2536" s="64">
        <v>89076</v>
      </c>
      <c r="B2536" s="81">
        <f>VLOOKUP(A2536,'[2]Pop commune'!$A$4:$G$3833,7,FALSE)</f>
        <v>220</v>
      </c>
      <c r="C2536" s="82">
        <f>VLOOKUP(A2536,'[2]Pop commune'!$A$4:$H$3833,5,FALSE)</f>
        <v>149</v>
      </c>
      <c r="D2536" s="83">
        <f t="shared" si="79"/>
        <v>71</v>
      </c>
      <c r="E2536" s="83">
        <f>VLOOKUP(A2536,'[2]Pop commune'!$A$4:$G$3833,6,FALSE)</f>
        <v>71</v>
      </c>
      <c r="F2536" s="83">
        <f t="shared" si="80"/>
        <v>811</v>
      </c>
      <c r="G2536" s="83">
        <f>VLOOKUP(A2536,'[2]Pop commune'!$A$4:$G$3833,4,FALSE)</f>
        <v>811</v>
      </c>
      <c r="H2536" s="64">
        <v>89</v>
      </c>
      <c r="I2536" s="122">
        <v>890972698</v>
      </c>
      <c r="J2536" s="65" t="s">
        <v>3372</v>
      </c>
      <c r="K2536" s="121"/>
      <c r="L2536" s="103" t="s">
        <v>2760</v>
      </c>
      <c r="M2536" s="101" t="s">
        <v>3366</v>
      </c>
      <c r="N2536" s="65" t="s">
        <v>662</v>
      </c>
      <c r="O2536" s="64">
        <v>890001225</v>
      </c>
      <c r="P2536" s="94" t="s">
        <v>3364</v>
      </c>
      <c r="Q2536" s="90">
        <v>1</v>
      </c>
      <c r="X2536" s="104" t="s">
        <v>733</v>
      </c>
      <c r="Y2536" s="65">
        <f>SUMPRODUCT(('[2]Prog 89'!$C$5:$C$10000=A2536)*'[2]Prog 89'!$E$5:$F$10000)</f>
        <v>1</v>
      </c>
      <c r="Z2536" s="65">
        <f>SUMPRODUCT(('[2]Prog 89'!$C$5:$C$10000=A2536)*'[2]Prog 89'!$G$5:$H$10000)</f>
        <v>13</v>
      </c>
    </row>
    <row r="2537" spans="1:26" ht="12.75" customHeight="1" x14ac:dyDescent="0.25">
      <c r="A2537" s="64">
        <v>89101</v>
      </c>
      <c r="B2537" s="81">
        <f>VLOOKUP(A2537,'[2]Pop commune'!$A$4:$G$3833,7,FALSE)</f>
        <v>126.5296296296296</v>
      </c>
      <c r="C2537" s="82">
        <f>VLOOKUP(A2537,'[2]Pop commune'!$A$4:$H$3833,5,FALSE)</f>
        <v>75.718518518518493</v>
      </c>
      <c r="D2537" s="83">
        <f t="shared" si="79"/>
        <v>50.811111111111096</v>
      </c>
      <c r="E2537" s="83">
        <f>VLOOKUP(A2537,'[2]Pop commune'!$A$4:$G$3833,6,FALSE)</f>
        <v>50.811111111111096</v>
      </c>
      <c r="F2537" s="83">
        <f t="shared" si="80"/>
        <v>538</v>
      </c>
      <c r="G2537" s="83">
        <f>VLOOKUP(A2537,'[2]Pop commune'!$A$4:$G$3833,4,FALSE)</f>
        <v>538</v>
      </c>
      <c r="H2537" s="64">
        <v>89</v>
      </c>
      <c r="I2537" s="122">
        <v>890972698</v>
      </c>
      <c r="J2537" s="65" t="s">
        <v>3373</v>
      </c>
      <c r="K2537" s="121"/>
      <c r="L2537" s="103" t="s">
        <v>3374</v>
      </c>
      <c r="M2537" s="101" t="s">
        <v>3366</v>
      </c>
      <c r="N2537" s="65" t="s">
        <v>662</v>
      </c>
      <c r="O2537" s="64">
        <v>890001225</v>
      </c>
      <c r="P2537" s="94" t="s">
        <v>3364</v>
      </c>
      <c r="Q2537" s="90">
        <v>1</v>
      </c>
      <c r="X2537" s="104" t="s">
        <v>733</v>
      </c>
      <c r="Y2537" s="65">
        <f>SUMPRODUCT(('[2]Prog 89'!$C$5:$C$10000=A2537)*'[2]Prog 89'!$E$5:$F$10000)</f>
        <v>0</v>
      </c>
      <c r="Z2537" s="65">
        <f>SUMPRODUCT(('[2]Prog 89'!$C$5:$C$10000=A2537)*'[2]Prog 89'!$G$5:$H$10000)</f>
        <v>7</v>
      </c>
    </row>
    <row r="2538" spans="1:26" ht="12.75" customHeight="1" x14ac:dyDescent="0.25">
      <c r="A2538" s="64">
        <v>89186</v>
      </c>
      <c r="B2538" s="81">
        <f>VLOOKUP(A2538,'[2]Pop commune'!$A$4:$G$3833,7,FALSE)</f>
        <v>157</v>
      </c>
      <c r="C2538" s="82">
        <f>VLOOKUP(A2538,'[2]Pop commune'!$A$4:$H$3833,5,FALSE)</f>
        <v>104</v>
      </c>
      <c r="D2538" s="83">
        <f t="shared" si="79"/>
        <v>53</v>
      </c>
      <c r="E2538" s="83">
        <f>VLOOKUP(A2538,'[2]Pop commune'!$A$4:$G$3833,6,FALSE)</f>
        <v>53</v>
      </c>
      <c r="F2538" s="83">
        <f t="shared" si="80"/>
        <v>550</v>
      </c>
      <c r="G2538" s="83">
        <f>VLOOKUP(A2538,'[2]Pop commune'!$A$4:$G$3833,4,FALSE)</f>
        <v>550</v>
      </c>
      <c r="H2538" s="64">
        <v>89</v>
      </c>
      <c r="I2538" s="122">
        <v>890972698</v>
      </c>
      <c r="J2538" s="65" t="s">
        <v>3375</v>
      </c>
      <c r="K2538" s="121"/>
      <c r="L2538" s="103" t="s">
        <v>3374</v>
      </c>
      <c r="M2538" s="101" t="s">
        <v>3366</v>
      </c>
      <c r="N2538" s="65" t="s">
        <v>662</v>
      </c>
      <c r="O2538" s="64">
        <v>890001225</v>
      </c>
      <c r="P2538" s="94" t="s">
        <v>3364</v>
      </c>
      <c r="Q2538" s="90">
        <v>1</v>
      </c>
      <c r="X2538" s="104" t="s">
        <v>733</v>
      </c>
      <c r="Y2538" s="65">
        <f>SUMPRODUCT(('[2]Prog 89'!$C$5:$C$10000=A2538)*'[2]Prog 89'!$E$5:$F$10000)</f>
        <v>1</v>
      </c>
      <c r="Z2538" s="65">
        <f>SUMPRODUCT(('[2]Prog 89'!$C$5:$C$10000=A2538)*'[2]Prog 89'!$G$5:$H$10000)</f>
        <v>6</v>
      </c>
    </row>
    <row r="2539" spans="1:26" ht="12" x14ac:dyDescent="0.25">
      <c r="A2539" s="64">
        <v>89205</v>
      </c>
      <c r="B2539" s="81">
        <f>VLOOKUP(A2539,'[2]Pop commune'!$A$4:$G$3833,7,FALSE)</f>
        <v>91</v>
      </c>
      <c r="C2539" s="82">
        <f>VLOOKUP(A2539,'[2]Pop commune'!$A$4:$H$3833,5,FALSE)</f>
        <v>64</v>
      </c>
      <c r="D2539" s="83">
        <f t="shared" si="79"/>
        <v>27</v>
      </c>
      <c r="E2539" s="83">
        <f>VLOOKUP(A2539,'[2]Pop commune'!$A$4:$G$3833,6,FALSE)</f>
        <v>27</v>
      </c>
      <c r="F2539" s="83">
        <f t="shared" si="80"/>
        <v>467</v>
      </c>
      <c r="G2539" s="83">
        <f>VLOOKUP(A2539,'[2]Pop commune'!$A$4:$G$3833,4,FALSE)</f>
        <v>467</v>
      </c>
      <c r="H2539" s="64">
        <v>89</v>
      </c>
      <c r="I2539" s="122">
        <v>890972698</v>
      </c>
      <c r="J2539" s="65" t="s">
        <v>3376</v>
      </c>
      <c r="K2539" s="121"/>
      <c r="L2539" s="103" t="s">
        <v>3374</v>
      </c>
      <c r="M2539" s="101" t="s">
        <v>3366</v>
      </c>
      <c r="N2539" s="65" t="s">
        <v>662</v>
      </c>
      <c r="O2539" s="64">
        <v>890001225</v>
      </c>
      <c r="P2539" s="94" t="s">
        <v>3364</v>
      </c>
      <c r="Q2539" s="90">
        <v>1</v>
      </c>
      <c r="X2539" s="104" t="s">
        <v>733</v>
      </c>
      <c r="Y2539" s="65">
        <f>SUMPRODUCT(('[2]Prog 89'!$C$5:$C$10000=A2539)*'[2]Prog 89'!$E$5:$F$10000)</f>
        <v>2</v>
      </c>
      <c r="Z2539" s="65">
        <f>SUMPRODUCT(('[2]Prog 89'!$C$5:$C$10000=A2539)*'[2]Prog 89'!$G$5:$H$10000)</f>
        <v>3</v>
      </c>
    </row>
    <row r="2540" spans="1:26" ht="12.75" customHeight="1" x14ac:dyDescent="0.25">
      <c r="A2540" s="64">
        <v>89219</v>
      </c>
      <c r="B2540" s="81">
        <f>VLOOKUP(A2540,'[2]Pop commune'!$A$4:$G$3833,7,FALSE)</f>
        <v>36.607142857142861</v>
      </c>
      <c r="C2540" s="82">
        <f>VLOOKUP(A2540,'[2]Pop commune'!$A$4:$H$3833,5,FALSE)</f>
        <v>20.535714285714288</v>
      </c>
      <c r="D2540" s="83">
        <f t="shared" si="79"/>
        <v>16.071428571428573</v>
      </c>
      <c r="E2540" s="83">
        <f>VLOOKUP(A2540,'[2]Pop commune'!$A$4:$G$3833,6,FALSE)</f>
        <v>16.071428571428573</v>
      </c>
      <c r="F2540" s="83">
        <f t="shared" si="80"/>
        <v>125</v>
      </c>
      <c r="G2540" s="83">
        <f>VLOOKUP(A2540,'[2]Pop commune'!$A$4:$G$3833,4,FALSE)</f>
        <v>125</v>
      </c>
      <c r="H2540" s="64">
        <v>89</v>
      </c>
      <c r="I2540" s="122">
        <v>890972698</v>
      </c>
      <c r="J2540" s="65" t="s">
        <v>3377</v>
      </c>
      <c r="K2540" s="121"/>
      <c r="L2540" s="103" t="s">
        <v>1818</v>
      </c>
      <c r="M2540" s="101" t="s">
        <v>3366</v>
      </c>
      <c r="N2540" s="65" t="s">
        <v>662</v>
      </c>
      <c r="O2540" s="64">
        <v>890001225</v>
      </c>
      <c r="P2540" s="94" t="s">
        <v>3364</v>
      </c>
      <c r="Q2540" s="90">
        <v>1</v>
      </c>
      <c r="X2540" s="104" t="s">
        <v>733</v>
      </c>
      <c r="Y2540" s="65">
        <f>SUMPRODUCT(('[2]Prog 89'!$C$5:$C$10000=A2540)*'[2]Prog 89'!$E$5:$F$10000)</f>
        <v>1</v>
      </c>
      <c r="Z2540" s="65">
        <f>SUMPRODUCT(('[2]Prog 89'!$C$5:$C$10000=A2540)*'[2]Prog 89'!$G$5:$H$10000)</f>
        <v>1</v>
      </c>
    </row>
    <row r="2541" spans="1:26" ht="12.75" customHeight="1" x14ac:dyDescent="0.25">
      <c r="A2541" s="64">
        <v>89249</v>
      </c>
      <c r="B2541" s="81">
        <f>VLOOKUP(A2541,'[2]Pop commune'!$A$4:$G$3833,7,FALSE)</f>
        <v>19</v>
      </c>
      <c r="C2541" s="82">
        <f>VLOOKUP(A2541,'[2]Pop commune'!$A$4:$H$3833,5,FALSE)</f>
        <v>10</v>
      </c>
      <c r="D2541" s="83">
        <f t="shared" si="79"/>
        <v>9</v>
      </c>
      <c r="E2541" s="83">
        <f>VLOOKUP(A2541,'[2]Pop commune'!$A$4:$G$3833,6,FALSE)</f>
        <v>9</v>
      </c>
      <c r="F2541" s="83">
        <f t="shared" si="80"/>
        <v>81</v>
      </c>
      <c r="G2541" s="83">
        <f>VLOOKUP(A2541,'[2]Pop commune'!$A$4:$G$3833,4,FALSE)</f>
        <v>81</v>
      </c>
      <c r="H2541" s="64">
        <v>89</v>
      </c>
      <c r="I2541" s="122">
        <v>890972698</v>
      </c>
      <c r="J2541" s="65" t="s">
        <v>3378</v>
      </c>
      <c r="K2541" s="121"/>
      <c r="L2541" s="103" t="s">
        <v>2760</v>
      </c>
      <c r="M2541" s="101" t="s">
        <v>3366</v>
      </c>
      <c r="N2541" s="65" t="s">
        <v>662</v>
      </c>
      <c r="O2541" s="64">
        <v>890001225</v>
      </c>
      <c r="P2541" s="94" t="s">
        <v>3364</v>
      </c>
      <c r="Q2541" s="90">
        <v>1</v>
      </c>
      <c r="X2541" s="104" t="s">
        <v>733</v>
      </c>
      <c r="Y2541" s="65">
        <f>SUMPRODUCT(('[2]Prog 89'!$C$5:$C$10000=A2541)*'[2]Prog 89'!$E$5:$F$10000)</f>
        <v>1</v>
      </c>
      <c r="Z2541" s="65">
        <f>SUMPRODUCT(('[2]Prog 89'!$C$5:$C$10000=A2541)*'[2]Prog 89'!$G$5:$H$10000)</f>
        <v>0</v>
      </c>
    </row>
    <row r="2542" spans="1:26" ht="12.75" customHeight="1" x14ac:dyDescent="0.25">
      <c r="A2542" s="64">
        <v>89276</v>
      </c>
      <c r="B2542" s="81">
        <f>VLOOKUP(A2542,'[2]Pop commune'!$A$4:$G$3833,7,FALSE)</f>
        <v>337.45095098204928</v>
      </c>
      <c r="C2542" s="82">
        <f>VLOOKUP(A2542,'[2]Pop commune'!$A$4:$H$3833,5,FALSE)</f>
        <v>233.3808166905466</v>
      </c>
      <c r="D2542" s="83">
        <f t="shared" si="79"/>
        <v>104.07013429150268</v>
      </c>
      <c r="E2542" s="83">
        <f>VLOOKUP(A2542,'[2]Pop commune'!$A$4:$G$3833,6,FALSE)</f>
        <v>104.07013429150268</v>
      </c>
      <c r="F2542" s="83">
        <f t="shared" si="80"/>
        <v>973.99999999999875</v>
      </c>
      <c r="G2542" s="83">
        <f>VLOOKUP(A2542,'[2]Pop commune'!$A$4:$G$3833,4,FALSE)</f>
        <v>973.99999999999875</v>
      </c>
      <c r="H2542" s="64">
        <v>89</v>
      </c>
      <c r="I2542" s="122">
        <v>890972698</v>
      </c>
      <c r="J2542" s="65" t="s">
        <v>3379</v>
      </c>
      <c r="K2542" s="121"/>
      <c r="L2542" s="103" t="s">
        <v>1818</v>
      </c>
      <c r="M2542" s="101" t="s">
        <v>3366</v>
      </c>
      <c r="N2542" s="65" t="s">
        <v>662</v>
      </c>
      <c r="O2542" s="64">
        <v>890001225</v>
      </c>
      <c r="P2542" s="94" t="s">
        <v>3364</v>
      </c>
      <c r="Q2542" s="90">
        <v>1</v>
      </c>
      <c r="X2542" s="104" t="s">
        <v>733</v>
      </c>
      <c r="Y2542" s="65">
        <f>SUMPRODUCT(('[2]Prog 89'!$C$5:$C$10000=A2542)*'[2]Prog 89'!$E$5:$F$10000)</f>
        <v>0</v>
      </c>
      <c r="Z2542" s="65">
        <f>SUMPRODUCT(('[2]Prog 89'!$C$5:$C$10000=A2542)*'[2]Prog 89'!$G$5:$H$10000)</f>
        <v>9</v>
      </c>
    </row>
    <row r="2543" spans="1:26" ht="12.75" customHeight="1" x14ac:dyDescent="0.25">
      <c r="A2543" s="64">
        <v>89288</v>
      </c>
      <c r="B2543" s="81">
        <f>VLOOKUP(A2543,'[2]Pop commune'!$A$4:$G$3833,7,FALSE)</f>
        <v>44.679425837320565</v>
      </c>
      <c r="C2543" s="82">
        <f>VLOOKUP(A2543,'[2]Pop commune'!$A$4:$H$3833,5,FALSE)</f>
        <v>27.196172248803823</v>
      </c>
      <c r="D2543" s="83">
        <f t="shared" si="79"/>
        <v>17.483253588516742</v>
      </c>
      <c r="E2543" s="83">
        <f>VLOOKUP(A2543,'[2]Pop commune'!$A$4:$G$3833,6,FALSE)</f>
        <v>17.483253588516742</v>
      </c>
      <c r="F2543" s="83">
        <f t="shared" si="80"/>
        <v>203</v>
      </c>
      <c r="G2543" s="83">
        <f>VLOOKUP(A2543,'[2]Pop commune'!$A$4:$G$3833,4,FALSE)</f>
        <v>203</v>
      </c>
      <c r="H2543" s="64">
        <v>89</v>
      </c>
      <c r="I2543" s="122">
        <v>890972698</v>
      </c>
      <c r="J2543" s="65" t="s">
        <v>3380</v>
      </c>
      <c r="K2543" s="121"/>
      <c r="L2543" s="103" t="s">
        <v>2760</v>
      </c>
      <c r="M2543" s="101" t="s">
        <v>3366</v>
      </c>
      <c r="N2543" s="65" t="s">
        <v>662</v>
      </c>
      <c r="O2543" s="64">
        <v>890001225</v>
      </c>
      <c r="P2543" s="94" t="s">
        <v>3364</v>
      </c>
      <c r="Q2543" s="90">
        <v>1</v>
      </c>
      <c r="X2543" s="104" t="s">
        <v>733</v>
      </c>
      <c r="Y2543" s="65">
        <f>SUMPRODUCT(('[2]Prog 89'!$C$5:$C$10000=A2543)*'[2]Prog 89'!$E$5:$F$10000)</f>
        <v>0</v>
      </c>
      <c r="Z2543" s="65">
        <f>SUMPRODUCT(('[2]Prog 89'!$C$5:$C$10000=A2543)*'[2]Prog 89'!$G$5:$H$10000)</f>
        <v>1</v>
      </c>
    </row>
    <row r="2544" spans="1:26" ht="12.75" customHeight="1" x14ac:dyDescent="0.25">
      <c r="A2544" s="64">
        <v>89345</v>
      </c>
      <c r="B2544" s="81">
        <f>VLOOKUP(A2544,'[2]Pop commune'!$A$4:$G$3833,7,FALSE)</f>
        <v>1428.0407202843112</v>
      </c>
      <c r="C2544" s="82">
        <f>VLOOKUP(A2544,'[2]Pop commune'!$A$4:$H$3833,5,FALSE)</f>
        <v>797.07472793663828</v>
      </c>
      <c r="D2544" s="83">
        <f t="shared" si="79"/>
        <v>630.96599234767291</v>
      </c>
      <c r="E2544" s="83">
        <f>VLOOKUP(A2544,'[2]Pop commune'!$A$4:$G$3833,6,FALSE)</f>
        <v>630.96599234767291</v>
      </c>
      <c r="F2544" s="83">
        <f t="shared" si="80"/>
        <v>4692.0000000000109</v>
      </c>
      <c r="G2544" s="83">
        <f>VLOOKUP(A2544,'[2]Pop commune'!$A$4:$G$3833,4,FALSE)</f>
        <v>4692.0000000000109</v>
      </c>
      <c r="H2544" s="64">
        <v>89</v>
      </c>
      <c r="I2544" s="122">
        <v>890972698</v>
      </c>
      <c r="J2544" s="65" t="s">
        <v>3381</v>
      </c>
      <c r="K2544" s="121"/>
      <c r="L2544" s="103" t="s">
        <v>3374</v>
      </c>
      <c r="M2544" s="101" t="s">
        <v>3366</v>
      </c>
      <c r="N2544" s="65" t="s">
        <v>662</v>
      </c>
      <c r="O2544" s="64">
        <v>890001225</v>
      </c>
      <c r="P2544" s="94" t="s">
        <v>3364</v>
      </c>
      <c r="Q2544" s="90">
        <v>1</v>
      </c>
      <c r="X2544" s="104" t="s">
        <v>733</v>
      </c>
      <c r="Y2544" s="65">
        <f>SUMPRODUCT(('[2]Prog 89'!$C$5:$C$10000=A2544)*'[2]Prog 89'!$E$5:$F$10000)</f>
        <v>6</v>
      </c>
      <c r="Z2544" s="65">
        <f>SUMPRODUCT(('[2]Prog 89'!$C$5:$C$10000=A2544)*'[2]Prog 89'!$G$5:$H$10000)</f>
        <v>49</v>
      </c>
    </row>
    <row r="2545" spans="1:26" ht="12.75" customHeight="1" x14ac:dyDescent="0.25">
      <c r="A2545" s="64">
        <v>89398</v>
      </c>
      <c r="B2545" s="81">
        <f>VLOOKUP(A2545,'[2]Pop commune'!$A$4:$G$3833,7,FALSE)</f>
        <v>123.03682719546802</v>
      </c>
      <c r="C2545" s="82">
        <f>VLOOKUP(A2545,'[2]Pop commune'!$A$4:$H$3833,5,FALSE)</f>
        <v>77.654390934844571</v>
      </c>
      <c r="D2545" s="83">
        <f t="shared" si="79"/>
        <v>45.38243626062345</v>
      </c>
      <c r="E2545" s="83">
        <f>VLOOKUP(A2545,'[2]Pop commune'!$A$4:$G$3833,6,FALSE)</f>
        <v>45.38243626062345</v>
      </c>
      <c r="F2545" s="83">
        <f t="shared" si="80"/>
        <v>356.00000000000171</v>
      </c>
      <c r="G2545" s="83">
        <f>VLOOKUP(A2545,'[2]Pop commune'!$A$4:$G$3833,4,FALSE)</f>
        <v>356.00000000000171</v>
      </c>
      <c r="H2545" s="64">
        <v>89</v>
      </c>
      <c r="I2545" s="122">
        <v>890972698</v>
      </c>
      <c r="J2545" s="65" t="s">
        <v>3382</v>
      </c>
      <c r="K2545" s="121"/>
      <c r="L2545" s="103" t="s">
        <v>1818</v>
      </c>
      <c r="M2545" s="101" t="s">
        <v>3366</v>
      </c>
      <c r="N2545" s="65" t="s">
        <v>662</v>
      </c>
      <c r="O2545" s="64">
        <v>890001225</v>
      </c>
      <c r="P2545" s="94" t="s">
        <v>3364</v>
      </c>
      <c r="Q2545" s="90">
        <v>1</v>
      </c>
      <c r="X2545" s="104" t="s">
        <v>733</v>
      </c>
      <c r="Y2545" s="65">
        <f>SUMPRODUCT(('[2]Prog 89'!$C$5:$C$10000=A2545)*'[2]Prog 89'!$E$5:$F$10000)</f>
        <v>0</v>
      </c>
      <c r="Z2545" s="65">
        <f>SUMPRODUCT(('[2]Prog 89'!$C$5:$C$10000=A2545)*'[2]Prog 89'!$G$5:$H$10000)</f>
        <v>4</v>
      </c>
    </row>
    <row r="2546" spans="1:26" ht="12.75" customHeight="1" x14ac:dyDescent="0.25">
      <c r="A2546" s="64">
        <v>89402</v>
      </c>
      <c r="B2546" s="81">
        <f>VLOOKUP(A2546,'[2]Pop commune'!$A$4:$G$3833,7,FALSE)</f>
        <v>44.855721393034834</v>
      </c>
      <c r="C2546" s="82">
        <f>VLOOKUP(A2546,'[2]Pop commune'!$A$4:$H$3833,5,FALSE)</f>
        <v>30.228855721393039</v>
      </c>
      <c r="D2546" s="83">
        <f t="shared" si="79"/>
        <v>14.626865671641797</v>
      </c>
      <c r="E2546" s="83">
        <f>VLOOKUP(A2546,'[2]Pop commune'!$A$4:$G$3833,6,FALSE)</f>
        <v>14.626865671641797</v>
      </c>
      <c r="F2546" s="83">
        <f t="shared" si="80"/>
        <v>196</v>
      </c>
      <c r="G2546" s="83">
        <f>VLOOKUP(A2546,'[2]Pop commune'!$A$4:$G$3833,4,FALSE)</f>
        <v>196</v>
      </c>
      <c r="H2546" s="64">
        <v>89</v>
      </c>
      <c r="I2546" s="122">
        <v>890972698</v>
      </c>
      <c r="J2546" s="65" t="s">
        <v>3383</v>
      </c>
      <c r="K2546" s="121"/>
      <c r="L2546" s="103" t="s">
        <v>1818</v>
      </c>
      <c r="M2546" s="101" t="s">
        <v>3366</v>
      </c>
      <c r="N2546" s="65" t="s">
        <v>662</v>
      </c>
      <c r="O2546" s="64">
        <v>890001225</v>
      </c>
      <c r="P2546" s="94" t="s">
        <v>3364</v>
      </c>
      <c r="Q2546" s="90">
        <v>1</v>
      </c>
      <c r="X2546" s="104" t="s">
        <v>733</v>
      </c>
      <c r="Y2546" s="65">
        <f>SUMPRODUCT(('[2]Prog 89'!$C$5:$C$10000=A2546)*'[2]Prog 89'!$E$5:$F$10000)</f>
        <v>0</v>
      </c>
      <c r="Z2546" s="65">
        <f>SUMPRODUCT(('[2]Prog 89'!$C$5:$C$10000=A2546)*'[2]Prog 89'!$G$5:$H$10000)</f>
        <v>4</v>
      </c>
    </row>
    <row r="2547" spans="1:26" ht="12.75" customHeight="1" x14ac:dyDescent="0.25">
      <c r="A2547" s="64">
        <v>89425</v>
      </c>
      <c r="B2547" s="81">
        <f>VLOOKUP(A2547,'[2]Pop commune'!$A$4:$G$3833,7,FALSE)</f>
        <v>206.42259414225941</v>
      </c>
      <c r="C2547" s="82">
        <f>VLOOKUP(A2547,'[2]Pop commune'!$A$4:$H$3833,5,FALSE)</f>
        <v>137.61506276150627</v>
      </c>
      <c r="D2547" s="83">
        <f t="shared" si="79"/>
        <v>68.807531380753147</v>
      </c>
      <c r="E2547" s="83">
        <f>VLOOKUP(A2547,'[2]Pop commune'!$A$4:$G$3833,6,FALSE)</f>
        <v>68.807531380753147</v>
      </c>
      <c r="F2547" s="83">
        <f t="shared" si="80"/>
        <v>715</v>
      </c>
      <c r="G2547" s="83">
        <f>VLOOKUP(A2547,'[2]Pop commune'!$A$4:$G$3833,4,FALSE)</f>
        <v>715</v>
      </c>
      <c r="H2547" s="64">
        <v>89</v>
      </c>
      <c r="I2547" s="122">
        <v>890972698</v>
      </c>
      <c r="J2547" s="65" t="s">
        <v>3384</v>
      </c>
      <c r="K2547" s="121"/>
      <c r="L2547" s="103" t="s">
        <v>2760</v>
      </c>
      <c r="M2547" s="101" t="s">
        <v>3366</v>
      </c>
      <c r="N2547" s="65" t="s">
        <v>662</v>
      </c>
      <c r="O2547" s="64">
        <v>890001225</v>
      </c>
      <c r="P2547" s="94" t="s">
        <v>3364</v>
      </c>
      <c r="Q2547" s="90">
        <v>1</v>
      </c>
      <c r="X2547" s="104" t="s">
        <v>733</v>
      </c>
      <c r="Y2547" s="65">
        <f>SUMPRODUCT(('[2]Prog 89'!$C$5:$C$10000=A2547)*'[2]Prog 89'!$E$5:$F$10000)</f>
        <v>1</v>
      </c>
      <c r="Z2547" s="65">
        <f>SUMPRODUCT(('[2]Prog 89'!$C$5:$C$10000=A2547)*'[2]Prog 89'!$G$5:$H$10000)</f>
        <v>7</v>
      </c>
    </row>
    <row r="2548" spans="1:26" ht="12.75" customHeight="1" x14ac:dyDescent="0.25">
      <c r="A2548" s="64">
        <v>89436</v>
      </c>
      <c r="B2548" s="81">
        <f>VLOOKUP(A2548,'[2]Pop commune'!$A$4:$G$3833,7,FALSE)</f>
        <v>215</v>
      </c>
      <c r="C2548" s="82">
        <f>VLOOKUP(A2548,'[2]Pop commune'!$A$4:$H$3833,5,FALSE)</f>
        <v>148</v>
      </c>
      <c r="D2548" s="83">
        <f t="shared" si="79"/>
        <v>67</v>
      </c>
      <c r="E2548" s="83">
        <f>VLOOKUP(A2548,'[2]Pop commune'!$A$4:$G$3833,6,FALSE)</f>
        <v>67</v>
      </c>
      <c r="F2548" s="83">
        <f t="shared" si="80"/>
        <v>934</v>
      </c>
      <c r="G2548" s="83">
        <f>VLOOKUP(A2548,'[2]Pop commune'!$A$4:$G$3833,4,FALSE)</f>
        <v>934</v>
      </c>
      <c r="H2548" s="64">
        <v>89</v>
      </c>
      <c r="I2548" s="122">
        <v>890972698</v>
      </c>
      <c r="J2548" s="65" t="s">
        <v>3385</v>
      </c>
      <c r="K2548" s="121"/>
      <c r="L2548" s="103" t="s">
        <v>2760</v>
      </c>
      <c r="M2548" s="101" t="s">
        <v>3366</v>
      </c>
      <c r="N2548" s="65" t="s">
        <v>662</v>
      </c>
      <c r="O2548" s="64">
        <v>890001225</v>
      </c>
      <c r="P2548" s="94" t="s">
        <v>3364</v>
      </c>
      <c r="Q2548" s="90">
        <v>1</v>
      </c>
      <c r="X2548" s="104" t="s">
        <v>733</v>
      </c>
      <c r="Y2548" s="65">
        <f>SUMPRODUCT(('[2]Prog 89'!$C$5:$C$10000=A2548)*'[2]Prog 89'!$E$5:$F$10000)</f>
        <v>2</v>
      </c>
      <c r="Z2548" s="65">
        <f>SUMPRODUCT(('[2]Prog 89'!$C$5:$C$10000=A2548)*'[2]Prog 89'!$G$5:$H$10000)</f>
        <v>2</v>
      </c>
    </row>
    <row r="2549" spans="1:26" ht="12.75" customHeight="1" x14ac:dyDescent="0.25">
      <c r="A2549" s="64">
        <v>89439</v>
      </c>
      <c r="B2549" s="81">
        <f>VLOOKUP(A2549,'[2]Pop commune'!$A$4:$G$3833,7,FALSE)</f>
        <v>386.30216298513187</v>
      </c>
      <c r="C2549" s="82">
        <f>VLOOKUP(A2549,'[2]Pop commune'!$A$4:$H$3833,5,FALSE)</f>
        <v>265.93815169112941</v>
      </c>
      <c r="D2549" s="83">
        <f t="shared" si="79"/>
        <v>120.36401129400248</v>
      </c>
      <c r="E2549" s="83">
        <f>VLOOKUP(A2549,'[2]Pop commune'!$A$4:$G$3833,6,FALSE)</f>
        <v>120.36401129400248</v>
      </c>
      <c r="F2549" s="83">
        <f t="shared" si="80"/>
        <v>1565</v>
      </c>
      <c r="G2549" s="83">
        <f>VLOOKUP(A2549,'[2]Pop commune'!$A$4:$G$3833,4,FALSE)</f>
        <v>1565</v>
      </c>
      <c r="H2549" s="64">
        <v>89</v>
      </c>
      <c r="I2549" s="122">
        <v>890972698</v>
      </c>
      <c r="J2549" s="65" t="s">
        <v>3386</v>
      </c>
      <c r="K2549" s="121"/>
      <c r="L2549" s="103" t="s">
        <v>3374</v>
      </c>
      <c r="M2549" s="101" t="s">
        <v>3366</v>
      </c>
      <c r="N2549" s="65" t="s">
        <v>662</v>
      </c>
      <c r="O2549" s="64">
        <v>890001225</v>
      </c>
      <c r="P2549" s="94" t="s">
        <v>3364</v>
      </c>
      <c r="Q2549" s="90">
        <v>1</v>
      </c>
      <c r="X2549" s="104" t="s">
        <v>733</v>
      </c>
      <c r="Y2549" s="65">
        <f>SUMPRODUCT(('[2]Prog 89'!$C$5:$C$10000=A2549)*'[2]Prog 89'!$E$5:$F$10000)</f>
        <v>4</v>
      </c>
      <c r="Z2549" s="65">
        <f>SUMPRODUCT(('[2]Prog 89'!$C$5:$C$10000=A2549)*'[2]Prog 89'!$G$5:$H$10000)</f>
        <v>12</v>
      </c>
    </row>
    <row r="2550" spans="1:26" ht="12.75" customHeight="1" x14ac:dyDescent="0.25">
      <c r="A2550" s="64">
        <v>89081</v>
      </c>
      <c r="B2550" s="81">
        <f>VLOOKUP(A2550,'[2]Pop commune'!$A$4:$G$3833,7,FALSE)</f>
        <v>27</v>
      </c>
      <c r="C2550" s="82">
        <f>VLOOKUP(A2550,'[2]Pop commune'!$A$4:$H$3833,5,FALSE)</f>
        <v>14</v>
      </c>
      <c r="D2550" s="83">
        <f t="shared" si="79"/>
        <v>13</v>
      </c>
      <c r="E2550" s="83">
        <f>VLOOKUP(A2550,'[2]Pop commune'!$A$4:$G$3833,6,FALSE)</f>
        <v>13</v>
      </c>
      <c r="F2550" s="83">
        <f t="shared" si="80"/>
        <v>92</v>
      </c>
      <c r="G2550" s="83">
        <f>VLOOKUP(A2550,'[2]Pop commune'!$A$4:$G$3833,4,FALSE)</f>
        <v>92</v>
      </c>
      <c r="H2550" s="64">
        <v>89</v>
      </c>
      <c r="I2550" s="122">
        <v>890972680</v>
      </c>
      <c r="J2550" s="65" t="s">
        <v>3387</v>
      </c>
      <c r="K2550" s="121"/>
      <c r="L2550" s="103" t="s">
        <v>3388</v>
      </c>
      <c r="M2550" s="101" t="s">
        <v>230</v>
      </c>
      <c r="N2550" s="65" t="s">
        <v>662</v>
      </c>
      <c r="O2550" s="64">
        <v>890001225</v>
      </c>
      <c r="P2550" s="94" t="s">
        <v>3364</v>
      </c>
      <c r="Q2550" s="90">
        <v>1</v>
      </c>
      <c r="X2550" s="104" t="s">
        <v>671</v>
      </c>
      <c r="Y2550" s="65">
        <f>SUMPRODUCT(('[2]Prog 89'!$C$5:$C$10000=A2550)*'[2]Prog 89'!$E$5:$F$10000)</f>
        <v>1</v>
      </c>
      <c r="Z2550" s="65">
        <f>SUMPRODUCT(('[2]Prog 89'!$C$5:$C$10000=A2550)*'[2]Prog 89'!$G$5:$H$10000)</f>
        <v>3</v>
      </c>
    </row>
    <row r="2551" spans="1:26" ht="12.75" customHeight="1" x14ac:dyDescent="0.25">
      <c r="A2551" s="64">
        <v>89096</v>
      </c>
      <c r="B2551" s="81">
        <f>VLOOKUP(A2551,'[2]Pop commune'!$A$4:$G$3833,7,FALSE)</f>
        <v>226.03033586132261</v>
      </c>
      <c r="C2551" s="82">
        <f>VLOOKUP(A2551,'[2]Pop commune'!$A$4:$H$3833,5,FALSE)</f>
        <v>170.04117009750877</v>
      </c>
      <c r="D2551" s="83">
        <f t="shared" si="79"/>
        <v>55.989165763813858</v>
      </c>
      <c r="E2551" s="83">
        <f>VLOOKUP(A2551,'[2]Pop commune'!$A$4:$G$3833,6,FALSE)</f>
        <v>55.989165763813858</v>
      </c>
      <c r="F2551" s="83">
        <f t="shared" si="80"/>
        <v>957.00000000000364</v>
      </c>
      <c r="G2551" s="83">
        <f>VLOOKUP(A2551,'[2]Pop commune'!$A$4:$G$3833,4,FALSE)</f>
        <v>957.00000000000364</v>
      </c>
      <c r="H2551" s="64">
        <v>89</v>
      </c>
      <c r="I2551" s="122">
        <v>890972680</v>
      </c>
      <c r="J2551" s="65" t="s">
        <v>3389</v>
      </c>
      <c r="K2551" s="121"/>
      <c r="L2551" s="103" t="s">
        <v>2763</v>
      </c>
      <c r="M2551" s="101" t="s">
        <v>230</v>
      </c>
      <c r="N2551" s="65" t="s">
        <v>662</v>
      </c>
      <c r="O2551" s="64">
        <v>890001225</v>
      </c>
      <c r="P2551" s="94" t="s">
        <v>3364</v>
      </c>
      <c r="Q2551" s="90">
        <v>1</v>
      </c>
      <c r="X2551" s="104" t="s">
        <v>671</v>
      </c>
      <c r="Y2551" s="65">
        <f>SUMPRODUCT(('[2]Prog 89'!$C$5:$C$10000=A2551)*'[2]Prog 89'!$E$5:$F$10000)</f>
        <v>1</v>
      </c>
      <c r="Z2551" s="65">
        <f>SUMPRODUCT(('[2]Prog 89'!$C$5:$C$10000=A2551)*'[2]Prog 89'!$G$5:$H$10000)</f>
        <v>8</v>
      </c>
    </row>
    <row r="2552" spans="1:26" ht="12.75" customHeight="1" x14ac:dyDescent="0.25">
      <c r="A2552" s="64">
        <v>89198</v>
      </c>
      <c r="B2552" s="81">
        <f>VLOOKUP(A2552,'[2]Pop commune'!$A$4:$G$3833,7,FALSE)</f>
        <v>408</v>
      </c>
      <c r="C2552" s="82">
        <f>VLOOKUP(A2552,'[2]Pop commune'!$A$4:$H$3833,5,FALSE)</f>
        <v>300</v>
      </c>
      <c r="D2552" s="83">
        <f t="shared" si="79"/>
        <v>108</v>
      </c>
      <c r="E2552" s="83">
        <f>VLOOKUP(A2552,'[2]Pop commune'!$A$4:$G$3833,6,FALSE)</f>
        <v>108</v>
      </c>
      <c r="F2552" s="83">
        <f t="shared" si="80"/>
        <v>1746</v>
      </c>
      <c r="G2552" s="83">
        <f>VLOOKUP(A2552,'[2]Pop commune'!$A$4:$G$3833,4,FALSE)</f>
        <v>1746</v>
      </c>
      <c r="H2552" s="64">
        <v>89</v>
      </c>
      <c r="I2552" s="122">
        <v>890972680</v>
      </c>
      <c r="J2552" s="65" t="s">
        <v>3390</v>
      </c>
      <c r="K2552" s="121"/>
      <c r="L2552" s="103" t="s">
        <v>2763</v>
      </c>
      <c r="M2552" s="101" t="s">
        <v>230</v>
      </c>
      <c r="N2552" s="65" t="s">
        <v>662</v>
      </c>
      <c r="O2552" s="64">
        <v>890001225</v>
      </c>
      <c r="P2552" s="94" t="s">
        <v>3364</v>
      </c>
      <c r="Q2552" s="90">
        <v>1</v>
      </c>
      <c r="X2552" s="104" t="s">
        <v>671</v>
      </c>
      <c r="Y2552" s="65">
        <f>SUMPRODUCT(('[2]Prog 89'!$C$5:$C$10000=A2552)*'[2]Prog 89'!$E$5:$F$10000)</f>
        <v>3</v>
      </c>
      <c r="Z2552" s="65">
        <f>SUMPRODUCT(('[2]Prog 89'!$C$5:$C$10000=A2552)*'[2]Prog 89'!$G$5:$H$10000)</f>
        <v>9</v>
      </c>
    </row>
    <row r="2553" spans="1:26" ht="12.75" customHeight="1" x14ac:dyDescent="0.25">
      <c r="A2553" s="64">
        <v>89200</v>
      </c>
      <c r="B2553" s="81">
        <f>VLOOKUP(A2553,'[2]Pop commune'!$A$4:$G$3833,7,FALSE)</f>
        <v>71.347188264058516</v>
      </c>
      <c r="C2553" s="82">
        <f>VLOOKUP(A2553,'[2]Pop commune'!$A$4:$H$3833,5,FALSE)</f>
        <v>48.234718826405761</v>
      </c>
      <c r="D2553" s="83">
        <f t="shared" si="79"/>
        <v>23.112469437652759</v>
      </c>
      <c r="E2553" s="83">
        <f>VLOOKUP(A2553,'[2]Pop commune'!$A$4:$G$3833,6,FALSE)</f>
        <v>23.112469437652759</v>
      </c>
      <c r="F2553" s="83">
        <f t="shared" si="80"/>
        <v>410.99999999999909</v>
      </c>
      <c r="G2553" s="83">
        <f>VLOOKUP(A2553,'[2]Pop commune'!$A$4:$G$3833,4,FALSE)</f>
        <v>410.99999999999909</v>
      </c>
      <c r="H2553" s="64">
        <v>89</v>
      </c>
      <c r="I2553" s="122">
        <v>890972680</v>
      </c>
      <c r="J2553" s="65" t="s">
        <v>3391</v>
      </c>
      <c r="K2553" s="121"/>
      <c r="L2553" s="103" t="s">
        <v>2763</v>
      </c>
      <c r="M2553" s="101" t="s">
        <v>230</v>
      </c>
      <c r="N2553" s="65" t="s">
        <v>662</v>
      </c>
      <c r="O2553" s="64">
        <v>890001225</v>
      </c>
      <c r="P2553" s="94" t="s">
        <v>3364</v>
      </c>
      <c r="Q2553" s="90">
        <v>1</v>
      </c>
      <c r="X2553" s="104" t="s">
        <v>671</v>
      </c>
      <c r="Y2553" s="65">
        <f>SUMPRODUCT(('[2]Prog 89'!$C$5:$C$10000=A2553)*'[2]Prog 89'!$E$5:$F$10000)</f>
        <v>1</v>
      </c>
      <c r="Z2553" s="65">
        <f>SUMPRODUCT(('[2]Prog 89'!$C$5:$C$10000=A2553)*'[2]Prog 89'!$G$5:$H$10000)</f>
        <v>0</v>
      </c>
    </row>
    <row r="2554" spans="1:26" ht="12.75" customHeight="1" x14ac:dyDescent="0.25">
      <c r="A2554" s="64">
        <v>89201</v>
      </c>
      <c r="B2554" s="81">
        <f>VLOOKUP(A2554,'[2]Pop commune'!$A$4:$G$3833,7,FALSE)</f>
        <v>474.93037280701799</v>
      </c>
      <c r="C2554" s="82">
        <f>VLOOKUP(A2554,'[2]Pop commune'!$A$4:$H$3833,5,FALSE)</f>
        <v>321.06524122807048</v>
      </c>
      <c r="D2554" s="83">
        <f t="shared" si="79"/>
        <v>153.86513157894751</v>
      </c>
      <c r="E2554" s="83">
        <f>VLOOKUP(A2554,'[2]Pop commune'!$A$4:$G$3833,6,FALSE)</f>
        <v>153.86513157894751</v>
      </c>
      <c r="F2554" s="83">
        <f t="shared" si="80"/>
        <v>1871</v>
      </c>
      <c r="G2554" s="83">
        <f>VLOOKUP(A2554,'[2]Pop commune'!$A$4:$G$3833,4,FALSE)</f>
        <v>1871</v>
      </c>
      <c r="H2554" s="64">
        <v>89</v>
      </c>
      <c r="I2554" s="122">
        <v>890972680</v>
      </c>
      <c r="J2554" s="65" t="s">
        <v>2240</v>
      </c>
      <c r="K2554" s="121"/>
      <c r="L2554" s="103" t="s">
        <v>2763</v>
      </c>
      <c r="M2554" s="101" t="s">
        <v>230</v>
      </c>
      <c r="N2554" s="65" t="s">
        <v>662</v>
      </c>
      <c r="O2554" s="64">
        <v>890001225</v>
      </c>
      <c r="P2554" s="94" t="s">
        <v>3364</v>
      </c>
      <c r="Q2554" s="90">
        <v>1</v>
      </c>
      <c r="X2554" s="104" t="s">
        <v>671</v>
      </c>
      <c r="Y2554" s="65">
        <f>SUMPRODUCT(('[2]Prog 89'!$C$5:$C$10000=A2554)*'[2]Prog 89'!$E$5:$F$10000)</f>
        <v>3</v>
      </c>
      <c r="Z2554" s="65">
        <f>SUMPRODUCT(('[2]Prog 89'!$C$5:$C$10000=A2554)*'[2]Prog 89'!$G$5:$H$10000)</f>
        <v>9</v>
      </c>
    </row>
    <row r="2555" spans="1:26" ht="12.75" customHeight="1" x14ac:dyDescent="0.25">
      <c r="A2555" s="64">
        <v>89226</v>
      </c>
      <c r="B2555" s="81">
        <f>VLOOKUP(A2555,'[2]Pop commune'!$A$4:$G$3833,7,FALSE)</f>
        <v>39.358288770053477</v>
      </c>
      <c r="C2555" s="82">
        <f>VLOOKUP(A2555,'[2]Pop commune'!$A$4:$H$3833,5,FALSE)</f>
        <v>17.711229946524067</v>
      </c>
      <c r="D2555" s="83">
        <f t="shared" si="79"/>
        <v>21.647058823529413</v>
      </c>
      <c r="E2555" s="83">
        <f>VLOOKUP(A2555,'[2]Pop commune'!$A$4:$G$3833,6,FALSE)</f>
        <v>21.647058823529413</v>
      </c>
      <c r="F2555" s="83">
        <f t="shared" si="80"/>
        <v>184</v>
      </c>
      <c r="G2555" s="83">
        <f>VLOOKUP(A2555,'[2]Pop commune'!$A$4:$G$3833,4,FALSE)</f>
        <v>184</v>
      </c>
      <c r="H2555" s="64">
        <v>89</v>
      </c>
      <c r="I2555" s="122">
        <v>890972680</v>
      </c>
      <c r="J2555" s="65" t="s">
        <v>3392</v>
      </c>
      <c r="K2555" s="121"/>
      <c r="L2555" s="103" t="s">
        <v>3388</v>
      </c>
      <c r="M2555" s="101" t="s">
        <v>230</v>
      </c>
      <c r="N2555" s="65" t="s">
        <v>662</v>
      </c>
      <c r="O2555" s="64">
        <v>890001225</v>
      </c>
      <c r="P2555" s="94" t="s">
        <v>3364</v>
      </c>
      <c r="Q2555" s="90">
        <v>1</v>
      </c>
      <c r="X2555" s="104" t="s">
        <v>671</v>
      </c>
      <c r="Y2555" s="65">
        <f>SUMPRODUCT(('[2]Prog 89'!$C$5:$C$10000=A2555)*'[2]Prog 89'!$E$5:$F$10000)</f>
        <v>2</v>
      </c>
      <c r="Z2555" s="65">
        <f>SUMPRODUCT(('[2]Prog 89'!$C$5:$C$10000=A2555)*'[2]Prog 89'!$G$5:$H$10000)</f>
        <v>0</v>
      </c>
    </row>
    <row r="2556" spans="1:26" ht="12.75" customHeight="1" x14ac:dyDescent="0.25">
      <c r="A2556" s="64">
        <v>89227</v>
      </c>
      <c r="B2556" s="81">
        <f>VLOOKUP(A2556,'[2]Pop commune'!$A$4:$G$3833,7,FALSE)</f>
        <v>394.2813856963204</v>
      </c>
      <c r="C2556" s="82">
        <f>VLOOKUP(A2556,'[2]Pop commune'!$A$4:$H$3833,5,FALSE)</f>
        <v>179.71708902644141</v>
      </c>
      <c r="D2556" s="83">
        <f t="shared" si="79"/>
        <v>214.56429666987898</v>
      </c>
      <c r="E2556" s="83">
        <f>VLOOKUP(A2556,'[2]Pop commune'!$A$4:$G$3833,6,FALSE)</f>
        <v>214.56429666987898</v>
      </c>
      <c r="F2556" s="83">
        <f t="shared" si="80"/>
        <v>1323</v>
      </c>
      <c r="G2556" s="83">
        <f>VLOOKUP(A2556,'[2]Pop commune'!$A$4:$G$3833,4,FALSE)</f>
        <v>1323</v>
      </c>
      <c r="H2556" s="64">
        <v>89</v>
      </c>
      <c r="I2556" s="122">
        <v>890972680</v>
      </c>
      <c r="J2556" s="65" t="s">
        <v>3393</v>
      </c>
      <c r="K2556" s="121"/>
      <c r="L2556" s="103" t="s">
        <v>3388</v>
      </c>
      <c r="M2556" s="101" t="s">
        <v>230</v>
      </c>
      <c r="N2556" s="65" t="s">
        <v>662</v>
      </c>
      <c r="O2556" s="64">
        <v>890001225</v>
      </c>
      <c r="P2556" s="94" t="s">
        <v>3364</v>
      </c>
      <c r="Q2556" s="90">
        <v>1</v>
      </c>
      <c r="X2556" s="104" t="s">
        <v>671</v>
      </c>
      <c r="Y2556" s="65">
        <f>SUMPRODUCT(('[2]Prog 89'!$C$5:$C$10000=A2556)*'[2]Prog 89'!$E$5:$F$10000)</f>
        <v>4</v>
      </c>
      <c r="Z2556" s="65">
        <f>SUMPRODUCT(('[2]Prog 89'!$C$5:$C$10000=A2556)*'[2]Prog 89'!$G$5:$H$10000)</f>
        <v>11</v>
      </c>
    </row>
    <row r="2557" spans="1:26" ht="12.75" customHeight="1" x14ac:dyDescent="0.25">
      <c r="A2557" s="64">
        <v>89242</v>
      </c>
      <c r="B2557" s="81">
        <f>VLOOKUP(A2557,'[2]Pop commune'!$A$4:$G$3833,7,FALSE)</f>
        <v>162.82233502538077</v>
      </c>
      <c r="C2557" s="82">
        <f>VLOOKUP(A2557,'[2]Pop commune'!$A$4:$H$3833,5,FALSE)</f>
        <v>87.441624365482255</v>
      </c>
      <c r="D2557" s="83">
        <f t="shared" si="79"/>
        <v>75.380710659898511</v>
      </c>
      <c r="E2557" s="83">
        <f>VLOOKUP(A2557,'[2]Pop commune'!$A$4:$G$3833,6,FALSE)</f>
        <v>75.380710659898511</v>
      </c>
      <c r="F2557" s="83">
        <f t="shared" si="80"/>
        <v>792</v>
      </c>
      <c r="G2557" s="83">
        <f>VLOOKUP(A2557,'[2]Pop commune'!$A$4:$G$3833,4,FALSE)</f>
        <v>792</v>
      </c>
      <c r="H2557" s="64">
        <v>89</v>
      </c>
      <c r="I2557" s="122">
        <v>890972680</v>
      </c>
      <c r="J2557" s="65" t="s">
        <v>3394</v>
      </c>
      <c r="K2557" s="121"/>
      <c r="L2557" s="103" t="s">
        <v>3388</v>
      </c>
      <c r="M2557" s="101" t="s">
        <v>230</v>
      </c>
      <c r="N2557" s="65" t="s">
        <v>662</v>
      </c>
      <c r="O2557" s="64">
        <v>890001225</v>
      </c>
      <c r="P2557" s="94" t="s">
        <v>3364</v>
      </c>
      <c r="Q2557" s="90">
        <v>1</v>
      </c>
      <c r="X2557" s="104" t="s">
        <v>671</v>
      </c>
      <c r="Y2557" s="65">
        <f>SUMPRODUCT(('[2]Prog 89'!$C$5:$C$10000=A2557)*'[2]Prog 89'!$E$5:$F$10000)</f>
        <v>2</v>
      </c>
      <c r="Z2557" s="65">
        <f>SUMPRODUCT(('[2]Prog 89'!$C$5:$C$10000=A2557)*'[2]Prog 89'!$G$5:$H$10000)</f>
        <v>8</v>
      </c>
    </row>
    <row r="2558" spans="1:26" ht="12.75" customHeight="1" x14ac:dyDescent="0.25">
      <c r="A2558" s="64">
        <v>89250</v>
      </c>
      <c r="B2558" s="81">
        <f>VLOOKUP(A2558,'[2]Pop commune'!$A$4:$G$3833,7,FALSE)</f>
        <v>39.996672490143652</v>
      </c>
      <c r="C2558" s="82">
        <f>VLOOKUP(A2558,'[2]Pop commune'!$A$4:$H$3833,5,FALSE)</f>
        <v>22.998610568689539</v>
      </c>
      <c r="D2558" s="83">
        <f t="shared" si="79"/>
        <v>16.998061921454116</v>
      </c>
      <c r="E2558" s="83">
        <f>VLOOKUP(A2558,'[2]Pop commune'!$A$4:$G$3833,6,FALSE)</f>
        <v>16.998061921454116</v>
      </c>
      <c r="F2558" s="83">
        <f t="shared" si="80"/>
        <v>173</v>
      </c>
      <c r="G2558" s="83">
        <f>VLOOKUP(A2558,'[2]Pop commune'!$A$4:$G$3833,4,FALSE)</f>
        <v>173</v>
      </c>
      <c r="H2558" s="64">
        <v>89</v>
      </c>
      <c r="I2558" s="122">
        <v>890972680</v>
      </c>
      <c r="J2558" s="65" t="s">
        <v>3395</v>
      </c>
      <c r="K2558" s="121"/>
      <c r="L2558" s="103" t="s">
        <v>3388</v>
      </c>
      <c r="M2558" s="101" t="s">
        <v>230</v>
      </c>
      <c r="N2558" s="65" t="s">
        <v>662</v>
      </c>
      <c r="O2558" s="64">
        <v>890001225</v>
      </c>
      <c r="P2558" s="94" t="s">
        <v>3364</v>
      </c>
      <c r="Q2558" s="90">
        <v>1</v>
      </c>
      <c r="X2558" s="104" t="s">
        <v>671</v>
      </c>
      <c r="Y2558" s="65">
        <f>SUMPRODUCT(('[2]Prog 89'!$C$5:$C$10000=A2558)*'[2]Prog 89'!$E$5:$F$10000)</f>
        <v>1</v>
      </c>
      <c r="Z2558" s="65">
        <f>SUMPRODUCT(('[2]Prog 89'!$C$5:$C$10000=A2558)*'[2]Prog 89'!$G$5:$H$10000)</f>
        <v>2</v>
      </c>
    </row>
    <row r="2559" spans="1:26" ht="12.75" customHeight="1" x14ac:dyDescent="0.25">
      <c r="A2559" s="64">
        <v>89265</v>
      </c>
      <c r="B2559" s="81">
        <f>VLOOKUP(A2559,'[2]Pop commune'!$A$4:$G$3833,7,FALSE)</f>
        <v>132.5566666666667</v>
      </c>
      <c r="C2559" s="82">
        <f>VLOOKUP(A2559,'[2]Pop commune'!$A$4:$H$3833,5,FALSE)</f>
        <v>99.6666666666667</v>
      </c>
      <c r="D2559" s="83">
        <f t="shared" si="79"/>
        <v>32.89</v>
      </c>
      <c r="E2559" s="83">
        <f>VLOOKUP(A2559,'[2]Pop commune'!$A$4:$G$3833,6,FALSE)</f>
        <v>32.89</v>
      </c>
      <c r="F2559" s="83">
        <f t="shared" si="80"/>
        <v>598</v>
      </c>
      <c r="G2559" s="83">
        <f>VLOOKUP(A2559,'[2]Pop commune'!$A$4:$G$3833,4,FALSE)</f>
        <v>598</v>
      </c>
      <c r="H2559" s="64">
        <v>89</v>
      </c>
      <c r="I2559" s="122">
        <v>890972680</v>
      </c>
      <c r="J2559" s="65" t="s">
        <v>3396</v>
      </c>
      <c r="K2559" s="121"/>
      <c r="L2559" s="103" t="s">
        <v>3388</v>
      </c>
      <c r="M2559" s="101" t="s">
        <v>230</v>
      </c>
      <c r="N2559" s="65" t="s">
        <v>662</v>
      </c>
      <c r="O2559" s="64">
        <v>890001225</v>
      </c>
      <c r="P2559" s="94" t="s">
        <v>3364</v>
      </c>
      <c r="Q2559" s="90">
        <v>1</v>
      </c>
      <c r="X2559" s="104" t="s">
        <v>671</v>
      </c>
      <c r="Y2559" s="65">
        <f>SUMPRODUCT(('[2]Prog 89'!$C$5:$C$10000=A2559)*'[2]Prog 89'!$E$5:$F$10000)</f>
        <v>1</v>
      </c>
      <c r="Z2559" s="65">
        <f>SUMPRODUCT(('[2]Prog 89'!$C$5:$C$10000=A2559)*'[2]Prog 89'!$G$5:$H$10000)</f>
        <v>5</v>
      </c>
    </row>
    <row r="2560" spans="1:26" ht="12.75" customHeight="1" x14ac:dyDescent="0.25">
      <c r="A2560" s="64">
        <v>89268</v>
      </c>
      <c r="B2560" s="81">
        <f>VLOOKUP(A2560,'[2]Pop commune'!$A$4:$G$3833,7,FALSE)</f>
        <v>184.45098039215745</v>
      </c>
      <c r="C2560" s="82">
        <f>VLOOKUP(A2560,'[2]Pop commune'!$A$4:$H$3833,5,FALSE)</f>
        <v>122.29901960784352</v>
      </c>
      <c r="D2560" s="83">
        <f t="shared" si="79"/>
        <v>62.151960784313921</v>
      </c>
      <c r="E2560" s="83">
        <f>VLOOKUP(A2560,'[2]Pop commune'!$A$4:$G$3833,6,FALSE)</f>
        <v>62.151960784313921</v>
      </c>
      <c r="F2560" s="83">
        <f t="shared" si="80"/>
        <v>818.00000000000261</v>
      </c>
      <c r="G2560" s="83">
        <f>VLOOKUP(A2560,'[2]Pop commune'!$A$4:$G$3833,4,FALSE)</f>
        <v>818.00000000000261</v>
      </c>
      <c r="H2560" s="64">
        <v>89</v>
      </c>
      <c r="I2560" s="122">
        <v>890972680</v>
      </c>
      <c r="J2560" s="65" t="s">
        <v>3397</v>
      </c>
      <c r="K2560" s="121"/>
      <c r="L2560" s="103" t="s">
        <v>2763</v>
      </c>
      <c r="M2560" s="101" t="s">
        <v>230</v>
      </c>
      <c r="N2560" s="65" t="s">
        <v>662</v>
      </c>
      <c r="O2560" s="64">
        <v>890001225</v>
      </c>
      <c r="P2560" s="94" t="s">
        <v>3364</v>
      </c>
      <c r="Q2560" s="90">
        <v>1</v>
      </c>
      <c r="X2560" s="104" t="s">
        <v>671</v>
      </c>
      <c r="Y2560" s="65">
        <f>SUMPRODUCT(('[2]Prog 89'!$C$5:$C$10000=A2560)*'[2]Prog 89'!$E$5:$F$10000)</f>
        <v>2</v>
      </c>
      <c r="Z2560" s="65">
        <f>SUMPRODUCT(('[2]Prog 89'!$C$5:$C$10000=A2560)*'[2]Prog 89'!$G$5:$H$10000)</f>
        <v>5</v>
      </c>
    </row>
    <row r="2561" spans="1:26" ht="12.75" customHeight="1" x14ac:dyDescent="0.25">
      <c r="A2561" s="64">
        <v>89282</v>
      </c>
      <c r="B2561" s="81">
        <f>VLOOKUP(A2561,'[2]Pop commune'!$A$4:$G$3833,7,FALSE)</f>
        <v>192.45786516853929</v>
      </c>
      <c r="C2561" s="82">
        <f>VLOOKUP(A2561,'[2]Pop commune'!$A$4:$H$3833,5,FALSE)</f>
        <v>136.61516853932582</v>
      </c>
      <c r="D2561" s="83">
        <f t="shared" si="79"/>
        <v>55.842696629213478</v>
      </c>
      <c r="E2561" s="83">
        <f>VLOOKUP(A2561,'[2]Pop commune'!$A$4:$G$3833,6,FALSE)</f>
        <v>55.842696629213478</v>
      </c>
      <c r="F2561" s="83">
        <f t="shared" si="80"/>
        <v>710</v>
      </c>
      <c r="G2561" s="83">
        <f>VLOOKUP(A2561,'[2]Pop commune'!$A$4:$G$3833,4,FALSE)</f>
        <v>710</v>
      </c>
      <c r="H2561" s="64">
        <v>89</v>
      </c>
      <c r="I2561" s="122">
        <v>890972680</v>
      </c>
      <c r="J2561" s="65" t="s">
        <v>990</v>
      </c>
      <c r="K2561" s="121"/>
      <c r="L2561" s="103" t="s">
        <v>2763</v>
      </c>
      <c r="M2561" s="101" t="s">
        <v>230</v>
      </c>
      <c r="N2561" s="65" t="s">
        <v>662</v>
      </c>
      <c r="O2561" s="64">
        <v>890001225</v>
      </c>
      <c r="P2561" s="94" t="s">
        <v>3364</v>
      </c>
      <c r="Q2561" s="90">
        <v>1</v>
      </c>
      <c r="X2561" s="104" t="s">
        <v>671</v>
      </c>
      <c r="Y2561" s="65">
        <f>SUMPRODUCT(('[2]Prog 89'!$C$5:$C$10000=A2561)*'[2]Prog 89'!$E$5:$F$10000)</f>
        <v>1</v>
      </c>
      <c r="Z2561" s="65">
        <f>SUMPRODUCT(('[2]Prog 89'!$C$5:$C$10000=A2561)*'[2]Prog 89'!$G$5:$H$10000)</f>
        <v>6</v>
      </c>
    </row>
    <row r="2562" spans="1:26" ht="12.75" customHeight="1" x14ac:dyDescent="0.25">
      <c r="A2562" s="64">
        <v>89307</v>
      </c>
      <c r="B2562" s="81">
        <f>VLOOKUP(A2562,'[2]Pop commune'!$A$4:$G$3833,7,FALSE)</f>
        <v>222.10537693682829</v>
      </c>
      <c r="C2562" s="82">
        <f>VLOOKUP(A2562,'[2]Pop commune'!$A$4:$H$3833,5,FALSE)</f>
        <v>155.93124240005193</v>
      </c>
      <c r="D2562" s="83">
        <f t="shared" si="79"/>
        <v>66.17413453677635</v>
      </c>
      <c r="E2562" s="83">
        <f>VLOOKUP(A2562,'[2]Pop commune'!$A$4:$G$3833,6,FALSE)</f>
        <v>66.17413453677635</v>
      </c>
      <c r="F2562" s="83">
        <f t="shared" si="80"/>
        <v>739</v>
      </c>
      <c r="G2562" s="83">
        <f>VLOOKUP(A2562,'[2]Pop commune'!$A$4:$G$3833,4,FALSE)</f>
        <v>739</v>
      </c>
      <c r="H2562" s="64">
        <v>89</v>
      </c>
      <c r="I2562" s="122">
        <v>890972680</v>
      </c>
      <c r="J2562" s="65" t="s">
        <v>3398</v>
      </c>
      <c r="K2562" s="121"/>
      <c r="L2562" s="103" t="s">
        <v>3388</v>
      </c>
      <c r="M2562" s="101" t="s">
        <v>230</v>
      </c>
      <c r="N2562" s="65" t="s">
        <v>662</v>
      </c>
      <c r="O2562" s="64">
        <v>890001225</v>
      </c>
      <c r="P2562" s="94" t="s">
        <v>3364</v>
      </c>
      <c r="Q2562" s="90">
        <v>1</v>
      </c>
      <c r="X2562" s="104" t="s">
        <v>671</v>
      </c>
      <c r="Y2562" s="65">
        <f>SUMPRODUCT(('[2]Prog 89'!$C$5:$C$10000=A2562)*'[2]Prog 89'!$E$5:$F$10000)</f>
        <v>4</v>
      </c>
      <c r="Z2562" s="65">
        <f>SUMPRODUCT(('[2]Prog 89'!$C$5:$C$10000=A2562)*'[2]Prog 89'!$G$5:$H$10000)</f>
        <v>6</v>
      </c>
    </row>
    <row r="2563" spans="1:26" ht="12.75" customHeight="1" x14ac:dyDescent="0.25">
      <c r="A2563" s="64">
        <v>89328</v>
      </c>
      <c r="B2563" s="81">
        <f>VLOOKUP(A2563,'[2]Pop commune'!$A$4:$G$3833,7,FALSE)</f>
        <v>73.724565756824177</v>
      </c>
      <c r="C2563" s="82">
        <f>VLOOKUP(A2563,'[2]Pop commune'!$A$4:$H$3833,5,FALSE)</f>
        <v>55.545905707196297</v>
      </c>
      <c r="D2563" s="83">
        <f t="shared" si="79"/>
        <v>18.178660049627879</v>
      </c>
      <c r="E2563" s="83">
        <f>VLOOKUP(A2563,'[2]Pop commune'!$A$4:$G$3833,6,FALSE)</f>
        <v>18.178660049627879</v>
      </c>
      <c r="F2563" s="83">
        <f t="shared" si="80"/>
        <v>407.00000000000199</v>
      </c>
      <c r="G2563" s="83">
        <f>VLOOKUP(A2563,'[2]Pop commune'!$A$4:$G$3833,4,FALSE)</f>
        <v>407.00000000000199</v>
      </c>
      <c r="H2563" s="64">
        <v>89</v>
      </c>
      <c r="I2563" s="122">
        <v>890972680</v>
      </c>
      <c r="J2563" s="65" t="s">
        <v>2420</v>
      </c>
      <c r="K2563" s="121"/>
      <c r="L2563" s="103" t="s">
        <v>3388</v>
      </c>
      <c r="M2563" s="101" t="s">
        <v>230</v>
      </c>
      <c r="N2563" s="65" t="s">
        <v>662</v>
      </c>
      <c r="O2563" s="64">
        <v>890001225</v>
      </c>
      <c r="P2563" s="94" t="s">
        <v>3364</v>
      </c>
      <c r="Q2563" s="90">
        <v>1</v>
      </c>
      <c r="X2563" s="104" t="s">
        <v>671</v>
      </c>
      <c r="Y2563" s="65">
        <f>SUMPRODUCT(('[2]Prog 89'!$C$5:$C$10000=A2563)*'[2]Prog 89'!$E$5:$F$10000)</f>
        <v>1</v>
      </c>
      <c r="Z2563" s="65">
        <f>SUMPRODUCT(('[2]Prog 89'!$C$5:$C$10000=A2563)*'[2]Prog 89'!$G$5:$H$10000)</f>
        <v>6</v>
      </c>
    </row>
    <row r="2564" spans="1:26" ht="12.75" customHeight="1" x14ac:dyDescent="0.25">
      <c r="A2564" s="64">
        <v>89382</v>
      </c>
      <c r="B2564" s="81">
        <f>VLOOKUP(A2564,'[2]Pop commune'!$A$4:$G$3833,7,FALSE)</f>
        <v>406</v>
      </c>
      <c r="C2564" s="82">
        <f>VLOOKUP(A2564,'[2]Pop commune'!$A$4:$H$3833,5,FALSE)</f>
        <v>248</v>
      </c>
      <c r="D2564" s="83">
        <f t="shared" si="79"/>
        <v>158</v>
      </c>
      <c r="E2564" s="83">
        <f>VLOOKUP(A2564,'[2]Pop commune'!$A$4:$G$3833,6,FALSE)</f>
        <v>158</v>
      </c>
      <c r="F2564" s="83">
        <f t="shared" si="80"/>
        <v>1604</v>
      </c>
      <c r="G2564" s="83">
        <f>VLOOKUP(A2564,'[2]Pop commune'!$A$4:$G$3833,4,FALSE)</f>
        <v>1604</v>
      </c>
      <c r="H2564" s="64">
        <v>89</v>
      </c>
      <c r="I2564" s="122">
        <v>890972680</v>
      </c>
      <c r="J2564" s="65" t="s">
        <v>3399</v>
      </c>
      <c r="K2564" s="121"/>
      <c r="L2564" s="103" t="s">
        <v>2763</v>
      </c>
      <c r="M2564" s="101" t="s">
        <v>230</v>
      </c>
      <c r="N2564" s="65" t="s">
        <v>662</v>
      </c>
      <c r="O2564" s="64">
        <v>890001225</v>
      </c>
      <c r="P2564" s="94" t="s">
        <v>3364</v>
      </c>
      <c r="Q2564" s="90">
        <v>1</v>
      </c>
      <c r="X2564" s="104" t="s">
        <v>671</v>
      </c>
      <c r="Y2564" s="65">
        <f>SUMPRODUCT(('[2]Prog 89'!$C$5:$C$10000=A2564)*'[2]Prog 89'!$E$5:$F$10000)</f>
        <v>4</v>
      </c>
      <c r="Z2564" s="65">
        <f>SUMPRODUCT(('[2]Prog 89'!$C$5:$C$10000=A2564)*'[2]Prog 89'!$G$5:$H$10000)</f>
        <v>10</v>
      </c>
    </row>
    <row r="2565" spans="1:26" ht="12.75" customHeight="1" x14ac:dyDescent="0.25">
      <c r="A2565" s="64">
        <v>89430</v>
      </c>
      <c r="B2565" s="81">
        <f>VLOOKUP(A2565,'[2]Pop commune'!$A$4:$G$3833,7,FALSE)</f>
        <v>63.849529780564239</v>
      </c>
      <c r="C2565" s="82">
        <f>VLOOKUP(A2565,'[2]Pop commune'!$A$4:$H$3833,5,FALSE)</f>
        <v>38.119122257053277</v>
      </c>
      <c r="D2565" s="83">
        <f t="shared" ref="D2565:D2628" si="81">E2565/Q2565</f>
        <v>25.730407523510962</v>
      </c>
      <c r="E2565" s="83">
        <f>VLOOKUP(A2565,'[2]Pop commune'!$A$4:$G$3833,6,FALSE)</f>
        <v>25.730407523510962</v>
      </c>
      <c r="F2565" s="83">
        <f t="shared" ref="F2565:F2628" si="82">G2565/Q2565</f>
        <v>304</v>
      </c>
      <c r="G2565" s="83">
        <f>VLOOKUP(A2565,'[2]Pop commune'!$A$4:$G$3833,4,FALSE)</f>
        <v>304</v>
      </c>
      <c r="H2565" s="64">
        <v>89</v>
      </c>
      <c r="I2565" s="122">
        <v>890972680</v>
      </c>
      <c r="J2565" s="65" t="s">
        <v>3400</v>
      </c>
      <c r="K2565" s="121"/>
      <c r="L2565" s="103" t="s">
        <v>3388</v>
      </c>
      <c r="M2565" s="101" t="s">
        <v>230</v>
      </c>
      <c r="N2565" s="65" t="s">
        <v>662</v>
      </c>
      <c r="O2565" s="64">
        <v>890001225</v>
      </c>
      <c r="P2565" s="94" t="s">
        <v>3364</v>
      </c>
      <c r="Q2565" s="90">
        <v>1</v>
      </c>
      <c r="X2565" s="104" t="s">
        <v>671</v>
      </c>
      <c r="Y2565" s="65">
        <f>SUMPRODUCT(('[2]Prog 89'!$C$5:$C$10000=A2565)*'[2]Prog 89'!$E$5:$F$10000)</f>
        <v>0</v>
      </c>
      <c r="Z2565" s="65">
        <f>SUMPRODUCT(('[2]Prog 89'!$C$5:$C$10000=A2565)*'[2]Prog 89'!$G$5:$H$10000)</f>
        <v>0</v>
      </c>
    </row>
    <row r="2566" spans="1:26" ht="12.75" customHeight="1" x14ac:dyDescent="0.25">
      <c r="A2566" s="64">
        <v>89437</v>
      </c>
      <c r="B2566" s="81">
        <f>VLOOKUP(A2566,'[2]Pop commune'!$A$4:$G$3833,7,FALSE)</f>
        <v>55</v>
      </c>
      <c r="C2566" s="82">
        <f>VLOOKUP(A2566,'[2]Pop commune'!$A$4:$H$3833,5,FALSE)</f>
        <v>25</v>
      </c>
      <c r="D2566" s="83">
        <f t="shared" si="81"/>
        <v>30</v>
      </c>
      <c r="E2566" s="83">
        <f>VLOOKUP(A2566,'[2]Pop commune'!$A$4:$G$3833,6,FALSE)</f>
        <v>30</v>
      </c>
      <c r="F2566" s="83">
        <f t="shared" si="82"/>
        <v>309</v>
      </c>
      <c r="G2566" s="83">
        <f>VLOOKUP(A2566,'[2]Pop commune'!$A$4:$G$3833,4,FALSE)</f>
        <v>309</v>
      </c>
      <c r="H2566" s="64">
        <v>89</v>
      </c>
      <c r="I2566" s="122">
        <v>890972680</v>
      </c>
      <c r="J2566" s="65" t="s">
        <v>3401</v>
      </c>
      <c r="K2566" s="121"/>
      <c r="L2566" s="103" t="s">
        <v>3388</v>
      </c>
      <c r="M2566" s="101" t="s">
        <v>230</v>
      </c>
      <c r="N2566" s="65" t="s">
        <v>662</v>
      </c>
      <c r="O2566" s="64">
        <v>890001225</v>
      </c>
      <c r="P2566" s="94" t="s">
        <v>3364</v>
      </c>
      <c r="Q2566" s="90">
        <v>1</v>
      </c>
      <c r="X2566" s="104" t="s">
        <v>671</v>
      </c>
      <c r="Y2566" s="65">
        <f>SUMPRODUCT(('[2]Prog 89'!$C$5:$C$10000=A2566)*'[2]Prog 89'!$E$5:$F$10000)</f>
        <v>1</v>
      </c>
      <c r="Z2566" s="65">
        <f>SUMPRODUCT(('[2]Prog 89'!$C$5:$C$10000=A2566)*'[2]Prog 89'!$G$5:$H$10000)</f>
        <v>3</v>
      </c>
    </row>
    <row r="2567" spans="1:26" ht="12.75" customHeight="1" x14ac:dyDescent="0.25">
      <c r="A2567" s="64">
        <v>89463</v>
      </c>
      <c r="B2567" s="81">
        <f>VLOOKUP(A2567,'[2]Pop commune'!$A$4:$G$3833,7,FALSE)</f>
        <v>49.788235294117619</v>
      </c>
      <c r="C2567" s="82">
        <f>VLOOKUP(A2567,'[2]Pop commune'!$A$4:$H$3833,5,FALSE)</f>
        <v>40.04705882352939</v>
      </c>
      <c r="D2567" s="83">
        <f t="shared" si="81"/>
        <v>9.7411764705882309</v>
      </c>
      <c r="E2567" s="83">
        <f>VLOOKUP(A2567,'[2]Pop commune'!$A$4:$G$3833,6,FALSE)</f>
        <v>9.7411764705882309</v>
      </c>
      <c r="F2567" s="83">
        <f t="shared" si="82"/>
        <v>276</v>
      </c>
      <c r="G2567" s="83">
        <f>VLOOKUP(A2567,'[2]Pop commune'!$A$4:$G$3833,4,FALSE)</f>
        <v>276</v>
      </c>
      <c r="H2567" s="64">
        <v>89</v>
      </c>
      <c r="I2567" s="122">
        <v>890972680</v>
      </c>
      <c r="J2567" s="65" t="s">
        <v>3402</v>
      </c>
      <c r="K2567" s="121"/>
      <c r="L2567" s="103" t="s">
        <v>3388</v>
      </c>
      <c r="M2567" s="101" t="s">
        <v>230</v>
      </c>
      <c r="N2567" s="65" t="s">
        <v>662</v>
      </c>
      <c r="O2567" s="64">
        <v>890001225</v>
      </c>
      <c r="P2567" s="94" t="s">
        <v>3364</v>
      </c>
      <c r="Q2567" s="90">
        <v>1</v>
      </c>
      <c r="X2567" s="104" t="s">
        <v>671</v>
      </c>
      <c r="Y2567" s="65">
        <f>SUMPRODUCT(('[2]Prog 89'!$C$5:$C$10000=A2567)*'[2]Prog 89'!$E$5:$F$10000)</f>
        <v>0</v>
      </c>
      <c r="Z2567" s="65">
        <f>SUMPRODUCT(('[2]Prog 89'!$C$5:$C$10000=A2567)*'[2]Prog 89'!$G$5:$H$10000)</f>
        <v>1</v>
      </c>
    </row>
    <row r="2568" spans="1:26" ht="12.75" customHeight="1" x14ac:dyDescent="0.25">
      <c r="A2568" s="64">
        <v>89477</v>
      </c>
      <c r="B2568" s="81">
        <f>VLOOKUP(A2568,'[2]Pop commune'!$A$4:$G$3833,7,FALSE)</f>
        <v>24</v>
      </c>
      <c r="C2568" s="82">
        <f>VLOOKUP(A2568,'[2]Pop commune'!$A$4:$H$3833,5,FALSE)</f>
        <v>14</v>
      </c>
      <c r="D2568" s="83">
        <f t="shared" si="81"/>
        <v>10</v>
      </c>
      <c r="E2568" s="83">
        <f>VLOOKUP(A2568,'[2]Pop commune'!$A$4:$G$3833,6,FALSE)</f>
        <v>10</v>
      </c>
      <c r="F2568" s="83">
        <f t="shared" si="82"/>
        <v>105</v>
      </c>
      <c r="G2568" s="83">
        <f>VLOOKUP(A2568,'[2]Pop commune'!$A$4:$G$3833,4,FALSE)</f>
        <v>105</v>
      </c>
      <c r="H2568" s="64">
        <v>89</v>
      </c>
      <c r="I2568" s="122">
        <v>890972680</v>
      </c>
      <c r="J2568" s="65" t="s">
        <v>3403</v>
      </c>
      <c r="K2568" s="121"/>
      <c r="L2568" s="103" t="s">
        <v>3388</v>
      </c>
      <c r="M2568" s="101" t="s">
        <v>230</v>
      </c>
      <c r="N2568" s="65" t="s">
        <v>662</v>
      </c>
      <c r="O2568" s="64">
        <v>890001225</v>
      </c>
      <c r="P2568" s="94" t="s">
        <v>3364</v>
      </c>
      <c r="Q2568" s="90">
        <v>1</v>
      </c>
      <c r="X2568" s="104" t="s">
        <v>671</v>
      </c>
      <c r="Y2568" s="65">
        <f>SUMPRODUCT(('[2]Prog 89'!$C$5:$C$10000=A2568)*'[2]Prog 89'!$E$5:$F$10000)</f>
        <v>0</v>
      </c>
      <c r="Z2568" s="65">
        <f>SUMPRODUCT(('[2]Prog 89'!$C$5:$C$10000=A2568)*'[2]Prog 89'!$G$5:$H$10000)</f>
        <v>1</v>
      </c>
    </row>
    <row r="2569" spans="1:26" ht="12.75" customHeight="1" x14ac:dyDescent="0.25">
      <c r="A2569" s="64">
        <v>89015</v>
      </c>
      <c r="B2569" s="81">
        <f>VLOOKUP(A2569,'[2]Pop commune'!$A$4:$G$3833,7,FALSE)</f>
        <v>171.64897959183668</v>
      </c>
      <c r="C2569" s="82">
        <f>VLOOKUP(A2569,'[2]Pop commune'!$A$4:$H$3833,5,FALSE)</f>
        <v>98.797959183673441</v>
      </c>
      <c r="D2569" s="83">
        <f t="shared" si="81"/>
        <v>72.851020408163237</v>
      </c>
      <c r="E2569" s="83">
        <f>VLOOKUP(A2569,'[2]Pop commune'!$A$4:$G$3833,6,FALSE)</f>
        <v>72.851020408163237</v>
      </c>
      <c r="F2569" s="83">
        <f t="shared" si="82"/>
        <v>489</v>
      </c>
      <c r="G2569" s="83">
        <f>VLOOKUP(A2569,'[2]Pop commune'!$A$4:$G$3833,4,FALSE)</f>
        <v>489</v>
      </c>
      <c r="H2569" s="64">
        <v>89</v>
      </c>
      <c r="I2569" s="122">
        <v>890974108</v>
      </c>
      <c r="J2569" s="65" t="s">
        <v>3404</v>
      </c>
      <c r="K2569" s="121"/>
      <c r="L2569" s="103" t="s">
        <v>3363</v>
      </c>
      <c r="M2569" s="101" t="s">
        <v>233</v>
      </c>
      <c r="N2569" s="65" t="s">
        <v>662</v>
      </c>
      <c r="O2569" s="64">
        <v>890001225</v>
      </c>
      <c r="P2569" s="94" t="s">
        <v>3364</v>
      </c>
      <c r="Q2569" s="90">
        <v>1</v>
      </c>
      <c r="X2569" s="104" t="s">
        <v>733</v>
      </c>
      <c r="Y2569" s="65">
        <f>SUMPRODUCT(('[2]Prog 89'!$C$5:$C$10000=A2569)*'[2]Prog 89'!$E$5:$F$10000)</f>
        <v>0</v>
      </c>
      <c r="Z2569" s="65">
        <f>SUMPRODUCT(('[2]Prog 89'!$C$5:$C$10000=A2569)*'[2]Prog 89'!$G$5:$H$10000)</f>
        <v>5</v>
      </c>
    </row>
    <row r="2570" spans="1:26" ht="12.75" customHeight="1" x14ac:dyDescent="0.25">
      <c r="A2570" s="64">
        <v>89030</v>
      </c>
      <c r="B2570" s="81">
        <f>VLOOKUP(A2570,'[2]Pop commune'!$A$4:$G$3833,7,FALSE)</f>
        <v>105.49038461538464</v>
      </c>
      <c r="C2570" s="82">
        <f>VLOOKUP(A2570,'[2]Pop commune'!$A$4:$H$3833,5,FALSE)</f>
        <v>70.658653846153868</v>
      </c>
      <c r="D2570" s="83">
        <f t="shared" si="81"/>
        <v>34.831730769230781</v>
      </c>
      <c r="E2570" s="83">
        <f>VLOOKUP(A2570,'[2]Pop commune'!$A$4:$G$3833,6,FALSE)</f>
        <v>34.831730769230781</v>
      </c>
      <c r="F2570" s="83">
        <f t="shared" si="82"/>
        <v>414</v>
      </c>
      <c r="G2570" s="83">
        <f>VLOOKUP(A2570,'[2]Pop commune'!$A$4:$G$3833,4,FALSE)</f>
        <v>414</v>
      </c>
      <c r="H2570" s="64">
        <v>89</v>
      </c>
      <c r="I2570" s="122">
        <v>890974108</v>
      </c>
      <c r="J2570" s="65" t="s">
        <v>3405</v>
      </c>
      <c r="K2570" s="121"/>
      <c r="L2570" s="103" t="s">
        <v>3363</v>
      </c>
      <c r="M2570" s="101" t="s">
        <v>233</v>
      </c>
      <c r="N2570" s="65" t="s">
        <v>662</v>
      </c>
      <c r="O2570" s="64">
        <v>890001225</v>
      </c>
      <c r="P2570" s="94" t="s">
        <v>3364</v>
      </c>
      <c r="Q2570" s="90">
        <v>1</v>
      </c>
      <c r="X2570" s="104" t="s">
        <v>733</v>
      </c>
      <c r="Y2570" s="65">
        <f>SUMPRODUCT(('[2]Prog 89'!$C$5:$C$10000=A2570)*'[2]Prog 89'!$E$5:$F$10000)</f>
        <v>0</v>
      </c>
      <c r="Z2570" s="65">
        <f>SUMPRODUCT(('[2]Prog 89'!$C$5:$C$10000=A2570)*'[2]Prog 89'!$G$5:$H$10000)</f>
        <v>5</v>
      </c>
    </row>
    <row r="2571" spans="1:26" ht="12.75" customHeight="1" x14ac:dyDescent="0.25">
      <c r="A2571" s="64">
        <v>89040</v>
      </c>
      <c r="B2571" s="81">
        <f>VLOOKUP(A2571,'[2]Pop commune'!$A$4:$G$3833,7,FALSE)</f>
        <v>61.3259668508286</v>
      </c>
      <c r="C2571" s="82">
        <f>VLOOKUP(A2571,'[2]Pop commune'!$A$4:$H$3833,5,FALSE)</f>
        <v>29.64088397790049</v>
      </c>
      <c r="D2571" s="83">
        <f t="shared" si="81"/>
        <v>31.68508287292811</v>
      </c>
      <c r="E2571" s="83">
        <f>VLOOKUP(A2571,'[2]Pop commune'!$A$4:$G$3833,6,FALSE)</f>
        <v>31.68508287292811</v>
      </c>
      <c r="F2571" s="83">
        <f t="shared" si="82"/>
        <v>185</v>
      </c>
      <c r="G2571" s="83">
        <f>VLOOKUP(A2571,'[2]Pop commune'!$A$4:$G$3833,4,FALSE)</f>
        <v>185</v>
      </c>
      <c r="H2571" s="64">
        <v>89</v>
      </c>
      <c r="I2571" s="122">
        <v>890974108</v>
      </c>
      <c r="J2571" s="65" t="s">
        <v>3406</v>
      </c>
      <c r="K2571" s="121"/>
      <c r="L2571" s="103" t="s">
        <v>3363</v>
      </c>
      <c r="M2571" s="101" t="s">
        <v>233</v>
      </c>
      <c r="N2571" s="65" t="s">
        <v>662</v>
      </c>
      <c r="O2571" s="64">
        <v>890001225</v>
      </c>
      <c r="P2571" s="94" t="s">
        <v>3364</v>
      </c>
      <c r="Q2571" s="90">
        <v>1</v>
      </c>
      <c r="X2571" s="104" t="s">
        <v>733</v>
      </c>
      <c r="Y2571" s="65">
        <f>SUMPRODUCT(('[2]Prog 89'!$C$5:$C$10000=A2571)*'[2]Prog 89'!$E$5:$F$10000)</f>
        <v>0</v>
      </c>
      <c r="Z2571" s="65">
        <f>SUMPRODUCT(('[2]Prog 89'!$C$5:$C$10000=A2571)*'[2]Prog 89'!$G$5:$H$10000)</f>
        <v>5</v>
      </c>
    </row>
    <row r="2572" spans="1:26" ht="12.75" customHeight="1" x14ac:dyDescent="0.25">
      <c r="A2572" s="64">
        <v>89049</v>
      </c>
      <c r="B2572" s="81">
        <f>VLOOKUP(A2572,'[2]Pop commune'!$A$4:$G$3833,7,FALSE)</f>
        <v>11.111111111111111</v>
      </c>
      <c r="C2572" s="82">
        <f>VLOOKUP(A2572,'[2]Pop commune'!$A$4:$H$3833,5,FALSE)</f>
        <v>6.4814814814814818</v>
      </c>
      <c r="D2572" s="83">
        <f t="shared" si="81"/>
        <v>4.6296296296296298</v>
      </c>
      <c r="E2572" s="83">
        <f>VLOOKUP(A2572,'[2]Pop commune'!$A$4:$G$3833,6,FALSE)</f>
        <v>4.6296296296296298</v>
      </c>
      <c r="F2572" s="83">
        <f t="shared" si="82"/>
        <v>25</v>
      </c>
      <c r="G2572" s="83">
        <f>VLOOKUP(A2572,'[2]Pop commune'!$A$4:$G$3833,4,FALSE)</f>
        <v>25</v>
      </c>
      <c r="H2572" s="64">
        <v>89</v>
      </c>
      <c r="I2572" s="122">
        <v>890974108</v>
      </c>
      <c r="J2572" s="65" t="s">
        <v>3407</v>
      </c>
      <c r="K2572" s="121"/>
      <c r="L2572" s="103" t="s">
        <v>3363</v>
      </c>
      <c r="M2572" s="101" t="s">
        <v>233</v>
      </c>
      <c r="N2572" s="65" t="s">
        <v>662</v>
      </c>
      <c r="O2572" s="64">
        <v>890001225</v>
      </c>
      <c r="P2572" s="94" t="s">
        <v>3364</v>
      </c>
      <c r="Q2572" s="90">
        <v>1</v>
      </c>
      <c r="X2572" s="104" t="s">
        <v>733</v>
      </c>
      <c r="Y2572" s="65">
        <f>SUMPRODUCT(('[2]Prog 89'!$C$5:$C$10000=A2572)*'[2]Prog 89'!$E$5:$F$10000)</f>
        <v>0</v>
      </c>
      <c r="Z2572" s="65">
        <f>SUMPRODUCT(('[2]Prog 89'!$C$5:$C$10000=A2572)*'[2]Prog 89'!$G$5:$H$10000)</f>
        <v>1</v>
      </c>
    </row>
    <row r="2573" spans="1:26" ht="12.75" customHeight="1" x14ac:dyDescent="0.25">
      <c r="A2573" s="64">
        <v>89130</v>
      </c>
      <c r="B2573" s="81">
        <f>VLOOKUP(A2573,'[2]Pop commune'!$A$4:$G$3833,7,FALSE)</f>
        <v>231</v>
      </c>
      <c r="C2573" s="82">
        <f>VLOOKUP(A2573,'[2]Pop commune'!$A$4:$H$3833,5,FALSE)</f>
        <v>147</v>
      </c>
      <c r="D2573" s="83">
        <f t="shared" si="81"/>
        <v>84</v>
      </c>
      <c r="E2573" s="83">
        <f>VLOOKUP(A2573,'[2]Pop commune'!$A$4:$G$3833,6,FALSE)</f>
        <v>84</v>
      </c>
      <c r="F2573" s="83">
        <f t="shared" si="82"/>
        <v>850</v>
      </c>
      <c r="G2573" s="83">
        <f>VLOOKUP(A2573,'[2]Pop commune'!$A$4:$G$3833,4,FALSE)</f>
        <v>850</v>
      </c>
      <c r="H2573" s="64">
        <v>89</v>
      </c>
      <c r="I2573" s="122">
        <v>890974108</v>
      </c>
      <c r="J2573" s="65" t="s">
        <v>3408</v>
      </c>
      <c r="K2573" s="121"/>
      <c r="L2573" s="103" t="s">
        <v>3363</v>
      </c>
      <c r="M2573" s="101" t="s">
        <v>233</v>
      </c>
      <c r="N2573" s="65" t="s">
        <v>662</v>
      </c>
      <c r="O2573" s="64">
        <v>890001225</v>
      </c>
      <c r="P2573" s="94" t="s">
        <v>3364</v>
      </c>
      <c r="Q2573" s="90">
        <v>1</v>
      </c>
      <c r="X2573" s="104" t="s">
        <v>733</v>
      </c>
      <c r="Y2573" s="65">
        <f>SUMPRODUCT(('[2]Prog 89'!$C$5:$C$10000=A2573)*'[2]Prog 89'!$E$5:$F$10000)</f>
        <v>1</v>
      </c>
      <c r="Z2573" s="65">
        <f>SUMPRODUCT(('[2]Prog 89'!$C$5:$C$10000=A2573)*'[2]Prog 89'!$G$5:$H$10000)</f>
        <v>19</v>
      </c>
    </row>
    <row r="2574" spans="1:26" ht="12.75" customHeight="1" x14ac:dyDescent="0.25">
      <c r="A2574" s="64">
        <v>89233</v>
      </c>
      <c r="B2574" s="81">
        <f>VLOOKUP(A2574,'[2]Pop commune'!$A$4:$G$3833,7,FALSE)</f>
        <v>70</v>
      </c>
      <c r="C2574" s="82">
        <f>VLOOKUP(A2574,'[2]Pop commune'!$A$4:$H$3833,5,FALSE)</f>
        <v>45</v>
      </c>
      <c r="D2574" s="83">
        <f t="shared" si="81"/>
        <v>25</v>
      </c>
      <c r="E2574" s="83">
        <f>VLOOKUP(A2574,'[2]Pop commune'!$A$4:$G$3833,6,FALSE)</f>
        <v>25</v>
      </c>
      <c r="F2574" s="83">
        <f t="shared" si="82"/>
        <v>224</v>
      </c>
      <c r="G2574" s="83">
        <f>VLOOKUP(A2574,'[2]Pop commune'!$A$4:$G$3833,4,FALSE)</f>
        <v>224</v>
      </c>
      <c r="H2574" s="64">
        <v>89</v>
      </c>
      <c r="I2574" s="122">
        <v>890974108</v>
      </c>
      <c r="J2574" s="65" t="s">
        <v>3409</v>
      </c>
      <c r="K2574" s="121"/>
      <c r="L2574" s="103" t="s">
        <v>3363</v>
      </c>
      <c r="M2574" s="101" t="s">
        <v>233</v>
      </c>
      <c r="N2574" s="65" t="s">
        <v>662</v>
      </c>
      <c r="O2574" s="64">
        <v>890001225</v>
      </c>
      <c r="P2574" s="94" t="s">
        <v>3364</v>
      </c>
      <c r="Q2574" s="90">
        <v>1</v>
      </c>
      <c r="X2574" s="104" t="s">
        <v>733</v>
      </c>
      <c r="Y2574" s="65">
        <f>SUMPRODUCT(('[2]Prog 89'!$C$5:$C$10000=A2574)*'[2]Prog 89'!$E$5:$F$10000)</f>
        <v>0</v>
      </c>
      <c r="Z2574" s="65">
        <f>SUMPRODUCT(('[2]Prog 89'!$C$5:$C$10000=A2574)*'[2]Prog 89'!$G$5:$H$10000)</f>
        <v>1</v>
      </c>
    </row>
    <row r="2575" spans="1:26" ht="12.75" customHeight="1" x14ac:dyDescent="0.25">
      <c r="A2575" s="64">
        <v>89237</v>
      </c>
      <c r="B2575" s="81">
        <f>VLOOKUP(A2575,'[2]Pop commune'!$A$4:$G$3833,7,FALSE)</f>
        <v>194.87389794717126</v>
      </c>
      <c r="C2575" s="82">
        <f>VLOOKUP(A2575,'[2]Pop commune'!$A$4:$H$3833,5,FALSE)</f>
        <v>112.06561219678608</v>
      </c>
      <c r="D2575" s="83">
        <f t="shared" si="81"/>
        <v>82.808285750385167</v>
      </c>
      <c r="E2575" s="83">
        <f>VLOOKUP(A2575,'[2]Pop commune'!$A$4:$G$3833,6,FALSE)</f>
        <v>82.808285750385167</v>
      </c>
      <c r="F2575" s="83">
        <f t="shared" si="82"/>
        <v>518.99999999999943</v>
      </c>
      <c r="G2575" s="83">
        <f>VLOOKUP(A2575,'[2]Pop commune'!$A$4:$G$3833,4,FALSE)</f>
        <v>518.99999999999943</v>
      </c>
      <c r="H2575" s="64">
        <v>89</v>
      </c>
      <c r="I2575" s="122">
        <v>890974108</v>
      </c>
      <c r="J2575" s="65" t="s">
        <v>3410</v>
      </c>
      <c r="K2575" s="121"/>
      <c r="L2575" s="103" t="s">
        <v>3363</v>
      </c>
      <c r="M2575" s="101" t="s">
        <v>233</v>
      </c>
      <c r="N2575" s="65" t="s">
        <v>662</v>
      </c>
      <c r="O2575" s="64">
        <v>890001225</v>
      </c>
      <c r="P2575" s="94" t="s">
        <v>3364</v>
      </c>
      <c r="Q2575" s="90">
        <v>1</v>
      </c>
      <c r="X2575" s="104" t="s">
        <v>733</v>
      </c>
      <c r="Y2575" s="65">
        <f>SUMPRODUCT(('[2]Prog 89'!$C$5:$C$10000=A2575)*'[2]Prog 89'!$E$5:$F$10000)</f>
        <v>3</v>
      </c>
      <c r="Z2575" s="65">
        <f>SUMPRODUCT(('[2]Prog 89'!$C$5:$C$10000=A2575)*'[2]Prog 89'!$G$5:$H$10000)</f>
        <v>13</v>
      </c>
    </row>
    <row r="2576" spans="1:26" ht="12.75" customHeight="1" x14ac:dyDescent="0.25">
      <c r="A2576" s="64">
        <v>89314</v>
      </c>
      <c r="B2576" s="81">
        <f>VLOOKUP(A2576,'[2]Pop commune'!$A$4:$G$3833,7,FALSE)</f>
        <v>53</v>
      </c>
      <c r="C2576" s="82">
        <f>VLOOKUP(A2576,'[2]Pop commune'!$A$4:$H$3833,5,FALSE)</f>
        <v>36</v>
      </c>
      <c r="D2576" s="83">
        <f t="shared" si="81"/>
        <v>17</v>
      </c>
      <c r="E2576" s="83">
        <f>VLOOKUP(A2576,'[2]Pop commune'!$A$4:$G$3833,6,FALSE)</f>
        <v>17</v>
      </c>
      <c r="F2576" s="83">
        <f t="shared" si="82"/>
        <v>200</v>
      </c>
      <c r="G2576" s="83">
        <f>VLOOKUP(A2576,'[2]Pop commune'!$A$4:$G$3833,4,FALSE)</f>
        <v>200</v>
      </c>
      <c r="H2576" s="64">
        <v>89</v>
      </c>
      <c r="I2576" s="122">
        <v>890974108</v>
      </c>
      <c r="J2576" s="65" t="s">
        <v>3411</v>
      </c>
      <c r="K2576" s="121"/>
      <c r="L2576" s="103" t="s">
        <v>3363</v>
      </c>
      <c r="M2576" s="101" t="s">
        <v>233</v>
      </c>
      <c r="N2576" s="65" t="s">
        <v>662</v>
      </c>
      <c r="O2576" s="64">
        <v>890001225</v>
      </c>
      <c r="P2576" s="94" t="s">
        <v>3364</v>
      </c>
      <c r="Q2576" s="90">
        <v>1</v>
      </c>
      <c r="X2576" s="104" t="s">
        <v>733</v>
      </c>
      <c r="Y2576" s="65">
        <f>SUMPRODUCT(('[2]Prog 89'!$C$5:$C$10000=A2576)*'[2]Prog 89'!$E$5:$F$10000)</f>
        <v>0</v>
      </c>
      <c r="Z2576" s="65">
        <f>SUMPRODUCT(('[2]Prog 89'!$C$5:$C$10000=A2576)*'[2]Prog 89'!$G$5:$H$10000)</f>
        <v>2</v>
      </c>
    </row>
    <row r="2577" spans="1:26" ht="12.75" customHeight="1" x14ac:dyDescent="0.25">
      <c r="A2577" s="64">
        <v>89330</v>
      </c>
      <c r="B2577" s="81">
        <f>VLOOKUP(A2577,'[2]Pop commune'!$A$4:$G$3833,7,FALSE)</f>
        <v>63</v>
      </c>
      <c r="C2577" s="82">
        <f>VLOOKUP(A2577,'[2]Pop commune'!$A$4:$H$3833,5,FALSE)</f>
        <v>37</v>
      </c>
      <c r="D2577" s="83">
        <f t="shared" si="81"/>
        <v>26</v>
      </c>
      <c r="E2577" s="83">
        <f>VLOOKUP(A2577,'[2]Pop commune'!$A$4:$G$3833,6,FALSE)</f>
        <v>26</v>
      </c>
      <c r="F2577" s="83">
        <f t="shared" si="82"/>
        <v>189</v>
      </c>
      <c r="G2577" s="83">
        <f>VLOOKUP(A2577,'[2]Pop commune'!$A$4:$G$3833,4,FALSE)</f>
        <v>189</v>
      </c>
      <c r="H2577" s="64">
        <v>89</v>
      </c>
      <c r="I2577" s="122">
        <v>890974108</v>
      </c>
      <c r="J2577" s="65" t="s">
        <v>3412</v>
      </c>
      <c r="K2577" s="121"/>
      <c r="L2577" s="103" t="s">
        <v>3363</v>
      </c>
      <c r="M2577" s="101" t="s">
        <v>233</v>
      </c>
      <c r="N2577" s="65" t="s">
        <v>662</v>
      </c>
      <c r="O2577" s="64">
        <v>890001225</v>
      </c>
      <c r="P2577" s="94" t="s">
        <v>3364</v>
      </c>
      <c r="Q2577" s="90">
        <v>1</v>
      </c>
      <c r="X2577" s="104" t="s">
        <v>733</v>
      </c>
      <c r="Y2577" s="65">
        <f>SUMPRODUCT(('[2]Prog 89'!$C$5:$C$10000=A2577)*'[2]Prog 89'!$E$5:$F$10000)</f>
        <v>0</v>
      </c>
      <c r="Z2577" s="65">
        <f>SUMPRODUCT(('[2]Prog 89'!$C$5:$C$10000=A2577)*'[2]Prog 89'!$G$5:$H$10000)</f>
        <v>0</v>
      </c>
    </row>
    <row r="2578" spans="1:26" ht="12.75" customHeight="1" x14ac:dyDescent="0.25">
      <c r="A2578" s="64">
        <v>89341</v>
      </c>
      <c r="B2578" s="81">
        <f>VLOOKUP(A2578,'[2]Pop commune'!$A$4:$G$3833,7,FALSE)</f>
        <v>80</v>
      </c>
      <c r="C2578" s="82">
        <f>VLOOKUP(A2578,'[2]Pop commune'!$A$4:$H$3833,5,FALSE)</f>
        <v>49</v>
      </c>
      <c r="D2578" s="83">
        <f t="shared" si="81"/>
        <v>31</v>
      </c>
      <c r="E2578" s="83">
        <f>VLOOKUP(A2578,'[2]Pop commune'!$A$4:$G$3833,6,FALSE)</f>
        <v>31</v>
      </c>
      <c r="F2578" s="83">
        <f t="shared" si="82"/>
        <v>437</v>
      </c>
      <c r="G2578" s="83">
        <f>VLOOKUP(A2578,'[2]Pop commune'!$A$4:$G$3833,4,FALSE)</f>
        <v>437</v>
      </c>
      <c r="H2578" s="64">
        <v>89</v>
      </c>
      <c r="I2578" s="122">
        <v>890974108</v>
      </c>
      <c r="J2578" s="65" t="s">
        <v>3413</v>
      </c>
      <c r="K2578" s="121"/>
      <c r="L2578" s="103" t="s">
        <v>1804</v>
      </c>
      <c r="M2578" s="101" t="s">
        <v>233</v>
      </c>
      <c r="N2578" s="65" t="s">
        <v>662</v>
      </c>
      <c r="O2578" s="64">
        <v>890001225</v>
      </c>
      <c r="P2578" s="94" t="s">
        <v>3364</v>
      </c>
      <c r="Q2578" s="90">
        <v>1</v>
      </c>
      <c r="X2578" s="104" t="s">
        <v>733</v>
      </c>
      <c r="Y2578" s="65">
        <f>SUMPRODUCT(('[2]Prog 89'!$C$5:$C$10000=A2578)*'[2]Prog 89'!$E$5:$F$10000)</f>
        <v>0</v>
      </c>
      <c r="Z2578" s="65">
        <f>SUMPRODUCT(('[2]Prog 89'!$C$5:$C$10000=A2578)*'[2]Prog 89'!$G$5:$H$10000)</f>
        <v>1</v>
      </c>
    </row>
    <row r="2579" spans="1:26" ht="12.75" customHeight="1" x14ac:dyDescent="0.25">
      <c r="A2579" s="64">
        <v>89362</v>
      </c>
      <c r="B2579" s="81">
        <f>VLOOKUP(A2579,'[2]Pop commune'!$A$4:$G$3833,7,FALSE)</f>
        <v>67</v>
      </c>
      <c r="C2579" s="82">
        <f>VLOOKUP(A2579,'[2]Pop commune'!$A$4:$H$3833,5,FALSE)</f>
        <v>43</v>
      </c>
      <c r="D2579" s="83">
        <f t="shared" si="81"/>
        <v>24</v>
      </c>
      <c r="E2579" s="83">
        <f>VLOOKUP(A2579,'[2]Pop commune'!$A$4:$G$3833,6,FALSE)</f>
        <v>24</v>
      </c>
      <c r="F2579" s="83">
        <f t="shared" si="82"/>
        <v>180</v>
      </c>
      <c r="G2579" s="83">
        <f>VLOOKUP(A2579,'[2]Pop commune'!$A$4:$G$3833,4,FALSE)</f>
        <v>180</v>
      </c>
      <c r="H2579" s="64">
        <v>89</v>
      </c>
      <c r="I2579" s="122">
        <v>890974108</v>
      </c>
      <c r="J2579" s="65" t="s">
        <v>3414</v>
      </c>
      <c r="K2579" s="121"/>
      <c r="L2579" s="103" t="s">
        <v>2023</v>
      </c>
      <c r="M2579" s="101" t="s">
        <v>233</v>
      </c>
      <c r="N2579" s="65" t="s">
        <v>662</v>
      </c>
      <c r="O2579" s="64">
        <v>890001225</v>
      </c>
      <c r="P2579" s="94" t="s">
        <v>3364</v>
      </c>
      <c r="Q2579" s="90">
        <v>1</v>
      </c>
      <c r="X2579" s="104" t="s">
        <v>733</v>
      </c>
      <c r="Y2579" s="65">
        <f>SUMPRODUCT(('[2]Prog 89'!$C$5:$C$10000=A2579)*'[2]Prog 89'!$E$5:$F$10000)</f>
        <v>0</v>
      </c>
      <c r="Z2579" s="65">
        <f>SUMPRODUCT(('[2]Prog 89'!$C$5:$C$10000=A2579)*'[2]Prog 89'!$G$5:$H$10000)</f>
        <v>4</v>
      </c>
    </row>
    <row r="2580" spans="1:26" ht="12.75" customHeight="1" x14ac:dyDescent="0.25">
      <c r="A2580" s="64">
        <v>89363</v>
      </c>
      <c r="B2580" s="81">
        <f>VLOOKUP(A2580,'[2]Pop commune'!$A$4:$G$3833,7,FALSE)</f>
        <v>32.786885245901757</v>
      </c>
      <c r="C2580" s="82">
        <f>VLOOKUP(A2580,'[2]Pop commune'!$A$4:$H$3833,5,FALSE)</f>
        <v>21.516393442623031</v>
      </c>
      <c r="D2580" s="83">
        <f t="shared" si="81"/>
        <v>11.27049180327873</v>
      </c>
      <c r="E2580" s="83">
        <f>VLOOKUP(A2580,'[2]Pop commune'!$A$4:$G$3833,6,FALSE)</f>
        <v>11.27049180327873</v>
      </c>
      <c r="F2580" s="83">
        <f t="shared" si="82"/>
        <v>125</v>
      </c>
      <c r="G2580" s="83">
        <f>VLOOKUP(A2580,'[2]Pop commune'!$A$4:$G$3833,4,FALSE)</f>
        <v>125</v>
      </c>
      <c r="H2580" s="64">
        <v>89</v>
      </c>
      <c r="I2580" s="122">
        <v>890974108</v>
      </c>
      <c r="J2580" s="65" t="s">
        <v>3415</v>
      </c>
      <c r="K2580" s="121"/>
      <c r="L2580" s="103" t="s">
        <v>3363</v>
      </c>
      <c r="M2580" s="101" t="s">
        <v>233</v>
      </c>
      <c r="N2580" s="65" t="s">
        <v>662</v>
      </c>
      <c r="O2580" s="64">
        <v>890001225</v>
      </c>
      <c r="P2580" s="94" t="s">
        <v>3364</v>
      </c>
      <c r="Q2580" s="90">
        <v>1</v>
      </c>
      <c r="X2580" s="104" t="s">
        <v>733</v>
      </c>
      <c r="Y2580" s="65">
        <f>SUMPRODUCT(('[2]Prog 89'!$C$5:$C$10000=A2580)*'[2]Prog 89'!$E$5:$F$10000)</f>
        <v>0</v>
      </c>
      <c r="Z2580" s="65">
        <f>SUMPRODUCT(('[2]Prog 89'!$C$5:$C$10000=A2580)*'[2]Prog 89'!$G$5:$H$10000)</f>
        <v>0</v>
      </c>
    </row>
    <row r="2581" spans="1:26" ht="12.75" customHeight="1" x14ac:dyDescent="0.25">
      <c r="A2581" s="64">
        <v>89394</v>
      </c>
      <c r="B2581" s="81">
        <f>VLOOKUP(A2581,'[2]Pop commune'!$A$4:$G$3833,7,FALSE)</f>
        <v>29</v>
      </c>
      <c r="C2581" s="82">
        <f>VLOOKUP(A2581,'[2]Pop commune'!$A$4:$H$3833,5,FALSE)</f>
        <v>19</v>
      </c>
      <c r="D2581" s="83">
        <f t="shared" si="81"/>
        <v>10</v>
      </c>
      <c r="E2581" s="83">
        <f>VLOOKUP(A2581,'[2]Pop commune'!$A$4:$G$3833,6,FALSE)</f>
        <v>10</v>
      </c>
      <c r="F2581" s="83">
        <f t="shared" si="82"/>
        <v>106</v>
      </c>
      <c r="G2581" s="83">
        <f>VLOOKUP(A2581,'[2]Pop commune'!$A$4:$G$3833,4,FALSE)</f>
        <v>106</v>
      </c>
      <c r="H2581" s="64">
        <v>89</v>
      </c>
      <c r="I2581" s="122">
        <v>890974108</v>
      </c>
      <c r="J2581" s="65" t="s">
        <v>3416</v>
      </c>
      <c r="K2581" s="121"/>
      <c r="L2581" s="103" t="s">
        <v>3363</v>
      </c>
      <c r="M2581" s="101" t="s">
        <v>233</v>
      </c>
      <c r="N2581" s="65" t="s">
        <v>662</v>
      </c>
      <c r="O2581" s="64">
        <v>890001225</v>
      </c>
      <c r="P2581" s="94" t="s">
        <v>3364</v>
      </c>
      <c r="Q2581" s="90">
        <v>1</v>
      </c>
      <c r="X2581" s="104" t="s">
        <v>733</v>
      </c>
      <c r="Y2581" s="65">
        <f>SUMPRODUCT(('[2]Prog 89'!$C$5:$C$10000=A2581)*'[2]Prog 89'!$E$5:$F$10000)</f>
        <v>2</v>
      </c>
      <c r="Z2581" s="65">
        <f>SUMPRODUCT(('[2]Prog 89'!$C$5:$C$10000=A2581)*'[2]Prog 89'!$G$5:$H$10000)</f>
        <v>0</v>
      </c>
    </row>
    <row r="2582" spans="1:26" ht="12.75" customHeight="1" x14ac:dyDescent="0.25">
      <c r="A2582" s="64">
        <v>89424</v>
      </c>
      <c r="B2582" s="81">
        <f>VLOOKUP(A2582,'[2]Pop commune'!$A$4:$G$3833,7,FALSE)</f>
        <v>50</v>
      </c>
      <c r="C2582" s="82">
        <f>VLOOKUP(A2582,'[2]Pop commune'!$A$4:$H$3833,5,FALSE)</f>
        <v>24</v>
      </c>
      <c r="D2582" s="83">
        <f t="shared" si="81"/>
        <v>26</v>
      </c>
      <c r="E2582" s="83">
        <f>VLOOKUP(A2582,'[2]Pop commune'!$A$4:$G$3833,6,FALSE)</f>
        <v>26</v>
      </c>
      <c r="F2582" s="83">
        <f t="shared" si="82"/>
        <v>143</v>
      </c>
      <c r="G2582" s="83">
        <f>VLOOKUP(A2582,'[2]Pop commune'!$A$4:$G$3833,4,FALSE)</f>
        <v>143</v>
      </c>
      <c r="H2582" s="64">
        <v>89</v>
      </c>
      <c r="I2582" s="122">
        <v>890974108</v>
      </c>
      <c r="J2582" s="65" t="s">
        <v>3417</v>
      </c>
      <c r="K2582" s="121"/>
      <c r="L2582" s="103" t="s">
        <v>2615</v>
      </c>
      <c r="M2582" s="101" t="s">
        <v>233</v>
      </c>
      <c r="N2582" s="65" t="s">
        <v>662</v>
      </c>
      <c r="O2582" s="64">
        <v>890001225</v>
      </c>
      <c r="P2582" s="94" t="s">
        <v>3364</v>
      </c>
      <c r="Q2582" s="90">
        <v>1</v>
      </c>
      <c r="X2582" s="104" t="s">
        <v>733</v>
      </c>
      <c r="Y2582" s="65">
        <f>SUMPRODUCT(('[2]Prog 89'!$C$5:$C$10000=A2582)*'[2]Prog 89'!$E$5:$F$10000)</f>
        <v>1</v>
      </c>
      <c r="Z2582" s="65">
        <f>SUMPRODUCT(('[2]Prog 89'!$C$5:$C$10000=A2582)*'[2]Prog 89'!$G$5:$H$10000)</f>
        <v>1</v>
      </c>
    </row>
    <row r="2583" spans="1:26" ht="12.75" customHeight="1" x14ac:dyDescent="0.25">
      <c r="A2583" s="64">
        <v>89441</v>
      </c>
      <c r="B2583" s="81">
        <f>VLOOKUP(A2583,'[2]Pop commune'!$A$4:$G$3833,7,FALSE)</f>
        <v>406</v>
      </c>
      <c r="C2583" s="82">
        <f>VLOOKUP(A2583,'[2]Pop commune'!$A$4:$H$3833,5,FALSE)</f>
        <v>232</v>
      </c>
      <c r="D2583" s="83">
        <f t="shared" si="81"/>
        <v>174</v>
      </c>
      <c r="E2583" s="83">
        <f>VLOOKUP(A2583,'[2]Pop commune'!$A$4:$G$3833,6,FALSE)</f>
        <v>174</v>
      </c>
      <c r="F2583" s="83">
        <f t="shared" si="82"/>
        <v>1172</v>
      </c>
      <c r="G2583" s="83">
        <f>VLOOKUP(A2583,'[2]Pop commune'!$A$4:$G$3833,4,FALSE)</f>
        <v>1172</v>
      </c>
      <c r="H2583" s="64">
        <v>89</v>
      </c>
      <c r="I2583" s="122">
        <v>890974108</v>
      </c>
      <c r="J2583" s="65" t="s">
        <v>3418</v>
      </c>
      <c r="K2583" s="121"/>
      <c r="L2583" s="103" t="s">
        <v>3363</v>
      </c>
      <c r="M2583" s="101" t="s">
        <v>233</v>
      </c>
      <c r="N2583" s="65" t="s">
        <v>662</v>
      </c>
      <c r="O2583" s="64">
        <v>890001225</v>
      </c>
      <c r="P2583" s="94" t="s">
        <v>3364</v>
      </c>
      <c r="Q2583" s="90">
        <v>1</v>
      </c>
      <c r="X2583" s="104" t="s">
        <v>733</v>
      </c>
      <c r="Y2583" s="65">
        <f>SUMPRODUCT(('[2]Prog 89'!$C$5:$C$10000=A2583)*'[2]Prog 89'!$E$5:$F$10000)</f>
        <v>1</v>
      </c>
      <c r="Z2583" s="65">
        <f>SUMPRODUCT(('[2]Prog 89'!$C$5:$C$10000=A2583)*'[2]Prog 89'!$G$5:$H$10000)</f>
        <v>13</v>
      </c>
    </row>
    <row r="2584" spans="1:26" ht="12.75" customHeight="1" x14ac:dyDescent="0.25">
      <c r="A2584" s="64">
        <v>89485</v>
      </c>
      <c r="B2584" s="81">
        <f>VLOOKUP(A2584,'[2]Pop commune'!$A$4:$G$3833,7,FALSE)</f>
        <v>62.790697674418794</v>
      </c>
      <c r="C2584" s="82">
        <f>VLOOKUP(A2584,'[2]Pop commune'!$A$4:$H$3833,5,FALSE)</f>
        <v>36.627906976744299</v>
      </c>
      <c r="D2584" s="83">
        <f t="shared" si="81"/>
        <v>26.162790697674499</v>
      </c>
      <c r="E2584" s="83">
        <f>VLOOKUP(A2584,'[2]Pop commune'!$A$4:$G$3833,6,FALSE)</f>
        <v>26.162790697674499</v>
      </c>
      <c r="F2584" s="83">
        <f t="shared" si="82"/>
        <v>225.00000000000071</v>
      </c>
      <c r="G2584" s="83">
        <f>VLOOKUP(A2584,'[2]Pop commune'!$A$4:$G$3833,4,FALSE)</f>
        <v>225.00000000000071</v>
      </c>
      <c r="H2584" s="64">
        <v>89</v>
      </c>
      <c r="I2584" s="122">
        <v>890974108</v>
      </c>
      <c r="J2584" s="65" t="s">
        <v>3419</v>
      </c>
      <c r="K2584" s="121"/>
      <c r="L2584" s="103" t="s">
        <v>2023</v>
      </c>
      <c r="M2584" s="101" t="s">
        <v>233</v>
      </c>
      <c r="N2584" s="65" t="s">
        <v>662</v>
      </c>
      <c r="O2584" s="64">
        <v>890001225</v>
      </c>
      <c r="P2584" s="94" t="s">
        <v>3364</v>
      </c>
      <c r="Q2584" s="90">
        <v>1</v>
      </c>
      <c r="X2584" s="104" t="s">
        <v>733</v>
      </c>
      <c r="Y2584" s="65">
        <f>SUMPRODUCT(('[2]Prog 89'!$C$5:$C$10000=A2584)*'[2]Prog 89'!$E$5:$F$10000)</f>
        <v>0</v>
      </c>
      <c r="Z2584" s="65">
        <f>SUMPRODUCT(('[2]Prog 89'!$C$5:$C$10000=A2584)*'[2]Prog 89'!$G$5:$H$10000)</f>
        <v>0</v>
      </c>
    </row>
    <row r="2585" spans="1:26" ht="12.75" customHeight="1" x14ac:dyDescent="0.25">
      <c r="A2585" s="64">
        <v>89027</v>
      </c>
      <c r="B2585" s="81">
        <f>VLOOKUP(A2585,'[2]Pop commune'!$A$4:$G$3833,7,FALSE)</f>
        <v>74.047393364929206</v>
      </c>
      <c r="C2585" s="82">
        <f>VLOOKUP(A2585,'[2]Pop commune'!$A$4:$H$3833,5,FALSE)</f>
        <v>48.336492890995451</v>
      </c>
      <c r="D2585" s="83">
        <f t="shared" si="81"/>
        <v>25.710900473933751</v>
      </c>
      <c r="E2585" s="83">
        <f>VLOOKUP(A2585,'[2]Pop commune'!$A$4:$G$3833,6,FALSE)</f>
        <v>25.710900473933751</v>
      </c>
      <c r="F2585" s="83">
        <f t="shared" si="82"/>
        <v>217.00000000000085</v>
      </c>
      <c r="G2585" s="83">
        <f>VLOOKUP(A2585,'[2]Pop commune'!$A$4:$G$3833,4,FALSE)</f>
        <v>217.00000000000085</v>
      </c>
      <c r="H2585" s="64">
        <v>89</v>
      </c>
      <c r="I2585" s="122">
        <v>890974058</v>
      </c>
      <c r="J2585" s="65" t="s">
        <v>3420</v>
      </c>
      <c r="K2585" s="121"/>
      <c r="L2585" s="103" t="s">
        <v>3421</v>
      </c>
      <c r="M2585" s="101" t="s">
        <v>232</v>
      </c>
      <c r="N2585" s="65" t="s">
        <v>662</v>
      </c>
      <c r="O2585" s="64">
        <v>890001225</v>
      </c>
      <c r="P2585" s="94" t="s">
        <v>3364</v>
      </c>
      <c r="Q2585" s="90">
        <v>1</v>
      </c>
      <c r="X2585" s="104" t="s">
        <v>733</v>
      </c>
      <c r="Y2585" s="65">
        <f>SUMPRODUCT(('[2]Prog 89'!$C$5:$C$10000=A2585)*'[2]Prog 89'!$E$5:$F$10000)</f>
        <v>0</v>
      </c>
      <c r="Z2585" s="65">
        <f>SUMPRODUCT(('[2]Prog 89'!$C$5:$C$10000=A2585)*'[2]Prog 89'!$G$5:$H$10000)</f>
        <v>3</v>
      </c>
    </row>
    <row r="2586" spans="1:26" ht="12.75" customHeight="1" x14ac:dyDescent="0.25">
      <c r="A2586" s="64">
        <v>89048</v>
      </c>
      <c r="B2586" s="81">
        <f>VLOOKUP(A2586,'[2]Pop commune'!$A$4:$G$3833,7,FALSE)</f>
        <v>124.46865671641757</v>
      </c>
      <c r="C2586" s="82">
        <f>VLOOKUP(A2586,'[2]Pop commune'!$A$4:$H$3833,5,FALSE)</f>
        <v>88.038805970149014</v>
      </c>
      <c r="D2586" s="83">
        <f t="shared" si="81"/>
        <v>36.429850746268556</v>
      </c>
      <c r="E2586" s="83">
        <f>VLOOKUP(A2586,'[2]Pop commune'!$A$4:$G$3833,6,FALSE)</f>
        <v>36.429850746268556</v>
      </c>
      <c r="F2586" s="83">
        <f t="shared" si="82"/>
        <v>338.99999999999909</v>
      </c>
      <c r="G2586" s="83">
        <f>VLOOKUP(A2586,'[2]Pop commune'!$A$4:$G$3833,4,FALSE)</f>
        <v>338.99999999999909</v>
      </c>
      <c r="H2586" s="64">
        <v>89</v>
      </c>
      <c r="I2586" s="122">
        <v>890974058</v>
      </c>
      <c r="J2586" s="65" t="s">
        <v>3422</v>
      </c>
      <c r="K2586" s="121"/>
      <c r="L2586" s="103" t="s">
        <v>3368</v>
      </c>
      <c r="M2586" s="101" t="s">
        <v>232</v>
      </c>
      <c r="N2586" s="65" t="s">
        <v>662</v>
      </c>
      <c r="O2586" s="64">
        <v>890001225</v>
      </c>
      <c r="P2586" s="94" t="s">
        <v>3364</v>
      </c>
      <c r="Q2586" s="90">
        <v>1</v>
      </c>
      <c r="X2586" s="104" t="s">
        <v>733</v>
      </c>
      <c r="Y2586" s="65">
        <f>SUMPRODUCT(('[2]Prog 89'!$C$5:$C$10000=A2586)*'[2]Prog 89'!$E$5:$F$10000)</f>
        <v>1</v>
      </c>
      <c r="Z2586" s="65">
        <f>SUMPRODUCT(('[2]Prog 89'!$C$5:$C$10000=A2586)*'[2]Prog 89'!$G$5:$H$10000)</f>
        <v>4</v>
      </c>
    </row>
    <row r="2587" spans="1:26" ht="12.75" customHeight="1" x14ac:dyDescent="0.25">
      <c r="A2587" s="64">
        <v>89065</v>
      </c>
      <c r="B2587" s="81">
        <f>VLOOKUP(A2587,'[2]Pop commune'!$A$4:$G$3833,7,FALSE)</f>
        <v>21</v>
      </c>
      <c r="C2587" s="82">
        <f>VLOOKUP(A2587,'[2]Pop commune'!$A$4:$H$3833,5,FALSE)</f>
        <v>17</v>
      </c>
      <c r="D2587" s="83">
        <f t="shared" si="81"/>
        <v>4</v>
      </c>
      <c r="E2587" s="83">
        <f>VLOOKUP(A2587,'[2]Pop commune'!$A$4:$G$3833,6,FALSE)</f>
        <v>4</v>
      </c>
      <c r="F2587" s="83">
        <f t="shared" si="82"/>
        <v>36</v>
      </c>
      <c r="G2587" s="83">
        <f>VLOOKUP(A2587,'[2]Pop commune'!$A$4:$G$3833,4,FALSE)</f>
        <v>36</v>
      </c>
      <c r="H2587" s="64">
        <v>89</v>
      </c>
      <c r="I2587" s="122">
        <v>890974058</v>
      </c>
      <c r="J2587" s="65" t="s">
        <v>3423</v>
      </c>
      <c r="K2587" s="121"/>
      <c r="L2587" s="103" t="s">
        <v>3368</v>
      </c>
      <c r="M2587" s="101" t="s">
        <v>232</v>
      </c>
      <c r="N2587" s="65" t="s">
        <v>662</v>
      </c>
      <c r="O2587" s="64">
        <v>890001225</v>
      </c>
      <c r="P2587" s="94" t="s">
        <v>3364</v>
      </c>
      <c r="Q2587" s="90">
        <v>1</v>
      </c>
      <c r="X2587" s="104" t="s">
        <v>733</v>
      </c>
      <c r="Y2587" s="65">
        <f>SUMPRODUCT(('[2]Prog 89'!$C$5:$C$10000=A2587)*'[2]Prog 89'!$E$5:$F$10000)</f>
        <v>0</v>
      </c>
      <c r="Z2587" s="65">
        <f>SUMPRODUCT(('[2]Prog 89'!$C$5:$C$10000=A2587)*'[2]Prog 89'!$G$5:$H$10000)</f>
        <v>1</v>
      </c>
    </row>
    <row r="2588" spans="1:26" ht="12.75" customHeight="1" x14ac:dyDescent="0.25">
      <c r="A2588" s="64">
        <v>89066</v>
      </c>
      <c r="B2588" s="81">
        <f>VLOOKUP(A2588,'[2]Pop commune'!$A$4:$G$3833,7,FALSE)</f>
        <v>236.28028622824729</v>
      </c>
      <c r="C2588" s="82">
        <f>VLOOKUP(A2588,'[2]Pop commune'!$A$4:$H$3833,5,FALSE)</f>
        <v>136.74093160443249</v>
      </c>
      <c r="D2588" s="83">
        <f t="shared" si="81"/>
        <v>99.539354623814816</v>
      </c>
      <c r="E2588" s="83">
        <f>VLOOKUP(A2588,'[2]Pop commune'!$A$4:$G$3833,6,FALSE)</f>
        <v>99.539354623814816</v>
      </c>
      <c r="F2588" s="83">
        <f t="shared" si="82"/>
        <v>985</v>
      </c>
      <c r="G2588" s="83">
        <f>VLOOKUP(A2588,'[2]Pop commune'!$A$4:$G$3833,4,FALSE)</f>
        <v>985</v>
      </c>
      <c r="H2588" s="64">
        <v>89</v>
      </c>
      <c r="I2588" s="122">
        <v>890974058</v>
      </c>
      <c r="J2588" s="65" t="s">
        <v>3424</v>
      </c>
      <c r="K2588" s="121"/>
      <c r="L2588" s="103" t="s">
        <v>3368</v>
      </c>
      <c r="M2588" s="101" t="s">
        <v>232</v>
      </c>
      <c r="N2588" s="65" t="s">
        <v>662</v>
      </c>
      <c r="O2588" s="64">
        <v>890001225</v>
      </c>
      <c r="P2588" s="94" t="s">
        <v>3364</v>
      </c>
      <c r="Q2588" s="90">
        <v>1</v>
      </c>
      <c r="X2588" s="104" t="s">
        <v>733</v>
      </c>
      <c r="Y2588" s="65">
        <f>SUMPRODUCT(('[2]Prog 89'!$C$5:$C$10000=A2588)*'[2]Prog 89'!$E$5:$F$10000)</f>
        <v>0</v>
      </c>
      <c r="Z2588" s="65">
        <f>SUMPRODUCT(('[2]Prog 89'!$C$5:$C$10000=A2588)*'[2]Prog 89'!$G$5:$H$10000)</f>
        <v>13</v>
      </c>
    </row>
    <row r="2589" spans="1:26" ht="12.75" customHeight="1" x14ac:dyDescent="0.25">
      <c r="A2589" s="64">
        <v>89107</v>
      </c>
      <c r="B2589" s="81">
        <f>VLOOKUP(A2589,'[2]Pop commune'!$A$4:$G$3833,7,FALSE)</f>
        <v>75.238853503184998</v>
      </c>
      <c r="C2589" s="82">
        <f>VLOOKUP(A2589,'[2]Pop commune'!$A$4:$H$3833,5,FALSE)</f>
        <v>56.178343949044802</v>
      </c>
      <c r="D2589" s="83">
        <f t="shared" si="81"/>
        <v>19.0605095541402</v>
      </c>
      <c r="E2589" s="83">
        <f>VLOOKUP(A2589,'[2]Pop commune'!$A$4:$G$3833,6,FALSE)</f>
        <v>19.0605095541402</v>
      </c>
      <c r="F2589" s="83">
        <f t="shared" si="82"/>
        <v>315.00000000000119</v>
      </c>
      <c r="G2589" s="83">
        <f>VLOOKUP(A2589,'[2]Pop commune'!$A$4:$G$3833,4,FALSE)</f>
        <v>315.00000000000119</v>
      </c>
      <c r="H2589" s="64">
        <v>89</v>
      </c>
      <c r="I2589" s="122">
        <v>890974058</v>
      </c>
      <c r="J2589" s="65" t="s">
        <v>3425</v>
      </c>
      <c r="K2589" s="121"/>
      <c r="L2589" s="103" t="s">
        <v>3421</v>
      </c>
      <c r="M2589" s="101" t="s">
        <v>232</v>
      </c>
      <c r="N2589" s="65" t="s">
        <v>662</v>
      </c>
      <c r="O2589" s="64">
        <v>890001225</v>
      </c>
      <c r="P2589" s="94" t="s">
        <v>3364</v>
      </c>
      <c r="Q2589" s="90">
        <v>1</v>
      </c>
      <c r="X2589" s="104" t="s">
        <v>733</v>
      </c>
      <c r="Y2589" s="65">
        <f>SUMPRODUCT(('[2]Prog 89'!$C$5:$C$10000=A2589)*'[2]Prog 89'!$E$5:$F$10000)</f>
        <v>0</v>
      </c>
      <c r="Z2589" s="65">
        <f>SUMPRODUCT(('[2]Prog 89'!$C$5:$C$10000=A2589)*'[2]Prog 89'!$G$5:$H$10000)</f>
        <v>0</v>
      </c>
    </row>
    <row r="2590" spans="1:26" ht="12.75" customHeight="1" x14ac:dyDescent="0.25">
      <c r="A2590" s="64">
        <v>89111</v>
      </c>
      <c r="B2590" s="81">
        <f>VLOOKUP(A2590,'[2]Pop commune'!$A$4:$G$3833,7,FALSE)</f>
        <v>59.933566433566469</v>
      </c>
      <c r="C2590" s="82">
        <f>VLOOKUP(A2590,'[2]Pop commune'!$A$4:$H$3833,5,FALSE)</f>
        <v>39.300699300699321</v>
      </c>
      <c r="D2590" s="83">
        <f t="shared" si="81"/>
        <v>20.632867132867144</v>
      </c>
      <c r="E2590" s="83">
        <f>VLOOKUP(A2590,'[2]Pop commune'!$A$4:$G$3833,6,FALSE)</f>
        <v>20.632867132867144</v>
      </c>
      <c r="F2590" s="83">
        <f t="shared" si="82"/>
        <v>281</v>
      </c>
      <c r="G2590" s="83">
        <f>VLOOKUP(A2590,'[2]Pop commune'!$A$4:$G$3833,4,FALSE)</f>
        <v>281</v>
      </c>
      <c r="H2590" s="64">
        <v>89</v>
      </c>
      <c r="I2590" s="122">
        <v>890974058</v>
      </c>
      <c r="J2590" s="65" t="s">
        <v>3426</v>
      </c>
      <c r="K2590" s="121"/>
      <c r="L2590" s="103" t="s">
        <v>3421</v>
      </c>
      <c r="M2590" s="101" t="s">
        <v>232</v>
      </c>
      <c r="N2590" s="65" t="s">
        <v>662</v>
      </c>
      <c r="O2590" s="64">
        <v>890001225</v>
      </c>
      <c r="P2590" s="94" t="s">
        <v>3364</v>
      </c>
      <c r="Q2590" s="90">
        <v>1</v>
      </c>
      <c r="X2590" s="104" t="s">
        <v>733</v>
      </c>
      <c r="Y2590" s="65">
        <f>SUMPRODUCT(('[2]Prog 89'!$C$5:$C$10000=A2590)*'[2]Prog 89'!$E$5:$F$10000)</f>
        <v>1</v>
      </c>
      <c r="Z2590" s="65">
        <f>SUMPRODUCT(('[2]Prog 89'!$C$5:$C$10000=A2590)*'[2]Prog 89'!$G$5:$H$10000)</f>
        <v>5</v>
      </c>
    </row>
    <row r="2591" spans="1:26" ht="12.75" customHeight="1" x14ac:dyDescent="0.25">
      <c r="A2591" s="64">
        <v>89120</v>
      </c>
      <c r="B2591" s="81">
        <f>VLOOKUP(A2591,'[2]Pop commune'!$A$4:$G$3833,7,FALSE)</f>
        <v>61.722972972972997</v>
      </c>
      <c r="C2591" s="82">
        <f>VLOOKUP(A2591,'[2]Pop commune'!$A$4:$H$3833,5,FALSE)</f>
        <v>27.432432432432439</v>
      </c>
      <c r="D2591" s="83">
        <f t="shared" si="81"/>
        <v>34.290540540540555</v>
      </c>
      <c r="E2591" s="83">
        <f>VLOOKUP(A2591,'[2]Pop commune'!$A$4:$G$3833,6,FALSE)</f>
        <v>34.290540540540555</v>
      </c>
      <c r="F2591" s="83">
        <f t="shared" si="82"/>
        <v>145</v>
      </c>
      <c r="G2591" s="83">
        <f>VLOOKUP(A2591,'[2]Pop commune'!$A$4:$G$3833,4,FALSE)</f>
        <v>145</v>
      </c>
      <c r="H2591" s="64">
        <v>89</v>
      </c>
      <c r="I2591" s="122">
        <v>890974058</v>
      </c>
      <c r="J2591" s="65" t="s">
        <v>3427</v>
      </c>
      <c r="K2591" s="121"/>
      <c r="L2591" s="103" t="s">
        <v>3368</v>
      </c>
      <c r="M2591" s="101" t="s">
        <v>232</v>
      </c>
      <c r="N2591" s="65" t="s">
        <v>662</v>
      </c>
      <c r="O2591" s="64">
        <v>890001225</v>
      </c>
      <c r="P2591" s="94" t="s">
        <v>3364</v>
      </c>
      <c r="Q2591" s="90">
        <v>1</v>
      </c>
      <c r="X2591" s="104" t="s">
        <v>733</v>
      </c>
      <c r="Y2591" s="65">
        <f>SUMPRODUCT(('[2]Prog 89'!$C$5:$C$10000=A2591)*'[2]Prog 89'!$E$5:$F$10000)</f>
        <v>0</v>
      </c>
      <c r="Z2591" s="65">
        <f>SUMPRODUCT(('[2]Prog 89'!$C$5:$C$10000=A2591)*'[2]Prog 89'!$G$5:$H$10000)</f>
        <v>3</v>
      </c>
    </row>
    <row r="2592" spans="1:26" ht="12.75" customHeight="1" x14ac:dyDescent="0.25">
      <c r="A2592" s="64">
        <v>89122</v>
      </c>
      <c r="B2592" s="81">
        <f>VLOOKUP(A2592,'[2]Pop commune'!$A$4:$G$3833,7,FALSE)</f>
        <v>191</v>
      </c>
      <c r="C2592" s="82">
        <f>VLOOKUP(A2592,'[2]Pop commune'!$A$4:$H$3833,5,FALSE)</f>
        <v>127</v>
      </c>
      <c r="D2592" s="83">
        <f t="shared" si="81"/>
        <v>64</v>
      </c>
      <c r="E2592" s="83">
        <f>VLOOKUP(A2592,'[2]Pop commune'!$A$4:$G$3833,6,FALSE)</f>
        <v>64</v>
      </c>
      <c r="F2592" s="83">
        <f t="shared" si="82"/>
        <v>548</v>
      </c>
      <c r="G2592" s="83">
        <f>VLOOKUP(A2592,'[2]Pop commune'!$A$4:$G$3833,4,FALSE)</f>
        <v>548</v>
      </c>
      <c r="H2592" s="64">
        <v>89</v>
      </c>
      <c r="I2592" s="122">
        <v>890974058</v>
      </c>
      <c r="J2592" s="65" t="s">
        <v>3428</v>
      </c>
      <c r="K2592" s="121"/>
      <c r="L2592" s="103" t="s">
        <v>3421</v>
      </c>
      <c r="M2592" s="101" t="s">
        <v>232</v>
      </c>
      <c r="N2592" s="65" t="s">
        <v>662</v>
      </c>
      <c r="O2592" s="64">
        <v>890001225</v>
      </c>
      <c r="P2592" s="94" t="s">
        <v>3364</v>
      </c>
      <c r="Q2592" s="90">
        <v>1</v>
      </c>
      <c r="X2592" s="104" t="s">
        <v>733</v>
      </c>
      <c r="Y2592" s="65">
        <f>SUMPRODUCT(('[2]Prog 89'!$C$5:$C$10000=A2592)*'[2]Prog 89'!$E$5:$F$10000)</f>
        <v>1</v>
      </c>
      <c r="Z2592" s="65">
        <f>SUMPRODUCT(('[2]Prog 89'!$C$5:$C$10000=A2592)*'[2]Prog 89'!$G$5:$H$10000)</f>
        <v>6</v>
      </c>
    </row>
    <row r="2593" spans="1:26" ht="12.75" customHeight="1" x14ac:dyDescent="0.25">
      <c r="A2593" s="64">
        <v>89165</v>
      </c>
      <c r="B2593" s="81">
        <f>VLOOKUP(A2593,'[2]Pop commune'!$A$4:$G$3833,7,FALSE)</f>
        <v>39</v>
      </c>
      <c r="C2593" s="82">
        <f>VLOOKUP(A2593,'[2]Pop commune'!$A$4:$H$3833,5,FALSE)</f>
        <v>27</v>
      </c>
      <c r="D2593" s="83">
        <f t="shared" si="81"/>
        <v>12</v>
      </c>
      <c r="E2593" s="83">
        <f>VLOOKUP(A2593,'[2]Pop commune'!$A$4:$G$3833,6,FALSE)</f>
        <v>12</v>
      </c>
      <c r="F2593" s="83">
        <f t="shared" si="82"/>
        <v>115</v>
      </c>
      <c r="G2593" s="83">
        <f>VLOOKUP(A2593,'[2]Pop commune'!$A$4:$G$3833,4,FALSE)</f>
        <v>115</v>
      </c>
      <c r="H2593" s="64">
        <v>89</v>
      </c>
      <c r="I2593" s="122">
        <v>890974058</v>
      </c>
      <c r="J2593" s="65" t="s">
        <v>3429</v>
      </c>
      <c r="K2593" s="121"/>
      <c r="L2593" s="103" t="s">
        <v>3421</v>
      </c>
      <c r="M2593" s="101" t="s">
        <v>232</v>
      </c>
      <c r="N2593" s="65" t="s">
        <v>662</v>
      </c>
      <c r="O2593" s="64">
        <v>890001225</v>
      </c>
      <c r="P2593" s="94" t="s">
        <v>3364</v>
      </c>
      <c r="Q2593" s="90">
        <v>1</v>
      </c>
      <c r="X2593" s="104" t="s">
        <v>733</v>
      </c>
      <c r="Y2593" s="65">
        <f>SUMPRODUCT(('[2]Prog 89'!$C$5:$C$10000=A2593)*'[2]Prog 89'!$E$5:$F$10000)</f>
        <v>1</v>
      </c>
      <c r="Z2593" s="65">
        <f>SUMPRODUCT(('[2]Prog 89'!$C$5:$C$10000=A2593)*'[2]Prog 89'!$G$5:$H$10000)</f>
        <v>0</v>
      </c>
    </row>
    <row r="2594" spans="1:26" ht="12.75" customHeight="1" x14ac:dyDescent="0.25">
      <c r="A2594" s="64">
        <v>89171</v>
      </c>
      <c r="B2594" s="81">
        <f>VLOOKUP(A2594,'[2]Pop commune'!$A$4:$G$3833,7,FALSE)</f>
        <v>70.321100917431195</v>
      </c>
      <c r="C2594" s="82">
        <f>VLOOKUP(A2594,'[2]Pop commune'!$A$4:$H$3833,5,FALSE)</f>
        <v>48.165137614678898</v>
      </c>
      <c r="D2594" s="83">
        <f t="shared" si="81"/>
        <v>22.155963302752294</v>
      </c>
      <c r="E2594" s="83">
        <f>VLOOKUP(A2594,'[2]Pop commune'!$A$4:$G$3833,6,FALSE)</f>
        <v>22.155963302752294</v>
      </c>
      <c r="F2594" s="83">
        <f t="shared" si="82"/>
        <v>315</v>
      </c>
      <c r="G2594" s="83">
        <f>VLOOKUP(A2594,'[2]Pop commune'!$A$4:$G$3833,4,FALSE)</f>
        <v>315</v>
      </c>
      <c r="H2594" s="64">
        <v>89</v>
      </c>
      <c r="I2594" s="122">
        <v>890974058</v>
      </c>
      <c r="J2594" s="65" t="s">
        <v>3430</v>
      </c>
      <c r="K2594" s="121"/>
      <c r="L2594" s="103" t="s">
        <v>3421</v>
      </c>
      <c r="M2594" s="101" t="s">
        <v>232</v>
      </c>
      <c r="N2594" s="65" t="s">
        <v>662</v>
      </c>
      <c r="O2594" s="64">
        <v>890001225</v>
      </c>
      <c r="P2594" s="94" t="s">
        <v>3364</v>
      </c>
      <c r="Q2594" s="90">
        <v>1</v>
      </c>
      <c r="X2594" s="104" t="s">
        <v>733</v>
      </c>
      <c r="Y2594" s="65">
        <f>SUMPRODUCT(('[2]Prog 89'!$C$5:$C$10000=A2594)*'[2]Prog 89'!$E$5:$F$10000)</f>
        <v>0</v>
      </c>
      <c r="Z2594" s="65">
        <f>SUMPRODUCT(('[2]Prog 89'!$C$5:$C$10000=A2594)*'[2]Prog 89'!$G$5:$H$10000)</f>
        <v>2</v>
      </c>
    </row>
    <row r="2595" spans="1:26" ht="12.75" customHeight="1" x14ac:dyDescent="0.25">
      <c r="A2595" s="64">
        <v>89181</v>
      </c>
      <c r="B2595" s="81">
        <f>VLOOKUP(A2595,'[2]Pop commune'!$A$4:$G$3833,7,FALSE)</f>
        <v>43.633333333333354</v>
      </c>
      <c r="C2595" s="82">
        <f>VLOOKUP(A2595,'[2]Pop commune'!$A$4:$H$3833,5,FALSE)</f>
        <v>28.758333333333344</v>
      </c>
      <c r="D2595" s="83">
        <f t="shared" si="81"/>
        <v>14.875000000000007</v>
      </c>
      <c r="E2595" s="83">
        <f>VLOOKUP(A2595,'[2]Pop commune'!$A$4:$G$3833,6,FALSE)</f>
        <v>14.875000000000007</v>
      </c>
      <c r="F2595" s="83">
        <f t="shared" si="82"/>
        <v>119</v>
      </c>
      <c r="G2595" s="83">
        <f>VLOOKUP(A2595,'[2]Pop commune'!$A$4:$G$3833,4,FALSE)</f>
        <v>119</v>
      </c>
      <c r="H2595" s="64">
        <v>89</v>
      </c>
      <c r="I2595" s="122">
        <v>890974058</v>
      </c>
      <c r="J2595" s="65" t="s">
        <v>3431</v>
      </c>
      <c r="K2595" s="121"/>
      <c r="L2595" s="103" t="s">
        <v>3368</v>
      </c>
      <c r="M2595" s="101" t="s">
        <v>232</v>
      </c>
      <c r="N2595" s="65" t="s">
        <v>662</v>
      </c>
      <c r="O2595" s="64">
        <v>890001225</v>
      </c>
      <c r="P2595" s="94" t="s">
        <v>3364</v>
      </c>
      <c r="Q2595" s="90">
        <v>1</v>
      </c>
      <c r="X2595" s="104" t="s">
        <v>733</v>
      </c>
      <c r="Y2595" s="65">
        <f>SUMPRODUCT(('[2]Prog 89'!$C$5:$C$10000=A2595)*'[2]Prog 89'!$E$5:$F$10000)</f>
        <v>0</v>
      </c>
      <c r="Z2595" s="65">
        <f>SUMPRODUCT(('[2]Prog 89'!$C$5:$C$10000=A2595)*'[2]Prog 89'!$G$5:$H$10000)</f>
        <v>0</v>
      </c>
    </row>
    <row r="2596" spans="1:26" ht="12.75" customHeight="1" x14ac:dyDescent="0.25">
      <c r="A2596" s="64">
        <v>89214</v>
      </c>
      <c r="B2596" s="81">
        <f>VLOOKUP(A2596,'[2]Pop commune'!$A$4:$G$3833,7,FALSE)</f>
        <v>57.864583333333158</v>
      </c>
      <c r="C2596" s="82">
        <f>VLOOKUP(A2596,'[2]Pop commune'!$A$4:$H$3833,5,FALSE)</f>
        <v>34.718749999999893</v>
      </c>
      <c r="D2596" s="83">
        <f t="shared" si="81"/>
        <v>23.145833333333261</v>
      </c>
      <c r="E2596" s="83">
        <f>VLOOKUP(A2596,'[2]Pop commune'!$A$4:$G$3833,6,FALSE)</f>
        <v>23.145833333333261</v>
      </c>
      <c r="F2596" s="83">
        <f t="shared" si="82"/>
        <v>201.99999999999932</v>
      </c>
      <c r="G2596" s="83">
        <f>VLOOKUP(A2596,'[2]Pop commune'!$A$4:$G$3833,4,FALSE)</f>
        <v>201.99999999999932</v>
      </c>
      <c r="H2596" s="64">
        <v>89</v>
      </c>
      <c r="I2596" s="122">
        <v>890974058</v>
      </c>
      <c r="J2596" s="65" t="s">
        <v>3432</v>
      </c>
      <c r="K2596" s="121"/>
      <c r="L2596" s="103" t="s">
        <v>3421</v>
      </c>
      <c r="M2596" s="101" t="s">
        <v>232</v>
      </c>
      <c r="N2596" s="65" t="s">
        <v>662</v>
      </c>
      <c r="O2596" s="64">
        <v>890001225</v>
      </c>
      <c r="P2596" s="94" t="s">
        <v>3364</v>
      </c>
      <c r="Q2596" s="90">
        <v>1</v>
      </c>
      <c r="X2596" s="104" t="s">
        <v>733</v>
      </c>
      <c r="Y2596" s="65">
        <f>SUMPRODUCT(('[2]Prog 89'!$C$5:$C$10000=A2596)*'[2]Prog 89'!$E$5:$F$10000)</f>
        <v>0</v>
      </c>
      <c r="Z2596" s="65">
        <f>SUMPRODUCT(('[2]Prog 89'!$C$5:$C$10000=A2596)*'[2]Prog 89'!$G$5:$H$10000)</f>
        <v>1</v>
      </c>
    </row>
    <row r="2597" spans="1:26" ht="12.75" customHeight="1" x14ac:dyDescent="0.25">
      <c r="A2597" s="64">
        <v>89261</v>
      </c>
      <c r="B2597" s="81">
        <f>VLOOKUP(A2597,'[2]Pop commune'!$A$4:$G$3833,7,FALSE)</f>
        <v>70</v>
      </c>
      <c r="C2597" s="82">
        <f>VLOOKUP(A2597,'[2]Pop commune'!$A$4:$H$3833,5,FALSE)</f>
        <v>58</v>
      </c>
      <c r="D2597" s="83">
        <f t="shared" si="81"/>
        <v>12</v>
      </c>
      <c r="E2597" s="83">
        <f>VLOOKUP(A2597,'[2]Pop commune'!$A$4:$G$3833,6,FALSE)</f>
        <v>12</v>
      </c>
      <c r="F2597" s="83">
        <f t="shared" si="82"/>
        <v>275</v>
      </c>
      <c r="G2597" s="83">
        <f>VLOOKUP(A2597,'[2]Pop commune'!$A$4:$G$3833,4,FALSE)</f>
        <v>275</v>
      </c>
      <c r="H2597" s="64">
        <v>89</v>
      </c>
      <c r="I2597" s="122">
        <v>890974058</v>
      </c>
      <c r="J2597" s="65" t="s">
        <v>3433</v>
      </c>
      <c r="K2597" s="121"/>
      <c r="L2597" s="103" t="s">
        <v>3421</v>
      </c>
      <c r="M2597" s="101" t="s">
        <v>232</v>
      </c>
      <c r="N2597" s="65" t="s">
        <v>662</v>
      </c>
      <c r="O2597" s="64">
        <v>890001225</v>
      </c>
      <c r="P2597" s="94" t="s">
        <v>3364</v>
      </c>
      <c r="Q2597" s="90">
        <v>1</v>
      </c>
      <c r="X2597" s="104" t="s">
        <v>733</v>
      </c>
      <c r="Y2597" s="65">
        <f>SUMPRODUCT(('[2]Prog 89'!$C$5:$C$10000=A2597)*'[2]Prog 89'!$E$5:$F$10000)</f>
        <v>0</v>
      </c>
      <c r="Z2597" s="65">
        <f>SUMPRODUCT(('[2]Prog 89'!$C$5:$C$10000=A2597)*'[2]Prog 89'!$G$5:$H$10000)</f>
        <v>0</v>
      </c>
    </row>
    <row r="2598" spans="1:26" ht="12.75" customHeight="1" x14ac:dyDescent="0.25">
      <c r="A2598" s="64">
        <v>89308</v>
      </c>
      <c r="B2598" s="81">
        <f>VLOOKUP(A2598,'[2]Pop commune'!$A$4:$G$3833,7,FALSE)</f>
        <v>45.759162303664915</v>
      </c>
      <c r="C2598" s="82">
        <f>VLOOKUP(A2598,'[2]Pop commune'!$A$4:$H$3833,5,FALSE)</f>
        <v>32.827225130890049</v>
      </c>
      <c r="D2598" s="83">
        <f t="shared" si="81"/>
        <v>12.931937172774868</v>
      </c>
      <c r="E2598" s="83">
        <f>VLOOKUP(A2598,'[2]Pop commune'!$A$4:$G$3833,6,FALSE)</f>
        <v>12.931937172774868</v>
      </c>
      <c r="F2598" s="83">
        <f t="shared" si="82"/>
        <v>190</v>
      </c>
      <c r="G2598" s="83">
        <f>VLOOKUP(A2598,'[2]Pop commune'!$A$4:$G$3833,4,FALSE)</f>
        <v>190</v>
      </c>
      <c r="H2598" s="64">
        <v>89</v>
      </c>
      <c r="I2598" s="122">
        <v>890974058</v>
      </c>
      <c r="J2598" s="65" t="s">
        <v>3434</v>
      </c>
      <c r="K2598" s="121"/>
      <c r="L2598" s="103" t="s">
        <v>3421</v>
      </c>
      <c r="M2598" s="101" t="s">
        <v>232</v>
      </c>
      <c r="N2598" s="65" t="s">
        <v>662</v>
      </c>
      <c r="O2598" s="64">
        <v>890001225</v>
      </c>
      <c r="P2598" s="94" t="s">
        <v>3364</v>
      </c>
      <c r="Q2598" s="90">
        <v>1</v>
      </c>
      <c r="X2598" s="104" t="s">
        <v>733</v>
      </c>
      <c r="Y2598" s="65">
        <f>SUMPRODUCT(('[2]Prog 89'!$C$5:$C$10000=A2598)*'[2]Prog 89'!$E$5:$F$10000)</f>
        <v>2</v>
      </c>
      <c r="Z2598" s="65">
        <f>SUMPRODUCT(('[2]Prog 89'!$C$5:$C$10000=A2598)*'[2]Prog 89'!$G$5:$H$10000)</f>
        <v>1</v>
      </c>
    </row>
    <row r="2599" spans="1:26" ht="12.75" customHeight="1" x14ac:dyDescent="0.25">
      <c r="A2599" s="64">
        <v>89310</v>
      </c>
      <c r="B2599" s="81">
        <f>VLOOKUP(A2599,'[2]Pop commune'!$A$4:$G$3833,7,FALSE)</f>
        <v>43.380281690140826</v>
      </c>
      <c r="C2599" s="82">
        <f>VLOOKUP(A2599,'[2]Pop commune'!$A$4:$H$3833,5,FALSE)</f>
        <v>24.64788732394365</v>
      </c>
      <c r="D2599" s="83">
        <f t="shared" si="81"/>
        <v>18.732394366197177</v>
      </c>
      <c r="E2599" s="83">
        <f>VLOOKUP(A2599,'[2]Pop commune'!$A$4:$G$3833,6,FALSE)</f>
        <v>18.732394366197177</v>
      </c>
      <c r="F2599" s="83">
        <f t="shared" si="82"/>
        <v>140</v>
      </c>
      <c r="G2599" s="83">
        <f>VLOOKUP(A2599,'[2]Pop commune'!$A$4:$G$3833,4,FALSE)</f>
        <v>140</v>
      </c>
      <c r="H2599" s="64">
        <v>89</v>
      </c>
      <c r="I2599" s="122">
        <v>890974058</v>
      </c>
      <c r="J2599" s="65" t="s">
        <v>3435</v>
      </c>
      <c r="K2599" s="121"/>
      <c r="L2599" s="103" t="s">
        <v>3421</v>
      </c>
      <c r="M2599" s="101" t="s">
        <v>232</v>
      </c>
      <c r="N2599" s="65" t="s">
        <v>662</v>
      </c>
      <c r="O2599" s="64">
        <v>890001225</v>
      </c>
      <c r="P2599" s="94" t="s">
        <v>3364</v>
      </c>
      <c r="Q2599" s="90">
        <v>1</v>
      </c>
      <c r="X2599" s="104" t="s">
        <v>733</v>
      </c>
      <c r="Y2599" s="65">
        <f>SUMPRODUCT(('[2]Prog 89'!$C$5:$C$10000=A2599)*'[2]Prog 89'!$E$5:$F$10000)</f>
        <v>0</v>
      </c>
      <c r="Z2599" s="65">
        <f>SUMPRODUCT(('[2]Prog 89'!$C$5:$C$10000=A2599)*'[2]Prog 89'!$G$5:$H$10000)</f>
        <v>3</v>
      </c>
    </row>
    <row r="2600" spans="1:26" ht="12.75" customHeight="1" x14ac:dyDescent="0.25">
      <c r="A2600" s="64">
        <v>89359</v>
      </c>
      <c r="B2600" s="81">
        <f>VLOOKUP(A2600,'[2]Pop commune'!$A$4:$G$3833,7,FALSE)</f>
        <v>184</v>
      </c>
      <c r="C2600" s="82">
        <f>VLOOKUP(A2600,'[2]Pop commune'!$A$4:$H$3833,5,FALSE)</f>
        <v>89</v>
      </c>
      <c r="D2600" s="83">
        <f t="shared" si="81"/>
        <v>95</v>
      </c>
      <c r="E2600" s="83">
        <f>VLOOKUP(A2600,'[2]Pop commune'!$A$4:$G$3833,6,FALSE)</f>
        <v>95</v>
      </c>
      <c r="F2600" s="83">
        <f t="shared" si="82"/>
        <v>426</v>
      </c>
      <c r="G2600" s="83">
        <f>VLOOKUP(A2600,'[2]Pop commune'!$A$4:$G$3833,4,FALSE)</f>
        <v>426</v>
      </c>
      <c r="H2600" s="64">
        <v>89</v>
      </c>
      <c r="I2600" s="122">
        <v>890974058</v>
      </c>
      <c r="J2600" s="65" t="s">
        <v>3436</v>
      </c>
      <c r="K2600" s="121"/>
      <c r="L2600" s="103" t="s">
        <v>3421</v>
      </c>
      <c r="M2600" s="101" t="s">
        <v>232</v>
      </c>
      <c r="N2600" s="65" t="s">
        <v>662</v>
      </c>
      <c r="O2600" s="64">
        <v>890001225</v>
      </c>
      <c r="P2600" s="94" t="s">
        <v>3364</v>
      </c>
      <c r="Q2600" s="90">
        <v>1</v>
      </c>
      <c r="X2600" s="104" t="s">
        <v>733</v>
      </c>
      <c r="Y2600" s="65">
        <f>SUMPRODUCT(('[2]Prog 89'!$C$5:$C$10000=A2600)*'[2]Prog 89'!$E$5:$F$10000)</f>
        <v>3</v>
      </c>
      <c r="Z2600" s="65">
        <f>SUMPRODUCT(('[2]Prog 89'!$C$5:$C$10000=A2600)*'[2]Prog 89'!$G$5:$H$10000)</f>
        <v>6</v>
      </c>
    </row>
    <row r="2601" spans="1:26" ht="12.75" customHeight="1" x14ac:dyDescent="0.25">
      <c r="A2601" s="64">
        <v>89395</v>
      </c>
      <c r="B2601" s="81">
        <f>VLOOKUP(A2601,'[2]Pop commune'!$A$4:$G$3833,7,FALSE)</f>
        <v>115.46543778801838</v>
      </c>
      <c r="C2601" s="82">
        <f>VLOOKUP(A2601,'[2]Pop commune'!$A$4:$H$3833,5,FALSE)</f>
        <v>67.686635944700427</v>
      </c>
      <c r="D2601" s="83">
        <f t="shared" si="81"/>
        <v>47.77880184331795</v>
      </c>
      <c r="E2601" s="83">
        <f>VLOOKUP(A2601,'[2]Pop commune'!$A$4:$G$3833,6,FALSE)</f>
        <v>47.77880184331795</v>
      </c>
      <c r="F2601" s="83">
        <f t="shared" si="82"/>
        <v>432</v>
      </c>
      <c r="G2601" s="83">
        <f>VLOOKUP(A2601,'[2]Pop commune'!$A$4:$G$3833,4,FALSE)</f>
        <v>432</v>
      </c>
      <c r="H2601" s="64">
        <v>89</v>
      </c>
      <c r="I2601" s="122">
        <v>890974058</v>
      </c>
      <c r="J2601" s="65" t="s">
        <v>3437</v>
      </c>
      <c r="K2601" s="121"/>
      <c r="L2601" s="103" t="s">
        <v>3421</v>
      </c>
      <c r="M2601" s="101" t="s">
        <v>232</v>
      </c>
      <c r="N2601" s="65" t="s">
        <v>662</v>
      </c>
      <c r="O2601" s="64">
        <v>890001225</v>
      </c>
      <c r="P2601" s="94" t="s">
        <v>3364</v>
      </c>
      <c r="Q2601" s="90">
        <v>1</v>
      </c>
      <c r="X2601" s="104" t="s">
        <v>733</v>
      </c>
      <c r="Y2601" s="65">
        <f>SUMPRODUCT(('[2]Prog 89'!$C$5:$C$10000=A2601)*'[2]Prog 89'!$E$5:$F$10000)</f>
        <v>0</v>
      </c>
      <c r="Z2601" s="65">
        <f>SUMPRODUCT(('[2]Prog 89'!$C$5:$C$10000=A2601)*'[2]Prog 89'!$G$5:$H$10000)</f>
        <v>5</v>
      </c>
    </row>
    <row r="2602" spans="1:26" ht="12.75" customHeight="1" x14ac:dyDescent="0.25">
      <c r="A2602" s="64">
        <v>89411</v>
      </c>
      <c r="B2602" s="81">
        <f>VLOOKUP(A2602,'[2]Pop commune'!$A$4:$G$3833,7,FALSE)</f>
        <v>119</v>
      </c>
      <c r="C2602" s="82">
        <f>VLOOKUP(A2602,'[2]Pop commune'!$A$4:$H$3833,5,FALSE)</f>
        <v>95</v>
      </c>
      <c r="D2602" s="83">
        <f t="shared" si="81"/>
        <v>24</v>
      </c>
      <c r="E2602" s="83">
        <f>VLOOKUP(A2602,'[2]Pop commune'!$A$4:$G$3833,6,FALSE)</f>
        <v>24</v>
      </c>
      <c r="F2602" s="83">
        <f t="shared" si="82"/>
        <v>511</v>
      </c>
      <c r="G2602" s="83">
        <f>VLOOKUP(A2602,'[2]Pop commune'!$A$4:$G$3833,4,FALSE)</f>
        <v>511</v>
      </c>
      <c r="H2602" s="64">
        <v>89</v>
      </c>
      <c r="I2602" s="122">
        <v>890974058</v>
      </c>
      <c r="J2602" s="65" t="s">
        <v>3438</v>
      </c>
      <c r="K2602" s="121"/>
      <c r="L2602" s="103" t="s">
        <v>3421</v>
      </c>
      <c r="M2602" s="101" t="s">
        <v>232</v>
      </c>
      <c r="N2602" s="65" t="s">
        <v>662</v>
      </c>
      <c r="O2602" s="64">
        <v>890001225</v>
      </c>
      <c r="P2602" s="94" t="s">
        <v>3364</v>
      </c>
      <c r="Q2602" s="90">
        <v>1</v>
      </c>
      <c r="X2602" s="104" t="s">
        <v>733</v>
      </c>
      <c r="Y2602" s="65">
        <f>SUMPRODUCT(('[2]Prog 89'!$C$5:$C$10000=A2602)*'[2]Prog 89'!$E$5:$F$10000)</f>
        <v>0</v>
      </c>
      <c r="Z2602" s="65">
        <f>SUMPRODUCT(('[2]Prog 89'!$C$5:$C$10000=A2602)*'[2]Prog 89'!$G$5:$H$10000)</f>
        <v>12</v>
      </c>
    </row>
    <row r="2603" spans="1:26" ht="12.75" customHeight="1" x14ac:dyDescent="0.25">
      <c r="A2603" s="64">
        <v>89429</v>
      </c>
      <c r="B2603" s="81">
        <f>VLOOKUP(A2603,'[2]Pop commune'!$A$4:$G$3833,7,FALSE)</f>
        <v>69.25409836065576</v>
      </c>
      <c r="C2603" s="82">
        <f>VLOOKUP(A2603,'[2]Pop commune'!$A$4:$H$3833,5,FALSE)</f>
        <v>39.991803278688536</v>
      </c>
      <c r="D2603" s="83">
        <f t="shared" si="81"/>
        <v>29.262295081967221</v>
      </c>
      <c r="E2603" s="83">
        <f>VLOOKUP(A2603,'[2]Pop commune'!$A$4:$G$3833,6,FALSE)</f>
        <v>29.262295081967221</v>
      </c>
      <c r="F2603" s="83">
        <f t="shared" si="82"/>
        <v>238</v>
      </c>
      <c r="G2603" s="83">
        <f>VLOOKUP(A2603,'[2]Pop commune'!$A$4:$G$3833,4,FALSE)</f>
        <v>238</v>
      </c>
      <c r="H2603" s="64">
        <v>89</v>
      </c>
      <c r="I2603" s="122">
        <v>890974058</v>
      </c>
      <c r="J2603" s="65" t="s">
        <v>2611</v>
      </c>
      <c r="K2603" s="121"/>
      <c r="L2603" s="103" t="s">
        <v>660</v>
      </c>
      <c r="M2603" s="101" t="s">
        <v>232</v>
      </c>
      <c r="N2603" s="65" t="s">
        <v>662</v>
      </c>
      <c r="O2603" s="64">
        <v>890001225</v>
      </c>
      <c r="P2603" s="94" t="s">
        <v>3364</v>
      </c>
      <c r="Q2603" s="90">
        <v>1</v>
      </c>
      <c r="X2603" s="104" t="s">
        <v>733</v>
      </c>
      <c r="Y2603" s="65">
        <f>SUMPRODUCT(('[2]Prog 89'!$C$5:$C$10000=A2603)*'[2]Prog 89'!$E$5:$F$10000)</f>
        <v>0</v>
      </c>
      <c r="Z2603" s="65">
        <f>SUMPRODUCT(('[2]Prog 89'!$C$5:$C$10000=A2603)*'[2]Prog 89'!$G$5:$H$10000)</f>
        <v>0</v>
      </c>
    </row>
    <row r="2604" spans="1:26" ht="12.75" customHeight="1" x14ac:dyDescent="0.25">
      <c r="A2604" s="64">
        <v>89432</v>
      </c>
      <c r="B2604" s="81">
        <f>VLOOKUP(A2604,'[2]Pop commune'!$A$4:$G$3833,7,FALSE)</f>
        <v>153.62704918032716</v>
      </c>
      <c r="C2604" s="82">
        <f>VLOOKUP(A2604,'[2]Pop commune'!$A$4:$H$3833,5,FALSE)</f>
        <v>107.64344262295032</v>
      </c>
      <c r="D2604" s="83">
        <f t="shared" si="81"/>
        <v>45.983606557376838</v>
      </c>
      <c r="E2604" s="83">
        <f>VLOOKUP(A2604,'[2]Pop commune'!$A$4:$G$3833,6,FALSE)</f>
        <v>45.983606557376838</v>
      </c>
      <c r="F2604" s="83">
        <f t="shared" si="82"/>
        <v>509.99999999999767</v>
      </c>
      <c r="G2604" s="83">
        <f>VLOOKUP(A2604,'[2]Pop commune'!$A$4:$G$3833,4,FALSE)</f>
        <v>509.99999999999767</v>
      </c>
      <c r="H2604" s="64">
        <v>89</v>
      </c>
      <c r="I2604" s="122">
        <v>890974058</v>
      </c>
      <c r="J2604" s="65" t="s">
        <v>3439</v>
      </c>
      <c r="K2604" s="121"/>
      <c r="L2604" s="103" t="s">
        <v>3368</v>
      </c>
      <c r="M2604" s="101" t="s">
        <v>232</v>
      </c>
      <c r="N2604" s="65" t="s">
        <v>662</v>
      </c>
      <c r="O2604" s="64">
        <v>890001225</v>
      </c>
      <c r="P2604" s="94" t="s">
        <v>3364</v>
      </c>
      <c r="Q2604" s="90">
        <v>1</v>
      </c>
      <c r="X2604" s="104" t="s">
        <v>733</v>
      </c>
      <c r="Y2604" s="65">
        <f>SUMPRODUCT(('[2]Prog 89'!$C$5:$C$10000=A2604)*'[2]Prog 89'!$E$5:$F$10000)</f>
        <v>4</v>
      </c>
      <c r="Z2604" s="65">
        <f>SUMPRODUCT(('[2]Prog 89'!$C$5:$C$10000=A2604)*'[2]Prog 89'!$G$5:$H$10000)</f>
        <v>3</v>
      </c>
    </row>
    <row r="2605" spans="1:26" ht="12.75" customHeight="1" x14ac:dyDescent="0.25">
      <c r="A2605" s="64">
        <v>89434</v>
      </c>
      <c r="B2605" s="81">
        <f>VLOOKUP(A2605,'[2]Pop commune'!$A$4:$G$3833,7,FALSE)</f>
        <v>71</v>
      </c>
      <c r="C2605" s="82">
        <f>VLOOKUP(A2605,'[2]Pop commune'!$A$4:$H$3833,5,FALSE)</f>
        <v>50</v>
      </c>
      <c r="D2605" s="83">
        <f t="shared" si="81"/>
        <v>21</v>
      </c>
      <c r="E2605" s="83">
        <f>VLOOKUP(A2605,'[2]Pop commune'!$A$4:$G$3833,6,FALSE)</f>
        <v>21</v>
      </c>
      <c r="F2605" s="83">
        <f t="shared" si="82"/>
        <v>354</v>
      </c>
      <c r="G2605" s="83">
        <f>VLOOKUP(A2605,'[2]Pop commune'!$A$4:$G$3833,4,FALSE)</f>
        <v>354</v>
      </c>
      <c r="H2605" s="64">
        <v>89</v>
      </c>
      <c r="I2605" s="122">
        <v>890974058</v>
      </c>
      <c r="J2605" s="65" t="s">
        <v>3440</v>
      </c>
      <c r="K2605" s="121"/>
      <c r="L2605" s="103" t="s">
        <v>3441</v>
      </c>
      <c r="M2605" s="101" t="s">
        <v>232</v>
      </c>
      <c r="N2605" s="65" t="s">
        <v>662</v>
      </c>
      <c r="O2605" s="64">
        <v>890001225</v>
      </c>
      <c r="P2605" s="94" t="s">
        <v>3364</v>
      </c>
      <c r="Q2605" s="90">
        <v>1</v>
      </c>
      <c r="X2605" s="104" t="s">
        <v>733</v>
      </c>
      <c r="Y2605" s="65">
        <f>SUMPRODUCT(('[2]Prog 89'!$C$5:$C$10000=A2605)*'[2]Prog 89'!$E$5:$F$10000)</f>
        <v>1</v>
      </c>
      <c r="Z2605" s="65">
        <f>SUMPRODUCT(('[2]Prog 89'!$C$5:$C$10000=A2605)*'[2]Prog 89'!$G$5:$H$10000)</f>
        <v>4</v>
      </c>
    </row>
    <row r="2606" spans="1:26" ht="12.75" customHeight="1" x14ac:dyDescent="0.25">
      <c r="A2606" s="64">
        <v>89451</v>
      </c>
      <c r="B2606" s="81">
        <f>VLOOKUP(A2606,'[2]Pop commune'!$A$4:$G$3833,7,FALSE)</f>
        <v>67.285106382978981</v>
      </c>
      <c r="C2606" s="82">
        <f>VLOOKUP(A2606,'[2]Pop commune'!$A$4:$H$3833,5,FALSE)</f>
        <v>44.187234042553357</v>
      </c>
      <c r="D2606" s="83">
        <f t="shared" si="81"/>
        <v>23.097872340425621</v>
      </c>
      <c r="E2606" s="83">
        <f>VLOOKUP(A2606,'[2]Pop commune'!$A$4:$G$3833,6,FALSE)</f>
        <v>23.097872340425621</v>
      </c>
      <c r="F2606" s="83">
        <f t="shared" si="82"/>
        <v>236.00000000000091</v>
      </c>
      <c r="G2606" s="83">
        <f>VLOOKUP(A2606,'[2]Pop commune'!$A$4:$G$3833,4,FALSE)</f>
        <v>236.00000000000091</v>
      </c>
      <c r="H2606" s="64">
        <v>89</v>
      </c>
      <c r="I2606" s="122">
        <v>890974058</v>
      </c>
      <c r="J2606" s="65" t="s">
        <v>3442</v>
      </c>
      <c r="K2606" s="121"/>
      <c r="L2606" s="103" t="s">
        <v>3368</v>
      </c>
      <c r="M2606" s="101" t="s">
        <v>232</v>
      </c>
      <c r="N2606" s="65" t="s">
        <v>662</v>
      </c>
      <c r="O2606" s="64">
        <v>890001225</v>
      </c>
      <c r="P2606" s="94" t="s">
        <v>3364</v>
      </c>
      <c r="Q2606" s="90">
        <v>1</v>
      </c>
      <c r="X2606" s="104" t="s">
        <v>733</v>
      </c>
      <c r="Y2606" s="65">
        <f>SUMPRODUCT(('[2]Prog 89'!$C$5:$C$10000=A2606)*'[2]Prog 89'!$E$5:$F$10000)</f>
        <v>0</v>
      </c>
      <c r="Z2606" s="65">
        <f>SUMPRODUCT(('[2]Prog 89'!$C$5:$C$10000=A2606)*'[2]Prog 89'!$G$5:$H$10000)</f>
        <v>2</v>
      </c>
    </row>
    <row r="2607" spans="1:26" ht="12.75" customHeight="1" x14ac:dyDescent="0.25">
      <c r="A2607" s="64">
        <v>89461</v>
      </c>
      <c r="B2607" s="81">
        <f>VLOOKUP(A2607,'[2]Pop commune'!$A$4:$G$3833,7,FALSE)</f>
        <v>363.75744680851062</v>
      </c>
      <c r="C2607" s="82">
        <f>VLOOKUP(A2607,'[2]Pop commune'!$A$4:$H$3833,5,FALSE)</f>
        <v>210.2817021276596</v>
      </c>
      <c r="D2607" s="83">
        <f t="shared" si="81"/>
        <v>153.47574468085105</v>
      </c>
      <c r="E2607" s="83">
        <f>VLOOKUP(A2607,'[2]Pop commune'!$A$4:$G$3833,6,FALSE)</f>
        <v>153.47574468085105</v>
      </c>
      <c r="F2607" s="83">
        <f t="shared" si="82"/>
        <v>1171</v>
      </c>
      <c r="G2607" s="83">
        <f>VLOOKUP(A2607,'[2]Pop commune'!$A$4:$G$3833,4,FALSE)</f>
        <v>1171</v>
      </c>
      <c r="H2607" s="64">
        <v>89</v>
      </c>
      <c r="I2607" s="122">
        <v>890974058</v>
      </c>
      <c r="J2607" s="65" t="s">
        <v>3443</v>
      </c>
      <c r="K2607" s="121"/>
      <c r="L2607" s="103" t="s">
        <v>3421</v>
      </c>
      <c r="M2607" s="101" t="s">
        <v>232</v>
      </c>
      <c r="N2607" s="65" t="s">
        <v>662</v>
      </c>
      <c r="O2607" s="64">
        <v>890001225</v>
      </c>
      <c r="P2607" s="94" t="s">
        <v>3364</v>
      </c>
      <c r="Q2607" s="90">
        <v>1</v>
      </c>
      <c r="X2607" s="104" t="s">
        <v>733</v>
      </c>
      <c r="Y2607" s="65">
        <f>SUMPRODUCT(('[2]Prog 89'!$C$5:$C$10000=A2607)*'[2]Prog 89'!$E$5:$F$10000)</f>
        <v>2</v>
      </c>
      <c r="Z2607" s="65">
        <f>SUMPRODUCT(('[2]Prog 89'!$C$5:$C$10000=A2607)*'[2]Prog 89'!$G$5:$H$10000)</f>
        <v>19</v>
      </c>
    </row>
    <row r="2608" spans="1:26" ht="12.75" customHeight="1" x14ac:dyDescent="0.25">
      <c r="A2608" s="64">
        <v>89471</v>
      </c>
      <c r="B2608" s="81">
        <f>VLOOKUP(A2608,'[2]Pop commune'!$A$4:$G$3833,7,FALSE)</f>
        <v>101</v>
      </c>
      <c r="C2608" s="82">
        <f>VLOOKUP(A2608,'[2]Pop commune'!$A$4:$H$3833,5,FALSE)</f>
        <v>71</v>
      </c>
      <c r="D2608" s="83">
        <f t="shared" si="81"/>
        <v>30</v>
      </c>
      <c r="E2608" s="83">
        <f>VLOOKUP(A2608,'[2]Pop commune'!$A$4:$G$3833,6,FALSE)</f>
        <v>30</v>
      </c>
      <c r="F2608" s="83">
        <f t="shared" si="82"/>
        <v>445</v>
      </c>
      <c r="G2608" s="83">
        <f>VLOOKUP(A2608,'[2]Pop commune'!$A$4:$G$3833,4,FALSE)</f>
        <v>445</v>
      </c>
      <c r="H2608" s="64">
        <v>89</v>
      </c>
      <c r="I2608" s="122">
        <v>890974058</v>
      </c>
      <c r="J2608" s="65" t="s">
        <v>3444</v>
      </c>
      <c r="K2608" s="121"/>
      <c r="L2608" s="103" t="s">
        <v>3421</v>
      </c>
      <c r="M2608" s="101" t="s">
        <v>232</v>
      </c>
      <c r="N2608" s="65" t="s">
        <v>662</v>
      </c>
      <c r="O2608" s="64">
        <v>890001225</v>
      </c>
      <c r="P2608" s="94" t="s">
        <v>3364</v>
      </c>
      <c r="Q2608" s="90">
        <v>1</v>
      </c>
      <c r="X2608" s="104" t="s">
        <v>733</v>
      </c>
      <c r="Y2608" s="65">
        <f>SUMPRODUCT(('[2]Prog 89'!$C$5:$C$10000=A2608)*'[2]Prog 89'!$E$5:$F$10000)</f>
        <v>0</v>
      </c>
      <c r="Z2608" s="65">
        <f>SUMPRODUCT(('[2]Prog 89'!$C$5:$C$10000=A2608)*'[2]Prog 89'!$G$5:$H$10000)</f>
        <v>5</v>
      </c>
    </row>
    <row r="2609" spans="1:26" ht="12.75" customHeight="1" x14ac:dyDescent="0.25">
      <c r="A2609" s="64">
        <v>39004</v>
      </c>
      <c r="B2609" s="81">
        <f>VLOOKUP(A2609,'[2]Pop commune'!$A$4:$G$3833,7,FALSE)</f>
        <v>14.444444444444422</v>
      </c>
      <c r="C2609" s="82">
        <f>VLOOKUP(A2609,'[2]Pop commune'!$A$4:$H$3833,5,FALSE)</f>
        <v>8.2539682539682406</v>
      </c>
      <c r="D2609" s="83">
        <f t="shared" si="81"/>
        <v>6.19047619047618</v>
      </c>
      <c r="E2609" s="83">
        <f>VLOOKUP(A2609,'[2]Pop commune'!$A$4:$G$3833,6,FALSE)</f>
        <v>6.19047619047618</v>
      </c>
      <c r="F2609" s="83">
        <f t="shared" si="82"/>
        <v>64.999999999999886</v>
      </c>
      <c r="G2609" s="83">
        <f>VLOOKUP(A2609,'[2]Pop commune'!$A$4:$G$3833,4,FALSE)</f>
        <v>64.999999999999886</v>
      </c>
      <c r="H2609" s="64">
        <v>39</v>
      </c>
      <c r="I2609" s="122">
        <v>390006617</v>
      </c>
      <c r="J2609" s="91" t="s">
        <v>3445</v>
      </c>
      <c r="K2609" s="121" t="s">
        <v>4747</v>
      </c>
      <c r="L2609" s="92" t="s">
        <v>3446</v>
      </c>
      <c r="M2609" s="65" t="s">
        <v>3447</v>
      </c>
      <c r="N2609" s="65" t="s">
        <v>662</v>
      </c>
      <c r="O2609" s="64">
        <v>390000610</v>
      </c>
      <c r="P2609" s="94" t="s">
        <v>322</v>
      </c>
      <c r="Q2609" s="90">
        <v>1</v>
      </c>
      <c r="S2609" s="65">
        <v>26</v>
      </c>
      <c r="T2609" s="65">
        <v>2</v>
      </c>
      <c r="U2609" s="65">
        <v>2</v>
      </c>
      <c r="X2609" s="65" t="s">
        <v>733</v>
      </c>
      <c r="Y2609" s="65">
        <f>SUMPRODUCT(('[2]Prog 89'!$C$5:$C$10000=A2609)*'[2]Prog 89'!$E$5:$F$10000)</f>
        <v>0</v>
      </c>
      <c r="Z2609" s="65">
        <f>SUMPRODUCT(('[2]Prog 89'!$C$5:$C$10000=A2609)*'[2]Prog 89'!$G$5:$H$10000)</f>
        <v>0</v>
      </c>
    </row>
    <row r="2610" spans="1:26" ht="12.75" customHeight="1" x14ac:dyDescent="0.25">
      <c r="A2610" s="64">
        <v>39008</v>
      </c>
      <c r="B2610" s="81">
        <f>VLOOKUP(A2610,'[2]Pop commune'!$A$4:$G$3833,7,FALSE)</f>
        <v>66</v>
      </c>
      <c r="C2610" s="82">
        <f>VLOOKUP(A2610,'[2]Pop commune'!$A$4:$H$3833,5,FALSE)</f>
        <v>53</v>
      </c>
      <c r="D2610" s="83">
        <f t="shared" si="81"/>
        <v>13</v>
      </c>
      <c r="E2610" s="83">
        <f>VLOOKUP(A2610,'[2]Pop commune'!$A$4:$G$3833,6,FALSE)</f>
        <v>13</v>
      </c>
      <c r="F2610" s="83">
        <f t="shared" si="82"/>
        <v>415</v>
      </c>
      <c r="G2610" s="83">
        <f>VLOOKUP(A2610,'[2]Pop commune'!$A$4:$G$3833,4,FALSE)</f>
        <v>415</v>
      </c>
      <c r="H2610" s="64">
        <v>39</v>
      </c>
      <c r="I2610" s="122">
        <v>390006666</v>
      </c>
      <c r="J2610" s="91" t="s">
        <v>3448</v>
      </c>
      <c r="K2610" s="121" t="s">
        <v>4758</v>
      </c>
      <c r="L2610" s="92" t="s">
        <v>3449</v>
      </c>
      <c r="M2610" s="65" t="s">
        <v>3450</v>
      </c>
      <c r="N2610" s="65" t="s">
        <v>662</v>
      </c>
      <c r="O2610" s="64">
        <v>390000610</v>
      </c>
      <c r="P2610" s="94" t="s">
        <v>322</v>
      </c>
      <c r="Q2610" s="90">
        <v>1</v>
      </c>
      <c r="S2610" s="65">
        <v>28</v>
      </c>
      <c r="T2610" s="65">
        <v>2</v>
      </c>
      <c r="U2610" s="65">
        <v>2</v>
      </c>
      <c r="V2610" s="65">
        <v>10</v>
      </c>
      <c r="W2610" s="65">
        <v>10</v>
      </c>
      <c r="X2610" s="65" t="s">
        <v>733</v>
      </c>
      <c r="Y2610" s="65">
        <f>SUMPRODUCT(('[2]Prog 89'!$C$5:$C$10000=A2610)*'[2]Prog 89'!$E$5:$F$10000)</f>
        <v>0</v>
      </c>
      <c r="Z2610" s="65">
        <f>SUMPRODUCT(('[2]Prog 89'!$C$5:$C$10000=A2610)*'[2]Prog 89'!$G$5:$H$10000)</f>
        <v>0</v>
      </c>
    </row>
    <row r="2611" spans="1:26" ht="12.75" customHeight="1" x14ac:dyDescent="0.25">
      <c r="A2611" s="64">
        <v>39006</v>
      </c>
      <c r="B2611" s="81">
        <f>VLOOKUP(A2611,'[2]Pop commune'!$A$4:$G$3833,7,FALSE)</f>
        <v>91</v>
      </c>
      <c r="C2611" s="82">
        <f>VLOOKUP(A2611,'[2]Pop commune'!$A$4:$H$3833,5,FALSE)</f>
        <v>74</v>
      </c>
      <c r="D2611" s="83">
        <f t="shared" si="81"/>
        <v>17</v>
      </c>
      <c r="E2611" s="83">
        <f>VLOOKUP(A2611,'[2]Pop commune'!$A$4:$G$3833,6,FALSE)</f>
        <v>17</v>
      </c>
      <c r="F2611" s="83">
        <f t="shared" si="82"/>
        <v>422</v>
      </c>
      <c r="G2611" s="83">
        <f>VLOOKUP(A2611,'[2]Pop commune'!$A$4:$G$3833,4,FALSE)</f>
        <v>422</v>
      </c>
      <c r="H2611" s="64">
        <v>39</v>
      </c>
      <c r="I2611" s="122">
        <v>390006658</v>
      </c>
      <c r="J2611" s="91" t="s">
        <v>3451</v>
      </c>
      <c r="K2611" s="121" t="s">
        <v>4779</v>
      </c>
      <c r="L2611" s="92" t="s">
        <v>3446</v>
      </c>
      <c r="M2611" s="65" t="s">
        <v>3452</v>
      </c>
      <c r="N2611" s="65" t="s">
        <v>662</v>
      </c>
      <c r="O2611" s="64">
        <v>390000610</v>
      </c>
      <c r="P2611" s="94" t="s">
        <v>322</v>
      </c>
      <c r="Q2611" s="90">
        <v>1</v>
      </c>
      <c r="S2611" s="65">
        <v>32</v>
      </c>
      <c r="T2611" s="65">
        <v>3</v>
      </c>
      <c r="U2611" s="65">
        <v>3</v>
      </c>
      <c r="X2611" s="65" t="s">
        <v>733</v>
      </c>
      <c r="Y2611" s="65">
        <f>SUMPRODUCT(('[2]Prog 89'!$C$5:$C$10000=A2611)*'[2]Prog 89'!$E$5:$F$10000)</f>
        <v>0</v>
      </c>
      <c r="Z2611" s="65">
        <f>SUMPRODUCT(('[2]Prog 89'!$C$5:$C$10000=A2611)*'[2]Prog 89'!$G$5:$H$10000)</f>
        <v>0</v>
      </c>
    </row>
    <row r="2612" spans="1:26" ht="12.75" customHeight="1" x14ac:dyDescent="0.25">
      <c r="A2612" s="64">
        <v>39010</v>
      </c>
      <c r="B2612" s="81">
        <f>VLOOKUP(A2612,'[2]Pop commune'!$A$4:$G$3833,7,FALSE)</f>
        <v>24.193548387096776</v>
      </c>
      <c r="C2612" s="82">
        <f>VLOOKUP(A2612,'[2]Pop commune'!$A$4:$H$3833,5,FALSE)</f>
        <v>11.612903225806452</v>
      </c>
      <c r="D2612" s="83">
        <f t="shared" si="81"/>
        <v>12.580645161290324</v>
      </c>
      <c r="E2612" s="83">
        <f>VLOOKUP(A2612,'[2]Pop commune'!$A$4:$G$3833,6,FALSE)</f>
        <v>12.580645161290324</v>
      </c>
      <c r="F2612" s="83">
        <f t="shared" si="82"/>
        <v>90</v>
      </c>
      <c r="G2612" s="83">
        <f>VLOOKUP(A2612,'[2]Pop commune'!$A$4:$G$3833,4,FALSE)</f>
        <v>90</v>
      </c>
      <c r="H2612" s="64">
        <v>39</v>
      </c>
      <c r="I2612" s="122">
        <v>390006641</v>
      </c>
      <c r="J2612" s="91" t="s">
        <v>3453</v>
      </c>
      <c r="K2612" s="121" t="s">
        <v>4757</v>
      </c>
      <c r="L2612" s="92" t="s">
        <v>3454</v>
      </c>
      <c r="M2612" s="65" t="s">
        <v>3455</v>
      </c>
      <c r="N2612" s="65" t="s">
        <v>662</v>
      </c>
      <c r="O2612" s="64">
        <v>390000610</v>
      </c>
      <c r="P2612" s="94" t="s">
        <v>322</v>
      </c>
      <c r="Q2612" s="90">
        <v>1</v>
      </c>
      <c r="S2612" s="65">
        <v>33</v>
      </c>
      <c r="T2612" s="65">
        <v>2</v>
      </c>
      <c r="U2612" s="65">
        <v>2</v>
      </c>
      <c r="X2612" s="65" t="s">
        <v>733</v>
      </c>
      <c r="Y2612" s="65">
        <f>SUMPRODUCT(('[2]Prog 89'!$C$5:$C$10000=A2612)*'[2]Prog 89'!$E$5:$F$10000)</f>
        <v>0</v>
      </c>
      <c r="Z2612" s="65">
        <f>SUMPRODUCT(('[2]Prog 89'!$C$5:$C$10000=A2612)*'[2]Prog 89'!$G$5:$H$10000)</f>
        <v>0</v>
      </c>
    </row>
    <row r="2613" spans="1:26" ht="12.75" customHeight="1" x14ac:dyDescent="0.25">
      <c r="A2613" s="64">
        <v>39007</v>
      </c>
      <c r="B2613" s="81">
        <f>VLOOKUP(A2613,'[2]Pop commune'!$A$4:$G$3833,7,FALSE)</f>
        <v>34</v>
      </c>
      <c r="C2613" s="82">
        <f>VLOOKUP(A2613,'[2]Pop commune'!$A$4:$H$3833,5,FALSE)</f>
        <v>21</v>
      </c>
      <c r="D2613" s="83">
        <f t="shared" si="81"/>
        <v>13</v>
      </c>
      <c r="E2613" s="83">
        <f>VLOOKUP(A2613,'[2]Pop commune'!$A$4:$G$3833,6,FALSE)</f>
        <v>13</v>
      </c>
      <c r="F2613" s="83">
        <f t="shared" si="82"/>
        <v>154</v>
      </c>
      <c r="G2613" s="83">
        <f>VLOOKUP(A2613,'[2]Pop commune'!$A$4:$G$3833,4,FALSE)</f>
        <v>154</v>
      </c>
      <c r="H2613" s="64">
        <v>39</v>
      </c>
      <c r="I2613" s="122">
        <v>390006625</v>
      </c>
      <c r="J2613" s="91" t="s">
        <v>3456</v>
      </c>
      <c r="K2613" s="121" t="s">
        <v>4760</v>
      </c>
      <c r="L2613" s="92" t="s">
        <v>3457</v>
      </c>
      <c r="M2613" s="65" t="s">
        <v>3458</v>
      </c>
      <c r="N2613" s="65" t="s">
        <v>662</v>
      </c>
      <c r="O2613" s="64">
        <v>390000610</v>
      </c>
      <c r="P2613" s="94" t="s">
        <v>322</v>
      </c>
      <c r="Q2613" s="90">
        <v>1</v>
      </c>
      <c r="S2613" s="65">
        <v>34</v>
      </c>
      <c r="T2613" s="65">
        <v>2</v>
      </c>
      <c r="U2613" s="65">
        <v>2</v>
      </c>
      <c r="X2613" s="65" t="s">
        <v>733</v>
      </c>
      <c r="Y2613" s="65">
        <f>SUMPRODUCT(('[2]Prog 89'!$C$5:$C$10000=A2613)*'[2]Prog 89'!$E$5:$F$10000)</f>
        <v>0</v>
      </c>
      <c r="Z2613" s="65">
        <f>SUMPRODUCT(('[2]Prog 89'!$C$5:$C$10000=A2613)*'[2]Prog 89'!$G$5:$H$10000)</f>
        <v>0</v>
      </c>
    </row>
    <row r="2614" spans="1:26" ht="12.75" customHeight="1" x14ac:dyDescent="0.25">
      <c r="A2614" s="64">
        <v>39017</v>
      </c>
      <c r="B2614" s="81">
        <f>VLOOKUP(A2614,'[2]Pop commune'!$A$4:$G$3833,7,FALSE)</f>
        <v>175.95816993464047</v>
      </c>
      <c r="C2614" s="82">
        <f>VLOOKUP(A2614,'[2]Pop commune'!$A$4:$H$3833,5,FALSE)</f>
        <v>115.99477124183002</v>
      </c>
      <c r="D2614" s="83">
        <f t="shared" si="81"/>
        <v>59.963398692810429</v>
      </c>
      <c r="E2614" s="83">
        <f>VLOOKUP(A2614,'[2]Pop commune'!$A$4:$G$3833,6,FALSE)</f>
        <v>59.963398692810429</v>
      </c>
      <c r="F2614" s="83">
        <f t="shared" si="82"/>
        <v>752</v>
      </c>
      <c r="G2614" s="83">
        <f>VLOOKUP(A2614,'[2]Pop commune'!$A$4:$G$3833,4,FALSE)</f>
        <v>752</v>
      </c>
      <c r="H2614" s="64">
        <v>39</v>
      </c>
      <c r="I2614" s="122">
        <v>390006674</v>
      </c>
      <c r="J2614" s="91" t="s">
        <v>3459</v>
      </c>
      <c r="K2614" s="121" t="s">
        <v>4756</v>
      </c>
      <c r="L2614" s="92" t="s">
        <v>3460</v>
      </c>
      <c r="M2614" s="65" t="s">
        <v>3461</v>
      </c>
      <c r="N2614" s="65" t="s">
        <v>662</v>
      </c>
      <c r="O2614" s="64">
        <v>390000610</v>
      </c>
      <c r="P2614" s="94" t="s">
        <v>322</v>
      </c>
      <c r="Q2614" s="90">
        <v>1</v>
      </c>
      <c r="S2614" s="65">
        <v>40</v>
      </c>
      <c r="T2614" s="65">
        <v>2</v>
      </c>
      <c r="U2614" s="65">
        <v>2</v>
      </c>
      <c r="X2614" s="65" t="s">
        <v>733</v>
      </c>
      <c r="Y2614" s="65">
        <f>SUMPRODUCT(('[2]Prog 89'!$C$5:$C$10000=A2614)*'[2]Prog 89'!$E$5:$F$10000)</f>
        <v>0</v>
      </c>
      <c r="Z2614" s="65">
        <f>SUMPRODUCT(('[2]Prog 89'!$C$5:$C$10000=A2614)*'[2]Prog 89'!$G$5:$H$10000)</f>
        <v>0</v>
      </c>
    </row>
    <row r="2615" spans="1:26" ht="12.75" customHeight="1" x14ac:dyDescent="0.25">
      <c r="A2615" s="64">
        <v>39011</v>
      </c>
      <c r="B2615" s="81">
        <f>VLOOKUP(A2615,'[2]Pop commune'!$A$4:$G$3833,7,FALSE)</f>
        <v>113.70157068062832</v>
      </c>
      <c r="C2615" s="82">
        <f>VLOOKUP(A2615,'[2]Pop commune'!$A$4:$H$3833,5,FALSE)</f>
        <v>59.8429319371728</v>
      </c>
      <c r="D2615" s="83">
        <f t="shared" si="81"/>
        <v>53.858638743455522</v>
      </c>
      <c r="E2615" s="83">
        <f>VLOOKUP(A2615,'[2]Pop commune'!$A$4:$G$3833,6,FALSE)</f>
        <v>53.858638743455522</v>
      </c>
      <c r="F2615" s="83">
        <f t="shared" si="82"/>
        <v>381</v>
      </c>
      <c r="G2615" s="83">
        <f>VLOOKUP(A2615,'[2]Pop commune'!$A$4:$G$3833,4,FALSE)</f>
        <v>381</v>
      </c>
      <c r="H2615" s="64">
        <v>39</v>
      </c>
      <c r="I2615" s="122">
        <v>390006591</v>
      </c>
      <c r="J2615" s="91" t="s">
        <v>3462</v>
      </c>
      <c r="K2615" s="121" t="s">
        <v>4776</v>
      </c>
      <c r="L2615" s="92" t="s">
        <v>3463</v>
      </c>
      <c r="M2615" s="65" t="s">
        <v>3464</v>
      </c>
      <c r="N2615" s="65" t="s">
        <v>662</v>
      </c>
      <c r="O2615" s="64">
        <v>390000610</v>
      </c>
      <c r="P2615" s="94" t="s">
        <v>322</v>
      </c>
      <c r="Q2615" s="90">
        <v>1</v>
      </c>
      <c r="S2615" s="65">
        <v>42</v>
      </c>
      <c r="T2615" s="65">
        <v>3</v>
      </c>
      <c r="U2615" s="65">
        <v>3</v>
      </c>
      <c r="X2615" s="65" t="s">
        <v>733</v>
      </c>
      <c r="Y2615" s="65">
        <f>SUMPRODUCT(('[2]Prog 89'!$C$5:$C$10000=A2615)*'[2]Prog 89'!$E$5:$F$10000)</f>
        <v>0</v>
      </c>
      <c r="Z2615" s="65">
        <f>SUMPRODUCT(('[2]Prog 89'!$C$5:$C$10000=A2615)*'[2]Prog 89'!$G$5:$H$10000)</f>
        <v>0</v>
      </c>
    </row>
    <row r="2616" spans="1:26" ht="12.75" customHeight="1" x14ac:dyDescent="0.25">
      <c r="A2616" s="64">
        <v>39002</v>
      </c>
      <c r="B2616" s="81">
        <f>VLOOKUP(A2616,'[2]Pop commune'!$A$4:$G$3833,7,FALSE)</f>
        <v>24</v>
      </c>
      <c r="C2616" s="82">
        <f>VLOOKUP(A2616,'[2]Pop commune'!$A$4:$H$3833,5,FALSE)</f>
        <v>17</v>
      </c>
      <c r="D2616" s="83">
        <f t="shared" si="81"/>
        <v>7</v>
      </c>
      <c r="E2616" s="83">
        <f>VLOOKUP(A2616,'[2]Pop commune'!$A$4:$G$3833,6,FALSE)</f>
        <v>7</v>
      </c>
      <c r="F2616" s="83">
        <f t="shared" si="82"/>
        <v>55</v>
      </c>
      <c r="G2616" s="83">
        <f>VLOOKUP(A2616,'[2]Pop commune'!$A$4:$G$3833,4,FALSE)</f>
        <v>55</v>
      </c>
      <c r="H2616" s="64">
        <v>39</v>
      </c>
      <c r="I2616" s="122">
        <v>390006633</v>
      </c>
      <c r="J2616" s="91" t="s">
        <v>3465</v>
      </c>
      <c r="K2616" s="121" t="s">
        <v>4759</v>
      </c>
      <c r="L2616" s="92" t="s">
        <v>3446</v>
      </c>
      <c r="M2616" s="65" t="s">
        <v>3466</v>
      </c>
      <c r="N2616" s="65" t="s">
        <v>662</v>
      </c>
      <c r="O2616" s="64">
        <v>390000610</v>
      </c>
      <c r="P2616" s="94" t="s">
        <v>322</v>
      </c>
      <c r="Q2616" s="90">
        <v>1</v>
      </c>
      <c r="R2616" s="65">
        <v>331</v>
      </c>
      <c r="S2616" s="65">
        <v>45</v>
      </c>
      <c r="T2616" s="65">
        <v>3</v>
      </c>
      <c r="U2616" s="65">
        <v>3</v>
      </c>
      <c r="V2616" s="65">
        <v>16</v>
      </c>
      <c r="W2616" s="65">
        <v>16</v>
      </c>
      <c r="X2616" s="65" t="s">
        <v>671</v>
      </c>
      <c r="Y2616" s="65">
        <f>SUMPRODUCT(('[2]Prog 89'!$C$5:$C$10000=A2616)*'[2]Prog 89'!$E$5:$F$10000)</f>
        <v>0</v>
      </c>
      <c r="Z2616" s="65">
        <f>SUMPRODUCT(('[2]Prog 89'!$C$5:$C$10000=A2616)*'[2]Prog 89'!$G$5:$H$10000)</f>
        <v>0</v>
      </c>
    </row>
    <row r="2617" spans="1:26" ht="12.75" customHeight="1" x14ac:dyDescent="0.25">
      <c r="A2617" s="64">
        <v>39038</v>
      </c>
      <c r="B2617" s="81">
        <f>VLOOKUP(A2617,'[2]Pop commune'!$A$4:$G$3833,7,FALSE)</f>
        <v>32</v>
      </c>
      <c r="C2617" s="82">
        <f>VLOOKUP(A2617,'[2]Pop commune'!$A$4:$H$3833,5,FALSE)</f>
        <v>19</v>
      </c>
      <c r="D2617" s="83">
        <f t="shared" si="81"/>
        <v>13</v>
      </c>
      <c r="E2617" s="83">
        <f>VLOOKUP(A2617,'[2]Pop commune'!$A$4:$G$3833,6,FALSE)</f>
        <v>13</v>
      </c>
      <c r="F2617" s="83">
        <f t="shared" si="82"/>
        <v>151</v>
      </c>
      <c r="G2617" s="83">
        <f>VLOOKUP(A2617,'[2]Pop commune'!$A$4:$G$3833,4,FALSE)</f>
        <v>151</v>
      </c>
      <c r="H2617" s="64">
        <v>39</v>
      </c>
      <c r="I2617" s="122">
        <v>390006609</v>
      </c>
      <c r="J2617" s="91" t="s">
        <v>3467</v>
      </c>
      <c r="K2617" s="121" t="s">
        <v>4746</v>
      </c>
      <c r="L2617" s="92" t="s">
        <v>3468</v>
      </c>
      <c r="M2617" s="65" t="s">
        <v>3469</v>
      </c>
      <c r="N2617" s="65" t="s">
        <v>662</v>
      </c>
      <c r="O2617" s="64">
        <v>390000610</v>
      </c>
      <c r="P2617" s="94" t="s">
        <v>322</v>
      </c>
      <c r="Q2617" s="90">
        <v>1</v>
      </c>
      <c r="S2617" s="65">
        <v>51</v>
      </c>
      <c r="T2617" s="65">
        <v>3</v>
      </c>
      <c r="U2617" s="65">
        <v>3</v>
      </c>
      <c r="X2617" s="65" t="s">
        <v>733</v>
      </c>
      <c r="Y2617" s="65">
        <f>SUMPRODUCT(('[2]Prog 89'!$C$5:$C$10000=A2617)*'[2]Prog 89'!$E$5:$F$10000)</f>
        <v>0</v>
      </c>
      <c r="Z2617" s="65">
        <f>SUMPRODUCT(('[2]Prog 89'!$C$5:$C$10000=A2617)*'[2]Prog 89'!$G$5:$H$10000)</f>
        <v>0</v>
      </c>
    </row>
    <row r="2618" spans="1:26" ht="12.75" customHeight="1" x14ac:dyDescent="0.25">
      <c r="A2618" s="64">
        <v>39050</v>
      </c>
      <c r="B2618" s="81">
        <f>VLOOKUP(A2618,'[2]Pop commune'!$A$4:$G$3833,7,FALSE)</f>
        <v>32.352941176470587</v>
      </c>
      <c r="C2618" s="82">
        <f>VLOOKUP(A2618,'[2]Pop commune'!$A$4:$H$3833,5,FALSE)</f>
        <v>17.647058823529409</v>
      </c>
      <c r="D2618" s="83">
        <f t="shared" si="81"/>
        <v>14.705882352941176</v>
      </c>
      <c r="E2618" s="83">
        <f>VLOOKUP(A2618,'[2]Pop commune'!$A$4:$G$3833,6,FALSE)</f>
        <v>14.705882352941176</v>
      </c>
      <c r="F2618" s="83">
        <f t="shared" si="82"/>
        <v>150</v>
      </c>
      <c r="G2618" s="83">
        <f>VLOOKUP(A2618,'[2]Pop commune'!$A$4:$G$3833,4,FALSE)</f>
        <v>150</v>
      </c>
      <c r="H2618" s="64">
        <v>39</v>
      </c>
      <c r="I2618" s="122">
        <v>390006609</v>
      </c>
      <c r="J2618" s="91" t="s">
        <v>3470</v>
      </c>
      <c r="K2618" s="121"/>
      <c r="L2618" s="92" t="s">
        <v>3471</v>
      </c>
      <c r="M2618" s="65" t="s">
        <v>3469</v>
      </c>
      <c r="N2618" s="65" t="s">
        <v>662</v>
      </c>
      <c r="O2618" s="64">
        <v>390000610</v>
      </c>
      <c r="P2618" s="94" t="s">
        <v>322</v>
      </c>
      <c r="Q2618" s="90">
        <v>1</v>
      </c>
      <c r="X2618" s="65" t="s">
        <v>733</v>
      </c>
      <c r="Y2618" s="65">
        <f>SUMPRODUCT(('[2]Prog 89'!$C$5:$C$10000=A2618)*'[2]Prog 89'!$E$5:$F$10000)</f>
        <v>0</v>
      </c>
      <c r="Z2618" s="65">
        <f>SUMPRODUCT(('[2]Prog 89'!$C$5:$C$10000=A2618)*'[2]Prog 89'!$G$5:$H$10000)</f>
        <v>0</v>
      </c>
    </row>
    <row r="2619" spans="1:26" ht="12.75" customHeight="1" x14ac:dyDescent="0.25">
      <c r="A2619" s="64">
        <v>39058</v>
      </c>
      <c r="B2619" s="81">
        <f>VLOOKUP(A2619,'[2]Pop commune'!$A$4:$G$3833,7,FALSE)</f>
        <v>46</v>
      </c>
      <c r="C2619" s="82">
        <f>VLOOKUP(A2619,'[2]Pop commune'!$A$4:$H$3833,5,FALSE)</f>
        <v>30</v>
      </c>
      <c r="D2619" s="83">
        <f t="shared" si="81"/>
        <v>16</v>
      </c>
      <c r="E2619" s="83">
        <f>VLOOKUP(A2619,'[2]Pop commune'!$A$4:$G$3833,6,FALSE)</f>
        <v>16</v>
      </c>
      <c r="F2619" s="83">
        <f t="shared" si="82"/>
        <v>163</v>
      </c>
      <c r="G2619" s="83">
        <f>VLOOKUP(A2619,'[2]Pop commune'!$A$4:$G$3833,4,FALSE)</f>
        <v>163</v>
      </c>
      <c r="H2619" s="64">
        <v>39</v>
      </c>
      <c r="I2619" s="122">
        <v>390006609</v>
      </c>
      <c r="J2619" s="91" t="s">
        <v>3472</v>
      </c>
      <c r="K2619" s="121"/>
      <c r="L2619" s="92" t="s">
        <v>3471</v>
      </c>
      <c r="M2619" s="65" t="s">
        <v>3469</v>
      </c>
      <c r="N2619" s="65" t="s">
        <v>662</v>
      </c>
      <c r="O2619" s="64">
        <v>390000610</v>
      </c>
      <c r="P2619" s="94" t="s">
        <v>322</v>
      </c>
      <c r="Q2619" s="90">
        <v>1</v>
      </c>
      <c r="X2619" s="65" t="s">
        <v>733</v>
      </c>
      <c r="Y2619" s="65">
        <f>SUMPRODUCT(('[2]Prog 89'!$C$5:$C$10000=A2619)*'[2]Prog 89'!$E$5:$F$10000)</f>
        <v>0</v>
      </c>
      <c r="Z2619" s="65">
        <f>SUMPRODUCT(('[2]Prog 89'!$C$5:$C$10000=A2619)*'[2]Prog 89'!$G$5:$H$10000)</f>
        <v>0</v>
      </c>
    </row>
    <row r="2620" spans="1:26" ht="12.75" customHeight="1" x14ac:dyDescent="0.25">
      <c r="A2620" s="64">
        <v>39061</v>
      </c>
      <c r="B2620" s="81">
        <f>VLOOKUP(A2620,'[2]Pop commune'!$A$4:$G$3833,7,FALSE)</f>
        <v>23</v>
      </c>
      <c r="C2620" s="82">
        <f>VLOOKUP(A2620,'[2]Pop commune'!$A$4:$H$3833,5,FALSE)</f>
        <v>11</v>
      </c>
      <c r="D2620" s="83">
        <f t="shared" si="81"/>
        <v>12</v>
      </c>
      <c r="E2620" s="83">
        <f>VLOOKUP(A2620,'[2]Pop commune'!$A$4:$G$3833,6,FALSE)</f>
        <v>12</v>
      </c>
      <c r="F2620" s="83">
        <f t="shared" si="82"/>
        <v>129</v>
      </c>
      <c r="G2620" s="83">
        <f>VLOOKUP(A2620,'[2]Pop commune'!$A$4:$G$3833,4,FALSE)</f>
        <v>129</v>
      </c>
      <c r="H2620" s="64">
        <v>39</v>
      </c>
      <c r="I2620" s="122">
        <v>390006609</v>
      </c>
      <c r="J2620" s="91" t="s">
        <v>3473</v>
      </c>
      <c r="K2620" s="121"/>
      <c r="L2620" s="92" t="s">
        <v>3468</v>
      </c>
      <c r="M2620" s="65" t="s">
        <v>3469</v>
      </c>
      <c r="N2620" s="65" t="s">
        <v>662</v>
      </c>
      <c r="O2620" s="64">
        <v>390000610</v>
      </c>
      <c r="P2620" s="94" t="s">
        <v>322</v>
      </c>
      <c r="Q2620" s="90">
        <v>1</v>
      </c>
      <c r="X2620" s="65" t="s">
        <v>733</v>
      </c>
      <c r="Y2620" s="65">
        <f>SUMPRODUCT(('[2]Prog 89'!$C$5:$C$10000=A2620)*'[2]Prog 89'!$E$5:$F$10000)</f>
        <v>0</v>
      </c>
      <c r="Z2620" s="65">
        <f>SUMPRODUCT(('[2]Prog 89'!$C$5:$C$10000=A2620)*'[2]Prog 89'!$G$5:$H$10000)</f>
        <v>0</v>
      </c>
    </row>
    <row r="2621" spans="1:26" ht="12.75" customHeight="1" x14ac:dyDescent="0.25">
      <c r="A2621" s="64">
        <v>39063</v>
      </c>
      <c r="B2621" s="81">
        <f>VLOOKUP(A2621,'[2]Pop commune'!$A$4:$G$3833,7,FALSE)</f>
        <v>70.842050305765611</v>
      </c>
      <c r="C2621" s="82">
        <f>VLOOKUP(A2621,'[2]Pop commune'!$A$4:$H$3833,5,FALSE)</f>
        <v>39.014462487233239</v>
      </c>
      <c r="D2621" s="83">
        <f t="shared" si="81"/>
        <v>31.827587818532379</v>
      </c>
      <c r="E2621" s="83">
        <f>VLOOKUP(A2621,'[2]Pop commune'!$A$4:$G$3833,6,FALSE)</f>
        <v>31.827587818532379</v>
      </c>
      <c r="F2621" s="83">
        <f t="shared" si="82"/>
        <v>273</v>
      </c>
      <c r="G2621" s="83">
        <f>VLOOKUP(A2621,'[2]Pop commune'!$A$4:$G$3833,4,FALSE)</f>
        <v>273</v>
      </c>
      <c r="H2621" s="64">
        <v>39</v>
      </c>
      <c r="I2621" s="122">
        <v>390006609</v>
      </c>
      <c r="J2621" s="91" t="s">
        <v>3474</v>
      </c>
      <c r="K2621" s="121"/>
      <c r="L2621" s="92" t="s">
        <v>3468</v>
      </c>
      <c r="M2621" s="65" t="s">
        <v>3469</v>
      </c>
      <c r="N2621" s="65" t="s">
        <v>662</v>
      </c>
      <c r="O2621" s="64">
        <v>390000610</v>
      </c>
      <c r="P2621" s="94" t="s">
        <v>322</v>
      </c>
      <c r="Q2621" s="90">
        <v>1</v>
      </c>
      <c r="X2621" s="65" t="s">
        <v>733</v>
      </c>
      <c r="Y2621" s="65">
        <f>SUMPRODUCT(('[2]Prog 89'!$C$5:$C$10000=A2621)*'[2]Prog 89'!$E$5:$F$10000)</f>
        <v>0</v>
      </c>
      <c r="Z2621" s="65">
        <f>SUMPRODUCT(('[2]Prog 89'!$C$5:$C$10000=A2621)*'[2]Prog 89'!$G$5:$H$10000)</f>
        <v>0</v>
      </c>
    </row>
    <row r="2622" spans="1:26" ht="12.75" customHeight="1" x14ac:dyDescent="0.25">
      <c r="A2622" s="64">
        <v>39065</v>
      </c>
      <c r="B2622" s="81">
        <f>VLOOKUP(A2622,'[2]Pop commune'!$A$4:$G$3833,7,FALSE)</f>
        <v>34</v>
      </c>
      <c r="C2622" s="82">
        <f>VLOOKUP(A2622,'[2]Pop commune'!$A$4:$H$3833,5,FALSE)</f>
        <v>16</v>
      </c>
      <c r="D2622" s="83">
        <f t="shared" si="81"/>
        <v>18</v>
      </c>
      <c r="E2622" s="83">
        <f>VLOOKUP(A2622,'[2]Pop commune'!$A$4:$G$3833,6,FALSE)</f>
        <v>18</v>
      </c>
      <c r="F2622" s="83">
        <f t="shared" si="82"/>
        <v>97</v>
      </c>
      <c r="G2622" s="83">
        <f>VLOOKUP(A2622,'[2]Pop commune'!$A$4:$G$3833,4,FALSE)</f>
        <v>97</v>
      </c>
      <c r="H2622" s="64">
        <v>39</v>
      </c>
      <c r="I2622" s="122">
        <v>390006609</v>
      </c>
      <c r="J2622" s="91" t="s">
        <v>3475</v>
      </c>
      <c r="K2622" s="121"/>
      <c r="L2622" s="92" t="s">
        <v>3471</v>
      </c>
      <c r="M2622" s="65" t="s">
        <v>3469</v>
      </c>
      <c r="N2622" s="65" t="s">
        <v>662</v>
      </c>
      <c r="O2622" s="64">
        <v>390000610</v>
      </c>
      <c r="P2622" s="94" t="s">
        <v>322</v>
      </c>
      <c r="Q2622" s="90">
        <v>1</v>
      </c>
      <c r="X2622" s="65" t="s">
        <v>733</v>
      </c>
      <c r="Y2622" s="65">
        <f>SUMPRODUCT(('[2]Prog 89'!$C$5:$C$10000=A2622)*'[2]Prog 89'!$E$5:$F$10000)</f>
        <v>0</v>
      </c>
      <c r="Z2622" s="65">
        <f>SUMPRODUCT(('[2]Prog 89'!$C$5:$C$10000=A2622)*'[2]Prog 89'!$G$5:$H$10000)</f>
        <v>0</v>
      </c>
    </row>
    <row r="2623" spans="1:26" ht="12.75" customHeight="1" x14ac:dyDescent="0.25">
      <c r="A2623" s="64">
        <v>39079</v>
      </c>
      <c r="B2623" s="81">
        <f>VLOOKUP(A2623,'[2]Pop commune'!$A$4:$G$3833,7,FALSE)</f>
        <v>53</v>
      </c>
      <c r="C2623" s="82">
        <f>VLOOKUP(A2623,'[2]Pop commune'!$A$4:$H$3833,5,FALSE)</f>
        <v>42</v>
      </c>
      <c r="D2623" s="83">
        <f t="shared" si="81"/>
        <v>11</v>
      </c>
      <c r="E2623" s="83">
        <f>VLOOKUP(A2623,'[2]Pop commune'!$A$4:$G$3833,6,FALSE)</f>
        <v>11</v>
      </c>
      <c r="F2623" s="83">
        <f t="shared" si="82"/>
        <v>209</v>
      </c>
      <c r="G2623" s="83">
        <f>VLOOKUP(A2623,'[2]Pop commune'!$A$4:$G$3833,4,FALSE)</f>
        <v>209</v>
      </c>
      <c r="H2623" s="64">
        <v>39</v>
      </c>
      <c r="I2623" s="122">
        <v>390006609</v>
      </c>
      <c r="J2623" s="91" t="s">
        <v>3476</v>
      </c>
      <c r="K2623" s="121"/>
      <c r="L2623" s="92" t="s">
        <v>3471</v>
      </c>
      <c r="M2623" s="65" t="s">
        <v>3469</v>
      </c>
      <c r="N2623" s="65" t="s">
        <v>662</v>
      </c>
      <c r="O2623" s="64">
        <v>390000610</v>
      </c>
      <c r="P2623" s="94" t="s">
        <v>322</v>
      </c>
      <c r="Q2623" s="90">
        <v>1</v>
      </c>
      <c r="X2623" s="65" t="s">
        <v>733</v>
      </c>
      <c r="Y2623" s="65">
        <f>SUMPRODUCT(('[2]Prog 89'!$C$5:$C$10000=A2623)*'[2]Prog 89'!$E$5:$F$10000)</f>
        <v>0</v>
      </c>
      <c r="Z2623" s="65">
        <f>SUMPRODUCT(('[2]Prog 89'!$C$5:$C$10000=A2623)*'[2]Prog 89'!$G$5:$H$10000)</f>
        <v>0</v>
      </c>
    </row>
    <row r="2624" spans="1:26" ht="12.75" customHeight="1" x14ac:dyDescent="0.25">
      <c r="A2624" s="64">
        <v>39107</v>
      </c>
      <c r="B2624" s="81">
        <f>VLOOKUP(A2624,'[2]Pop commune'!$A$4:$G$3833,7,FALSE)</f>
        <v>42</v>
      </c>
      <c r="C2624" s="82">
        <f>VLOOKUP(A2624,'[2]Pop commune'!$A$4:$H$3833,5,FALSE)</f>
        <v>28</v>
      </c>
      <c r="D2624" s="83">
        <f t="shared" si="81"/>
        <v>14</v>
      </c>
      <c r="E2624" s="83">
        <f>VLOOKUP(A2624,'[2]Pop commune'!$A$4:$G$3833,6,FALSE)</f>
        <v>14</v>
      </c>
      <c r="F2624" s="83">
        <f t="shared" si="82"/>
        <v>118</v>
      </c>
      <c r="G2624" s="83">
        <f>VLOOKUP(A2624,'[2]Pop commune'!$A$4:$G$3833,4,FALSE)</f>
        <v>118</v>
      </c>
      <c r="H2624" s="64">
        <v>39</v>
      </c>
      <c r="I2624" s="122">
        <v>390006609</v>
      </c>
      <c r="J2624" s="91" t="s">
        <v>3477</v>
      </c>
      <c r="K2624" s="121"/>
      <c r="L2624" s="92" t="s">
        <v>3468</v>
      </c>
      <c r="M2624" s="65" t="s">
        <v>3469</v>
      </c>
      <c r="N2624" s="65" t="s">
        <v>662</v>
      </c>
      <c r="O2624" s="64">
        <v>390000610</v>
      </c>
      <c r="P2624" s="94" t="s">
        <v>322</v>
      </c>
      <c r="Q2624" s="90">
        <v>1</v>
      </c>
      <c r="X2624" s="65" t="s">
        <v>733</v>
      </c>
      <c r="Y2624" s="65">
        <f>SUMPRODUCT(('[2]Prog 89'!$C$5:$C$10000=A2624)*'[2]Prog 89'!$E$5:$F$10000)</f>
        <v>0</v>
      </c>
      <c r="Z2624" s="65">
        <f>SUMPRODUCT(('[2]Prog 89'!$C$5:$C$10000=A2624)*'[2]Prog 89'!$G$5:$H$10000)</f>
        <v>0</v>
      </c>
    </row>
    <row r="2625" spans="1:26" ht="12.75" customHeight="1" x14ac:dyDescent="0.25">
      <c r="A2625" s="64">
        <v>39109</v>
      </c>
      <c r="B2625" s="81">
        <f>VLOOKUP(A2625,'[2]Pop commune'!$A$4:$G$3833,7,FALSE)</f>
        <v>43.847222222222037</v>
      </c>
      <c r="C2625" s="82">
        <f>VLOOKUP(A2625,'[2]Pop commune'!$A$4:$H$3833,5,FALSE)</f>
        <v>24.597222222222118</v>
      </c>
      <c r="D2625" s="83">
        <f t="shared" si="81"/>
        <v>19.249999999999918</v>
      </c>
      <c r="E2625" s="83">
        <f>VLOOKUP(A2625,'[2]Pop commune'!$A$4:$G$3833,6,FALSE)</f>
        <v>19.249999999999918</v>
      </c>
      <c r="F2625" s="83">
        <f t="shared" si="82"/>
        <v>153.99999999999935</v>
      </c>
      <c r="G2625" s="83">
        <f>VLOOKUP(A2625,'[2]Pop commune'!$A$4:$G$3833,4,FALSE)</f>
        <v>153.99999999999935</v>
      </c>
      <c r="H2625" s="64">
        <v>39</v>
      </c>
      <c r="I2625" s="122">
        <v>390006609</v>
      </c>
      <c r="J2625" s="91" t="s">
        <v>3478</v>
      </c>
      <c r="K2625" s="121"/>
      <c r="L2625" s="92" t="s">
        <v>3468</v>
      </c>
      <c r="M2625" s="65" t="s">
        <v>3469</v>
      </c>
      <c r="N2625" s="65" t="s">
        <v>662</v>
      </c>
      <c r="O2625" s="64">
        <v>390000610</v>
      </c>
      <c r="P2625" s="94" t="s">
        <v>322</v>
      </c>
      <c r="Q2625" s="90">
        <v>1</v>
      </c>
      <c r="X2625" s="65" t="s">
        <v>733</v>
      </c>
      <c r="Y2625" s="65">
        <f>SUMPRODUCT(('[2]Prog 89'!$C$5:$C$10000=A2625)*'[2]Prog 89'!$E$5:$F$10000)</f>
        <v>0</v>
      </c>
      <c r="Z2625" s="65">
        <f>SUMPRODUCT(('[2]Prog 89'!$C$5:$C$10000=A2625)*'[2]Prog 89'!$G$5:$H$10000)</f>
        <v>0</v>
      </c>
    </row>
    <row r="2626" spans="1:26" ht="12.75" customHeight="1" x14ac:dyDescent="0.25">
      <c r="A2626" s="64">
        <v>39115</v>
      </c>
      <c r="B2626" s="81">
        <f>VLOOKUP(A2626,'[2]Pop commune'!$A$4:$G$3833,7,FALSE)</f>
        <v>38.778325123152698</v>
      </c>
      <c r="C2626" s="82">
        <f>VLOOKUP(A2626,'[2]Pop commune'!$A$4:$H$3833,5,FALSE)</f>
        <v>25.536945812807872</v>
      </c>
      <c r="D2626" s="83">
        <f t="shared" si="81"/>
        <v>13.241379310344822</v>
      </c>
      <c r="E2626" s="83">
        <f>VLOOKUP(A2626,'[2]Pop commune'!$A$4:$G$3833,6,FALSE)</f>
        <v>13.241379310344822</v>
      </c>
      <c r="F2626" s="83">
        <f t="shared" si="82"/>
        <v>192</v>
      </c>
      <c r="G2626" s="83">
        <f>VLOOKUP(A2626,'[2]Pop commune'!$A$4:$G$3833,4,FALSE)</f>
        <v>192</v>
      </c>
      <c r="H2626" s="64">
        <v>39</v>
      </c>
      <c r="I2626" s="122">
        <v>390006609</v>
      </c>
      <c r="J2626" s="91" t="s">
        <v>3479</v>
      </c>
      <c r="K2626" s="121"/>
      <c r="L2626" s="92" t="s">
        <v>3468</v>
      </c>
      <c r="M2626" s="65" t="s">
        <v>3469</v>
      </c>
      <c r="N2626" s="65" t="s">
        <v>662</v>
      </c>
      <c r="O2626" s="64">
        <v>390000610</v>
      </c>
      <c r="P2626" s="94" t="s">
        <v>322</v>
      </c>
      <c r="Q2626" s="90">
        <v>1</v>
      </c>
      <c r="X2626" s="65" t="s">
        <v>733</v>
      </c>
      <c r="Y2626" s="65">
        <f>SUMPRODUCT(('[2]Prog 89'!$C$5:$C$10000=A2626)*'[2]Prog 89'!$E$5:$F$10000)</f>
        <v>0</v>
      </c>
      <c r="Z2626" s="65">
        <f>SUMPRODUCT(('[2]Prog 89'!$C$5:$C$10000=A2626)*'[2]Prog 89'!$G$5:$H$10000)</f>
        <v>0</v>
      </c>
    </row>
    <row r="2627" spans="1:26" ht="12.75" customHeight="1" x14ac:dyDescent="0.25">
      <c r="A2627" s="64">
        <v>39118</v>
      </c>
      <c r="B2627" s="81">
        <f>VLOOKUP(A2627,'[2]Pop commune'!$A$4:$G$3833,7,FALSE)</f>
        <v>15.5769230769231</v>
      </c>
      <c r="C2627" s="82">
        <f>VLOOKUP(A2627,'[2]Pop commune'!$A$4:$H$3833,5,FALSE)</f>
        <v>11.423076923076939</v>
      </c>
      <c r="D2627" s="83">
        <f t="shared" si="81"/>
        <v>4.1538461538461604</v>
      </c>
      <c r="E2627" s="83">
        <f>VLOOKUP(A2627,'[2]Pop commune'!$A$4:$G$3833,6,FALSE)</f>
        <v>4.1538461538461604</v>
      </c>
      <c r="F2627" s="83">
        <f t="shared" si="82"/>
        <v>54.000000000000078</v>
      </c>
      <c r="G2627" s="83">
        <f>VLOOKUP(A2627,'[2]Pop commune'!$A$4:$G$3833,4,FALSE)</f>
        <v>54.000000000000078</v>
      </c>
      <c r="H2627" s="64">
        <v>39</v>
      </c>
      <c r="I2627" s="122">
        <v>390006609</v>
      </c>
      <c r="J2627" s="91" t="s">
        <v>3480</v>
      </c>
      <c r="K2627" s="121"/>
      <c r="L2627" s="92" t="s">
        <v>3457</v>
      </c>
      <c r="M2627" s="65" t="s">
        <v>3469</v>
      </c>
      <c r="N2627" s="65" t="s">
        <v>662</v>
      </c>
      <c r="O2627" s="64">
        <v>390000610</v>
      </c>
      <c r="P2627" s="94" t="s">
        <v>322</v>
      </c>
      <c r="Q2627" s="90">
        <v>1</v>
      </c>
      <c r="X2627" s="65" t="s">
        <v>733</v>
      </c>
      <c r="Y2627" s="65">
        <f>SUMPRODUCT(('[2]Prog 89'!$C$5:$C$10000=A2627)*'[2]Prog 89'!$E$5:$F$10000)</f>
        <v>0</v>
      </c>
      <c r="Z2627" s="65">
        <f>SUMPRODUCT(('[2]Prog 89'!$C$5:$C$10000=A2627)*'[2]Prog 89'!$G$5:$H$10000)</f>
        <v>0</v>
      </c>
    </row>
    <row r="2628" spans="1:26" ht="12.75" customHeight="1" x14ac:dyDescent="0.25">
      <c r="A2628" s="64">
        <v>39122</v>
      </c>
      <c r="B2628" s="81">
        <f>VLOOKUP(A2628,'[2]Pop commune'!$A$4:$G$3833,7,FALSE)</f>
        <v>44.697368421052794</v>
      </c>
      <c r="C2628" s="82">
        <f>VLOOKUP(A2628,'[2]Pop commune'!$A$4:$H$3833,5,FALSE)</f>
        <v>16.631578947368482</v>
      </c>
      <c r="D2628" s="83">
        <f t="shared" si="81"/>
        <v>28.065789473684312</v>
      </c>
      <c r="E2628" s="83">
        <f>VLOOKUP(A2628,'[2]Pop commune'!$A$4:$G$3833,6,FALSE)</f>
        <v>28.065789473684312</v>
      </c>
      <c r="F2628" s="83">
        <f t="shared" si="82"/>
        <v>158.00000000000057</v>
      </c>
      <c r="G2628" s="83">
        <f>VLOOKUP(A2628,'[2]Pop commune'!$A$4:$G$3833,4,FALSE)</f>
        <v>158.00000000000057</v>
      </c>
      <c r="H2628" s="64">
        <v>39</v>
      </c>
      <c r="I2628" s="122">
        <v>390006609</v>
      </c>
      <c r="J2628" s="91" t="s">
        <v>3481</v>
      </c>
      <c r="K2628" s="121"/>
      <c r="L2628" s="92" t="s">
        <v>3471</v>
      </c>
      <c r="M2628" s="65" t="s">
        <v>3469</v>
      </c>
      <c r="N2628" s="65" t="s">
        <v>662</v>
      </c>
      <c r="O2628" s="64">
        <v>390000610</v>
      </c>
      <c r="P2628" s="94" t="s">
        <v>322</v>
      </c>
      <c r="Q2628" s="90">
        <v>1</v>
      </c>
      <c r="X2628" s="65" t="s">
        <v>733</v>
      </c>
      <c r="Y2628" s="65">
        <f>SUMPRODUCT(('[2]Prog 89'!$C$5:$C$10000=A2628)*'[2]Prog 89'!$E$5:$F$10000)</f>
        <v>0</v>
      </c>
      <c r="Z2628" s="65">
        <f>SUMPRODUCT(('[2]Prog 89'!$C$5:$C$10000=A2628)*'[2]Prog 89'!$G$5:$H$10000)</f>
        <v>0</v>
      </c>
    </row>
    <row r="2629" spans="1:26" ht="12.75" customHeight="1" x14ac:dyDescent="0.25">
      <c r="A2629" s="64">
        <v>39126</v>
      </c>
      <c r="B2629" s="81">
        <f>VLOOKUP(A2629,'[2]Pop commune'!$A$4:$G$3833,7,FALSE)</f>
        <v>68</v>
      </c>
      <c r="C2629" s="82">
        <f>VLOOKUP(A2629,'[2]Pop commune'!$A$4:$H$3833,5,FALSE)</f>
        <v>47</v>
      </c>
      <c r="D2629" s="83">
        <f t="shared" ref="D2629:D2692" si="83">E2629/Q2629</f>
        <v>21</v>
      </c>
      <c r="E2629" s="83">
        <f>VLOOKUP(A2629,'[2]Pop commune'!$A$4:$G$3833,6,FALSE)</f>
        <v>21</v>
      </c>
      <c r="F2629" s="83">
        <f t="shared" ref="F2629:F2692" si="84">G2629/Q2629</f>
        <v>398</v>
      </c>
      <c r="G2629" s="83">
        <f>VLOOKUP(A2629,'[2]Pop commune'!$A$4:$G$3833,4,FALSE)</f>
        <v>398</v>
      </c>
      <c r="H2629" s="64">
        <v>39</v>
      </c>
      <c r="I2629" s="122">
        <v>390006609</v>
      </c>
      <c r="J2629" s="91" t="s">
        <v>3482</v>
      </c>
      <c r="K2629" s="121"/>
      <c r="L2629" s="92" t="s">
        <v>3468</v>
      </c>
      <c r="M2629" s="65" t="s">
        <v>3469</v>
      </c>
      <c r="N2629" s="65" t="s">
        <v>662</v>
      </c>
      <c r="O2629" s="64">
        <v>390000610</v>
      </c>
      <c r="P2629" s="94" t="s">
        <v>322</v>
      </c>
      <c r="Q2629" s="90">
        <v>1</v>
      </c>
      <c r="X2629" s="65" t="s">
        <v>733</v>
      </c>
      <c r="Y2629" s="65">
        <f>SUMPRODUCT(('[2]Prog 89'!$C$5:$C$10000=A2629)*'[2]Prog 89'!$E$5:$F$10000)</f>
        <v>0</v>
      </c>
      <c r="Z2629" s="65">
        <f>SUMPRODUCT(('[2]Prog 89'!$C$5:$C$10000=A2629)*'[2]Prog 89'!$G$5:$H$10000)</f>
        <v>0</v>
      </c>
    </row>
    <row r="2630" spans="1:26" ht="12.75" customHeight="1" x14ac:dyDescent="0.25">
      <c r="A2630" s="64">
        <v>39129</v>
      </c>
      <c r="B2630" s="81">
        <f>VLOOKUP(A2630,'[2]Pop commune'!$A$4:$G$3833,7,FALSE)</f>
        <v>97</v>
      </c>
      <c r="C2630" s="82">
        <f>VLOOKUP(A2630,'[2]Pop commune'!$A$4:$H$3833,5,FALSE)</f>
        <v>56</v>
      </c>
      <c r="D2630" s="83">
        <f t="shared" si="83"/>
        <v>41</v>
      </c>
      <c r="E2630" s="83">
        <f>VLOOKUP(A2630,'[2]Pop commune'!$A$4:$G$3833,6,FALSE)</f>
        <v>41</v>
      </c>
      <c r="F2630" s="83">
        <f t="shared" si="84"/>
        <v>412</v>
      </c>
      <c r="G2630" s="83">
        <f>VLOOKUP(A2630,'[2]Pop commune'!$A$4:$G$3833,4,FALSE)</f>
        <v>412</v>
      </c>
      <c r="H2630" s="64">
        <v>39</v>
      </c>
      <c r="I2630" s="125">
        <v>390006609</v>
      </c>
      <c r="J2630" s="91" t="s">
        <v>3483</v>
      </c>
      <c r="K2630" s="121"/>
      <c r="L2630" s="92" t="s">
        <v>3468</v>
      </c>
      <c r="M2630" s="65" t="s">
        <v>3469</v>
      </c>
      <c r="N2630" s="65" t="s">
        <v>662</v>
      </c>
      <c r="O2630" s="64">
        <v>390000610</v>
      </c>
      <c r="P2630" s="65" t="s">
        <v>322</v>
      </c>
      <c r="Q2630" s="90">
        <v>1</v>
      </c>
      <c r="X2630" s="65" t="s">
        <v>733</v>
      </c>
      <c r="Y2630" s="65">
        <f>SUMPRODUCT(('[2]Prog 89'!$C$5:$C$10000=A2630)*'[2]Prog 89'!$E$5:$F$10000)</f>
        <v>0</v>
      </c>
      <c r="Z2630" s="65">
        <f>SUMPRODUCT(('[2]Prog 89'!$C$5:$C$10000=A2630)*'[2]Prog 89'!$G$5:$H$10000)</f>
        <v>0</v>
      </c>
    </row>
    <row r="2631" spans="1:26" ht="12.75" customHeight="1" x14ac:dyDescent="0.25">
      <c r="A2631" s="64">
        <v>39130</v>
      </c>
      <c r="B2631" s="81">
        <f>VLOOKUP(A2631,'[2]Pop commune'!$A$4:$G$3833,7,FALSE)</f>
        <v>35</v>
      </c>
      <c r="C2631" s="82">
        <f>VLOOKUP(A2631,'[2]Pop commune'!$A$4:$H$3833,5,FALSE)</f>
        <v>20</v>
      </c>
      <c r="D2631" s="83">
        <f t="shared" si="83"/>
        <v>15</v>
      </c>
      <c r="E2631" s="83">
        <f>VLOOKUP(A2631,'[2]Pop commune'!$A$4:$G$3833,6,FALSE)</f>
        <v>15</v>
      </c>
      <c r="F2631" s="83">
        <f t="shared" si="84"/>
        <v>180</v>
      </c>
      <c r="G2631" s="83">
        <f>VLOOKUP(A2631,'[2]Pop commune'!$A$4:$G$3833,4,FALSE)</f>
        <v>180</v>
      </c>
      <c r="H2631" s="64">
        <v>39</v>
      </c>
      <c r="I2631" s="122">
        <v>390006609</v>
      </c>
      <c r="J2631" s="91" t="s">
        <v>3484</v>
      </c>
      <c r="K2631" s="121"/>
      <c r="L2631" s="92" t="s">
        <v>3468</v>
      </c>
      <c r="M2631" s="65" t="s">
        <v>3469</v>
      </c>
      <c r="N2631" s="65" t="s">
        <v>662</v>
      </c>
      <c r="O2631" s="64">
        <v>390000610</v>
      </c>
      <c r="P2631" s="94" t="s">
        <v>322</v>
      </c>
      <c r="Q2631" s="90">
        <v>1</v>
      </c>
      <c r="X2631" s="65" t="s">
        <v>733</v>
      </c>
      <c r="Y2631" s="65">
        <f>SUMPRODUCT(('[2]Prog 89'!$C$5:$C$10000=A2631)*'[2]Prog 89'!$E$5:$F$10000)</f>
        <v>0</v>
      </c>
      <c r="Z2631" s="65">
        <f>SUMPRODUCT(('[2]Prog 89'!$C$5:$C$10000=A2631)*'[2]Prog 89'!$G$5:$H$10000)</f>
        <v>0</v>
      </c>
    </row>
    <row r="2632" spans="1:26" ht="12.75" customHeight="1" x14ac:dyDescent="0.25">
      <c r="A2632" s="64">
        <v>39131</v>
      </c>
      <c r="B2632" s="81">
        <f>VLOOKUP(A2632,'[2]Pop commune'!$A$4:$G$3833,7,FALSE)</f>
        <v>111.78947368421055</v>
      </c>
      <c r="C2632" s="82">
        <f>VLOOKUP(A2632,'[2]Pop commune'!$A$4:$H$3833,5,FALSE)</f>
        <v>84.840225563909797</v>
      </c>
      <c r="D2632" s="83">
        <f t="shared" si="83"/>
        <v>26.949248120300759</v>
      </c>
      <c r="E2632" s="83">
        <f>VLOOKUP(A2632,'[2]Pop commune'!$A$4:$G$3833,6,FALSE)</f>
        <v>26.949248120300759</v>
      </c>
      <c r="F2632" s="83">
        <f t="shared" si="84"/>
        <v>531</v>
      </c>
      <c r="G2632" s="83">
        <f>VLOOKUP(A2632,'[2]Pop commune'!$A$4:$G$3833,4,FALSE)</f>
        <v>531</v>
      </c>
      <c r="H2632" s="64">
        <v>39</v>
      </c>
      <c r="I2632" s="122">
        <v>390006609</v>
      </c>
      <c r="J2632" s="91" t="s">
        <v>3485</v>
      </c>
      <c r="K2632" s="121"/>
      <c r="L2632" s="92" t="s">
        <v>3468</v>
      </c>
      <c r="M2632" s="65" t="s">
        <v>3469</v>
      </c>
      <c r="N2632" s="65" t="s">
        <v>662</v>
      </c>
      <c r="O2632" s="64">
        <v>390000610</v>
      </c>
      <c r="P2632" s="94" t="s">
        <v>322</v>
      </c>
      <c r="Q2632" s="90">
        <v>1</v>
      </c>
      <c r="X2632" s="65" t="s">
        <v>733</v>
      </c>
      <c r="Y2632" s="65">
        <f>SUMPRODUCT(('[2]Prog 89'!$C$5:$C$10000=A2632)*'[2]Prog 89'!$E$5:$F$10000)</f>
        <v>0</v>
      </c>
      <c r="Z2632" s="65">
        <f>SUMPRODUCT(('[2]Prog 89'!$C$5:$C$10000=A2632)*'[2]Prog 89'!$G$5:$H$10000)</f>
        <v>0</v>
      </c>
    </row>
    <row r="2633" spans="1:26" ht="12.75" customHeight="1" x14ac:dyDescent="0.25">
      <c r="A2633" s="64">
        <v>39143</v>
      </c>
      <c r="B2633" s="81">
        <f>VLOOKUP(A2633,'[2]Pop commune'!$A$4:$G$3833,7,FALSE)</f>
        <v>12.35294117647056</v>
      </c>
      <c r="C2633" s="82">
        <f>VLOOKUP(A2633,'[2]Pop commune'!$A$4:$H$3833,5,FALSE)</f>
        <v>8.2352941176470402</v>
      </c>
      <c r="D2633" s="83">
        <f t="shared" si="83"/>
        <v>4.1176470588235201</v>
      </c>
      <c r="E2633" s="83">
        <f>VLOOKUP(A2633,'[2]Pop commune'!$A$4:$G$3833,6,FALSE)</f>
        <v>4.1176470588235201</v>
      </c>
      <c r="F2633" s="83">
        <f t="shared" si="84"/>
        <v>34.999999999999922</v>
      </c>
      <c r="G2633" s="83">
        <f>VLOOKUP(A2633,'[2]Pop commune'!$A$4:$G$3833,4,FALSE)</f>
        <v>34.999999999999922</v>
      </c>
      <c r="H2633" s="64">
        <v>39</v>
      </c>
      <c r="I2633" s="122">
        <v>390006609</v>
      </c>
      <c r="J2633" s="91" t="s">
        <v>3486</v>
      </c>
      <c r="K2633" s="121"/>
      <c r="L2633" s="92" t="s">
        <v>3468</v>
      </c>
      <c r="M2633" s="65" t="s">
        <v>3469</v>
      </c>
      <c r="N2633" s="65" t="s">
        <v>662</v>
      </c>
      <c r="O2633" s="64">
        <v>390000610</v>
      </c>
      <c r="P2633" s="94" t="s">
        <v>322</v>
      </c>
      <c r="Q2633" s="90">
        <v>1</v>
      </c>
      <c r="X2633" s="65" t="s">
        <v>733</v>
      </c>
      <c r="Y2633" s="65">
        <f>SUMPRODUCT(('[2]Prog 89'!$C$5:$C$10000=A2633)*'[2]Prog 89'!$E$5:$F$10000)</f>
        <v>0</v>
      </c>
      <c r="Z2633" s="65">
        <f>SUMPRODUCT(('[2]Prog 89'!$C$5:$C$10000=A2633)*'[2]Prog 89'!$G$5:$H$10000)</f>
        <v>0</v>
      </c>
    </row>
    <row r="2634" spans="1:26" ht="12.75" customHeight="1" x14ac:dyDescent="0.25">
      <c r="A2634" s="64">
        <v>39154</v>
      </c>
      <c r="B2634" s="81">
        <f>VLOOKUP(A2634,'[2]Pop commune'!$A$4:$G$3833,7,FALSE)</f>
        <v>451.8446109475729</v>
      </c>
      <c r="C2634" s="82">
        <f>VLOOKUP(A2634,'[2]Pop commune'!$A$4:$H$3833,5,FALSE)</f>
        <v>223.1655321404829</v>
      </c>
      <c r="D2634" s="83">
        <f t="shared" si="83"/>
        <v>228.67907880709001</v>
      </c>
      <c r="E2634" s="83">
        <f>VLOOKUP(A2634,'[2]Pop commune'!$A$4:$G$3833,6,FALSE)</f>
        <v>228.67907880709001</v>
      </c>
      <c r="F2634" s="83">
        <f t="shared" si="84"/>
        <v>1439</v>
      </c>
      <c r="G2634" s="83">
        <f>VLOOKUP(A2634,'[2]Pop commune'!$A$4:$G$3833,4,FALSE)</f>
        <v>1439</v>
      </c>
      <c r="H2634" s="64">
        <v>39</v>
      </c>
      <c r="I2634" s="122">
        <v>390006609</v>
      </c>
      <c r="J2634" s="91" t="s">
        <v>3487</v>
      </c>
      <c r="K2634" s="121"/>
      <c r="L2634" s="92" t="s">
        <v>3468</v>
      </c>
      <c r="M2634" s="65" t="s">
        <v>3469</v>
      </c>
      <c r="N2634" s="65" t="s">
        <v>662</v>
      </c>
      <c r="O2634" s="64">
        <v>390000610</v>
      </c>
      <c r="P2634" s="94" t="s">
        <v>322</v>
      </c>
      <c r="Q2634" s="90">
        <v>1</v>
      </c>
      <c r="X2634" s="65" t="s">
        <v>733</v>
      </c>
      <c r="Y2634" s="65">
        <f>SUMPRODUCT(('[2]Prog 89'!$C$5:$C$10000=A2634)*'[2]Prog 89'!$E$5:$F$10000)</f>
        <v>0</v>
      </c>
      <c r="Z2634" s="65">
        <f>SUMPRODUCT(('[2]Prog 89'!$C$5:$C$10000=A2634)*'[2]Prog 89'!$G$5:$H$10000)</f>
        <v>0</v>
      </c>
    </row>
    <row r="2635" spans="1:26" ht="12.75" customHeight="1" x14ac:dyDescent="0.25">
      <c r="A2635" s="64">
        <v>39156</v>
      </c>
      <c r="B2635" s="81">
        <f>VLOOKUP(A2635,'[2]Pop commune'!$A$4:$G$3833,7,FALSE)</f>
        <v>53.027667984189598</v>
      </c>
      <c r="C2635" s="82">
        <f>VLOOKUP(A2635,'[2]Pop commune'!$A$4:$H$3833,5,FALSE)</f>
        <v>30.592885375493999</v>
      </c>
      <c r="D2635" s="83">
        <f t="shared" si="83"/>
        <v>22.434782608695599</v>
      </c>
      <c r="E2635" s="83">
        <f>VLOOKUP(A2635,'[2]Pop commune'!$A$4:$G$3833,6,FALSE)</f>
        <v>22.434782608695599</v>
      </c>
      <c r="F2635" s="83">
        <f t="shared" si="84"/>
        <v>257.99999999999937</v>
      </c>
      <c r="G2635" s="83">
        <f>VLOOKUP(A2635,'[2]Pop commune'!$A$4:$G$3833,4,FALSE)</f>
        <v>257.99999999999937</v>
      </c>
      <c r="H2635" s="64">
        <v>39</v>
      </c>
      <c r="I2635" s="122">
        <v>390006609</v>
      </c>
      <c r="J2635" s="91" t="s">
        <v>3488</v>
      </c>
      <c r="K2635" s="121"/>
      <c r="L2635" s="92" t="s">
        <v>3468</v>
      </c>
      <c r="M2635" s="65" t="s">
        <v>3469</v>
      </c>
      <c r="N2635" s="65" t="s">
        <v>662</v>
      </c>
      <c r="O2635" s="64">
        <v>390000610</v>
      </c>
      <c r="P2635" s="94" t="s">
        <v>322</v>
      </c>
      <c r="Q2635" s="90">
        <v>1</v>
      </c>
      <c r="X2635" s="65" t="s">
        <v>733</v>
      </c>
      <c r="Y2635" s="65">
        <f>SUMPRODUCT(('[2]Prog 89'!$C$5:$C$10000=A2635)*'[2]Prog 89'!$E$5:$F$10000)</f>
        <v>0</v>
      </c>
      <c r="Z2635" s="65">
        <f>SUMPRODUCT(('[2]Prog 89'!$C$5:$C$10000=A2635)*'[2]Prog 89'!$G$5:$H$10000)</f>
        <v>0</v>
      </c>
    </row>
    <row r="2636" spans="1:26" ht="12.75" customHeight="1" x14ac:dyDescent="0.25">
      <c r="A2636" s="64">
        <v>39177</v>
      </c>
      <c r="B2636" s="81">
        <f>VLOOKUP(A2636,'[2]Pop commune'!$A$4:$G$3833,7,FALSE)</f>
        <v>137.50044815686144</v>
      </c>
      <c r="C2636" s="82">
        <f>VLOOKUP(A2636,'[2]Pop commune'!$A$4:$H$3833,5,FALSE)</f>
        <v>108.50022815258396</v>
      </c>
      <c r="D2636" s="83">
        <f t="shared" si="83"/>
        <v>29.00022000427748</v>
      </c>
      <c r="E2636" s="83">
        <f>VLOOKUP(A2636,'[2]Pop commune'!$A$4:$G$3833,6,FALSE)</f>
        <v>29.00022000427748</v>
      </c>
      <c r="F2636" s="83">
        <f t="shared" si="84"/>
        <v>604.99999999999943</v>
      </c>
      <c r="G2636" s="83">
        <f>VLOOKUP(A2636,'[2]Pop commune'!$A$4:$G$3833,4,FALSE)</f>
        <v>604.99999999999943</v>
      </c>
      <c r="H2636" s="64">
        <v>39</v>
      </c>
      <c r="I2636" s="122">
        <v>390006609</v>
      </c>
      <c r="J2636" s="91" t="s">
        <v>3489</v>
      </c>
      <c r="K2636" s="121"/>
      <c r="L2636" s="92" t="s">
        <v>3471</v>
      </c>
      <c r="M2636" s="65" t="s">
        <v>3469</v>
      </c>
      <c r="N2636" s="65" t="s">
        <v>662</v>
      </c>
      <c r="O2636" s="64">
        <v>390000610</v>
      </c>
      <c r="P2636" s="94" t="s">
        <v>322</v>
      </c>
      <c r="Q2636" s="90">
        <v>1</v>
      </c>
      <c r="X2636" s="65" t="s">
        <v>733</v>
      </c>
      <c r="Y2636" s="65">
        <f>SUMPRODUCT(('[2]Prog 89'!$C$5:$C$10000=A2636)*'[2]Prog 89'!$E$5:$F$10000)</f>
        <v>0</v>
      </c>
      <c r="Z2636" s="65">
        <f>SUMPRODUCT(('[2]Prog 89'!$C$5:$C$10000=A2636)*'[2]Prog 89'!$G$5:$H$10000)</f>
        <v>0</v>
      </c>
    </row>
    <row r="2637" spans="1:26" ht="12.75" customHeight="1" x14ac:dyDescent="0.25">
      <c r="A2637" s="64">
        <v>39184</v>
      </c>
      <c r="B2637" s="81">
        <f>VLOOKUP(A2637,'[2]Pop commune'!$A$4:$G$3833,7,FALSE)</f>
        <v>74.4705882352944</v>
      </c>
      <c r="C2637" s="82">
        <f>VLOOKUP(A2637,'[2]Pop commune'!$A$4:$H$3833,5,FALSE)</f>
        <v>39.303921568627601</v>
      </c>
      <c r="D2637" s="83">
        <f t="shared" si="83"/>
        <v>35.166666666666799</v>
      </c>
      <c r="E2637" s="83">
        <f>VLOOKUP(A2637,'[2]Pop commune'!$A$4:$G$3833,6,FALSE)</f>
        <v>35.166666666666799</v>
      </c>
      <c r="F2637" s="83">
        <f t="shared" si="84"/>
        <v>211.0000000000008</v>
      </c>
      <c r="G2637" s="83">
        <f>VLOOKUP(A2637,'[2]Pop commune'!$A$4:$G$3833,4,FALSE)</f>
        <v>211.0000000000008</v>
      </c>
      <c r="H2637" s="64">
        <v>39</v>
      </c>
      <c r="I2637" s="122">
        <v>390006609</v>
      </c>
      <c r="J2637" s="91" t="s">
        <v>3490</v>
      </c>
      <c r="K2637" s="121"/>
      <c r="L2637" s="92" t="s">
        <v>3457</v>
      </c>
      <c r="M2637" s="65" t="s">
        <v>3469</v>
      </c>
      <c r="N2637" s="65" t="s">
        <v>662</v>
      </c>
      <c r="O2637" s="64">
        <v>390000610</v>
      </c>
      <c r="P2637" s="94" t="s">
        <v>322</v>
      </c>
      <c r="Q2637" s="90">
        <v>1</v>
      </c>
      <c r="X2637" s="65" t="s">
        <v>733</v>
      </c>
      <c r="Y2637" s="65">
        <f>SUMPRODUCT(('[2]Prog 89'!$C$5:$C$10000=A2637)*'[2]Prog 89'!$E$5:$F$10000)</f>
        <v>0</v>
      </c>
      <c r="Z2637" s="65">
        <f>SUMPRODUCT(('[2]Prog 89'!$C$5:$C$10000=A2637)*'[2]Prog 89'!$G$5:$H$10000)</f>
        <v>0</v>
      </c>
    </row>
    <row r="2638" spans="1:26" ht="12.75" customHeight="1" x14ac:dyDescent="0.25">
      <c r="A2638" s="64">
        <v>39192</v>
      </c>
      <c r="B2638" s="81">
        <f>VLOOKUP(A2638,'[2]Pop commune'!$A$4:$G$3833,7,FALSE)</f>
        <v>35.229729729729812</v>
      </c>
      <c r="C2638" s="82">
        <f>VLOOKUP(A2638,'[2]Pop commune'!$A$4:$H$3833,5,FALSE)</f>
        <v>32.027027027027103</v>
      </c>
      <c r="D2638" s="83">
        <f t="shared" si="83"/>
        <v>3.2027027027027102</v>
      </c>
      <c r="E2638" s="83">
        <f>VLOOKUP(A2638,'[2]Pop commune'!$A$4:$G$3833,6,FALSE)</f>
        <v>3.2027027027027102</v>
      </c>
      <c r="F2638" s="83">
        <f t="shared" si="84"/>
        <v>79.000000000000185</v>
      </c>
      <c r="G2638" s="83">
        <f>VLOOKUP(A2638,'[2]Pop commune'!$A$4:$G$3833,4,FALSE)</f>
        <v>79.000000000000185</v>
      </c>
      <c r="H2638" s="64">
        <v>39</v>
      </c>
      <c r="I2638" s="122">
        <v>390006609</v>
      </c>
      <c r="J2638" s="91" t="s">
        <v>3491</v>
      </c>
      <c r="K2638" s="121"/>
      <c r="L2638" s="92" t="s">
        <v>3468</v>
      </c>
      <c r="M2638" s="65" t="s">
        <v>3469</v>
      </c>
      <c r="N2638" s="65" t="s">
        <v>662</v>
      </c>
      <c r="O2638" s="64">
        <v>390000610</v>
      </c>
      <c r="P2638" s="94" t="s">
        <v>322</v>
      </c>
      <c r="Q2638" s="90">
        <v>1</v>
      </c>
      <c r="X2638" s="65" t="s">
        <v>733</v>
      </c>
      <c r="Y2638" s="65">
        <f>SUMPRODUCT(('[2]Prog 89'!$C$5:$C$10000=A2638)*'[2]Prog 89'!$E$5:$F$10000)</f>
        <v>0</v>
      </c>
      <c r="Z2638" s="65">
        <f>SUMPRODUCT(('[2]Prog 89'!$C$5:$C$10000=A2638)*'[2]Prog 89'!$G$5:$H$10000)</f>
        <v>0</v>
      </c>
    </row>
    <row r="2639" spans="1:26" ht="12.75" customHeight="1" x14ac:dyDescent="0.25">
      <c r="A2639" s="64">
        <v>39201</v>
      </c>
      <c r="B2639" s="81">
        <f>VLOOKUP(A2639,'[2]Pop commune'!$A$4:$G$3833,7,FALSE)</f>
        <v>61</v>
      </c>
      <c r="C2639" s="82">
        <f>VLOOKUP(A2639,'[2]Pop commune'!$A$4:$H$3833,5,FALSE)</f>
        <v>44</v>
      </c>
      <c r="D2639" s="83">
        <f t="shared" si="83"/>
        <v>17</v>
      </c>
      <c r="E2639" s="83">
        <f>VLOOKUP(A2639,'[2]Pop commune'!$A$4:$G$3833,6,FALSE)</f>
        <v>17</v>
      </c>
      <c r="F2639" s="83">
        <f t="shared" si="84"/>
        <v>300</v>
      </c>
      <c r="G2639" s="83">
        <f>VLOOKUP(A2639,'[2]Pop commune'!$A$4:$G$3833,4,FALSE)</f>
        <v>300</v>
      </c>
      <c r="H2639" s="64">
        <v>39</v>
      </c>
      <c r="I2639" s="122">
        <v>390006609</v>
      </c>
      <c r="J2639" s="91" t="s">
        <v>3492</v>
      </c>
      <c r="K2639" s="121"/>
      <c r="L2639" s="92" t="s">
        <v>3468</v>
      </c>
      <c r="M2639" s="65" t="s">
        <v>3469</v>
      </c>
      <c r="N2639" s="65" t="s">
        <v>662</v>
      </c>
      <c r="O2639" s="64">
        <v>390000610</v>
      </c>
      <c r="P2639" s="94" t="s">
        <v>322</v>
      </c>
      <c r="Q2639" s="90">
        <v>1</v>
      </c>
      <c r="X2639" s="65" t="s">
        <v>733</v>
      </c>
      <c r="Y2639" s="65">
        <f>SUMPRODUCT(('[2]Prog 89'!$C$5:$C$10000=A2639)*'[2]Prog 89'!$E$5:$F$10000)</f>
        <v>0</v>
      </c>
      <c r="Z2639" s="65">
        <f>SUMPRODUCT(('[2]Prog 89'!$C$5:$C$10000=A2639)*'[2]Prog 89'!$G$5:$H$10000)</f>
        <v>0</v>
      </c>
    </row>
    <row r="2640" spans="1:26" ht="12.75" customHeight="1" x14ac:dyDescent="0.25">
      <c r="A2640" s="64">
        <v>39208</v>
      </c>
      <c r="B2640" s="81">
        <f>VLOOKUP(A2640,'[2]Pop commune'!$A$4:$G$3833,7,FALSE)</f>
        <v>34.632911392405049</v>
      </c>
      <c r="C2640" s="82">
        <f>VLOOKUP(A2640,'[2]Pop commune'!$A$4:$H$3833,5,FALSE)</f>
        <v>18.278481012658222</v>
      </c>
      <c r="D2640" s="83">
        <f t="shared" si="83"/>
        <v>16.35443037974683</v>
      </c>
      <c r="E2640" s="83">
        <f>VLOOKUP(A2640,'[2]Pop commune'!$A$4:$G$3833,6,FALSE)</f>
        <v>16.35443037974683</v>
      </c>
      <c r="F2640" s="83">
        <f t="shared" si="84"/>
        <v>152</v>
      </c>
      <c r="G2640" s="83">
        <f>VLOOKUP(A2640,'[2]Pop commune'!$A$4:$G$3833,4,FALSE)</f>
        <v>152</v>
      </c>
      <c r="H2640" s="64">
        <v>39</v>
      </c>
      <c r="I2640" s="125">
        <v>390006609</v>
      </c>
      <c r="J2640" s="91" t="s">
        <v>3493</v>
      </c>
      <c r="K2640" s="121"/>
      <c r="L2640" s="92" t="s">
        <v>3468</v>
      </c>
      <c r="M2640" s="65" t="s">
        <v>3469</v>
      </c>
      <c r="N2640" s="65" t="s">
        <v>662</v>
      </c>
      <c r="O2640" s="64">
        <v>390000610</v>
      </c>
      <c r="P2640" s="65" t="s">
        <v>322</v>
      </c>
      <c r="Q2640" s="90">
        <v>1</v>
      </c>
      <c r="X2640" s="65" t="s">
        <v>733</v>
      </c>
      <c r="Y2640" s="65">
        <f>SUMPRODUCT(('[2]Prog 89'!$C$5:$C$10000=A2640)*'[2]Prog 89'!$E$5:$F$10000)</f>
        <v>0</v>
      </c>
      <c r="Z2640" s="65">
        <f>SUMPRODUCT(('[2]Prog 89'!$C$5:$C$10000=A2640)*'[2]Prog 89'!$G$5:$H$10000)</f>
        <v>0</v>
      </c>
    </row>
    <row r="2641" spans="1:26" ht="12.75" customHeight="1" x14ac:dyDescent="0.25">
      <c r="A2641" s="64">
        <v>39216</v>
      </c>
      <c r="B2641" s="81">
        <f>VLOOKUP(A2641,'[2]Pop commune'!$A$4:$G$3833,7,FALSE)</f>
        <v>74.961038961038739</v>
      </c>
      <c r="C2641" s="82">
        <f>VLOOKUP(A2641,'[2]Pop commune'!$A$4:$H$3833,5,FALSE)</f>
        <v>37.480519480519369</v>
      </c>
      <c r="D2641" s="83">
        <f t="shared" si="83"/>
        <v>37.480519480519369</v>
      </c>
      <c r="E2641" s="83">
        <f>VLOOKUP(A2641,'[2]Pop commune'!$A$4:$G$3833,6,FALSE)</f>
        <v>37.480519480519369</v>
      </c>
      <c r="F2641" s="83">
        <f t="shared" si="84"/>
        <v>311.99999999999909</v>
      </c>
      <c r="G2641" s="83">
        <f>VLOOKUP(A2641,'[2]Pop commune'!$A$4:$G$3833,4,FALSE)</f>
        <v>311.99999999999909</v>
      </c>
      <c r="H2641" s="64">
        <v>39</v>
      </c>
      <c r="I2641" s="122">
        <v>390006609</v>
      </c>
      <c r="J2641" s="91" t="s">
        <v>3494</v>
      </c>
      <c r="K2641" s="121"/>
      <c r="L2641" s="92" t="s">
        <v>3457</v>
      </c>
      <c r="M2641" s="65" t="s">
        <v>3469</v>
      </c>
      <c r="N2641" s="65" t="s">
        <v>662</v>
      </c>
      <c r="O2641" s="64">
        <v>390000610</v>
      </c>
      <c r="P2641" s="94" t="s">
        <v>322</v>
      </c>
      <c r="Q2641" s="90">
        <v>1</v>
      </c>
      <c r="X2641" s="65" t="s">
        <v>733</v>
      </c>
      <c r="Y2641" s="65">
        <f>SUMPRODUCT(('[2]Prog 89'!$C$5:$C$10000=A2641)*'[2]Prog 89'!$E$5:$F$10000)</f>
        <v>0</v>
      </c>
      <c r="Z2641" s="65">
        <f>SUMPRODUCT(('[2]Prog 89'!$C$5:$C$10000=A2641)*'[2]Prog 89'!$G$5:$H$10000)</f>
        <v>0</v>
      </c>
    </row>
    <row r="2642" spans="1:26" ht="12.75" customHeight="1" x14ac:dyDescent="0.25">
      <c r="A2642" s="64">
        <v>39222</v>
      </c>
      <c r="B2642" s="81">
        <f>VLOOKUP(A2642,'[2]Pop commune'!$A$4:$G$3833,7,FALSE)</f>
        <v>27</v>
      </c>
      <c r="C2642" s="82">
        <f>VLOOKUP(A2642,'[2]Pop commune'!$A$4:$H$3833,5,FALSE)</f>
        <v>19</v>
      </c>
      <c r="D2642" s="83">
        <f t="shared" si="83"/>
        <v>8</v>
      </c>
      <c r="E2642" s="83">
        <f>VLOOKUP(A2642,'[2]Pop commune'!$A$4:$G$3833,6,FALSE)</f>
        <v>8</v>
      </c>
      <c r="F2642" s="83">
        <f t="shared" si="84"/>
        <v>82</v>
      </c>
      <c r="G2642" s="83">
        <f>VLOOKUP(A2642,'[2]Pop commune'!$A$4:$G$3833,4,FALSE)</f>
        <v>82</v>
      </c>
      <c r="H2642" s="64">
        <v>39</v>
      </c>
      <c r="I2642" s="122">
        <v>390006609</v>
      </c>
      <c r="J2642" s="91" t="s">
        <v>3495</v>
      </c>
      <c r="K2642" s="121"/>
      <c r="L2642" s="92" t="s">
        <v>3471</v>
      </c>
      <c r="M2642" s="65" t="s">
        <v>3469</v>
      </c>
      <c r="N2642" s="65" t="s">
        <v>662</v>
      </c>
      <c r="O2642" s="64">
        <v>390000610</v>
      </c>
      <c r="P2642" s="94" t="s">
        <v>322</v>
      </c>
      <c r="Q2642" s="90">
        <v>1</v>
      </c>
      <c r="X2642" s="65" t="s">
        <v>733</v>
      </c>
      <c r="Y2642" s="65">
        <f>SUMPRODUCT(('[2]Prog 89'!$C$5:$C$10000=A2642)*'[2]Prog 89'!$E$5:$F$10000)</f>
        <v>0</v>
      </c>
      <c r="Z2642" s="65">
        <f>SUMPRODUCT(('[2]Prog 89'!$C$5:$C$10000=A2642)*'[2]Prog 89'!$G$5:$H$10000)</f>
        <v>0</v>
      </c>
    </row>
    <row r="2643" spans="1:26" ht="12.75" customHeight="1" x14ac:dyDescent="0.25">
      <c r="A2643" s="64">
        <v>39225</v>
      </c>
      <c r="B2643" s="81">
        <f>VLOOKUP(A2643,'[2]Pop commune'!$A$4:$G$3833,7,FALSE)</f>
        <v>48.029702970297016</v>
      </c>
      <c r="C2643" s="82">
        <f>VLOOKUP(A2643,'[2]Pop commune'!$A$4:$H$3833,5,FALSE)</f>
        <v>34.306930693069297</v>
      </c>
      <c r="D2643" s="83">
        <f t="shared" si="83"/>
        <v>13.722772277227721</v>
      </c>
      <c r="E2643" s="83">
        <f>VLOOKUP(A2643,'[2]Pop commune'!$A$4:$G$3833,6,FALSE)</f>
        <v>13.722772277227721</v>
      </c>
      <c r="F2643" s="83">
        <f t="shared" si="84"/>
        <v>198</v>
      </c>
      <c r="G2643" s="83">
        <f>VLOOKUP(A2643,'[2]Pop commune'!$A$4:$G$3833,4,FALSE)</f>
        <v>198</v>
      </c>
      <c r="H2643" s="64">
        <v>39</v>
      </c>
      <c r="I2643" s="122">
        <v>390006609</v>
      </c>
      <c r="J2643" s="91" t="s">
        <v>3496</v>
      </c>
      <c r="K2643" s="121"/>
      <c r="L2643" s="92" t="s">
        <v>3471</v>
      </c>
      <c r="M2643" s="65" t="s">
        <v>3469</v>
      </c>
      <c r="N2643" s="65" t="s">
        <v>662</v>
      </c>
      <c r="O2643" s="64">
        <v>390000610</v>
      </c>
      <c r="P2643" s="94" t="s">
        <v>322</v>
      </c>
      <c r="Q2643" s="90">
        <v>1</v>
      </c>
      <c r="X2643" s="65" t="s">
        <v>733</v>
      </c>
      <c r="Y2643" s="65">
        <f>SUMPRODUCT(('[2]Prog 89'!$C$5:$C$10000=A2643)*'[2]Prog 89'!$E$5:$F$10000)</f>
        <v>0</v>
      </c>
      <c r="Z2643" s="65">
        <f>SUMPRODUCT(('[2]Prog 89'!$C$5:$C$10000=A2643)*'[2]Prog 89'!$G$5:$H$10000)</f>
        <v>0</v>
      </c>
    </row>
    <row r="2644" spans="1:26" ht="12.75" customHeight="1" x14ac:dyDescent="0.25">
      <c r="A2644" s="64">
        <v>39227</v>
      </c>
      <c r="B2644" s="81">
        <f>VLOOKUP(A2644,'[2]Pop commune'!$A$4:$G$3833,7,FALSE)</f>
        <v>53.611111111111128</v>
      </c>
      <c r="C2644" s="82">
        <f>VLOOKUP(A2644,'[2]Pop commune'!$A$4:$H$3833,5,FALSE)</f>
        <v>36.065656565656575</v>
      </c>
      <c r="D2644" s="83">
        <f t="shared" si="83"/>
        <v>17.54545454545455</v>
      </c>
      <c r="E2644" s="83">
        <f>VLOOKUP(A2644,'[2]Pop commune'!$A$4:$G$3833,6,FALSE)</f>
        <v>17.54545454545455</v>
      </c>
      <c r="F2644" s="83">
        <f t="shared" si="84"/>
        <v>193</v>
      </c>
      <c r="G2644" s="83">
        <f>VLOOKUP(A2644,'[2]Pop commune'!$A$4:$G$3833,4,FALSE)</f>
        <v>193</v>
      </c>
      <c r="H2644" s="64">
        <v>39</v>
      </c>
      <c r="I2644" s="125">
        <v>390006609</v>
      </c>
      <c r="J2644" s="91" t="s">
        <v>3497</v>
      </c>
      <c r="K2644" s="121"/>
      <c r="L2644" s="92" t="s">
        <v>3468</v>
      </c>
      <c r="M2644" s="65" t="s">
        <v>3469</v>
      </c>
      <c r="N2644" s="65" t="s">
        <v>662</v>
      </c>
      <c r="O2644" s="64">
        <v>390000610</v>
      </c>
      <c r="P2644" s="65" t="s">
        <v>322</v>
      </c>
      <c r="Q2644" s="90">
        <v>1</v>
      </c>
      <c r="X2644" s="65" t="s">
        <v>733</v>
      </c>
      <c r="Y2644" s="65">
        <f>SUMPRODUCT(('[2]Prog 89'!$C$5:$C$10000=A2644)*'[2]Prog 89'!$E$5:$F$10000)</f>
        <v>0</v>
      </c>
      <c r="Z2644" s="65">
        <f>SUMPRODUCT(('[2]Prog 89'!$C$5:$C$10000=A2644)*'[2]Prog 89'!$G$5:$H$10000)</f>
        <v>0</v>
      </c>
    </row>
    <row r="2645" spans="1:26" ht="12.75" customHeight="1" x14ac:dyDescent="0.25">
      <c r="A2645" s="64">
        <v>39228</v>
      </c>
      <c r="B2645" s="81">
        <f>VLOOKUP(A2645,'[2]Pop commune'!$A$4:$G$3833,7,FALSE)</f>
        <v>240.17699115044297</v>
      </c>
      <c r="C2645" s="82">
        <f>VLOOKUP(A2645,'[2]Pop commune'!$A$4:$H$3833,5,FALSE)</f>
        <v>138.40707964601799</v>
      </c>
      <c r="D2645" s="83">
        <f t="shared" si="83"/>
        <v>101.769911504425</v>
      </c>
      <c r="E2645" s="83">
        <f>VLOOKUP(A2645,'[2]Pop commune'!$A$4:$G$3833,6,FALSE)</f>
        <v>101.769911504425</v>
      </c>
      <c r="F2645" s="83">
        <f t="shared" si="84"/>
        <v>1035</v>
      </c>
      <c r="G2645" s="83">
        <f>VLOOKUP(A2645,'[2]Pop commune'!$A$4:$G$3833,4,FALSE)</f>
        <v>1035</v>
      </c>
      <c r="H2645" s="64">
        <v>39</v>
      </c>
      <c r="I2645" s="125">
        <v>390006609</v>
      </c>
      <c r="J2645" s="91" t="s">
        <v>3498</v>
      </c>
      <c r="K2645" s="121"/>
      <c r="L2645" s="92" t="s">
        <v>3468</v>
      </c>
      <c r="M2645" s="65" t="s">
        <v>3469</v>
      </c>
      <c r="N2645" s="65" t="s">
        <v>662</v>
      </c>
      <c r="O2645" s="64">
        <v>390000610</v>
      </c>
      <c r="P2645" s="65" t="s">
        <v>322</v>
      </c>
      <c r="Q2645" s="90">
        <v>1</v>
      </c>
      <c r="X2645" s="65" t="s">
        <v>733</v>
      </c>
      <c r="Y2645" s="65">
        <f>SUMPRODUCT(('[2]Prog 89'!$C$5:$C$10000=A2645)*'[2]Prog 89'!$E$5:$F$10000)</f>
        <v>0</v>
      </c>
      <c r="Z2645" s="65">
        <f>SUMPRODUCT(('[2]Prog 89'!$C$5:$C$10000=A2645)*'[2]Prog 89'!$G$5:$H$10000)</f>
        <v>0</v>
      </c>
    </row>
    <row r="2646" spans="1:26" ht="12.75" customHeight="1" x14ac:dyDescent="0.25">
      <c r="A2646" s="64">
        <v>39230</v>
      </c>
      <c r="B2646" s="81">
        <f>VLOOKUP(A2646,'[2]Pop commune'!$A$4:$G$3833,7,FALSE)</f>
        <v>17.270270270270263</v>
      </c>
      <c r="C2646" s="82">
        <f>VLOOKUP(A2646,'[2]Pop commune'!$A$4:$H$3833,5,FALSE)</f>
        <v>15.351351351351344</v>
      </c>
      <c r="D2646" s="83">
        <f t="shared" si="83"/>
        <v>1.918918918918918</v>
      </c>
      <c r="E2646" s="83">
        <f>VLOOKUP(A2646,'[2]Pop commune'!$A$4:$G$3833,6,FALSE)</f>
        <v>1.918918918918918</v>
      </c>
      <c r="F2646" s="83">
        <f t="shared" si="84"/>
        <v>71</v>
      </c>
      <c r="G2646" s="83">
        <f>VLOOKUP(A2646,'[2]Pop commune'!$A$4:$G$3833,4,FALSE)</f>
        <v>71</v>
      </c>
      <c r="H2646" s="64">
        <v>39</v>
      </c>
      <c r="I2646" s="122">
        <v>390006609</v>
      </c>
      <c r="J2646" s="91" t="s">
        <v>3499</v>
      </c>
      <c r="K2646" s="121"/>
      <c r="L2646" s="92" t="s">
        <v>3468</v>
      </c>
      <c r="M2646" s="65" t="s">
        <v>3469</v>
      </c>
      <c r="N2646" s="65" t="s">
        <v>662</v>
      </c>
      <c r="O2646" s="64">
        <v>390000610</v>
      </c>
      <c r="P2646" s="94" t="s">
        <v>322</v>
      </c>
      <c r="Q2646" s="90">
        <v>1</v>
      </c>
      <c r="X2646" s="65" t="s">
        <v>733</v>
      </c>
      <c r="Y2646" s="65">
        <f>SUMPRODUCT(('[2]Prog 89'!$C$5:$C$10000=A2646)*'[2]Prog 89'!$E$5:$F$10000)</f>
        <v>0</v>
      </c>
      <c r="Z2646" s="65">
        <f>SUMPRODUCT(('[2]Prog 89'!$C$5:$C$10000=A2646)*'[2]Prog 89'!$G$5:$H$10000)</f>
        <v>0</v>
      </c>
    </row>
    <row r="2647" spans="1:26" ht="12.75" customHeight="1" x14ac:dyDescent="0.25">
      <c r="A2647" s="64">
        <v>39232</v>
      </c>
      <c r="B2647" s="81">
        <f>VLOOKUP(A2647,'[2]Pop commune'!$A$4:$G$3833,7,FALSE)</f>
        <v>86.601398601398856</v>
      </c>
      <c r="C2647" s="82">
        <f>VLOOKUP(A2647,'[2]Pop commune'!$A$4:$H$3833,5,FALSE)</f>
        <v>62.433566433566618</v>
      </c>
      <c r="D2647" s="83">
        <f t="shared" si="83"/>
        <v>24.167832167832241</v>
      </c>
      <c r="E2647" s="83">
        <f>VLOOKUP(A2647,'[2]Pop commune'!$A$4:$G$3833,6,FALSE)</f>
        <v>24.167832167832241</v>
      </c>
      <c r="F2647" s="83">
        <f t="shared" si="84"/>
        <v>432.00000000000131</v>
      </c>
      <c r="G2647" s="83">
        <f>VLOOKUP(A2647,'[2]Pop commune'!$A$4:$G$3833,4,FALSE)</f>
        <v>432.00000000000131</v>
      </c>
      <c r="H2647" s="64">
        <v>39</v>
      </c>
      <c r="I2647" s="122">
        <v>390006609</v>
      </c>
      <c r="J2647" s="91" t="s">
        <v>3500</v>
      </c>
      <c r="K2647" s="121"/>
      <c r="L2647" s="92" t="s">
        <v>3468</v>
      </c>
      <c r="M2647" s="65" t="s">
        <v>3469</v>
      </c>
      <c r="N2647" s="65" t="s">
        <v>662</v>
      </c>
      <c r="O2647" s="64">
        <v>390000610</v>
      </c>
      <c r="P2647" s="94" t="s">
        <v>322</v>
      </c>
      <c r="Q2647" s="90">
        <v>1</v>
      </c>
      <c r="X2647" s="65" t="s">
        <v>733</v>
      </c>
      <c r="Y2647" s="65">
        <f>SUMPRODUCT(('[2]Prog 89'!$C$5:$C$10000=A2647)*'[2]Prog 89'!$E$5:$F$10000)</f>
        <v>0</v>
      </c>
      <c r="Z2647" s="65">
        <f>SUMPRODUCT(('[2]Prog 89'!$C$5:$C$10000=A2647)*'[2]Prog 89'!$G$5:$H$10000)</f>
        <v>0</v>
      </c>
    </row>
    <row r="2648" spans="1:26" ht="12.75" customHeight="1" x14ac:dyDescent="0.25">
      <c r="A2648" s="64">
        <v>39239</v>
      </c>
      <c r="B2648" s="81">
        <f>VLOOKUP(A2648,'[2]Pop commune'!$A$4:$G$3833,7,FALSE)</f>
        <v>9.7297297297297298</v>
      </c>
      <c r="C2648" s="82">
        <f>VLOOKUP(A2648,'[2]Pop commune'!$A$4:$H$3833,5,FALSE)</f>
        <v>4.8648648648648649</v>
      </c>
      <c r="D2648" s="83">
        <f t="shared" si="83"/>
        <v>4.8648648648648649</v>
      </c>
      <c r="E2648" s="83">
        <f>VLOOKUP(A2648,'[2]Pop commune'!$A$4:$G$3833,6,FALSE)</f>
        <v>4.8648648648648649</v>
      </c>
      <c r="F2648" s="83">
        <f t="shared" si="84"/>
        <v>36</v>
      </c>
      <c r="G2648" s="83">
        <f>VLOOKUP(A2648,'[2]Pop commune'!$A$4:$G$3833,4,FALSE)</f>
        <v>36</v>
      </c>
      <c r="H2648" s="64">
        <v>39</v>
      </c>
      <c r="I2648" s="122">
        <v>390006609</v>
      </c>
      <c r="J2648" s="91" t="s">
        <v>3501</v>
      </c>
      <c r="K2648" s="121"/>
      <c r="L2648" s="92" t="s">
        <v>3468</v>
      </c>
      <c r="M2648" s="65" t="s">
        <v>3469</v>
      </c>
      <c r="N2648" s="65" t="s">
        <v>662</v>
      </c>
      <c r="O2648" s="64">
        <v>390000610</v>
      </c>
      <c r="P2648" s="94" t="s">
        <v>322</v>
      </c>
      <c r="Q2648" s="90">
        <v>1</v>
      </c>
      <c r="X2648" s="65" t="s">
        <v>733</v>
      </c>
      <c r="Y2648" s="65">
        <f>SUMPRODUCT(('[2]Prog 89'!$C$5:$C$10000=A2648)*'[2]Prog 89'!$E$5:$F$10000)</f>
        <v>0</v>
      </c>
      <c r="Z2648" s="65">
        <f>SUMPRODUCT(('[2]Prog 89'!$C$5:$C$10000=A2648)*'[2]Prog 89'!$G$5:$H$10000)</f>
        <v>0</v>
      </c>
    </row>
    <row r="2649" spans="1:26" ht="12.75" customHeight="1" x14ac:dyDescent="0.25">
      <c r="A2649" s="64">
        <v>39240</v>
      </c>
      <c r="B2649" s="81">
        <f>VLOOKUP(A2649,'[2]Pop commune'!$A$4:$G$3833,7,FALSE)</f>
        <v>38</v>
      </c>
      <c r="C2649" s="82">
        <f>VLOOKUP(A2649,'[2]Pop commune'!$A$4:$H$3833,5,FALSE)</f>
        <v>26</v>
      </c>
      <c r="D2649" s="83">
        <f t="shared" si="83"/>
        <v>12</v>
      </c>
      <c r="E2649" s="83">
        <f>VLOOKUP(A2649,'[2]Pop commune'!$A$4:$G$3833,6,FALSE)</f>
        <v>12</v>
      </c>
      <c r="F2649" s="83">
        <f t="shared" si="84"/>
        <v>153</v>
      </c>
      <c r="G2649" s="83">
        <f>VLOOKUP(A2649,'[2]Pop commune'!$A$4:$G$3833,4,FALSE)</f>
        <v>153</v>
      </c>
      <c r="H2649" s="64">
        <v>39</v>
      </c>
      <c r="I2649" s="122">
        <v>390006609</v>
      </c>
      <c r="J2649" s="91" t="s">
        <v>3502</v>
      </c>
      <c r="K2649" s="121"/>
      <c r="L2649" s="92" t="s">
        <v>3468</v>
      </c>
      <c r="M2649" s="65" t="s">
        <v>3469</v>
      </c>
      <c r="N2649" s="65" t="s">
        <v>662</v>
      </c>
      <c r="O2649" s="64">
        <v>390000610</v>
      </c>
      <c r="P2649" s="94" t="s">
        <v>322</v>
      </c>
      <c r="Q2649" s="90">
        <v>1</v>
      </c>
      <c r="X2649" s="65" t="s">
        <v>733</v>
      </c>
      <c r="Y2649" s="65">
        <f>SUMPRODUCT(('[2]Prog 89'!$C$5:$C$10000=A2649)*'[2]Prog 89'!$E$5:$F$10000)</f>
        <v>0</v>
      </c>
      <c r="Z2649" s="65">
        <f>SUMPRODUCT(('[2]Prog 89'!$C$5:$C$10000=A2649)*'[2]Prog 89'!$G$5:$H$10000)</f>
        <v>0</v>
      </c>
    </row>
    <row r="2650" spans="1:26" ht="12.75" customHeight="1" x14ac:dyDescent="0.25">
      <c r="A2650" s="64">
        <v>39258</v>
      </c>
      <c r="B2650" s="81">
        <f>VLOOKUP(A2650,'[2]Pop commune'!$A$4:$G$3833,7,FALSE)</f>
        <v>101</v>
      </c>
      <c r="C2650" s="82">
        <f>VLOOKUP(A2650,'[2]Pop commune'!$A$4:$H$3833,5,FALSE)</f>
        <v>63</v>
      </c>
      <c r="D2650" s="83">
        <f t="shared" si="83"/>
        <v>38</v>
      </c>
      <c r="E2650" s="83">
        <f>VLOOKUP(A2650,'[2]Pop commune'!$A$4:$G$3833,6,FALSE)</f>
        <v>38</v>
      </c>
      <c r="F2650" s="83">
        <f t="shared" si="84"/>
        <v>434</v>
      </c>
      <c r="G2650" s="83">
        <f>VLOOKUP(A2650,'[2]Pop commune'!$A$4:$G$3833,4,FALSE)</f>
        <v>434</v>
      </c>
      <c r="H2650" s="64">
        <v>39</v>
      </c>
      <c r="I2650" s="122">
        <v>390006609</v>
      </c>
      <c r="J2650" s="91" t="s">
        <v>3503</v>
      </c>
      <c r="K2650" s="121"/>
      <c r="L2650" s="92" t="s">
        <v>3468</v>
      </c>
      <c r="M2650" s="65" t="s">
        <v>3469</v>
      </c>
      <c r="N2650" s="65" t="s">
        <v>662</v>
      </c>
      <c r="O2650" s="64">
        <v>390000610</v>
      </c>
      <c r="P2650" s="94" t="s">
        <v>322</v>
      </c>
      <c r="Q2650" s="90">
        <v>1</v>
      </c>
      <c r="X2650" s="65" t="s">
        <v>733</v>
      </c>
      <c r="Y2650" s="65">
        <f>SUMPRODUCT(('[2]Prog 89'!$C$5:$C$10000=A2650)*'[2]Prog 89'!$E$5:$F$10000)</f>
        <v>0</v>
      </c>
      <c r="Z2650" s="65">
        <f>SUMPRODUCT(('[2]Prog 89'!$C$5:$C$10000=A2650)*'[2]Prog 89'!$G$5:$H$10000)</f>
        <v>0</v>
      </c>
    </row>
    <row r="2651" spans="1:26" ht="12.75" customHeight="1" x14ac:dyDescent="0.25">
      <c r="A2651" s="64">
        <v>39260</v>
      </c>
      <c r="B2651" s="81">
        <f>VLOOKUP(A2651,'[2]Pop commune'!$A$4:$G$3833,7,FALSE)</f>
        <v>52</v>
      </c>
      <c r="C2651" s="82">
        <f>VLOOKUP(A2651,'[2]Pop commune'!$A$4:$H$3833,5,FALSE)</f>
        <v>42</v>
      </c>
      <c r="D2651" s="83">
        <f t="shared" si="83"/>
        <v>10</v>
      </c>
      <c r="E2651" s="83">
        <f>VLOOKUP(A2651,'[2]Pop commune'!$A$4:$G$3833,6,FALSE)</f>
        <v>10</v>
      </c>
      <c r="F2651" s="83">
        <f t="shared" si="84"/>
        <v>126</v>
      </c>
      <c r="G2651" s="83">
        <f>VLOOKUP(A2651,'[2]Pop commune'!$A$4:$G$3833,4,FALSE)</f>
        <v>126</v>
      </c>
      <c r="H2651" s="64">
        <v>39</v>
      </c>
      <c r="I2651" s="122">
        <v>390006609</v>
      </c>
      <c r="J2651" s="91" t="s">
        <v>3504</v>
      </c>
      <c r="K2651" s="121"/>
      <c r="L2651" s="92" t="s">
        <v>3471</v>
      </c>
      <c r="M2651" s="65" t="s">
        <v>3469</v>
      </c>
      <c r="N2651" s="65" t="s">
        <v>662</v>
      </c>
      <c r="O2651" s="64">
        <v>390000610</v>
      </c>
      <c r="P2651" s="94" t="s">
        <v>322</v>
      </c>
      <c r="Q2651" s="90">
        <v>1</v>
      </c>
      <c r="X2651" s="65" t="s">
        <v>733</v>
      </c>
      <c r="Y2651" s="65">
        <f>SUMPRODUCT(('[2]Prog 89'!$C$5:$C$10000=A2651)*'[2]Prog 89'!$E$5:$F$10000)</f>
        <v>0</v>
      </c>
      <c r="Z2651" s="65">
        <f>SUMPRODUCT(('[2]Prog 89'!$C$5:$C$10000=A2651)*'[2]Prog 89'!$G$5:$H$10000)</f>
        <v>0</v>
      </c>
    </row>
    <row r="2652" spans="1:26" ht="12.75" customHeight="1" x14ac:dyDescent="0.25">
      <c r="A2652" s="64">
        <v>39265</v>
      </c>
      <c r="B2652" s="81">
        <f>VLOOKUP(A2652,'[2]Pop commune'!$A$4:$G$3833,7,FALSE)</f>
        <v>72.450261780104739</v>
      </c>
      <c r="C2652" s="82">
        <f>VLOOKUP(A2652,'[2]Pop commune'!$A$4:$H$3833,5,FALSE)</f>
        <v>56.785340314136143</v>
      </c>
      <c r="D2652" s="83">
        <f t="shared" si="83"/>
        <v>15.664921465968593</v>
      </c>
      <c r="E2652" s="83">
        <f>VLOOKUP(A2652,'[2]Pop commune'!$A$4:$G$3833,6,FALSE)</f>
        <v>15.664921465968593</v>
      </c>
      <c r="F2652" s="83">
        <f t="shared" si="84"/>
        <v>187</v>
      </c>
      <c r="G2652" s="83">
        <f>VLOOKUP(A2652,'[2]Pop commune'!$A$4:$G$3833,4,FALSE)</f>
        <v>187</v>
      </c>
      <c r="H2652" s="64">
        <v>39</v>
      </c>
      <c r="I2652" s="122">
        <v>390006609</v>
      </c>
      <c r="J2652" s="91" t="s">
        <v>3505</v>
      </c>
      <c r="K2652" s="121"/>
      <c r="L2652" s="92" t="s">
        <v>3468</v>
      </c>
      <c r="M2652" s="65" t="s">
        <v>3469</v>
      </c>
      <c r="N2652" s="65" t="s">
        <v>662</v>
      </c>
      <c r="O2652" s="64">
        <v>390000610</v>
      </c>
      <c r="P2652" s="94" t="s">
        <v>322</v>
      </c>
      <c r="Q2652" s="90">
        <v>1</v>
      </c>
      <c r="X2652" s="65" t="s">
        <v>733</v>
      </c>
      <c r="Y2652" s="65">
        <f>SUMPRODUCT(('[2]Prog 89'!$C$5:$C$10000=A2652)*'[2]Prog 89'!$E$5:$F$10000)</f>
        <v>0</v>
      </c>
      <c r="Z2652" s="65">
        <f>SUMPRODUCT(('[2]Prog 89'!$C$5:$C$10000=A2652)*'[2]Prog 89'!$G$5:$H$10000)</f>
        <v>0</v>
      </c>
    </row>
    <row r="2653" spans="1:26" ht="12.75" customHeight="1" x14ac:dyDescent="0.25">
      <c r="A2653" s="64">
        <v>39271</v>
      </c>
      <c r="B2653" s="81">
        <f>VLOOKUP(A2653,'[2]Pop commune'!$A$4:$G$3833,7,FALSE)</f>
        <v>77.301837270341323</v>
      </c>
      <c r="C2653" s="82">
        <f>VLOOKUP(A2653,'[2]Pop commune'!$A$4:$H$3833,5,FALSE)</f>
        <v>48.052493438320283</v>
      </c>
      <c r="D2653" s="83">
        <f t="shared" si="83"/>
        <v>29.24934383202104</v>
      </c>
      <c r="E2653" s="83">
        <f>VLOOKUP(A2653,'[2]Pop commune'!$A$4:$G$3833,6,FALSE)</f>
        <v>29.24934383202104</v>
      </c>
      <c r="F2653" s="83">
        <f t="shared" si="84"/>
        <v>398.00000000000057</v>
      </c>
      <c r="G2653" s="83">
        <f>VLOOKUP(A2653,'[2]Pop commune'!$A$4:$G$3833,4,FALSE)</f>
        <v>398.00000000000057</v>
      </c>
      <c r="H2653" s="64">
        <v>39</v>
      </c>
      <c r="I2653" s="122">
        <v>390006609</v>
      </c>
      <c r="J2653" s="91" t="s">
        <v>3506</v>
      </c>
      <c r="K2653" s="121"/>
      <c r="L2653" s="92" t="s">
        <v>3468</v>
      </c>
      <c r="M2653" s="65" t="s">
        <v>3469</v>
      </c>
      <c r="N2653" s="65" t="s">
        <v>662</v>
      </c>
      <c r="O2653" s="64">
        <v>390000610</v>
      </c>
      <c r="P2653" s="94" t="s">
        <v>322</v>
      </c>
      <c r="Q2653" s="90">
        <v>1</v>
      </c>
      <c r="X2653" s="65" t="s">
        <v>733</v>
      </c>
      <c r="Y2653" s="65">
        <f>SUMPRODUCT(('[2]Prog 89'!$C$5:$C$10000=A2653)*'[2]Prog 89'!$E$5:$F$10000)</f>
        <v>0</v>
      </c>
      <c r="Z2653" s="65">
        <f>SUMPRODUCT(('[2]Prog 89'!$C$5:$C$10000=A2653)*'[2]Prog 89'!$G$5:$H$10000)</f>
        <v>0</v>
      </c>
    </row>
    <row r="2654" spans="1:26" ht="12.75" customHeight="1" x14ac:dyDescent="0.25">
      <c r="A2654" s="64">
        <v>39278</v>
      </c>
      <c r="B2654" s="81">
        <f>VLOOKUP(A2654,'[2]Pop commune'!$A$4:$G$3833,7,FALSE)</f>
        <v>36.596685082872966</v>
      </c>
      <c r="C2654" s="82">
        <f>VLOOKUP(A2654,'[2]Pop commune'!$A$4:$H$3833,5,FALSE)</f>
        <v>20.331491712707201</v>
      </c>
      <c r="D2654" s="83">
        <f t="shared" si="83"/>
        <v>16.265193370165761</v>
      </c>
      <c r="E2654" s="83">
        <f>VLOOKUP(A2654,'[2]Pop commune'!$A$4:$G$3833,6,FALSE)</f>
        <v>16.265193370165761</v>
      </c>
      <c r="F2654" s="83">
        <f t="shared" si="84"/>
        <v>184</v>
      </c>
      <c r="G2654" s="83">
        <f>VLOOKUP(A2654,'[2]Pop commune'!$A$4:$G$3833,4,FALSE)</f>
        <v>184</v>
      </c>
      <c r="H2654" s="64">
        <v>39</v>
      </c>
      <c r="I2654" s="122">
        <v>390006609</v>
      </c>
      <c r="J2654" s="91" t="s">
        <v>3507</v>
      </c>
      <c r="K2654" s="121"/>
      <c r="L2654" s="92" t="s">
        <v>3468</v>
      </c>
      <c r="M2654" s="65" t="s">
        <v>3469</v>
      </c>
      <c r="N2654" s="65" t="s">
        <v>662</v>
      </c>
      <c r="O2654" s="64">
        <v>390000610</v>
      </c>
      <c r="P2654" s="94" t="s">
        <v>322</v>
      </c>
      <c r="Q2654" s="90">
        <v>1</v>
      </c>
      <c r="X2654" s="65" t="s">
        <v>733</v>
      </c>
      <c r="Y2654" s="65">
        <f>SUMPRODUCT(('[2]Prog 89'!$C$5:$C$10000=A2654)*'[2]Prog 89'!$E$5:$F$10000)</f>
        <v>0</v>
      </c>
      <c r="Z2654" s="65">
        <f>SUMPRODUCT(('[2]Prog 89'!$C$5:$C$10000=A2654)*'[2]Prog 89'!$G$5:$H$10000)</f>
        <v>0</v>
      </c>
    </row>
    <row r="2655" spans="1:26" ht="12.75" customHeight="1" x14ac:dyDescent="0.25">
      <c r="A2655" s="64">
        <v>39307</v>
      </c>
      <c r="B2655" s="81">
        <f>VLOOKUP(A2655,'[2]Pop commune'!$A$4:$G$3833,7,FALSE)</f>
        <v>66</v>
      </c>
      <c r="C2655" s="82">
        <f>VLOOKUP(A2655,'[2]Pop commune'!$A$4:$H$3833,5,FALSE)</f>
        <v>46</v>
      </c>
      <c r="D2655" s="83">
        <f t="shared" si="83"/>
        <v>20</v>
      </c>
      <c r="E2655" s="83">
        <f>VLOOKUP(A2655,'[2]Pop commune'!$A$4:$G$3833,6,FALSE)</f>
        <v>20</v>
      </c>
      <c r="F2655" s="83">
        <f t="shared" si="84"/>
        <v>336</v>
      </c>
      <c r="G2655" s="83">
        <f>VLOOKUP(A2655,'[2]Pop commune'!$A$4:$G$3833,4,FALSE)</f>
        <v>336</v>
      </c>
      <c r="H2655" s="64">
        <v>39</v>
      </c>
      <c r="I2655" s="122">
        <v>390006609</v>
      </c>
      <c r="J2655" s="91" t="s">
        <v>3508</v>
      </c>
      <c r="K2655" s="121"/>
      <c r="L2655" s="92" t="s">
        <v>3457</v>
      </c>
      <c r="M2655" s="65" t="s">
        <v>3469</v>
      </c>
      <c r="N2655" s="65" t="s">
        <v>662</v>
      </c>
      <c r="O2655" s="64">
        <v>390000610</v>
      </c>
      <c r="P2655" s="94" t="s">
        <v>322</v>
      </c>
      <c r="Q2655" s="90">
        <v>1</v>
      </c>
      <c r="X2655" s="65" t="s">
        <v>733</v>
      </c>
      <c r="Y2655" s="65">
        <f>SUMPRODUCT(('[2]Prog 89'!$C$5:$C$10000=A2655)*'[2]Prog 89'!$E$5:$F$10000)</f>
        <v>0</v>
      </c>
      <c r="Z2655" s="65">
        <f>SUMPRODUCT(('[2]Prog 89'!$C$5:$C$10000=A2655)*'[2]Prog 89'!$G$5:$H$10000)</f>
        <v>0</v>
      </c>
    </row>
    <row r="2656" spans="1:26" ht="12.75" customHeight="1" x14ac:dyDescent="0.25">
      <c r="A2656" s="64">
        <v>39313</v>
      </c>
      <c r="B2656" s="81">
        <f>VLOOKUP(A2656,'[2]Pop commune'!$A$4:$G$3833,7,FALSE)</f>
        <v>51.274193548387018</v>
      </c>
      <c r="C2656" s="82">
        <f>VLOOKUP(A2656,'[2]Pop commune'!$A$4:$H$3833,5,FALSE)</f>
        <v>25.134408602150501</v>
      </c>
      <c r="D2656" s="83">
        <f t="shared" si="83"/>
        <v>26.139784946236521</v>
      </c>
      <c r="E2656" s="83">
        <f>VLOOKUP(A2656,'[2]Pop commune'!$A$4:$G$3833,6,FALSE)</f>
        <v>26.139784946236521</v>
      </c>
      <c r="F2656" s="83">
        <f t="shared" si="84"/>
        <v>187</v>
      </c>
      <c r="G2656" s="83">
        <f>VLOOKUP(A2656,'[2]Pop commune'!$A$4:$G$3833,4,FALSE)</f>
        <v>187</v>
      </c>
      <c r="H2656" s="64">
        <v>39</v>
      </c>
      <c r="I2656" s="122">
        <v>390006609</v>
      </c>
      <c r="J2656" s="91" t="s">
        <v>1753</v>
      </c>
      <c r="K2656" s="121"/>
      <c r="L2656" s="92" t="s">
        <v>3468</v>
      </c>
      <c r="M2656" s="65" t="s">
        <v>3469</v>
      </c>
      <c r="N2656" s="65" t="s">
        <v>662</v>
      </c>
      <c r="O2656" s="64">
        <v>390000610</v>
      </c>
      <c r="P2656" s="94" t="s">
        <v>322</v>
      </c>
      <c r="Q2656" s="90">
        <v>1</v>
      </c>
      <c r="X2656" s="65" t="s">
        <v>733</v>
      </c>
      <c r="Y2656" s="65">
        <f>SUMPRODUCT(('[2]Prog 89'!$C$5:$C$10000=A2656)*'[2]Prog 89'!$E$5:$F$10000)</f>
        <v>0</v>
      </c>
      <c r="Z2656" s="65">
        <f>SUMPRODUCT(('[2]Prog 89'!$C$5:$C$10000=A2656)*'[2]Prog 89'!$G$5:$H$10000)</f>
        <v>0</v>
      </c>
    </row>
    <row r="2657" spans="1:26" ht="12.75" customHeight="1" x14ac:dyDescent="0.25">
      <c r="A2657" s="64">
        <v>39317</v>
      </c>
      <c r="B2657" s="81">
        <f>VLOOKUP(A2657,'[2]Pop commune'!$A$4:$G$3833,7,FALSE)</f>
        <v>70.57228915662651</v>
      </c>
      <c r="C2657" s="82">
        <f>VLOOKUP(A2657,'[2]Pop commune'!$A$4:$H$3833,5,FALSE)</f>
        <v>39.759036144578317</v>
      </c>
      <c r="D2657" s="83">
        <f t="shared" si="83"/>
        <v>30.8132530120482</v>
      </c>
      <c r="E2657" s="83">
        <f>VLOOKUP(A2657,'[2]Pop commune'!$A$4:$G$3833,6,FALSE)</f>
        <v>30.8132530120482</v>
      </c>
      <c r="F2657" s="83">
        <f t="shared" si="84"/>
        <v>330</v>
      </c>
      <c r="G2657" s="83">
        <f>VLOOKUP(A2657,'[2]Pop commune'!$A$4:$G$3833,4,FALSE)</f>
        <v>330</v>
      </c>
      <c r="H2657" s="64">
        <v>39</v>
      </c>
      <c r="I2657" s="122">
        <v>390006609</v>
      </c>
      <c r="J2657" s="91" t="s">
        <v>3509</v>
      </c>
      <c r="K2657" s="121"/>
      <c r="L2657" s="92" t="s">
        <v>3471</v>
      </c>
      <c r="M2657" s="65" t="s">
        <v>3469</v>
      </c>
      <c r="N2657" s="65" t="s">
        <v>662</v>
      </c>
      <c r="O2657" s="64">
        <v>390000610</v>
      </c>
      <c r="P2657" s="94" t="s">
        <v>322</v>
      </c>
      <c r="Q2657" s="90">
        <v>1</v>
      </c>
      <c r="X2657" s="65" t="s">
        <v>733</v>
      </c>
      <c r="Y2657" s="65">
        <f>SUMPRODUCT(('[2]Prog 89'!$C$5:$C$10000=A2657)*'[2]Prog 89'!$E$5:$F$10000)</f>
        <v>0</v>
      </c>
      <c r="Z2657" s="65">
        <f>SUMPRODUCT(('[2]Prog 89'!$C$5:$C$10000=A2657)*'[2]Prog 89'!$G$5:$H$10000)</f>
        <v>0</v>
      </c>
    </row>
    <row r="2658" spans="1:26" ht="12.75" customHeight="1" x14ac:dyDescent="0.25">
      <c r="A2658" s="64">
        <v>39322</v>
      </c>
      <c r="B2658" s="81">
        <f>VLOOKUP(A2658,'[2]Pop commune'!$A$4:$G$3833,7,FALSE)</f>
        <v>18.91525423728816</v>
      </c>
      <c r="C2658" s="82">
        <f>VLOOKUP(A2658,'[2]Pop commune'!$A$4:$H$3833,5,FALSE)</f>
        <v>6.3050847457627199</v>
      </c>
      <c r="D2658" s="83">
        <f t="shared" si="83"/>
        <v>12.61016949152544</v>
      </c>
      <c r="E2658" s="83">
        <f>VLOOKUP(A2658,'[2]Pop commune'!$A$4:$G$3833,6,FALSE)</f>
        <v>12.61016949152544</v>
      </c>
      <c r="F2658" s="83">
        <f t="shared" si="84"/>
        <v>62.000000000000078</v>
      </c>
      <c r="G2658" s="83">
        <f>VLOOKUP(A2658,'[2]Pop commune'!$A$4:$G$3833,4,FALSE)</f>
        <v>62.000000000000078</v>
      </c>
      <c r="H2658" s="64">
        <v>39</v>
      </c>
      <c r="I2658" s="122">
        <v>390006609</v>
      </c>
      <c r="J2658" s="91" t="s">
        <v>3510</v>
      </c>
      <c r="K2658" s="121"/>
      <c r="L2658" s="92" t="s">
        <v>3468</v>
      </c>
      <c r="M2658" s="65" t="s">
        <v>3469</v>
      </c>
      <c r="N2658" s="65" t="s">
        <v>662</v>
      </c>
      <c r="O2658" s="64">
        <v>390000610</v>
      </c>
      <c r="P2658" s="94" t="s">
        <v>322</v>
      </c>
      <c r="Q2658" s="90">
        <v>1</v>
      </c>
      <c r="X2658" s="65" t="s">
        <v>733</v>
      </c>
      <c r="Y2658" s="65">
        <f>SUMPRODUCT(('[2]Prog 89'!$C$5:$C$10000=A2658)*'[2]Prog 89'!$E$5:$F$10000)</f>
        <v>0</v>
      </c>
      <c r="Z2658" s="65">
        <f>SUMPRODUCT(('[2]Prog 89'!$C$5:$C$10000=A2658)*'[2]Prog 89'!$G$5:$H$10000)</f>
        <v>0</v>
      </c>
    </row>
    <row r="2659" spans="1:26" ht="12.75" customHeight="1" x14ac:dyDescent="0.25">
      <c r="A2659" s="64">
        <v>39326</v>
      </c>
      <c r="B2659" s="81">
        <f>VLOOKUP(A2659,'[2]Pop commune'!$A$4:$G$3833,7,FALSE)</f>
        <v>64.653061224489591</v>
      </c>
      <c r="C2659" s="82">
        <f>VLOOKUP(A2659,'[2]Pop commune'!$A$4:$H$3833,5,FALSE)</f>
        <v>47.479591836734549</v>
      </c>
      <c r="D2659" s="83">
        <f t="shared" si="83"/>
        <v>17.173469387755048</v>
      </c>
      <c r="E2659" s="83">
        <f>VLOOKUP(A2659,'[2]Pop commune'!$A$4:$G$3833,6,FALSE)</f>
        <v>17.173469387755048</v>
      </c>
      <c r="F2659" s="83">
        <f t="shared" si="84"/>
        <v>197.9999999999994</v>
      </c>
      <c r="G2659" s="83">
        <f>VLOOKUP(A2659,'[2]Pop commune'!$A$4:$G$3833,4,FALSE)</f>
        <v>197.9999999999994</v>
      </c>
      <c r="H2659" s="64">
        <v>39</v>
      </c>
      <c r="I2659" s="122">
        <v>390006609</v>
      </c>
      <c r="J2659" s="91" t="s">
        <v>3511</v>
      </c>
      <c r="K2659" s="121"/>
      <c r="L2659" s="92" t="s">
        <v>3468</v>
      </c>
      <c r="M2659" s="65" t="s">
        <v>3469</v>
      </c>
      <c r="N2659" s="65" t="s">
        <v>662</v>
      </c>
      <c r="O2659" s="64">
        <v>390000610</v>
      </c>
      <c r="P2659" s="94" t="s">
        <v>322</v>
      </c>
      <c r="Q2659" s="90">
        <v>1</v>
      </c>
      <c r="X2659" s="65" t="s">
        <v>733</v>
      </c>
      <c r="Y2659" s="65">
        <f>SUMPRODUCT(('[2]Prog 89'!$C$5:$C$10000=A2659)*'[2]Prog 89'!$E$5:$F$10000)</f>
        <v>0</v>
      </c>
      <c r="Z2659" s="65">
        <f>SUMPRODUCT(('[2]Prog 89'!$C$5:$C$10000=A2659)*'[2]Prog 89'!$G$5:$H$10000)</f>
        <v>0</v>
      </c>
    </row>
    <row r="2660" spans="1:26" ht="12.75" customHeight="1" x14ac:dyDescent="0.25">
      <c r="A2660" s="64">
        <v>39328</v>
      </c>
      <c r="B2660" s="81">
        <f>VLOOKUP(A2660,'[2]Pop commune'!$A$4:$G$3833,7,FALSE)</f>
        <v>118.86098654708464</v>
      </c>
      <c r="C2660" s="82">
        <f>VLOOKUP(A2660,'[2]Pop commune'!$A$4:$H$3833,5,FALSE)</f>
        <v>68.652466367712677</v>
      </c>
      <c r="D2660" s="83">
        <f t="shared" si="83"/>
        <v>50.208520179371959</v>
      </c>
      <c r="E2660" s="83">
        <f>VLOOKUP(A2660,'[2]Pop commune'!$A$4:$G$3833,6,FALSE)</f>
        <v>50.208520179371959</v>
      </c>
      <c r="F2660" s="83">
        <f t="shared" si="84"/>
        <v>456.99999999999778</v>
      </c>
      <c r="G2660" s="83">
        <f>VLOOKUP(A2660,'[2]Pop commune'!$A$4:$G$3833,4,FALSE)</f>
        <v>456.99999999999778</v>
      </c>
      <c r="H2660" s="64">
        <v>39</v>
      </c>
      <c r="I2660" s="122">
        <v>390006609</v>
      </c>
      <c r="J2660" s="91" t="s">
        <v>3512</v>
      </c>
      <c r="K2660" s="121"/>
      <c r="L2660" s="92" t="s">
        <v>3457</v>
      </c>
      <c r="M2660" s="65" t="s">
        <v>3469</v>
      </c>
      <c r="N2660" s="65" t="s">
        <v>662</v>
      </c>
      <c r="O2660" s="64">
        <v>390000610</v>
      </c>
      <c r="P2660" s="94" t="s">
        <v>322</v>
      </c>
      <c r="Q2660" s="90">
        <v>1</v>
      </c>
      <c r="X2660" s="65" t="s">
        <v>733</v>
      </c>
      <c r="Y2660" s="65">
        <f>SUMPRODUCT(('[2]Prog 89'!$C$5:$C$10000=A2660)*'[2]Prog 89'!$E$5:$F$10000)</f>
        <v>0</v>
      </c>
      <c r="Z2660" s="65">
        <f>SUMPRODUCT(('[2]Prog 89'!$C$5:$C$10000=A2660)*'[2]Prog 89'!$G$5:$H$10000)</f>
        <v>0</v>
      </c>
    </row>
    <row r="2661" spans="1:26" ht="12.75" customHeight="1" x14ac:dyDescent="0.25">
      <c r="A2661" s="64">
        <v>39332</v>
      </c>
      <c r="B2661" s="81">
        <f>VLOOKUP(A2661,'[2]Pop commune'!$A$4:$G$3833,7,FALSE)</f>
        <v>54</v>
      </c>
      <c r="C2661" s="82">
        <f>VLOOKUP(A2661,'[2]Pop commune'!$A$4:$H$3833,5,FALSE)</f>
        <v>32</v>
      </c>
      <c r="D2661" s="83">
        <f t="shared" si="83"/>
        <v>22</v>
      </c>
      <c r="E2661" s="83">
        <f>VLOOKUP(A2661,'[2]Pop commune'!$A$4:$G$3833,6,FALSE)</f>
        <v>22</v>
      </c>
      <c r="F2661" s="83">
        <f t="shared" si="84"/>
        <v>247</v>
      </c>
      <c r="G2661" s="83">
        <f>VLOOKUP(A2661,'[2]Pop commune'!$A$4:$G$3833,4,FALSE)</f>
        <v>247</v>
      </c>
      <c r="H2661" s="64">
        <v>39</v>
      </c>
      <c r="I2661" s="122">
        <v>390006609</v>
      </c>
      <c r="J2661" s="91" t="s">
        <v>3513</v>
      </c>
      <c r="K2661" s="121"/>
      <c r="L2661" s="92" t="s">
        <v>3471</v>
      </c>
      <c r="M2661" s="65" t="s">
        <v>3469</v>
      </c>
      <c r="N2661" s="65" t="s">
        <v>662</v>
      </c>
      <c r="O2661" s="64">
        <v>390000610</v>
      </c>
      <c r="P2661" s="94" t="s">
        <v>322</v>
      </c>
      <c r="Q2661" s="90">
        <v>1</v>
      </c>
      <c r="X2661" s="65" t="s">
        <v>733</v>
      </c>
      <c r="Y2661" s="65">
        <f>SUMPRODUCT(('[2]Prog 89'!$C$5:$C$10000=A2661)*'[2]Prog 89'!$E$5:$F$10000)</f>
        <v>0</v>
      </c>
      <c r="Z2661" s="65">
        <f>SUMPRODUCT(('[2]Prog 89'!$C$5:$C$10000=A2661)*'[2]Prog 89'!$G$5:$H$10000)</f>
        <v>0</v>
      </c>
    </row>
    <row r="2662" spans="1:26" ht="12.75" customHeight="1" x14ac:dyDescent="0.25">
      <c r="A2662" s="64">
        <v>39344</v>
      </c>
      <c r="B2662" s="81">
        <f>VLOOKUP(A2662,'[2]Pop commune'!$A$4:$G$3833,7,FALSE)</f>
        <v>90.243767313019404</v>
      </c>
      <c r="C2662" s="82">
        <f>VLOOKUP(A2662,'[2]Pop commune'!$A$4:$H$3833,5,FALSE)</f>
        <v>70.409972299168984</v>
      </c>
      <c r="D2662" s="83">
        <f t="shared" si="83"/>
        <v>19.83379501385042</v>
      </c>
      <c r="E2662" s="83">
        <f>VLOOKUP(A2662,'[2]Pop commune'!$A$4:$G$3833,6,FALSE)</f>
        <v>19.83379501385042</v>
      </c>
      <c r="F2662" s="83">
        <f t="shared" si="84"/>
        <v>358</v>
      </c>
      <c r="G2662" s="83">
        <f>VLOOKUP(A2662,'[2]Pop commune'!$A$4:$G$3833,4,FALSE)</f>
        <v>358</v>
      </c>
      <c r="H2662" s="64">
        <v>39</v>
      </c>
      <c r="I2662" s="122">
        <v>390006609</v>
      </c>
      <c r="J2662" s="91" t="s">
        <v>3514</v>
      </c>
      <c r="K2662" s="121"/>
      <c r="L2662" s="92" t="s">
        <v>3515</v>
      </c>
      <c r="M2662" s="65" t="s">
        <v>3469</v>
      </c>
      <c r="N2662" s="65" t="s">
        <v>662</v>
      </c>
      <c r="O2662" s="64">
        <v>390000610</v>
      </c>
      <c r="P2662" s="94" t="s">
        <v>322</v>
      </c>
      <c r="Q2662" s="90">
        <v>1</v>
      </c>
      <c r="X2662" s="65" t="s">
        <v>733</v>
      </c>
      <c r="Y2662" s="65">
        <f>SUMPRODUCT(('[2]Prog 89'!$C$5:$C$10000=A2662)*'[2]Prog 89'!$E$5:$F$10000)</f>
        <v>0</v>
      </c>
      <c r="Z2662" s="65">
        <f>SUMPRODUCT(('[2]Prog 89'!$C$5:$C$10000=A2662)*'[2]Prog 89'!$G$5:$H$10000)</f>
        <v>0</v>
      </c>
    </row>
    <row r="2663" spans="1:26" ht="12.75" customHeight="1" x14ac:dyDescent="0.25">
      <c r="A2663" s="64">
        <v>39356</v>
      </c>
      <c r="B2663" s="81">
        <f>VLOOKUP(A2663,'[2]Pop commune'!$A$4:$G$3833,7,FALSE)</f>
        <v>41</v>
      </c>
      <c r="C2663" s="82">
        <f>VLOOKUP(A2663,'[2]Pop commune'!$A$4:$H$3833,5,FALSE)</f>
        <v>22</v>
      </c>
      <c r="D2663" s="83">
        <f t="shared" si="83"/>
        <v>19</v>
      </c>
      <c r="E2663" s="83">
        <f>VLOOKUP(A2663,'[2]Pop commune'!$A$4:$G$3833,6,FALSE)</f>
        <v>19</v>
      </c>
      <c r="F2663" s="83">
        <f t="shared" si="84"/>
        <v>185</v>
      </c>
      <c r="G2663" s="83">
        <f>VLOOKUP(A2663,'[2]Pop commune'!$A$4:$G$3833,4,FALSE)</f>
        <v>185</v>
      </c>
      <c r="H2663" s="64">
        <v>39</v>
      </c>
      <c r="I2663" s="122">
        <v>390006609</v>
      </c>
      <c r="J2663" s="91" t="s">
        <v>3516</v>
      </c>
      <c r="K2663" s="121"/>
      <c r="L2663" s="92" t="s">
        <v>3515</v>
      </c>
      <c r="M2663" s="65" t="s">
        <v>3469</v>
      </c>
      <c r="N2663" s="65" t="s">
        <v>662</v>
      </c>
      <c r="O2663" s="64">
        <v>390000610</v>
      </c>
      <c r="P2663" s="94" t="s">
        <v>322</v>
      </c>
      <c r="Q2663" s="90">
        <v>1</v>
      </c>
      <c r="X2663" s="65" t="s">
        <v>733</v>
      </c>
      <c r="Y2663" s="65">
        <f>SUMPRODUCT(('[2]Prog 89'!$C$5:$C$10000=A2663)*'[2]Prog 89'!$E$5:$F$10000)</f>
        <v>0</v>
      </c>
      <c r="Z2663" s="65">
        <f>SUMPRODUCT(('[2]Prog 89'!$C$5:$C$10000=A2663)*'[2]Prog 89'!$G$5:$H$10000)</f>
        <v>0</v>
      </c>
    </row>
    <row r="2664" spans="1:26" ht="12.75" customHeight="1" x14ac:dyDescent="0.25">
      <c r="A2664" s="64">
        <v>39390</v>
      </c>
      <c r="B2664" s="81">
        <f>VLOOKUP(A2664,'[2]Pop commune'!$A$4:$G$3833,7,FALSE)</f>
        <v>46.985915492957758</v>
      </c>
      <c r="C2664" s="82">
        <f>VLOOKUP(A2664,'[2]Pop commune'!$A$4:$H$3833,5,FALSE)</f>
        <v>34.260563380281702</v>
      </c>
      <c r="D2664" s="83">
        <f t="shared" si="83"/>
        <v>12.72535211267606</v>
      </c>
      <c r="E2664" s="83">
        <f>VLOOKUP(A2664,'[2]Pop commune'!$A$4:$G$3833,6,FALSE)</f>
        <v>12.72535211267606</v>
      </c>
      <c r="F2664" s="83">
        <f t="shared" si="84"/>
        <v>278</v>
      </c>
      <c r="G2664" s="83">
        <f>VLOOKUP(A2664,'[2]Pop commune'!$A$4:$G$3833,4,FALSE)</f>
        <v>278</v>
      </c>
      <c r="H2664" s="64">
        <v>39</v>
      </c>
      <c r="I2664" s="122">
        <v>390006609</v>
      </c>
      <c r="J2664" s="91" t="s">
        <v>3517</v>
      </c>
      <c r="K2664" s="121"/>
      <c r="L2664" s="92" t="s">
        <v>3471</v>
      </c>
      <c r="M2664" s="65" t="s">
        <v>3469</v>
      </c>
      <c r="N2664" s="65" t="s">
        <v>662</v>
      </c>
      <c r="O2664" s="64">
        <v>390000610</v>
      </c>
      <c r="P2664" s="94" t="s">
        <v>322</v>
      </c>
      <c r="Q2664" s="90">
        <v>1</v>
      </c>
      <c r="X2664" s="65" t="s">
        <v>733</v>
      </c>
      <c r="Y2664" s="65">
        <f>SUMPRODUCT(('[2]Prog 89'!$C$5:$C$10000=A2664)*'[2]Prog 89'!$E$5:$F$10000)</f>
        <v>0</v>
      </c>
      <c r="Z2664" s="65">
        <f>SUMPRODUCT(('[2]Prog 89'!$C$5:$C$10000=A2664)*'[2]Prog 89'!$G$5:$H$10000)</f>
        <v>0</v>
      </c>
    </row>
    <row r="2665" spans="1:26" ht="12.75" customHeight="1" x14ac:dyDescent="0.25">
      <c r="A2665" s="64">
        <v>39408</v>
      </c>
      <c r="B2665" s="81">
        <f>VLOOKUP(A2665,'[2]Pop commune'!$A$4:$G$3833,7,FALSE)</f>
        <v>49.642857142857153</v>
      </c>
      <c r="C2665" s="82">
        <f>VLOOKUP(A2665,'[2]Pop commune'!$A$4:$H$3833,5,FALSE)</f>
        <v>25.81428571428572</v>
      </c>
      <c r="D2665" s="83">
        <f t="shared" si="83"/>
        <v>23.828571428571433</v>
      </c>
      <c r="E2665" s="83">
        <f>VLOOKUP(A2665,'[2]Pop commune'!$A$4:$G$3833,6,FALSE)</f>
        <v>23.828571428571433</v>
      </c>
      <c r="F2665" s="83">
        <f t="shared" si="84"/>
        <v>139</v>
      </c>
      <c r="G2665" s="83">
        <f>VLOOKUP(A2665,'[2]Pop commune'!$A$4:$G$3833,4,FALSE)</f>
        <v>139</v>
      </c>
      <c r="H2665" s="64">
        <v>39</v>
      </c>
      <c r="I2665" s="122">
        <v>390006609</v>
      </c>
      <c r="J2665" s="91" t="s">
        <v>3518</v>
      </c>
      <c r="K2665" s="121"/>
      <c r="L2665" s="92" t="s">
        <v>3468</v>
      </c>
      <c r="M2665" s="65" t="s">
        <v>3469</v>
      </c>
      <c r="N2665" s="65" t="s">
        <v>662</v>
      </c>
      <c r="O2665" s="64">
        <v>390000610</v>
      </c>
      <c r="P2665" s="94" t="s">
        <v>322</v>
      </c>
      <c r="Q2665" s="90">
        <v>1</v>
      </c>
      <c r="X2665" s="65" t="s">
        <v>733</v>
      </c>
      <c r="Y2665" s="65">
        <f>SUMPRODUCT(('[2]Prog 89'!$C$5:$C$10000=A2665)*'[2]Prog 89'!$E$5:$F$10000)</f>
        <v>0</v>
      </c>
      <c r="Z2665" s="65">
        <f>SUMPRODUCT(('[2]Prog 89'!$C$5:$C$10000=A2665)*'[2]Prog 89'!$G$5:$H$10000)</f>
        <v>0</v>
      </c>
    </row>
    <row r="2666" spans="1:26" ht="12.75" customHeight="1" x14ac:dyDescent="0.25">
      <c r="A2666" s="64">
        <v>39417</v>
      </c>
      <c r="B2666" s="81">
        <f>VLOOKUP(A2666,'[2]Pop commune'!$A$4:$G$3833,7,FALSE)</f>
        <v>53</v>
      </c>
      <c r="C2666" s="82">
        <f>VLOOKUP(A2666,'[2]Pop commune'!$A$4:$H$3833,5,FALSE)</f>
        <v>37</v>
      </c>
      <c r="D2666" s="83">
        <f t="shared" si="83"/>
        <v>16</v>
      </c>
      <c r="E2666" s="83">
        <f>VLOOKUP(A2666,'[2]Pop commune'!$A$4:$G$3833,6,FALSE)</f>
        <v>16</v>
      </c>
      <c r="F2666" s="83">
        <f t="shared" si="84"/>
        <v>160</v>
      </c>
      <c r="G2666" s="83">
        <f>VLOOKUP(A2666,'[2]Pop commune'!$A$4:$G$3833,4,FALSE)</f>
        <v>160</v>
      </c>
      <c r="H2666" s="64">
        <v>39</v>
      </c>
      <c r="I2666" s="122">
        <v>390006609</v>
      </c>
      <c r="J2666" s="91" t="s">
        <v>3519</v>
      </c>
      <c r="K2666" s="121"/>
      <c r="L2666" s="92" t="s">
        <v>3468</v>
      </c>
      <c r="M2666" s="65" t="s">
        <v>3469</v>
      </c>
      <c r="N2666" s="65" t="s">
        <v>662</v>
      </c>
      <c r="O2666" s="64">
        <v>390000610</v>
      </c>
      <c r="P2666" s="94" t="s">
        <v>322</v>
      </c>
      <c r="Q2666" s="90">
        <v>1</v>
      </c>
      <c r="X2666" s="65" t="s">
        <v>733</v>
      </c>
      <c r="Y2666" s="65">
        <f>SUMPRODUCT(('[2]Prog 89'!$C$5:$C$10000=A2666)*'[2]Prog 89'!$E$5:$F$10000)</f>
        <v>0</v>
      </c>
      <c r="Z2666" s="65">
        <f>SUMPRODUCT(('[2]Prog 89'!$C$5:$C$10000=A2666)*'[2]Prog 89'!$G$5:$H$10000)</f>
        <v>0</v>
      </c>
    </row>
    <row r="2667" spans="1:26" ht="12.75" customHeight="1" x14ac:dyDescent="0.25">
      <c r="A2667" s="64">
        <v>39418</v>
      </c>
      <c r="B2667" s="81">
        <f>VLOOKUP(A2667,'[2]Pop commune'!$A$4:$G$3833,7,FALSE)</f>
        <v>29.126213592233011</v>
      </c>
      <c r="C2667" s="82">
        <f>VLOOKUP(A2667,'[2]Pop commune'!$A$4:$H$3833,5,FALSE)</f>
        <v>21.359223300970875</v>
      </c>
      <c r="D2667" s="83">
        <f t="shared" si="83"/>
        <v>7.766990291262136</v>
      </c>
      <c r="E2667" s="83">
        <f>VLOOKUP(A2667,'[2]Pop commune'!$A$4:$G$3833,6,FALSE)</f>
        <v>7.766990291262136</v>
      </c>
      <c r="F2667" s="83">
        <f t="shared" si="84"/>
        <v>100</v>
      </c>
      <c r="G2667" s="83">
        <f>VLOOKUP(A2667,'[2]Pop commune'!$A$4:$G$3833,4,FALSE)</f>
        <v>100</v>
      </c>
      <c r="H2667" s="64">
        <v>39</v>
      </c>
      <c r="I2667" s="122">
        <v>390006609</v>
      </c>
      <c r="J2667" s="91" t="s">
        <v>3520</v>
      </c>
      <c r="K2667" s="121"/>
      <c r="L2667" s="92" t="s">
        <v>3471</v>
      </c>
      <c r="M2667" s="65" t="s">
        <v>3469</v>
      </c>
      <c r="N2667" s="65" t="s">
        <v>662</v>
      </c>
      <c r="O2667" s="64">
        <v>390000610</v>
      </c>
      <c r="P2667" s="94" t="s">
        <v>322</v>
      </c>
      <c r="Q2667" s="90">
        <v>1</v>
      </c>
      <c r="X2667" s="65" t="s">
        <v>733</v>
      </c>
      <c r="Y2667" s="65">
        <f>SUMPRODUCT(('[2]Prog 89'!$C$5:$C$10000=A2667)*'[2]Prog 89'!$E$5:$F$10000)</f>
        <v>0</v>
      </c>
      <c r="Z2667" s="65">
        <f>SUMPRODUCT(('[2]Prog 89'!$C$5:$C$10000=A2667)*'[2]Prog 89'!$G$5:$H$10000)</f>
        <v>0</v>
      </c>
    </row>
    <row r="2668" spans="1:26" ht="12.75" customHeight="1" x14ac:dyDescent="0.25">
      <c r="A2668" s="64">
        <v>39424</v>
      </c>
      <c r="B2668" s="81">
        <f>VLOOKUP(A2668,'[2]Pop commune'!$A$4:$G$3833,7,FALSE)</f>
        <v>44.606060606060623</v>
      </c>
      <c r="C2668" s="82">
        <f>VLOOKUP(A2668,'[2]Pop commune'!$A$4:$H$3833,5,FALSE)</f>
        <v>26.181818181818191</v>
      </c>
      <c r="D2668" s="83">
        <f t="shared" si="83"/>
        <v>18.424242424242429</v>
      </c>
      <c r="E2668" s="83">
        <f>VLOOKUP(A2668,'[2]Pop commune'!$A$4:$G$3833,6,FALSE)</f>
        <v>18.424242424242429</v>
      </c>
      <c r="F2668" s="83">
        <f t="shared" si="84"/>
        <v>160</v>
      </c>
      <c r="G2668" s="83">
        <f>VLOOKUP(A2668,'[2]Pop commune'!$A$4:$G$3833,4,FALSE)</f>
        <v>160</v>
      </c>
      <c r="H2668" s="64">
        <v>39</v>
      </c>
      <c r="I2668" s="125">
        <v>390006609</v>
      </c>
      <c r="J2668" s="91" t="s">
        <v>3521</v>
      </c>
      <c r="K2668" s="121"/>
      <c r="L2668" s="92" t="s">
        <v>3468</v>
      </c>
      <c r="M2668" s="65" t="s">
        <v>3469</v>
      </c>
      <c r="N2668" s="65" t="s">
        <v>662</v>
      </c>
      <c r="O2668" s="64">
        <v>390000610</v>
      </c>
      <c r="P2668" s="65" t="s">
        <v>322</v>
      </c>
      <c r="Q2668" s="90">
        <v>1</v>
      </c>
      <c r="X2668" s="65" t="s">
        <v>733</v>
      </c>
      <c r="Y2668" s="65">
        <f>SUMPRODUCT(('[2]Prog 89'!$C$5:$C$10000=A2668)*'[2]Prog 89'!$E$5:$F$10000)</f>
        <v>0</v>
      </c>
      <c r="Z2668" s="65">
        <f>SUMPRODUCT(('[2]Prog 89'!$C$5:$C$10000=A2668)*'[2]Prog 89'!$G$5:$H$10000)</f>
        <v>0</v>
      </c>
    </row>
    <row r="2669" spans="1:26" ht="12.75" customHeight="1" x14ac:dyDescent="0.25">
      <c r="A2669" s="64">
        <v>39431</v>
      </c>
      <c r="B2669" s="81">
        <f>VLOOKUP(A2669,'[2]Pop commune'!$A$4:$G$3833,7,FALSE)</f>
        <v>76</v>
      </c>
      <c r="C2669" s="82">
        <f>VLOOKUP(A2669,'[2]Pop commune'!$A$4:$H$3833,5,FALSE)</f>
        <v>58</v>
      </c>
      <c r="D2669" s="83">
        <f t="shared" si="83"/>
        <v>18</v>
      </c>
      <c r="E2669" s="83">
        <f>VLOOKUP(A2669,'[2]Pop commune'!$A$4:$G$3833,6,FALSE)</f>
        <v>18</v>
      </c>
      <c r="F2669" s="83">
        <f t="shared" si="84"/>
        <v>317</v>
      </c>
      <c r="G2669" s="83">
        <f>VLOOKUP(A2669,'[2]Pop commune'!$A$4:$G$3833,4,FALSE)</f>
        <v>317</v>
      </c>
      <c r="H2669" s="64">
        <v>39</v>
      </c>
      <c r="I2669" s="122">
        <v>390006609</v>
      </c>
      <c r="J2669" s="91" t="s">
        <v>3522</v>
      </c>
      <c r="K2669" s="121"/>
      <c r="L2669" s="92" t="s">
        <v>3471</v>
      </c>
      <c r="M2669" s="65" t="s">
        <v>3469</v>
      </c>
      <c r="N2669" s="65" t="s">
        <v>662</v>
      </c>
      <c r="O2669" s="64">
        <v>390000610</v>
      </c>
      <c r="P2669" s="94" t="s">
        <v>322</v>
      </c>
      <c r="Q2669" s="90">
        <v>1</v>
      </c>
      <c r="X2669" s="65" t="s">
        <v>733</v>
      </c>
      <c r="Y2669" s="65">
        <f>SUMPRODUCT(('[2]Prog 89'!$C$5:$C$10000=A2669)*'[2]Prog 89'!$E$5:$F$10000)</f>
        <v>0</v>
      </c>
      <c r="Z2669" s="65">
        <f>SUMPRODUCT(('[2]Prog 89'!$C$5:$C$10000=A2669)*'[2]Prog 89'!$G$5:$H$10000)</f>
        <v>0</v>
      </c>
    </row>
    <row r="2670" spans="1:26" ht="12.75" customHeight="1" x14ac:dyDescent="0.25">
      <c r="A2670" s="64">
        <v>39435</v>
      </c>
      <c r="B2670" s="81">
        <f>VLOOKUP(A2670,'[2]Pop commune'!$A$4:$G$3833,7,FALSE)</f>
        <v>197.71671826625357</v>
      </c>
      <c r="C2670" s="82">
        <f>VLOOKUP(A2670,'[2]Pop commune'!$A$4:$H$3833,5,FALSE)</f>
        <v>117.61609907120724</v>
      </c>
      <c r="D2670" s="83">
        <f t="shared" si="83"/>
        <v>80.10061919504632</v>
      </c>
      <c r="E2670" s="83">
        <f>VLOOKUP(A2670,'[2]Pop commune'!$A$4:$G$3833,6,FALSE)</f>
        <v>80.10061919504632</v>
      </c>
      <c r="F2670" s="83">
        <f t="shared" si="84"/>
        <v>654.99999999999898</v>
      </c>
      <c r="G2670" s="83">
        <f>VLOOKUP(A2670,'[2]Pop commune'!$A$4:$G$3833,4,FALSE)</f>
        <v>654.99999999999898</v>
      </c>
      <c r="H2670" s="64">
        <v>39</v>
      </c>
      <c r="I2670" s="122">
        <v>390006609</v>
      </c>
      <c r="J2670" s="91" t="s">
        <v>3523</v>
      </c>
      <c r="K2670" s="121"/>
      <c r="L2670" s="92" t="s">
        <v>3468</v>
      </c>
      <c r="M2670" s="65" t="s">
        <v>3469</v>
      </c>
      <c r="N2670" s="65" t="s">
        <v>662</v>
      </c>
      <c r="O2670" s="64">
        <v>390000610</v>
      </c>
      <c r="P2670" s="94" t="s">
        <v>322</v>
      </c>
      <c r="Q2670" s="90">
        <v>1</v>
      </c>
      <c r="X2670" s="65" t="s">
        <v>733</v>
      </c>
      <c r="Y2670" s="65">
        <f>SUMPRODUCT(('[2]Prog 89'!$C$5:$C$10000=A2670)*'[2]Prog 89'!$E$5:$F$10000)</f>
        <v>0</v>
      </c>
      <c r="Z2670" s="65">
        <f>SUMPRODUCT(('[2]Prog 89'!$C$5:$C$10000=A2670)*'[2]Prog 89'!$G$5:$H$10000)</f>
        <v>0</v>
      </c>
    </row>
    <row r="2671" spans="1:26" ht="12.75" customHeight="1" x14ac:dyDescent="0.25">
      <c r="A2671" s="64">
        <v>39437</v>
      </c>
      <c r="B2671" s="81">
        <f>VLOOKUP(A2671,'[2]Pop commune'!$A$4:$G$3833,7,FALSE)</f>
        <v>69.277055885812871</v>
      </c>
      <c r="C2671" s="82">
        <f>VLOOKUP(A2671,'[2]Pop commune'!$A$4:$H$3833,5,FALSE)</f>
        <v>35.140535594252903</v>
      </c>
      <c r="D2671" s="83">
        <f t="shared" si="83"/>
        <v>34.136520291559961</v>
      </c>
      <c r="E2671" s="83">
        <f>VLOOKUP(A2671,'[2]Pop commune'!$A$4:$G$3833,6,FALSE)</f>
        <v>34.136520291559961</v>
      </c>
      <c r="F2671" s="83">
        <f t="shared" si="84"/>
        <v>253</v>
      </c>
      <c r="G2671" s="83">
        <f>VLOOKUP(A2671,'[2]Pop commune'!$A$4:$G$3833,4,FALSE)</f>
        <v>253</v>
      </c>
      <c r="H2671" s="64">
        <v>39</v>
      </c>
      <c r="I2671" s="122">
        <v>390006609</v>
      </c>
      <c r="J2671" s="91" t="s">
        <v>3524</v>
      </c>
      <c r="K2671" s="121"/>
      <c r="L2671" s="92" t="s">
        <v>3515</v>
      </c>
      <c r="M2671" s="65" t="s">
        <v>3469</v>
      </c>
      <c r="N2671" s="65" t="s">
        <v>662</v>
      </c>
      <c r="O2671" s="64">
        <v>390000610</v>
      </c>
      <c r="P2671" s="94" t="s">
        <v>322</v>
      </c>
      <c r="Q2671" s="90">
        <v>1</v>
      </c>
      <c r="X2671" s="65" t="s">
        <v>733</v>
      </c>
      <c r="Y2671" s="65">
        <f>SUMPRODUCT(('[2]Prog 89'!$C$5:$C$10000=A2671)*'[2]Prog 89'!$E$5:$F$10000)</f>
        <v>0</v>
      </c>
      <c r="Z2671" s="65">
        <f>SUMPRODUCT(('[2]Prog 89'!$C$5:$C$10000=A2671)*'[2]Prog 89'!$G$5:$H$10000)</f>
        <v>0</v>
      </c>
    </row>
    <row r="2672" spans="1:26" ht="12.75" customHeight="1" x14ac:dyDescent="0.25">
      <c r="A2672" s="64">
        <v>39442</v>
      </c>
      <c r="B2672" s="81">
        <f>VLOOKUP(A2672,'[2]Pop commune'!$A$4:$G$3833,7,FALSE)</f>
        <v>78.791366906474906</v>
      </c>
      <c r="C2672" s="82">
        <f>VLOOKUP(A2672,'[2]Pop commune'!$A$4:$H$3833,5,FALSE)</f>
        <v>51.1079136690648</v>
      </c>
      <c r="D2672" s="83">
        <f t="shared" si="83"/>
        <v>27.683453237410099</v>
      </c>
      <c r="E2672" s="83">
        <f>VLOOKUP(A2672,'[2]Pop commune'!$A$4:$G$3833,6,FALSE)</f>
        <v>27.683453237410099</v>
      </c>
      <c r="F2672" s="83">
        <f t="shared" si="84"/>
        <v>296</v>
      </c>
      <c r="G2672" s="83">
        <f>VLOOKUP(A2672,'[2]Pop commune'!$A$4:$G$3833,4,FALSE)</f>
        <v>296</v>
      </c>
      <c r="H2672" s="64">
        <v>39</v>
      </c>
      <c r="I2672" s="122">
        <v>390006609</v>
      </c>
      <c r="J2672" s="91" t="s">
        <v>3525</v>
      </c>
      <c r="K2672" s="121"/>
      <c r="L2672" s="92" t="s">
        <v>3468</v>
      </c>
      <c r="M2672" s="65" t="s">
        <v>3469</v>
      </c>
      <c r="N2672" s="65" t="s">
        <v>662</v>
      </c>
      <c r="O2672" s="64">
        <v>390000610</v>
      </c>
      <c r="P2672" s="94" t="s">
        <v>322</v>
      </c>
      <c r="Q2672" s="90">
        <v>1</v>
      </c>
      <c r="X2672" s="65" t="s">
        <v>733</v>
      </c>
      <c r="Y2672" s="65">
        <f>SUMPRODUCT(('[2]Prog 89'!$C$5:$C$10000=A2672)*'[2]Prog 89'!$E$5:$F$10000)</f>
        <v>0</v>
      </c>
      <c r="Z2672" s="65">
        <f>SUMPRODUCT(('[2]Prog 89'!$C$5:$C$10000=A2672)*'[2]Prog 89'!$G$5:$H$10000)</f>
        <v>0</v>
      </c>
    </row>
    <row r="2673" spans="1:26" ht="12.75" customHeight="1" x14ac:dyDescent="0.25">
      <c r="A2673" s="64">
        <v>39445</v>
      </c>
      <c r="B2673" s="81">
        <f>VLOOKUP(A2673,'[2]Pop commune'!$A$4:$G$3833,7,FALSE)</f>
        <v>76.728873239436652</v>
      </c>
      <c r="C2673" s="82">
        <f>VLOOKUP(A2673,'[2]Pop commune'!$A$4:$H$3833,5,FALSE)</f>
        <v>45.838028169014102</v>
      </c>
      <c r="D2673" s="83">
        <f t="shared" si="83"/>
        <v>30.890845070422547</v>
      </c>
      <c r="E2673" s="83">
        <f>VLOOKUP(A2673,'[2]Pop commune'!$A$4:$G$3833,6,FALSE)</f>
        <v>30.890845070422547</v>
      </c>
      <c r="F2673" s="83">
        <f t="shared" si="84"/>
        <v>283</v>
      </c>
      <c r="G2673" s="83">
        <f>VLOOKUP(A2673,'[2]Pop commune'!$A$4:$G$3833,4,FALSE)</f>
        <v>283</v>
      </c>
      <c r="H2673" s="64">
        <v>39</v>
      </c>
      <c r="I2673" s="122">
        <v>390006609</v>
      </c>
      <c r="J2673" s="91" t="s">
        <v>3526</v>
      </c>
      <c r="K2673" s="121"/>
      <c r="L2673" s="92" t="s">
        <v>3471</v>
      </c>
      <c r="M2673" s="65" t="s">
        <v>3469</v>
      </c>
      <c r="N2673" s="65" t="s">
        <v>662</v>
      </c>
      <c r="O2673" s="64">
        <v>390000610</v>
      </c>
      <c r="P2673" s="94" t="s">
        <v>322</v>
      </c>
      <c r="Q2673" s="90">
        <v>1</v>
      </c>
      <c r="X2673" s="65" t="s">
        <v>733</v>
      </c>
      <c r="Y2673" s="65">
        <f>SUMPRODUCT(('[2]Prog 89'!$C$5:$C$10000=A2673)*'[2]Prog 89'!$E$5:$F$10000)</f>
        <v>0</v>
      </c>
      <c r="Z2673" s="65">
        <f>SUMPRODUCT(('[2]Prog 89'!$C$5:$C$10000=A2673)*'[2]Prog 89'!$G$5:$H$10000)</f>
        <v>0</v>
      </c>
    </row>
    <row r="2674" spans="1:26" ht="12.75" customHeight="1" x14ac:dyDescent="0.25">
      <c r="A2674" s="64">
        <v>39473</v>
      </c>
      <c r="B2674" s="81">
        <f>VLOOKUP(A2674,'[2]Pop commune'!$A$4:$G$3833,7,FALSE)</f>
        <v>25.754716981132077</v>
      </c>
      <c r="C2674" s="82">
        <f>VLOOKUP(A2674,'[2]Pop commune'!$A$4:$H$3833,5,FALSE)</f>
        <v>14.858490566037736</v>
      </c>
      <c r="D2674" s="83">
        <f t="shared" si="83"/>
        <v>10.89622641509434</v>
      </c>
      <c r="E2674" s="83">
        <f>VLOOKUP(A2674,'[2]Pop commune'!$A$4:$G$3833,6,FALSE)</f>
        <v>10.89622641509434</v>
      </c>
      <c r="F2674" s="83">
        <f t="shared" si="84"/>
        <v>105</v>
      </c>
      <c r="G2674" s="83">
        <f>VLOOKUP(A2674,'[2]Pop commune'!$A$4:$G$3833,4,FALSE)</f>
        <v>105</v>
      </c>
      <c r="H2674" s="64">
        <v>39</v>
      </c>
      <c r="I2674" s="122">
        <v>390006609</v>
      </c>
      <c r="J2674" s="91" t="s">
        <v>3527</v>
      </c>
      <c r="K2674" s="121"/>
      <c r="L2674" s="92" t="s">
        <v>3468</v>
      </c>
      <c r="M2674" s="65" t="s">
        <v>3469</v>
      </c>
      <c r="N2674" s="65" t="s">
        <v>662</v>
      </c>
      <c r="O2674" s="64">
        <v>390000610</v>
      </c>
      <c r="P2674" s="94" t="s">
        <v>322</v>
      </c>
      <c r="Q2674" s="90">
        <v>1</v>
      </c>
      <c r="X2674" s="65" t="s">
        <v>733</v>
      </c>
      <c r="Y2674" s="65">
        <f>SUMPRODUCT(('[2]Prog 89'!$C$5:$C$10000=A2674)*'[2]Prog 89'!$E$5:$F$10000)</f>
        <v>0</v>
      </c>
      <c r="Z2674" s="65">
        <f>SUMPRODUCT(('[2]Prog 89'!$C$5:$C$10000=A2674)*'[2]Prog 89'!$G$5:$H$10000)</f>
        <v>0</v>
      </c>
    </row>
    <row r="2675" spans="1:26" ht="12.75" customHeight="1" x14ac:dyDescent="0.25">
      <c r="A2675" s="64">
        <v>39487</v>
      </c>
      <c r="B2675" s="81">
        <f>VLOOKUP(A2675,'[2]Pop commune'!$A$4:$G$3833,7,FALSE)</f>
        <v>470.03905766664269</v>
      </c>
      <c r="C2675" s="82">
        <f>VLOOKUP(A2675,'[2]Pop commune'!$A$4:$H$3833,5,FALSE)</f>
        <v>264.41325456973146</v>
      </c>
      <c r="D2675" s="83">
        <f t="shared" si="83"/>
        <v>205.62580309691123</v>
      </c>
      <c r="E2675" s="83">
        <f>VLOOKUP(A2675,'[2]Pop commune'!$A$4:$G$3833,6,FALSE)</f>
        <v>205.62580309691123</v>
      </c>
      <c r="F2675" s="83">
        <f t="shared" si="84"/>
        <v>1828</v>
      </c>
      <c r="G2675" s="83">
        <f>VLOOKUP(A2675,'[2]Pop commune'!$A$4:$G$3833,4,FALSE)</f>
        <v>1828</v>
      </c>
      <c r="H2675" s="64">
        <v>39</v>
      </c>
      <c r="I2675" s="122">
        <v>390006609</v>
      </c>
      <c r="J2675" s="91" t="s">
        <v>3528</v>
      </c>
      <c r="K2675" s="121"/>
      <c r="L2675" s="92" t="s">
        <v>3468</v>
      </c>
      <c r="M2675" s="65" t="s">
        <v>3469</v>
      </c>
      <c r="N2675" s="65" t="s">
        <v>662</v>
      </c>
      <c r="O2675" s="64">
        <v>390000610</v>
      </c>
      <c r="P2675" s="94" t="s">
        <v>322</v>
      </c>
      <c r="Q2675" s="90">
        <v>1</v>
      </c>
      <c r="X2675" s="65" t="s">
        <v>733</v>
      </c>
      <c r="Y2675" s="65">
        <f>SUMPRODUCT(('[2]Prog 89'!$C$5:$C$10000=A2675)*'[2]Prog 89'!$E$5:$F$10000)</f>
        <v>0</v>
      </c>
      <c r="Z2675" s="65">
        <f>SUMPRODUCT(('[2]Prog 89'!$C$5:$C$10000=A2675)*'[2]Prog 89'!$G$5:$H$10000)</f>
        <v>0</v>
      </c>
    </row>
    <row r="2676" spans="1:26" ht="12.75" customHeight="1" x14ac:dyDescent="0.25">
      <c r="A2676" s="64">
        <v>39493</v>
      </c>
      <c r="B2676" s="81">
        <f>VLOOKUP(A2676,'[2]Pop commune'!$A$4:$G$3833,7,FALSE)</f>
        <v>59</v>
      </c>
      <c r="C2676" s="82">
        <f>VLOOKUP(A2676,'[2]Pop commune'!$A$4:$H$3833,5,FALSE)</f>
        <v>28</v>
      </c>
      <c r="D2676" s="83">
        <f t="shared" si="83"/>
        <v>31</v>
      </c>
      <c r="E2676" s="83">
        <f>VLOOKUP(A2676,'[2]Pop commune'!$A$4:$G$3833,6,FALSE)</f>
        <v>31</v>
      </c>
      <c r="F2676" s="83">
        <f t="shared" si="84"/>
        <v>231</v>
      </c>
      <c r="G2676" s="83">
        <f>VLOOKUP(A2676,'[2]Pop commune'!$A$4:$G$3833,4,FALSE)</f>
        <v>231</v>
      </c>
      <c r="H2676" s="64">
        <v>39</v>
      </c>
      <c r="I2676" s="122">
        <v>390006609</v>
      </c>
      <c r="J2676" s="91" t="s">
        <v>3529</v>
      </c>
      <c r="K2676" s="121"/>
      <c r="L2676" s="92" t="s">
        <v>3468</v>
      </c>
      <c r="M2676" s="65" t="s">
        <v>3469</v>
      </c>
      <c r="N2676" s="65" t="s">
        <v>662</v>
      </c>
      <c r="O2676" s="64">
        <v>390000610</v>
      </c>
      <c r="P2676" s="94" t="s">
        <v>322</v>
      </c>
      <c r="Q2676" s="90">
        <v>1</v>
      </c>
      <c r="X2676" s="65" t="s">
        <v>733</v>
      </c>
      <c r="Y2676" s="65">
        <f>SUMPRODUCT(('[2]Prog 89'!$C$5:$C$10000=A2676)*'[2]Prog 89'!$E$5:$F$10000)</f>
        <v>0</v>
      </c>
      <c r="Z2676" s="65">
        <f>SUMPRODUCT(('[2]Prog 89'!$C$5:$C$10000=A2676)*'[2]Prog 89'!$G$5:$H$10000)</f>
        <v>0</v>
      </c>
    </row>
    <row r="2677" spans="1:26" ht="12.75" customHeight="1" x14ac:dyDescent="0.25">
      <c r="A2677" s="64">
        <v>39494</v>
      </c>
      <c r="B2677" s="81">
        <f>VLOOKUP(A2677,'[2]Pop commune'!$A$4:$G$3833,7,FALSE)</f>
        <v>62.140762463343137</v>
      </c>
      <c r="C2677" s="82">
        <f>VLOOKUP(A2677,'[2]Pop commune'!$A$4:$H$3833,5,FALSE)</f>
        <v>39.196480938416443</v>
      </c>
      <c r="D2677" s="83">
        <f t="shared" si="83"/>
        <v>22.944281524926698</v>
      </c>
      <c r="E2677" s="83">
        <f>VLOOKUP(A2677,'[2]Pop commune'!$A$4:$G$3833,6,FALSE)</f>
        <v>22.944281524926698</v>
      </c>
      <c r="F2677" s="83">
        <f t="shared" si="84"/>
        <v>326</v>
      </c>
      <c r="G2677" s="83">
        <f>VLOOKUP(A2677,'[2]Pop commune'!$A$4:$G$3833,4,FALSE)</f>
        <v>326</v>
      </c>
      <c r="H2677" s="64">
        <v>39</v>
      </c>
      <c r="I2677" s="122">
        <v>390006609</v>
      </c>
      <c r="J2677" s="91" t="s">
        <v>3530</v>
      </c>
      <c r="K2677" s="121"/>
      <c r="L2677" s="92" t="s">
        <v>3468</v>
      </c>
      <c r="M2677" s="65" t="s">
        <v>3469</v>
      </c>
      <c r="N2677" s="65" t="s">
        <v>662</v>
      </c>
      <c r="O2677" s="64">
        <v>390000610</v>
      </c>
      <c r="P2677" s="94" t="s">
        <v>322</v>
      </c>
      <c r="Q2677" s="90">
        <v>1</v>
      </c>
      <c r="X2677" s="65" t="s">
        <v>733</v>
      </c>
      <c r="Y2677" s="65">
        <f>SUMPRODUCT(('[2]Prog 89'!$C$5:$C$10000=A2677)*'[2]Prog 89'!$E$5:$F$10000)</f>
        <v>0</v>
      </c>
      <c r="Z2677" s="65">
        <f>SUMPRODUCT(('[2]Prog 89'!$C$5:$C$10000=A2677)*'[2]Prog 89'!$G$5:$H$10000)</f>
        <v>0</v>
      </c>
    </row>
    <row r="2678" spans="1:26" ht="12.75" customHeight="1" x14ac:dyDescent="0.25">
      <c r="A2678" s="64">
        <v>39505</v>
      </c>
      <c r="B2678" s="81">
        <f>VLOOKUP(A2678,'[2]Pop commune'!$A$4:$G$3833,7,FALSE)</f>
        <v>13.677419354838705</v>
      </c>
      <c r="C2678" s="82">
        <f>VLOOKUP(A2678,'[2]Pop commune'!$A$4:$H$3833,5,FALSE)</f>
        <v>5.9838709677419333</v>
      </c>
      <c r="D2678" s="83">
        <f t="shared" si="83"/>
        <v>7.6935483870967714</v>
      </c>
      <c r="E2678" s="83">
        <f>VLOOKUP(A2678,'[2]Pop commune'!$A$4:$G$3833,6,FALSE)</f>
        <v>7.6935483870967714</v>
      </c>
      <c r="F2678" s="83">
        <f t="shared" si="84"/>
        <v>53</v>
      </c>
      <c r="G2678" s="83">
        <f>VLOOKUP(A2678,'[2]Pop commune'!$A$4:$G$3833,4,FALSE)</f>
        <v>53</v>
      </c>
      <c r="H2678" s="64">
        <v>39</v>
      </c>
      <c r="I2678" s="122">
        <v>390006609</v>
      </c>
      <c r="J2678" s="91" t="s">
        <v>3531</v>
      </c>
      <c r="K2678" s="121"/>
      <c r="L2678" s="92" t="s">
        <v>3468</v>
      </c>
      <c r="M2678" s="65" t="s">
        <v>3469</v>
      </c>
      <c r="N2678" s="65" t="s">
        <v>662</v>
      </c>
      <c r="O2678" s="64">
        <v>390000610</v>
      </c>
      <c r="P2678" s="94" t="s">
        <v>322</v>
      </c>
      <c r="Q2678" s="90">
        <v>1</v>
      </c>
      <c r="X2678" s="65" t="s">
        <v>733</v>
      </c>
      <c r="Y2678" s="65">
        <f>SUMPRODUCT(('[2]Prog 89'!$C$5:$C$10000=A2678)*'[2]Prog 89'!$E$5:$F$10000)</f>
        <v>0</v>
      </c>
      <c r="Z2678" s="65">
        <f>SUMPRODUCT(('[2]Prog 89'!$C$5:$C$10000=A2678)*'[2]Prog 89'!$G$5:$H$10000)</f>
        <v>0</v>
      </c>
    </row>
    <row r="2679" spans="1:26" ht="12.75" customHeight="1" x14ac:dyDescent="0.25">
      <c r="A2679" s="64">
        <v>39518</v>
      </c>
      <c r="B2679" s="81">
        <f>VLOOKUP(A2679,'[2]Pop commune'!$A$4:$G$3833,7,FALSE)</f>
        <v>20.2631578947368</v>
      </c>
      <c r="C2679" s="82">
        <f>VLOOKUP(A2679,'[2]Pop commune'!$A$4:$H$3833,5,FALSE)</f>
        <v>10.1315789473684</v>
      </c>
      <c r="D2679" s="83">
        <f t="shared" si="83"/>
        <v>10.1315789473684</v>
      </c>
      <c r="E2679" s="83">
        <f>VLOOKUP(A2679,'[2]Pop commune'!$A$4:$G$3833,6,FALSE)</f>
        <v>10.1315789473684</v>
      </c>
      <c r="F2679" s="83">
        <f t="shared" si="84"/>
        <v>76.999999999999844</v>
      </c>
      <c r="G2679" s="83">
        <f>VLOOKUP(A2679,'[2]Pop commune'!$A$4:$G$3833,4,FALSE)</f>
        <v>76.999999999999844</v>
      </c>
      <c r="H2679" s="64">
        <v>39</v>
      </c>
      <c r="I2679" s="122">
        <v>390006609</v>
      </c>
      <c r="J2679" s="91" t="s">
        <v>3532</v>
      </c>
      <c r="K2679" s="121"/>
      <c r="L2679" s="92" t="s">
        <v>3468</v>
      </c>
      <c r="M2679" s="65" t="s">
        <v>3469</v>
      </c>
      <c r="N2679" s="65" t="s">
        <v>662</v>
      </c>
      <c r="O2679" s="64">
        <v>390000610</v>
      </c>
      <c r="P2679" s="94" t="s">
        <v>322</v>
      </c>
      <c r="Q2679" s="90">
        <v>1</v>
      </c>
      <c r="X2679" s="65" t="s">
        <v>733</v>
      </c>
      <c r="Y2679" s="65">
        <f>SUMPRODUCT(('[2]Prog 89'!$C$5:$C$10000=A2679)*'[2]Prog 89'!$E$5:$F$10000)</f>
        <v>0</v>
      </c>
      <c r="Z2679" s="65">
        <f>SUMPRODUCT(('[2]Prog 89'!$C$5:$C$10000=A2679)*'[2]Prog 89'!$G$5:$H$10000)</f>
        <v>0</v>
      </c>
    </row>
    <row r="2680" spans="1:26" ht="12.75" customHeight="1" x14ac:dyDescent="0.25">
      <c r="A2680" s="64">
        <v>39519</v>
      </c>
      <c r="B2680" s="81">
        <f>VLOOKUP(A2680,'[2]Pop commune'!$A$4:$G$3833,7,FALSE)</f>
        <v>40.852459016393432</v>
      </c>
      <c r="C2680" s="82">
        <f>VLOOKUP(A2680,'[2]Pop commune'!$A$4:$H$3833,5,FALSE)</f>
        <v>25.289617486338791</v>
      </c>
      <c r="D2680" s="83">
        <f t="shared" si="83"/>
        <v>15.562841530054641</v>
      </c>
      <c r="E2680" s="83">
        <f>VLOOKUP(A2680,'[2]Pop commune'!$A$4:$G$3833,6,FALSE)</f>
        <v>15.562841530054641</v>
      </c>
      <c r="F2680" s="83">
        <f t="shared" si="84"/>
        <v>178</v>
      </c>
      <c r="G2680" s="83">
        <f>VLOOKUP(A2680,'[2]Pop commune'!$A$4:$G$3833,4,FALSE)</f>
        <v>178</v>
      </c>
      <c r="H2680" s="64">
        <v>39</v>
      </c>
      <c r="I2680" s="122">
        <v>390006609</v>
      </c>
      <c r="J2680" s="91" t="s">
        <v>3533</v>
      </c>
      <c r="K2680" s="121"/>
      <c r="L2680" s="92" t="s">
        <v>3468</v>
      </c>
      <c r="M2680" s="65" t="s">
        <v>3469</v>
      </c>
      <c r="N2680" s="65" t="s">
        <v>662</v>
      </c>
      <c r="O2680" s="64">
        <v>390000610</v>
      </c>
      <c r="P2680" s="94" t="s">
        <v>322</v>
      </c>
      <c r="Q2680" s="90">
        <v>1</v>
      </c>
      <c r="X2680" s="65" t="s">
        <v>733</v>
      </c>
      <c r="Y2680" s="65">
        <f>SUMPRODUCT(('[2]Prog 89'!$C$5:$C$10000=A2680)*'[2]Prog 89'!$E$5:$F$10000)</f>
        <v>0</v>
      </c>
      <c r="Z2680" s="65">
        <f>SUMPRODUCT(('[2]Prog 89'!$C$5:$C$10000=A2680)*'[2]Prog 89'!$G$5:$H$10000)</f>
        <v>0</v>
      </c>
    </row>
    <row r="2681" spans="1:26" ht="12.75" customHeight="1" x14ac:dyDescent="0.25">
      <c r="A2681" s="64">
        <v>39531</v>
      </c>
      <c r="B2681" s="81">
        <f>VLOOKUP(A2681,'[2]Pop commune'!$A$4:$G$3833,7,FALSE)</f>
        <v>51</v>
      </c>
      <c r="C2681" s="82">
        <f>VLOOKUP(A2681,'[2]Pop commune'!$A$4:$H$3833,5,FALSE)</f>
        <v>29</v>
      </c>
      <c r="D2681" s="83">
        <f t="shared" si="83"/>
        <v>22</v>
      </c>
      <c r="E2681" s="83">
        <f>VLOOKUP(A2681,'[2]Pop commune'!$A$4:$G$3833,6,FALSE)</f>
        <v>22</v>
      </c>
      <c r="F2681" s="83">
        <f t="shared" si="84"/>
        <v>196</v>
      </c>
      <c r="G2681" s="83">
        <f>VLOOKUP(A2681,'[2]Pop commune'!$A$4:$G$3833,4,FALSE)</f>
        <v>196</v>
      </c>
      <c r="H2681" s="64">
        <v>39</v>
      </c>
      <c r="I2681" s="122">
        <v>390006609</v>
      </c>
      <c r="J2681" s="91" t="s">
        <v>3534</v>
      </c>
      <c r="K2681" s="121"/>
      <c r="L2681" s="92" t="s">
        <v>3468</v>
      </c>
      <c r="M2681" s="65" t="s">
        <v>3469</v>
      </c>
      <c r="N2681" s="65" t="s">
        <v>662</v>
      </c>
      <c r="O2681" s="64">
        <v>390000610</v>
      </c>
      <c r="P2681" s="94" t="s">
        <v>322</v>
      </c>
      <c r="Q2681" s="90">
        <v>1</v>
      </c>
      <c r="X2681" s="65" t="s">
        <v>733</v>
      </c>
      <c r="Y2681" s="65">
        <f>SUMPRODUCT(('[2]Prog 89'!$C$5:$C$10000=A2681)*'[2]Prog 89'!$E$5:$F$10000)</f>
        <v>0</v>
      </c>
      <c r="Z2681" s="65">
        <f>SUMPRODUCT(('[2]Prog 89'!$C$5:$C$10000=A2681)*'[2]Prog 89'!$G$5:$H$10000)</f>
        <v>0</v>
      </c>
    </row>
    <row r="2682" spans="1:26" ht="12.75" customHeight="1" x14ac:dyDescent="0.25">
      <c r="A2682" s="64">
        <v>39538</v>
      </c>
      <c r="B2682" s="81">
        <f>VLOOKUP(A2682,'[2]Pop commune'!$A$4:$G$3833,7,FALSE)</f>
        <v>12.48</v>
      </c>
      <c r="C2682" s="82">
        <f>VLOOKUP(A2682,'[2]Pop commune'!$A$4:$H$3833,5,FALSE)</f>
        <v>9.6</v>
      </c>
      <c r="D2682" s="83">
        <f t="shared" si="83"/>
        <v>2.88</v>
      </c>
      <c r="E2682" s="83">
        <f>VLOOKUP(A2682,'[2]Pop commune'!$A$4:$G$3833,6,FALSE)</f>
        <v>2.88</v>
      </c>
      <c r="F2682" s="83">
        <f t="shared" si="84"/>
        <v>48</v>
      </c>
      <c r="G2682" s="83">
        <f>VLOOKUP(A2682,'[2]Pop commune'!$A$4:$G$3833,4,FALSE)</f>
        <v>48</v>
      </c>
      <c r="H2682" s="64">
        <v>39</v>
      </c>
      <c r="I2682" s="122">
        <v>390006609</v>
      </c>
      <c r="J2682" s="91" t="s">
        <v>3535</v>
      </c>
      <c r="K2682" s="121"/>
      <c r="L2682" s="92" t="s">
        <v>3468</v>
      </c>
      <c r="M2682" s="65" t="s">
        <v>3469</v>
      </c>
      <c r="N2682" s="65" t="s">
        <v>662</v>
      </c>
      <c r="O2682" s="64">
        <v>390000610</v>
      </c>
      <c r="P2682" s="94" t="s">
        <v>322</v>
      </c>
      <c r="Q2682" s="90">
        <v>1</v>
      </c>
      <c r="X2682" s="65" t="s">
        <v>733</v>
      </c>
      <c r="Y2682" s="65">
        <f>SUMPRODUCT(('[2]Prog 89'!$C$5:$C$10000=A2682)*'[2]Prog 89'!$E$5:$F$10000)</f>
        <v>0</v>
      </c>
      <c r="Z2682" s="65">
        <f>SUMPRODUCT(('[2]Prog 89'!$C$5:$C$10000=A2682)*'[2]Prog 89'!$G$5:$H$10000)</f>
        <v>0</v>
      </c>
    </row>
    <row r="2683" spans="1:26" ht="12.75" customHeight="1" x14ac:dyDescent="0.25">
      <c r="A2683" s="64">
        <v>39550</v>
      </c>
      <c r="B2683" s="81">
        <f>VLOOKUP(A2683,'[2]Pop commune'!$A$4:$G$3833,7,FALSE)</f>
        <v>52</v>
      </c>
      <c r="C2683" s="82">
        <f>VLOOKUP(A2683,'[2]Pop commune'!$A$4:$H$3833,5,FALSE)</f>
        <v>37</v>
      </c>
      <c r="D2683" s="83">
        <f t="shared" si="83"/>
        <v>15</v>
      </c>
      <c r="E2683" s="83">
        <f>VLOOKUP(A2683,'[2]Pop commune'!$A$4:$G$3833,6,FALSE)</f>
        <v>15</v>
      </c>
      <c r="F2683" s="83">
        <f t="shared" si="84"/>
        <v>188</v>
      </c>
      <c r="G2683" s="83">
        <f>VLOOKUP(A2683,'[2]Pop commune'!$A$4:$G$3833,4,FALSE)</f>
        <v>188</v>
      </c>
      <c r="H2683" s="64">
        <v>39</v>
      </c>
      <c r="I2683" s="122">
        <v>390006609</v>
      </c>
      <c r="J2683" s="91" t="s">
        <v>3536</v>
      </c>
      <c r="K2683" s="121"/>
      <c r="L2683" s="92" t="s">
        <v>3471</v>
      </c>
      <c r="M2683" s="65" t="s">
        <v>3469</v>
      </c>
      <c r="N2683" s="65" t="s">
        <v>662</v>
      </c>
      <c r="O2683" s="64">
        <v>390000610</v>
      </c>
      <c r="P2683" s="94" t="s">
        <v>322</v>
      </c>
      <c r="Q2683" s="90">
        <v>1</v>
      </c>
      <c r="X2683" s="65" t="s">
        <v>733</v>
      </c>
      <c r="Y2683" s="65">
        <f>SUMPRODUCT(('[2]Prog 89'!$C$5:$C$10000=A2683)*'[2]Prog 89'!$E$5:$F$10000)</f>
        <v>0</v>
      </c>
      <c r="Z2683" s="65">
        <f>SUMPRODUCT(('[2]Prog 89'!$C$5:$C$10000=A2683)*'[2]Prog 89'!$G$5:$H$10000)</f>
        <v>0</v>
      </c>
    </row>
    <row r="2684" spans="1:26" ht="12.75" customHeight="1" x14ac:dyDescent="0.25">
      <c r="A2684" s="64">
        <v>39556</v>
      </c>
      <c r="B2684" s="81">
        <f>VLOOKUP(A2684,'[2]Pop commune'!$A$4:$G$3833,7,FALSE)</f>
        <v>26.700000000000003</v>
      </c>
      <c r="C2684" s="82">
        <f>VLOOKUP(A2684,'[2]Pop commune'!$A$4:$H$3833,5,FALSE)</f>
        <v>19.777777777777779</v>
      </c>
      <c r="D2684" s="83">
        <f t="shared" si="83"/>
        <v>6.9222222222222234</v>
      </c>
      <c r="E2684" s="83">
        <f>VLOOKUP(A2684,'[2]Pop commune'!$A$4:$G$3833,6,FALSE)</f>
        <v>6.9222222222222234</v>
      </c>
      <c r="F2684" s="83">
        <f t="shared" si="84"/>
        <v>89</v>
      </c>
      <c r="G2684" s="83">
        <f>VLOOKUP(A2684,'[2]Pop commune'!$A$4:$G$3833,4,FALSE)</f>
        <v>89</v>
      </c>
      <c r="H2684" s="64">
        <v>39</v>
      </c>
      <c r="I2684" s="122">
        <v>390006609</v>
      </c>
      <c r="J2684" s="91" t="s">
        <v>3537</v>
      </c>
      <c r="K2684" s="121"/>
      <c r="L2684" s="92" t="s">
        <v>3468</v>
      </c>
      <c r="M2684" s="65" t="s">
        <v>3469</v>
      </c>
      <c r="N2684" s="65" t="s">
        <v>662</v>
      </c>
      <c r="O2684" s="64">
        <v>390000610</v>
      </c>
      <c r="P2684" s="94" t="s">
        <v>322</v>
      </c>
      <c r="Q2684" s="90">
        <v>1</v>
      </c>
      <c r="X2684" s="65" t="s">
        <v>733</v>
      </c>
      <c r="Y2684" s="65">
        <f>SUMPRODUCT(('[2]Prog 89'!$C$5:$C$10000=A2684)*'[2]Prog 89'!$E$5:$F$10000)</f>
        <v>0</v>
      </c>
      <c r="Z2684" s="65">
        <f>SUMPRODUCT(('[2]Prog 89'!$C$5:$C$10000=A2684)*'[2]Prog 89'!$G$5:$H$10000)</f>
        <v>0</v>
      </c>
    </row>
    <row r="2685" spans="1:26" ht="12.75" customHeight="1" x14ac:dyDescent="0.25">
      <c r="A2685" s="64">
        <v>39558</v>
      </c>
      <c r="B2685" s="81">
        <f>VLOOKUP(A2685,'[2]Pop commune'!$A$4:$G$3833,7,FALSE)</f>
        <v>59</v>
      </c>
      <c r="C2685" s="82">
        <f>VLOOKUP(A2685,'[2]Pop commune'!$A$4:$H$3833,5,FALSE)</f>
        <v>40</v>
      </c>
      <c r="D2685" s="83">
        <f t="shared" si="83"/>
        <v>19</v>
      </c>
      <c r="E2685" s="83">
        <f>VLOOKUP(A2685,'[2]Pop commune'!$A$4:$G$3833,6,FALSE)</f>
        <v>19</v>
      </c>
      <c r="F2685" s="83">
        <f t="shared" si="84"/>
        <v>251</v>
      </c>
      <c r="G2685" s="83">
        <f>VLOOKUP(A2685,'[2]Pop commune'!$A$4:$G$3833,4,FALSE)</f>
        <v>251</v>
      </c>
      <c r="H2685" s="64">
        <v>39</v>
      </c>
      <c r="I2685" s="122">
        <v>390006609</v>
      </c>
      <c r="J2685" s="91" t="s">
        <v>3538</v>
      </c>
      <c r="K2685" s="121"/>
      <c r="L2685" s="92" t="s">
        <v>3471</v>
      </c>
      <c r="M2685" s="65" t="s">
        <v>3469</v>
      </c>
      <c r="N2685" s="65" t="s">
        <v>662</v>
      </c>
      <c r="O2685" s="64">
        <v>390000610</v>
      </c>
      <c r="P2685" s="94" t="s">
        <v>322</v>
      </c>
      <c r="Q2685" s="90">
        <v>1</v>
      </c>
      <c r="X2685" s="65" t="s">
        <v>733</v>
      </c>
      <c r="Y2685" s="65">
        <f>SUMPRODUCT(('[2]Prog 89'!$C$5:$C$10000=A2685)*'[2]Prog 89'!$E$5:$F$10000)</f>
        <v>0</v>
      </c>
      <c r="Z2685" s="65">
        <f>SUMPRODUCT(('[2]Prog 89'!$C$5:$C$10000=A2685)*'[2]Prog 89'!$G$5:$H$10000)</f>
        <v>0</v>
      </c>
    </row>
    <row r="2686" spans="1:26" ht="12.75" customHeight="1" x14ac:dyDescent="0.25">
      <c r="A2686" s="64">
        <v>39009</v>
      </c>
      <c r="B2686" s="81">
        <f>VLOOKUP(A2686,'[2]Pop commune'!$A$4:$G$3833,7,FALSE)</f>
        <v>138.53358208955274</v>
      </c>
      <c r="C2686" s="82">
        <f>VLOOKUP(A2686,'[2]Pop commune'!$A$4:$H$3833,5,FALSE)</f>
        <v>79.884328358209245</v>
      </c>
      <c r="D2686" s="83">
        <f t="shared" si="83"/>
        <v>58.649253731343499</v>
      </c>
      <c r="E2686" s="83">
        <f>VLOOKUP(A2686,'[2]Pop commune'!$A$4:$G$3833,6,FALSE)</f>
        <v>58.649253731343499</v>
      </c>
      <c r="F2686" s="83">
        <f t="shared" si="84"/>
        <v>542.00000000000205</v>
      </c>
      <c r="G2686" s="83">
        <f>VLOOKUP(A2686,'[2]Pop commune'!$A$4:$G$3833,4,FALSE)</f>
        <v>542.00000000000205</v>
      </c>
      <c r="H2686" s="64">
        <v>39</v>
      </c>
      <c r="I2686" s="122">
        <v>390006617</v>
      </c>
      <c r="J2686" s="91" t="s">
        <v>3539</v>
      </c>
      <c r="K2686" s="121"/>
      <c r="L2686" s="92" t="s">
        <v>3515</v>
      </c>
      <c r="M2686" s="65" t="s">
        <v>3447</v>
      </c>
      <c r="N2686" s="65" t="s">
        <v>662</v>
      </c>
      <c r="O2686" s="64">
        <v>390000610</v>
      </c>
      <c r="P2686" s="94" t="s">
        <v>322</v>
      </c>
      <c r="Q2686" s="90">
        <v>1</v>
      </c>
      <c r="X2686" s="65" t="s">
        <v>733</v>
      </c>
      <c r="Y2686" s="65">
        <f>SUMPRODUCT(('[2]Prog 89'!$C$5:$C$10000=A2686)*'[2]Prog 89'!$E$5:$F$10000)</f>
        <v>0</v>
      </c>
      <c r="Z2686" s="65">
        <f>SUMPRODUCT(('[2]Prog 89'!$C$5:$C$10000=A2686)*'[2]Prog 89'!$G$5:$H$10000)</f>
        <v>0</v>
      </c>
    </row>
    <row r="2687" spans="1:26" ht="12.75" customHeight="1" x14ac:dyDescent="0.25">
      <c r="A2687" s="64">
        <v>39020</v>
      </c>
      <c r="B2687" s="81">
        <f>VLOOKUP(A2687,'[2]Pop commune'!$A$4:$G$3833,7,FALSE)</f>
        <v>38.929292929292906</v>
      </c>
      <c r="C2687" s="82">
        <f>VLOOKUP(A2687,'[2]Pop commune'!$A$4:$H$3833,5,FALSE)</f>
        <v>22.787878787878771</v>
      </c>
      <c r="D2687" s="83">
        <f t="shared" si="83"/>
        <v>16.141414141414135</v>
      </c>
      <c r="E2687" s="83">
        <f>VLOOKUP(A2687,'[2]Pop commune'!$A$4:$G$3833,6,FALSE)</f>
        <v>16.141414141414135</v>
      </c>
      <c r="F2687" s="83">
        <f t="shared" si="84"/>
        <v>94</v>
      </c>
      <c r="G2687" s="83">
        <f>VLOOKUP(A2687,'[2]Pop commune'!$A$4:$G$3833,4,FALSE)</f>
        <v>94</v>
      </c>
      <c r="H2687" s="64">
        <v>39</v>
      </c>
      <c r="I2687" s="122">
        <v>390006617</v>
      </c>
      <c r="J2687" s="91" t="s">
        <v>3540</v>
      </c>
      <c r="K2687" s="121"/>
      <c r="L2687" s="92" t="s">
        <v>3468</v>
      </c>
      <c r="M2687" s="65" t="s">
        <v>3447</v>
      </c>
      <c r="N2687" s="65" t="s">
        <v>662</v>
      </c>
      <c r="O2687" s="64">
        <v>390000610</v>
      </c>
      <c r="P2687" s="94" t="s">
        <v>322</v>
      </c>
      <c r="Q2687" s="90">
        <v>1</v>
      </c>
      <c r="X2687" s="65" t="s">
        <v>733</v>
      </c>
      <c r="Y2687" s="65">
        <f>SUMPRODUCT(('[2]Prog 89'!$C$5:$C$10000=A2687)*'[2]Prog 89'!$E$5:$F$10000)</f>
        <v>0</v>
      </c>
      <c r="Z2687" s="65">
        <f>SUMPRODUCT(('[2]Prog 89'!$C$5:$C$10000=A2687)*'[2]Prog 89'!$G$5:$H$10000)</f>
        <v>0</v>
      </c>
    </row>
    <row r="2688" spans="1:26" ht="12.75" customHeight="1" x14ac:dyDescent="0.25">
      <c r="A2688" s="64">
        <v>39052</v>
      </c>
      <c r="B2688" s="81">
        <f>VLOOKUP(A2688,'[2]Pop commune'!$A$4:$G$3833,7,FALSE)</f>
        <v>17</v>
      </c>
      <c r="C2688" s="82">
        <f>VLOOKUP(A2688,'[2]Pop commune'!$A$4:$H$3833,5,FALSE)</f>
        <v>10</v>
      </c>
      <c r="D2688" s="83">
        <f t="shared" si="83"/>
        <v>7</v>
      </c>
      <c r="E2688" s="83">
        <f>VLOOKUP(A2688,'[2]Pop commune'!$A$4:$G$3833,6,FALSE)</f>
        <v>7</v>
      </c>
      <c r="F2688" s="83">
        <f t="shared" si="84"/>
        <v>77</v>
      </c>
      <c r="G2688" s="83">
        <f>VLOOKUP(A2688,'[2]Pop commune'!$A$4:$G$3833,4,FALSE)</f>
        <v>77</v>
      </c>
      <c r="H2688" s="64">
        <v>39</v>
      </c>
      <c r="I2688" s="122">
        <v>390006617</v>
      </c>
      <c r="J2688" s="91" t="s">
        <v>3541</v>
      </c>
      <c r="K2688" s="121"/>
      <c r="L2688" s="92" t="s">
        <v>3468</v>
      </c>
      <c r="M2688" s="65" t="s">
        <v>3447</v>
      </c>
      <c r="N2688" s="65" t="s">
        <v>662</v>
      </c>
      <c r="O2688" s="64">
        <v>390000610</v>
      </c>
      <c r="P2688" s="94" t="s">
        <v>322</v>
      </c>
      <c r="Q2688" s="90">
        <v>1</v>
      </c>
      <c r="X2688" s="65" t="s">
        <v>733</v>
      </c>
      <c r="Y2688" s="65">
        <f>SUMPRODUCT(('[2]Prog 89'!$C$5:$C$10000=A2688)*'[2]Prog 89'!$E$5:$F$10000)</f>
        <v>0</v>
      </c>
      <c r="Z2688" s="65">
        <f>SUMPRODUCT(('[2]Prog 89'!$C$5:$C$10000=A2688)*'[2]Prog 89'!$G$5:$H$10000)</f>
        <v>0</v>
      </c>
    </row>
    <row r="2689" spans="1:26" ht="12.75" customHeight="1" x14ac:dyDescent="0.25">
      <c r="A2689" s="64">
        <v>39053</v>
      </c>
      <c r="B2689" s="81">
        <f>VLOOKUP(A2689,'[2]Pop commune'!$A$4:$G$3833,7,FALSE)</f>
        <v>32.476190476190553</v>
      </c>
      <c r="C2689" s="82">
        <f>VLOOKUP(A2689,'[2]Pop commune'!$A$4:$H$3833,5,FALSE)</f>
        <v>19.904761904761951</v>
      </c>
      <c r="D2689" s="83">
        <f t="shared" si="83"/>
        <v>12.5714285714286</v>
      </c>
      <c r="E2689" s="83">
        <f>VLOOKUP(A2689,'[2]Pop commune'!$A$4:$G$3833,6,FALSE)</f>
        <v>12.5714285714286</v>
      </c>
      <c r="F2689" s="83">
        <f t="shared" si="84"/>
        <v>176</v>
      </c>
      <c r="G2689" s="83">
        <f>VLOOKUP(A2689,'[2]Pop commune'!$A$4:$G$3833,4,FALSE)</f>
        <v>176</v>
      </c>
      <c r="H2689" s="64">
        <v>39</v>
      </c>
      <c r="I2689" s="122">
        <v>390006617</v>
      </c>
      <c r="J2689" s="91" t="s">
        <v>3542</v>
      </c>
      <c r="K2689" s="121"/>
      <c r="L2689" s="92" t="s">
        <v>3468</v>
      </c>
      <c r="M2689" s="65" t="s">
        <v>3447</v>
      </c>
      <c r="N2689" s="65" t="s">
        <v>662</v>
      </c>
      <c r="O2689" s="64">
        <v>390000610</v>
      </c>
      <c r="P2689" s="94" t="s">
        <v>322</v>
      </c>
      <c r="Q2689" s="90">
        <v>1</v>
      </c>
      <c r="X2689" s="65" t="s">
        <v>733</v>
      </c>
      <c r="Y2689" s="65">
        <f>SUMPRODUCT(('[2]Prog 89'!$C$5:$C$10000=A2689)*'[2]Prog 89'!$E$5:$F$10000)</f>
        <v>0</v>
      </c>
      <c r="Z2689" s="65">
        <f>SUMPRODUCT(('[2]Prog 89'!$C$5:$C$10000=A2689)*'[2]Prog 89'!$G$5:$H$10000)</f>
        <v>0</v>
      </c>
    </row>
    <row r="2690" spans="1:26" ht="12.75" customHeight="1" x14ac:dyDescent="0.25">
      <c r="A2690" s="64">
        <v>39055</v>
      </c>
      <c r="B2690" s="81">
        <f>VLOOKUP(A2690,'[2]Pop commune'!$A$4:$G$3833,7,FALSE)</f>
        <v>16</v>
      </c>
      <c r="C2690" s="82">
        <f>VLOOKUP(A2690,'[2]Pop commune'!$A$4:$H$3833,5,FALSE)</f>
        <v>11</v>
      </c>
      <c r="D2690" s="83">
        <f t="shared" si="83"/>
        <v>5</v>
      </c>
      <c r="E2690" s="83">
        <f>VLOOKUP(A2690,'[2]Pop commune'!$A$4:$G$3833,6,FALSE)</f>
        <v>5</v>
      </c>
      <c r="F2690" s="83">
        <f t="shared" si="84"/>
        <v>39</v>
      </c>
      <c r="G2690" s="83">
        <f>VLOOKUP(A2690,'[2]Pop commune'!$A$4:$G$3833,4,FALSE)</f>
        <v>39</v>
      </c>
      <c r="H2690" s="64">
        <v>39</v>
      </c>
      <c r="I2690" s="122">
        <v>390006617</v>
      </c>
      <c r="J2690" s="91" t="s">
        <v>3543</v>
      </c>
      <c r="K2690" s="121"/>
      <c r="L2690" s="92" t="s">
        <v>3468</v>
      </c>
      <c r="M2690" s="65" t="s">
        <v>3447</v>
      </c>
      <c r="N2690" s="65" t="s">
        <v>662</v>
      </c>
      <c r="O2690" s="64">
        <v>390000610</v>
      </c>
      <c r="P2690" s="94" t="s">
        <v>322</v>
      </c>
      <c r="Q2690" s="90">
        <v>1</v>
      </c>
      <c r="X2690" s="65" t="s">
        <v>733</v>
      </c>
      <c r="Y2690" s="65">
        <f>SUMPRODUCT(('[2]Prog 89'!$C$5:$C$10000=A2690)*'[2]Prog 89'!$E$5:$F$10000)</f>
        <v>0</v>
      </c>
      <c r="Z2690" s="65">
        <f>SUMPRODUCT(('[2]Prog 89'!$C$5:$C$10000=A2690)*'[2]Prog 89'!$G$5:$H$10000)</f>
        <v>0</v>
      </c>
    </row>
    <row r="2691" spans="1:26" ht="12.75" customHeight="1" x14ac:dyDescent="0.25">
      <c r="A2691" s="64">
        <v>39083</v>
      </c>
      <c r="B2691" s="81">
        <f>VLOOKUP(A2691,'[2]Pop commune'!$A$4:$G$3833,7,FALSE)</f>
        <v>71.165033573108531</v>
      </c>
      <c r="C2691" s="82">
        <f>VLOOKUP(A2691,'[2]Pop commune'!$A$4:$H$3833,5,FALSE)</f>
        <v>38.62442156579332</v>
      </c>
      <c r="D2691" s="83">
        <f t="shared" si="83"/>
        <v>32.540612007315204</v>
      </c>
      <c r="E2691" s="83">
        <f>VLOOKUP(A2691,'[2]Pop commune'!$A$4:$G$3833,6,FALSE)</f>
        <v>32.540612007315204</v>
      </c>
      <c r="F2691" s="83">
        <f t="shared" si="84"/>
        <v>302.00000000000074</v>
      </c>
      <c r="G2691" s="83">
        <f>VLOOKUP(A2691,'[2]Pop commune'!$A$4:$G$3833,4,FALSE)</f>
        <v>302.00000000000074</v>
      </c>
      <c r="H2691" s="64">
        <v>39</v>
      </c>
      <c r="I2691" s="122">
        <v>390006617</v>
      </c>
      <c r="J2691" s="91" t="s">
        <v>3544</v>
      </c>
      <c r="K2691" s="121"/>
      <c r="L2691" s="92" t="s">
        <v>3468</v>
      </c>
      <c r="M2691" s="65" t="s">
        <v>3447</v>
      </c>
      <c r="N2691" s="65" t="s">
        <v>662</v>
      </c>
      <c r="O2691" s="64">
        <v>390000610</v>
      </c>
      <c r="P2691" s="94" t="s">
        <v>322</v>
      </c>
      <c r="Q2691" s="90">
        <v>1</v>
      </c>
      <c r="X2691" s="65" t="s">
        <v>733</v>
      </c>
      <c r="Y2691" s="65">
        <f>SUMPRODUCT(('[2]Prog 89'!$C$5:$C$10000=A2691)*'[2]Prog 89'!$E$5:$F$10000)</f>
        <v>0</v>
      </c>
      <c r="Z2691" s="65">
        <f>SUMPRODUCT(('[2]Prog 89'!$C$5:$C$10000=A2691)*'[2]Prog 89'!$G$5:$H$10000)</f>
        <v>0</v>
      </c>
    </row>
    <row r="2692" spans="1:26" ht="12" x14ac:dyDescent="0.25">
      <c r="A2692" s="64">
        <v>39085</v>
      </c>
      <c r="B2692" s="81">
        <f>VLOOKUP(A2692,'[2]Pop commune'!$A$4:$G$3833,7,FALSE)</f>
        <v>19</v>
      </c>
      <c r="C2692" s="82">
        <f>VLOOKUP(A2692,'[2]Pop commune'!$A$4:$H$3833,5,FALSE)</f>
        <v>16</v>
      </c>
      <c r="D2692" s="83">
        <f t="shared" si="83"/>
        <v>3</v>
      </c>
      <c r="E2692" s="83">
        <f>VLOOKUP(A2692,'[2]Pop commune'!$A$4:$G$3833,6,FALSE)</f>
        <v>3</v>
      </c>
      <c r="F2692" s="83">
        <f t="shared" si="84"/>
        <v>82</v>
      </c>
      <c r="G2692" s="83">
        <f>VLOOKUP(A2692,'[2]Pop commune'!$A$4:$G$3833,4,FALSE)</f>
        <v>82</v>
      </c>
      <c r="H2692" s="64">
        <v>39</v>
      </c>
      <c r="I2692" s="122">
        <v>390006617</v>
      </c>
      <c r="J2692" s="91" t="s">
        <v>3545</v>
      </c>
      <c r="K2692" s="121"/>
      <c r="L2692" s="92" t="s">
        <v>3468</v>
      </c>
      <c r="M2692" s="65" t="s">
        <v>3447</v>
      </c>
      <c r="N2692" s="65" t="s">
        <v>662</v>
      </c>
      <c r="O2692" s="64">
        <v>390000610</v>
      </c>
      <c r="P2692" s="94" t="s">
        <v>322</v>
      </c>
      <c r="Q2692" s="90">
        <v>1</v>
      </c>
      <c r="X2692" s="65" t="s">
        <v>733</v>
      </c>
      <c r="Y2692" s="65">
        <f>SUMPRODUCT(('[2]Prog 89'!$C$5:$C$10000=A2692)*'[2]Prog 89'!$E$5:$F$10000)</f>
        <v>0</v>
      </c>
      <c r="Z2692" s="65">
        <f>SUMPRODUCT(('[2]Prog 89'!$C$5:$C$10000=A2692)*'[2]Prog 89'!$G$5:$H$10000)</f>
        <v>0</v>
      </c>
    </row>
    <row r="2693" spans="1:26" ht="12.75" customHeight="1" x14ac:dyDescent="0.25">
      <c r="A2693" s="64">
        <v>39091</v>
      </c>
      <c r="B2693" s="81">
        <f>VLOOKUP(A2693,'[2]Pop commune'!$A$4:$G$3833,7,FALSE)</f>
        <v>20.7860034383204</v>
      </c>
      <c r="C2693" s="82">
        <f>VLOOKUP(A2693,'[2]Pop commune'!$A$4:$H$3833,5,FALSE)</f>
        <v>6.2358010314961199</v>
      </c>
      <c r="D2693" s="83">
        <f t="shared" ref="D2693:D2756" si="85">E2693/Q2693</f>
        <v>14.55020240682428</v>
      </c>
      <c r="E2693" s="83">
        <f>VLOOKUP(A2693,'[2]Pop commune'!$A$4:$G$3833,6,FALSE)</f>
        <v>14.55020240682428</v>
      </c>
      <c r="F2693" s="83">
        <f t="shared" ref="F2693:F2756" si="86">G2693/Q2693</f>
        <v>99.999999999999758</v>
      </c>
      <c r="G2693" s="83">
        <f>VLOOKUP(A2693,'[2]Pop commune'!$A$4:$G$3833,4,FALSE)</f>
        <v>99.999999999999758</v>
      </c>
      <c r="H2693" s="64">
        <v>39</v>
      </c>
      <c r="I2693" s="122">
        <v>390006617</v>
      </c>
      <c r="J2693" s="91" t="s">
        <v>3546</v>
      </c>
      <c r="K2693" s="121"/>
      <c r="L2693" s="92" t="s">
        <v>3468</v>
      </c>
      <c r="M2693" s="65" t="s">
        <v>3447</v>
      </c>
      <c r="N2693" s="65" t="s">
        <v>662</v>
      </c>
      <c r="O2693" s="64">
        <v>390000610</v>
      </c>
      <c r="P2693" s="94" t="s">
        <v>322</v>
      </c>
      <c r="Q2693" s="90">
        <v>1</v>
      </c>
      <c r="X2693" s="65" t="s">
        <v>733</v>
      </c>
      <c r="Y2693" s="65">
        <f>SUMPRODUCT(('[2]Prog 89'!$C$5:$C$10000=A2693)*'[2]Prog 89'!$E$5:$F$10000)</f>
        <v>0</v>
      </c>
      <c r="Z2693" s="65">
        <f>SUMPRODUCT(('[2]Prog 89'!$C$5:$C$10000=A2693)*'[2]Prog 89'!$G$5:$H$10000)</f>
        <v>0</v>
      </c>
    </row>
    <row r="2694" spans="1:26" ht="12.75" customHeight="1" x14ac:dyDescent="0.25">
      <c r="A2694" s="64">
        <v>39105</v>
      </c>
      <c r="B2694" s="81">
        <f>VLOOKUP(A2694,'[2]Pop commune'!$A$4:$G$3833,7,FALSE)</f>
        <v>68.38356164383562</v>
      </c>
      <c r="C2694" s="82">
        <f>VLOOKUP(A2694,'[2]Pop commune'!$A$4:$H$3833,5,FALSE)</f>
        <v>46.538812785388131</v>
      </c>
      <c r="D2694" s="83">
        <f t="shared" si="85"/>
        <v>21.844748858447492</v>
      </c>
      <c r="E2694" s="83">
        <f>VLOOKUP(A2694,'[2]Pop commune'!$A$4:$G$3833,6,FALSE)</f>
        <v>21.844748858447492</v>
      </c>
      <c r="F2694" s="83">
        <f t="shared" si="86"/>
        <v>208</v>
      </c>
      <c r="G2694" s="83">
        <f>VLOOKUP(A2694,'[2]Pop commune'!$A$4:$G$3833,4,FALSE)</f>
        <v>208</v>
      </c>
      <c r="H2694" s="64">
        <v>39</v>
      </c>
      <c r="I2694" s="122">
        <v>390006617</v>
      </c>
      <c r="J2694" s="91" t="s">
        <v>3547</v>
      </c>
      <c r="K2694" s="121"/>
      <c r="L2694" s="92" t="s">
        <v>3515</v>
      </c>
      <c r="M2694" s="65" t="s">
        <v>3447</v>
      </c>
      <c r="N2694" s="65" t="s">
        <v>662</v>
      </c>
      <c r="O2694" s="64">
        <v>390000610</v>
      </c>
      <c r="P2694" s="94" t="s">
        <v>322</v>
      </c>
      <c r="Q2694" s="90">
        <v>1</v>
      </c>
      <c r="X2694" s="65" t="s">
        <v>733</v>
      </c>
      <c r="Y2694" s="65">
        <f>SUMPRODUCT(('[2]Prog 89'!$C$5:$C$10000=A2694)*'[2]Prog 89'!$E$5:$F$10000)</f>
        <v>0</v>
      </c>
      <c r="Z2694" s="65">
        <f>SUMPRODUCT(('[2]Prog 89'!$C$5:$C$10000=A2694)*'[2]Prog 89'!$G$5:$H$10000)</f>
        <v>0</v>
      </c>
    </row>
    <row r="2695" spans="1:26" ht="12.75" customHeight="1" x14ac:dyDescent="0.25">
      <c r="A2695" s="64">
        <v>39108</v>
      </c>
      <c r="B2695" s="81">
        <f>VLOOKUP(A2695,'[2]Pop commune'!$A$4:$G$3833,7,FALSE)</f>
        <v>13</v>
      </c>
      <c r="C2695" s="82">
        <f>VLOOKUP(A2695,'[2]Pop commune'!$A$4:$H$3833,5,FALSE)</f>
        <v>5</v>
      </c>
      <c r="D2695" s="83">
        <f t="shared" si="85"/>
        <v>8</v>
      </c>
      <c r="E2695" s="83">
        <f>VLOOKUP(A2695,'[2]Pop commune'!$A$4:$G$3833,6,FALSE)</f>
        <v>8</v>
      </c>
      <c r="F2695" s="83">
        <f t="shared" si="86"/>
        <v>57</v>
      </c>
      <c r="G2695" s="83">
        <f>VLOOKUP(A2695,'[2]Pop commune'!$A$4:$G$3833,4,FALSE)</f>
        <v>57</v>
      </c>
      <c r="H2695" s="64">
        <v>39</v>
      </c>
      <c r="I2695" s="122">
        <v>390006617</v>
      </c>
      <c r="J2695" s="91" t="s">
        <v>3548</v>
      </c>
      <c r="K2695" s="121"/>
      <c r="L2695" s="92" t="s">
        <v>3468</v>
      </c>
      <c r="M2695" s="65" t="s">
        <v>3447</v>
      </c>
      <c r="N2695" s="65" t="s">
        <v>662</v>
      </c>
      <c r="O2695" s="64">
        <v>390000610</v>
      </c>
      <c r="P2695" s="94" t="s">
        <v>322</v>
      </c>
      <c r="Q2695" s="90">
        <v>1</v>
      </c>
      <c r="X2695" s="65" t="s">
        <v>733</v>
      </c>
      <c r="Y2695" s="65">
        <f>SUMPRODUCT(('[2]Prog 89'!$C$5:$C$10000=A2695)*'[2]Prog 89'!$E$5:$F$10000)</f>
        <v>0</v>
      </c>
      <c r="Z2695" s="65">
        <f>SUMPRODUCT(('[2]Prog 89'!$C$5:$C$10000=A2695)*'[2]Prog 89'!$G$5:$H$10000)</f>
        <v>0</v>
      </c>
    </row>
    <row r="2696" spans="1:26" ht="12.75" customHeight="1" x14ac:dyDescent="0.25">
      <c r="A2696" s="64">
        <v>39161</v>
      </c>
      <c r="B2696" s="81">
        <f>VLOOKUP(A2696,'[2]Pop commune'!$A$4:$G$3833,7,FALSE)</f>
        <v>5.6470588235294095</v>
      </c>
      <c r="C2696" s="82">
        <f>VLOOKUP(A2696,'[2]Pop commune'!$A$4:$H$3833,5,FALSE)</f>
        <v>1.8823529411764699</v>
      </c>
      <c r="D2696" s="83">
        <f t="shared" si="85"/>
        <v>3.7647058823529398</v>
      </c>
      <c r="E2696" s="83">
        <f>VLOOKUP(A2696,'[2]Pop commune'!$A$4:$G$3833,6,FALSE)</f>
        <v>3.7647058823529398</v>
      </c>
      <c r="F2696" s="83">
        <f t="shared" si="86"/>
        <v>48</v>
      </c>
      <c r="G2696" s="83">
        <f>VLOOKUP(A2696,'[2]Pop commune'!$A$4:$G$3833,4,FALSE)</f>
        <v>48</v>
      </c>
      <c r="H2696" s="64">
        <v>39</v>
      </c>
      <c r="I2696" s="122">
        <v>390006617</v>
      </c>
      <c r="J2696" s="91" t="s">
        <v>3549</v>
      </c>
      <c r="K2696" s="121"/>
      <c r="L2696" s="92" t="s">
        <v>3468</v>
      </c>
      <c r="M2696" s="65" t="s">
        <v>3447</v>
      </c>
      <c r="N2696" s="65" t="s">
        <v>662</v>
      </c>
      <c r="O2696" s="64">
        <v>390000610</v>
      </c>
      <c r="P2696" s="94" t="s">
        <v>322</v>
      </c>
      <c r="Q2696" s="90">
        <v>1</v>
      </c>
      <c r="X2696" s="65" t="s">
        <v>733</v>
      </c>
      <c r="Y2696" s="65">
        <f>SUMPRODUCT(('[2]Prog 89'!$C$5:$C$10000=A2696)*'[2]Prog 89'!$E$5:$F$10000)</f>
        <v>0</v>
      </c>
      <c r="Z2696" s="65">
        <f>SUMPRODUCT(('[2]Prog 89'!$C$5:$C$10000=A2696)*'[2]Prog 89'!$G$5:$H$10000)</f>
        <v>0</v>
      </c>
    </row>
    <row r="2697" spans="1:26" ht="12.75" customHeight="1" x14ac:dyDescent="0.25">
      <c r="A2697" s="64">
        <v>39165</v>
      </c>
      <c r="B2697" s="81">
        <f>VLOOKUP(A2697,'[2]Pop commune'!$A$4:$G$3833,7,FALSE)</f>
        <v>19</v>
      </c>
      <c r="C2697" s="82">
        <f>VLOOKUP(A2697,'[2]Pop commune'!$A$4:$H$3833,5,FALSE)</f>
        <v>9</v>
      </c>
      <c r="D2697" s="83">
        <f t="shared" si="85"/>
        <v>10</v>
      </c>
      <c r="E2697" s="83">
        <f>VLOOKUP(A2697,'[2]Pop commune'!$A$4:$G$3833,6,FALSE)</f>
        <v>10</v>
      </c>
      <c r="F2697" s="83">
        <f t="shared" si="86"/>
        <v>62</v>
      </c>
      <c r="G2697" s="83">
        <f>VLOOKUP(A2697,'[2]Pop commune'!$A$4:$G$3833,4,FALSE)</f>
        <v>62</v>
      </c>
      <c r="H2697" s="64">
        <v>39</v>
      </c>
      <c r="I2697" s="122">
        <v>390006617</v>
      </c>
      <c r="J2697" s="91" t="s">
        <v>3550</v>
      </c>
      <c r="K2697" s="121"/>
      <c r="L2697" s="92" t="s">
        <v>3468</v>
      </c>
      <c r="M2697" s="65" t="s">
        <v>3447</v>
      </c>
      <c r="N2697" s="65" t="s">
        <v>662</v>
      </c>
      <c r="O2697" s="64">
        <v>390000610</v>
      </c>
      <c r="P2697" s="94" t="s">
        <v>322</v>
      </c>
      <c r="Q2697" s="90">
        <v>1</v>
      </c>
      <c r="X2697" s="65" t="s">
        <v>733</v>
      </c>
      <c r="Y2697" s="65">
        <f>SUMPRODUCT(('[2]Prog 89'!$C$5:$C$10000=A2697)*'[2]Prog 89'!$E$5:$F$10000)</f>
        <v>0</v>
      </c>
      <c r="Z2697" s="65">
        <f>SUMPRODUCT(('[2]Prog 89'!$C$5:$C$10000=A2697)*'[2]Prog 89'!$G$5:$H$10000)</f>
        <v>0</v>
      </c>
    </row>
    <row r="2698" spans="1:26" ht="12.75" customHeight="1" x14ac:dyDescent="0.25">
      <c r="A2698" s="64">
        <v>39178</v>
      </c>
      <c r="B2698" s="81">
        <f>VLOOKUP(A2698,'[2]Pop commune'!$A$4:$G$3833,7,FALSE)</f>
        <v>24.369230769230882</v>
      </c>
      <c r="C2698" s="82">
        <f>VLOOKUP(A2698,'[2]Pop commune'!$A$4:$H$3833,5,FALSE)</f>
        <v>16.24615384615392</v>
      </c>
      <c r="D2698" s="83">
        <f t="shared" si="85"/>
        <v>8.1230769230769599</v>
      </c>
      <c r="E2698" s="83">
        <f>VLOOKUP(A2698,'[2]Pop commune'!$A$4:$G$3833,6,FALSE)</f>
        <v>8.1230769230769599</v>
      </c>
      <c r="F2698" s="83">
        <f t="shared" si="86"/>
        <v>66.000000000000298</v>
      </c>
      <c r="G2698" s="83">
        <f>VLOOKUP(A2698,'[2]Pop commune'!$A$4:$G$3833,4,FALSE)</f>
        <v>66.000000000000298</v>
      </c>
      <c r="H2698" s="64">
        <v>39</v>
      </c>
      <c r="I2698" s="122">
        <v>390006617</v>
      </c>
      <c r="J2698" s="91" t="s">
        <v>3551</v>
      </c>
      <c r="K2698" s="121"/>
      <c r="L2698" s="92" t="s">
        <v>3468</v>
      </c>
      <c r="M2698" s="65" t="s">
        <v>3447</v>
      </c>
      <c r="N2698" s="65" t="s">
        <v>662</v>
      </c>
      <c r="O2698" s="64">
        <v>390000610</v>
      </c>
      <c r="P2698" s="94" t="s">
        <v>322</v>
      </c>
      <c r="Q2698" s="90">
        <v>1</v>
      </c>
      <c r="X2698" s="65" t="s">
        <v>733</v>
      </c>
      <c r="Y2698" s="65">
        <f>SUMPRODUCT(('[2]Prog 89'!$C$5:$C$10000=A2698)*'[2]Prog 89'!$E$5:$F$10000)</f>
        <v>0</v>
      </c>
      <c r="Z2698" s="65">
        <f>SUMPRODUCT(('[2]Prog 89'!$C$5:$C$10000=A2698)*'[2]Prog 89'!$G$5:$H$10000)</f>
        <v>0</v>
      </c>
    </row>
    <row r="2699" spans="1:26" ht="12.75" customHeight="1" x14ac:dyDescent="0.25">
      <c r="A2699" s="64">
        <v>39187</v>
      </c>
      <c r="B2699" s="81">
        <f>VLOOKUP(A2699,'[2]Pop commune'!$A$4:$G$3833,7,FALSE)</f>
        <v>50.371541501976289</v>
      </c>
      <c r="C2699" s="82">
        <f>VLOOKUP(A2699,'[2]Pop commune'!$A$4:$H$3833,5,FALSE)</f>
        <v>31.715415019762847</v>
      </c>
      <c r="D2699" s="83">
        <f t="shared" si="85"/>
        <v>18.656126482213441</v>
      </c>
      <c r="E2699" s="83">
        <f>VLOOKUP(A2699,'[2]Pop commune'!$A$4:$G$3833,6,FALSE)</f>
        <v>18.656126482213441</v>
      </c>
      <c r="F2699" s="83">
        <f t="shared" si="86"/>
        <v>236</v>
      </c>
      <c r="G2699" s="83">
        <f>VLOOKUP(A2699,'[2]Pop commune'!$A$4:$G$3833,4,FALSE)</f>
        <v>236</v>
      </c>
      <c r="H2699" s="64">
        <v>39</v>
      </c>
      <c r="I2699" s="122">
        <v>390006617</v>
      </c>
      <c r="J2699" s="91" t="s">
        <v>3552</v>
      </c>
      <c r="K2699" s="121"/>
      <c r="L2699" s="92" t="s">
        <v>3468</v>
      </c>
      <c r="M2699" s="65" t="s">
        <v>3447</v>
      </c>
      <c r="N2699" s="65" t="s">
        <v>662</v>
      </c>
      <c r="O2699" s="64">
        <v>390000610</v>
      </c>
      <c r="P2699" s="94" t="s">
        <v>322</v>
      </c>
      <c r="Q2699" s="90">
        <v>1</v>
      </c>
      <c r="X2699" s="65" t="s">
        <v>733</v>
      </c>
      <c r="Y2699" s="65">
        <f>SUMPRODUCT(('[2]Prog 89'!$C$5:$C$10000=A2699)*'[2]Prog 89'!$E$5:$F$10000)</f>
        <v>0</v>
      </c>
      <c r="Z2699" s="65">
        <f>SUMPRODUCT(('[2]Prog 89'!$C$5:$C$10000=A2699)*'[2]Prog 89'!$G$5:$H$10000)</f>
        <v>0</v>
      </c>
    </row>
    <row r="2700" spans="1:26" ht="12.75" customHeight="1" x14ac:dyDescent="0.25">
      <c r="A2700" s="64">
        <v>39203</v>
      </c>
      <c r="B2700" s="81">
        <f>VLOOKUP(A2700,'[2]Pop commune'!$A$4:$G$3833,7,FALSE)</f>
        <v>24.228571428571438</v>
      </c>
      <c r="C2700" s="82">
        <f>VLOOKUP(A2700,'[2]Pop commune'!$A$4:$H$3833,5,FALSE)</f>
        <v>15.142857142857149</v>
      </c>
      <c r="D2700" s="83">
        <f t="shared" si="85"/>
        <v>9.085714285714289</v>
      </c>
      <c r="E2700" s="83">
        <f>VLOOKUP(A2700,'[2]Pop commune'!$A$4:$G$3833,6,FALSE)</f>
        <v>9.085714285714289</v>
      </c>
      <c r="F2700" s="83">
        <f t="shared" si="86"/>
        <v>106</v>
      </c>
      <c r="G2700" s="83">
        <f>VLOOKUP(A2700,'[2]Pop commune'!$A$4:$G$3833,4,FALSE)</f>
        <v>106</v>
      </c>
      <c r="H2700" s="64">
        <v>39</v>
      </c>
      <c r="I2700" s="122">
        <v>390006617</v>
      </c>
      <c r="J2700" s="91" t="s">
        <v>3553</v>
      </c>
      <c r="K2700" s="121"/>
      <c r="L2700" s="92" t="s">
        <v>3468</v>
      </c>
      <c r="M2700" s="65" t="s">
        <v>3447</v>
      </c>
      <c r="N2700" s="65" t="s">
        <v>662</v>
      </c>
      <c r="O2700" s="64">
        <v>390000610</v>
      </c>
      <c r="P2700" s="94" t="s">
        <v>322</v>
      </c>
      <c r="Q2700" s="90">
        <v>1</v>
      </c>
      <c r="X2700" s="65" t="s">
        <v>733</v>
      </c>
      <c r="Y2700" s="65">
        <f>SUMPRODUCT(('[2]Prog 89'!$C$5:$C$10000=A2700)*'[2]Prog 89'!$E$5:$F$10000)</f>
        <v>0</v>
      </c>
      <c r="Z2700" s="65">
        <f>SUMPRODUCT(('[2]Prog 89'!$C$5:$C$10000=A2700)*'[2]Prog 89'!$G$5:$H$10000)</f>
        <v>0</v>
      </c>
    </row>
    <row r="2701" spans="1:26" ht="12.75" customHeight="1" x14ac:dyDescent="0.25">
      <c r="A2701" s="64">
        <v>39213</v>
      </c>
      <c r="B2701" s="81">
        <f>VLOOKUP(A2701,'[2]Pop commune'!$A$4:$G$3833,7,FALSE)</f>
        <v>8.5714285714285676</v>
      </c>
      <c r="C2701" s="82">
        <f>VLOOKUP(A2701,'[2]Pop commune'!$A$4:$H$3833,5,FALSE)</f>
        <v>4.7619047619047601</v>
      </c>
      <c r="D2701" s="83">
        <f t="shared" si="85"/>
        <v>3.809523809523808</v>
      </c>
      <c r="E2701" s="83">
        <f>VLOOKUP(A2701,'[2]Pop commune'!$A$4:$G$3833,6,FALSE)</f>
        <v>3.809523809523808</v>
      </c>
      <c r="F2701" s="83">
        <f t="shared" si="86"/>
        <v>20</v>
      </c>
      <c r="G2701" s="83">
        <f>VLOOKUP(A2701,'[2]Pop commune'!$A$4:$G$3833,4,FALSE)</f>
        <v>20</v>
      </c>
      <c r="H2701" s="64">
        <v>39</v>
      </c>
      <c r="I2701" s="122">
        <v>390006617</v>
      </c>
      <c r="J2701" s="91" t="s">
        <v>3554</v>
      </c>
      <c r="K2701" s="121"/>
      <c r="L2701" s="92" t="s">
        <v>3468</v>
      </c>
      <c r="M2701" s="65" t="s">
        <v>3447</v>
      </c>
      <c r="N2701" s="65" t="s">
        <v>662</v>
      </c>
      <c r="O2701" s="64">
        <v>390000610</v>
      </c>
      <c r="P2701" s="94" t="s">
        <v>322</v>
      </c>
      <c r="Q2701" s="90">
        <v>1</v>
      </c>
      <c r="X2701" s="65" t="s">
        <v>733</v>
      </c>
      <c r="Y2701" s="65">
        <f>SUMPRODUCT(('[2]Prog 89'!$C$5:$C$10000=A2701)*'[2]Prog 89'!$E$5:$F$10000)</f>
        <v>0</v>
      </c>
      <c r="Z2701" s="65">
        <f>SUMPRODUCT(('[2]Prog 89'!$C$5:$C$10000=A2701)*'[2]Prog 89'!$G$5:$H$10000)</f>
        <v>0</v>
      </c>
    </row>
    <row r="2702" spans="1:26" ht="12.75" customHeight="1" x14ac:dyDescent="0.25">
      <c r="A2702" s="64">
        <v>39214</v>
      </c>
      <c r="B2702" s="81">
        <f>VLOOKUP(A2702,'[2]Pop commune'!$A$4:$G$3833,7,FALSE)</f>
        <v>28</v>
      </c>
      <c r="C2702" s="82">
        <f>VLOOKUP(A2702,'[2]Pop commune'!$A$4:$H$3833,5,FALSE)</f>
        <v>19</v>
      </c>
      <c r="D2702" s="83">
        <f t="shared" si="85"/>
        <v>9</v>
      </c>
      <c r="E2702" s="83">
        <f>VLOOKUP(A2702,'[2]Pop commune'!$A$4:$G$3833,6,FALSE)</f>
        <v>9</v>
      </c>
      <c r="F2702" s="83">
        <f t="shared" si="86"/>
        <v>112</v>
      </c>
      <c r="G2702" s="83">
        <f>VLOOKUP(A2702,'[2]Pop commune'!$A$4:$G$3833,4,FALSE)</f>
        <v>112</v>
      </c>
      <c r="H2702" s="64">
        <v>39</v>
      </c>
      <c r="I2702" s="122">
        <v>390006617</v>
      </c>
      <c r="J2702" s="91" t="s">
        <v>3555</v>
      </c>
      <c r="K2702" s="121"/>
      <c r="L2702" s="92" t="s">
        <v>3468</v>
      </c>
      <c r="M2702" s="65" t="s">
        <v>3447</v>
      </c>
      <c r="N2702" s="65" t="s">
        <v>662</v>
      </c>
      <c r="O2702" s="64">
        <v>390000610</v>
      </c>
      <c r="P2702" s="94" t="s">
        <v>322</v>
      </c>
      <c r="Q2702" s="90">
        <v>1</v>
      </c>
      <c r="X2702" s="65" t="s">
        <v>733</v>
      </c>
      <c r="Y2702" s="65">
        <f>SUMPRODUCT(('[2]Prog 89'!$C$5:$C$10000=A2702)*'[2]Prog 89'!$E$5:$F$10000)</f>
        <v>0</v>
      </c>
      <c r="Z2702" s="65">
        <f>SUMPRODUCT(('[2]Prog 89'!$C$5:$C$10000=A2702)*'[2]Prog 89'!$G$5:$H$10000)</f>
        <v>0</v>
      </c>
    </row>
    <row r="2703" spans="1:26" ht="12.75" customHeight="1" x14ac:dyDescent="0.25">
      <c r="A2703" s="64">
        <v>39221</v>
      </c>
      <c r="B2703" s="81">
        <f>VLOOKUP(A2703,'[2]Pop commune'!$A$4:$G$3833,7,FALSE)</f>
        <v>5</v>
      </c>
      <c r="C2703" s="82">
        <f>VLOOKUP(A2703,'[2]Pop commune'!$A$4:$H$3833,5,FALSE)</f>
        <v>2</v>
      </c>
      <c r="D2703" s="83">
        <f t="shared" si="85"/>
        <v>3</v>
      </c>
      <c r="E2703" s="83">
        <f>VLOOKUP(A2703,'[2]Pop commune'!$A$4:$G$3833,6,FALSE)</f>
        <v>3</v>
      </c>
      <c r="F2703" s="83">
        <f t="shared" si="86"/>
        <v>26</v>
      </c>
      <c r="G2703" s="83">
        <f>VLOOKUP(A2703,'[2]Pop commune'!$A$4:$G$3833,4,FALSE)</f>
        <v>26</v>
      </c>
      <c r="H2703" s="64">
        <v>39</v>
      </c>
      <c r="I2703" s="122">
        <v>390006617</v>
      </c>
      <c r="J2703" s="91" t="s">
        <v>3556</v>
      </c>
      <c r="K2703" s="121"/>
      <c r="L2703" s="92" t="s">
        <v>3468</v>
      </c>
      <c r="M2703" s="65" t="s">
        <v>3447</v>
      </c>
      <c r="N2703" s="65" t="s">
        <v>662</v>
      </c>
      <c r="O2703" s="64">
        <v>390000610</v>
      </c>
      <c r="P2703" s="94" t="s">
        <v>322</v>
      </c>
      <c r="Q2703" s="90">
        <v>1</v>
      </c>
      <c r="X2703" s="65" t="s">
        <v>733</v>
      </c>
      <c r="Y2703" s="65">
        <f>SUMPRODUCT(('[2]Prog 89'!$C$5:$C$10000=A2703)*'[2]Prog 89'!$E$5:$F$10000)</f>
        <v>0</v>
      </c>
      <c r="Z2703" s="65">
        <f>SUMPRODUCT(('[2]Prog 89'!$C$5:$C$10000=A2703)*'[2]Prog 89'!$G$5:$H$10000)</f>
        <v>0</v>
      </c>
    </row>
    <row r="2704" spans="1:26" ht="12.75" customHeight="1" x14ac:dyDescent="0.25">
      <c r="A2704" s="64">
        <v>39237</v>
      </c>
      <c r="B2704" s="81">
        <f>VLOOKUP(A2704,'[2]Pop commune'!$A$4:$G$3833,7,FALSE)</f>
        <v>11.755102040816327</v>
      </c>
      <c r="C2704" s="82">
        <f>VLOOKUP(A2704,'[2]Pop commune'!$A$4:$H$3833,5,FALSE)</f>
        <v>6.8571428571428577</v>
      </c>
      <c r="D2704" s="83">
        <f t="shared" si="85"/>
        <v>4.8979591836734695</v>
      </c>
      <c r="E2704" s="83">
        <f>VLOOKUP(A2704,'[2]Pop commune'!$A$4:$G$3833,6,FALSE)</f>
        <v>4.8979591836734695</v>
      </c>
      <c r="F2704" s="83">
        <f t="shared" si="86"/>
        <v>48</v>
      </c>
      <c r="G2704" s="83">
        <f>VLOOKUP(A2704,'[2]Pop commune'!$A$4:$G$3833,4,FALSE)</f>
        <v>48</v>
      </c>
      <c r="H2704" s="64">
        <v>39</v>
      </c>
      <c r="I2704" s="122">
        <v>390006617</v>
      </c>
      <c r="J2704" s="91" t="s">
        <v>3557</v>
      </c>
      <c r="K2704" s="121"/>
      <c r="L2704" s="92" t="s">
        <v>3468</v>
      </c>
      <c r="M2704" s="65" t="s">
        <v>3447</v>
      </c>
      <c r="N2704" s="65" t="s">
        <v>662</v>
      </c>
      <c r="O2704" s="64">
        <v>390000610</v>
      </c>
      <c r="P2704" s="94" t="s">
        <v>322</v>
      </c>
      <c r="Q2704" s="90">
        <v>1</v>
      </c>
      <c r="X2704" s="65" t="s">
        <v>733</v>
      </c>
      <c r="Y2704" s="65">
        <f>SUMPRODUCT(('[2]Prog 89'!$C$5:$C$10000=A2704)*'[2]Prog 89'!$E$5:$F$10000)</f>
        <v>0</v>
      </c>
      <c r="Z2704" s="65">
        <f>SUMPRODUCT(('[2]Prog 89'!$C$5:$C$10000=A2704)*'[2]Prog 89'!$G$5:$H$10000)</f>
        <v>0</v>
      </c>
    </row>
    <row r="2705" spans="1:26" ht="12.75" customHeight="1" x14ac:dyDescent="0.25">
      <c r="A2705" s="64">
        <v>39254</v>
      </c>
      <c r="B2705" s="81">
        <f>VLOOKUP(A2705,'[2]Pop commune'!$A$4:$G$3833,7,FALSE)</f>
        <v>31.737704918032797</v>
      </c>
      <c r="C2705" s="82">
        <f>VLOOKUP(A2705,'[2]Pop commune'!$A$4:$H$3833,5,FALSE)</f>
        <v>21.819672131147549</v>
      </c>
      <c r="D2705" s="83">
        <f t="shared" si="85"/>
        <v>9.9180327868852505</v>
      </c>
      <c r="E2705" s="83">
        <f>VLOOKUP(A2705,'[2]Pop commune'!$A$4:$G$3833,6,FALSE)</f>
        <v>9.9180327868852505</v>
      </c>
      <c r="F2705" s="83">
        <f t="shared" si="86"/>
        <v>121</v>
      </c>
      <c r="G2705" s="83">
        <f>VLOOKUP(A2705,'[2]Pop commune'!$A$4:$G$3833,4,FALSE)</f>
        <v>121</v>
      </c>
      <c r="H2705" s="64">
        <v>39</v>
      </c>
      <c r="I2705" s="122">
        <v>390006617</v>
      </c>
      <c r="J2705" s="91" t="s">
        <v>3558</v>
      </c>
      <c r="K2705" s="121"/>
      <c r="L2705" s="92" t="s">
        <v>3468</v>
      </c>
      <c r="M2705" s="65" t="s">
        <v>3447</v>
      </c>
      <c r="N2705" s="65" t="s">
        <v>662</v>
      </c>
      <c r="O2705" s="64">
        <v>390000610</v>
      </c>
      <c r="P2705" s="94" t="s">
        <v>322</v>
      </c>
      <c r="Q2705" s="90">
        <v>1</v>
      </c>
      <c r="X2705" s="65" t="s">
        <v>733</v>
      </c>
      <c r="Y2705" s="65">
        <f>SUMPRODUCT(('[2]Prog 89'!$C$5:$C$10000=A2705)*'[2]Prog 89'!$E$5:$F$10000)</f>
        <v>0</v>
      </c>
      <c r="Z2705" s="65">
        <f>SUMPRODUCT(('[2]Prog 89'!$C$5:$C$10000=A2705)*'[2]Prog 89'!$G$5:$H$10000)</f>
        <v>0</v>
      </c>
    </row>
    <row r="2706" spans="1:26" ht="12.75" customHeight="1" x14ac:dyDescent="0.25">
      <c r="A2706" s="64">
        <v>39277</v>
      </c>
      <c r="B2706" s="81">
        <f>VLOOKUP(A2706,'[2]Pop commune'!$A$4:$G$3833,7,FALSE)</f>
        <v>22.3684210526316</v>
      </c>
      <c r="C2706" s="82">
        <f>VLOOKUP(A2706,'[2]Pop commune'!$A$4:$H$3833,5,FALSE)</f>
        <v>13.421052631578959</v>
      </c>
      <c r="D2706" s="83">
        <f t="shared" si="85"/>
        <v>8.9473684210526407</v>
      </c>
      <c r="E2706" s="83">
        <f>VLOOKUP(A2706,'[2]Pop commune'!$A$4:$G$3833,6,FALSE)</f>
        <v>8.9473684210526407</v>
      </c>
      <c r="F2706" s="83">
        <f t="shared" si="86"/>
        <v>85.000000000000085</v>
      </c>
      <c r="G2706" s="83">
        <f>VLOOKUP(A2706,'[2]Pop commune'!$A$4:$G$3833,4,FALSE)</f>
        <v>85.000000000000085</v>
      </c>
      <c r="H2706" s="64">
        <v>39</v>
      </c>
      <c r="I2706" s="122">
        <v>390006617</v>
      </c>
      <c r="J2706" s="91" t="s">
        <v>3559</v>
      </c>
      <c r="K2706" s="121"/>
      <c r="L2706" s="92" t="s">
        <v>3515</v>
      </c>
      <c r="M2706" s="65" t="s">
        <v>3447</v>
      </c>
      <c r="N2706" s="65" t="s">
        <v>662</v>
      </c>
      <c r="O2706" s="64">
        <v>390000610</v>
      </c>
      <c r="P2706" s="94" t="s">
        <v>322</v>
      </c>
      <c r="Q2706" s="90">
        <v>1</v>
      </c>
      <c r="X2706" s="65" t="s">
        <v>733</v>
      </c>
      <c r="Y2706" s="65">
        <f>SUMPRODUCT(('[2]Prog 89'!$C$5:$C$10000=A2706)*'[2]Prog 89'!$E$5:$F$10000)</f>
        <v>0</v>
      </c>
      <c r="Z2706" s="65">
        <f>SUMPRODUCT(('[2]Prog 89'!$C$5:$C$10000=A2706)*'[2]Prog 89'!$G$5:$H$10000)</f>
        <v>0</v>
      </c>
    </row>
    <row r="2707" spans="1:26" ht="12.75" customHeight="1" x14ac:dyDescent="0.25">
      <c r="A2707" s="64">
        <v>39281</v>
      </c>
      <c r="B2707" s="81">
        <f>VLOOKUP(A2707,'[2]Pop commune'!$A$4:$G$3833,7,FALSE)</f>
        <v>12.675000000000001</v>
      </c>
      <c r="C2707" s="82">
        <f>VLOOKUP(A2707,'[2]Pop commune'!$A$4:$H$3833,5,FALSE)</f>
        <v>8.7750000000000004</v>
      </c>
      <c r="D2707" s="83">
        <f t="shared" si="85"/>
        <v>3.9</v>
      </c>
      <c r="E2707" s="83">
        <f>VLOOKUP(A2707,'[2]Pop commune'!$A$4:$G$3833,6,FALSE)</f>
        <v>3.9</v>
      </c>
      <c r="F2707" s="83">
        <f t="shared" si="86"/>
        <v>78</v>
      </c>
      <c r="G2707" s="83">
        <f>VLOOKUP(A2707,'[2]Pop commune'!$A$4:$G$3833,4,FALSE)</f>
        <v>78</v>
      </c>
      <c r="H2707" s="64">
        <v>39</v>
      </c>
      <c r="I2707" s="122">
        <v>390006617</v>
      </c>
      <c r="J2707" s="91" t="s">
        <v>3560</v>
      </c>
      <c r="K2707" s="121"/>
      <c r="L2707" s="92" t="s">
        <v>3515</v>
      </c>
      <c r="M2707" s="65" t="s">
        <v>3447</v>
      </c>
      <c r="N2707" s="65" t="s">
        <v>662</v>
      </c>
      <c r="O2707" s="64">
        <v>390000610</v>
      </c>
      <c r="P2707" s="94" t="s">
        <v>322</v>
      </c>
      <c r="Q2707" s="90">
        <v>1</v>
      </c>
      <c r="X2707" s="65" t="s">
        <v>733</v>
      </c>
      <c r="Y2707" s="65">
        <f>SUMPRODUCT(('[2]Prog 89'!$C$5:$C$10000=A2707)*'[2]Prog 89'!$E$5:$F$10000)</f>
        <v>0</v>
      </c>
      <c r="Z2707" s="65">
        <f>SUMPRODUCT(('[2]Prog 89'!$C$5:$C$10000=A2707)*'[2]Prog 89'!$G$5:$H$10000)</f>
        <v>0</v>
      </c>
    </row>
    <row r="2708" spans="1:26" ht="12.75" customHeight="1" x14ac:dyDescent="0.25">
      <c r="A2708" s="64">
        <v>39282</v>
      </c>
      <c r="B2708" s="81">
        <f>VLOOKUP(A2708,'[2]Pop commune'!$A$4:$G$3833,7,FALSE)</f>
        <v>27.238805970149251</v>
      </c>
      <c r="C2708" s="82">
        <f>VLOOKUP(A2708,'[2]Pop commune'!$A$4:$H$3833,5,FALSE)</f>
        <v>16.343283582089551</v>
      </c>
      <c r="D2708" s="83">
        <f t="shared" si="85"/>
        <v>10.8955223880597</v>
      </c>
      <c r="E2708" s="83">
        <f>VLOOKUP(A2708,'[2]Pop commune'!$A$4:$G$3833,6,FALSE)</f>
        <v>10.8955223880597</v>
      </c>
      <c r="F2708" s="83">
        <f t="shared" si="86"/>
        <v>73</v>
      </c>
      <c r="G2708" s="83">
        <f>VLOOKUP(A2708,'[2]Pop commune'!$A$4:$G$3833,4,FALSE)</f>
        <v>73</v>
      </c>
      <c r="H2708" s="64">
        <v>39</v>
      </c>
      <c r="I2708" s="122">
        <v>390006617</v>
      </c>
      <c r="J2708" s="91" t="s">
        <v>3561</v>
      </c>
      <c r="K2708" s="121"/>
      <c r="L2708" s="92" t="s">
        <v>3468</v>
      </c>
      <c r="M2708" s="65" t="s">
        <v>3447</v>
      </c>
      <c r="N2708" s="65" t="s">
        <v>662</v>
      </c>
      <c r="O2708" s="64">
        <v>390000610</v>
      </c>
      <c r="P2708" s="94" t="s">
        <v>322</v>
      </c>
      <c r="Q2708" s="90">
        <v>1</v>
      </c>
      <c r="X2708" s="65" t="s">
        <v>733</v>
      </c>
      <c r="Y2708" s="65">
        <f>SUMPRODUCT(('[2]Prog 89'!$C$5:$C$10000=A2708)*'[2]Prog 89'!$E$5:$F$10000)</f>
        <v>0</v>
      </c>
      <c r="Z2708" s="65">
        <f>SUMPRODUCT(('[2]Prog 89'!$C$5:$C$10000=A2708)*'[2]Prog 89'!$G$5:$H$10000)</f>
        <v>0</v>
      </c>
    </row>
    <row r="2709" spans="1:26" ht="12.75" customHeight="1" x14ac:dyDescent="0.25">
      <c r="A2709" s="64">
        <v>39291</v>
      </c>
      <c r="B2709" s="81">
        <f>VLOOKUP(A2709,'[2]Pop commune'!$A$4:$G$3833,7,FALSE)</f>
        <v>85.632478632478666</v>
      </c>
      <c r="C2709" s="82">
        <f>VLOOKUP(A2709,'[2]Pop commune'!$A$4:$H$3833,5,FALSE)</f>
        <v>50.782051282051299</v>
      </c>
      <c r="D2709" s="83">
        <f t="shared" si="85"/>
        <v>34.85042735042736</v>
      </c>
      <c r="E2709" s="83">
        <f>VLOOKUP(A2709,'[2]Pop commune'!$A$4:$G$3833,6,FALSE)</f>
        <v>34.85042735042736</v>
      </c>
      <c r="F2709" s="83">
        <f t="shared" si="86"/>
        <v>233</v>
      </c>
      <c r="G2709" s="83">
        <f>VLOOKUP(A2709,'[2]Pop commune'!$A$4:$G$3833,4,FALSE)</f>
        <v>233</v>
      </c>
      <c r="H2709" s="64">
        <v>39</v>
      </c>
      <c r="I2709" s="122">
        <v>390006617</v>
      </c>
      <c r="J2709" s="91" t="s">
        <v>3562</v>
      </c>
      <c r="K2709" s="121"/>
      <c r="L2709" s="92" t="s">
        <v>3446</v>
      </c>
      <c r="M2709" s="65" t="s">
        <v>3447</v>
      </c>
      <c r="N2709" s="65" t="s">
        <v>662</v>
      </c>
      <c r="O2709" s="64">
        <v>390000610</v>
      </c>
      <c r="P2709" s="94" t="s">
        <v>322</v>
      </c>
      <c r="Q2709" s="90">
        <v>1</v>
      </c>
      <c r="X2709" s="65" t="s">
        <v>733</v>
      </c>
      <c r="Y2709" s="65">
        <f>SUMPRODUCT(('[2]Prog 89'!$C$5:$C$10000=A2709)*'[2]Prog 89'!$E$5:$F$10000)</f>
        <v>0</v>
      </c>
      <c r="Z2709" s="65">
        <f>SUMPRODUCT(('[2]Prog 89'!$C$5:$C$10000=A2709)*'[2]Prog 89'!$G$5:$H$10000)</f>
        <v>0</v>
      </c>
    </row>
    <row r="2710" spans="1:26" ht="12.75" customHeight="1" x14ac:dyDescent="0.25">
      <c r="A2710" s="64">
        <v>39298</v>
      </c>
      <c r="B2710" s="81">
        <f>VLOOKUP(A2710,'[2]Pop commune'!$A$4:$G$3833,7,FALSE)</f>
        <v>15.241379310344827</v>
      </c>
      <c r="C2710" s="82">
        <f>VLOOKUP(A2710,'[2]Pop commune'!$A$4:$H$3833,5,FALSE)</f>
        <v>8.9655172413793096</v>
      </c>
      <c r="D2710" s="83">
        <f t="shared" si="85"/>
        <v>6.2758620689655178</v>
      </c>
      <c r="E2710" s="83">
        <f>VLOOKUP(A2710,'[2]Pop commune'!$A$4:$G$3833,6,FALSE)</f>
        <v>6.2758620689655178</v>
      </c>
      <c r="F2710" s="83">
        <f t="shared" si="86"/>
        <v>52</v>
      </c>
      <c r="G2710" s="83">
        <f>VLOOKUP(A2710,'[2]Pop commune'!$A$4:$G$3833,4,FALSE)</f>
        <v>52</v>
      </c>
      <c r="H2710" s="64">
        <v>39</v>
      </c>
      <c r="I2710" s="122">
        <v>390006617</v>
      </c>
      <c r="J2710" s="91" t="s">
        <v>3563</v>
      </c>
      <c r="K2710" s="121"/>
      <c r="L2710" s="92" t="s">
        <v>3468</v>
      </c>
      <c r="M2710" s="65" t="s">
        <v>3447</v>
      </c>
      <c r="N2710" s="65" t="s">
        <v>662</v>
      </c>
      <c r="O2710" s="64">
        <v>390000610</v>
      </c>
      <c r="P2710" s="94" t="s">
        <v>322</v>
      </c>
      <c r="Q2710" s="90">
        <v>1</v>
      </c>
      <c r="X2710" s="65" t="s">
        <v>733</v>
      </c>
      <c r="Y2710" s="65">
        <f>SUMPRODUCT(('[2]Prog 89'!$C$5:$C$10000=A2710)*'[2]Prog 89'!$E$5:$F$10000)</f>
        <v>0</v>
      </c>
      <c r="Z2710" s="65">
        <f>SUMPRODUCT(('[2]Prog 89'!$C$5:$C$10000=A2710)*'[2]Prog 89'!$G$5:$H$10000)</f>
        <v>0</v>
      </c>
    </row>
    <row r="2711" spans="1:26" ht="12.75" customHeight="1" x14ac:dyDescent="0.25">
      <c r="A2711" s="64">
        <v>39329</v>
      </c>
      <c r="B2711" s="81">
        <f>VLOOKUP(A2711,'[2]Pop commune'!$A$4:$G$3833,7,FALSE)</f>
        <v>21.000000000000007</v>
      </c>
      <c r="C2711" s="82">
        <f>VLOOKUP(A2711,'[2]Pop commune'!$A$4:$H$3833,5,FALSE)</f>
        <v>16.227272727272734</v>
      </c>
      <c r="D2711" s="83">
        <f t="shared" si="85"/>
        <v>4.7727272727272751</v>
      </c>
      <c r="E2711" s="83">
        <f>VLOOKUP(A2711,'[2]Pop commune'!$A$4:$G$3833,6,FALSE)</f>
        <v>4.7727272727272751</v>
      </c>
      <c r="F2711" s="83">
        <f t="shared" si="86"/>
        <v>84</v>
      </c>
      <c r="G2711" s="83">
        <f>VLOOKUP(A2711,'[2]Pop commune'!$A$4:$G$3833,4,FALSE)</f>
        <v>84</v>
      </c>
      <c r="H2711" s="64">
        <v>39</v>
      </c>
      <c r="I2711" s="122">
        <v>390006617</v>
      </c>
      <c r="J2711" s="91" t="s">
        <v>3564</v>
      </c>
      <c r="K2711" s="121"/>
      <c r="L2711" s="92" t="s">
        <v>3468</v>
      </c>
      <c r="M2711" s="65" t="s">
        <v>3447</v>
      </c>
      <c r="N2711" s="65" t="s">
        <v>662</v>
      </c>
      <c r="O2711" s="64">
        <v>390000610</v>
      </c>
      <c r="P2711" s="94" t="s">
        <v>322</v>
      </c>
      <c r="Q2711" s="90">
        <v>1</v>
      </c>
      <c r="X2711" s="65" t="s">
        <v>733</v>
      </c>
      <c r="Y2711" s="65">
        <f>SUMPRODUCT(('[2]Prog 89'!$C$5:$C$10000=A2711)*'[2]Prog 89'!$E$5:$F$10000)</f>
        <v>0</v>
      </c>
      <c r="Z2711" s="65">
        <f>SUMPRODUCT(('[2]Prog 89'!$C$5:$C$10000=A2711)*'[2]Prog 89'!$G$5:$H$10000)</f>
        <v>0</v>
      </c>
    </row>
    <row r="2712" spans="1:26" ht="12.75" customHeight="1" x14ac:dyDescent="0.25">
      <c r="A2712" s="64">
        <v>39331</v>
      </c>
      <c r="B2712" s="81">
        <f>VLOOKUP(A2712,'[2]Pop commune'!$A$4:$G$3833,7,FALSE)</f>
        <v>167.40751043115415</v>
      </c>
      <c r="C2712" s="82">
        <f>VLOOKUP(A2712,'[2]Pop commune'!$A$4:$H$3833,5,FALSE)</f>
        <v>98.171070931849655</v>
      </c>
      <c r="D2712" s="83">
        <f t="shared" si="85"/>
        <v>69.236439499304495</v>
      </c>
      <c r="E2712" s="83">
        <f>VLOOKUP(A2712,'[2]Pop commune'!$A$4:$G$3833,6,FALSE)</f>
        <v>69.236439499304495</v>
      </c>
      <c r="F2712" s="83">
        <f t="shared" si="86"/>
        <v>742.99999999999898</v>
      </c>
      <c r="G2712" s="83">
        <f>VLOOKUP(A2712,'[2]Pop commune'!$A$4:$G$3833,4,FALSE)</f>
        <v>742.99999999999898</v>
      </c>
      <c r="H2712" s="64">
        <v>39</v>
      </c>
      <c r="I2712" s="122">
        <v>390006617</v>
      </c>
      <c r="J2712" s="91" t="s">
        <v>3565</v>
      </c>
      <c r="K2712" s="121"/>
      <c r="L2712" s="92" t="s">
        <v>3468</v>
      </c>
      <c r="M2712" s="65" t="s">
        <v>3447</v>
      </c>
      <c r="N2712" s="65" t="s">
        <v>662</v>
      </c>
      <c r="O2712" s="64">
        <v>390000610</v>
      </c>
      <c r="P2712" s="94" t="s">
        <v>322</v>
      </c>
      <c r="Q2712" s="90">
        <v>1</v>
      </c>
      <c r="X2712" s="65" t="s">
        <v>733</v>
      </c>
      <c r="Y2712" s="65">
        <f>SUMPRODUCT(('[2]Prog 89'!$C$5:$C$10000=A2712)*'[2]Prog 89'!$E$5:$F$10000)</f>
        <v>0</v>
      </c>
      <c r="Z2712" s="65">
        <f>SUMPRODUCT(('[2]Prog 89'!$C$5:$C$10000=A2712)*'[2]Prog 89'!$G$5:$H$10000)</f>
        <v>0</v>
      </c>
    </row>
    <row r="2713" spans="1:26" ht="12.75" customHeight="1" x14ac:dyDescent="0.25">
      <c r="A2713" s="64">
        <v>39340</v>
      </c>
      <c r="B2713" s="81">
        <f>VLOOKUP(A2713,'[2]Pop commune'!$A$4:$G$3833,7,FALSE)</f>
        <v>4.7727272727272751</v>
      </c>
      <c r="C2713" s="82">
        <f>VLOOKUP(A2713,'[2]Pop commune'!$A$4:$H$3833,5,FALSE)</f>
        <v>2.8636363636363651</v>
      </c>
      <c r="D2713" s="83">
        <f t="shared" si="85"/>
        <v>1.9090909090909101</v>
      </c>
      <c r="E2713" s="83">
        <f>VLOOKUP(A2713,'[2]Pop commune'!$A$4:$G$3833,6,FALSE)</f>
        <v>1.9090909090909101</v>
      </c>
      <c r="F2713" s="83">
        <f t="shared" si="86"/>
        <v>21</v>
      </c>
      <c r="G2713" s="83">
        <f>VLOOKUP(A2713,'[2]Pop commune'!$A$4:$G$3833,4,FALSE)</f>
        <v>21</v>
      </c>
      <c r="H2713" s="64">
        <v>39</v>
      </c>
      <c r="I2713" s="122">
        <v>390006617</v>
      </c>
      <c r="J2713" s="91" t="s">
        <v>3566</v>
      </c>
      <c r="K2713" s="121"/>
      <c r="L2713" s="92" t="s">
        <v>3468</v>
      </c>
      <c r="M2713" s="65" t="s">
        <v>3447</v>
      </c>
      <c r="N2713" s="65" t="s">
        <v>662</v>
      </c>
      <c r="O2713" s="64">
        <v>390000610</v>
      </c>
      <c r="P2713" s="94" t="s">
        <v>322</v>
      </c>
      <c r="Q2713" s="90">
        <v>1</v>
      </c>
      <c r="X2713" s="65" t="s">
        <v>733</v>
      </c>
      <c r="Y2713" s="65">
        <f>SUMPRODUCT(('[2]Prog 89'!$C$5:$C$10000=A2713)*'[2]Prog 89'!$E$5:$F$10000)</f>
        <v>0</v>
      </c>
      <c r="Z2713" s="65">
        <f>SUMPRODUCT(('[2]Prog 89'!$C$5:$C$10000=A2713)*'[2]Prog 89'!$G$5:$H$10000)</f>
        <v>0</v>
      </c>
    </row>
    <row r="2714" spans="1:26" ht="12.75" customHeight="1" x14ac:dyDescent="0.25">
      <c r="A2714" s="64">
        <v>39359</v>
      </c>
      <c r="B2714" s="81">
        <f>VLOOKUP(A2714,'[2]Pop commune'!$A$4:$G$3833,7,FALSE)</f>
        <v>7</v>
      </c>
      <c r="C2714" s="82">
        <f>VLOOKUP(A2714,'[2]Pop commune'!$A$4:$H$3833,5,FALSE)</f>
        <v>5</v>
      </c>
      <c r="D2714" s="83">
        <f t="shared" si="85"/>
        <v>2</v>
      </c>
      <c r="E2714" s="83">
        <f>VLOOKUP(A2714,'[2]Pop commune'!$A$4:$G$3833,6,FALSE)</f>
        <v>2</v>
      </c>
      <c r="F2714" s="83">
        <f t="shared" si="86"/>
        <v>30</v>
      </c>
      <c r="G2714" s="83">
        <f>VLOOKUP(A2714,'[2]Pop commune'!$A$4:$G$3833,4,FALSE)</f>
        <v>30</v>
      </c>
      <c r="H2714" s="64">
        <v>39</v>
      </c>
      <c r="I2714" s="122">
        <v>390006617</v>
      </c>
      <c r="J2714" s="91" t="s">
        <v>3567</v>
      </c>
      <c r="K2714" s="121"/>
      <c r="L2714" s="92" t="s">
        <v>3446</v>
      </c>
      <c r="M2714" s="65" t="s">
        <v>3447</v>
      </c>
      <c r="N2714" s="65" t="s">
        <v>662</v>
      </c>
      <c r="O2714" s="64">
        <v>390000610</v>
      </c>
      <c r="P2714" s="94" t="s">
        <v>322</v>
      </c>
      <c r="Q2714" s="90">
        <v>1</v>
      </c>
      <c r="X2714" s="65" t="s">
        <v>733</v>
      </c>
      <c r="Y2714" s="65">
        <f>SUMPRODUCT(('[2]Prog 89'!$C$5:$C$10000=A2714)*'[2]Prog 89'!$E$5:$F$10000)</f>
        <v>0</v>
      </c>
      <c r="Z2714" s="65">
        <f>SUMPRODUCT(('[2]Prog 89'!$C$5:$C$10000=A2714)*'[2]Prog 89'!$G$5:$H$10000)</f>
        <v>0</v>
      </c>
    </row>
    <row r="2715" spans="1:26" ht="12.75" customHeight="1" x14ac:dyDescent="0.25">
      <c r="A2715" s="64">
        <v>39364</v>
      </c>
      <c r="B2715" s="81">
        <f>VLOOKUP(A2715,'[2]Pop commune'!$A$4:$G$3833,7,FALSE)</f>
        <v>123.98203592814399</v>
      </c>
      <c r="C2715" s="82">
        <f>VLOOKUP(A2715,'[2]Pop commune'!$A$4:$H$3833,5,FALSE)</f>
        <v>88.702594810379438</v>
      </c>
      <c r="D2715" s="83">
        <f t="shared" si="85"/>
        <v>35.279441117764549</v>
      </c>
      <c r="E2715" s="83">
        <f>VLOOKUP(A2715,'[2]Pop commune'!$A$4:$G$3833,6,FALSE)</f>
        <v>35.279441117764549</v>
      </c>
      <c r="F2715" s="83">
        <f t="shared" si="86"/>
        <v>505.00000000000114</v>
      </c>
      <c r="G2715" s="83">
        <f>VLOOKUP(A2715,'[2]Pop commune'!$A$4:$G$3833,4,FALSE)</f>
        <v>505.00000000000114</v>
      </c>
      <c r="H2715" s="64">
        <v>39</v>
      </c>
      <c r="I2715" s="122">
        <v>390006617</v>
      </c>
      <c r="J2715" s="91" t="s">
        <v>3568</v>
      </c>
      <c r="K2715" s="121"/>
      <c r="L2715" s="92" t="s">
        <v>3515</v>
      </c>
      <c r="M2715" s="65" t="s">
        <v>3447</v>
      </c>
      <c r="N2715" s="65" t="s">
        <v>662</v>
      </c>
      <c r="O2715" s="64">
        <v>390000610</v>
      </c>
      <c r="P2715" s="94" t="s">
        <v>322</v>
      </c>
      <c r="Q2715" s="90">
        <v>1</v>
      </c>
      <c r="X2715" s="65" t="s">
        <v>733</v>
      </c>
      <c r="Y2715" s="65">
        <f>SUMPRODUCT(('[2]Prog 89'!$C$5:$C$10000=A2715)*'[2]Prog 89'!$E$5:$F$10000)</f>
        <v>0</v>
      </c>
      <c r="Z2715" s="65">
        <f>SUMPRODUCT(('[2]Prog 89'!$C$5:$C$10000=A2715)*'[2]Prog 89'!$G$5:$H$10000)</f>
        <v>0</v>
      </c>
    </row>
    <row r="2716" spans="1:26" ht="12.75" customHeight="1" x14ac:dyDescent="0.25">
      <c r="A2716" s="64">
        <v>39372</v>
      </c>
      <c r="B2716" s="81">
        <f>VLOOKUP(A2716,'[2]Pop commune'!$A$4:$G$3833,7,FALSE)</f>
        <v>27</v>
      </c>
      <c r="C2716" s="82">
        <f>VLOOKUP(A2716,'[2]Pop commune'!$A$4:$H$3833,5,FALSE)</f>
        <v>20</v>
      </c>
      <c r="D2716" s="83">
        <f t="shared" si="85"/>
        <v>7</v>
      </c>
      <c r="E2716" s="83">
        <f>VLOOKUP(A2716,'[2]Pop commune'!$A$4:$G$3833,6,FALSE)</f>
        <v>7</v>
      </c>
      <c r="F2716" s="83">
        <f t="shared" si="86"/>
        <v>98</v>
      </c>
      <c r="G2716" s="83">
        <f>VLOOKUP(A2716,'[2]Pop commune'!$A$4:$G$3833,4,FALSE)</f>
        <v>98</v>
      </c>
      <c r="H2716" s="64">
        <v>39</v>
      </c>
      <c r="I2716" s="122">
        <v>390006617</v>
      </c>
      <c r="J2716" s="91" t="s">
        <v>3569</v>
      </c>
      <c r="K2716" s="121"/>
      <c r="L2716" s="92" t="s">
        <v>3468</v>
      </c>
      <c r="M2716" s="65" t="s">
        <v>3447</v>
      </c>
      <c r="N2716" s="65" t="s">
        <v>662</v>
      </c>
      <c r="O2716" s="64">
        <v>390000610</v>
      </c>
      <c r="P2716" s="94" t="s">
        <v>322</v>
      </c>
      <c r="Q2716" s="90">
        <v>1</v>
      </c>
      <c r="X2716" s="65" t="s">
        <v>733</v>
      </c>
      <c r="Y2716" s="65">
        <f>SUMPRODUCT(('[2]Prog 89'!$C$5:$C$10000=A2716)*'[2]Prog 89'!$E$5:$F$10000)</f>
        <v>0</v>
      </c>
      <c r="Z2716" s="65">
        <f>SUMPRODUCT(('[2]Prog 89'!$C$5:$C$10000=A2716)*'[2]Prog 89'!$G$5:$H$10000)</f>
        <v>0</v>
      </c>
    </row>
    <row r="2717" spans="1:26" ht="12.75" customHeight="1" x14ac:dyDescent="0.25">
      <c r="A2717" s="64">
        <v>39376</v>
      </c>
      <c r="B2717" s="81">
        <f>VLOOKUP(A2717,'[2]Pop commune'!$A$4:$G$3833,7,FALSE)</f>
        <v>18</v>
      </c>
      <c r="C2717" s="82">
        <f>VLOOKUP(A2717,'[2]Pop commune'!$A$4:$H$3833,5,FALSE)</f>
        <v>11</v>
      </c>
      <c r="D2717" s="83">
        <f t="shared" si="85"/>
        <v>7</v>
      </c>
      <c r="E2717" s="83">
        <f>VLOOKUP(A2717,'[2]Pop commune'!$A$4:$G$3833,6,FALSE)</f>
        <v>7</v>
      </c>
      <c r="F2717" s="83">
        <f t="shared" si="86"/>
        <v>68</v>
      </c>
      <c r="G2717" s="83">
        <f>VLOOKUP(A2717,'[2]Pop commune'!$A$4:$G$3833,4,FALSE)</f>
        <v>68</v>
      </c>
      <c r="H2717" s="64">
        <v>39</v>
      </c>
      <c r="I2717" s="122">
        <v>390006617</v>
      </c>
      <c r="J2717" s="91" t="s">
        <v>3570</v>
      </c>
      <c r="K2717" s="121"/>
      <c r="L2717" s="92" t="s">
        <v>3515</v>
      </c>
      <c r="M2717" s="65" t="s">
        <v>3447</v>
      </c>
      <c r="N2717" s="65" t="s">
        <v>662</v>
      </c>
      <c r="O2717" s="64">
        <v>390000610</v>
      </c>
      <c r="P2717" s="94" t="s">
        <v>322</v>
      </c>
      <c r="Q2717" s="90">
        <v>1</v>
      </c>
      <c r="X2717" s="65" t="s">
        <v>733</v>
      </c>
      <c r="Y2717" s="65">
        <f>SUMPRODUCT(('[2]Prog 89'!$C$5:$C$10000=A2717)*'[2]Prog 89'!$E$5:$F$10000)</f>
        <v>0</v>
      </c>
      <c r="Z2717" s="65">
        <f>SUMPRODUCT(('[2]Prog 89'!$C$5:$C$10000=A2717)*'[2]Prog 89'!$G$5:$H$10000)</f>
        <v>0</v>
      </c>
    </row>
    <row r="2718" spans="1:26" ht="12.75" customHeight="1" x14ac:dyDescent="0.25">
      <c r="A2718" s="64">
        <v>39381</v>
      </c>
      <c r="B2718" s="81">
        <f>VLOOKUP(A2718,'[2]Pop commune'!$A$4:$G$3833,7,FALSE)</f>
        <v>37</v>
      </c>
      <c r="C2718" s="82">
        <f>VLOOKUP(A2718,'[2]Pop commune'!$A$4:$H$3833,5,FALSE)</f>
        <v>25</v>
      </c>
      <c r="D2718" s="83">
        <f t="shared" si="85"/>
        <v>12</v>
      </c>
      <c r="E2718" s="83">
        <f>VLOOKUP(A2718,'[2]Pop commune'!$A$4:$G$3833,6,FALSE)</f>
        <v>12</v>
      </c>
      <c r="F2718" s="83">
        <f t="shared" si="86"/>
        <v>90</v>
      </c>
      <c r="G2718" s="83">
        <f>VLOOKUP(A2718,'[2]Pop commune'!$A$4:$G$3833,4,FALSE)</f>
        <v>90</v>
      </c>
      <c r="H2718" s="64">
        <v>39</v>
      </c>
      <c r="I2718" s="122">
        <v>390006617</v>
      </c>
      <c r="J2718" s="91" t="s">
        <v>3571</v>
      </c>
      <c r="K2718" s="121"/>
      <c r="L2718" s="92" t="s">
        <v>3515</v>
      </c>
      <c r="M2718" s="65" t="s">
        <v>3447</v>
      </c>
      <c r="N2718" s="65" t="s">
        <v>662</v>
      </c>
      <c r="O2718" s="64">
        <v>390000610</v>
      </c>
      <c r="P2718" s="94" t="s">
        <v>322</v>
      </c>
      <c r="Q2718" s="90">
        <v>1</v>
      </c>
      <c r="X2718" s="65" t="s">
        <v>733</v>
      </c>
      <c r="Y2718" s="65">
        <f>SUMPRODUCT(('[2]Prog 89'!$C$5:$C$10000=A2718)*'[2]Prog 89'!$E$5:$F$10000)</f>
        <v>0</v>
      </c>
      <c r="Z2718" s="65">
        <f>SUMPRODUCT(('[2]Prog 89'!$C$5:$C$10000=A2718)*'[2]Prog 89'!$G$5:$H$10000)</f>
        <v>0</v>
      </c>
    </row>
    <row r="2719" spans="1:26" ht="12.75" customHeight="1" x14ac:dyDescent="0.25">
      <c r="A2719" s="64">
        <v>39391</v>
      </c>
      <c r="B2719" s="81">
        <f>VLOOKUP(A2719,'[2]Pop commune'!$A$4:$G$3833,7,FALSE)</f>
        <v>148.30962847389429</v>
      </c>
      <c r="C2719" s="82">
        <f>VLOOKUP(A2719,'[2]Pop commune'!$A$4:$H$3833,5,FALSE)</f>
        <v>82.596626902218546</v>
      </c>
      <c r="D2719" s="83">
        <f t="shared" si="85"/>
        <v>65.713001571675761</v>
      </c>
      <c r="E2719" s="83">
        <f>VLOOKUP(A2719,'[2]Pop commune'!$A$4:$G$3833,6,FALSE)</f>
        <v>65.713001571675761</v>
      </c>
      <c r="F2719" s="83">
        <f t="shared" si="86"/>
        <v>420.0000000000008</v>
      </c>
      <c r="G2719" s="83">
        <f>VLOOKUP(A2719,'[2]Pop commune'!$A$4:$G$3833,4,FALSE)</f>
        <v>420.0000000000008</v>
      </c>
      <c r="H2719" s="64">
        <v>39</v>
      </c>
      <c r="I2719" s="122">
        <v>390006617</v>
      </c>
      <c r="J2719" s="91" t="s">
        <v>3572</v>
      </c>
      <c r="K2719" s="121"/>
      <c r="L2719" s="92" t="s">
        <v>3468</v>
      </c>
      <c r="M2719" s="65" t="s">
        <v>3447</v>
      </c>
      <c r="N2719" s="65" t="s">
        <v>662</v>
      </c>
      <c r="O2719" s="64">
        <v>390000610</v>
      </c>
      <c r="P2719" s="94" t="s">
        <v>322</v>
      </c>
      <c r="Q2719" s="90">
        <v>1</v>
      </c>
      <c r="X2719" s="65" t="s">
        <v>733</v>
      </c>
      <c r="Y2719" s="65">
        <f>SUMPRODUCT(('[2]Prog 89'!$C$5:$C$10000=A2719)*'[2]Prog 89'!$E$5:$F$10000)</f>
        <v>0</v>
      </c>
      <c r="Z2719" s="65">
        <f>SUMPRODUCT(('[2]Prog 89'!$C$5:$C$10000=A2719)*'[2]Prog 89'!$G$5:$H$10000)</f>
        <v>0</v>
      </c>
    </row>
    <row r="2720" spans="1:26" ht="12.75" customHeight="1" x14ac:dyDescent="0.25">
      <c r="A2720" s="64">
        <v>39393</v>
      </c>
      <c r="B2720" s="81">
        <f>VLOOKUP(A2720,'[2]Pop commune'!$A$4:$G$3833,7,FALSE)</f>
        <v>20.588235294117602</v>
      </c>
      <c r="C2720" s="82">
        <f>VLOOKUP(A2720,'[2]Pop commune'!$A$4:$H$3833,5,FALSE)</f>
        <v>7.2058823529411598</v>
      </c>
      <c r="D2720" s="83">
        <f t="shared" si="85"/>
        <v>13.382352941176441</v>
      </c>
      <c r="E2720" s="83">
        <f>VLOOKUP(A2720,'[2]Pop commune'!$A$4:$G$3833,6,FALSE)</f>
        <v>13.382352941176441</v>
      </c>
      <c r="F2720" s="83">
        <f t="shared" si="86"/>
        <v>69.999999999999844</v>
      </c>
      <c r="G2720" s="83">
        <f>VLOOKUP(A2720,'[2]Pop commune'!$A$4:$G$3833,4,FALSE)</f>
        <v>69.999999999999844</v>
      </c>
      <c r="H2720" s="64">
        <v>39</v>
      </c>
      <c r="I2720" s="122">
        <v>390006617</v>
      </c>
      <c r="J2720" s="91" t="s">
        <v>3573</v>
      </c>
      <c r="K2720" s="121"/>
      <c r="L2720" s="92" t="s">
        <v>3468</v>
      </c>
      <c r="M2720" s="65" t="s">
        <v>3447</v>
      </c>
      <c r="N2720" s="65" t="s">
        <v>662</v>
      </c>
      <c r="O2720" s="64">
        <v>390000610</v>
      </c>
      <c r="P2720" s="94" t="s">
        <v>322</v>
      </c>
      <c r="Q2720" s="90">
        <v>1</v>
      </c>
      <c r="X2720" s="65" t="s">
        <v>733</v>
      </c>
      <c r="Y2720" s="65">
        <f>SUMPRODUCT(('[2]Prog 89'!$C$5:$C$10000=A2720)*'[2]Prog 89'!$E$5:$F$10000)</f>
        <v>0</v>
      </c>
      <c r="Z2720" s="65">
        <f>SUMPRODUCT(('[2]Prog 89'!$C$5:$C$10000=A2720)*'[2]Prog 89'!$G$5:$H$10000)</f>
        <v>0</v>
      </c>
    </row>
    <row r="2721" spans="1:26" ht="12.75" customHeight="1" x14ac:dyDescent="0.25">
      <c r="A2721" s="64">
        <v>39406</v>
      </c>
      <c r="B2721" s="81">
        <f>VLOOKUP(A2721,'[2]Pop commune'!$A$4:$G$3833,7,FALSE)</f>
        <v>64.486692015208959</v>
      </c>
      <c r="C2721" s="82">
        <f>VLOOKUP(A2721,'[2]Pop commune'!$A$4:$H$3833,5,FALSE)</f>
        <v>49.372623574144363</v>
      </c>
      <c r="D2721" s="83">
        <f t="shared" si="85"/>
        <v>15.1140684410646</v>
      </c>
      <c r="E2721" s="83">
        <f>VLOOKUP(A2721,'[2]Pop commune'!$A$4:$G$3833,6,FALSE)</f>
        <v>15.1140684410646</v>
      </c>
      <c r="F2721" s="83">
        <f t="shared" si="86"/>
        <v>264.99999999999932</v>
      </c>
      <c r="G2721" s="83">
        <f>VLOOKUP(A2721,'[2]Pop commune'!$A$4:$G$3833,4,FALSE)</f>
        <v>264.99999999999932</v>
      </c>
      <c r="H2721" s="64">
        <v>39</v>
      </c>
      <c r="I2721" s="122">
        <v>390006617</v>
      </c>
      <c r="J2721" s="91" t="s">
        <v>3574</v>
      </c>
      <c r="K2721" s="121"/>
      <c r="L2721" s="92" t="s">
        <v>3515</v>
      </c>
      <c r="M2721" s="65" t="s">
        <v>3447</v>
      </c>
      <c r="N2721" s="65" t="s">
        <v>662</v>
      </c>
      <c r="O2721" s="64">
        <v>390000610</v>
      </c>
      <c r="P2721" s="94" t="s">
        <v>322</v>
      </c>
      <c r="Q2721" s="90">
        <v>1</v>
      </c>
      <c r="X2721" s="65" t="s">
        <v>733</v>
      </c>
      <c r="Y2721" s="65">
        <f>SUMPRODUCT(('[2]Prog 89'!$C$5:$C$10000=A2721)*'[2]Prog 89'!$E$5:$F$10000)</f>
        <v>0</v>
      </c>
      <c r="Z2721" s="65">
        <f>SUMPRODUCT(('[2]Prog 89'!$C$5:$C$10000=A2721)*'[2]Prog 89'!$G$5:$H$10000)</f>
        <v>0</v>
      </c>
    </row>
    <row r="2722" spans="1:26" ht="12.75" customHeight="1" x14ac:dyDescent="0.25">
      <c r="A2722" s="64">
        <v>39427</v>
      </c>
      <c r="B2722" s="81">
        <f>VLOOKUP(A2722,'[2]Pop commune'!$A$4:$G$3833,7,FALSE)</f>
        <v>14.508196721311471</v>
      </c>
      <c r="C2722" s="82">
        <f>VLOOKUP(A2722,'[2]Pop commune'!$A$4:$H$3833,5,FALSE)</f>
        <v>7.7377049180327839</v>
      </c>
      <c r="D2722" s="83">
        <f t="shared" si="85"/>
        <v>6.770491803278686</v>
      </c>
      <c r="E2722" s="83">
        <f>VLOOKUP(A2722,'[2]Pop commune'!$A$4:$G$3833,6,FALSE)</f>
        <v>6.770491803278686</v>
      </c>
      <c r="F2722" s="83">
        <f t="shared" si="86"/>
        <v>59</v>
      </c>
      <c r="G2722" s="83">
        <f>VLOOKUP(A2722,'[2]Pop commune'!$A$4:$G$3833,4,FALSE)</f>
        <v>59</v>
      </c>
      <c r="H2722" s="64">
        <v>39</v>
      </c>
      <c r="I2722" s="122">
        <v>390006617</v>
      </c>
      <c r="J2722" s="91" t="s">
        <v>3575</v>
      </c>
      <c r="K2722" s="121"/>
      <c r="L2722" s="92" t="s">
        <v>3468</v>
      </c>
      <c r="M2722" s="65" t="s">
        <v>3447</v>
      </c>
      <c r="N2722" s="65" t="s">
        <v>662</v>
      </c>
      <c r="O2722" s="64">
        <v>390000610</v>
      </c>
      <c r="P2722" s="94" t="s">
        <v>322</v>
      </c>
      <c r="Q2722" s="90">
        <v>1</v>
      </c>
      <c r="X2722" s="65" t="s">
        <v>733</v>
      </c>
      <c r="Y2722" s="65">
        <f>SUMPRODUCT(('[2]Prog 89'!$C$5:$C$10000=A2722)*'[2]Prog 89'!$E$5:$F$10000)</f>
        <v>0</v>
      </c>
      <c r="Z2722" s="65">
        <f>SUMPRODUCT(('[2]Prog 89'!$C$5:$C$10000=A2722)*'[2]Prog 89'!$G$5:$H$10000)</f>
        <v>0</v>
      </c>
    </row>
    <row r="2723" spans="1:26" ht="12.75" customHeight="1" x14ac:dyDescent="0.25">
      <c r="A2723" s="64">
        <v>39428</v>
      </c>
      <c r="B2723" s="81">
        <f>VLOOKUP(A2723,'[2]Pop commune'!$A$4:$G$3833,7,FALSE)</f>
        <v>4.7916666666666652</v>
      </c>
      <c r="C2723" s="82">
        <f>VLOOKUP(A2723,'[2]Pop commune'!$A$4:$H$3833,5,FALSE)</f>
        <v>0.95833333333333304</v>
      </c>
      <c r="D2723" s="83">
        <f t="shared" si="85"/>
        <v>3.8333333333333321</v>
      </c>
      <c r="E2723" s="83">
        <f>VLOOKUP(A2723,'[2]Pop commune'!$A$4:$G$3833,6,FALSE)</f>
        <v>3.8333333333333321</v>
      </c>
      <c r="F2723" s="83">
        <f t="shared" si="86"/>
        <v>23</v>
      </c>
      <c r="G2723" s="83">
        <f>VLOOKUP(A2723,'[2]Pop commune'!$A$4:$G$3833,4,FALSE)</f>
        <v>23</v>
      </c>
      <c r="H2723" s="64">
        <v>39</v>
      </c>
      <c r="I2723" s="122">
        <v>390006617</v>
      </c>
      <c r="J2723" s="91" t="s">
        <v>3576</v>
      </c>
      <c r="K2723" s="121"/>
      <c r="L2723" s="92" t="s">
        <v>3468</v>
      </c>
      <c r="M2723" s="65" t="s">
        <v>3447</v>
      </c>
      <c r="N2723" s="65" t="s">
        <v>662</v>
      </c>
      <c r="O2723" s="64">
        <v>390000610</v>
      </c>
      <c r="P2723" s="94" t="s">
        <v>322</v>
      </c>
      <c r="Q2723" s="90">
        <v>1</v>
      </c>
      <c r="X2723" s="65" t="s">
        <v>733</v>
      </c>
      <c r="Y2723" s="65">
        <f>SUMPRODUCT(('[2]Prog 89'!$C$5:$C$10000=A2723)*'[2]Prog 89'!$E$5:$F$10000)</f>
        <v>0</v>
      </c>
      <c r="Z2723" s="65">
        <f>SUMPRODUCT(('[2]Prog 89'!$C$5:$C$10000=A2723)*'[2]Prog 89'!$G$5:$H$10000)</f>
        <v>0</v>
      </c>
    </row>
    <row r="2724" spans="1:26" ht="12.75" customHeight="1" x14ac:dyDescent="0.25">
      <c r="A2724" s="64">
        <v>39436</v>
      </c>
      <c r="B2724" s="81">
        <f>VLOOKUP(A2724,'[2]Pop commune'!$A$4:$G$3833,7,FALSE)</f>
        <v>108.42299767095426</v>
      </c>
      <c r="C2724" s="82">
        <f>VLOOKUP(A2724,'[2]Pop commune'!$A$4:$H$3833,5,FALSE)</f>
        <v>65.933613823831934</v>
      </c>
      <c r="D2724" s="83">
        <f t="shared" si="85"/>
        <v>42.489383847122333</v>
      </c>
      <c r="E2724" s="83">
        <f>VLOOKUP(A2724,'[2]Pop commune'!$A$4:$G$3833,6,FALSE)</f>
        <v>42.489383847122333</v>
      </c>
      <c r="F2724" s="83">
        <f t="shared" si="86"/>
        <v>260.00000000000057</v>
      </c>
      <c r="G2724" s="83">
        <f>VLOOKUP(A2724,'[2]Pop commune'!$A$4:$G$3833,4,FALSE)</f>
        <v>260.00000000000057</v>
      </c>
      <c r="H2724" s="64">
        <v>39</v>
      </c>
      <c r="I2724" s="122">
        <v>390006617</v>
      </c>
      <c r="J2724" s="91" t="s">
        <v>3577</v>
      </c>
      <c r="K2724" s="121"/>
      <c r="L2724" s="92" t="s">
        <v>3446</v>
      </c>
      <c r="M2724" s="65" t="s">
        <v>3447</v>
      </c>
      <c r="N2724" s="65" t="s">
        <v>662</v>
      </c>
      <c r="O2724" s="64">
        <v>390000610</v>
      </c>
      <c r="P2724" s="94" t="s">
        <v>322</v>
      </c>
      <c r="Q2724" s="90">
        <v>1</v>
      </c>
      <c r="X2724" s="65" t="s">
        <v>733</v>
      </c>
      <c r="Y2724" s="65">
        <f>SUMPRODUCT(('[2]Prog 89'!$C$5:$C$10000=A2724)*'[2]Prog 89'!$E$5:$F$10000)</f>
        <v>0</v>
      </c>
      <c r="Z2724" s="65">
        <f>SUMPRODUCT(('[2]Prog 89'!$C$5:$C$10000=A2724)*'[2]Prog 89'!$G$5:$H$10000)</f>
        <v>0</v>
      </c>
    </row>
    <row r="2725" spans="1:26" ht="12.75" customHeight="1" x14ac:dyDescent="0.25">
      <c r="A2725" s="64">
        <v>39461</v>
      </c>
      <c r="B2725" s="81">
        <f>VLOOKUP(A2725,'[2]Pop commune'!$A$4:$G$3833,7,FALSE)</f>
        <v>28.4931506849314</v>
      </c>
      <c r="C2725" s="82">
        <f>VLOOKUP(A2725,'[2]Pop commune'!$A$4:$H$3833,5,FALSE)</f>
        <v>17.534246575342401</v>
      </c>
      <c r="D2725" s="83">
        <f t="shared" si="85"/>
        <v>10.958904109589</v>
      </c>
      <c r="E2725" s="83">
        <f>VLOOKUP(A2725,'[2]Pop commune'!$A$4:$G$3833,6,FALSE)</f>
        <v>10.958904109589</v>
      </c>
      <c r="F2725" s="83">
        <f t="shared" si="86"/>
        <v>79.999999999999702</v>
      </c>
      <c r="G2725" s="83">
        <f>VLOOKUP(A2725,'[2]Pop commune'!$A$4:$G$3833,4,FALSE)</f>
        <v>79.999999999999702</v>
      </c>
      <c r="H2725" s="64">
        <v>39</v>
      </c>
      <c r="I2725" s="122">
        <v>390006617</v>
      </c>
      <c r="J2725" s="91" t="s">
        <v>2178</v>
      </c>
      <c r="K2725" s="121"/>
      <c r="L2725" s="92" t="s">
        <v>3468</v>
      </c>
      <c r="M2725" s="65" t="s">
        <v>3447</v>
      </c>
      <c r="N2725" s="65" t="s">
        <v>662</v>
      </c>
      <c r="O2725" s="64">
        <v>390000610</v>
      </c>
      <c r="P2725" s="94" t="s">
        <v>322</v>
      </c>
      <c r="Q2725" s="90">
        <v>1</v>
      </c>
      <c r="X2725" s="65" t="s">
        <v>733</v>
      </c>
      <c r="Y2725" s="65">
        <f>SUMPRODUCT(('[2]Prog 89'!$C$5:$C$10000=A2725)*'[2]Prog 89'!$E$5:$F$10000)</f>
        <v>0</v>
      </c>
      <c r="Z2725" s="65">
        <f>SUMPRODUCT(('[2]Prog 89'!$C$5:$C$10000=A2725)*'[2]Prog 89'!$G$5:$H$10000)</f>
        <v>0</v>
      </c>
    </row>
    <row r="2726" spans="1:26" ht="12.75" customHeight="1" x14ac:dyDescent="0.25">
      <c r="A2726" s="64">
        <v>39481</v>
      </c>
      <c r="B2726" s="81">
        <f>VLOOKUP(A2726,'[2]Pop commune'!$A$4:$G$3833,7,FALSE)</f>
        <v>97.954751131222082</v>
      </c>
      <c r="C2726" s="82">
        <f>VLOOKUP(A2726,'[2]Pop commune'!$A$4:$H$3833,5,FALSE)</f>
        <v>71.425339366516098</v>
      </c>
      <c r="D2726" s="83">
        <f t="shared" si="85"/>
        <v>26.52941176470598</v>
      </c>
      <c r="E2726" s="83">
        <f>VLOOKUP(A2726,'[2]Pop commune'!$A$4:$G$3833,6,FALSE)</f>
        <v>26.52941176470598</v>
      </c>
      <c r="F2726" s="83">
        <f t="shared" si="86"/>
        <v>451.00000000000171</v>
      </c>
      <c r="G2726" s="83">
        <f>VLOOKUP(A2726,'[2]Pop commune'!$A$4:$G$3833,4,FALSE)</f>
        <v>451.00000000000171</v>
      </c>
      <c r="H2726" s="64">
        <v>39</v>
      </c>
      <c r="I2726" s="122">
        <v>390006617</v>
      </c>
      <c r="J2726" s="91" t="s">
        <v>3578</v>
      </c>
      <c r="K2726" s="121"/>
      <c r="L2726" s="92" t="s">
        <v>3515</v>
      </c>
      <c r="M2726" s="65" t="s">
        <v>3447</v>
      </c>
      <c r="N2726" s="65" t="s">
        <v>662</v>
      </c>
      <c r="O2726" s="64">
        <v>390000610</v>
      </c>
      <c r="P2726" s="94" t="s">
        <v>322</v>
      </c>
      <c r="Q2726" s="90">
        <v>1</v>
      </c>
      <c r="X2726" s="65" t="s">
        <v>733</v>
      </c>
      <c r="Y2726" s="65">
        <f>SUMPRODUCT(('[2]Prog 89'!$C$5:$C$10000=A2726)*'[2]Prog 89'!$E$5:$F$10000)</f>
        <v>0</v>
      </c>
      <c r="Z2726" s="65">
        <f>SUMPRODUCT(('[2]Prog 89'!$C$5:$C$10000=A2726)*'[2]Prog 89'!$G$5:$H$10000)</f>
        <v>0</v>
      </c>
    </row>
    <row r="2727" spans="1:26" ht="12.75" customHeight="1" x14ac:dyDescent="0.25">
      <c r="A2727" s="64">
        <v>39522</v>
      </c>
      <c r="B2727" s="81">
        <f>VLOOKUP(A2727,'[2]Pop commune'!$A$4:$G$3833,7,FALSE)</f>
        <v>38.297297297297298</v>
      </c>
      <c r="C2727" s="82">
        <f>VLOOKUP(A2727,'[2]Pop commune'!$A$4:$H$3833,5,FALSE)</f>
        <v>24.54954954954955</v>
      </c>
      <c r="D2727" s="83">
        <f t="shared" si="85"/>
        <v>13.747747747747749</v>
      </c>
      <c r="E2727" s="83">
        <f>VLOOKUP(A2727,'[2]Pop commune'!$A$4:$G$3833,6,FALSE)</f>
        <v>13.747747747747749</v>
      </c>
      <c r="F2727" s="83">
        <f t="shared" si="86"/>
        <v>109</v>
      </c>
      <c r="G2727" s="83">
        <f>VLOOKUP(A2727,'[2]Pop commune'!$A$4:$G$3833,4,FALSE)</f>
        <v>109</v>
      </c>
      <c r="H2727" s="64">
        <v>39</v>
      </c>
      <c r="I2727" s="122">
        <v>390006617</v>
      </c>
      <c r="J2727" s="91" t="s">
        <v>3579</v>
      </c>
      <c r="K2727" s="121"/>
      <c r="L2727" s="92" t="s">
        <v>3515</v>
      </c>
      <c r="M2727" s="65" t="s">
        <v>3447</v>
      </c>
      <c r="N2727" s="65" t="s">
        <v>662</v>
      </c>
      <c r="O2727" s="64">
        <v>390000610</v>
      </c>
      <c r="P2727" s="94" t="s">
        <v>322</v>
      </c>
      <c r="Q2727" s="90">
        <v>1</v>
      </c>
      <c r="X2727" s="65" t="s">
        <v>733</v>
      </c>
      <c r="Y2727" s="65">
        <f>SUMPRODUCT(('[2]Prog 89'!$C$5:$C$10000=A2727)*'[2]Prog 89'!$E$5:$F$10000)</f>
        <v>0</v>
      </c>
      <c r="Z2727" s="65">
        <f>SUMPRODUCT(('[2]Prog 89'!$C$5:$C$10000=A2727)*'[2]Prog 89'!$G$5:$H$10000)</f>
        <v>0</v>
      </c>
    </row>
    <row r="2728" spans="1:26" ht="12.75" customHeight="1" x14ac:dyDescent="0.25">
      <c r="A2728" s="64">
        <v>39529</v>
      </c>
      <c r="B2728" s="81">
        <f>VLOOKUP(A2728,'[2]Pop commune'!$A$4:$G$3833,7,FALSE)</f>
        <v>18</v>
      </c>
      <c r="C2728" s="82">
        <f>VLOOKUP(A2728,'[2]Pop commune'!$A$4:$H$3833,5,FALSE)</f>
        <v>9</v>
      </c>
      <c r="D2728" s="83">
        <f t="shared" si="85"/>
        <v>9</v>
      </c>
      <c r="E2728" s="83">
        <f>VLOOKUP(A2728,'[2]Pop commune'!$A$4:$G$3833,6,FALSE)</f>
        <v>9</v>
      </c>
      <c r="F2728" s="83">
        <f t="shared" si="86"/>
        <v>66</v>
      </c>
      <c r="G2728" s="83">
        <f>VLOOKUP(A2728,'[2]Pop commune'!$A$4:$G$3833,4,FALSE)</f>
        <v>66</v>
      </c>
      <c r="H2728" s="64">
        <v>39</v>
      </c>
      <c r="I2728" s="122">
        <v>390006617</v>
      </c>
      <c r="J2728" s="91" t="s">
        <v>3580</v>
      </c>
      <c r="K2728" s="121"/>
      <c r="L2728" s="92" t="s">
        <v>3446</v>
      </c>
      <c r="M2728" s="65" t="s">
        <v>3447</v>
      </c>
      <c r="N2728" s="65" t="s">
        <v>662</v>
      </c>
      <c r="O2728" s="64">
        <v>390000610</v>
      </c>
      <c r="P2728" s="94" t="s">
        <v>322</v>
      </c>
      <c r="Q2728" s="90">
        <v>1</v>
      </c>
      <c r="X2728" s="65" t="s">
        <v>733</v>
      </c>
      <c r="Y2728" s="65">
        <f>SUMPRODUCT(('[2]Prog 89'!$C$5:$C$10000=A2728)*'[2]Prog 89'!$E$5:$F$10000)</f>
        <v>0</v>
      </c>
      <c r="Z2728" s="65">
        <f>SUMPRODUCT(('[2]Prog 89'!$C$5:$C$10000=A2728)*'[2]Prog 89'!$G$5:$H$10000)</f>
        <v>0</v>
      </c>
    </row>
    <row r="2729" spans="1:26" ht="12.75" customHeight="1" x14ac:dyDescent="0.25">
      <c r="A2729" s="64">
        <v>39540</v>
      </c>
      <c r="B2729" s="81">
        <f>VLOOKUP(A2729,'[2]Pop commune'!$A$4:$G$3833,7,FALSE)</f>
        <v>59.342592592592702</v>
      </c>
      <c r="C2729" s="82">
        <f>VLOOKUP(A2729,'[2]Pop commune'!$A$4:$H$3833,5,FALSE)</f>
        <v>36.8333333333334</v>
      </c>
      <c r="D2729" s="83">
        <f t="shared" si="85"/>
        <v>22.509259259259302</v>
      </c>
      <c r="E2729" s="83">
        <f>VLOOKUP(A2729,'[2]Pop commune'!$A$4:$G$3833,6,FALSE)</f>
        <v>22.509259259259302</v>
      </c>
      <c r="F2729" s="83">
        <f t="shared" si="86"/>
        <v>221</v>
      </c>
      <c r="G2729" s="83">
        <f>VLOOKUP(A2729,'[2]Pop commune'!$A$4:$G$3833,4,FALSE)</f>
        <v>221</v>
      </c>
      <c r="H2729" s="64">
        <v>39</v>
      </c>
      <c r="I2729" s="122">
        <v>390006617</v>
      </c>
      <c r="J2729" s="91" t="s">
        <v>3581</v>
      </c>
      <c r="K2729" s="121"/>
      <c r="L2729" s="92" t="s">
        <v>3515</v>
      </c>
      <c r="M2729" s="65" t="s">
        <v>3447</v>
      </c>
      <c r="N2729" s="65" t="s">
        <v>662</v>
      </c>
      <c r="O2729" s="64">
        <v>390000610</v>
      </c>
      <c r="P2729" s="94" t="s">
        <v>322</v>
      </c>
      <c r="Q2729" s="90">
        <v>1</v>
      </c>
      <c r="X2729" s="65" t="s">
        <v>733</v>
      </c>
      <c r="Y2729" s="65">
        <f>SUMPRODUCT(('[2]Prog 89'!$C$5:$C$10000=A2729)*'[2]Prog 89'!$E$5:$F$10000)</f>
        <v>0</v>
      </c>
      <c r="Z2729" s="65">
        <f>SUMPRODUCT(('[2]Prog 89'!$C$5:$C$10000=A2729)*'[2]Prog 89'!$G$5:$H$10000)</f>
        <v>0</v>
      </c>
    </row>
    <row r="2730" spans="1:26" ht="12.75" customHeight="1" x14ac:dyDescent="0.25">
      <c r="A2730" s="64">
        <v>39543</v>
      </c>
      <c r="B2730" s="81">
        <f>VLOOKUP(A2730,'[2]Pop commune'!$A$4:$G$3833,7,FALSE)</f>
        <v>84.878329579877118</v>
      </c>
      <c r="C2730" s="82">
        <f>VLOOKUP(A2730,'[2]Pop commune'!$A$4:$H$3833,5,FALSE)</f>
        <v>34.836619611569695</v>
      </c>
      <c r="D2730" s="83">
        <f t="shared" si="85"/>
        <v>50.04170996830743</v>
      </c>
      <c r="E2730" s="83">
        <f>VLOOKUP(A2730,'[2]Pop commune'!$A$4:$G$3833,6,FALSE)</f>
        <v>50.04170996830743</v>
      </c>
      <c r="F2730" s="83">
        <f t="shared" si="86"/>
        <v>216.99999999999949</v>
      </c>
      <c r="G2730" s="83">
        <f>VLOOKUP(A2730,'[2]Pop commune'!$A$4:$G$3833,4,FALSE)</f>
        <v>216.99999999999949</v>
      </c>
      <c r="H2730" s="64">
        <v>39</v>
      </c>
      <c r="I2730" s="122">
        <v>390006617</v>
      </c>
      <c r="J2730" s="91" t="s">
        <v>3582</v>
      </c>
      <c r="K2730" s="121"/>
      <c r="L2730" s="92" t="s">
        <v>3515</v>
      </c>
      <c r="M2730" s="65" t="s">
        <v>3447</v>
      </c>
      <c r="N2730" s="65" t="s">
        <v>662</v>
      </c>
      <c r="O2730" s="64">
        <v>390000610</v>
      </c>
      <c r="P2730" s="94" t="s">
        <v>322</v>
      </c>
      <c r="Q2730" s="90">
        <v>1</v>
      </c>
      <c r="X2730" s="65" t="s">
        <v>733</v>
      </c>
      <c r="Y2730" s="65">
        <f>SUMPRODUCT(('[2]Prog 89'!$C$5:$C$10000=A2730)*'[2]Prog 89'!$E$5:$F$10000)</f>
        <v>0</v>
      </c>
      <c r="Z2730" s="65">
        <f>SUMPRODUCT(('[2]Prog 89'!$C$5:$C$10000=A2730)*'[2]Prog 89'!$G$5:$H$10000)</f>
        <v>0</v>
      </c>
    </row>
    <row r="2731" spans="1:26" ht="12.75" customHeight="1" x14ac:dyDescent="0.25">
      <c r="A2731" s="64">
        <v>39554</v>
      </c>
      <c r="B2731" s="81">
        <f>VLOOKUP(A2731,'[2]Pop commune'!$A$4:$G$3833,7,FALSE)</f>
        <v>58</v>
      </c>
      <c r="C2731" s="82">
        <f>VLOOKUP(A2731,'[2]Pop commune'!$A$4:$H$3833,5,FALSE)</f>
        <v>43</v>
      </c>
      <c r="D2731" s="83">
        <f t="shared" si="85"/>
        <v>15</v>
      </c>
      <c r="E2731" s="83">
        <f>VLOOKUP(A2731,'[2]Pop commune'!$A$4:$G$3833,6,FALSE)</f>
        <v>15</v>
      </c>
      <c r="F2731" s="83">
        <f t="shared" si="86"/>
        <v>234</v>
      </c>
      <c r="G2731" s="83">
        <f>VLOOKUP(A2731,'[2]Pop commune'!$A$4:$G$3833,4,FALSE)</f>
        <v>234</v>
      </c>
      <c r="H2731" s="64">
        <v>39</v>
      </c>
      <c r="I2731" s="122">
        <v>390006617</v>
      </c>
      <c r="J2731" s="91" t="s">
        <v>3583</v>
      </c>
      <c r="K2731" s="121"/>
      <c r="L2731" s="92" t="s">
        <v>3515</v>
      </c>
      <c r="M2731" s="65" t="s">
        <v>3447</v>
      </c>
      <c r="N2731" s="65" t="s">
        <v>662</v>
      </c>
      <c r="O2731" s="64">
        <v>390000610</v>
      </c>
      <c r="P2731" s="94" t="s">
        <v>322</v>
      </c>
      <c r="Q2731" s="90">
        <v>1</v>
      </c>
      <c r="X2731" s="65" t="s">
        <v>733</v>
      </c>
      <c r="Y2731" s="65">
        <f>SUMPRODUCT(('[2]Prog 89'!$C$5:$C$10000=A2731)*'[2]Prog 89'!$E$5:$F$10000)</f>
        <v>0</v>
      </c>
      <c r="Z2731" s="65">
        <f>SUMPRODUCT(('[2]Prog 89'!$C$5:$C$10000=A2731)*'[2]Prog 89'!$G$5:$H$10000)</f>
        <v>0</v>
      </c>
    </row>
    <row r="2732" spans="1:26" ht="12.75" customHeight="1" x14ac:dyDescent="0.25">
      <c r="A2732" s="64">
        <v>39586</v>
      </c>
      <c r="B2732" s="81">
        <f>VLOOKUP(A2732,'[2]Pop commune'!$A$4:$G$3833,7,FALSE)</f>
        <v>15.589743589743584</v>
      </c>
      <c r="C2732" s="82">
        <f>VLOOKUP(A2732,'[2]Pop commune'!$A$4:$H$3833,5,FALSE)</f>
        <v>10.717948717948714</v>
      </c>
      <c r="D2732" s="83">
        <f t="shared" si="85"/>
        <v>4.8717948717948696</v>
      </c>
      <c r="E2732" s="83">
        <f>VLOOKUP(A2732,'[2]Pop commune'!$A$4:$G$3833,6,FALSE)</f>
        <v>4.8717948717948696</v>
      </c>
      <c r="F2732" s="83">
        <f t="shared" si="86"/>
        <v>38</v>
      </c>
      <c r="G2732" s="83">
        <f>VLOOKUP(A2732,'[2]Pop commune'!$A$4:$G$3833,4,FALSE)</f>
        <v>38</v>
      </c>
      <c r="H2732" s="64">
        <v>39</v>
      </c>
      <c r="I2732" s="122">
        <v>390006617</v>
      </c>
      <c r="J2732" s="91" t="s">
        <v>3584</v>
      </c>
      <c r="K2732" s="121"/>
      <c r="L2732" s="92" t="s">
        <v>3446</v>
      </c>
      <c r="M2732" s="65" t="s">
        <v>3447</v>
      </c>
      <c r="N2732" s="65" t="s">
        <v>662</v>
      </c>
      <c r="O2732" s="64">
        <v>390000610</v>
      </c>
      <c r="P2732" s="94" t="s">
        <v>322</v>
      </c>
      <c r="Q2732" s="90">
        <v>1</v>
      </c>
      <c r="X2732" s="65" t="s">
        <v>733</v>
      </c>
      <c r="Y2732" s="65">
        <f>SUMPRODUCT(('[2]Prog 89'!$C$5:$C$10000=A2732)*'[2]Prog 89'!$E$5:$F$10000)</f>
        <v>0</v>
      </c>
      <c r="Z2732" s="65">
        <f>SUMPRODUCT(('[2]Prog 89'!$C$5:$C$10000=A2732)*'[2]Prog 89'!$G$5:$H$10000)</f>
        <v>0</v>
      </c>
    </row>
    <row r="2733" spans="1:26" ht="12.75" customHeight="1" x14ac:dyDescent="0.25">
      <c r="A2733" s="64">
        <v>39056</v>
      </c>
      <c r="B2733" s="81">
        <f>VLOOKUP(A2733,'[2]Pop commune'!$A$4:$G$3833,7,FALSE)</f>
        <v>495.5724012894575</v>
      </c>
      <c r="C2733" s="82">
        <f>VLOOKUP(A2733,'[2]Pop commune'!$A$4:$H$3833,5,FALSE)</f>
        <v>253.58261822715491</v>
      </c>
      <c r="D2733" s="83">
        <f t="shared" si="85"/>
        <v>241.98978306230262</v>
      </c>
      <c r="E2733" s="83">
        <f>VLOOKUP(A2733,'[2]Pop commune'!$A$4:$G$3833,6,FALSE)</f>
        <v>241.98978306230262</v>
      </c>
      <c r="F2733" s="83">
        <f t="shared" si="86"/>
        <v>1424.0000000000052</v>
      </c>
      <c r="G2733" s="83">
        <f>VLOOKUP(A2733,'[2]Pop commune'!$A$4:$G$3833,4,FALSE)</f>
        <v>1424.0000000000052</v>
      </c>
      <c r="H2733" s="64">
        <v>39</v>
      </c>
      <c r="I2733" s="122">
        <v>390006674</v>
      </c>
      <c r="J2733" s="91" t="s">
        <v>3460</v>
      </c>
      <c r="K2733" s="121"/>
      <c r="L2733" s="92" t="s">
        <v>3460</v>
      </c>
      <c r="M2733" s="65" t="s">
        <v>3461</v>
      </c>
      <c r="N2733" s="65" t="s">
        <v>662</v>
      </c>
      <c r="O2733" s="64">
        <v>390000610</v>
      </c>
      <c r="P2733" s="94" t="s">
        <v>322</v>
      </c>
      <c r="Q2733" s="90">
        <v>1</v>
      </c>
      <c r="X2733" s="65" t="s">
        <v>733</v>
      </c>
      <c r="Y2733" s="65">
        <f>SUMPRODUCT(('[2]Prog 89'!$C$5:$C$10000=A2733)*'[2]Prog 89'!$E$5:$F$10000)</f>
        <v>0</v>
      </c>
      <c r="Z2733" s="65">
        <f>SUMPRODUCT(('[2]Prog 89'!$C$5:$C$10000=A2733)*'[2]Prog 89'!$G$5:$H$10000)</f>
        <v>0</v>
      </c>
    </row>
    <row r="2734" spans="1:26" ht="12.75" customHeight="1" x14ac:dyDescent="0.25">
      <c r="A2734" s="64">
        <v>39060</v>
      </c>
      <c r="B2734" s="81">
        <f>VLOOKUP(A2734,'[2]Pop commune'!$A$4:$G$3833,7,FALSE)</f>
        <v>17</v>
      </c>
      <c r="C2734" s="82">
        <f>VLOOKUP(A2734,'[2]Pop commune'!$A$4:$H$3833,5,FALSE)</f>
        <v>8</v>
      </c>
      <c r="D2734" s="83">
        <f t="shared" si="85"/>
        <v>9</v>
      </c>
      <c r="E2734" s="83">
        <f>VLOOKUP(A2734,'[2]Pop commune'!$A$4:$G$3833,6,FALSE)</f>
        <v>9</v>
      </c>
      <c r="F2734" s="83">
        <f t="shared" si="86"/>
        <v>58</v>
      </c>
      <c r="G2734" s="83">
        <f>VLOOKUP(A2734,'[2]Pop commune'!$A$4:$G$3833,4,FALSE)</f>
        <v>58</v>
      </c>
      <c r="H2734" s="64">
        <v>39</v>
      </c>
      <c r="I2734" s="122">
        <v>390006674</v>
      </c>
      <c r="J2734" s="91" t="s">
        <v>3585</v>
      </c>
      <c r="K2734" s="121"/>
      <c r="L2734" s="92" t="s">
        <v>3460</v>
      </c>
      <c r="M2734" s="65" t="s">
        <v>3461</v>
      </c>
      <c r="N2734" s="65" t="s">
        <v>662</v>
      </c>
      <c r="O2734" s="64">
        <v>390000610</v>
      </c>
      <c r="P2734" s="94" t="s">
        <v>322</v>
      </c>
      <c r="Q2734" s="90">
        <v>1</v>
      </c>
      <c r="X2734" s="65" t="s">
        <v>733</v>
      </c>
      <c r="Y2734" s="65">
        <f>SUMPRODUCT(('[2]Prog 89'!$C$5:$C$10000=A2734)*'[2]Prog 89'!$E$5:$F$10000)</f>
        <v>0</v>
      </c>
      <c r="Z2734" s="65">
        <f>SUMPRODUCT(('[2]Prog 89'!$C$5:$C$10000=A2734)*'[2]Prog 89'!$G$5:$H$10000)</f>
        <v>0</v>
      </c>
    </row>
    <row r="2735" spans="1:26" ht="12.75" customHeight="1" x14ac:dyDescent="0.25">
      <c r="A2735" s="64">
        <v>39075</v>
      </c>
      <c r="B2735" s="81">
        <f>VLOOKUP(A2735,'[2]Pop commune'!$A$4:$G$3833,7,FALSE)</f>
        <v>71.724890829694345</v>
      </c>
      <c r="C2735" s="82">
        <f>VLOOKUP(A2735,'[2]Pop commune'!$A$4:$H$3833,5,FALSE)</f>
        <v>51.641921397379932</v>
      </c>
      <c r="D2735" s="83">
        <f t="shared" si="85"/>
        <v>20.082969432314421</v>
      </c>
      <c r="E2735" s="83">
        <f>VLOOKUP(A2735,'[2]Pop commune'!$A$4:$G$3833,6,FALSE)</f>
        <v>20.082969432314421</v>
      </c>
      <c r="F2735" s="83">
        <f t="shared" si="86"/>
        <v>219</v>
      </c>
      <c r="G2735" s="83">
        <f>VLOOKUP(A2735,'[2]Pop commune'!$A$4:$G$3833,4,FALSE)</f>
        <v>219</v>
      </c>
      <c r="H2735" s="64">
        <v>39</v>
      </c>
      <c r="I2735" s="122">
        <v>390006674</v>
      </c>
      <c r="J2735" s="91" t="s">
        <v>3586</v>
      </c>
      <c r="K2735" s="121"/>
      <c r="L2735" s="92" t="s">
        <v>3460</v>
      </c>
      <c r="M2735" s="65" t="s">
        <v>3461</v>
      </c>
      <c r="N2735" s="65" t="s">
        <v>662</v>
      </c>
      <c r="O2735" s="64">
        <v>390000610</v>
      </c>
      <c r="P2735" s="94" t="s">
        <v>322</v>
      </c>
      <c r="Q2735" s="90">
        <v>1</v>
      </c>
      <c r="X2735" s="65" t="s">
        <v>733</v>
      </c>
      <c r="Y2735" s="65">
        <f>SUMPRODUCT(('[2]Prog 89'!$C$5:$C$10000=A2735)*'[2]Prog 89'!$E$5:$F$10000)</f>
        <v>0</v>
      </c>
      <c r="Z2735" s="65">
        <f>SUMPRODUCT(('[2]Prog 89'!$C$5:$C$10000=A2735)*'[2]Prog 89'!$G$5:$H$10000)</f>
        <v>0</v>
      </c>
    </row>
    <row r="2736" spans="1:26" ht="12.75" customHeight="1" x14ac:dyDescent="0.25">
      <c r="A2736" s="64">
        <v>39104</v>
      </c>
      <c r="B2736" s="81">
        <f>VLOOKUP(A2736,'[2]Pop commune'!$A$4:$G$3833,7,FALSE)</f>
        <v>228.1540930979132</v>
      </c>
      <c r="C2736" s="82">
        <f>VLOOKUP(A2736,'[2]Pop commune'!$A$4:$H$3833,5,FALSE)</f>
        <v>125.98073836276076</v>
      </c>
      <c r="D2736" s="83">
        <f t="shared" si="85"/>
        <v>102.17335473515244</v>
      </c>
      <c r="E2736" s="83">
        <f>VLOOKUP(A2736,'[2]Pop commune'!$A$4:$G$3833,6,FALSE)</f>
        <v>102.17335473515244</v>
      </c>
      <c r="F2736" s="83">
        <f t="shared" si="86"/>
        <v>618</v>
      </c>
      <c r="G2736" s="83">
        <f>VLOOKUP(A2736,'[2]Pop commune'!$A$4:$G$3833,4,FALSE)</f>
        <v>618</v>
      </c>
      <c r="H2736" s="64">
        <v>39</v>
      </c>
      <c r="I2736" s="122">
        <v>390006674</v>
      </c>
      <c r="J2736" s="91" t="s">
        <v>3587</v>
      </c>
      <c r="K2736" s="121"/>
      <c r="L2736" s="92" t="s">
        <v>3460</v>
      </c>
      <c r="M2736" s="65" t="s">
        <v>3461</v>
      </c>
      <c r="N2736" s="65" t="s">
        <v>662</v>
      </c>
      <c r="O2736" s="64">
        <v>390000610</v>
      </c>
      <c r="P2736" s="94" t="s">
        <v>322</v>
      </c>
      <c r="Q2736" s="90">
        <v>1</v>
      </c>
      <c r="X2736" s="65" t="s">
        <v>733</v>
      </c>
      <c r="Y2736" s="65">
        <f>SUMPRODUCT(('[2]Prog 89'!$C$5:$C$10000=A2736)*'[2]Prog 89'!$E$5:$F$10000)</f>
        <v>0</v>
      </c>
      <c r="Z2736" s="65">
        <f>SUMPRODUCT(('[2]Prog 89'!$C$5:$C$10000=A2736)*'[2]Prog 89'!$G$5:$H$10000)</f>
        <v>0</v>
      </c>
    </row>
    <row r="2737" spans="1:26" ht="12.75" customHeight="1" x14ac:dyDescent="0.25">
      <c r="A2737" s="64">
        <v>39110</v>
      </c>
      <c r="B2737" s="81">
        <f>VLOOKUP(A2737,'[2]Pop commune'!$A$4:$G$3833,7,FALSE)</f>
        <v>7.6363636363636402</v>
      </c>
      <c r="C2737" s="82">
        <f>VLOOKUP(A2737,'[2]Pop commune'!$A$4:$H$3833,5,FALSE)</f>
        <v>4.7727272727272751</v>
      </c>
      <c r="D2737" s="83">
        <f t="shared" si="85"/>
        <v>2.8636363636363651</v>
      </c>
      <c r="E2737" s="83">
        <f>VLOOKUP(A2737,'[2]Pop commune'!$A$4:$G$3833,6,FALSE)</f>
        <v>2.8636363636363651</v>
      </c>
      <c r="F2737" s="83">
        <f t="shared" si="86"/>
        <v>63</v>
      </c>
      <c r="G2737" s="83">
        <f>VLOOKUP(A2737,'[2]Pop commune'!$A$4:$G$3833,4,FALSE)</f>
        <v>63</v>
      </c>
      <c r="H2737" s="64">
        <v>39</v>
      </c>
      <c r="I2737" s="122">
        <v>390006674</v>
      </c>
      <c r="J2737" s="91" t="s">
        <v>3588</v>
      </c>
      <c r="K2737" s="121"/>
      <c r="L2737" s="92" t="s">
        <v>3460</v>
      </c>
      <c r="M2737" s="65" t="s">
        <v>3461</v>
      </c>
      <c r="N2737" s="65" t="s">
        <v>662</v>
      </c>
      <c r="O2737" s="64">
        <v>390000610</v>
      </c>
      <c r="P2737" s="94" t="s">
        <v>322</v>
      </c>
      <c r="Q2737" s="90">
        <v>1</v>
      </c>
      <c r="X2737" s="65" t="s">
        <v>733</v>
      </c>
      <c r="Y2737" s="65">
        <f>SUMPRODUCT(('[2]Prog 89'!$C$5:$C$10000=A2737)*'[2]Prog 89'!$E$5:$F$10000)</f>
        <v>0</v>
      </c>
      <c r="Z2737" s="65">
        <f>SUMPRODUCT(('[2]Prog 89'!$C$5:$C$10000=A2737)*'[2]Prog 89'!$G$5:$H$10000)</f>
        <v>0</v>
      </c>
    </row>
    <row r="2738" spans="1:26" ht="12.75" customHeight="1" x14ac:dyDescent="0.25">
      <c r="A2738" s="64">
        <v>39112</v>
      </c>
      <c r="B2738" s="81">
        <f>VLOOKUP(A2738,'[2]Pop commune'!$A$4:$G$3833,7,FALSE)</f>
        <v>47</v>
      </c>
      <c r="C2738" s="82">
        <f>VLOOKUP(A2738,'[2]Pop commune'!$A$4:$H$3833,5,FALSE)</f>
        <v>22</v>
      </c>
      <c r="D2738" s="83">
        <f t="shared" si="85"/>
        <v>25</v>
      </c>
      <c r="E2738" s="83">
        <f>VLOOKUP(A2738,'[2]Pop commune'!$A$4:$G$3833,6,FALSE)</f>
        <v>25</v>
      </c>
      <c r="F2738" s="83">
        <f t="shared" si="86"/>
        <v>120</v>
      </c>
      <c r="G2738" s="83">
        <f>VLOOKUP(A2738,'[2]Pop commune'!$A$4:$G$3833,4,FALSE)</f>
        <v>120</v>
      </c>
      <c r="H2738" s="64">
        <v>39</v>
      </c>
      <c r="I2738" s="122">
        <v>390006674</v>
      </c>
      <c r="J2738" s="91" t="s">
        <v>3589</v>
      </c>
      <c r="K2738" s="121"/>
      <c r="L2738" s="92" t="s">
        <v>3460</v>
      </c>
      <c r="M2738" s="65" t="s">
        <v>3461</v>
      </c>
      <c r="N2738" s="65" t="s">
        <v>662</v>
      </c>
      <c r="O2738" s="64">
        <v>390000610</v>
      </c>
      <c r="P2738" s="94" t="s">
        <v>322</v>
      </c>
      <c r="Q2738" s="90">
        <v>1</v>
      </c>
      <c r="X2738" s="65" t="s">
        <v>733</v>
      </c>
      <c r="Y2738" s="65">
        <f>SUMPRODUCT(('[2]Prog 89'!$C$5:$C$10000=A2738)*'[2]Prog 89'!$E$5:$F$10000)</f>
        <v>0</v>
      </c>
      <c r="Z2738" s="65">
        <f>SUMPRODUCT(('[2]Prog 89'!$C$5:$C$10000=A2738)*'[2]Prog 89'!$G$5:$H$10000)</f>
        <v>0</v>
      </c>
    </row>
    <row r="2739" spans="1:26" ht="12.75" customHeight="1" x14ac:dyDescent="0.25">
      <c r="A2739" s="64">
        <v>39124</v>
      </c>
      <c r="B2739" s="81">
        <f>VLOOKUP(A2739,'[2]Pop commune'!$A$4:$G$3833,7,FALSE)</f>
        <v>168</v>
      </c>
      <c r="C2739" s="82">
        <f>VLOOKUP(A2739,'[2]Pop commune'!$A$4:$H$3833,5,FALSE)</f>
        <v>101</v>
      </c>
      <c r="D2739" s="83">
        <f t="shared" si="85"/>
        <v>67</v>
      </c>
      <c r="E2739" s="83">
        <f>VLOOKUP(A2739,'[2]Pop commune'!$A$4:$G$3833,6,FALSE)</f>
        <v>67</v>
      </c>
      <c r="F2739" s="83">
        <f t="shared" si="86"/>
        <v>473</v>
      </c>
      <c r="G2739" s="83">
        <f>VLOOKUP(A2739,'[2]Pop commune'!$A$4:$G$3833,4,FALSE)</f>
        <v>473</v>
      </c>
      <c r="H2739" s="64">
        <v>39</v>
      </c>
      <c r="I2739" s="122">
        <v>390006674</v>
      </c>
      <c r="J2739" s="91" t="s">
        <v>3590</v>
      </c>
      <c r="K2739" s="121"/>
      <c r="L2739" s="92" t="s">
        <v>3460</v>
      </c>
      <c r="M2739" s="65" t="s">
        <v>3461</v>
      </c>
      <c r="N2739" s="65" t="s">
        <v>662</v>
      </c>
      <c r="O2739" s="64">
        <v>390000610</v>
      </c>
      <c r="P2739" s="94" t="s">
        <v>322</v>
      </c>
      <c r="Q2739" s="90">
        <v>1</v>
      </c>
      <c r="X2739" s="65" t="s">
        <v>733</v>
      </c>
      <c r="Y2739" s="65">
        <f>SUMPRODUCT(('[2]Prog 89'!$C$5:$C$10000=A2739)*'[2]Prog 89'!$E$5:$F$10000)</f>
        <v>0</v>
      </c>
      <c r="Z2739" s="65">
        <f>SUMPRODUCT(('[2]Prog 89'!$C$5:$C$10000=A2739)*'[2]Prog 89'!$G$5:$H$10000)</f>
        <v>0</v>
      </c>
    </row>
    <row r="2740" spans="1:26" ht="12.75" customHeight="1" x14ac:dyDescent="0.25">
      <c r="A2740" s="64">
        <v>39132</v>
      </c>
      <c r="B2740" s="81">
        <f>VLOOKUP(A2740,'[2]Pop commune'!$A$4:$G$3833,7,FALSE)</f>
        <v>11</v>
      </c>
      <c r="C2740" s="82">
        <f>VLOOKUP(A2740,'[2]Pop commune'!$A$4:$H$3833,5,FALSE)</f>
        <v>10</v>
      </c>
      <c r="D2740" s="83">
        <f t="shared" si="85"/>
        <v>1</v>
      </c>
      <c r="E2740" s="83">
        <f>VLOOKUP(A2740,'[2]Pop commune'!$A$4:$G$3833,6,FALSE)</f>
        <v>1</v>
      </c>
      <c r="F2740" s="83">
        <f t="shared" si="86"/>
        <v>37</v>
      </c>
      <c r="G2740" s="83">
        <f>VLOOKUP(A2740,'[2]Pop commune'!$A$4:$G$3833,4,FALSE)</f>
        <v>37</v>
      </c>
      <c r="H2740" s="64">
        <v>39</v>
      </c>
      <c r="I2740" s="122">
        <v>390006674</v>
      </c>
      <c r="J2740" s="91" t="s">
        <v>3591</v>
      </c>
      <c r="K2740" s="121"/>
      <c r="L2740" s="92" t="s">
        <v>3460</v>
      </c>
      <c r="M2740" s="65" t="s">
        <v>3461</v>
      </c>
      <c r="N2740" s="65" t="s">
        <v>662</v>
      </c>
      <c r="O2740" s="64">
        <v>390000610</v>
      </c>
      <c r="P2740" s="94" t="s">
        <v>322</v>
      </c>
      <c r="Q2740" s="90">
        <v>1</v>
      </c>
      <c r="X2740" s="65" t="s">
        <v>733</v>
      </c>
      <c r="Y2740" s="65">
        <f>SUMPRODUCT(('[2]Prog 89'!$C$5:$C$10000=A2740)*'[2]Prog 89'!$E$5:$F$10000)</f>
        <v>0</v>
      </c>
      <c r="Z2740" s="65">
        <f>SUMPRODUCT(('[2]Prog 89'!$C$5:$C$10000=A2740)*'[2]Prog 89'!$G$5:$H$10000)</f>
        <v>0</v>
      </c>
    </row>
    <row r="2741" spans="1:26" ht="12.75" customHeight="1" x14ac:dyDescent="0.25">
      <c r="A2741" s="64">
        <v>39140</v>
      </c>
      <c r="B2741" s="81">
        <f>VLOOKUP(A2741,'[2]Pop commune'!$A$4:$G$3833,7,FALSE)</f>
        <v>17</v>
      </c>
      <c r="C2741" s="82">
        <f>VLOOKUP(A2741,'[2]Pop commune'!$A$4:$H$3833,5,FALSE)</f>
        <v>8</v>
      </c>
      <c r="D2741" s="83">
        <f t="shared" si="85"/>
        <v>9</v>
      </c>
      <c r="E2741" s="83">
        <f>VLOOKUP(A2741,'[2]Pop commune'!$A$4:$G$3833,6,FALSE)</f>
        <v>9</v>
      </c>
      <c r="F2741" s="83">
        <f t="shared" si="86"/>
        <v>34</v>
      </c>
      <c r="G2741" s="83">
        <f>VLOOKUP(A2741,'[2]Pop commune'!$A$4:$G$3833,4,FALSE)</f>
        <v>34</v>
      </c>
      <c r="H2741" s="64">
        <v>39</v>
      </c>
      <c r="I2741" s="122">
        <v>390006674</v>
      </c>
      <c r="J2741" s="91" t="s">
        <v>3592</v>
      </c>
      <c r="K2741" s="121"/>
      <c r="L2741" s="92" t="s">
        <v>3460</v>
      </c>
      <c r="M2741" s="65" t="s">
        <v>3461</v>
      </c>
      <c r="N2741" s="65" t="s">
        <v>662</v>
      </c>
      <c r="O2741" s="64">
        <v>390000610</v>
      </c>
      <c r="P2741" s="94" t="s">
        <v>322</v>
      </c>
      <c r="Q2741" s="90">
        <v>1</v>
      </c>
      <c r="X2741" s="65" t="s">
        <v>733</v>
      </c>
      <c r="Y2741" s="65">
        <f>SUMPRODUCT(('[2]Prog 89'!$C$5:$C$10000=A2741)*'[2]Prog 89'!$E$5:$F$10000)</f>
        <v>0</v>
      </c>
      <c r="Z2741" s="65">
        <f>SUMPRODUCT(('[2]Prog 89'!$C$5:$C$10000=A2741)*'[2]Prog 89'!$G$5:$H$10000)</f>
        <v>0</v>
      </c>
    </row>
    <row r="2742" spans="1:26" ht="12.75" customHeight="1" x14ac:dyDescent="0.25">
      <c r="A2742" s="64">
        <v>39160</v>
      </c>
      <c r="B2742" s="81">
        <f>VLOOKUP(A2742,'[2]Pop commune'!$A$4:$G$3833,7,FALSE)</f>
        <v>199.16748166259268</v>
      </c>
      <c r="C2742" s="82">
        <f>VLOOKUP(A2742,'[2]Pop commune'!$A$4:$H$3833,5,FALSE)</f>
        <v>120.30929095354584</v>
      </c>
      <c r="D2742" s="83">
        <f t="shared" si="85"/>
        <v>78.858190709046838</v>
      </c>
      <c r="E2742" s="83">
        <f>VLOOKUP(A2742,'[2]Pop commune'!$A$4:$G$3833,6,FALSE)</f>
        <v>78.858190709046838</v>
      </c>
      <c r="F2742" s="83">
        <f t="shared" si="86"/>
        <v>827.00000000000409</v>
      </c>
      <c r="G2742" s="83">
        <f>VLOOKUP(A2742,'[2]Pop commune'!$A$4:$G$3833,4,FALSE)</f>
        <v>827.00000000000409</v>
      </c>
      <c r="H2742" s="64">
        <v>39</v>
      </c>
      <c r="I2742" s="122">
        <v>390006674</v>
      </c>
      <c r="J2742" s="91" t="s">
        <v>3593</v>
      </c>
      <c r="K2742" s="121"/>
      <c r="L2742" s="92" t="s">
        <v>3460</v>
      </c>
      <c r="M2742" s="65" t="s">
        <v>3461</v>
      </c>
      <c r="N2742" s="65" t="s">
        <v>662</v>
      </c>
      <c r="O2742" s="64">
        <v>390000610</v>
      </c>
      <c r="P2742" s="94" t="s">
        <v>322</v>
      </c>
      <c r="Q2742" s="90">
        <v>1</v>
      </c>
      <c r="X2742" s="65" t="s">
        <v>733</v>
      </c>
      <c r="Y2742" s="65">
        <f>SUMPRODUCT(('[2]Prog 89'!$C$5:$C$10000=A2742)*'[2]Prog 89'!$E$5:$F$10000)</f>
        <v>0</v>
      </c>
      <c r="Z2742" s="65">
        <f>SUMPRODUCT(('[2]Prog 89'!$C$5:$C$10000=A2742)*'[2]Prog 89'!$G$5:$H$10000)</f>
        <v>0</v>
      </c>
    </row>
    <row r="2743" spans="1:26" ht="12.75" customHeight="1" x14ac:dyDescent="0.25">
      <c r="A2743" s="64">
        <v>39167</v>
      </c>
      <c r="B2743" s="81">
        <f>VLOOKUP(A2743,'[2]Pop commune'!$A$4:$G$3833,7,FALSE)</f>
        <v>89.961218836565052</v>
      </c>
      <c r="C2743" s="82">
        <f>VLOOKUP(A2743,'[2]Pop commune'!$A$4:$H$3833,5,FALSE)</f>
        <v>63.559556786703567</v>
      </c>
      <c r="D2743" s="83">
        <f t="shared" si="85"/>
        <v>26.401662049861486</v>
      </c>
      <c r="E2743" s="83">
        <f>VLOOKUP(A2743,'[2]Pop commune'!$A$4:$G$3833,6,FALSE)</f>
        <v>26.401662049861486</v>
      </c>
      <c r="F2743" s="83">
        <f t="shared" si="86"/>
        <v>353</v>
      </c>
      <c r="G2743" s="83">
        <f>VLOOKUP(A2743,'[2]Pop commune'!$A$4:$G$3833,4,FALSE)</f>
        <v>353</v>
      </c>
      <c r="H2743" s="64">
        <v>39</v>
      </c>
      <c r="I2743" s="122">
        <v>390006674</v>
      </c>
      <c r="J2743" s="91" t="s">
        <v>3594</v>
      </c>
      <c r="K2743" s="121"/>
      <c r="L2743" s="92" t="s">
        <v>3460</v>
      </c>
      <c r="M2743" s="65" t="s">
        <v>3461</v>
      </c>
      <c r="N2743" s="65" t="s">
        <v>662</v>
      </c>
      <c r="O2743" s="64">
        <v>390000610</v>
      </c>
      <c r="P2743" s="94" t="s">
        <v>322</v>
      </c>
      <c r="Q2743" s="90">
        <v>1</v>
      </c>
      <c r="X2743" s="65" t="s">
        <v>733</v>
      </c>
      <c r="Y2743" s="65">
        <f>SUMPRODUCT(('[2]Prog 89'!$C$5:$C$10000=A2743)*'[2]Prog 89'!$E$5:$F$10000)</f>
        <v>0</v>
      </c>
      <c r="Z2743" s="65">
        <f>SUMPRODUCT(('[2]Prog 89'!$C$5:$C$10000=A2743)*'[2]Prog 89'!$G$5:$H$10000)</f>
        <v>0</v>
      </c>
    </row>
    <row r="2744" spans="1:26" ht="12.75" customHeight="1" x14ac:dyDescent="0.25">
      <c r="A2744" s="64">
        <v>39191</v>
      </c>
      <c r="B2744" s="81">
        <f>VLOOKUP(A2744,'[2]Pop commune'!$A$4:$G$3833,7,FALSE)</f>
        <v>28.148936170212721</v>
      </c>
      <c r="C2744" s="82">
        <f>VLOOKUP(A2744,'[2]Pop commune'!$A$4:$H$3833,5,FALSE)</f>
        <v>17.723404255319121</v>
      </c>
      <c r="D2744" s="83">
        <f t="shared" si="85"/>
        <v>10.4255319148936</v>
      </c>
      <c r="E2744" s="83">
        <f>VLOOKUP(A2744,'[2]Pop commune'!$A$4:$G$3833,6,FALSE)</f>
        <v>10.4255319148936</v>
      </c>
      <c r="F2744" s="83">
        <f t="shared" si="86"/>
        <v>97.999999999999844</v>
      </c>
      <c r="G2744" s="83">
        <f>VLOOKUP(A2744,'[2]Pop commune'!$A$4:$G$3833,4,FALSE)</f>
        <v>97.999999999999844</v>
      </c>
      <c r="H2744" s="64">
        <v>39</v>
      </c>
      <c r="I2744" s="122">
        <v>390006674</v>
      </c>
      <c r="J2744" s="91" t="s">
        <v>3595</v>
      </c>
      <c r="K2744" s="121"/>
      <c r="L2744" s="92" t="s">
        <v>3460</v>
      </c>
      <c r="M2744" s="65" t="s">
        <v>3461</v>
      </c>
      <c r="N2744" s="65" t="s">
        <v>662</v>
      </c>
      <c r="O2744" s="64">
        <v>390000610</v>
      </c>
      <c r="P2744" s="94" t="s">
        <v>322</v>
      </c>
      <c r="Q2744" s="90">
        <v>1</v>
      </c>
      <c r="X2744" s="65" t="s">
        <v>733</v>
      </c>
      <c r="Y2744" s="65">
        <f>SUMPRODUCT(('[2]Prog 89'!$C$5:$C$10000=A2744)*'[2]Prog 89'!$E$5:$F$10000)</f>
        <v>0</v>
      </c>
      <c r="Z2744" s="65">
        <f>SUMPRODUCT(('[2]Prog 89'!$C$5:$C$10000=A2744)*'[2]Prog 89'!$G$5:$H$10000)</f>
        <v>0</v>
      </c>
    </row>
    <row r="2745" spans="1:26" ht="12.75" customHeight="1" x14ac:dyDescent="0.25">
      <c r="A2745" s="64">
        <v>39194</v>
      </c>
      <c r="B2745" s="81">
        <f>VLOOKUP(A2745,'[2]Pop commune'!$A$4:$G$3833,7,FALSE)</f>
        <v>119.47157894736847</v>
      </c>
      <c r="C2745" s="82">
        <f>VLOOKUP(A2745,'[2]Pop commune'!$A$4:$H$3833,5,FALSE)</f>
        <v>83.926315789473719</v>
      </c>
      <c r="D2745" s="83">
        <f t="shared" si="85"/>
        <v>35.545263157894752</v>
      </c>
      <c r="E2745" s="83">
        <f>VLOOKUP(A2745,'[2]Pop commune'!$A$4:$G$3833,6,FALSE)</f>
        <v>35.545263157894752</v>
      </c>
      <c r="F2745" s="83">
        <f t="shared" si="86"/>
        <v>469</v>
      </c>
      <c r="G2745" s="83">
        <f>VLOOKUP(A2745,'[2]Pop commune'!$A$4:$G$3833,4,FALSE)</f>
        <v>469</v>
      </c>
      <c r="H2745" s="64">
        <v>39</v>
      </c>
      <c r="I2745" s="122">
        <v>390006674</v>
      </c>
      <c r="J2745" s="91" t="s">
        <v>3596</v>
      </c>
      <c r="K2745" s="121"/>
      <c r="L2745" s="92" t="s">
        <v>3460</v>
      </c>
      <c r="M2745" s="65" t="s">
        <v>3461</v>
      </c>
      <c r="N2745" s="65" t="s">
        <v>662</v>
      </c>
      <c r="O2745" s="64">
        <v>390000610</v>
      </c>
      <c r="P2745" s="94" t="s">
        <v>322</v>
      </c>
      <c r="Q2745" s="90">
        <v>1</v>
      </c>
      <c r="X2745" s="65" t="s">
        <v>733</v>
      </c>
      <c r="Y2745" s="65">
        <f>SUMPRODUCT(('[2]Prog 89'!$C$5:$C$10000=A2745)*'[2]Prog 89'!$E$5:$F$10000)</f>
        <v>0</v>
      </c>
      <c r="Z2745" s="65">
        <f>SUMPRODUCT(('[2]Prog 89'!$C$5:$C$10000=A2745)*'[2]Prog 89'!$G$5:$H$10000)</f>
        <v>0</v>
      </c>
    </row>
    <row r="2746" spans="1:26" ht="12.75" customHeight="1" x14ac:dyDescent="0.25">
      <c r="A2746" s="64">
        <v>39196</v>
      </c>
      <c r="B2746" s="81">
        <f>VLOOKUP(A2746,'[2]Pop commune'!$A$4:$G$3833,7,FALSE)</f>
        <v>49</v>
      </c>
      <c r="C2746" s="82">
        <f>VLOOKUP(A2746,'[2]Pop commune'!$A$4:$H$3833,5,FALSE)</f>
        <v>27</v>
      </c>
      <c r="D2746" s="83">
        <f t="shared" si="85"/>
        <v>22</v>
      </c>
      <c r="E2746" s="83">
        <f>VLOOKUP(A2746,'[2]Pop commune'!$A$4:$G$3833,6,FALSE)</f>
        <v>22</v>
      </c>
      <c r="F2746" s="83">
        <f t="shared" si="86"/>
        <v>100</v>
      </c>
      <c r="G2746" s="83">
        <f>VLOOKUP(A2746,'[2]Pop commune'!$A$4:$G$3833,4,FALSE)</f>
        <v>100</v>
      </c>
      <c r="H2746" s="64">
        <v>39</v>
      </c>
      <c r="I2746" s="122">
        <v>390006674</v>
      </c>
      <c r="J2746" s="91" t="s">
        <v>3597</v>
      </c>
      <c r="K2746" s="121"/>
      <c r="L2746" s="92" t="s">
        <v>3460</v>
      </c>
      <c r="M2746" s="65" t="s">
        <v>3461</v>
      </c>
      <c r="N2746" s="65" t="s">
        <v>662</v>
      </c>
      <c r="O2746" s="64">
        <v>390000610</v>
      </c>
      <c r="P2746" s="94" t="s">
        <v>322</v>
      </c>
      <c r="Q2746" s="90">
        <v>1</v>
      </c>
      <c r="X2746" s="65" t="s">
        <v>733</v>
      </c>
      <c r="Y2746" s="65">
        <f>SUMPRODUCT(('[2]Prog 89'!$C$5:$C$10000=A2746)*'[2]Prog 89'!$E$5:$F$10000)</f>
        <v>0</v>
      </c>
      <c r="Z2746" s="65">
        <f>SUMPRODUCT(('[2]Prog 89'!$C$5:$C$10000=A2746)*'[2]Prog 89'!$G$5:$H$10000)</f>
        <v>0</v>
      </c>
    </row>
    <row r="2747" spans="1:26" ht="12.75" customHeight="1" x14ac:dyDescent="0.25">
      <c r="A2747" s="64">
        <v>39229</v>
      </c>
      <c r="B2747" s="81">
        <f>VLOOKUP(A2747,'[2]Pop commune'!$A$4:$G$3833,7,FALSE)</f>
        <v>36.676616915422898</v>
      </c>
      <c r="C2747" s="82">
        <f>VLOOKUP(A2747,'[2]Pop commune'!$A$4:$H$3833,5,FALSE)</f>
        <v>26.059701492537322</v>
      </c>
      <c r="D2747" s="83">
        <f t="shared" si="85"/>
        <v>10.616915422885574</v>
      </c>
      <c r="E2747" s="83">
        <f>VLOOKUP(A2747,'[2]Pop commune'!$A$4:$G$3833,6,FALSE)</f>
        <v>10.616915422885574</v>
      </c>
      <c r="F2747" s="83">
        <f t="shared" si="86"/>
        <v>194</v>
      </c>
      <c r="G2747" s="83">
        <f>VLOOKUP(A2747,'[2]Pop commune'!$A$4:$G$3833,4,FALSE)</f>
        <v>194</v>
      </c>
      <c r="H2747" s="64">
        <v>39</v>
      </c>
      <c r="I2747" s="122">
        <v>390006674</v>
      </c>
      <c r="J2747" s="91" t="s">
        <v>3598</v>
      </c>
      <c r="K2747" s="121"/>
      <c r="L2747" s="92" t="s">
        <v>3460</v>
      </c>
      <c r="M2747" s="65" t="s">
        <v>3461</v>
      </c>
      <c r="N2747" s="65" t="s">
        <v>662</v>
      </c>
      <c r="O2747" s="64">
        <v>390000610</v>
      </c>
      <c r="P2747" s="94" t="s">
        <v>322</v>
      </c>
      <c r="Q2747" s="90">
        <v>1</v>
      </c>
      <c r="X2747" s="65" t="s">
        <v>733</v>
      </c>
      <c r="Y2747" s="65">
        <f>SUMPRODUCT(('[2]Prog 89'!$C$5:$C$10000=A2747)*'[2]Prog 89'!$E$5:$F$10000)</f>
        <v>0</v>
      </c>
      <c r="Z2747" s="65">
        <f>SUMPRODUCT(('[2]Prog 89'!$C$5:$C$10000=A2747)*'[2]Prog 89'!$G$5:$H$10000)</f>
        <v>0</v>
      </c>
    </row>
    <row r="2748" spans="1:26" ht="12.75" customHeight="1" x14ac:dyDescent="0.25">
      <c r="A2748" s="64">
        <v>39234</v>
      </c>
      <c r="B2748" s="81">
        <f>VLOOKUP(A2748,'[2]Pop commune'!$A$4:$G$3833,7,FALSE)</f>
        <v>31.447058823529403</v>
      </c>
      <c r="C2748" s="82">
        <f>VLOOKUP(A2748,'[2]Pop commune'!$A$4:$H$3833,5,FALSE)</f>
        <v>19.058823529411761</v>
      </c>
      <c r="D2748" s="83">
        <f t="shared" si="85"/>
        <v>12.388235294117644</v>
      </c>
      <c r="E2748" s="83">
        <f>VLOOKUP(A2748,'[2]Pop commune'!$A$4:$G$3833,6,FALSE)</f>
        <v>12.388235294117644</v>
      </c>
      <c r="F2748" s="83">
        <f t="shared" si="86"/>
        <v>81</v>
      </c>
      <c r="G2748" s="83">
        <f>VLOOKUP(A2748,'[2]Pop commune'!$A$4:$G$3833,4,FALSE)</f>
        <v>81</v>
      </c>
      <c r="H2748" s="64">
        <v>39</v>
      </c>
      <c r="I2748" s="122">
        <v>390006674</v>
      </c>
      <c r="J2748" s="91" t="s">
        <v>3599</v>
      </c>
      <c r="K2748" s="121"/>
      <c r="L2748" s="92" t="s">
        <v>3460</v>
      </c>
      <c r="M2748" s="65" t="s">
        <v>3461</v>
      </c>
      <c r="N2748" s="65" t="s">
        <v>662</v>
      </c>
      <c r="O2748" s="64">
        <v>390000610</v>
      </c>
      <c r="P2748" s="94" t="s">
        <v>322</v>
      </c>
      <c r="Q2748" s="90">
        <v>1</v>
      </c>
      <c r="X2748" s="65" t="s">
        <v>733</v>
      </c>
      <c r="Y2748" s="65">
        <f>SUMPRODUCT(('[2]Prog 89'!$C$5:$C$10000=A2748)*'[2]Prog 89'!$E$5:$F$10000)</f>
        <v>0</v>
      </c>
      <c r="Z2748" s="65">
        <f>SUMPRODUCT(('[2]Prog 89'!$C$5:$C$10000=A2748)*'[2]Prog 89'!$G$5:$H$10000)</f>
        <v>0</v>
      </c>
    </row>
    <row r="2749" spans="1:26" ht="12.75" customHeight="1" x14ac:dyDescent="0.25">
      <c r="A2749" s="64">
        <v>39236</v>
      </c>
      <c r="B2749" s="81">
        <f>VLOOKUP(A2749,'[2]Pop commune'!$A$4:$G$3833,7,FALSE)</f>
        <v>9.7499999999999698</v>
      </c>
      <c r="C2749" s="82">
        <f>VLOOKUP(A2749,'[2]Pop commune'!$A$4:$H$3833,5,FALSE)</f>
        <v>7.5833333333333099</v>
      </c>
      <c r="D2749" s="83">
        <f t="shared" si="85"/>
        <v>2.1666666666666599</v>
      </c>
      <c r="E2749" s="83">
        <f>VLOOKUP(A2749,'[2]Pop commune'!$A$4:$G$3833,6,FALSE)</f>
        <v>2.1666666666666599</v>
      </c>
      <c r="F2749" s="83">
        <f t="shared" si="86"/>
        <v>38.999999999999879</v>
      </c>
      <c r="G2749" s="83">
        <f>VLOOKUP(A2749,'[2]Pop commune'!$A$4:$G$3833,4,FALSE)</f>
        <v>38.999999999999879</v>
      </c>
      <c r="H2749" s="64">
        <v>39</v>
      </c>
      <c r="I2749" s="122">
        <v>390006674</v>
      </c>
      <c r="J2749" s="91" t="s">
        <v>3236</v>
      </c>
      <c r="K2749" s="121"/>
      <c r="L2749" s="92" t="s">
        <v>3460</v>
      </c>
      <c r="M2749" s="65" t="s">
        <v>3461</v>
      </c>
      <c r="N2749" s="65" t="s">
        <v>662</v>
      </c>
      <c r="O2749" s="64">
        <v>390000610</v>
      </c>
      <c r="P2749" s="94" t="s">
        <v>322</v>
      </c>
      <c r="Q2749" s="90">
        <v>1</v>
      </c>
      <c r="X2749" s="65" t="s">
        <v>733</v>
      </c>
      <c r="Y2749" s="65">
        <f>SUMPRODUCT(('[2]Prog 89'!$C$5:$C$10000=A2749)*'[2]Prog 89'!$E$5:$F$10000)</f>
        <v>0</v>
      </c>
      <c r="Z2749" s="65">
        <f>SUMPRODUCT(('[2]Prog 89'!$C$5:$C$10000=A2749)*'[2]Prog 89'!$G$5:$H$10000)</f>
        <v>0</v>
      </c>
    </row>
    <row r="2750" spans="1:26" ht="12.75" customHeight="1" x14ac:dyDescent="0.25">
      <c r="A2750" s="64">
        <v>39243</v>
      </c>
      <c r="B2750" s="81">
        <f>VLOOKUP(A2750,'[2]Pop commune'!$A$4:$G$3833,7,FALSE)</f>
        <v>19.26027397260281</v>
      </c>
      <c r="C2750" s="82">
        <f>VLOOKUP(A2750,'[2]Pop commune'!$A$4:$H$3833,5,FALSE)</f>
        <v>10.1369863013699</v>
      </c>
      <c r="D2750" s="83">
        <f t="shared" si="85"/>
        <v>9.1232876712329105</v>
      </c>
      <c r="E2750" s="83">
        <f>VLOOKUP(A2750,'[2]Pop commune'!$A$4:$G$3833,6,FALSE)</f>
        <v>9.1232876712329105</v>
      </c>
      <c r="F2750" s="83">
        <f t="shared" si="86"/>
        <v>74.00000000000027</v>
      </c>
      <c r="G2750" s="83">
        <f>VLOOKUP(A2750,'[2]Pop commune'!$A$4:$G$3833,4,FALSE)</f>
        <v>74.00000000000027</v>
      </c>
      <c r="H2750" s="64">
        <v>39</v>
      </c>
      <c r="I2750" s="122">
        <v>390006674</v>
      </c>
      <c r="J2750" s="91" t="s">
        <v>3600</v>
      </c>
      <c r="K2750" s="121"/>
      <c r="L2750" s="92" t="s">
        <v>3460</v>
      </c>
      <c r="M2750" s="65" t="s">
        <v>3461</v>
      </c>
      <c r="N2750" s="65" t="s">
        <v>662</v>
      </c>
      <c r="O2750" s="64">
        <v>390000610</v>
      </c>
      <c r="P2750" s="94" t="s">
        <v>322</v>
      </c>
      <c r="Q2750" s="90">
        <v>1</v>
      </c>
      <c r="X2750" s="65" t="s">
        <v>733</v>
      </c>
      <c r="Y2750" s="65">
        <f>SUMPRODUCT(('[2]Prog 89'!$C$5:$C$10000=A2750)*'[2]Prog 89'!$E$5:$F$10000)</f>
        <v>0</v>
      </c>
      <c r="Z2750" s="65">
        <f>SUMPRODUCT(('[2]Prog 89'!$C$5:$C$10000=A2750)*'[2]Prog 89'!$G$5:$H$10000)</f>
        <v>0</v>
      </c>
    </row>
    <row r="2751" spans="1:26" ht="12.75" customHeight="1" x14ac:dyDescent="0.25">
      <c r="A2751" s="64">
        <v>39244</v>
      </c>
      <c r="B2751" s="81">
        <f>VLOOKUP(A2751,'[2]Pop commune'!$A$4:$G$3833,7,FALSE)</f>
        <v>55.040000000000006</v>
      </c>
      <c r="C2751" s="82">
        <f>VLOOKUP(A2751,'[2]Pop commune'!$A$4:$H$3833,5,FALSE)</f>
        <v>36.36571428571429</v>
      </c>
      <c r="D2751" s="83">
        <f t="shared" si="85"/>
        <v>18.674285714285716</v>
      </c>
      <c r="E2751" s="83">
        <f>VLOOKUP(A2751,'[2]Pop commune'!$A$4:$G$3833,6,FALSE)</f>
        <v>18.674285714285716</v>
      </c>
      <c r="F2751" s="83">
        <f t="shared" si="86"/>
        <v>172</v>
      </c>
      <c r="G2751" s="83">
        <f>VLOOKUP(A2751,'[2]Pop commune'!$A$4:$G$3833,4,FALSE)</f>
        <v>172</v>
      </c>
      <c r="H2751" s="64">
        <v>39</v>
      </c>
      <c r="I2751" s="122">
        <v>390006674</v>
      </c>
      <c r="J2751" s="91" t="s">
        <v>3601</v>
      </c>
      <c r="K2751" s="121"/>
      <c r="L2751" s="92" t="s">
        <v>3471</v>
      </c>
      <c r="M2751" s="65" t="s">
        <v>3461</v>
      </c>
      <c r="N2751" s="65" t="s">
        <v>662</v>
      </c>
      <c r="O2751" s="64">
        <v>390000610</v>
      </c>
      <c r="P2751" s="94" t="s">
        <v>322</v>
      </c>
      <c r="Q2751" s="90">
        <v>1</v>
      </c>
      <c r="X2751" s="65" t="s">
        <v>733</v>
      </c>
      <c r="Y2751" s="65">
        <f>SUMPRODUCT(('[2]Prog 89'!$C$5:$C$10000=A2751)*'[2]Prog 89'!$E$5:$F$10000)</f>
        <v>0</v>
      </c>
      <c r="Z2751" s="65">
        <f>SUMPRODUCT(('[2]Prog 89'!$C$5:$C$10000=A2751)*'[2]Prog 89'!$G$5:$H$10000)</f>
        <v>0</v>
      </c>
    </row>
    <row r="2752" spans="1:26" ht="12.75" customHeight="1" x14ac:dyDescent="0.25">
      <c r="A2752" s="64">
        <v>39279</v>
      </c>
      <c r="B2752" s="81">
        <f>VLOOKUP(A2752,'[2]Pop commune'!$A$4:$G$3833,7,FALSE)</f>
        <v>141.94444444444443</v>
      </c>
      <c r="C2752" s="82">
        <f>VLOOKUP(A2752,'[2]Pop commune'!$A$4:$H$3833,5,FALSE)</f>
        <v>100.13888888888889</v>
      </c>
      <c r="D2752" s="83">
        <f t="shared" si="85"/>
        <v>41.805555555555543</v>
      </c>
      <c r="E2752" s="83">
        <f>VLOOKUP(A2752,'[2]Pop commune'!$A$4:$G$3833,6,FALSE)</f>
        <v>41.805555555555543</v>
      </c>
      <c r="F2752" s="83">
        <f t="shared" si="86"/>
        <v>560</v>
      </c>
      <c r="G2752" s="83">
        <f>VLOOKUP(A2752,'[2]Pop commune'!$A$4:$G$3833,4,FALSE)</f>
        <v>560</v>
      </c>
      <c r="H2752" s="64">
        <v>39</v>
      </c>
      <c r="I2752" s="122">
        <v>390006674</v>
      </c>
      <c r="J2752" s="91" t="s">
        <v>3602</v>
      </c>
      <c r="K2752" s="121"/>
      <c r="L2752" s="92" t="s">
        <v>3460</v>
      </c>
      <c r="M2752" s="65" t="s">
        <v>3461</v>
      </c>
      <c r="N2752" s="65" t="s">
        <v>662</v>
      </c>
      <c r="O2752" s="64">
        <v>390000610</v>
      </c>
      <c r="P2752" s="94" t="s">
        <v>322</v>
      </c>
      <c r="Q2752" s="90">
        <v>1</v>
      </c>
      <c r="X2752" s="65" t="s">
        <v>733</v>
      </c>
      <c r="Y2752" s="65">
        <f>SUMPRODUCT(('[2]Prog 89'!$C$5:$C$10000=A2752)*'[2]Prog 89'!$E$5:$F$10000)</f>
        <v>0</v>
      </c>
      <c r="Z2752" s="65">
        <f>SUMPRODUCT(('[2]Prog 89'!$C$5:$C$10000=A2752)*'[2]Prog 89'!$G$5:$H$10000)</f>
        <v>0</v>
      </c>
    </row>
    <row r="2753" spans="1:26" ht="12.75" customHeight="1" x14ac:dyDescent="0.25">
      <c r="A2753" s="64">
        <v>39296</v>
      </c>
      <c r="B2753" s="81">
        <f>VLOOKUP(A2753,'[2]Pop commune'!$A$4:$G$3833,7,FALSE)</f>
        <v>42.512077294685987</v>
      </c>
      <c r="C2753" s="82">
        <f>VLOOKUP(A2753,'[2]Pop commune'!$A$4:$H$3833,5,FALSE)</f>
        <v>28.019323671497585</v>
      </c>
      <c r="D2753" s="83">
        <f t="shared" si="85"/>
        <v>14.492753623188404</v>
      </c>
      <c r="E2753" s="83">
        <f>VLOOKUP(A2753,'[2]Pop commune'!$A$4:$G$3833,6,FALSE)</f>
        <v>14.492753623188404</v>
      </c>
      <c r="F2753" s="83">
        <f t="shared" si="86"/>
        <v>200</v>
      </c>
      <c r="G2753" s="83">
        <f>VLOOKUP(A2753,'[2]Pop commune'!$A$4:$G$3833,4,FALSE)</f>
        <v>200</v>
      </c>
      <c r="H2753" s="64">
        <v>39</v>
      </c>
      <c r="I2753" s="122">
        <v>390006674</v>
      </c>
      <c r="J2753" s="91" t="s">
        <v>3078</v>
      </c>
      <c r="K2753" s="121"/>
      <c r="L2753" s="92" t="s">
        <v>3460</v>
      </c>
      <c r="M2753" s="65" t="s">
        <v>3461</v>
      </c>
      <c r="N2753" s="65" t="s">
        <v>662</v>
      </c>
      <c r="O2753" s="64">
        <v>390000610</v>
      </c>
      <c r="P2753" s="94" t="s">
        <v>322</v>
      </c>
      <c r="Q2753" s="90">
        <v>1</v>
      </c>
      <c r="X2753" s="65" t="s">
        <v>733</v>
      </c>
      <c r="Y2753" s="65">
        <f>SUMPRODUCT(('[2]Prog 89'!$C$5:$C$10000=A2753)*'[2]Prog 89'!$E$5:$F$10000)</f>
        <v>0</v>
      </c>
      <c r="Z2753" s="65">
        <f>SUMPRODUCT(('[2]Prog 89'!$C$5:$C$10000=A2753)*'[2]Prog 89'!$G$5:$H$10000)</f>
        <v>0</v>
      </c>
    </row>
    <row r="2754" spans="1:26" ht="12.75" customHeight="1" x14ac:dyDescent="0.25">
      <c r="A2754" s="64">
        <v>39310</v>
      </c>
      <c r="B2754" s="81">
        <f>VLOOKUP(A2754,'[2]Pop commune'!$A$4:$G$3833,7,FALSE)</f>
        <v>134.30434445457396</v>
      </c>
      <c r="C2754" s="82">
        <f>VLOOKUP(A2754,'[2]Pop commune'!$A$4:$H$3833,5,FALSE)</f>
        <v>83.188511863654014</v>
      </c>
      <c r="D2754" s="83">
        <f t="shared" si="85"/>
        <v>51.115832590919943</v>
      </c>
      <c r="E2754" s="83">
        <f>VLOOKUP(A2754,'[2]Pop commune'!$A$4:$G$3833,6,FALSE)</f>
        <v>51.115832590919943</v>
      </c>
      <c r="F2754" s="83">
        <f t="shared" si="86"/>
        <v>443.99999999999858</v>
      </c>
      <c r="G2754" s="83">
        <f>VLOOKUP(A2754,'[2]Pop commune'!$A$4:$G$3833,4,FALSE)</f>
        <v>443.99999999999858</v>
      </c>
      <c r="H2754" s="64">
        <v>39</v>
      </c>
      <c r="I2754" s="122">
        <v>390006674</v>
      </c>
      <c r="J2754" s="91" t="s">
        <v>3603</v>
      </c>
      <c r="K2754" s="121"/>
      <c r="L2754" s="92" t="s">
        <v>3460</v>
      </c>
      <c r="M2754" s="65" t="s">
        <v>3461</v>
      </c>
      <c r="N2754" s="65" t="s">
        <v>662</v>
      </c>
      <c r="O2754" s="64">
        <v>390000610</v>
      </c>
      <c r="P2754" s="94" t="s">
        <v>322</v>
      </c>
      <c r="Q2754" s="90">
        <v>1</v>
      </c>
      <c r="X2754" s="65" t="s">
        <v>733</v>
      </c>
      <c r="Y2754" s="65">
        <f>SUMPRODUCT(('[2]Prog 89'!$C$5:$C$10000=A2754)*'[2]Prog 89'!$E$5:$F$10000)</f>
        <v>0</v>
      </c>
      <c r="Z2754" s="65">
        <f>SUMPRODUCT(('[2]Prog 89'!$C$5:$C$10000=A2754)*'[2]Prog 89'!$G$5:$H$10000)</f>
        <v>0</v>
      </c>
    </row>
    <row r="2755" spans="1:26" ht="12.75" customHeight="1" x14ac:dyDescent="0.25">
      <c r="A2755" s="64">
        <v>39321</v>
      </c>
      <c r="B2755" s="81">
        <f>VLOOKUP(A2755,'[2]Pop commune'!$A$4:$G$3833,7,FALSE)</f>
        <v>46</v>
      </c>
      <c r="C2755" s="82">
        <f>VLOOKUP(A2755,'[2]Pop commune'!$A$4:$H$3833,5,FALSE)</f>
        <v>39</v>
      </c>
      <c r="D2755" s="83">
        <f t="shared" si="85"/>
        <v>7</v>
      </c>
      <c r="E2755" s="83">
        <f>VLOOKUP(A2755,'[2]Pop commune'!$A$4:$G$3833,6,FALSE)</f>
        <v>7</v>
      </c>
      <c r="F2755" s="83">
        <f t="shared" si="86"/>
        <v>154</v>
      </c>
      <c r="G2755" s="83">
        <f>VLOOKUP(A2755,'[2]Pop commune'!$A$4:$G$3833,4,FALSE)</f>
        <v>154</v>
      </c>
      <c r="H2755" s="64">
        <v>39</v>
      </c>
      <c r="I2755" s="122">
        <v>390006674</v>
      </c>
      <c r="J2755" s="91" t="s">
        <v>3604</v>
      </c>
      <c r="K2755" s="121"/>
      <c r="L2755" s="92" t="s">
        <v>3471</v>
      </c>
      <c r="M2755" s="65" t="s">
        <v>3461</v>
      </c>
      <c r="N2755" s="65" t="s">
        <v>662</v>
      </c>
      <c r="O2755" s="64">
        <v>390000610</v>
      </c>
      <c r="P2755" s="94" t="s">
        <v>322</v>
      </c>
      <c r="Q2755" s="90">
        <v>1</v>
      </c>
      <c r="X2755" s="65" t="s">
        <v>733</v>
      </c>
      <c r="Y2755" s="65">
        <f>SUMPRODUCT(('[2]Prog 89'!$C$5:$C$10000=A2755)*'[2]Prog 89'!$E$5:$F$10000)</f>
        <v>0</v>
      </c>
      <c r="Z2755" s="65">
        <f>SUMPRODUCT(('[2]Prog 89'!$C$5:$C$10000=A2755)*'[2]Prog 89'!$G$5:$H$10000)</f>
        <v>0</v>
      </c>
    </row>
    <row r="2756" spans="1:26" ht="12.75" customHeight="1" x14ac:dyDescent="0.25">
      <c r="A2756" s="64">
        <v>39342</v>
      </c>
      <c r="B2756" s="81">
        <f>VLOOKUP(A2756,'[2]Pop commune'!$A$4:$G$3833,7,FALSE)</f>
        <v>41.650793650793815</v>
      </c>
      <c r="C2756" s="82">
        <f>VLOOKUP(A2756,'[2]Pop commune'!$A$4:$H$3833,5,FALSE)</f>
        <v>24.380952380952479</v>
      </c>
      <c r="D2756" s="83">
        <f t="shared" si="85"/>
        <v>17.26984126984134</v>
      </c>
      <c r="E2756" s="83">
        <f>VLOOKUP(A2756,'[2]Pop commune'!$A$4:$G$3833,6,FALSE)</f>
        <v>17.26984126984134</v>
      </c>
      <c r="F2756" s="83">
        <f t="shared" si="86"/>
        <v>128.00000000000051</v>
      </c>
      <c r="G2756" s="83">
        <f>VLOOKUP(A2756,'[2]Pop commune'!$A$4:$G$3833,4,FALSE)</f>
        <v>128.00000000000051</v>
      </c>
      <c r="H2756" s="64">
        <v>39</v>
      </c>
      <c r="I2756" s="122">
        <v>390006674</v>
      </c>
      <c r="J2756" s="91" t="s">
        <v>3605</v>
      </c>
      <c r="K2756" s="121"/>
      <c r="L2756" s="92" t="s">
        <v>3460</v>
      </c>
      <c r="M2756" s="65" t="s">
        <v>3461</v>
      </c>
      <c r="N2756" s="65" t="s">
        <v>662</v>
      </c>
      <c r="O2756" s="64">
        <v>390000610</v>
      </c>
      <c r="P2756" s="94" t="s">
        <v>322</v>
      </c>
      <c r="Q2756" s="90">
        <v>1</v>
      </c>
      <c r="X2756" s="65" t="s">
        <v>733</v>
      </c>
      <c r="Y2756" s="65">
        <f>SUMPRODUCT(('[2]Prog 89'!$C$5:$C$10000=A2756)*'[2]Prog 89'!$E$5:$F$10000)</f>
        <v>0</v>
      </c>
      <c r="Z2756" s="65">
        <f>SUMPRODUCT(('[2]Prog 89'!$C$5:$C$10000=A2756)*'[2]Prog 89'!$G$5:$H$10000)</f>
        <v>0</v>
      </c>
    </row>
    <row r="2757" spans="1:26" ht="12.75" customHeight="1" x14ac:dyDescent="0.25">
      <c r="A2757" s="64">
        <v>39379</v>
      </c>
      <c r="B2757" s="81">
        <f>VLOOKUP(A2757,'[2]Pop commune'!$A$4:$G$3833,7,FALSE)</f>
        <v>132.6519114688129</v>
      </c>
      <c r="C2757" s="82">
        <f>VLOOKUP(A2757,'[2]Pop commune'!$A$4:$H$3833,5,FALSE)</f>
        <v>87.114688128772656</v>
      </c>
      <c r="D2757" s="83">
        <f t="shared" ref="D2757:D2820" si="87">E2757/Q2757</f>
        <v>45.537223340040242</v>
      </c>
      <c r="E2757" s="83">
        <f>VLOOKUP(A2757,'[2]Pop commune'!$A$4:$G$3833,6,FALSE)</f>
        <v>45.537223340040242</v>
      </c>
      <c r="F2757" s="83">
        <f t="shared" ref="F2757:F2820" si="88">G2757/Q2757</f>
        <v>492</v>
      </c>
      <c r="G2757" s="83">
        <f>VLOOKUP(A2757,'[2]Pop commune'!$A$4:$G$3833,4,FALSE)</f>
        <v>492</v>
      </c>
      <c r="H2757" s="64">
        <v>39</v>
      </c>
      <c r="I2757" s="122">
        <v>390006674</v>
      </c>
      <c r="J2757" s="91" t="s">
        <v>3606</v>
      </c>
      <c r="K2757" s="121"/>
      <c r="L2757" s="92" t="s">
        <v>3460</v>
      </c>
      <c r="M2757" s="65" t="s">
        <v>3461</v>
      </c>
      <c r="N2757" s="65" t="s">
        <v>662</v>
      </c>
      <c r="O2757" s="64">
        <v>390000610</v>
      </c>
      <c r="P2757" s="94" t="s">
        <v>322</v>
      </c>
      <c r="Q2757" s="90">
        <v>1</v>
      </c>
      <c r="X2757" s="65" t="s">
        <v>733</v>
      </c>
      <c r="Y2757" s="65">
        <f>SUMPRODUCT(('[2]Prog 89'!$C$5:$C$10000=A2757)*'[2]Prog 89'!$E$5:$F$10000)</f>
        <v>0</v>
      </c>
      <c r="Z2757" s="65">
        <f>SUMPRODUCT(('[2]Prog 89'!$C$5:$C$10000=A2757)*'[2]Prog 89'!$G$5:$H$10000)</f>
        <v>0</v>
      </c>
    </row>
    <row r="2758" spans="1:26" ht="12.75" customHeight="1" x14ac:dyDescent="0.25">
      <c r="A2758" s="64">
        <v>39407</v>
      </c>
      <c r="B2758" s="81">
        <f>VLOOKUP(A2758,'[2]Pop commune'!$A$4:$G$3833,7,FALSE)</f>
        <v>110.3620689655172</v>
      </c>
      <c r="C2758" s="82">
        <f>VLOOKUP(A2758,'[2]Pop commune'!$A$4:$H$3833,5,FALSE)</f>
        <v>70.591954022988475</v>
      </c>
      <c r="D2758" s="83">
        <f t="shared" si="87"/>
        <v>39.770114942528721</v>
      </c>
      <c r="E2758" s="83">
        <f>VLOOKUP(A2758,'[2]Pop commune'!$A$4:$G$3833,6,FALSE)</f>
        <v>39.770114942528721</v>
      </c>
      <c r="F2758" s="83">
        <f t="shared" si="88"/>
        <v>346</v>
      </c>
      <c r="G2758" s="83">
        <f>VLOOKUP(A2758,'[2]Pop commune'!$A$4:$G$3833,4,FALSE)</f>
        <v>346</v>
      </c>
      <c r="H2758" s="64">
        <v>39</v>
      </c>
      <c r="I2758" s="122">
        <v>390006674</v>
      </c>
      <c r="J2758" s="91" t="s">
        <v>3607</v>
      </c>
      <c r="K2758" s="121"/>
      <c r="L2758" s="92" t="s">
        <v>3460</v>
      </c>
      <c r="M2758" s="65" t="s">
        <v>3461</v>
      </c>
      <c r="N2758" s="65" t="s">
        <v>662</v>
      </c>
      <c r="O2758" s="64">
        <v>390000610</v>
      </c>
      <c r="P2758" s="94" t="s">
        <v>322</v>
      </c>
      <c r="Q2758" s="90">
        <v>1</v>
      </c>
      <c r="X2758" s="65" t="s">
        <v>733</v>
      </c>
      <c r="Y2758" s="65">
        <f>SUMPRODUCT(('[2]Prog 89'!$C$5:$C$10000=A2758)*'[2]Prog 89'!$E$5:$F$10000)</f>
        <v>0</v>
      </c>
      <c r="Z2758" s="65">
        <f>SUMPRODUCT(('[2]Prog 89'!$C$5:$C$10000=A2758)*'[2]Prog 89'!$G$5:$H$10000)</f>
        <v>0</v>
      </c>
    </row>
    <row r="2759" spans="1:26" ht="12.75" customHeight="1" x14ac:dyDescent="0.25">
      <c r="A2759" s="64">
        <v>39447</v>
      </c>
      <c r="B2759" s="81">
        <f>VLOOKUP(A2759,'[2]Pop commune'!$A$4:$G$3833,7,FALSE)</f>
        <v>44.589041095890423</v>
      </c>
      <c r="C2759" s="82">
        <f>VLOOKUP(A2759,'[2]Pop commune'!$A$4:$H$3833,5,FALSE)</f>
        <v>26.753424657534254</v>
      </c>
      <c r="D2759" s="83">
        <f t="shared" si="87"/>
        <v>17.835616438356169</v>
      </c>
      <c r="E2759" s="83">
        <f>VLOOKUP(A2759,'[2]Pop commune'!$A$4:$G$3833,6,FALSE)</f>
        <v>17.835616438356169</v>
      </c>
      <c r="F2759" s="83">
        <f t="shared" si="88"/>
        <v>217</v>
      </c>
      <c r="G2759" s="83">
        <f>VLOOKUP(A2759,'[2]Pop commune'!$A$4:$G$3833,4,FALSE)</f>
        <v>217</v>
      </c>
      <c r="H2759" s="64">
        <v>39</v>
      </c>
      <c r="I2759" s="122">
        <v>390006674</v>
      </c>
      <c r="J2759" s="91" t="s">
        <v>3608</v>
      </c>
      <c r="K2759" s="121"/>
      <c r="L2759" s="92" t="s">
        <v>3460</v>
      </c>
      <c r="M2759" s="65" t="s">
        <v>3461</v>
      </c>
      <c r="N2759" s="65" t="s">
        <v>662</v>
      </c>
      <c r="O2759" s="64">
        <v>390000610</v>
      </c>
      <c r="P2759" s="94" t="s">
        <v>322</v>
      </c>
      <c r="Q2759" s="90">
        <v>1</v>
      </c>
      <c r="X2759" s="65" t="s">
        <v>733</v>
      </c>
      <c r="Y2759" s="65">
        <f>SUMPRODUCT(('[2]Prog 89'!$C$5:$C$10000=A2759)*'[2]Prog 89'!$E$5:$F$10000)</f>
        <v>0</v>
      </c>
      <c r="Z2759" s="65">
        <f>SUMPRODUCT(('[2]Prog 89'!$C$5:$C$10000=A2759)*'[2]Prog 89'!$G$5:$H$10000)</f>
        <v>0</v>
      </c>
    </row>
    <row r="2760" spans="1:26" ht="12.75" customHeight="1" x14ac:dyDescent="0.25">
      <c r="A2760" s="64">
        <v>39454</v>
      </c>
      <c r="B2760" s="81">
        <f>VLOOKUP(A2760,'[2]Pop commune'!$A$4:$G$3833,7,FALSE)</f>
        <v>29.65168539325844</v>
      </c>
      <c r="C2760" s="82">
        <f>VLOOKUP(A2760,'[2]Pop commune'!$A$4:$H$3833,5,FALSE)</f>
        <v>19.426966292134839</v>
      </c>
      <c r="D2760" s="83">
        <f t="shared" si="87"/>
        <v>10.2247191011236</v>
      </c>
      <c r="E2760" s="83">
        <f>VLOOKUP(A2760,'[2]Pop commune'!$A$4:$G$3833,6,FALSE)</f>
        <v>10.2247191011236</v>
      </c>
      <c r="F2760" s="83">
        <f t="shared" si="88"/>
        <v>91</v>
      </c>
      <c r="G2760" s="83">
        <f>VLOOKUP(A2760,'[2]Pop commune'!$A$4:$G$3833,4,FALSE)</f>
        <v>91</v>
      </c>
      <c r="H2760" s="64">
        <v>39</v>
      </c>
      <c r="I2760" s="122">
        <v>390006674</v>
      </c>
      <c r="J2760" s="91" t="s">
        <v>3609</v>
      </c>
      <c r="K2760" s="121"/>
      <c r="L2760" s="92" t="s">
        <v>3460</v>
      </c>
      <c r="M2760" s="65" t="s">
        <v>3461</v>
      </c>
      <c r="N2760" s="65" t="s">
        <v>662</v>
      </c>
      <c r="O2760" s="64">
        <v>390000610</v>
      </c>
      <c r="P2760" s="94" t="s">
        <v>322</v>
      </c>
      <c r="Q2760" s="90">
        <v>1</v>
      </c>
      <c r="X2760" s="65" t="s">
        <v>733</v>
      </c>
      <c r="Y2760" s="65">
        <f>SUMPRODUCT(('[2]Prog 89'!$C$5:$C$10000=A2760)*'[2]Prog 89'!$E$5:$F$10000)</f>
        <v>0</v>
      </c>
      <c r="Z2760" s="65">
        <f>SUMPRODUCT(('[2]Prog 89'!$C$5:$C$10000=A2760)*'[2]Prog 89'!$G$5:$H$10000)</f>
        <v>0</v>
      </c>
    </row>
    <row r="2761" spans="1:26" ht="12.75" customHeight="1" x14ac:dyDescent="0.25">
      <c r="A2761" s="64">
        <v>39456</v>
      </c>
      <c r="B2761" s="81">
        <f>VLOOKUP(A2761,'[2]Pop commune'!$A$4:$G$3833,7,FALSE)</f>
        <v>63.815561959654211</v>
      </c>
      <c r="C2761" s="82">
        <f>VLOOKUP(A2761,'[2]Pop commune'!$A$4:$H$3833,5,FALSE)</f>
        <v>42.87608069164267</v>
      </c>
      <c r="D2761" s="83">
        <f t="shared" si="87"/>
        <v>20.939481268011541</v>
      </c>
      <c r="E2761" s="83">
        <f>VLOOKUP(A2761,'[2]Pop commune'!$A$4:$G$3833,6,FALSE)</f>
        <v>20.939481268011541</v>
      </c>
      <c r="F2761" s="83">
        <f t="shared" si="88"/>
        <v>346</v>
      </c>
      <c r="G2761" s="83">
        <f>VLOOKUP(A2761,'[2]Pop commune'!$A$4:$G$3833,4,FALSE)</f>
        <v>346</v>
      </c>
      <c r="H2761" s="64">
        <v>39</v>
      </c>
      <c r="I2761" s="122">
        <v>390006674</v>
      </c>
      <c r="J2761" s="91" t="s">
        <v>3610</v>
      </c>
      <c r="K2761" s="121"/>
      <c r="L2761" s="92" t="s">
        <v>3460</v>
      </c>
      <c r="M2761" s="65" t="s">
        <v>3461</v>
      </c>
      <c r="N2761" s="65" t="s">
        <v>662</v>
      </c>
      <c r="O2761" s="64">
        <v>390000610</v>
      </c>
      <c r="P2761" s="94" t="s">
        <v>322</v>
      </c>
      <c r="Q2761" s="90">
        <v>1</v>
      </c>
      <c r="X2761" s="65" t="s">
        <v>733</v>
      </c>
      <c r="Y2761" s="65">
        <f>SUMPRODUCT(('[2]Prog 89'!$C$5:$C$10000=A2761)*'[2]Prog 89'!$E$5:$F$10000)</f>
        <v>0</v>
      </c>
      <c r="Z2761" s="65">
        <f>SUMPRODUCT(('[2]Prog 89'!$C$5:$C$10000=A2761)*'[2]Prog 89'!$G$5:$H$10000)</f>
        <v>0</v>
      </c>
    </row>
    <row r="2762" spans="1:26" ht="12.75" customHeight="1" x14ac:dyDescent="0.25">
      <c r="A2762" s="64">
        <v>39457</v>
      </c>
      <c r="B2762" s="81">
        <f>VLOOKUP(A2762,'[2]Pop commune'!$A$4:$G$3833,7,FALSE)</f>
        <v>17</v>
      </c>
      <c r="C2762" s="82">
        <f>VLOOKUP(A2762,'[2]Pop commune'!$A$4:$H$3833,5,FALSE)</f>
        <v>13</v>
      </c>
      <c r="D2762" s="83">
        <f t="shared" si="87"/>
        <v>4</v>
      </c>
      <c r="E2762" s="83">
        <f>VLOOKUP(A2762,'[2]Pop commune'!$A$4:$G$3833,6,FALSE)</f>
        <v>4</v>
      </c>
      <c r="F2762" s="83">
        <f t="shared" si="88"/>
        <v>53</v>
      </c>
      <c r="G2762" s="83">
        <f>VLOOKUP(A2762,'[2]Pop commune'!$A$4:$G$3833,4,FALSE)</f>
        <v>53</v>
      </c>
      <c r="H2762" s="64">
        <v>39</v>
      </c>
      <c r="I2762" s="122">
        <v>390006674</v>
      </c>
      <c r="J2762" s="91" t="s">
        <v>3611</v>
      </c>
      <c r="K2762" s="121"/>
      <c r="L2762" s="92" t="s">
        <v>3460</v>
      </c>
      <c r="M2762" s="65" t="s">
        <v>3461</v>
      </c>
      <c r="N2762" s="65" t="s">
        <v>662</v>
      </c>
      <c r="O2762" s="64">
        <v>390000610</v>
      </c>
      <c r="P2762" s="94" t="s">
        <v>322</v>
      </c>
      <c r="Q2762" s="90">
        <v>1</v>
      </c>
      <c r="X2762" s="65" t="s">
        <v>733</v>
      </c>
      <c r="Y2762" s="65">
        <f>SUMPRODUCT(('[2]Prog 89'!$C$5:$C$10000=A2762)*'[2]Prog 89'!$E$5:$F$10000)</f>
        <v>0</v>
      </c>
      <c r="Z2762" s="65">
        <f>SUMPRODUCT(('[2]Prog 89'!$C$5:$C$10000=A2762)*'[2]Prog 89'!$G$5:$H$10000)</f>
        <v>0</v>
      </c>
    </row>
    <row r="2763" spans="1:26" ht="12.75" customHeight="1" x14ac:dyDescent="0.25">
      <c r="A2763" s="64">
        <v>39471</v>
      </c>
      <c r="B2763" s="81">
        <f>VLOOKUP(A2763,'[2]Pop commune'!$A$4:$G$3833,7,FALSE)</f>
        <v>196</v>
      </c>
      <c r="C2763" s="82">
        <f>VLOOKUP(A2763,'[2]Pop commune'!$A$4:$H$3833,5,FALSE)</f>
        <v>126</v>
      </c>
      <c r="D2763" s="83">
        <f t="shared" si="87"/>
        <v>70</v>
      </c>
      <c r="E2763" s="83">
        <f>VLOOKUP(A2763,'[2]Pop commune'!$A$4:$G$3833,6,FALSE)</f>
        <v>70</v>
      </c>
      <c r="F2763" s="83">
        <f t="shared" si="88"/>
        <v>723</v>
      </c>
      <c r="G2763" s="83">
        <f>VLOOKUP(A2763,'[2]Pop commune'!$A$4:$G$3833,4,FALSE)</f>
        <v>723</v>
      </c>
      <c r="H2763" s="64">
        <v>39</v>
      </c>
      <c r="I2763" s="122">
        <v>390006674</v>
      </c>
      <c r="J2763" s="91" t="s">
        <v>3612</v>
      </c>
      <c r="K2763" s="121"/>
      <c r="L2763" s="92" t="s">
        <v>3460</v>
      </c>
      <c r="M2763" s="65" t="s">
        <v>3461</v>
      </c>
      <c r="N2763" s="65" t="s">
        <v>662</v>
      </c>
      <c r="O2763" s="64">
        <v>390000610</v>
      </c>
      <c r="P2763" s="94" t="s">
        <v>322</v>
      </c>
      <c r="Q2763" s="90">
        <v>1</v>
      </c>
      <c r="X2763" s="65" t="s">
        <v>733</v>
      </c>
      <c r="Y2763" s="65">
        <f>SUMPRODUCT(('[2]Prog 89'!$C$5:$C$10000=A2763)*'[2]Prog 89'!$E$5:$F$10000)</f>
        <v>0</v>
      </c>
      <c r="Z2763" s="65">
        <f>SUMPRODUCT(('[2]Prog 89'!$C$5:$C$10000=A2763)*'[2]Prog 89'!$G$5:$H$10000)</f>
        <v>0</v>
      </c>
    </row>
    <row r="2764" spans="1:26" ht="12.75" customHeight="1" x14ac:dyDescent="0.25">
      <c r="A2764" s="64">
        <v>39472</v>
      </c>
      <c r="B2764" s="81">
        <f>VLOOKUP(A2764,'[2]Pop commune'!$A$4:$G$3833,7,FALSE)</f>
        <v>75.126213592232787</v>
      </c>
      <c r="C2764" s="82">
        <f>VLOOKUP(A2764,'[2]Pop commune'!$A$4:$H$3833,5,FALSE)</f>
        <v>49.398058252427042</v>
      </c>
      <c r="D2764" s="83">
        <f t="shared" si="87"/>
        <v>25.728155339805749</v>
      </c>
      <c r="E2764" s="83">
        <f>VLOOKUP(A2764,'[2]Pop commune'!$A$4:$G$3833,6,FALSE)</f>
        <v>25.728155339805749</v>
      </c>
      <c r="F2764" s="83">
        <f t="shared" si="88"/>
        <v>211.99999999999935</v>
      </c>
      <c r="G2764" s="83">
        <f>VLOOKUP(A2764,'[2]Pop commune'!$A$4:$G$3833,4,FALSE)</f>
        <v>211.99999999999935</v>
      </c>
      <c r="H2764" s="64">
        <v>39</v>
      </c>
      <c r="I2764" s="122">
        <v>390006674</v>
      </c>
      <c r="J2764" s="91" t="s">
        <v>3613</v>
      </c>
      <c r="K2764" s="121"/>
      <c r="L2764" s="92" t="s">
        <v>3460</v>
      </c>
      <c r="M2764" s="65" t="s">
        <v>3461</v>
      </c>
      <c r="N2764" s="65" t="s">
        <v>662</v>
      </c>
      <c r="O2764" s="64">
        <v>390000610</v>
      </c>
      <c r="P2764" s="94" t="s">
        <v>322</v>
      </c>
      <c r="Q2764" s="90">
        <v>1</v>
      </c>
      <c r="X2764" s="65" t="s">
        <v>733</v>
      </c>
      <c r="Y2764" s="65">
        <f>SUMPRODUCT(('[2]Prog 89'!$C$5:$C$10000=A2764)*'[2]Prog 89'!$E$5:$F$10000)</f>
        <v>0</v>
      </c>
      <c r="Z2764" s="65">
        <f>SUMPRODUCT(('[2]Prog 89'!$C$5:$C$10000=A2764)*'[2]Prog 89'!$G$5:$H$10000)</f>
        <v>0</v>
      </c>
    </row>
    <row r="2765" spans="1:26" ht="12.75" customHeight="1" x14ac:dyDescent="0.25">
      <c r="A2765" s="64">
        <v>39486</v>
      </c>
      <c r="B2765" s="81">
        <f>VLOOKUP(A2765,'[2]Pop commune'!$A$4:$G$3833,7,FALSE)</f>
        <v>41</v>
      </c>
      <c r="C2765" s="82">
        <f>VLOOKUP(A2765,'[2]Pop commune'!$A$4:$H$3833,5,FALSE)</f>
        <v>30</v>
      </c>
      <c r="D2765" s="83">
        <f t="shared" si="87"/>
        <v>11</v>
      </c>
      <c r="E2765" s="83">
        <f>VLOOKUP(A2765,'[2]Pop commune'!$A$4:$G$3833,6,FALSE)</f>
        <v>11</v>
      </c>
      <c r="F2765" s="83">
        <f t="shared" si="88"/>
        <v>117</v>
      </c>
      <c r="G2765" s="83">
        <f>VLOOKUP(A2765,'[2]Pop commune'!$A$4:$G$3833,4,FALSE)</f>
        <v>117</v>
      </c>
      <c r="H2765" s="64">
        <v>39</v>
      </c>
      <c r="I2765" s="122">
        <v>390006674</v>
      </c>
      <c r="J2765" s="91" t="s">
        <v>3614</v>
      </c>
      <c r="K2765" s="121"/>
      <c r="L2765" s="92" t="s">
        <v>3460</v>
      </c>
      <c r="M2765" s="65" t="s">
        <v>3461</v>
      </c>
      <c r="N2765" s="65" t="s">
        <v>662</v>
      </c>
      <c r="O2765" s="64">
        <v>390000610</v>
      </c>
      <c r="P2765" s="94" t="s">
        <v>322</v>
      </c>
      <c r="Q2765" s="90">
        <v>1</v>
      </c>
      <c r="X2765" s="65" t="s">
        <v>733</v>
      </c>
      <c r="Y2765" s="65">
        <f>SUMPRODUCT(('[2]Prog 89'!$C$5:$C$10000=A2765)*'[2]Prog 89'!$E$5:$F$10000)</f>
        <v>0</v>
      </c>
      <c r="Z2765" s="65">
        <f>SUMPRODUCT(('[2]Prog 89'!$C$5:$C$10000=A2765)*'[2]Prog 89'!$G$5:$H$10000)</f>
        <v>0</v>
      </c>
    </row>
    <row r="2766" spans="1:26" ht="12.75" customHeight="1" x14ac:dyDescent="0.25">
      <c r="A2766" s="64">
        <v>39489</v>
      </c>
      <c r="B2766" s="81">
        <f>VLOOKUP(A2766,'[2]Pop commune'!$A$4:$G$3833,7,FALSE)</f>
        <v>124.66807610993656</v>
      </c>
      <c r="C2766" s="82">
        <f>VLOOKUP(A2766,'[2]Pop commune'!$A$4:$H$3833,5,FALSE)</f>
        <v>67.281183932346721</v>
      </c>
      <c r="D2766" s="83">
        <f t="shared" si="87"/>
        <v>57.386892177589843</v>
      </c>
      <c r="E2766" s="83">
        <f>VLOOKUP(A2766,'[2]Pop commune'!$A$4:$G$3833,6,FALSE)</f>
        <v>57.386892177589843</v>
      </c>
      <c r="F2766" s="83">
        <f t="shared" si="88"/>
        <v>468</v>
      </c>
      <c r="G2766" s="83">
        <f>VLOOKUP(A2766,'[2]Pop commune'!$A$4:$G$3833,4,FALSE)</f>
        <v>468</v>
      </c>
      <c r="H2766" s="64">
        <v>39</v>
      </c>
      <c r="I2766" s="122">
        <v>390006674</v>
      </c>
      <c r="J2766" s="91" t="s">
        <v>3615</v>
      </c>
      <c r="K2766" s="121"/>
      <c r="L2766" s="92" t="s">
        <v>3460</v>
      </c>
      <c r="M2766" s="65" t="s">
        <v>3461</v>
      </c>
      <c r="N2766" s="65" t="s">
        <v>662</v>
      </c>
      <c r="O2766" s="64">
        <v>390000610</v>
      </c>
      <c r="P2766" s="94" t="s">
        <v>322</v>
      </c>
      <c r="Q2766" s="90">
        <v>1</v>
      </c>
      <c r="X2766" s="65" t="s">
        <v>733</v>
      </c>
      <c r="Y2766" s="65">
        <f>SUMPRODUCT(('[2]Prog 89'!$C$5:$C$10000=A2766)*'[2]Prog 89'!$E$5:$F$10000)</f>
        <v>0</v>
      </c>
      <c r="Z2766" s="65">
        <f>SUMPRODUCT(('[2]Prog 89'!$C$5:$C$10000=A2766)*'[2]Prog 89'!$G$5:$H$10000)</f>
        <v>0</v>
      </c>
    </row>
    <row r="2767" spans="1:26" ht="12.75" customHeight="1" x14ac:dyDescent="0.25">
      <c r="A2767" s="64">
        <v>39508</v>
      </c>
      <c r="B2767" s="81">
        <f>VLOOKUP(A2767,'[2]Pop commune'!$A$4:$G$3833,7,FALSE)</f>
        <v>273.07306168292052</v>
      </c>
      <c r="C2767" s="82">
        <f>VLOOKUP(A2767,'[2]Pop commune'!$A$4:$H$3833,5,FALSE)</f>
        <v>158.61198009012054</v>
      </c>
      <c r="D2767" s="83">
        <f t="shared" si="87"/>
        <v>114.46108159279996</v>
      </c>
      <c r="E2767" s="83">
        <f>VLOOKUP(A2767,'[2]Pop commune'!$A$4:$G$3833,6,FALSE)</f>
        <v>114.46108159279996</v>
      </c>
      <c r="F2767" s="83">
        <f t="shared" si="88"/>
        <v>763.99999999999761</v>
      </c>
      <c r="G2767" s="83">
        <f>VLOOKUP(A2767,'[2]Pop commune'!$A$4:$G$3833,4,FALSE)</f>
        <v>763.99999999999761</v>
      </c>
      <c r="H2767" s="64">
        <v>39</v>
      </c>
      <c r="I2767" s="122">
        <v>390006674</v>
      </c>
      <c r="J2767" s="91" t="s">
        <v>3616</v>
      </c>
      <c r="K2767" s="121"/>
      <c r="L2767" s="92" t="s">
        <v>3460</v>
      </c>
      <c r="M2767" s="65" t="s">
        <v>3461</v>
      </c>
      <c r="N2767" s="65" t="s">
        <v>662</v>
      </c>
      <c r="O2767" s="64">
        <v>390000610</v>
      </c>
      <c r="P2767" s="94" t="s">
        <v>322</v>
      </c>
      <c r="Q2767" s="90">
        <v>1</v>
      </c>
      <c r="X2767" s="65" t="s">
        <v>733</v>
      </c>
      <c r="Y2767" s="65">
        <f>SUMPRODUCT(('[2]Prog 89'!$C$5:$C$10000=A2767)*'[2]Prog 89'!$E$5:$F$10000)</f>
        <v>0</v>
      </c>
      <c r="Z2767" s="65">
        <f>SUMPRODUCT(('[2]Prog 89'!$C$5:$C$10000=A2767)*'[2]Prog 89'!$G$5:$H$10000)</f>
        <v>0</v>
      </c>
    </row>
    <row r="2768" spans="1:26" ht="12.75" customHeight="1" x14ac:dyDescent="0.25">
      <c r="A2768" s="64">
        <v>39511</v>
      </c>
      <c r="B2768" s="81">
        <f>VLOOKUP(A2768,'[2]Pop commune'!$A$4:$G$3833,7,FALSE)</f>
        <v>20.8333333333334</v>
      </c>
      <c r="C2768" s="82">
        <f>VLOOKUP(A2768,'[2]Pop commune'!$A$4:$H$3833,5,FALSE)</f>
        <v>16.666666666666721</v>
      </c>
      <c r="D2768" s="83">
        <f t="shared" si="87"/>
        <v>4.1666666666666803</v>
      </c>
      <c r="E2768" s="83">
        <f>VLOOKUP(A2768,'[2]Pop commune'!$A$4:$G$3833,6,FALSE)</f>
        <v>4.1666666666666803</v>
      </c>
      <c r="F2768" s="83">
        <f t="shared" si="88"/>
        <v>75.000000000000242</v>
      </c>
      <c r="G2768" s="83">
        <f>VLOOKUP(A2768,'[2]Pop commune'!$A$4:$G$3833,4,FALSE)</f>
        <v>75.000000000000242</v>
      </c>
      <c r="H2768" s="64">
        <v>39</v>
      </c>
      <c r="I2768" s="122">
        <v>390006674</v>
      </c>
      <c r="J2768" s="91" t="s">
        <v>3617</v>
      </c>
      <c r="K2768" s="121"/>
      <c r="L2768" s="92" t="s">
        <v>3460</v>
      </c>
      <c r="M2768" s="65" t="s">
        <v>3461</v>
      </c>
      <c r="N2768" s="65" t="s">
        <v>662</v>
      </c>
      <c r="O2768" s="64">
        <v>390000610</v>
      </c>
      <c r="P2768" s="94" t="s">
        <v>322</v>
      </c>
      <c r="Q2768" s="90">
        <v>1</v>
      </c>
      <c r="X2768" s="65" t="s">
        <v>733</v>
      </c>
      <c r="Y2768" s="65">
        <f>SUMPRODUCT(('[2]Prog 89'!$C$5:$C$10000=A2768)*'[2]Prog 89'!$E$5:$F$10000)</f>
        <v>0</v>
      </c>
      <c r="Z2768" s="65">
        <f>SUMPRODUCT(('[2]Prog 89'!$C$5:$C$10000=A2768)*'[2]Prog 89'!$G$5:$H$10000)</f>
        <v>0</v>
      </c>
    </row>
    <row r="2769" spans="1:26" ht="12.75" customHeight="1" x14ac:dyDescent="0.25">
      <c r="A2769" s="64">
        <v>39512</v>
      </c>
      <c r="B2769" s="81">
        <f>VLOOKUP(A2769,'[2]Pop commune'!$A$4:$G$3833,7,FALSE)</f>
        <v>19.963636363636382</v>
      </c>
      <c r="C2769" s="82">
        <f>VLOOKUP(A2769,'[2]Pop commune'!$A$4:$H$3833,5,FALSE)</f>
        <v>16.636363636363651</v>
      </c>
      <c r="D2769" s="83">
        <f t="shared" si="87"/>
        <v>3.3272727272727298</v>
      </c>
      <c r="E2769" s="83">
        <f>VLOOKUP(A2769,'[2]Pop commune'!$A$4:$G$3833,6,FALSE)</f>
        <v>3.3272727272727298</v>
      </c>
      <c r="F2769" s="83">
        <f t="shared" si="88"/>
        <v>61</v>
      </c>
      <c r="G2769" s="83">
        <f>VLOOKUP(A2769,'[2]Pop commune'!$A$4:$G$3833,4,FALSE)</f>
        <v>61</v>
      </c>
      <c r="H2769" s="64">
        <v>39</v>
      </c>
      <c r="I2769" s="122">
        <v>390006674</v>
      </c>
      <c r="J2769" s="91" t="s">
        <v>3618</v>
      </c>
      <c r="K2769" s="121"/>
      <c r="L2769" s="92" t="s">
        <v>3460</v>
      </c>
      <c r="M2769" s="65" t="s">
        <v>3461</v>
      </c>
      <c r="N2769" s="65" t="s">
        <v>662</v>
      </c>
      <c r="O2769" s="64">
        <v>390000610</v>
      </c>
      <c r="P2769" s="94" t="s">
        <v>322</v>
      </c>
      <c r="Q2769" s="90">
        <v>1</v>
      </c>
      <c r="X2769" s="65" t="s">
        <v>733</v>
      </c>
      <c r="Y2769" s="65">
        <f>SUMPRODUCT(('[2]Prog 89'!$C$5:$C$10000=A2769)*'[2]Prog 89'!$E$5:$F$10000)</f>
        <v>0</v>
      </c>
      <c r="Z2769" s="65">
        <f>SUMPRODUCT(('[2]Prog 89'!$C$5:$C$10000=A2769)*'[2]Prog 89'!$G$5:$H$10000)</f>
        <v>0</v>
      </c>
    </row>
    <row r="2770" spans="1:26" ht="12.75" customHeight="1" x14ac:dyDescent="0.25">
      <c r="A2770" s="64">
        <v>39533</v>
      </c>
      <c r="B2770" s="81">
        <f>VLOOKUP(A2770,'[2]Pop commune'!$A$4:$G$3833,7,FALSE)</f>
        <v>69.677419354838676</v>
      </c>
      <c r="C2770" s="82">
        <f>VLOOKUP(A2770,'[2]Pop commune'!$A$4:$H$3833,5,FALSE)</f>
        <v>34.838709677419338</v>
      </c>
      <c r="D2770" s="83">
        <f t="shared" si="87"/>
        <v>34.838709677419338</v>
      </c>
      <c r="E2770" s="83">
        <f>VLOOKUP(A2770,'[2]Pop commune'!$A$4:$G$3833,6,FALSE)</f>
        <v>34.838709677419338</v>
      </c>
      <c r="F2770" s="83">
        <f t="shared" si="88"/>
        <v>216</v>
      </c>
      <c r="G2770" s="83">
        <f>VLOOKUP(A2770,'[2]Pop commune'!$A$4:$G$3833,4,FALSE)</f>
        <v>216</v>
      </c>
      <c r="H2770" s="64">
        <v>39</v>
      </c>
      <c r="I2770" s="122">
        <v>390006674</v>
      </c>
      <c r="J2770" s="91" t="s">
        <v>3619</v>
      </c>
      <c r="K2770" s="121"/>
      <c r="L2770" s="92" t="s">
        <v>3460</v>
      </c>
      <c r="M2770" s="65" t="s">
        <v>3461</v>
      </c>
      <c r="N2770" s="65" t="s">
        <v>662</v>
      </c>
      <c r="O2770" s="64">
        <v>390000610</v>
      </c>
      <c r="P2770" s="94" t="s">
        <v>322</v>
      </c>
      <c r="Q2770" s="90">
        <v>1</v>
      </c>
      <c r="X2770" s="65" t="s">
        <v>733</v>
      </c>
      <c r="Y2770" s="65">
        <f>SUMPRODUCT(('[2]Prog 89'!$C$5:$C$10000=A2770)*'[2]Prog 89'!$E$5:$F$10000)</f>
        <v>0</v>
      </c>
      <c r="Z2770" s="65">
        <f>SUMPRODUCT(('[2]Prog 89'!$C$5:$C$10000=A2770)*'[2]Prog 89'!$G$5:$H$10000)</f>
        <v>0</v>
      </c>
    </row>
    <row r="2771" spans="1:26" ht="12.75" customHeight="1" x14ac:dyDescent="0.25">
      <c r="A2771" s="64">
        <v>39555</v>
      </c>
      <c r="B2771" s="81">
        <f>VLOOKUP(A2771,'[2]Pop commune'!$A$4:$G$3833,7,FALSE)</f>
        <v>43.186956521739276</v>
      </c>
      <c r="C2771" s="82">
        <f>VLOOKUP(A2771,'[2]Pop commune'!$A$4:$H$3833,5,FALSE)</f>
        <v>21.09130434782616</v>
      </c>
      <c r="D2771" s="83">
        <f t="shared" si="87"/>
        <v>22.09565217391312</v>
      </c>
      <c r="E2771" s="83">
        <f>VLOOKUP(A2771,'[2]Pop commune'!$A$4:$G$3833,6,FALSE)</f>
        <v>22.09565217391312</v>
      </c>
      <c r="F2771" s="83">
        <f t="shared" si="88"/>
        <v>231.0000000000008</v>
      </c>
      <c r="G2771" s="83">
        <f>VLOOKUP(A2771,'[2]Pop commune'!$A$4:$G$3833,4,FALSE)</f>
        <v>231.0000000000008</v>
      </c>
      <c r="H2771" s="64">
        <v>39</v>
      </c>
      <c r="I2771" s="122">
        <v>390006674</v>
      </c>
      <c r="J2771" s="91" t="s">
        <v>3620</v>
      </c>
      <c r="K2771" s="121"/>
      <c r="L2771" s="92" t="s">
        <v>3460</v>
      </c>
      <c r="M2771" s="65" t="s">
        <v>3461</v>
      </c>
      <c r="N2771" s="65" t="s">
        <v>662</v>
      </c>
      <c r="O2771" s="64">
        <v>390000610</v>
      </c>
      <c r="P2771" s="94" t="s">
        <v>322</v>
      </c>
      <c r="Q2771" s="90">
        <v>1</v>
      </c>
      <c r="X2771" s="65" t="s">
        <v>733</v>
      </c>
      <c r="Y2771" s="65">
        <f>SUMPRODUCT(('[2]Prog 89'!$C$5:$C$10000=A2771)*'[2]Prog 89'!$E$5:$F$10000)</f>
        <v>0</v>
      </c>
      <c r="Z2771" s="65">
        <f>SUMPRODUCT(('[2]Prog 89'!$C$5:$C$10000=A2771)*'[2]Prog 89'!$G$5:$H$10000)</f>
        <v>0</v>
      </c>
    </row>
    <row r="2772" spans="1:26" ht="12.75" customHeight="1" x14ac:dyDescent="0.25">
      <c r="A2772" s="64">
        <v>39568</v>
      </c>
      <c r="B2772" s="81">
        <f>VLOOKUP(A2772,'[2]Pop commune'!$A$4:$G$3833,7,FALSE)</f>
        <v>13</v>
      </c>
      <c r="C2772" s="82">
        <f>VLOOKUP(A2772,'[2]Pop commune'!$A$4:$H$3833,5,FALSE)</f>
        <v>11</v>
      </c>
      <c r="D2772" s="83">
        <f t="shared" si="87"/>
        <v>2</v>
      </c>
      <c r="E2772" s="83">
        <f>VLOOKUP(A2772,'[2]Pop commune'!$A$4:$G$3833,6,FALSE)</f>
        <v>2</v>
      </c>
      <c r="F2772" s="83">
        <f t="shared" si="88"/>
        <v>54</v>
      </c>
      <c r="G2772" s="83">
        <f>VLOOKUP(A2772,'[2]Pop commune'!$A$4:$G$3833,4,FALSE)</f>
        <v>54</v>
      </c>
      <c r="H2772" s="64">
        <v>39</v>
      </c>
      <c r="I2772" s="122">
        <v>390006674</v>
      </c>
      <c r="J2772" s="91" t="s">
        <v>3621</v>
      </c>
      <c r="K2772" s="121"/>
      <c r="L2772" s="92" t="s">
        <v>3460</v>
      </c>
      <c r="M2772" s="65" t="s">
        <v>3461</v>
      </c>
      <c r="N2772" s="65" t="s">
        <v>662</v>
      </c>
      <c r="O2772" s="64">
        <v>390000610</v>
      </c>
      <c r="P2772" s="94" t="s">
        <v>322</v>
      </c>
      <c r="Q2772" s="90">
        <v>1</v>
      </c>
      <c r="X2772" s="65" t="s">
        <v>733</v>
      </c>
      <c r="Y2772" s="65">
        <f>SUMPRODUCT(('[2]Prog 89'!$C$5:$C$10000=A2772)*'[2]Prog 89'!$E$5:$F$10000)</f>
        <v>0</v>
      </c>
      <c r="Z2772" s="65">
        <f>SUMPRODUCT(('[2]Prog 89'!$C$5:$C$10000=A2772)*'[2]Prog 89'!$G$5:$H$10000)</f>
        <v>0</v>
      </c>
    </row>
    <row r="2773" spans="1:26" ht="12.75" customHeight="1" x14ac:dyDescent="0.25">
      <c r="A2773" s="64">
        <v>39574</v>
      </c>
      <c r="B2773" s="81">
        <f>VLOOKUP(A2773,'[2]Pop commune'!$A$4:$G$3833,7,FALSE)</f>
        <v>184</v>
      </c>
      <c r="C2773" s="82">
        <f>VLOOKUP(A2773,'[2]Pop commune'!$A$4:$H$3833,5,FALSE)</f>
        <v>123</v>
      </c>
      <c r="D2773" s="83">
        <f t="shared" si="87"/>
        <v>61</v>
      </c>
      <c r="E2773" s="83">
        <f>VLOOKUP(A2773,'[2]Pop commune'!$A$4:$G$3833,6,FALSE)</f>
        <v>61</v>
      </c>
      <c r="F2773" s="83">
        <f t="shared" si="88"/>
        <v>725</v>
      </c>
      <c r="G2773" s="83">
        <f>VLOOKUP(A2773,'[2]Pop commune'!$A$4:$G$3833,4,FALSE)</f>
        <v>725</v>
      </c>
      <c r="H2773" s="64">
        <v>39</v>
      </c>
      <c r="I2773" s="122">
        <v>390006674</v>
      </c>
      <c r="J2773" s="91" t="s">
        <v>3622</v>
      </c>
      <c r="K2773" s="121"/>
      <c r="L2773" s="92" t="s">
        <v>3460</v>
      </c>
      <c r="M2773" s="65" t="s">
        <v>3461</v>
      </c>
      <c r="N2773" s="65" t="s">
        <v>662</v>
      </c>
      <c r="O2773" s="64">
        <v>390000610</v>
      </c>
      <c r="P2773" s="94" t="s">
        <v>322</v>
      </c>
      <c r="Q2773" s="90">
        <v>1</v>
      </c>
      <c r="X2773" s="65" t="s">
        <v>733</v>
      </c>
      <c r="Y2773" s="65">
        <f>SUMPRODUCT(('[2]Prog 89'!$C$5:$C$10000=A2773)*'[2]Prog 89'!$E$5:$F$10000)</f>
        <v>0</v>
      </c>
      <c r="Z2773" s="65">
        <f>SUMPRODUCT(('[2]Prog 89'!$C$5:$C$10000=A2773)*'[2]Prog 89'!$G$5:$H$10000)</f>
        <v>0</v>
      </c>
    </row>
    <row r="2774" spans="1:26" ht="12.75" customHeight="1" x14ac:dyDescent="0.25">
      <c r="A2774" s="64">
        <v>39575</v>
      </c>
      <c r="B2774" s="81">
        <f>VLOOKUP(A2774,'[2]Pop commune'!$A$4:$G$3833,7,FALSE)</f>
        <v>27</v>
      </c>
      <c r="C2774" s="82">
        <f>VLOOKUP(A2774,'[2]Pop commune'!$A$4:$H$3833,5,FALSE)</f>
        <v>20</v>
      </c>
      <c r="D2774" s="83">
        <f t="shared" si="87"/>
        <v>7</v>
      </c>
      <c r="E2774" s="83">
        <f>VLOOKUP(A2774,'[2]Pop commune'!$A$4:$G$3833,6,FALSE)</f>
        <v>7</v>
      </c>
      <c r="F2774" s="83">
        <f t="shared" si="88"/>
        <v>83</v>
      </c>
      <c r="G2774" s="83">
        <f>VLOOKUP(A2774,'[2]Pop commune'!$A$4:$G$3833,4,FALSE)</f>
        <v>83</v>
      </c>
      <c r="H2774" s="64">
        <v>39</v>
      </c>
      <c r="I2774" s="122">
        <v>390006674</v>
      </c>
      <c r="J2774" s="91" t="s">
        <v>3623</v>
      </c>
      <c r="K2774" s="121"/>
      <c r="L2774" s="92" t="s">
        <v>3460</v>
      </c>
      <c r="M2774" s="65" t="s">
        <v>3461</v>
      </c>
      <c r="N2774" s="65" t="s">
        <v>662</v>
      </c>
      <c r="O2774" s="64">
        <v>390000610</v>
      </c>
      <c r="P2774" s="94" t="s">
        <v>322</v>
      </c>
      <c r="Q2774" s="90">
        <v>1</v>
      </c>
      <c r="X2774" s="65" t="s">
        <v>733</v>
      </c>
      <c r="Y2774" s="65">
        <f>SUMPRODUCT(('[2]Prog 89'!$C$5:$C$10000=A2774)*'[2]Prog 89'!$E$5:$F$10000)</f>
        <v>0</v>
      </c>
      <c r="Z2774" s="65">
        <f>SUMPRODUCT(('[2]Prog 89'!$C$5:$C$10000=A2774)*'[2]Prog 89'!$G$5:$H$10000)</f>
        <v>0</v>
      </c>
    </row>
    <row r="2775" spans="1:26" ht="12.75" customHeight="1" x14ac:dyDescent="0.25">
      <c r="A2775" s="64">
        <v>39577</v>
      </c>
      <c r="B2775" s="81">
        <f>VLOOKUP(A2775,'[2]Pop commune'!$A$4:$G$3833,7,FALSE)</f>
        <v>55.174050632911651</v>
      </c>
      <c r="C2775" s="82">
        <f>VLOOKUP(A2775,'[2]Pop commune'!$A$4:$H$3833,5,FALSE)</f>
        <v>38.120253164557141</v>
      </c>
      <c r="D2775" s="83">
        <f t="shared" si="87"/>
        <v>17.05379746835451</v>
      </c>
      <c r="E2775" s="83">
        <f>VLOOKUP(A2775,'[2]Pop commune'!$A$4:$G$3833,6,FALSE)</f>
        <v>17.05379746835451</v>
      </c>
      <c r="F2775" s="83">
        <f t="shared" si="88"/>
        <v>317.00000000000148</v>
      </c>
      <c r="G2775" s="83">
        <f>VLOOKUP(A2775,'[2]Pop commune'!$A$4:$G$3833,4,FALSE)</f>
        <v>317.00000000000148</v>
      </c>
      <c r="H2775" s="64">
        <v>39</v>
      </c>
      <c r="I2775" s="122">
        <v>390006674</v>
      </c>
      <c r="J2775" s="91" t="s">
        <v>3624</v>
      </c>
      <c r="K2775" s="121"/>
      <c r="L2775" s="92" t="s">
        <v>3460</v>
      </c>
      <c r="M2775" s="65" t="s">
        <v>3461</v>
      </c>
      <c r="N2775" s="65" t="s">
        <v>662</v>
      </c>
      <c r="O2775" s="64">
        <v>390000610</v>
      </c>
      <c r="P2775" s="94" t="s">
        <v>322</v>
      </c>
      <c r="Q2775" s="90">
        <v>1</v>
      </c>
      <c r="X2775" s="65" t="s">
        <v>733</v>
      </c>
      <c r="Y2775" s="65">
        <f>SUMPRODUCT(('[2]Prog 89'!$C$5:$C$10000=A2775)*'[2]Prog 89'!$E$5:$F$10000)</f>
        <v>0</v>
      </c>
      <c r="Z2775" s="65">
        <f>SUMPRODUCT(('[2]Prog 89'!$C$5:$C$10000=A2775)*'[2]Prog 89'!$G$5:$H$10000)</f>
        <v>0</v>
      </c>
    </row>
    <row r="2776" spans="1:26" ht="12.75" customHeight="1" x14ac:dyDescent="0.25">
      <c r="A2776" s="64">
        <v>39025</v>
      </c>
      <c r="B2776" s="81">
        <f>VLOOKUP(A2776,'[2]Pop commune'!$A$4:$G$3833,7,FALSE)</f>
        <v>89.902027027027458</v>
      </c>
      <c r="C2776" s="82">
        <f>VLOOKUP(A2776,'[2]Pop commune'!$A$4:$H$3833,5,FALSE)</f>
        <v>59.59797297297326</v>
      </c>
      <c r="D2776" s="83">
        <f t="shared" si="87"/>
        <v>30.304054054054202</v>
      </c>
      <c r="E2776" s="83">
        <f>VLOOKUP(A2776,'[2]Pop commune'!$A$4:$G$3833,6,FALSE)</f>
        <v>30.304054054054202</v>
      </c>
      <c r="F2776" s="83">
        <f t="shared" si="88"/>
        <v>299.00000000000142</v>
      </c>
      <c r="G2776" s="83">
        <f>VLOOKUP(A2776,'[2]Pop commune'!$A$4:$G$3833,4,FALSE)</f>
        <v>299.00000000000142</v>
      </c>
      <c r="H2776" s="64">
        <v>39</v>
      </c>
      <c r="I2776" s="122">
        <v>390006641</v>
      </c>
      <c r="J2776" s="91" t="s">
        <v>3625</v>
      </c>
      <c r="K2776" s="121"/>
      <c r="L2776" s="92" t="s">
        <v>3454</v>
      </c>
      <c r="M2776" s="65" t="s">
        <v>3455</v>
      </c>
      <c r="N2776" s="65" t="s">
        <v>662</v>
      </c>
      <c r="O2776" s="64">
        <v>390000610</v>
      </c>
      <c r="P2776" s="94" t="s">
        <v>322</v>
      </c>
      <c r="Q2776" s="90">
        <v>1</v>
      </c>
      <c r="X2776" s="65" t="s">
        <v>733</v>
      </c>
      <c r="Y2776" s="65">
        <f>SUMPRODUCT(('[2]Prog 89'!$C$5:$C$10000=A2776)*'[2]Prog 89'!$E$5:$F$10000)</f>
        <v>0</v>
      </c>
      <c r="Z2776" s="65">
        <f>SUMPRODUCT(('[2]Prog 89'!$C$5:$C$10000=A2776)*'[2]Prog 89'!$G$5:$H$10000)</f>
        <v>0</v>
      </c>
    </row>
    <row r="2777" spans="1:26" ht="12.75" customHeight="1" x14ac:dyDescent="0.25">
      <c r="A2777" s="64">
        <v>39027</v>
      </c>
      <c r="B2777" s="81">
        <f>VLOOKUP(A2777,'[2]Pop commune'!$A$4:$G$3833,7,FALSE)</f>
        <v>63</v>
      </c>
      <c r="C2777" s="82">
        <f>VLOOKUP(A2777,'[2]Pop commune'!$A$4:$H$3833,5,FALSE)</f>
        <v>40</v>
      </c>
      <c r="D2777" s="83">
        <f t="shared" si="87"/>
        <v>23</v>
      </c>
      <c r="E2777" s="83">
        <f>VLOOKUP(A2777,'[2]Pop commune'!$A$4:$G$3833,6,FALSE)</f>
        <v>23</v>
      </c>
      <c r="F2777" s="83">
        <f t="shared" si="88"/>
        <v>215</v>
      </c>
      <c r="G2777" s="83">
        <f>VLOOKUP(A2777,'[2]Pop commune'!$A$4:$G$3833,4,FALSE)</f>
        <v>215</v>
      </c>
      <c r="H2777" s="64">
        <v>39</v>
      </c>
      <c r="I2777" s="122">
        <v>390006641</v>
      </c>
      <c r="J2777" s="91" t="s">
        <v>3626</v>
      </c>
      <c r="K2777" s="121"/>
      <c r="L2777" s="92" t="s">
        <v>3454</v>
      </c>
      <c r="M2777" s="65" t="s">
        <v>3455</v>
      </c>
      <c r="N2777" s="65" t="s">
        <v>662</v>
      </c>
      <c r="O2777" s="64">
        <v>390000610</v>
      </c>
      <c r="P2777" s="94" t="s">
        <v>322</v>
      </c>
      <c r="Q2777" s="90">
        <v>1</v>
      </c>
      <c r="X2777" s="65" t="s">
        <v>733</v>
      </c>
      <c r="Y2777" s="65">
        <f>SUMPRODUCT(('[2]Prog 89'!$C$5:$C$10000=A2777)*'[2]Prog 89'!$E$5:$F$10000)</f>
        <v>0</v>
      </c>
      <c r="Z2777" s="65">
        <f>SUMPRODUCT(('[2]Prog 89'!$C$5:$C$10000=A2777)*'[2]Prog 89'!$G$5:$H$10000)</f>
        <v>0</v>
      </c>
    </row>
    <row r="2778" spans="1:26" ht="12.75" customHeight="1" x14ac:dyDescent="0.25">
      <c r="A2778" s="64">
        <v>39036</v>
      </c>
      <c r="B2778" s="81">
        <f>VLOOKUP(A2778,'[2]Pop commune'!$A$4:$G$3833,7,FALSE)</f>
        <v>11.88709677419352</v>
      </c>
      <c r="C2778" s="82">
        <f>VLOOKUP(A2778,'[2]Pop commune'!$A$4:$H$3833,5,FALSE)</f>
        <v>8.6451612903225605</v>
      </c>
      <c r="D2778" s="83">
        <f t="shared" si="87"/>
        <v>3.24193548387096</v>
      </c>
      <c r="E2778" s="83">
        <f>VLOOKUP(A2778,'[2]Pop commune'!$A$4:$G$3833,6,FALSE)</f>
        <v>3.24193548387096</v>
      </c>
      <c r="F2778" s="83">
        <f t="shared" si="88"/>
        <v>66.999999999999844</v>
      </c>
      <c r="G2778" s="83">
        <f>VLOOKUP(A2778,'[2]Pop commune'!$A$4:$G$3833,4,FALSE)</f>
        <v>66.999999999999844</v>
      </c>
      <c r="H2778" s="64">
        <v>39</v>
      </c>
      <c r="I2778" s="122">
        <v>390006641</v>
      </c>
      <c r="J2778" s="91" t="s">
        <v>3627</v>
      </c>
      <c r="K2778" s="121"/>
      <c r="L2778" s="92" t="s">
        <v>3454</v>
      </c>
      <c r="M2778" s="65" t="s">
        <v>3455</v>
      </c>
      <c r="N2778" s="65" t="s">
        <v>662</v>
      </c>
      <c r="O2778" s="64">
        <v>390000610</v>
      </c>
      <c r="P2778" s="94" t="s">
        <v>322</v>
      </c>
      <c r="Q2778" s="90">
        <v>1</v>
      </c>
      <c r="X2778" s="65" t="s">
        <v>733</v>
      </c>
      <c r="Y2778" s="65">
        <f>SUMPRODUCT(('[2]Prog 89'!$C$5:$C$10000=A2778)*'[2]Prog 89'!$E$5:$F$10000)</f>
        <v>0</v>
      </c>
      <c r="Z2778" s="65">
        <f>SUMPRODUCT(('[2]Prog 89'!$C$5:$C$10000=A2778)*'[2]Prog 89'!$G$5:$H$10000)</f>
        <v>0</v>
      </c>
    </row>
    <row r="2779" spans="1:26" ht="12.75" customHeight="1" x14ac:dyDescent="0.25">
      <c r="A2779" s="64">
        <v>39043</v>
      </c>
      <c r="B2779" s="81">
        <f>VLOOKUP(A2779,'[2]Pop commune'!$A$4:$G$3833,7,FALSE)</f>
        <v>287.50400000000002</v>
      </c>
      <c r="C2779" s="82">
        <f>VLOOKUP(A2779,'[2]Pop commune'!$A$4:$H$3833,5,FALSE)</f>
        <v>171.36</v>
      </c>
      <c r="D2779" s="83">
        <f t="shared" si="87"/>
        <v>116.14399999999999</v>
      </c>
      <c r="E2779" s="83">
        <f>VLOOKUP(A2779,'[2]Pop commune'!$A$4:$G$3833,6,FALSE)</f>
        <v>116.14399999999999</v>
      </c>
      <c r="F2779" s="83">
        <f t="shared" si="88"/>
        <v>1071</v>
      </c>
      <c r="G2779" s="83">
        <f>VLOOKUP(A2779,'[2]Pop commune'!$A$4:$G$3833,4,FALSE)</f>
        <v>1071</v>
      </c>
      <c r="H2779" s="64">
        <v>39</v>
      </c>
      <c r="I2779" s="122">
        <v>390006641</v>
      </c>
      <c r="J2779" s="91" t="s">
        <v>3628</v>
      </c>
      <c r="K2779" s="121"/>
      <c r="L2779" s="92" t="s">
        <v>3454</v>
      </c>
      <c r="M2779" s="65" t="s">
        <v>3455</v>
      </c>
      <c r="N2779" s="65" t="s">
        <v>662</v>
      </c>
      <c r="O2779" s="64">
        <v>390000610</v>
      </c>
      <c r="P2779" s="94" t="s">
        <v>322</v>
      </c>
      <c r="Q2779" s="90">
        <v>1</v>
      </c>
      <c r="X2779" s="65" t="s">
        <v>733</v>
      </c>
      <c r="Y2779" s="65">
        <f>SUMPRODUCT(('[2]Prog 89'!$C$5:$C$10000=A2779)*'[2]Prog 89'!$E$5:$F$10000)</f>
        <v>0</v>
      </c>
      <c r="Z2779" s="65">
        <f>SUMPRODUCT(('[2]Prog 89'!$C$5:$C$10000=A2779)*'[2]Prog 89'!$G$5:$H$10000)</f>
        <v>0</v>
      </c>
    </row>
    <row r="2780" spans="1:26" ht="12.75" customHeight="1" x14ac:dyDescent="0.25">
      <c r="A2780" s="64">
        <v>39064</v>
      </c>
      <c r="B2780" s="81">
        <f>VLOOKUP(A2780,'[2]Pop commune'!$A$4:$G$3833,7,FALSE)</f>
        <v>22.897959183673422</v>
      </c>
      <c r="C2780" s="82">
        <f>VLOOKUP(A2780,'[2]Pop commune'!$A$4:$H$3833,5,FALSE)</f>
        <v>12.489795918367321</v>
      </c>
      <c r="D2780" s="83">
        <f t="shared" si="87"/>
        <v>10.408163265306101</v>
      </c>
      <c r="E2780" s="83">
        <f>VLOOKUP(A2780,'[2]Pop commune'!$A$4:$G$3833,6,FALSE)</f>
        <v>10.408163265306101</v>
      </c>
      <c r="F2780" s="83">
        <f t="shared" si="88"/>
        <v>50.999999999999893</v>
      </c>
      <c r="G2780" s="83">
        <f>VLOOKUP(A2780,'[2]Pop commune'!$A$4:$G$3833,4,FALSE)</f>
        <v>50.999999999999893</v>
      </c>
      <c r="H2780" s="64">
        <v>39</v>
      </c>
      <c r="I2780" s="122">
        <v>390006641</v>
      </c>
      <c r="J2780" s="91" t="s">
        <v>3629</v>
      </c>
      <c r="K2780" s="121"/>
      <c r="L2780" s="92" t="s">
        <v>3454</v>
      </c>
      <c r="M2780" s="65" t="s">
        <v>3455</v>
      </c>
      <c r="N2780" s="65" t="s">
        <v>662</v>
      </c>
      <c r="O2780" s="64">
        <v>390000610</v>
      </c>
      <c r="P2780" s="94" t="s">
        <v>322</v>
      </c>
      <c r="Q2780" s="90">
        <v>1</v>
      </c>
      <c r="X2780" s="65" t="s">
        <v>733</v>
      </c>
      <c r="Y2780" s="65">
        <f>SUMPRODUCT(('[2]Prog 89'!$C$5:$C$10000=A2780)*'[2]Prog 89'!$E$5:$F$10000)</f>
        <v>0</v>
      </c>
      <c r="Z2780" s="65">
        <f>SUMPRODUCT(('[2]Prog 89'!$C$5:$C$10000=A2780)*'[2]Prog 89'!$G$5:$H$10000)</f>
        <v>0</v>
      </c>
    </row>
    <row r="2781" spans="1:26" ht="12.75" customHeight="1" x14ac:dyDescent="0.25">
      <c r="A2781" s="64">
        <v>39069</v>
      </c>
      <c r="B2781" s="81">
        <f>VLOOKUP(A2781,'[2]Pop commune'!$A$4:$G$3833,7,FALSE)</f>
        <v>30.2654867256636</v>
      </c>
      <c r="C2781" s="82">
        <f>VLOOKUP(A2781,'[2]Pop commune'!$A$4:$H$3833,5,FALSE)</f>
        <v>21.18584070796452</v>
      </c>
      <c r="D2781" s="83">
        <f t="shared" si="87"/>
        <v>9.0796460176990799</v>
      </c>
      <c r="E2781" s="83">
        <f>VLOOKUP(A2781,'[2]Pop commune'!$A$4:$G$3833,6,FALSE)</f>
        <v>9.0796460176990799</v>
      </c>
      <c r="F2781" s="83">
        <f t="shared" si="88"/>
        <v>114</v>
      </c>
      <c r="G2781" s="83">
        <f>VLOOKUP(A2781,'[2]Pop commune'!$A$4:$G$3833,4,FALSE)</f>
        <v>114</v>
      </c>
      <c r="H2781" s="64">
        <v>39</v>
      </c>
      <c r="I2781" s="122">
        <v>390006641</v>
      </c>
      <c r="J2781" s="91" t="s">
        <v>3630</v>
      </c>
      <c r="K2781" s="121"/>
      <c r="L2781" s="92" t="s">
        <v>3454</v>
      </c>
      <c r="M2781" s="65" t="s">
        <v>3455</v>
      </c>
      <c r="N2781" s="65" t="s">
        <v>662</v>
      </c>
      <c r="O2781" s="64">
        <v>390000610</v>
      </c>
      <c r="P2781" s="94" t="s">
        <v>322</v>
      </c>
      <c r="Q2781" s="90">
        <v>1</v>
      </c>
      <c r="X2781" s="65" t="s">
        <v>733</v>
      </c>
      <c r="Y2781" s="65">
        <f>SUMPRODUCT(('[2]Prog 89'!$C$5:$C$10000=A2781)*'[2]Prog 89'!$E$5:$F$10000)</f>
        <v>0</v>
      </c>
      <c r="Z2781" s="65">
        <f>SUMPRODUCT(('[2]Prog 89'!$C$5:$C$10000=A2781)*'[2]Prog 89'!$G$5:$H$10000)</f>
        <v>0</v>
      </c>
    </row>
    <row r="2782" spans="1:26" ht="12.75" customHeight="1" x14ac:dyDescent="0.25">
      <c r="A2782" s="64">
        <v>39080</v>
      </c>
      <c r="B2782" s="81">
        <f>VLOOKUP(A2782,'[2]Pop commune'!$A$4:$G$3833,7,FALSE)</f>
        <v>16.661538461538463</v>
      </c>
      <c r="C2782" s="82">
        <f>VLOOKUP(A2782,'[2]Pop commune'!$A$4:$H$3833,5,FALSE)</f>
        <v>7.8923076923076927</v>
      </c>
      <c r="D2782" s="83">
        <f t="shared" si="87"/>
        <v>8.7692307692307701</v>
      </c>
      <c r="E2782" s="83">
        <f>VLOOKUP(A2782,'[2]Pop commune'!$A$4:$G$3833,6,FALSE)</f>
        <v>8.7692307692307701</v>
      </c>
      <c r="F2782" s="83">
        <f t="shared" si="88"/>
        <v>57</v>
      </c>
      <c r="G2782" s="83">
        <f>VLOOKUP(A2782,'[2]Pop commune'!$A$4:$G$3833,4,FALSE)</f>
        <v>57</v>
      </c>
      <c r="H2782" s="64">
        <v>39</v>
      </c>
      <c r="I2782" s="122">
        <v>390006641</v>
      </c>
      <c r="J2782" s="91" t="s">
        <v>3631</v>
      </c>
      <c r="K2782" s="121"/>
      <c r="L2782" s="92" t="s">
        <v>3454</v>
      </c>
      <c r="M2782" s="65" t="s">
        <v>3455</v>
      </c>
      <c r="N2782" s="65" t="s">
        <v>662</v>
      </c>
      <c r="O2782" s="64">
        <v>390000610</v>
      </c>
      <c r="P2782" s="94" t="s">
        <v>322</v>
      </c>
      <c r="Q2782" s="90">
        <v>1</v>
      </c>
      <c r="X2782" s="65" t="s">
        <v>733</v>
      </c>
      <c r="Y2782" s="65">
        <f>SUMPRODUCT(('[2]Prog 89'!$C$5:$C$10000=A2782)*'[2]Prog 89'!$E$5:$F$10000)</f>
        <v>0</v>
      </c>
      <c r="Z2782" s="65">
        <f>SUMPRODUCT(('[2]Prog 89'!$C$5:$C$10000=A2782)*'[2]Prog 89'!$G$5:$H$10000)</f>
        <v>0</v>
      </c>
    </row>
    <row r="2783" spans="1:26" ht="12.75" customHeight="1" x14ac:dyDescent="0.25">
      <c r="A2783" s="64">
        <v>39088</v>
      </c>
      <c r="B2783" s="81">
        <f>VLOOKUP(A2783,'[2]Pop commune'!$A$4:$G$3833,7,FALSE)</f>
        <v>89</v>
      </c>
      <c r="C2783" s="82">
        <f>VLOOKUP(A2783,'[2]Pop commune'!$A$4:$H$3833,5,FALSE)</f>
        <v>62</v>
      </c>
      <c r="D2783" s="83">
        <f t="shared" si="87"/>
        <v>27</v>
      </c>
      <c r="E2783" s="83">
        <f>VLOOKUP(A2783,'[2]Pop commune'!$A$4:$G$3833,6,FALSE)</f>
        <v>27</v>
      </c>
      <c r="F2783" s="83">
        <f t="shared" si="88"/>
        <v>404</v>
      </c>
      <c r="G2783" s="83">
        <f>VLOOKUP(A2783,'[2]Pop commune'!$A$4:$G$3833,4,FALSE)</f>
        <v>404</v>
      </c>
      <c r="H2783" s="64">
        <v>39</v>
      </c>
      <c r="I2783" s="122">
        <v>390006641</v>
      </c>
      <c r="J2783" s="91" t="s">
        <v>3632</v>
      </c>
      <c r="K2783" s="121"/>
      <c r="L2783" s="92" t="s">
        <v>3454</v>
      </c>
      <c r="M2783" s="65" t="s">
        <v>3455</v>
      </c>
      <c r="N2783" s="65" t="s">
        <v>662</v>
      </c>
      <c r="O2783" s="64">
        <v>390000610</v>
      </c>
      <c r="P2783" s="94" t="s">
        <v>322</v>
      </c>
      <c r="Q2783" s="90">
        <v>1</v>
      </c>
      <c r="X2783" s="65" t="s">
        <v>733</v>
      </c>
      <c r="Y2783" s="65">
        <f>SUMPRODUCT(('[2]Prog 89'!$C$5:$C$10000=A2783)*'[2]Prog 89'!$E$5:$F$10000)</f>
        <v>0</v>
      </c>
      <c r="Z2783" s="65">
        <f>SUMPRODUCT(('[2]Prog 89'!$C$5:$C$10000=A2783)*'[2]Prog 89'!$G$5:$H$10000)</f>
        <v>0</v>
      </c>
    </row>
    <row r="2784" spans="1:26" ht="12.75" customHeight="1" x14ac:dyDescent="0.25">
      <c r="A2784" s="64">
        <v>39173</v>
      </c>
      <c r="B2784" s="81">
        <f>VLOOKUP(A2784,'[2]Pop commune'!$A$4:$G$3833,7,FALSE)</f>
        <v>424.24255787090897</v>
      </c>
      <c r="C2784" s="82">
        <f>VLOOKUP(A2784,'[2]Pop commune'!$A$4:$H$3833,5,FALSE)</f>
        <v>203.24387380858931</v>
      </c>
      <c r="D2784" s="83">
        <f t="shared" si="87"/>
        <v>220.99868406231968</v>
      </c>
      <c r="E2784" s="83">
        <f>VLOOKUP(A2784,'[2]Pop commune'!$A$4:$G$3833,6,FALSE)</f>
        <v>220.99868406231968</v>
      </c>
      <c r="F2784" s="83">
        <f t="shared" si="88"/>
        <v>1281.9999999999948</v>
      </c>
      <c r="G2784" s="83">
        <f>VLOOKUP(A2784,'[2]Pop commune'!$A$4:$G$3833,4,FALSE)</f>
        <v>1281.9999999999948</v>
      </c>
      <c r="H2784" s="64">
        <v>39</v>
      </c>
      <c r="I2784" s="122">
        <v>390006641</v>
      </c>
      <c r="J2784" s="91" t="s">
        <v>3633</v>
      </c>
      <c r="K2784" s="121"/>
      <c r="L2784" s="92" t="s">
        <v>3454</v>
      </c>
      <c r="M2784" s="65" t="s">
        <v>3455</v>
      </c>
      <c r="N2784" s="65" t="s">
        <v>662</v>
      </c>
      <c r="O2784" s="64">
        <v>390000610</v>
      </c>
      <c r="P2784" s="94" t="s">
        <v>322</v>
      </c>
      <c r="Q2784" s="90">
        <v>1</v>
      </c>
      <c r="X2784" s="65" t="s">
        <v>733</v>
      </c>
      <c r="Y2784" s="65">
        <f>SUMPRODUCT(('[2]Prog 89'!$C$5:$C$10000=A2784)*'[2]Prog 89'!$E$5:$F$10000)</f>
        <v>0</v>
      </c>
      <c r="Z2784" s="65">
        <f>SUMPRODUCT(('[2]Prog 89'!$C$5:$C$10000=A2784)*'[2]Prog 89'!$G$5:$H$10000)</f>
        <v>0</v>
      </c>
    </row>
    <row r="2785" spans="1:26" ht="12.75" customHeight="1" x14ac:dyDescent="0.25">
      <c r="A2785" s="64">
        <v>39185</v>
      </c>
      <c r="B2785" s="81">
        <f>VLOOKUP(A2785,'[2]Pop commune'!$A$4:$G$3833,7,FALSE)</f>
        <v>124.37185929648237</v>
      </c>
      <c r="C2785" s="82">
        <f>VLOOKUP(A2785,'[2]Pop commune'!$A$4:$H$3833,5,FALSE)</f>
        <v>86.562814070351735</v>
      </c>
      <c r="D2785" s="83">
        <f t="shared" si="87"/>
        <v>37.809045226130642</v>
      </c>
      <c r="E2785" s="83">
        <f>VLOOKUP(A2785,'[2]Pop commune'!$A$4:$G$3833,6,FALSE)</f>
        <v>37.809045226130642</v>
      </c>
      <c r="F2785" s="83">
        <f t="shared" si="88"/>
        <v>396</v>
      </c>
      <c r="G2785" s="83">
        <f>VLOOKUP(A2785,'[2]Pop commune'!$A$4:$G$3833,4,FALSE)</f>
        <v>396</v>
      </c>
      <c r="H2785" s="64">
        <v>39</v>
      </c>
      <c r="I2785" s="122">
        <v>390006641</v>
      </c>
      <c r="J2785" s="91" t="s">
        <v>3634</v>
      </c>
      <c r="K2785" s="121"/>
      <c r="L2785" s="92" t="s">
        <v>3454</v>
      </c>
      <c r="M2785" s="65" t="s">
        <v>3455</v>
      </c>
      <c r="N2785" s="65" t="s">
        <v>662</v>
      </c>
      <c r="O2785" s="64">
        <v>390000610</v>
      </c>
      <c r="P2785" s="94" t="s">
        <v>322</v>
      </c>
      <c r="Q2785" s="90">
        <v>1</v>
      </c>
      <c r="X2785" s="65" t="s">
        <v>733</v>
      </c>
      <c r="Y2785" s="65">
        <f>SUMPRODUCT(('[2]Prog 89'!$C$5:$C$10000=A2785)*'[2]Prog 89'!$E$5:$F$10000)</f>
        <v>0</v>
      </c>
      <c r="Z2785" s="65">
        <f>SUMPRODUCT(('[2]Prog 89'!$C$5:$C$10000=A2785)*'[2]Prog 89'!$G$5:$H$10000)</f>
        <v>0</v>
      </c>
    </row>
    <row r="2786" spans="1:26" ht="12.75" customHeight="1" x14ac:dyDescent="0.25">
      <c r="A2786" s="64">
        <v>39195</v>
      </c>
      <c r="B2786" s="81">
        <f>VLOOKUP(A2786,'[2]Pop commune'!$A$4:$G$3833,7,FALSE)</f>
        <v>13.540983606557372</v>
      </c>
      <c r="C2786" s="82">
        <f>VLOOKUP(A2786,'[2]Pop commune'!$A$4:$H$3833,5,FALSE)</f>
        <v>4.8360655737704903</v>
      </c>
      <c r="D2786" s="83">
        <f t="shared" si="87"/>
        <v>8.7049180327868818</v>
      </c>
      <c r="E2786" s="83">
        <f>VLOOKUP(A2786,'[2]Pop commune'!$A$4:$G$3833,6,FALSE)</f>
        <v>8.7049180327868818</v>
      </c>
      <c r="F2786" s="83">
        <f t="shared" si="88"/>
        <v>59</v>
      </c>
      <c r="G2786" s="83">
        <f>VLOOKUP(A2786,'[2]Pop commune'!$A$4:$G$3833,4,FALSE)</f>
        <v>59</v>
      </c>
      <c r="H2786" s="64">
        <v>39</v>
      </c>
      <c r="I2786" s="122">
        <v>390006641</v>
      </c>
      <c r="J2786" s="91" t="s">
        <v>3635</v>
      </c>
      <c r="K2786" s="121"/>
      <c r="L2786" s="92" t="s">
        <v>3454</v>
      </c>
      <c r="M2786" s="65" t="s">
        <v>3455</v>
      </c>
      <c r="N2786" s="65" t="s">
        <v>662</v>
      </c>
      <c r="O2786" s="64">
        <v>390000610</v>
      </c>
      <c r="P2786" s="94" t="s">
        <v>322</v>
      </c>
      <c r="Q2786" s="90">
        <v>1</v>
      </c>
      <c r="X2786" s="65" t="s">
        <v>733</v>
      </c>
      <c r="Y2786" s="65">
        <f>SUMPRODUCT(('[2]Prog 89'!$C$5:$C$10000=A2786)*'[2]Prog 89'!$E$5:$F$10000)</f>
        <v>0</v>
      </c>
      <c r="Z2786" s="65">
        <f>SUMPRODUCT(('[2]Prog 89'!$C$5:$C$10000=A2786)*'[2]Prog 89'!$G$5:$H$10000)</f>
        <v>0</v>
      </c>
    </row>
    <row r="2787" spans="1:26" ht="12.75" customHeight="1" x14ac:dyDescent="0.25">
      <c r="A2787" s="64">
        <v>39209</v>
      </c>
      <c r="B2787" s="81">
        <f>VLOOKUP(A2787,'[2]Pop commune'!$A$4:$G$3833,7,FALSE)</f>
        <v>55.369127516778349</v>
      </c>
      <c r="C2787" s="82">
        <f>VLOOKUP(A2787,'[2]Pop commune'!$A$4:$H$3833,5,FALSE)</f>
        <v>36.24161073825492</v>
      </c>
      <c r="D2787" s="83">
        <f t="shared" si="87"/>
        <v>19.127516778523432</v>
      </c>
      <c r="E2787" s="83">
        <f>VLOOKUP(A2787,'[2]Pop commune'!$A$4:$G$3833,6,FALSE)</f>
        <v>19.127516778523432</v>
      </c>
      <c r="F2787" s="83">
        <f t="shared" si="88"/>
        <v>150</v>
      </c>
      <c r="G2787" s="83">
        <f>VLOOKUP(A2787,'[2]Pop commune'!$A$4:$G$3833,4,FALSE)</f>
        <v>150</v>
      </c>
      <c r="H2787" s="64">
        <v>39</v>
      </c>
      <c r="I2787" s="122">
        <v>390006641</v>
      </c>
      <c r="J2787" s="91" t="s">
        <v>3636</v>
      </c>
      <c r="K2787" s="121"/>
      <c r="L2787" s="92" t="s">
        <v>3454</v>
      </c>
      <c r="M2787" s="65" t="s">
        <v>3455</v>
      </c>
      <c r="N2787" s="65" t="s">
        <v>662</v>
      </c>
      <c r="O2787" s="64">
        <v>390000610</v>
      </c>
      <c r="P2787" s="94" t="s">
        <v>322</v>
      </c>
      <c r="Q2787" s="90">
        <v>1</v>
      </c>
      <c r="X2787" s="65" t="s">
        <v>733</v>
      </c>
      <c r="Y2787" s="65">
        <f>SUMPRODUCT(('[2]Prog 89'!$C$5:$C$10000=A2787)*'[2]Prog 89'!$E$5:$F$10000)</f>
        <v>0</v>
      </c>
      <c r="Z2787" s="65">
        <f>SUMPRODUCT(('[2]Prog 89'!$C$5:$C$10000=A2787)*'[2]Prog 89'!$G$5:$H$10000)</f>
        <v>0</v>
      </c>
    </row>
    <row r="2788" spans="1:26" ht="12.75" customHeight="1" x14ac:dyDescent="0.25">
      <c r="A2788" s="64">
        <v>39226</v>
      </c>
      <c r="B2788" s="81">
        <f>VLOOKUP(A2788,'[2]Pop commune'!$A$4:$G$3833,7,FALSE)</f>
        <v>9</v>
      </c>
      <c r="C2788" s="82">
        <f>VLOOKUP(A2788,'[2]Pop commune'!$A$4:$H$3833,5,FALSE)</f>
        <v>5</v>
      </c>
      <c r="D2788" s="83">
        <f t="shared" si="87"/>
        <v>4</v>
      </c>
      <c r="E2788" s="83">
        <f>VLOOKUP(A2788,'[2]Pop commune'!$A$4:$G$3833,6,FALSE)</f>
        <v>4</v>
      </c>
      <c r="F2788" s="83">
        <f t="shared" si="88"/>
        <v>31</v>
      </c>
      <c r="G2788" s="83">
        <f>VLOOKUP(A2788,'[2]Pop commune'!$A$4:$G$3833,4,FALSE)</f>
        <v>31</v>
      </c>
      <c r="H2788" s="64">
        <v>39</v>
      </c>
      <c r="I2788" s="122">
        <v>390006641</v>
      </c>
      <c r="J2788" s="91" t="s">
        <v>3637</v>
      </c>
      <c r="K2788" s="121"/>
      <c r="L2788" s="92" t="s">
        <v>3454</v>
      </c>
      <c r="M2788" s="65" t="s">
        <v>3455</v>
      </c>
      <c r="N2788" s="65" t="s">
        <v>662</v>
      </c>
      <c r="O2788" s="64">
        <v>390000610</v>
      </c>
      <c r="P2788" s="94" t="s">
        <v>322</v>
      </c>
      <c r="Q2788" s="90">
        <v>1</v>
      </c>
      <c r="X2788" s="65" t="s">
        <v>733</v>
      </c>
      <c r="Y2788" s="65">
        <f>SUMPRODUCT(('[2]Prog 89'!$C$5:$C$10000=A2788)*'[2]Prog 89'!$E$5:$F$10000)</f>
        <v>0</v>
      </c>
      <c r="Z2788" s="65">
        <f>SUMPRODUCT(('[2]Prog 89'!$C$5:$C$10000=A2788)*'[2]Prog 89'!$G$5:$H$10000)</f>
        <v>0</v>
      </c>
    </row>
    <row r="2789" spans="1:26" ht="12.75" customHeight="1" x14ac:dyDescent="0.25">
      <c r="A2789" s="64">
        <v>39253</v>
      </c>
      <c r="B2789" s="81">
        <f>VLOOKUP(A2789,'[2]Pop commune'!$A$4:$G$3833,7,FALSE)</f>
        <v>92</v>
      </c>
      <c r="C2789" s="82">
        <f>VLOOKUP(A2789,'[2]Pop commune'!$A$4:$H$3833,5,FALSE)</f>
        <v>57</v>
      </c>
      <c r="D2789" s="83">
        <f t="shared" si="87"/>
        <v>35</v>
      </c>
      <c r="E2789" s="83">
        <f>VLOOKUP(A2789,'[2]Pop commune'!$A$4:$G$3833,6,FALSE)</f>
        <v>35</v>
      </c>
      <c r="F2789" s="83">
        <f t="shared" si="88"/>
        <v>290</v>
      </c>
      <c r="G2789" s="83">
        <f>VLOOKUP(A2789,'[2]Pop commune'!$A$4:$G$3833,4,FALSE)</f>
        <v>290</v>
      </c>
      <c r="H2789" s="64">
        <v>39</v>
      </c>
      <c r="I2789" s="122">
        <v>390006641</v>
      </c>
      <c r="J2789" s="91" t="s">
        <v>1841</v>
      </c>
      <c r="K2789" s="121"/>
      <c r="L2789" s="92" t="s">
        <v>3454</v>
      </c>
      <c r="M2789" s="65" t="s">
        <v>3455</v>
      </c>
      <c r="N2789" s="65" t="s">
        <v>662</v>
      </c>
      <c r="O2789" s="64">
        <v>390000610</v>
      </c>
      <c r="P2789" s="94" t="s">
        <v>322</v>
      </c>
      <c r="Q2789" s="90">
        <v>1</v>
      </c>
      <c r="X2789" s="65" t="s">
        <v>733</v>
      </c>
      <c r="Y2789" s="65">
        <f>SUMPRODUCT(('[2]Prog 89'!$C$5:$C$10000=A2789)*'[2]Prog 89'!$E$5:$F$10000)</f>
        <v>0</v>
      </c>
      <c r="Z2789" s="65">
        <f>SUMPRODUCT(('[2]Prog 89'!$C$5:$C$10000=A2789)*'[2]Prog 89'!$G$5:$H$10000)</f>
        <v>0</v>
      </c>
    </row>
    <row r="2790" spans="1:26" ht="12.75" customHeight="1" x14ac:dyDescent="0.25">
      <c r="A2790" s="64">
        <v>39255</v>
      </c>
      <c r="B2790" s="81">
        <f>VLOOKUP(A2790,'[2]Pop commune'!$A$4:$G$3833,7,FALSE)</f>
        <v>77.613861386138609</v>
      </c>
      <c r="C2790" s="82">
        <f>VLOOKUP(A2790,'[2]Pop commune'!$A$4:$H$3833,5,FALSE)</f>
        <v>47.762376237623762</v>
      </c>
      <c r="D2790" s="83">
        <f t="shared" si="87"/>
        <v>29.85148514851485</v>
      </c>
      <c r="E2790" s="83">
        <f>VLOOKUP(A2790,'[2]Pop commune'!$A$4:$G$3833,6,FALSE)</f>
        <v>29.85148514851485</v>
      </c>
      <c r="F2790" s="83">
        <f t="shared" si="88"/>
        <v>201</v>
      </c>
      <c r="G2790" s="83">
        <f>VLOOKUP(A2790,'[2]Pop commune'!$A$4:$G$3833,4,FALSE)</f>
        <v>201</v>
      </c>
      <c r="H2790" s="64">
        <v>39</v>
      </c>
      <c r="I2790" s="122">
        <v>390006641</v>
      </c>
      <c r="J2790" s="91" t="s">
        <v>3638</v>
      </c>
      <c r="K2790" s="121"/>
      <c r="L2790" s="92" t="s">
        <v>3454</v>
      </c>
      <c r="M2790" s="65" t="s">
        <v>3455</v>
      </c>
      <c r="N2790" s="65" t="s">
        <v>662</v>
      </c>
      <c r="O2790" s="64">
        <v>390000610</v>
      </c>
      <c r="P2790" s="94" t="s">
        <v>322</v>
      </c>
      <c r="Q2790" s="90">
        <v>1</v>
      </c>
      <c r="X2790" s="65" t="s">
        <v>733</v>
      </c>
      <c r="Y2790" s="65">
        <f>SUMPRODUCT(('[2]Prog 89'!$C$5:$C$10000=A2790)*'[2]Prog 89'!$E$5:$F$10000)</f>
        <v>0</v>
      </c>
      <c r="Z2790" s="65">
        <f>SUMPRODUCT(('[2]Prog 89'!$C$5:$C$10000=A2790)*'[2]Prog 89'!$G$5:$H$10000)</f>
        <v>0</v>
      </c>
    </row>
    <row r="2791" spans="1:26" ht="12.75" customHeight="1" x14ac:dyDescent="0.25">
      <c r="A2791" s="64">
        <v>39261</v>
      </c>
      <c r="B2791" s="81">
        <f>VLOOKUP(A2791,'[2]Pop commune'!$A$4:$G$3833,7,FALSE)</f>
        <v>36.072463768115959</v>
      </c>
      <c r="C2791" s="82">
        <f>VLOOKUP(A2791,'[2]Pop commune'!$A$4:$H$3833,5,FALSE)</f>
        <v>28.478260869565229</v>
      </c>
      <c r="D2791" s="83">
        <f t="shared" si="87"/>
        <v>7.5942028985507282</v>
      </c>
      <c r="E2791" s="83">
        <f>VLOOKUP(A2791,'[2]Pop commune'!$A$4:$G$3833,6,FALSE)</f>
        <v>7.5942028985507282</v>
      </c>
      <c r="F2791" s="83">
        <f t="shared" si="88"/>
        <v>131</v>
      </c>
      <c r="G2791" s="83">
        <f>VLOOKUP(A2791,'[2]Pop commune'!$A$4:$G$3833,4,FALSE)</f>
        <v>131</v>
      </c>
      <c r="H2791" s="64">
        <v>39</v>
      </c>
      <c r="I2791" s="122">
        <v>390006641</v>
      </c>
      <c r="J2791" s="91" t="s">
        <v>3639</v>
      </c>
      <c r="K2791" s="121"/>
      <c r="L2791" s="92" t="s">
        <v>3454</v>
      </c>
      <c r="M2791" s="65" t="s">
        <v>3455</v>
      </c>
      <c r="N2791" s="65" t="s">
        <v>662</v>
      </c>
      <c r="O2791" s="64">
        <v>390000610</v>
      </c>
      <c r="P2791" s="94" t="s">
        <v>322</v>
      </c>
      <c r="Q2791" s="90">
        <v>1</v>
      </c>
      <c r="X2791" s="65" t="s">
        <v>733</v>
      </c>
      <c r="Y2791" s="65">
        <f>SUMPRODUCT(('[2]Prog 89'!$C$5:$C$10000=A2791)*'[2]Prog 89'!$E$5:$F$10000)</f>
        <v>0</v>
      </c>
      <c r="Z2791" s="65">
        <f>SUMPRODUCT(('[2]Prog 89'!$C$5:$C$10000=A2791)*'[2]Prog 89'!$G$5:$H$10000)</f>
        <v>0</v>
      </c>
    </row>
    <row r="2792" spans="1:26" ht="12.75" customHeight="1" x14ac:dyDescent="0.25">
      <c r="A2792" s="64">
        <v>39264</v>
      </c>
      <c r="B2792" s="81">
        <f>VLOOKUP(A2792,'[2]Pop commune'!$A$4:$G$3833,7,FALSE)</f>
        <v>39.574468085106403</v>
      </c>
      <c r="C2792" s="82">
        <f>VLOOKUP(A2792,'[2]Pop commune'!$A$4:$H$3833,5,FALSE)</f>
        <v>26.71276595744682</v>
      </c>
      <c r="D2792" s="83">
        <f t="shared" si="87"/>
        <v>12.86170212765958</v>
      </c>
      <c r="E2792" s="83">
        <f>VLOOKUP(A2792,'[2]Pop commune'!$A$4:$G$3833,6,FALSE)</f>
        <v>12.86170212765958</v>
      </c>
      <c r="F2792" s="83">
        <f t="shared" si="88"/>
        <v>186</v>
      </c>
      <c r="G2792" s="83">
        <f>VLOOKUP(A2792,'[2]Pop commune'!$A$4:$G$3833,4,FALSE)</f>
        <v>186</v>
      </c>
      <c r="H2792" s="64">
        <v>39</v>
      </c>
      <c r="I2792" s="122">
        <v>390006641</v>
      </c>
      <c r="J2792" s="91" t="s">
        <v>3640</v>
      </c>
      <c r="K2792" s="121"/>
      <c r="L2792" s="92" t="s">
        <v>3454</v>
      </c>
      <c r="M2792" s="65" t="s">
        <v>3455</v>
      </c>
      <c r="N2792" s="65" t="s">
        <v>662</v>
      </c>
      <c r="O2792" s="64">
        <v>390000610</v>
      </c>
      <c r="P2792" s="94" t="s">
        <v>322</v>
      </c>
      <c r="Q2792" s="90">
        <v>1</v>
      </c>
      <c r="X2792" s="65" t="s">
        <v>733</v>
      </c>
      <c r="Y2792" s="65">
        <f>SUMPRODUCT(('[2]Prog 89'!$C$5:$C$10000=A2792)*'[2]Prog 89'!$E$5:$F$10000)</f>
        <v>0</v>
      </c>
      <c r="Z2792" s="65">
        <f>SUMPRODUCT(('[2]Prog 89'!$C$5:$C$10000=A2792)*'[2]Prog 89'!$G$5:$H$10000)</f>
        <v>0</v>
      </c>
    </row>
    <row r="2793" spans="1:26" ht="12.75" customHeight="1" x14ac:dyDescent="0.25">
      <c r="A2793" s="64">
        <v>39273</v>
      </c>
      <c r="B2793" s="81">
        <f>VLOOKUP(A2793,'[2]Pop commune'!$A$4:$G$3833,7,FALSE)</f>
        <v>33.200000000000003</v>
      </c>
      <c r="C2793" s="82">
        <f>VLOOKUP(A2793,'[2]Pop commune'!$A$4:$H$3833,5,FALSE)</f>
        <v>21.787500000000001</v>
      </c>
      <c r="D2793" s="83">
        <f t="shared" si="87"/>
        <v>11.4125</v>
      </c>
      <c r="E2793" s="83">
        <f>VLOOKUP(A2793,'[2]Pop commune'!$A$4:$G$3833,6,FALSE)</f>
        <v>11.4125</v>
      </c>
      <c r="F2793" s="83">
        <f t="shared" si="88"/>
        <v>83</v>
      </c>
      <c r="G2793" s="83">
        <f>VLOOKUP(A2793,'[2]Pop commune'!$A$4:$G$3833,4,FALSE)</f>
        <v>83</v>
      </c>
      <c r="H2793" s="64">
        <v>39</v>
      </c>
      <c r="I2793" s="122">
        <v>390006641</v>
      </c>
      <c r="J2793" s="91" t="s">
        <v>3641</v>
      </c>
      <c r="K2793" s="121"/>
      <c r="L2793" s="92" t="s">
        <v>3454</v>
      </c>
      <c r="M2793" s="65" t="s">
        <v>3455</v>
      </c>
      <c r="N2793" s="65" t="s">
        <v>662</v>
      </c>
      <c r="O2793" s="64">
        <v>390000610</v>
      </c>
      <c r="P2793" s="94" t="s">
        <v>322</v>
      </c>
      <c r="Q2793" s="90">
        <v>1</v>
      </c>
      <c r="X2793" s="65" t="s">
        <v>733</v>
      </c>
      <c r="Y2793" s="65">
        <f>SUMPRODUCT(('[2]Prog 89'!$C$5:$C$10000=A2793)*'[2]Prog 89'!$E$5:$F$10000)</f>
        <v>0</v>
      </c>
      <c r="Z2793" s="65">
        <f>SUMPRODUCT(('[2]Prog 89'!$C$5:$C$10000=A2793)*'[2]Prog 89'!$G$5:$H$10000)</f>
        <v>0</v>
      </c>
    </row>
    <row r="2794" spans="1:26" ht="12.75" customHeight="1" x14ac:dyDescent="0.25">
      <c r="A2794" s="64">
        <v>39295</v>
      </c>
      <c r="B2794" s="81">
        <f>VLOOKUP(A2794,'[2]Pop commune'!$A$4:$G$3833,7,FALSE)</f>
        <v>64.43786982248524</v>
      </c>
      <c r="C2794" s="82">
        <f>VLOOKUP(A2794,'[2]Pop commune'!$A$4:$H$3833,5,FALSE)</f>
        <v>41.005917159763335</v>
      </c>
      <c r="D2794" s="83">
        <f t="shared" si="87"/>
        <v>23.431952662721905</v>
      </c>
      <c r="E2794" s="83">
        <f>VLOOKUP(A2794,'[2]Pop commune'!$A$4:$G$3833,6,FALSE)</f>
        <v>23.431952662721905</v>
      </c>
      <c r="F2794" s="83">
        <f t="shared" si="88"/>
        <v>165</v>
      </c>
      <c r="G2794" s="83">
        <f>VLOOKUP(A2794,'[2]Pop commune'!$A$4:$G$3833,4,FALSE)</f>
        <v>165</v>
      </c>
      <c r="H2794" s="64">
        <v>39</v>
      </c>
      <c r="I2794" s="122">
        <v>390006641</v>
      </c>
      <c r="J2794" s="91" t="s">
        <v>3642</v>
      </c>
      <c r="K2794" s="121"/>
      <c r="L2794" s="92" t="s">
        <v>3454</v>
      </c>
      <c r="M2794" s="65" t="s">
        <v>3455</v>
      </c>
      <c r="N2794" s="65" t="s">
        <v>662</v>
      </c>
      <c r="O2794" s="64">
        <v>390000610</v>
      </c>
      <c r="P2794" s="94" t="s">
        <v>322</v>
      </c>
      <c r="Q2794" s="90">
        <v>1</v>
      </c>
      <c r="X2794" s="65" t="s">
        <v>733</v>
      </c>
      <c r="Y2794" s="65">
        <f>SUMPRODUCT(('[2]Prog 89'!$C$5:$C$10000=A2794)*'[2]Prog 89'!$E$5:$F$10000)</f>
        <v>0</v>
      </c>
      <c r="Z2794" s="65">
        <f>SUMPRODUCT(('[2]Prog 89'!$C$5:$C$10000=A2794)*'[2]Prog 89'!$G$5:$H$10000)</f>
        <v>0</v>
      </c>
    </row>
    <row r="2795" spans="1:26" ht="12.75" customHeight="1" x14ac:dyDescent="0.25">
      <c r="A2795" s="64">
        <v>39303</v>
      </c>
      <c r="B2795" s="81">
        <f>VLOOKUP(A2795,'[2]Pop commune'!$A$4:$G$3833,7,FALSE)</f>
        <v>37.722627737226262</v>
      </c>
      <c r="C2795" s="82">
        <f>VLOOKUP(A2795,'[2]Pop commune'!$A$4:$H$3833,5,FALSE)</f>
        <v>27.795620437956195</v>
      </c>
      <c r="D2795" s="83">
        <f t="shared" si="87"/>
        <v>9.9270072992700698</v>
      </c>
      <c r="E2795" s="83">
        <f>VLOOKUP(A2795,'[2]Pop commune'!$A$4:$G$3833,6,FALSE)</f>
        <v>9.9270072992700698</v>
      </c>
      <c r="F2795" s="83">
        <f t="shared" si="88"/>
        <v>136</v>
      </c>
      <c r="G2795" s="83">
        <f>VLOOKUP(A2795,'[2]Pop commune'!$A$4:$G$3833,4,FALSE)</f>
        <v>136</v>
      </c>
      <c r="H2795" s="64">
        <v>39</v>
      </c>
      <c r="I2795" s="122">
        <v>390006641</v>
      </c>
      <c r="J2795" s="91" t="s">
        <v>3643</v>
      </c>
      <c r="K2795" s="121"/>
      <c r="L2795" s="92" t="s">
        <v>3454</v>
      </c>
      <c r="M2795" s="65" t="s">
        <v>3455</v>
      </c>
      <c r="N2795" s="65" t="s">
        <v>662</v>
      </c>
      <c r="O2795" s="64">
        <v>390000610</v>
      </c>
      <c r="P2795" s="94" t="s">
        <v>322</v>
      </c>
      <c r="Q2795" s="90">
        <v>1</v>
      </c>
      <c r="X2795" s="65" t="s">
        <v>733</v>
      </c>
      <c r="Y2795" s="65">
        <f>SUMPRODUCT(('[2]Prog 89'!$C$5:$C$10000=A2795)*'[2]Prog 89'!$E$5:$F$10000)</f>
        <v>0</v>
      </c>
      <c r="Z2795" s="65">
        <f>SUMPRODUCT(('[2]Prog 89'!$C$5:$C$10000=A2795)*'[2]Prog 89'!$G$5:$H$10000)</f>
        <v>0</v>
      </c>
    </row>
    <row r="2796" spans="1:26" ht="12.75" customHeight="1" x14ac:dyDescent="0.25">
      <c r="A2796" s="64">
        <v>39309</v>
      </c>
      <c r="B2796" s="81">
        <f>VLOOKUP(A2796,'[2]Pop commune'!$A$4:$G$3833,7,FALSE)</f>
        <v>17.822580645161231</v>
      </c>
      <c r="C2796" s="82">
        <f>VLOOKUP(A2796,'[2]Pop commune'!$A$4:$H$3833,5,FALSE)</f>
        <v>12.580645161290279</v>
      </c>
      <c r="D2796" s="83">
        <f t="shared" si="87"/>
        <v>5.2419354838709502</v>
      </c>
      <c r="E2796" s="83">
        <f>VLOOKUP(A2796,'[2]Pop commune'!$A$4:$G$3833,6,FALSE)</f>
        <v>5.2419354838709502</v>
      </c>
      <c r="F2796" s="83">
        <f t="shared" si="88"/>
        <v>64.999999999999787</v>
      </c>
      <c r="G2796" s="83">
        <f>VLOOKUP(A2796,'[2]Pop commune'!$A$4:$G$3833,4,FALSE)</f>
        <v>64.999999999999787</v>
      </c>
      <c r="H2796" s="64">
        <v>39</v>
      </c>
      <c r="I2796" s="122">
        <v>390006641</v>
      </c>
      <c r="J2796" s="91" t="s">
        <v>3644</v>
      </c>
      <c r="K2796" s="121"/>
      <c r="L2796" s="92" t="s">
        <v>3454</v>
      </c>
      <c r="M2796" s="65" t="s">
        <v>3455</v>
      </c>
      <c r="N2796" s="65" t="s">
        <v>662</v>
      </c>
      <c r="O2796" s="64">
        <v>390000610</v>
      </c>
      <c r="P2796" s="94" t="s">
        <v>322</v>
      </c>
      <c r="Q2796" s="90">
        <v>1</v>
      </c>
      <c r="X2796" s="65" t="s">
        <v>733</v>
      </c>
      <c r="Y2796" s="65">
        <f>SUMPRODUCT(('[2]Prog 89'!$C$5:$C$10000=A2796)*'[2]Prog 89'!$E$5:$F$10000)</f>
        <v>0</v>
      </c>
      <c r="Z2796" s="65">
        <f>SUMPRODUCT(('[2]Prog 89'!$C$5:$C$10000=A2796)*'[2]Prog 89'!$G$5:$H$10000)</f>
        <v>0</v>
      </c>
    </row>
    <row r="2797" spans="1:26" ht="12.75" customHeight="1" x14ac:dyDescent="0.25">
      <c r="A2797" s="64">
        <v>39320</v>
      </c>
      <c r="B2797" s="81">
        <f>VLOOKUP(A2797,'[2]Pop commune'!$A$4:$G$3833,7,FALSE)</f>
        <v>101</v>
      </c>
      <c r="C2797" s="82">
        <f>VLOOKUP(A2797,'[2]Pop commune'!$A$4:$H$3833,5,FALSE)</f>
        <v>65</v>
      </c>
      <c r="D2797" s="83">
        <f t="shared" si="87"/>
        <v>36</v>
      </c>
      <c r="E2797" s="83">
        <f>VLOOKUP(A2797,'[2]Pop commune'!$A$4:$G$3833,6,FALSE)</f>
        <v>36</v>
      </c>
      <c r="F2797" s="83">
        <f t="shared" si="88"/>
        <v>348</v>
      </c>
      <c r="G2797" s="83">
        <f>VLOOKUP(A2797,'[2]Pop commune'!$A$4:$G$3833,4,FALSE)</f>
        <v>348</v>
      </c>
      <c r="H2797" s="64">
        <v>39</v>
      </c>
      <c r="I2797" s="122">
        <v>390006641</v>
      </c>
      <c r="J2797" s="91" t="s">
        <v>3645</v>
      </c>
      <c r="K2797" s="121"/>
      <c r="L2797" s="92" t="s">
        <v>3454</v>
      </c>
      <c r="M2797" s="65" t="s">
        <v>3455</v>
      </c>
      <c r="N2797" s="65" t="s">
        <v>662</v>
      </c>
      <c r="O2797" s="64">
        <v>390000610</v>
      </c>
      <c r="P2797" s="94" t="s">
        <v>322</v>
      </c>
      <c r="Q2797" s="90">
        <v>1</v>
      </c>
      <c r="X2797" s="65" t="s">
        <v>733</v>
      </c>
      <c r="Y2797" s="65">
        <f>SUMPRODUCT(('[2]Prog 89'!$C$5:$C$10000=A2797)*'[2]Prog 89'!$E$5:$F$10000)</f>
        <v>0</v>
      </c>
      <c r="Z2797" s="65">
        <f>SUMPRODUCT(('[2]Prog 89'!$C$5:$C$10000=A2797)*'[2]Prog 89'!$G$5:$H$10000)</f>
        <v>0</v>
      </c>
    </row>
    <row r="2798" spans="1:26" ht="12.75" customHeight="1" x14ac:dyDescent="0.25">
      <c r="A2798" s="64">
        <v>39343</v>
      </c>
      <c r="B2798" s="81">
        <f>VLOOKUP(A2798,'[2]Pop commune'!$A$4:$G$3833,7,FALSE)</f>
        <v>3.8571428571428701</v>
      </c>
      <c r="C2798" s="82">
        <f>VLOOKUP(A2798,'[2]Pop commune'!$A$4:$H$3833,5,FALSE)</f>
        <v>3.8571428571428701</v>
      </c>
      <c r="D2798" s="83">
        <f t="shared" si="87"/>
        <v>0</v>
      </c>
      <c r="E2798" s="83">
        <f>VLOOKUP(A2798,'[2]Pop commune'!$A$4:$G$3833,6,FALSE)</f>
        <v>0</v>
      </c>
      <c r="F2798" s="83">
        <f t="shared" si="88"/>
        <v>18.00000000000006</v>
      </c>
      <c r="G2798" s="83">
        <f>VLOOKUP(A2798,'[2]Pop commune'!$A$4:$G$3833,4,FALSE)</f>
        <v>18.00000000000006</v>
      </c>
      <c r="H2798" s="64">
        <v>39</v>
      </c>
      <c r="I2798" s="122">
        <v>390006641</v>
      </c>
      <c r="J2798" s="91" t="s">
        <v>3646</v>
      </c>
      <c r="K2798" s="121"/>
      <c r="L2798" s="92" t="s">
        <v>3454</v>
      </c>
      <c r="M2798" s="65" t="s">
        <v>3455</v>
      </c>
      <c r="N2798" s="65" t="s">
        <v>662</v>
      </c>
      <c r="O2798" s="64">
        <v>390000610</v>
      </c>
      <c r="P2798" s="94" t="s">
        <v>322</v>
      </c>
      <c r="Q2798" s="90">
        <v>1</v>
      </c>
      <c r="X2798" s="65" t="s">
        <v>733</v>
      </c>
      <c r="Y2798" s="65">
        <f>SUMPRODUCT(('[2]Prog 89'!$C$5:$C$10000=A2798)*'[2]Prog 89'!$E$5:$F$10000)</f>
        <v>0</v>
      </c>
      <c r="Z2798" s="65">
        <f>SUMPRODUCT(('[2]Prog 89'!$C$5:$C$10000=A2798)*'[2]Prog 89'!$G$5:$H$10000)</f>
        <v>0</v>
      </c>
    </row>
    <row r="2799" spans="1:26" ht="12.75" customHeight="1" x14ac:dyDescent="0.25">
      <c r="A2799" s="64">
        <v>39347</v>
      </c>
      <c r="B2799" s="81">
        <f>VLOOKUP(A2799,'[2]Pop commune'!$A$4:$G$3833,7,FALSE)</f>
        <v>25.264150943396224</v>
      </c>
      <c r="C2799" s="82">
        <f>VLOOKUP(A2799,'[2]Pop commune'!$A$4:$H$3833,5,FALSE)</f>
        <v>11.660377358490564</v>
      </c>
      <c r="D2799" s="83">
        <f t="shared" si="87"/>
        <v>13.603773584905658</v>
      </c>
      <c r="E2799" s="83">
        <f>VLOOKUP(A2799,'[2]Pop commune'!$A$4:$G$3833,6,FALSE)</f>
        <v>13.603773584905658</v>
      </c>
      <c r="F2799" s="83">
        <f t="shared" si="88"/>
        <v>103</v>
      </c>
      <c r="G2799" s="83">
        <f>VLOOKUP(A2799,'[2]Pop commune'!$A$4:$G$3833,4,FALSE)</f>
        <v>103</v>
      </c>
      <c r="H2799" s="64">
        <v>39</v>
      </c>
      <c r="I2799" s="122">
        <v>390006641</v>
      </c>
      <c r="J2799" s="91" t="s">
        <v>3647</v>
      </c>
      <c r="K2799" s="121"/>
      <c r="L2799" s="92" t="s">
        <v>3454</v>
      </c>
      <c r="M2799" s="65" t="s">
        <v>3455</v>
      </c>
      <c r="N2799" s="65" t="s">
        <v>662</v>
      </c>
      <c r="O2799" s="64">
        <v>390000610</v>
      </c>
      <c r="P2799" s="94" t="s">
        <v>322</v>
      </c>
      <c r="Q2799" s="90">
        <v>1</v>
      </c>
      <c r="X2799" s="65" t="s">
        <v>733</v>
      </c>
      <c r="Y2799" s="65">
        <f>SUMPRODUCT(('[2]Prog 89'!$C$5:$C$10000=A2799)*'[2]Prog 89'!$E$5:$F$10000)</f>
        <v>0</v>
      </c>
      <c r="Z2799" s="65">
        <f>SUMPRODUCT(('[2]Prog 89'!$C$5:$C$10000=A2799)*'[2]Prog 89'!$G$5:$H$10000)</f>
        <v>0</v>
      </c>
    </row>
    <row r="2800" spans="1:26" ht="12.75" customHeight="1" x14ac:dyDescent="0.25">
      <c r="A2800" s="64">
        <v>39353</v>
      </c>
      <c r="B2800" s="81">
        <f>VLOOKUP(A2800,'[2]Pop commune'!$A$4:$G$3833,7,FALSE)</f>
        <v>52.229508196721298</v>
      </c>
      <c r="C2800" s="82">
        <f>VLOOKUP(A2800,'[2]Pop commune'!$A$4:$H$3833,5,FALSE)</f>
        <v>23.213114754098356</v>
      </c>
      <c r="D2800" s="83">
        <f t="shared" si="87"/>
        <v>29.016393442622942</v>
      </c>
      <c r="E2800" s="83">
        <f>VLOOKUP(A2800,'[2]Pop commune'!$A$4:$G$3833,6,FALSE)</f>
        <v>29.016393442622942</v>
      </c>
      <c r="F2800" s="83">
        <f t="shared" si="88"/>
        <v>177</v>
      </c>
      <c r="G2800" s="83">
        <f>VLOOKUP(A2800,'[2]Pop commune'!$A$4:$G$3833,4,FALSE)</f>
        <v>177</v>
      </c>
      <c r="H2800" s="64">
        <v>39</v>
      </c>
      <c r="I2800" s="122">
        <v>390006641</v>
      </c>
      <c r="J2800" s="91" t="s">
        <v>3648</v>
      </c>
      <c r="K2800" s="121"/>
      <c r="L2800" s="92" t="s">
        <v>3454</v>
      </c>
      <c r="M2800" s="65" t="s">
        <v>3455</v>
      </c>
      <c r="N2800" s="65" t="s">
        <v>662</v>
      </c>
      <c r="O2800" s="64">
        <v>390000610</v>
      </c>
      <c r="P2800" s="94" t="s">
        <v>322</v>
      </c>
      <c r="Q2800" s="90">
        <v>1</v>
      </c>
      <c r="X2800" s="65" t="s">
        <v>733</v>
      </c>
      <c r="Y2800" s="65">
        <f>SUMPRODUCT(('[2]Prog 89'!$C$5:$C$10000=A2800)*'[2]Prog 89'!$E$5:$F$10000)</f>
        <v>0</v>
      </c>
      <c r="Z2800" s="65">
        <f>SUMPRODUCT(('[2]Prog 89'!$C$5:$C$10000=A2800)*'[2]Prog 89'!$G$5:$H$10000)</f>
        <v>0</v>
      </c>
    </row>
    <row r="2801" spans="1:26" ht="12.75" customHeight="1" x14ac:dyDescent="0.25">
      <c r="A2801" s="64">
        <v>39363</v>
      </c>
      <c r="B2801" s="81">
        <f>VLOOKUP(A2801,'[2]Pop commune'!$A$4:$G$3833,7,FALSE)</f>
        <v>39.238095238095241</v>
      </c>
      <c r="C2801" s="82">
        <f>VLOOKUP(A2801,'[2]Pop commune'!$A$4:$H$3833,5,FALSE)</f>
        <v>26.485714285714288</v>
      </c>
      <c r="D2801" s="83">
        <f t="shared" si="87"/>
        <v>12.752380952380953</v>
      </c>
      <c r="E2801" s="83">
        <f>VLOOKUP(A2801,'[2]Pop commune'!$A$4:$G$3833,6,FALSE)</f>
        <v>12.752380952380953</v>
      </c>
      <c r="F2801" s="83">
        <f t="shared" si="88"/>
        <v>103</v>
      </c>
      <c r="G2801" s="83">
        <f>VLOOKUP(A2801,'[2]Pop commune'!$A$4:$G$3833,4,FALSE)</f>
        <v>103</v>
      </c>
      <c r="H2801" s="64">
        <v>39</v>
      </c>
      <c r="I2801" s="122">
        <v>390006641</v>
      </c>
      <c r="J2801" s="91" t="s">
        <v>3649</v>
      </c>
      <c r="K2801" s="121"/>
      <c r="L2801" s="92" t="s">
        <v>3454</v>
      </c>
      <c r="M2801" s="65" t="s">
        <v>3455</v>
      </c>
      <c r="N2801" s="65" t="s">
        <v>662</v>
      </c>
      <c r="O2801" s="64">
        <v>390000610</v>
      </c>
      <c r="P2801" s="94" t="s">
        <v>322</v>
      </c>
      <c r="Q2801" s="90">
        <v>1</v>
      </c>
      <c r="X2801" s="65" t="s">
        <v>733</v>
      </c>
      <c r="Y2801" s="65">
        <f>SUMPRODUCT(('[2]Prog 89'!$C$5:$C$10000=A2801)*'[2]Prog 89'!$E$5:$F$10000)</f>
        <v>0</v>
      </c>
      <c r="Z2801" s="65">
        <f>SUMPRODUCT(('[2]Prog 89'!$C$5:$C$10000=A2801)*'[2]Prog 89'!$G$5:$H$10000)</f>
        <v>0</v>
      </c>
    </row>
    <row r="2802" spans="1:26" ht="12.75" customHeight="1" x14ac:dyDescent="0.25">
      <c r="A2802" s="64">
        <v>39395</v>
      </c>
      <c r="B2802" s="81">
        <f>VLOOKUP(A2802,'[2]Pop commune'!$A$4:$G$3833,7,FALSE)</f>
        <v>52.267281105990769</v>
      </c>
      <c r="C2802" s="82">
        <f>VLOOKUP(A2802,'[2]Pop commune'!$A$4:$H$3833,5,FALSE)</f>
        <v>38.460829493087545</v>
      </c>
      <c r="D2802" s="83">
        <f t="shared" si="87"/>
        <v>13.806451612903222</v>
      </c>
      <c r="E2802" s="83">
        <f>VLOOKUP(A2802,'[2]Pop commune'!$A$4:$G$3833,6,FALSE)</f>
        <v>13.806451612903222</v>
      </c>
      <c r="F2802" s="83">
        <f t="shared" si="88"/>
        <v>214</v>
      </c>
      <c r="G2802" s="83">
        <f>VLOOKUP(A2802,'[2]Pop commune'!$A$4:$G$3833,4,FALSE)</f>
        <v>214</v>
      </c>
      <c r="H2802" s="64">
        <v>39</v>
      </c>
      <c r="I2802" s="122">
        <v>390006641</v>
      </c>
      <c r="J2802" s="91" t="s">
        <v>3650</v>
      </c>
      <c r="K2802" s="121"/>
      <c r="L2802" s="92" t="s">
        <v>3454</v>
      </c>
      <c r="M2802" s="65" t="s">
        <v>3455</v>
      </c>
      <c r="N2802" s="65" t="s">
        <v>662</v>
      </c>
      <c r="O2802" s="64">
        <v>390000610</v>
      </c>
      <c r="P2802" s="94" t="s">
        <v>322</v>
      </c>
      <c r="Q2802" s="90">
        <v>1</v>
      </c>
      <c r="X2802" s="65" t="s">
        <v>733</v>
      </c>
      <c r="Y2802" s="65">
        <f>SUMPRODUCT(('[2]Prog 89'!$C$5:$C$10000=A2802)*'[2]Prog 89'!$E$5:$F$10000)</f>
        <v>0</v>
      </c>
      <c r="Z2802" s="65">
        <f>SUMPRODUCT(('[2]Prog 89'!$C$5:$C$10000=A2802)*'[2]Prog 89'!$G$5:$H$10000)</f>
        <v>0</v>
      </c>
    </row>
    <row r="2803" spans="1:26" ht="12.75" customHeight="1" x14ac:dyDescent="0.25">
      <c r="A2803" s="64">
        <v>39466</v>
      </c>
      <c r="B2803" s="81">
        <f>VLOOKUP(A2803,'[2]Pop commune'!$A$4:$G$3833,7,FALSE)</f>
        <v>37</v>
      </c>
      <c r="C2803" s="82">
        <f>VLOOKUP(A2803,'[2]Pop commune'!$A$4:$H$3833,5,FALSE)</f>
        <v>19</v>
      </c>
      <c r="D2803" s="83">
        <f t="shared" si="87"/>
        <v>18</v>
      </c>
      <c r="E2803" s="83">
        <f>VLOOKUP(A2803,'[2]Pop commune'!$A$4:$G$3833,6,FALSE)</f>
        <v>18</v>
      </c>
      <c r="F2803" s="83">
        <f t="shared" si="88"/>
        <v>126</v>
      </c>
      <c r="G2803" s="83">
        <f>VLOOKUP(A2803,'[2]Pop commune'!$A$4:$G$3833,4,FALSE)</f>
        <v>126</v>
      </c>
      <c r="H2803" s="64">
        <v>39</v>
      </c>
      <c r="I2803" s="122">
        <v>390006641</v>
      </c>
      <c r="J2803" s="91" t="s">
        <v>3651</v>
      </c>
      <c r="K2803" s="121"/>
      <c r="L2803" s="92" t="s">
        <v>3454</v>
      </c>
      <c r="M2803" s="65" t="s">
        <v>3455</v>
      </c>
      <c r="N2803" s="65" t="s">
        <v>662</v>
      </c>
      <c r="O2803" s="64">
        <v>390000610</v>
      </c>
      <c r="P2803" s="94" t="s">
        <v>322</v>
      </c>
      <c r="Q2803" s="90">
        <v>1</v>
      </c>
      <c r="X2803" s="65" t="s">
        <v>733</v>
      </c>
      <c r="Y2803" s="65">
        <f>SUMPRODUCT(('[2]Prog 89'!$C$5:$C$10000=A2803)*'[2]Prog 89'!$E$5:$F$10000)</f>
        <v>0</v>
      </c>
      <c r="Z2803" s="65">
        <f>SUMPRODUCT(('[2]Prog 89'!$C$5:$C$10000=A2803)*'[2]Prog 89'!$G$5:$H$10000)</f>
        <v>0</v>
      </c>
    </row>
    <row r="2804" spans="1:26" ht="12.75" customHeight="1" x14ac:dyDescent="0.25">
      <c r="A2804" s="64">
        <v>39467</v>
      </c>
      <c r="B2804" s="81">
        <f>VLOOKUP(A2804,'[2]Pop commune'!$A$4:$G$3833,7,FALSE)</f>
        <v>64</v>
      </c>
      <c r="C2804" s="82">
        <f>VLOOKUP(A2804,'[2]Pop commune'!$A$4:$H$3833,5,FALSE)</f>
        <v>45</v>
      </c>
      <c r="D2804" s="83">
        <f t="shared" si="87"/>
        <v>19</v>
      </c>
      <c r="E2804" s="83">
        <f>VLOOKUP(A2804,'[2]Pop commune'!$A$4:$G$3833,6,FALSE)</f>
        <v>19</v>
      </c>
      <c r="F2804" s="83">
        <f t="shared" si="88"/>
        <v>172</v>
      </c>
      <c r="G2804" s="83">
        <f>VLOOKUP(A2804,'[2]Pop commune'!$A$4:$G$3833,4,FALSE)</f>
        <v>172</v>
      </c>
      <c r="H2804" s="64">
        <v>39</v>
      </c>
      <c r="I2804" s="122">
        <v>390006641</v>
      </c>
      <c r="J2804" s="91" t="s">
        <v>3652</v>
      </c>
      <c r="K2804" s="121"/>
      <c r="L2804" s="92" t="s">
        <v>3454</v>
      </c>
      <c r="M2804" s="65" t="s">
        <v>3455</v>
      </c>
      <c r="N2804" s="65" t="s">
        <v>662</v>
      </c>
      <c r="O2804" s="64">
        <v>390000610</v>
      </c>
      <c r="P2804" s="94" t="s">
        <v>322</v>
      </c>
      <c r="Q2804" s="90">
        <v>1</v>
      </c>
      <c r="X2804" s="65" t="s">
        <v>733</v>
      </c>
      <c r="Y2804" s="65">
        <f>SUMPRODUCT(('[2]Prog 89'!$C$5:$C$10000=A2804)*'[2]Prog 89'!$E$5:$F$10000)</f>
        <v>0</v>
      </c>
      <c r="Z2804" s="65">
        <f>SUMPRODUCT(('[2]Prog 89'!$C$5:$C$10000=A2804)*'[2]Prog 89'!$G$5:$H$10000)</f>
        <v>0</v>
      </c>
    </row>
    <row r="2805" spans="1:26" ht="12.75" customHeight="1" x14ac:dyDescent="0.25">
      <c r="A2805" s="64">
        <v>39474</v>
      </c>
      <c r="B2805" s="81">
        <f>VLOOKUP(A2805,'[2]Pop commune'!$A$4:$G$3833,7,FALSE)</f>
        <v>63.818181818181763</v>
      </c>
      <c r="C2805" s="82">
        <f>VLOOKUP(A2805,'[2]Pop commune'!$A$4:$H$3833,5,FALSE)</f>
        <v>39.114369501466243</v>
      </c>
      <c r="D2805" s="83">
        <f t="shared" si="87"/>
        <v>24.703812316715521</v>
      </c>
      <c r="E2805" s="83">
        <f>VLOOKUP(A2805,'[2]Pop commune'!$A$4:$G$3833,6,FALSE)</f>
        <v>24.703812316715521</v>
      </c>
      <c r="F2805" s="83">
        <f t="shared" si="88"/>
        <v>351</v>
      </c>
      <c r="G2805" s="83">
        <f>VLOOKUP(A2805,'[2]Pop commune'!$A$4:$G$3833,4,FALSE)</f>
        <v>351</v>
      </c>
      <c r="H2805" s="64">
        <v>39</v>
      </c>
      <c r="I2805" s="122">
        <v>390006641</v>
      </c>
      <c r="J2805" s="91" t="s">
        <v>3653</v>
      </c>
      <c r="K2805" s="121"/>
      <c r="L2805" s="92" t="s">
        <v>3454</v>
      </c>
      <c r="M2805" s="65" t="s">
        <v>3455</v>
      </c>
      <c r="N2805" s="65" t="s">
        <v>662</v>
      </c>
      <c r="O2805" s="64">
        <v>390000610</v>
      </c>
      <c r="P2805" s="94" t="s">
        <v>322</v>
      </c>
      <c r="Q2805" s="90">
        <v>1</v>
      </c>
      <c r="X2805" s="65" t="s">
        <v>733</v>
      </c>
      <c r="Y2805" s="65">
        <f>SUMPRODUCT(('[2]Prog 89'!$C$5:$C$10000=A2805)*'[2]Prog 89'!$E$5:$F$10000)</f>
        <v>0</v>
      </c>
      <c r="Z2805" s="65">
        <f>SUMPRODUCT(('[2]Prog 89'!$C$5:$C$10000=A2805)*'[2]Prog 89'!$G$5:$H$10000)</f>
        <v>0</v>
      </c>
    </row>
    <row r="2806" spans="1:26" ht="12.75" customHeight="1" x14ac:dyDescent="0.25">
      <c r="A2806" s="64">
        <v>39485</v>
      </c>
      <c r="B2806" s="81">
        <f>VLOOKUP(A2806,'[2]Pop commune'!$A$4:$G$3833,7,FALSE)</f>
        <v>199.40636210427971</v>
      </c>
      <c r="C2806" s="82">
        <f>VLOOKUP(A2806,'[2]Pop commune'!$A$4:$H$3833,5,FALSE)</f>
        <v>88.217006088039767</v>
      </c>
      <c r="D2806" s="83">
        <f t="shared" si="87"/>
        <v>111.18935601623993</v>
      </c>
      <c r="E2806" s="83">
        <f>VLOOKUP(A2806,'[2]Pop commune'!$A$4:$G$3833,6,FALSE)</f>
        <v>111.18935601623993</v>
      </c>
      <c r="F2806" s="83">
        <f t="shared" si="88"/>
        <v>460.99999999999926</v>
      </c>
      <c r="G2806" s="83">
        <f>VLOOKUP(A2806,'[2]Pop commune'!$A$4:$G$3833,4,FALSE)</f>
        <v>460.99999999999926</v>
      </c>
      <c r="H2806" s="64">
        <v>39</v>
      </c>
      <c r="I2806" s="122">
        <v>390006641</v>
      </c>
      <c r="J2806" s="91" t="s">
        <v>3654</v>
      </c>
      <c r="K2806" s="121"/>
      <c r="L2806" s="92" t="s">
        <v>3454</v>
      </c>
      <c r="M2806" s="65" t="s">
        <v>3455</v>
      </c>
      <c r="N2806" s="65" t="s">
        <v>662</v>
      </c>
      <c r="O2806" s="64">
        <v>390000610</v>
      </c>
      <c r="P2806" s="94" t="s">
        <v>322</v>
      </c>
      <c r="Q2806" s="90">
        <v>1</v>
      </c>
      <c r="X2806" s="65" t="s">
        <v>733</v>
      </c>
      <c r="Y2806" s="65">
        <f>SUMPRODUCT(('[2]Prog 89'!$C$5:$C$10000=A2806)*'[2]Prog 89'!$E$5:$F$10000)</f>
        <v>0</v>
      </c>
      <c r="Z2806" s="65">
        <f>SUMPRODUCT(('[2]Prog 89'!$C$5:$C$10000=A2806)*'[2]Prog 89'!$G$5:$H$10000)</f>
        <v>0</v>
      </c>
    </row>
    <row r="2807" spans="1:26" ht="12.75" customHeight="1" x14ac:dyDescent="0.25">
      <c r="A2807" s="64">
        <v>39488</v>
      </c>
      <c r="B2807" s="81">
        <f>VLOOKUP(A2807,'[2]Pop commune'!$A$4:$G$3833,7,FALSE)</f>
        <v>70</v>
      </c>
      <c r="C2807" s="82">
        <f>VLOOKUP(A2807,'[2]Pop commune'!$A$4:$H$3833,5,FALSE)</f>
        <v>48</v>
      </c>
      <c r="D2807" s="83">
        <f t="shared" si="87"/>
        <v>22</v>
      </c>
      <c r="E2807" s="83">
        <f>VLOOKUP(A2807,'[2]Pop commune'!$A$4:$G$3833,6,FALSE)</f>
        <v>22</v>
      </c>
      <c r="F2807" s="83">
        <f t="shared" si="88"/>
        <v>337</v>
      </c>
      <c r="G2807" s="83">
        <f>VLOOKUP(A2807,'[2]Pop commune'!$A$4:$G$3833,4,FALSE)</f>
        <v>337</v>
      </c>
      <c r="H2807" s="64">
        <v>39</v>
      </c>
      <c r="I2807" s="122">
        <v>390006641</v>
      </c>
      <c r="J2807" s="91" t="s">
        <v>3655</v>
      </c>
      <c r="K2807" s="121"/>
      <c r="L2807" s="92" t="s">
        <v>3454</v>
      </c>
      <c r="M2807" s="65" t="s">
        <v>3455</v>
      </c>
      <c r="N2807" s="65" t="s">
        <v>662</v>
      </c>
      <c r="O2807" s="64">
        <v>390000610</v>
      </c>
      <c r="P2807" s="94" t="s">
        <v>322</v>
      </c>
      <c r="Q2807" s="90">
        <v>1</v>
      </c>
      <c r="X2807" s="65" t="s">
        <v>733</v>
      </c>
      <c r="Y2807" s="65">
        <f>SUMPRODUCT(('[2]Prog 89'!$C$5:$C$10000=A2807)*'[2]Prog 89'!$E$5:$F$10000)</f>
        <v>0</v>
      </c>
      <c r="Z2807" s="65">
        <f>SUMPRODUCT(('[2]Prog 89'!$C$5:$C$10000=A2807)*'[2]Prog 89'!$G$5:$H$10000)</f>
        <v>0</v>
      </c>
    </row>
    <row r="2808" spans="1:26" ht="12.75" customHeight="1" x14ac:dyDescent="0.25">
      <c r="A2808" s="64">
        <v>39549</v>
      </c>
      <c r="B2808" s="81">
        <f>VLOOKUP(A2808,'[2]Pop commune'!$A$4:$G$3833,7,FALSE)</f>
        <v>79.519480519480567</v>
      </c>
      <c r="C2808" s="82">
        <f>VLOOKUP(A2808,'[2]Pop commune'!$A$4:$H$3833,5,FALSE)</f>
        <v>55.051948051948081</v>
      </c>
      <c r="D2808" s="83">
        <f t="shared" si="87"/>
        <v>24.467532467532482</v>
      </c>
      <c r="E2808" s="83">
        <f>VLOOKUP(A2808,'[2]Pop commune'!$A$4:$G$3833,6,FALSE)</f>
        <v>24.467532467532482</v>
      </c>
      <c r="F2808" s="83">
        <f t="shared" si="88"/>
        <v>314</v>
      </c>
      <c r="G2808" s="83">
        <f>VLOOKUP(A2808,'[2]Pop commune'!$A$4:$G$3833,4,FALSE)</f>
        <v>314</v>
      </c>
      <c r="H2808" s="64">
        <v>39</v>
      </c>
      <c r="I2808" s="122">
        <v>390006641</v>
      </c>
      <c r="J2808" s="91" t="s">
        <v>3656</v>
      </c>
      <c r="K2808" s="121"/>
      <c r="L2808" s="92" t="s">
        <v>3454</v>
      </c>
      <c r="M2808" s="65" t="s">
        <v>3455</v>
      </c>
      <c r="N2808" s="65" t="s">
        <v>662</v>
      </c>
      <c r="O2808" s="64">
        <v>390000610</v>
      </c>
      <c r="P2808" s="94" t="s">
        <v>322</v>
      </c>
      <c r="Q2808" s="90">
        <v>1</v>
      </c>
      <c r="X2808" s="65" t="s">
        <v>733</v>
      </c>
      <c r="Y2808" s="65">
        <f>SUMPRODUCT(('[2]Prog 89'!$C$5:$C$10000=A2808)*'[2]Prog 89'!$E$5:$F$10000)</f>
        <v>0</v>
      </c>
      <c r="Z2808" s="65">
        <f>SUMPRODUCT(('[2]Prog 89'!$C$5:$C$10000=A2808)*'[2]Prog 89'!$G$5:$H$10000)</f>
        <v>0</v>
      </c>
    </row>
    <row r="2809" spans="1:26" ht="12.75" customHeight="1" x14ac:dyDescent="0.25">
      <c r="A2809" s="64">
        <v>39551</v>
      </c>
      <c r="B2809" s="81">
        <f>VLOOKUP(A2809,'[2]Pop commune'!$A$4:$G$3833,7,FALSE)</f>
        <v>36.633093525179845</v>
      </c>
      <c r="C2809" s="82">
        <f>VLOOKUP(A2809,'[2]Pop commune'!$A$4:$H$3833,5,FALSE)</f>
        <v>23.136690647482009</v>
      </c>
      <c r="D2809" s="83">
        <f t="shared" si="87"/>
        <v>13.49640287769784</v>
      </c>
      <c r="E2809" s="83">
        <f>VLOOKUP(A2809,'[2]Pop commune'!$A$4:$G$3833,6,FALSE)</f>
        <v>13.49640287769784</v>
      </c>
      <c r="F2809" s="83">
        <f t="shared" si="88"/>
        <v>134</v>
      </c>
      <c r="G2809" s="83">
        <f>VLOOKUP(A2809,'[2]Pop commune'!$A$4:$G$3833,4,FALSE)</f>
        <v>134</v>
      </c>
      <c r="H2809" s="64">
        <v>39</v>
      </c>
      <c r="I2809" s="122">
        <v>390006641</v>
      </c>
      <c r="J2809" s="91" t="s">
        <v>3657</v>
      </c>
      <c r="K2809" s="121"/>
      <c r="L2809" s="92" t="s">
        <v>3454</v>
      </c>
      <c r="M2809" s="65" t="s">
        <v>3455</v>
      </c>
      <c r="N2809" s="65" t="s">
        <v>662</v>
      </c>
      <c r="O2809" s="64">
        <v>390000610</v>
      </c>
      <c r="P2809" s="94" t="s">
        <v>322</v>
      </c>
      <c r="Q2809" s="90">
        <v>1</v>
      </c>
      <c r="X2809" s="65" t="s">
        <v>733</v>
      </c>
      <c r="Y2809" s="65">
        <f>SUMPRODUCT(('[2]Prog 89'!$C$5:$C$10000=A2809)*'[2]Prog 89'!$E$5:$F$10000)</f>
        <v>0</v>
      </c>
      <c r="Z2809" s="65">
        <f>SUMPRODUCT(('[2]Prog 89'!$C$5:$C$10000=A2809)*'[2]Prog 89'!$G$5:$H$10000)</f>
        <v>0</v>
      </c>
    </row>
    <row r="2810" spans="1:26" ht="12.75" customHeight="1" x14ac:dyDescent="0.25">
      <c r="A2810" s="64">
        <v>39564</v>
      </c>
      <c r="B2810" s="81">
        <f>VLOOKUP(A2810,'[2]Pop commune'!$A$4:$G$3833,7,FALSE)</f>
        <v>46.229508196721305</v>
      </c>
      <c r="C2810" s="82">
        <f>VLOOKUP(A2810,'[2]Pop commune'!$A$4:$H$3833,5,FALSE)</f>
        <v>30.491803278688518</v>
      </c>
      <c r="D2810" s="83">
        <f t="shared" si="87"/>
        <v>15.737704918032785</v>
      </c>
      <c r="E2810" s="83">
        <f>VLOOKUP(A2810,'[2]Pop commune'!$A$4:$G$3833,6,FALSE)</f>
        <v>15.737704918032785</v>
      </c>
      <c r="F2810" s="83">
        <f t="shared" si="88"/>
        <v>120</v>
      </c>
      <c r="G2810" s="83">
        <f>VLOOKUP(A2810,'[2]Pop commune'!$A$4:$G$3833,4,FALSE)</f>
        <v>120</v>
      </c>
      <c r="H2810" s="64">
        <v>39</v>
      </c>
      <c r="I2810" s="122">
        <v>390006641</v>
      </c>
      <c r="J2810" s="91" t="s">
        <v>3658</v>
      </c>
      <c r="K2810" s="121"/>
      <c r="L2810" s="92" t="s">
        <v>3454</v>
      </c>
      <c r="M2810" s="65" t="s">
        <v>3455</v>
      </c>
      <c r="N2810" s="65" t="s">
        <v>662</v>
      </c>
      <c r="O2810" s="64">
        <v>390000610</v>
      </c>
      <c r="P2810" s="94" t="s">
        <v>322</v>
      </c>
      <c r="Q2810" s="90">
        <v>1</v>
      </c>
      <c r="X2810" s="65" t="s">
        <v>733</v>
      </c>
      <c r="Y2810" s="65">
        <f>SUMPRODUCT(('[2]Prog 89'!$C$5:$C$10000=A2810)*'[2]Prog 89'!$E$5:$F$10000)</f>
        <v>0</v>
      </c>
      <c r="Z2810" s="65">
        <f>SUMPRODUCT(('[2]Prog 89'!$C$5:$C$10000=A2810)*'[2]Prog 89'!$G$5:$H$10000)</f>
        <v>0</v>
      </c>
    </row>
    <row r="2811" spans="1:26" ht="12.75" customHeight="1" x14ac:dyDescent="0.25">
      <c r="A2811" s="64">
        <v>39566</v>
      </c>
      <c r="B2811" s="81">
        <f>VLOOKUP(A2811,'[2]Pop commune'!$A$4:$G$3833,7,FALSE)</f>
        <v>19.743589743589737</v>
      </c>
      <c r="C2811" s="82">
        <f>VLOOKUP(A2811,'[2]Pop commune'!$A$4:$H$3833,5,FALSE)</f>
        <v>13.820512820512818</v>
      </c>
      <c r="D2811" s="83">
        <f t="shared" si="87"/>
        <v>5.9230769230769216</v>
      </c>
      <c r="E2811" s="83">
        <f>VLOOKUP(A2811,'[2]Pop commune'!$A$4:$G$3833,6,FALSE)</f>
        <v>5.9230769230769216</v>
      </c>
      <c r="F2811" s="83">
        <f t="shared" si="88"/>
        <v>77</v>
      </c>
      <c r="G2811" s="83">
        <f>VLOOKUP(A2811,'[2]Pop commune'!$A$4:$G$3833,4,FALSE)</f>
        <v>77</v>
      </c>
      <c r="H2811" s="64">
        <v>39</v>
      </c>
      <c r="I2811" s="122">
        <v>390006641</v>
      </c>
      <c r="J2811" s="91" t="s">
        <v>3659</v>
      </c>
      <c r="K2811" s="121"/>
      <c r="L2811" s="92" t="s">
        <v>3454</v>
      </c>
      <c r="M2811" s="65" t="s">
        <v>3455</v>
      </c>
      <c r="N2811" s="65" t="s">
        <v>662</v>
      </c>
      <c r="O2811" s="64">
        <v>390000610</v>
      </c>
      <c r="P2811" s="94" t="s">
        <v>322</v>
      </c>
      <c r="Q2811" s="90">
        <v>1</v>
      </c>
      <c r="X2811" s="65" t="s">
        <v>733</v>
      </c>
      <c r="Y2811" s="65">
        <f>SUMPRODUCT(('[2]Prog 89'!$C$5:$C$10000=A2811)*'[2]Prog 89'!$E$5:$F$10000)</f>
        <v>0</v>
      </c>
      <c r="Z2811" s="65">
        <f>SUMPRODUCT(('[2]Prog 89'!$C$5:$C$10000=A2811)*'[2]Prog 89'!$G$5:$H$10000)</f>
        <v>0</v>
      </c>
    </row>
    <row r="2812" spans="1:26" ht="12.75" customHeight="1" x14ac:dyDescent="0.25">
      <c r="A2812" s="64">
        <v>39576</v>
      </c>
      <c r="B2812" s="81">
        <f>VLOOKUP(A2812,'[2]Pop commune'!$A$4:$G$3833,7,FALSE)</f>
        <v>112.78877005347593</v>
      </c>
      <c r="C2812" s="82">
        <f>VLOOKUP(A2812,'[2]Pop commune'!$A$4:$H$3833,5,FALSE)</f>
        <v>88.98930481283422</v>
      </c>
      <c r="D2812" s="83">
        <f t="shared" si="87"/>
        <v>23.799465240641709</v>
      </c>
      <c r="E2812" s="83">
        <f>VLOOKUP(A2812,'[2]Pop commune'!$A$4:$G$3833,6,FALSE)</f>
        <v>23.799465240641709</v>
      </c>
      <c r="F2812" s="83">
        <f t="shared" si="88"/>
        <v>387</v>
      </c>
      <c r="G2812" s="83">
        <f>VLOOKUP(A2812,'[2]Pop commune'!$A$4:$G$3833,4,FALSE)</f>
        <v>387</v>
      </c>
      <c r="H2812" s="64">
        <v>39</v>
      </c>
      <c r="I2812" s="122">
        <v>390006641</v>
      </c>
      <c r="J2812" s="91" t="s">
        <v>1601</v>
      </c>
      <c r="K2812" s="121"/>
      <c r="L2812" s="92" t="s">
        <v>3454</v>
      </c>
      <c r="M2812" s="65" t="s">
        <v>3455</v>
      </c>
      <c r="N2812" s="65" t="s">
        <v>662</v>
      </c>
      <c r="O2812" s="64">
        <v>390000610</v>
      </c>
      <c r="P2812" s="94" t="s">
        <v>322</v>
      </c>
      <c r="Q2812" s="90">
        <v>1</v>
      </c>
      <c r="X2812" s="65" t="s">
        <v>733</v>
      </c>
      <c r="Y2812" s="65">
        <f>SUMPRODUCT(('[2]Prog 89'!$C$5:$C$10000=A2812)*'[2]Prog 89'!$E$5:$F$10000)</f>
        <v>0</v>
      </c>
      <c r="Z2812" s="65">
        <f>SUMPRODUCT(('[2]Prog 89'!$C$5:$C$10000=A2812)*'[2]Prog 89'!$G$5:$H$10000)</f>
        <v>0</v>
      </c>
    </row>
    <row r="2813" spans="1:26" ht="12.75" customHeight="1" x14ac:dyDescent="0.25">
      <c r="A2813" s="64">
        <v>39072</v>
      </c>
      <c r="B2813" s="81">
        <f>VLOOKUP(A2813,'[2]Pop commune'!$A$4:$G$3833,7,FALSE)</f>
        <v>94.850000000000023</v>
      </c>
      <c r="C2813" s="82">
        <f>VLOOKUP(A2813,'[2]Pop commune'!$A$4:$H$3833,5,FALSE)</f>
        <v>68.717857142857156</v>
      </c>
      <c r="D2813" s="83">
        <f t="shared" si="87"/>
        <v>26.132142857142863</v>
      </c>
      <c r="E2813" s="83">
        <f>VLOOKUP(A2813,'[2]Pop commune'!$A$4:$G$3833,6,FALSE)</f>
        <v>26.132142857142863</v>
      </c>
      <c r="F2813" s="83">
        <f t="shared" si="88"/>
        <v>271</v>
      </c>
      <c r="G2813" s="83">
        <f>VLOOKUP(A2813,'[2]Pop commune'!$A$4:$G$3833,4,FALSE)</f>
        <v>271</v>
      </c>
      <c r="H2813" s="64">
        <v>39</v>
      </c>
      <c r="I2813" s="122">
        <v>390006658</v>
      </c>
      <c r="J2813" s="91" t="s">
        <v>3660</v>
      </c>
      <c r="K2813" s="121"/>
      <c r="L2813" s="92" t="s">
        <v>3446</v>
      </c>
      <c r="M2813" s="65" t="s">
        <v>3452</v>
      </c>
      <c r="N2813" s="65" t="s">
        <v>662</v>
      </c>
      <c r="O2813" s="64">
        <v>390000610</v>
      </c>
      <c r="P2813" s="94" t="s">
        <v>322</v>
      </c>
      <c r="Q2813" s="90">
        <v>1</v>
      </c>
      <c r="X2813" s="65" t="s">
        <v>733</v>
      </c>
      <c r="Y2813" s="65">
        <f>SUMPRODUCT(('[2]Prog 89'!$C$5:$C$10000=A2813)*'[2]Prog 89'!$E$5:$F$10000)</f>
        <v>0</v>
      </c>
      <c r="Z2813" s="65">
        <f>SUMPRODUCT(('[2]Prog 89'!$C$5:$C$10000=A2813)*'[2]Prog 89'!$G$5:$H$10000)</f>
        <v>0</v>
      </c>
    </row>
    <row r="2814" spans="1:26" ht="12.75" customHeight="1" x14ac:dyDescent="0.25">
      <c r="A2814" s="64">
        <v>39084</v>
      </c>
      <c r="B2814" s="81">
        <f>VLOOKUP(A2814,'[2]Pop commune'!$A$4:$G$3833,7,FALSE)</f>
        <v>27</v>
      </c>
      <c r="C2814" s="82">
        <f>VLOOKUP(A2814,'[2]Pop commune'!$A$4:$H$3833,5,FALSE)</f>
        <v>15</v>
      </c>
      <c r="D2814" s="83">
        <f t="shared" si="87"/>
        <v>12</v>
      </c>
      <c r="E2814" s="83">
        <f>VLOOKUP(A2814,'[2]Pop commune'!$A$4:$G$3833,6,FALSE)</f>
        <v>12</v>
      </c>
      <c r="F2814" s="83">
        <f t="shared" si="88"/>
        <v>139</v>
      </c>
      <c r="G2814" s="83">
        <f>VLOOKUP(A2814,'[2]Pop commune'!$A$4:$G$3833,4,FALSE)</f>
        <v>139</v>
      </c>
      <c r="H2814" s="64">
        <v>39</v>
      </c>
      <c r="I2814" s="125">
        <v>390006658</v>
      </c>
      <c r="J2814" s="91" t="s">
        <v>3661</v>
      </c>
      <c r="K2814" s="121"/>
      <c r="L2814" s="92" t="s">
        <v>3446</v>
      </c>
      <c r="M2814" s="65" t="s">
        <v>3452</v>
      </c>
      <c r="N2814" s="65" t="s">
        <v>662</v>
      </c>
      <c r="O2814" s="64">
        <v>390000610</v>
      </c>
      <c r="P2814" s="65" t="s">
        <v>322</v>
      </c>
      <c r="Q2814" s="90">
        <v>1</v>
      </c>
      <c r="X2814" s="65" t="s">
        <v>733</v>
      </c>
      <c r="Y2814" s="65">
        <f>SUMPRODUCT(('[2]Prog 89'!$C$5:$C$10000=A2814)*'[2]Prog 89'!$E$5:$F$10000)</f>
        <v>0</v>
      </c>
      <c r="Z2814" s="65">
        <f>SUMPRODUCT(('[2]Prog 89'!$C$5:$C$10000=A2814)*'[2]Prog 89'!$G$5:$H$10000)</f>
        <v>0</v>
      </c>
    </row>
    <row r="2815" spans="1:26" ht="12.75" customHeight="1" x14ac:dyDescent="0.25">
      <c r="A2815" s="64">
        <v>39093</v>
      </c>
      <c r="B2815" s="81">
        <f>VLOOKUP(A2815,'[2]Pop commune'!$A$4:$G$3833,7,FALSE)</f>
        <v>177</v>
      </c>
      <c r="C2815" s="82">
        <f>VLOOKUP(A2815,'[2]Pop commune'!$A$4:$H$3833,5,FALSE)</f>
        <v>68</v>
      </c>
      <c r="D2815" s="83">
        <f t="shared" si="87"/>
        <v>109</v>
      </c>
      <c r="E2815" s="83">
        <f>VLOOKUP(A2815,'[2]Pop commune'!$A$4:$G$3833,6,FALSE)</f>
        <v>109</v>
      </c>
      <c r="F2815" s="83">
        <f t="shared" si="88"/>
        <v>426</v>
      </c>
      <c r="G2815" s="83">
        <f>VLOOKUP(A2815,'[2]Pop commune'!$A$4:$G$3833,4,FALSE)</f>
        <v>426</v>
      </c>
      <c r="H2815" s="64">
        <v>39</v>
      </c>
      <c r="I2815" s="122">
        <v>390006658</v>
      </c>
      <c r="J2815" s="91" t="s">
        <v>3662</v>
      </c>
      <c r="K2815" s="121"/>
      <c r="L2815" s="92" t="s">
        <v>3663</v>
      </c>
      <c r="M2815" s="65" t="s">
        <v>3452</v>
      </c>
      <c r="N2815" s="65" t="s">
        <v>662</v>
      </c>
      <c r="O2815" s="64">
        <v>390000610</v>
      </c>
      <c r="P2815" s="94" t="s">
        <v>322</v>
      </c>
      <c r="Q2815" s="90">
        <v>1</v>
      </c>
      <c r="X2815" s="65" t="s">
        <v>733</v>
      </c>
      <c r="Y2815" s="65">
        <f>SUMPRODUCT(('[2]Prog 89'!$C$5:$C$10000=A2815)*'[2]Prog 89'!$E$5:$F$10000)</f>
        <v>0</v>
      </c>
      <c r="Z2815" s="65">
        <f>SUMPRODUCT(('[2]Prog 89'!$C$5:$C$10000=A2815)*'[2]Prog 89'!$G$5:$H$10000)</f>
        <v>0</v>
      </c>
    </row>
    <row r="2816" spans="1:26" ht="12.75" customHeight="1" x14ac:dyDescent="0.25">
      <c r="A2816" s="64">
        <v>39095</v>
      </c>
      <c r="B2816" s="81">
        <f>VLOOKUP(A2816,'[2]Pop commune'!$A$4:$G$3833,7,FALSE)</f>
        <v>32</v>
      </c>
      <c r="C2816" s="82">
        <f>VLOOKUP(A2816,'[2]Pop commune'!$A$4:$H$3833,5,FALSE)</f>
        <v>17</v>
      </c>
      <c r="D2816" s="83">
        <f t="shared" si="87"/>
        <v>15</v>
      </c>
      <c r="E2816" s="83">
        <f>VLOOKUP(A2816,'[2]Pop commune'!$A$4:$G$3833,6,FALSE)</f>
        <v>15</v>
      </c>
      <c r="F2816" s="83">
        <f t="shared" si="88"/>
        <v>128</v>
      </c>
      <c r="G2816" s="83">
        <f>VLOOKUP(A2816,'[2]Pop commune'!$A$4:$G$3833,4,FALSE)</f>
        <v>128</v>
      </c>
      <c r="H2816" s="64">
        <v>39</v>
      </c>
      <c r="I2816" s="122">
        <v>390006658</v>
      </c>
      <c r="J2816" s="91" t="s">
        <v>3664</v>
      </c>
      <c r="K2816" s="121"/>
      <c r="L2816" s="92" t="s">
        <v>3663</v>
      </c>
      <c r="M2816" s="65" t="s">
        <v>3452</v>
      </c>
      <c r="N2816" s="65" t="s">
        <v>662</v>
      </c>
      <c r="O2816" s="64">
        <v>390000610</v>
      </c>
      <c r="P2816" s="94" t="s">
        <v>322</v>
      </c>
      <c r="Q2816" s="90">
        <v>1</v>
      </c>
      <c r="X2816" s="65" t="s">
        <v>733</v>
      </c>
      <c r="Y2816" s="65">
        <f>SUMPRODUCT(('[2]Prog 89'!$C$5:$C$10000=A2816)*'[2]Prog 89'!$E$5:$F$10000)</f>
        <v>0</v>
      </c>
      <c r="Z2816" s="65">
        <f>SUMPRODUCT(('[2]Prog 89'!$C$5:$C$10000=A2816)*'[2]Prog 89'!$G$5:$H$10000)</f>
        <v>0</v>
      </c>
    </row>
    <row r="2817" spans="1:26" ht="12.75" customHeight="1" x14ac:dyDescent="0.25">
      <c r="A2817" s="64">
        <v>39103</v>
      </c>
      <c r="B2817" s="81">
        <f>VLOOKUP(A2817,'[2]Pop commune'!$A$4:$G$3833,7,FALSE)</f>
        <v>68</v>
      </c>
      <c r="C2817" s="82">
        <f>VLOOKUP(A2817,'[2]Pop commune'!$A$4:$H$3833,5,FALSE)</f>
        <v>49</v>
      </c>
      <c r="D2817" s="83">
        <f t="shared" si="87"/>
        <v>19</v>
      </c>
      <c r="E2817" s="83">
        <f>VLOOKUP(A2817,'[2]Pop commune'!$A$4:$G$3833,6,FALSE)</f>
        <v>19</v>
      </c>
      <c r="F2817" s="83">
        <f t="shared" si="88"/>
        <v>327</v>
      </c>
      <c r="G2817" s="83">
        <f>VLOOKUP(A2817,'[2]Pop commune'!$A$4:$G$3833,4,FALSE)</f>
        <v>327</v>
      </c>
      <c r="H2817" s="64">
        <v>39</v>
      </c>
      <c r="I2817" s="122">
        <v>390006658</v>
      </c>
      <c r="J2817" s="91" t="s">
        <v>3665</v>
      </c>
      <c r="K2817" s="121"/>
      <c r="L2817" s="92" t="s">
        <v>3446</v>
      </c>
      <c r="M2817" s="65" t="s">
        <v>3452</v>
      </c>
      <c r="N2817" s="65" t="s">
        <v>662</v>
      </c>
      <c r="O2817" s="64">
        <v>390000610</v>
      </c>
      <c r="P2817" s="94" t="s">
        <v>322</v>
      </c>
      <c r="Q2817" s="90">
        <v>1</v>
      </c>
      <c r="X2817" s="65" t="s">
        <v>733</v>
      </c>
      <c r="Y2817" s="65">
        <f>SUMPRODUCT(('[2]Prog 89'!$C$5:$C$10000=A2817)*'[2]Prog 89'!$E$5:$F$10000)</f>
        <v>0</v>
      </c>
      <c r="Z2817" s="65">
        <f>SUMPRODUCT(('[2]Prog 89'!$C$5:$C$10000=A2817)*'[2]Prog 89'!$G$5:$H$10000)</f>
        <v>0</v>
      </c>
    </row>
    <row r="2818" spans="1:26" ht="12.75" customHeight="1" x14ac:dyDescent="0.25">
      <c r="A2818" s="64">
        <v>39133</v>
      </c>
      <c r="B2818" s="81">
        <f>VLOOKUP(A2818,'[2]Pop commune'!$A$4:$G$3833,7,FALSE)</f>
        <v>17</v>
      </c>
      <c r="C2818" s="82">
        <f>VLOOKUP(A2818,'[2]Pop commune'!$A$4:$H$3833,5,FALSE)</f>
        <v>11</v>
      </c>
      <c r="D2818" s="83">
        <f t="shared" si="87"/>
        <v>6</v>
      </c>
      <c r="E2818" s="83">
        <f>VLOOKUP(A2818,'[2]Pop commune'!$A$4:$G$3833,6,FALSE)</f>
        <v>6</v>
      </c>
      <c r="F2818" s="83">
        <f t="shared" si="88"/>
        <v>73</v>
      </c>
      <c r="G2818" s="83">
        <f>VLOOKUP(A2818,'[2]Pop commune'!$A$4:$G$3833,4,FALSE)</f>
        <v>73</v>
      </c>
      <c r="H2818" s="64">
        <v>39</v>
      </c>
      <c r="I2818" s="122">
        <v>390006658</v>
      </c>
      <c r="J2818" s="91" t="s">
        <v>3666</v>
      </c>
      <c r="K2818" s="121"/>
      <c r="L2818" s="92" t="s">
        <v>3446</v>
      </c>
      <c r="M2818" s="65" t="s">
        <v>3452</v>
      </c>
      <c r="N2818" s="65" t="s">
        <v>662</v>
      </c>
      <c r="O2818" s="64">
        <v>390000610</v>
      </c>
      <c r="P2818" s="94" t="s">
        <v>322</v>
      </c>
      <c r="Q2818" s="90">
        <v>1</v>
      </c>
      <c r="X2818" s="65" t="s">
        <v>733</v>
      </c>
      <c r="Y2818" s="65">
        <f>SUMPRODUCT(('[2]Prog 89'!$C$5:$C$10000=A2818)*'[2]Prog 89'!$E$5:$F$10000)</f>
        <v>0</v>
      </c>
      <c r="Z2818" s="65">
        <f>SUMPRODUCT(('[2]Prog 89'!$C$5:$C$10000=A2818)*'[2]Prog 89'!$G$5:$H$10000)</f>
        <v>0</v>
      </c>
    </row>
    <row r="2819" spans="1:26" ht="12.75" customHeight="1" x14ac:dyDescent="0.25">
      <c r="A2819" s="64">
        <v>39147</v>
      </c>
      <c r="B2819" s="81">
        <f>VLOOKUP(A2819,'[2]Pop commune'!$A$4:$G$3833,7,FALSE)</f>
        <v>22.335044248098576</v>
      </c>
      <c r="C2819" s="82">
        <f>VLOOKUP(A2819,'[2]Pop commune'!$A$4:$H$3833,5,FALSE)</f>
        <v>15.717253359773071</v>
      </c>
      <c r="D2819" s="83">
        <f t="shared" si="87"/>
        <v>6.6177908883255041</v>
      </c>
      <c r="E2819" s="83">
        <f>VLOOKUP(A2819,'[2]Pop commune'!$A$4:$G$3833,6,FALSE)</f>
        <v>6.6177908883255041</v>
      </c>
      <c r="F2819" s="83">
        <f t="shared" si="88"/>
        <v>92</v>
      </c>
      <c r="G2819" s="83">
        <f>VLOOKUP(A2819,'[2]Pop commune'!$A$4:$G$3833,4,FALSE)</f>
        <v>92</v>
      </c>
      <c r="H2819" s="64">
        <v>39</v>
      </c>
      <c r="I2819" s="122">
        <v>390006658</v>
      </c>
      <c r="J2819" s="91" t="s">
        <v>3667</v>
      </c>
      <c r="K2819" s="121"/>
      <c r="L2819" s="92" t="s">
        <v>3446</v>
      </c>
      <c r="M2819" s="65" t="s">
        <v>3452</v>
      </c>
      <c r="N2819" s="65" t="s">
        <v>662</v>
      </c>
      <c r="O2819" s="64">
        <v>390000610</v>
      </c>
      <c r="P2819" s="94" t="s">
        <v>322</v>
      </c>
      <c r="Q2819" s="90">
        <v>1</v>
      </c>
      <c r="X2819" s="65" t="s">
        <v>733</v>
      </c>
      <c r="Y2819" s="65">
        <f>SUMPRODUCT(('[2]Prog 89'!$C$5:$C$10000=A2819)*'[2]Prog 89'!$E$5:$F$10000)</f>
        <v>0</v>
      </c>
      <c r="Z2819" s="65">
        <f>SUMPRODUCT(('[2]Prog 89'!$C$5:$C$10000=A2819)*'[2]Prog 89'!$G$5:$H$10000)</f>
        <v>0</v>
      </c>
    </row>
    <row r="2820" spans="1:26" ht="12.75" customHeight="1" x14ac:dyDescent="0.25">
      <c r="A2820" s="64">
        <v>39155</v>
      </c>
      <c r="B2820" s="81">
        <f>VLOOKUP(A2820,'[2]Pop commune'!$A$4:$G$3833,7,FALSE)</f>
        <v>34</v>
      </c>
      <c r="C2820" s="82">
        <f>VLOOKUP(A2820,'[2]Pop commune'!$A$4:$H$3833,5,FALSE)</f>
        <v>25</v>
      </c>
      <c r="D2820" s="83">
        <f t="shared" si="87"/>
        <v>9</v>
      </c>
      <c r="E2820" s="83">
        <f>VLOOKUP(A2820,'[2]Pop commune'!$A$4:$G$3833,6,FALSE)</f>
        <v>9</v>
      </c>
      <c r="F2820" s="83">
        <f t="shared" si="88"/>
        <v>84</v>
      </c>
      <c r="G2820" s="83">
        <f>VLOOKUP(A2820,'[2]Pop commune'!$A$4:$G$3833,4,FALSE)</f>
        <v>84</v>
      </c>
      <c r="H2820" s="64">
        <v>39</v>
      </c>
      <c r="I2820" s="125">
        <v>390006658</v>
      </c>
      <c r="J2820" s="91" t="s">
        <v>3668</v>
      </c>
      <c r="K2820" s="121"/>
      <c r="L2820" s="92" t="s">
        <v>3446</v>
      </c>
      <c r="M2820" s="65" t="s">
        <v>3452</v>
      </c>
      <c r="N2820" s="65" t="s">
        <v>662</v>
      </c>
      <c r="O2820" s="64">
        <v>390000610</v>
      </c>
      <c r="P2820" s="65" t="s">
        <v>322</v>
      </c>
      <c r="Q2820" s="90">
        <v>1</v>
      </c>
      <c r="X2820" s="65" t="s">
        <v>733</v>
      </c>
      <c r="Y2820" s="65">
        <f>SUMPRODUCT(('[2]Prog 89'!$C$5:$C$10000=A2820)*'[2]Prog 89'!$E$5:$F$10000)</f>
        <v>0</v>
      </c>
      <c r="Z2820" s="65">
        <f>SUMPRODUCT(('[2]Prog 89'!$C$5:$C$10000=A2820)*'[2]Prog 89'!$G$5:$H$10000)</f>
        <v>0</v>
      </c>
    </row>
    <row r="2821" spans="1:26" ht="12.75" customHeight="1" x14ac:dyDescent="0.25">
      <c r="A2821" s="64">
        <v>39176</v>
      </c>
      <c r="B2821" s="81">
        <f>VLOOKUP(A2821,'[2]Pop commune'!$A$4:$G$3833,7,FALSE)</f>
        <v>140</v>
      </c>
      <c r="C2821" s="82">
        <f>VLOOKUP(A2821,'[2]Pop commune'!$A$4:$H$3833,5,FALSE)</f>
        <v>85</v>
      </c>
      <c r="D2821" s="83">
        <f t="shared" ref="D2821:D2884" si="89">E2821/Q2821</f>
        <v>55</v>
      </c>
      <c r="E2821" s="83">
        <f>VLOOKUP(A2821,'[2]Pop commune'!$A$4:$G$3833,6,FALSE)</f>
        <v>55</v>
      </c>
      <c r="F2821" s="83">
        <f t="shared" ref="F2821:F2884" si="90">G2821/Q2821</f>
        <v>518</v>
      </c>
      <c r="G2821" s="83">
        <f>VLOOKUP(A2821,'[2]Pop commune'!$A$4:$G$3833,4,FALSE)</f>
        <v>518</v>
      </c>
      <c r="H2821" s="64">
        <v>39</v>
      </c>
      <c r="I2821" s="122">
        <v>390006658</v>
      </c>
      <c r="J2821" s="91" t="s">
        <v>3669</v>
      </c>
      <c r="K2821" s="121"/>
      <c r="L2821" s="92" t="s">
        <v>3663</v>
      </c>
      <c r="M2821" s="65" t="s">
        <v>3452</v>
      </c>
      <c r="N2821" s="65" t="s">
        <v>662</v>
      </c>
      <c r="O2821" s="64">
        <v>390000610</v>
      </c>
      <c r="P2821" s="94" t="s">
        <v>322</v>
      </c>
      <c r="Q2821" s="90">
        <v>1</v>
      </c>
      <c r="X2821" s="65" t="s">
        <v>733</v>
      </c>
      <c r="Y2821" s="65">
        <f>SUMPRODUCT(('[2]Prog 89'!$C$5:$C$10000=A2821)*'[2]Prog 89'!$E$5:$F$10000)</f>
        <v>0</v>
      </c>
      <c r="Z2821" s="65">
        <f>SUMPRODUCT(('[2]Prog 89'!$C$5:$C$10000=A2821)*'[2]Prog 89'!$G$5:$H$10000)</f>
        <v>0</v>
      </c>
    </row>
    <row r="2822" spans="1:26" ht="12.75" customHeight="1" x14ac:dyDescent="0.25">
      <c r="A2822" s="64">
        <v>39202</v>
      </c>
      <c r="B2822" s="81">
        <f>VLOOKUP(A2822,'[2]Pop commune'!$A$4:$G$3833,7,FALSE)</f>
        <v>28</v>
      </c>
      <c r="C2822" s="82">
        <f>VLOOKUP(A2822,'[2]Pop commune'!$A$4:$H$3833,5,FALSE)</f>
        <v>15</v>
      </c>
      <c r="D2822" s="83">
        <f t="shared" si="89"/>
        <v>13</v>
      </c>
      <c r="E2822" s="83">
        <f>VLOOKUP(A2822,'[2]Pop commune'!$A$4:$G$3833,6,FALSE)</f>
        <v>13</v>
      </c>
      <c r="F2822" s="83">
        <f t="shared" si="90"/>
        <v>128</v>
      </c>
      <c r="G2822" s="83">
        <f>VLOOKUP(A2822,'[2]Pop commune'!$A$4:$G$3833,4,FALSE)</f>
        <v>128</v>
      </c>
      <c r="H2822" s="64">
        <v>39</v>
      </c>
      <c r="I2822" s="125">
        <v>390006658</v>
      </c>
      <c r="J2822" s="91" t="s">
        <v>3670</v>
      </c>
      <c r="K2822" s="121"/>
      <c r="L2822" s="92" t="s">
        <v>3446</v>
      </c>
      <c r="M2822" s="65" t="s">
        <v>3452</v>
      </c>
      <c r="N2822" s="65" t="s">
        <v>662</v>
      </c>
      <c r="O2822" s="64">
        <v>390000610</v>
      </c>
      <c r="P2822" s="65" t="s">
        <v>322</v>
      </c>
      <c r="Q2822" s="90">
        <v>1</v>
      </c>
      <c r="X2822" s="65" t="s">
        <v>733</v>
      </c>
      <c r="Y2822" s="65">
        <f>SUMPRODUCT(('[2]Prog 89'!$C$5:$C$10000=A2822)*'[2]Prog 89'!$E$5:$F$10000)</f>
        <v>0</v>
      </c>
      <c r="Z2822" s="65">
        <f>SUMPRODUCT(('[2]Prog 89'!$C$5:$C$10000=A2822)*'[2]Prog 89'!$G$5:$H$10000)</f>
        <v>0</v>
      </c>
    </row>
    <row r="2823" spans="1:26" ht="12.75" customHeight="1" x14ac:dyDescent="0.25">
      <c r="A2823" s="64">
        <v>39206</v>
      </c>
      <c r="B2823" s="81">
        <f>VLOOKUP(A2823,'[2]Pop commune'!$A$4:$G$3833,7,FALSE)</f>
        <v>56.606644734587199</v>
      </c>
      <c r="C2823" s="82">
        <f>VLOOKUP(A2823,'[2]Pop commune'!$A$4:$H$3833,5,FALSE)</f>
        <v>39.110045452987521</v>
      </c>
      <c r="D2823" s="83">
        <f t="shared" si="89"/>
        <v>17.496599281599678</v>
      </c>
      <c r="E2823" s="83">
        <f>VLOOKUP(A2823,'[2]Pop commune'!$A$4:$G$3833,6,FALSE)</f>
        <v>17.496599281599678</v>
      </c>
      <c r="F2823" s="83">
        <f t="shared" si="90"/>
        <v>216.00000000000051</v>
      </c>
      <c r="G2823" s="83">
        <f>VLOOKUP(A2823,'[2]Pop commune'!$A$4:$G$3833,4,FALSE)</f>
        <v>216.00000000000051</v>
      </c>
      <c r="H2823" s="64">
        <v>39</v>
      </c>
      <c r="I2823" s="122">
        <v>390006658</v>
      </c>
      <c r="J2823" s="91" t="s">
        <v>3671</v>
      </c>
      <c r="K2823" s="121"/>
      <c r="L2823" s="92" t="s">
        <v>3663</v>
      </c>
      <c r="M2823" s="65" t="s">
        <v>3452</v>
      </c>
      <c r="N2823" s="65" t="s">
        <v>662</v>
      </c>
      <c r="O2823" s="64">
        <v>390000610</v>
      </c>
      <c r="P2823" s="94" t="s">
        <v>322</v>
      </c>
      <c r="Q2823" s="90">
        <v>1</v>
      </c>
      <c r="X2823" s="65" t="s">
        <v>733</v>
      </c>
      <c r="Y2823" s="65">
        <f>SUMPRODUCT(('[2]Prog 89'!$C$5:$C$10000=A2823)*'[2]Prog 89'!$E$5:$F$10000)</f>
        <v>0</v>
      </c>
      <c r="Z2823" s="65">
        <f>SUMPRODUCT(('[2]Prog 89'!$C$5:$C$10000=A2823)*'[2]Prog 89'!$G$5:$H$10000)</f>
        <v>0</v>
      </c>
    </row>
    <row r="2824" spans="1:26" ht="12.75" customHeight="1" x14ac:dyDescent="0.25">
      <c r="A2824" s="64">
        <v>39248</v>
      </c>
      <c r="B2824" s="81">
        <f>VLOOKUP(A2824,'[2]Pop commune'!$A$4:$G$3833,7,FALSE)</f>
        <v>12.585365853658562</v>
      </c>
      <c r="C2824" s="82">
        <f>VLOOKUP(A2824,'[2]Pop commune'!$A$4:$H$3833,5,FALSE)</f>
        <v>8.3902439024390407</v>
      </c>
      <c r="D2824" s="83">
        <f t="shared" si="89"/>
        <v>4.1951219512195204</v>
      </c>
      <c r="E2824" s="83">
        <f>VLOOKUP(A2824,'[2]Pop commune'!$A$4:$G$3833,6,FALSE)</f>
        <v>4.1951219512195204</v>
      </c>
      <c r="F2824" s="83">
        <f t="shared" si="90"/>
        <v>43.000000000000078</v>
      </c>
      <c r="G2824" s="83">
        <f>VLOOKUP(A2824,'[2]Pop commune'!$A$4:$G$3833,4,FALSE)</f>
        <v>43.000000000000078</v>
      </c>
      <c r="H2824" s="64">
        <v>39</v>
      </c>
      <c r="I2824" s="125">
        <v>390006658</v>
      </c>
      <c r="J2824" s="91" t="s">
        <v>3672</v>
      </c>
      <c r="K2824" s="121"/>
      <c r="L2824" s="92" t="s">
        <v>3446</v>
      </c>
      <c r="M2824" s="65" t="s">
        <v>3452</v>
      </c>
      <c r="N2824" s="65" t="s">
        <v>662</v>
      </c>
      <c r="O2824" s="64">
        <v>390000610</v>
      </c>
      <c r="P2824" s="65" t="s">
        <v>322</v>
      </c>
      <c r="Q2824" s="90">
        <v>1</v>
      </c>
      <c r="X2824" s="65" t="s">
        <v>733</v>
      </c>
      <c r="Y2824" s="65">
        <f>SUMPRODUCT(('[2]Prog 89'!$C$5:$C$10000=A2824)*'[2]Prog 89'!$E$5:$F$10000)</f>
        <v>0</v>
      </c>
      <c r="Z2824" s="65">
        <f>SUMPRODUCT(('[2]Prog 89'!$C$5:$C$10000=A2824)*'[2]Prog 89'!$G$5:$H$10000)</f>
        <v>0</v>
      </c>
    </row>
    <row r="2825" spans="1:26" ht="12.75" customHeight="1" x14ac:dyDescent="0.25">
      <c r="A2825" s="64">
        <v>39259</v>
      </c>
      <c r="B2825" s="81">
        <f>VLOOKUP(A2825,'[2]Pop commune'!$A$4:$G$3833,7,FALSE)</f>
        <v>13</v>
      </c>
      <c r="C2825" s="82">
        <f>VLOOKUP(A2825,'[2]Pop commune'!$A$4:$H$3833,5,FALSE)</f>
        <v>6</v>
      </c>
      <c r="D2825" s="83">
        <f t="shared" si="89"/>
        <v>7</v>
      </c>
      <c r="E2825" s="83">
        <f>VLOOKUP(A2825,'[2]Pop commune'!$A$4:$G$3833,6,FALSE)</f>
        <v>7</v>
      </c>
      <c r="F2825" s="83">
        <f t="shared" si="90"/>
        <v>44</v>
      </c>
      <c r="G2825" s="83">
        <f>VLOOKUP(A2825,'[2]Pop commune'!$A$4:$G$3833,4,FALSE)</f>
        <v>44</v>
      </c>
      <c r="H2825" s="64">
        <v>39</v>
      </c>
      <c r="I2825" s="122">
        <v>390006658</v>
      </c>
      <c r="J2825" s="91" t="s">
        <v>3673</v>
      </c>
      <c r="K2825" s="121"/>
      <c r="L2825" s="92" t="s">
        <v>3663</v>
      </c>
      <c r="M2825" s="65" t="s">
        <v>3452</v>
      </c>
      <c r="N2825" s="65" t="s">
        <v>662</v>
      </c>
      <c r="O2825" s="64">
        <v>390000610</v>
      </c>
      <c r="P2825" s="94" t="s">
        <v>322</v>
      </c>
      <c r="Q2825" s="90">
        <v>1</v>
      </c>
      <c r="X2825" s="65" t="s">
        <v>733</v>
      </c>
      <c r="Y2825" s="65">
        <f>SUMPRODUCT(('[2]Prog 89'!$C$5:$C$10000=A2825)*'[2]Prog 89'!$E$5:$F$10000)</f>
        <v>0</v>
      </c>
      <c r="Z2825" s="65">
        <f>SUMPRODUCT(('[2]Prog 89'!$C$5:$C$10000=A2825)*'[2]Prog 89'!$G$5:$H$10000)</f>
        <v>0</v>
      </c>
    </row>
    <row r="2826" spans="1:26" ht="12.75" customHeight="1" x14ac:dyDescent="0.25">
      <c r="A2826" s="64">
        <v>39267</v>
      </c>
      <c r="B2826" s="81">
        <f>VLOOKUP(A2826,'[2]Pop commune'!$A$4:$G$3833,7,FALSE)</f>
        <v>25.395348837209312</v>
      </c>
      <c r="C2826" s="82">
        <f>VLOOKUP(A2826,'[2]Pop commune'!$A$4:$H$3833,5,FALSE)</f>
        <v>17.581395348837216</v>
      </c>
      <c r="D2826" s="83">
        <f t="shared" si="89"/>
        <v>7.8139534883720962</v>
      </c>
      <c r="E2826" s="83">
        <f>VLOOKUP(A2826,'[2]Pop commune'!$A$4:$G$3833,6,FALSE)</f>
        <v>7.8139534883720962</v>
      </c>
      <c r="F2826" s="83">
        <f t="shared" si="90"/>
        <v>84</v>
      </c>
      <c r="G2826" s="83">
        <f>VLOOKUP(A2826,'[2]Pop commune'!$A$4:$G$3833,4,FALSE)</f>
        <v>84</v>
      </c>
      <c r="H2826" s="64">
        <v>39</v>
      </c>
      <c r="I2826" s="122">
        <v>390006658</v>
      </c>
      <c r="J2826" s="91" t="s">
        <v>3674</v>
      </c>
      <c r="K2826" s="121"/>
      <c r="L2826" s="92" t="s">
        <v>3446</v>
      </c>
      <c r="M2826" s="65" t="s">
        <v>3452</v>
      </c>
      <c r="N2826" s="65" t="s">
        <v>662</v>
      </c>
      <c r="O2826" s="64">
        <v>390000610</v>
      </c>
      <c r="P2826" s="94" t="s">
        <v>322</v>
      </c>
      <c r="Q2826" s="90">
        <v>1</v>
      </c>
      <c r="X2826" s="65" t="s">
        <v>733</v>
      </c>
      <c r="Y2826" s="65">
        <f>SUMPRODUCT(('[2]Prog 89'!$C$5:$C$10000=A2826)*'[2]Prog 89'!$E$5:$F$10000)</f>
        <v>0</v>
      </c>
      <c r="Z2826" s="65">
        <f>SUMPRODUCT(('[2]Prog 89'!$C$5:$C$10000=A2826)*'[2]Prog 89'!$G$5:$H$10000)</f>
        <v>0</v>
      </c>
    </row>
    <row r="2827" spans="1:26" ht="12.75" customHeight="1" x14ac:dyDescent="0.25">
      <c r="A2827" s="64">
        <v>39268</v>
      </c>
      <c r="B2827" s="81">
        <f>VLOOKUP(A2827,'[2]Pop commune'!$A$4:$G$3833,7,FALSE)</f>
        <v>12.19047619047624</v>
      </c>
      <c r="C2827" s="82">
        <f>VLOOKUP(A2827,'[2]Pop commune'!$A$4:$H$3833,5,FALSE)</f>
        <v>11.17460317460322</v>
      </c>
      <c r="D2827" s="83">
        <f t="shared" si="89"/>
        <v>1.01587301587302</v>
      </c>
      <c r="E2827" s="83">
        <f>VLOOKUP(A2827,'[2]Pop commune'!$A$4:$G$3833,6,FALSE)</f>
        <v>1.01587301587302</v>
      </c>
      <c r="F2827" s="83">
        <f t="shared" si="90"/>
        <v>64.000000000000256</v>
      </c>
      <c r="G2827" s="83">
        <f>VLOOKUP(A2827,'[2]Pop commune'!$A$4:$G$3833,4,FALSE)</f>
        <v>64.000000000000256</v>
      </c>
      <c r="H2827" s="64">
        <v>39</v>
      </c>
      <c r="I2827" s="122">
        <v>390006658</v>
      </c>
      <c r="J2827" s="91" t="s">
        <v>3675</v>
      </c>
      <c r="K2827" s="121"/>
      <c r="L2827" s="92" t="s">
        <v>3446</v>
      </c>
      <c r="M2827" s="65" t="s">
        <v>3452</v>
      </c>
      <c r="N2827" s="65" t="s">
        <v>662</v>
      </c>
      <c r="O2827" s="64">
        <v>390000610</v>
      </c>
      <c r="P2827" s="94" t="s">
        <v>322</v>
      </c>
      <c r="Q2827" s="90">
        <v>1</v>
      </c>
      <c r="X2827" s="65" t="s">
        <v>733</v>
      </c>
      <c r="Y2827" s="65">
        <f>SUMPRODUCT(('[2]Prog 89'!$C$5:$C$10000=A2827)*'[2]Prog 89'!$E$5:$F$10000)</f>
        <v>0</v>
      </c>
      <c r="Z2827" s="65">
        <f>SUMPRODUCT(('[2]Prog 89'!$C$5:$C$10000=A2827)*'[2]Prog 89'!$G$5:$H$10000)</f>
        <v>0</v>
      </c>
    </row>
    <row r="2828" spans="1:26" ht="12.75" customHeight="1" x14ac:dyDescent="0.25">
      <c r="A2828" s="64">
        <v>39315</v>
      </c>
      <c r="B2828" s="81">
        <f>VLOOKUP(A2828,'[2]Pop commune'!$A$4:$G$3833,7,FALSE)</f>
        <v>112</v>
      </c>
      <c r="C2828" s="82">
        <f>VLOOKUP(A2828,'[2]Pop commune'!$A$4:$H$3833,5,FALSE)</f>
        <v>92</v>
      </c>
      <c r="D2828" s="83">
        <f t="shared" si="89"/>
        <v>20</v>
      </c>
      <c r="E2828" s="83">
        <f>VLOOKUP(A2828,'[2]Pop commune'!$A$4:$G$3833,6,FALSE)</f>
        <v>20</v>
      </c>
      <c r="F2828" s="83">
        <f t="shared" si="90"/>
        <v>416</v>
      </c>
      <c r="G2828" s="83">
        <f>VLOOKUP(A2828,'[2]Pop commune'!$A$4:$G$3833,4,FALSE)</f>
        <v>416</v>
      </c>
      <c r="H2828" s="64">
        <v>39</v>
      </c>
      <c r="I2828" s="122">
        <v>390006658</v>
      </c>
      <c r="J2828" s="91" t="s">
        <v>3676</v>
      </c>
      <c r="K2828" s="121"/>
      <c r="L2828" s="92" t="s">
        <v>3446</v>
      </c>
      <c r="M2828" s="65" t="s">
        <v>3452</v>
      </c>
      <c r="N2828" s="65" t="s">
        <v>662</v>
      </c>
      <c r="O2828" s="64">
        <v>390000610</v>
      </c>
      <c r="P2828" s="94" t="s">
        <v>322</v>
      </c>
      <c r="Q2828" s="90">
        <v>1</v>
      </c>
      <c r="X2828" s="65" t="s">
        <v>733</v>
      </c>
      <c r="Y2828" s="65">
        <f>SUMPRODUCT(('[2]Prog 89'!$C$5:$C$10000=A2828)*'[2]Prog 89'!$E$5:$F$10000)</f>
        <v>0</v>
      </c>
      <c r="Z2828" s="65">
        <f>SUMPRODUCT(('[2]Prog 89'!$C$5:$C$10000=A2828)*'[2]Prog 89'!$G$5:$H$10000)</f>
        <v>0</v>
      </c>
    </row>
    <row r="2829" spans="1:26" ht="12.75" customHeight="1" x14ac:dyDescent="0.25">
      <c r="A2829" s="64">
        <v>39370</v>
      </c>
      <c r="B2829" s="81">
        <f>VLOOKUP(A2829,'[2]Pop commune'!$A$4:$G$3833,7,FALSE)</f>
        <v>250.22619734804141</v>
      </c>
      <c r="C2829" s="82">
        <f>VLOOKUP(A2829,'[2]Pop commune'!$A$4:$H$3833,5,FALSE)</f>
        <v>147.95120398753244</v>
      </c>
      <c r="D2829" s="83">
        <f t="shared" si="89"/>
        <v>102.27499336050899</v>
      </c>
      <c r="E2829" s="83">
        <f>VLOOKUP(A2829,'[2]Pop commune'!$A$4:$G$3833,6,FALSE)</f>
        <v>102.27499336050899</v>
      </c>
      <c r="F2829" s="83">
        <f t="shared" si="90"/>
        <v>1162</v>
      </c>
      <c r="G2829" s="83">
        <f>VLOOKUP(A2829,'[2]Pop commune'!$A$4:$G$3833,4,FALSE)</f>
        <v>1162</v>
      </c>
      <c r="H2829" s="64">
        <v>39</v>
      </c>
      <c r="I2829" s="122">
        <v>390006658</v>
      </c>
      <c r="J2829" s="91" t="s">
        <v>3677</v>
      </c>
      <c r="K2829" s="121"/>
      <c r="L2829" s="92" t="s">
        <v>3663</v>
      </c>
      <c r="M2829" s="65" t="s">
        <v>3452</v>
      </c>
      <c r="N2829" s="65" t="s">
        <v>662</v>
      </c>
      <c r="O2829" s="64">
        <v>390000610</v>
      </c>
      <c r="P2829" s="94" t="s">
        <v>322</v>
      </c>
      <c r="Q2829" s="90">
        <v>1</v>
      </c>
      <c r="X2829" s="65" t="s">
        <v>733</v>
      </c>
      <c r="Y2829" s="65">
        <f>SUMPRODUCT(('[2]Prog 89'!$C$5:$C$10000=A2829)*'[2]Prog 89'!$E$5:$F$10000)</f>
        <v>0</v>
      </c>
      <c r="Z2829" s="65">
        <f>SUMPRODUCT(('[2]Prog 89'!$C$5:$C$10000=A2829)*'[2]Prog 89'!$G$5:$H$10000)</f>
        <v>0</v>
      </c>
    </row>
    <row r="2830" spans="1:26" ht="12.75" customHeight="1" x14ac:dyDescent="0.25">
      <c r="A2830" s="64">
        <v>39399</v>
      </c>
      <c r="B2830" s="81">
        <f>VLOOKUP(A2830,'[2]Pop commune'!$A$4:$G$3833,7,FALSE)</f>
        <v>88.4679549506493</v>
      </c>
      <c r="C2830" s="82">
        <f>VLOOKUP(A2830,'[2]Pop commune'!$A$4:$H$3833,5,FALSE)</f>
        <v>59.381633667626218</v>
      </c>
      <c r="D2830" s="83">
        <f t="shared" si="89"/>
        <v>29.086321283023086</v>
      </c>
      <c r="E2830" s="83">
        <f>VLOOKUP(A2830,'[2]Pop commune'!$A$4:$G$3833,6,FALSE)</f>
        <v>29.086321283023086</v>
      </c>
      <c r="F2830" s="83">
        <f t="shared" si="90"/>
        <v>379.99999999999852</v>
      </c>
      <c r="G2830" s="83">
        <f>VLOOKUP(A2830,'[2]Pop commune'!$A$4:$G$3833,4,FALSE)</f>
        <v>379.99999999999852</v>
      </c>
      <c r="H2830" s="64">
        <v>39</v>
      </c>
      <c r="I2830" s="122">
        <v>390006658</v>
      </c>
      <c r="J2830" s="91" t="s">
        <v>3678</v>
      </c>
      <c r="K2830" s="121"/>
      <c r="L2830" s="92" t="s">
        <v>3663</v>
      </c>
      <c r="M2830" s="65" t="s">
        <v>3452</v>
      </c>
      <c r="N2830" s="65" t="s">
        <v>662</v>
      </c>
      <c r="O2830" s="64">
        <v>390000610</v>
      </c>
      <c r="P2830" s="94" t="s">
        <v>322</v>
      </c>
      <c r="Q2830" s="90">
        <v>1</v>
      </c>
      <c r="X2830" s="65" t="s">
        <v>733</v>
      </c>
      <c r="Y2830" s="65">
        <f>SUMPRODUCT(('[2]Prog 89'!$C$5:$C$10000=A2830)*'[2]Prog 89'!$E$5:$F$10000)</f>
        <v>0</v>
      </c>
      <c r="Z2830" s="65">
        <f>SUMPRODUCT(('[2]Prog 89'!$C$5:$C$10000=A2830)*'[2]Prog 89'!$G$5:$H$10000)</f>
        <v>0</v>
      </c>
    </row>
    <row r="2831" spans="1:26" ht="12.75" customHeight="1" x14ac:dyDescent="0.25">
      <c r="A2831" s="64">
        <v>39403</v>
      </c>
      <c r="B2831" s="81">
        <f>VLOOKUP(A2831,'[2]Pop commune'!$A$4:$G$3833,7,FALSE)</f>
        <v>70.38793103448279</v>
      </c>
      <c r="C2831" s="82">
        <f>VLOOKUP(A2831,'[2]Pop commune'!$A$4:$H$3833,5,FALSE)</f>
        <v>36.681034482758633</v>
      </c>
      <c r="D2831" s="83">
        <f t="shared" si="89"/>
        <v>33.706896551724149</v>
      </c>
      <c r="E2831" s="83">
        <f>VLOOKUP(A2831,'[2]Pop commune'!$A$4:$G$3833,6,FALSE)</f>
        <v>33.706896551724149</v>
      </c>
      <c r="F2831" s="83">
        <f t="shared" si="90"/>
        <v>230</v>
      </c>
      <c r="G2831" s="83">
        <f>VLOOKUP(A2831,'[2]Pop commune'!$A$4:$G$3833,4,FALSE)</f>
        <v>230</v>
      </c>
      <c r="H2831" s="64">
        <v>39</v>
      </c>
      <c r="I2831" s="122">
        <v>390006658</v>
      </c>
      <c r="J2831" s="91" t="s">
        <v>3679</v>
      </c>
      <c r="K2831" s="121"/>
      <c r="L2831" s="92" t="s">
        <v>3663</v>
      </c>
      <c r="M2831" s="65" t="s">
        <v>3452</v>
      </c>
      <c r="N2831" s="65" t="s">
        <v>662</v>
      </c>
      <c r="O2831" s="64">
        <v>390000610</v>
      </c>
      <c r="P2831" s="94" t="s">
        <v>322</v>
      </c>
      <c r="Q2831" s="90">
        <v>1</v>
      </c>
      <c r="X2831" s="65" t="s">
        <v>733</v>
      </c>
      <c r="Y2831" s="65">
        <f>SUMPRODUCT(('[2]Prog 89'!$C$5:$C$10000=A2831)*'[2]Prog 89'!$E$5:$F$10000)</f>
        <v>0</v>
      </c>
      <c r="Z2831" s="65">
        <f>SUMPRODUCT(('[2]Prog 89'!$C$5:$C$10000=A2831)*'[2]Prog 89'!$G$5:$H$10000)</f>
        <v>0</v>
      </c>
    </row>
    <row r="2832" spans="1:26" ht="12.75" customHeight="1" x14ac:dyDescent="0.25">
      <c r="A2832" s="64">
        <v>39439</v>
      </c>
      <c r="B2832" s="81">
        <f>VLOOKUP(A2832,'[2]Pop commune'!$A$4:$G$3833,7,FALSE)</f>
        <v>142.83049000502649</v>
      </c>
      <c r="C2832" s="82">
        <f>VLOOKUP(A2832,'[2]Pop commune'!$A$4:$H$3833,5,FALSE)</f>
        <v>92.593559037741315</v>
      </c>
      <c r="D2832" s="83">
        <f t="shared" si="89"/>
        <v>50.23693096728519</v>
      </c>
      <c r="E2832" s="83">
        <f>VLOOKUP(A2832,'[2]Pop commune'!$A$4:$G$3833,6,FALSE)</f>
        <v>50.23693096728519</v>
      </c>
      <c r="F2832" s="83">
        <f t="shared" si="90"/>
        <v>549</v>
      </c>
      <c r="G2832" s="83">
        <f>VLOOKUP(A2832,'[2]Pop commune'!$A$4:$G$3833,4,FALSE)</f>
        <v>549</v>
      </c>
      <c r="H2832" s="64">
        <v>39</v>
      </c>
      <c r="I2832" s="122">
        <v>390006658</v>
      </c>
      <c r="J2832" s="91" t="s">
        <v>3680</v>
      </c>
      <c r="K2832" s="121"/>
      <c r="L2832" s="92" t="s">
        <v>3663</v>
      </c>
      <c r="M2832" s="65" t="s">
        <v>3452</v>
      </c>
      <c r="N2832" s="65" t="s">
        <v>662</v>
      </c>
      <c r="O2832" s="64">
        <v>390000610</v>
      </c>
      <c r="P2832" s="94" t="s">
        <v>322</v>
      </c>
      <c r="Q2832" s="90">
        <v>1</v>
      </c>
      <c r="X2832" s="65" t="s">
        <v>733</v>
      </c>
      <c r="Y2832" s="65">
        <f>SUMPRODUCT(('[2]Prog 89'!$C$5:$C$10000=A2832)*'[2]Prog 89'!$E$5:$F$10000)</f>
        <v>0</v>
      </c>
      <c r="Z2832" s="65">
        <f>SUMPRODUCT(('[2]Prog 89'!$C$5:$C$10000=A2832)*'[2]Prog 89'!$G$5:$H$10000)</f>
        <v>0</v>
      </c>
    </row>
    <row r="2833" spans="1:26" ht="12.75" customHeight="1" x14ac:dyDescent="0.25">
      <c r="A2833" s="64">
        <v>39444</v>
      </c>
      <c r="B2833" s="81">
        <f>VLOOKUP(A2833,'[2]Pop commune'!$A$4:$G$3833,7,FALSE)</f>
        <v>15</v>
      </c>
      <c r="C2833" s="82">
        <f>VLOOKUP(A2833,'[2]Pop commune'!$A$4:$H$3833,5,FALSE)</f>
        <v>10</v>
      </c>
      <c r="D2833" s="83">
        <f t="shared" si="89"/>
        <v>5</v>
      </c>
      <c r="E2833" s="83">
        <f>VLOOKUP(A2833,'[2]Pop commune'!$A$4:$G$3833,6,FALSE)</f>
        <v>5</v>
      </c>
      <c r="F2833" s="83">
        <f t="shared" si="90"/>
        <v>63</v>
      </c>
      <c r="G2833" s="83">
        <f>VLOOKUP(A2833,'[2]Pop commune'!$A$4:$G$3833,4,FALSE)</f>
        <v>63</v>
      </c>
      <c r="H2833" s="64">
        <v>39</v>
      </c>
      <c r="I2833" s="122">
        <v>390006658</v>
      </c>
      <c r="J2833" s="91" t="s">
        <v>3681</v>
      </c>
      <c r="K2833" s="121"/>
      <c r="L2833" s="92" t="s">
        <v>3446</v>
      </c>
      <c r="M2833" s="65" t="s">
        <v>3452</v>
      </c>
      <c r="N2833" s="65" t="s">
        <v>662</v>
      </c>
      <c r="O2833" s="64">
        <v>390000610</v>
      </c>
      <c r="P2833" s="94" t="s">
        <v>322</v>
      </c>
      <c r="Q2833" s="90">
        <v>1</v>
      </c>
      <c r="X2833" s="65" t="s">
        <v>733</v>
      </c>
      <c r="Y2833" s="65">
        <f>SUMPRODUCT(('[2]Prog 89'!$C$5:$C$10000=A2833)*'[2]Prog 89'!$E$5:$F$10000)</f>
        <v>0</v>
      </c>
      <c r="Z2833" s="65">
        <f>SUMPRODUCT(('[2]Prog 89'!$C$5:$C$10000=A2833)*'[2]Prog 89'!$G$5:$H$10000)</f>
        <v>0</v>
      </c>
    </row>
    <row r="2834" spans="1:26" ht="12.75" customHeight="1" x14ac:dyDescent="0.25">
      <c r="A2834" s="64">
        <v>39495</v>
      </c>
      <c r="B2834" s="81">
        <f>VLOOKUP(A2834,'[2]Pop commune'!$A$4:$G$3833,7,FALSE)</f>
        <v>15.580645161290299</v>
      </c>
      <c r="C2834" s="82">
        <f>VLOOKUP(A2834,'[2]Pop commune'!$A$4:$H$3833,5,FALSE)</f>
        <v>5.56451612903225</v>
      </c>
      <c r="D2834" s="83">
        <f t="shared" si="89"/>
        <v>10.01612903225805</v>
      </c>
      <c r="E2834" s="83">
        <f>VLOOKUP(A2834,'[2]Pop commune'!$A$4:$G$3833,6,FALSE)</f>
        <v>10.01612903225805</v>
      </c>
      <c r="F2834" s="83">
        <f t="shared" si="90"/>
        <v>68.999999999999901</v>
      </c>
      <c r="G2834" s="83">
        <f>VLOOKUP(A2834,'[2]Pop commune'!$A$4:$G$3833,4,FALSE)</f>
        <v>68.999999999999901</v>
      </c>
      <c r="H2834" s="64">
        <v>39</v>
      </c>
      <c r="I2834" s="122">
        <v>390006658</v>
      </c>
      <c r="J2834" s="91" t="s">
        <v>3682</v>
      </c>
      <c r="K2834" s="121"/>
      <c r="L2834" s="92" t="s">
        <v>3446</v>
      </c>
      <c r="M2834" s="65" t="s">
        <v>3452</v>
      </c>
      <c r="N2834" s="65" t="s">
        <v>662</v>
      </c>
      <c r="O2834" s="64">
        <v>390000610</v>
      </c>
      <c r="P2834" s="94" t="s">
        <v>322</v>
      </c>
      <c r="Q2834" s="90">
        <v>1</v>
      </c>
      <c r="X2834" s="65" t="s">
        <v>733</v>
      </c>
      <c r="Y2834" s="65">
        <f>SUMPRODUCT(('[2]Prog 89'!$C$5:$C$10000=A2834)*'[2]Prog 89'!$E$5:$F$10000)</f>
        <v>0</v>
      </c>
      <c r="Z2834" s="65">
        <f>SUMPRODUCT(('[2]Prog 89'!$C$5:$C$10000=A2834)*'[2]Prog 89'!$G$5:$H$10000)</f>
        <v>0</v>
      </c>
    </row>
    <row r="2835" spans="1:26" ht="12.75" customHeight="1" x14ac:dyDescent="0.25">
      <c r="A2835" s="64">
        <v>39497</v>
      </c>
      <c r="B2835" s="81">
        <f>VLOOKUP(A2835,'[2]Pop commune'!$A$4:$G$3833,7,FALSE)</f>
        <v>19.61904761904762</v>
      </c>
      <c r="C2835" s="82">
        <f>VLOOKUP(A2835,'[2]Pop commune'!$A$4:$H$3833,5,FALSE)</f>
        <v>11.771428571428572</v>
      </c>
      <c r="D2835" s="83">
        <f t="shared" si="89"/>
        <v>7.8476190476190482</v>
      </c>
      <c r="E2835" s="83">
        <f>VLOOKUP(A2835,'[2]Pop commune'!$A$4:$G$3833,6,FALSE)</f>
        <v>7.8476190476190482</v>
      </c>
      <c r="F2835" s="83">
        <f t="shared" si="90"/>
        <v>103</v>
      </c>
      <c r="G2835" s="83">
        <f>VLOOKUP(A2835,'[2]Pop commune'!$A$4:$G$3833,4,FALSE)</f>
        <v>103</v>
      </c>
      <c r="H2835" s="64">
        <v>39</v>
      </c>
      <c r="I2835" s="122">
        <v>390006617</v>
      </c>
      <c r="J2835" s="91" t="s">
        <v>3683</v>
      </c>
      <c r="K2835" s="121"/>
      <c r="L2835" s="92" t="s">
        <v>3446</v>
      </c>
      <c r="M2835" s="65" t="s">
        <v>3452</v>
      </c>
      <c r="N2835" s="65" t="s">
        <v>662</v>
      </c>
      <c r="O2835" s="64">
        <v>390000610</v>
      </c>
      <c r="P2835" s="94" t="s">
        <v>322</v>
      </c>
      <c r="Q2835" s="90">
        <v>1</v>
      </c>
      <c r="X2835" s="65" t="s">
        <v>733</v>
      </c>
      <c r="Y2835" s="65">
        <f>SUMPRODUCT(('[2]Prog 89'!$C$5:$C$10000=A2835)*'[2]Prog 89'!$E$5:$F$10000)</f>
        <v>0</v>
      </c>
      <c r="Z2835" s="65">
        <f>SUMPRODUCT(('[2]Prog 89'!$C$5:$C$10000=A2835)*'[2]Prog 89'!$G$5:$H$10000)</f>
        <v>0</v>
      </c>
    </row>
    <row r="2836" spans="1:26" ht="12.75" customHeight="1" x14ac:dyDescent="0.25">
      <c r="A2836" s="64">
        <v>39500</v>
      </c>
      <c r="B2836" s="81">
        <f>VLOOKUP(A2836,'[2]Pop commune'!$A$4:$G$3833,7,FALSE)</f>
        <v>1078.8580182466894</v>
      </c>
      <c r="C2836" s="82">
        <f>VLOOKUP(A2836,'[2]Pop commune'!$A$4:$H$3833,5,FALSE)</f>
        <v>548.54276259251549</v>
      </c>
      <c r="D2836" s="83">
        <f t="shared" si="89"/>
        <v>530.31525565417405</v>
      </c>
      <c r="E2836" s="83">
        <f>VLOOKUP(A2836,'[2]Pop commune'!$A$4:$G$3833,6,FALSE)</f>
        <v>530.31525565417405</v>
      </c>
      <c r="F2836" s="83">
        <f t="shared" si="90"/>
        <v>2796</v>
      </c>
      <c r="G2836" s="83">
        <f>VLOOKUP(A2836,'[2]Pop commune'!$A$4:$G$3833,4,FALSE)</f>
        <v>2796</v>
      </c>
      <c r="H2836" s="64">
        <v>39</v>
      </c>
      <c r="I2836" s="122">
        <v>390006658</v>
      </c>
      <c r="J2836" s="91" t="s">
        <v>3684</v>
      </c>
      <c r="K2836" s="121"/>
      <c r="L2836" s="92" t="s">
        <v>3446</v>
      </c>
      <c r="M2836" s="65" t="s">
        <v>3452</v>
      </c>
      <c r="N2836" s="65" t="s">
        <v>662</v>
      </c>
      <c r="O2836" s="64">
        <v>390000610</v>
      </c>
      <c r="P2836" s="94" t="s">
        <v>322</v>
      </c>
      <c r="Q2836" s="90">
        <v>1</v>
      </c>
      <c r="X2836" s="65" t="s">
        <v>733</v>
      </c>
      <c r="Y2836" s="65">
        <f>SUMPRODUCT(('[2]Prog 89'!$C$5:$C$10000=A2836)*'[2]Prog 89'!$E$5:$F$10000)</f>
        <v>0</v>
      </c>
      <c r="Z2836" s="65">
        <f>SUMPRODUCT(('[2]Prog 89'!$C$5:$C$10000=A2836)*'[2]Prog 89'!$G$5:$H$10000)</f>
        <v>0</v>
      </c>
    </row>
    <row r="2837" spans="1:26" ht="12.75" customHeight="1" x14ac:dyDescent="0.25">
      <c r="A2837" s="64">
        <v>39565</v>
      </c>
      <c r="B2837" s="81">
        <f>VLOOKUP(A2837,'[2]Pop commune'!$A$4:$G$3833,7,FALSE)</f>
        <v>24.52873563218386</v>
      </c>
      <c r="C2837" s="82">
        <f>VLOOKUP(A2837,'[2]Pop commune'!$A$4:$H$3833,5,FALSE)</f>
        <v>8.9195402298850404</v>
      </c>
      <c r="D2837" s="83">
        <f t="shared" si="89"/>
        <v>15.60919540229882</v>
      </c>
      <c r="E2837" s="83">
        <f>VLOOKUP(A2837,'[2]Pop commune'!$A$4:$G$3833,6,FALSE)</f>
        <v>15.60919540229882</v>
      </c>
      <c r="F2837" s="83">
        <f t="shared" si="90"/>
        <v>96.999999999999815</v>
      </c>
      <c r="G2837" s="83">
        <f>VLOOKUP(A2837,'[2]Pop commune'!$A$4:$G$3833,4,FALSE)</f>
        <v>96.999999999999815</v>
      </c>
      <c r="H2837" s="64">
        <v>39</v>
      </c>
      <c r="I2837" s="122">
        <v>390006658</v>
      </c>
      <c r="J2837" s="91" t="s">
        <v>3685</v>
      </c>
      <c r="K2837" s="121"/>
      <c r="L2837" s="92" t="s">
        <v>3663</v>
      </c>
      <c r="M2837" s="65" t="s">
        <v>3452</v>
      </c>
      <c r="N2837" s="65" t="s">
        <v>662</v>
      </c>
      <c r="O2837" s="64">
        <v>390000610</v>
      </c>
      <c r="P2837" s="94" t="s">
        <v>322</v>
      </c>
      <c r="Q2837" s="90">
        <v>1</v>
      </c>
      <c r="X2837" s="65" t="s">
        <v>733</v>
      </c>
      <c r="Y2837" s="65">
        <f>SUMPRODUCT(('[2]Prog 89'!$C$5:$C$10000=A2837)*'[2]Prog 89'!$E$5:$F$10000)</f>
        <v>0</v>
      </c>
      <c r="Z2837" s="65">
        <f>SUMPRODUCT(('[2]Prog 89'!$C$5:$C$10000=A2837)*'[2]Prog 89'!$G$5:$H$10000)</f>
        <v>0</v>
      </c>
    </row>
    <row r="2838" spans="1:26" ht="12.75" customHeight="1" x14ac:dyDescent="0.25">
      <c r="A2838" s="64">
        <v>39569</v>
      </c>
      <c r="B2838" s="81">
        <f>VLOOKUP(A2838,'[2]Pop commune'!$A$4:$G$3833,7,FALSE)</f>
        <v>130.55575581026716</v>
      </c>
      <c r="C2838" s="82">
        <f>VLOOKUP(A2838,'[2]Pop commune'!$A$4:$H$3833,5,FALSE)</f>
        <v>91.136389904159643</v>
      </c>
      <c r="D2838" s="83">
        <f t="shared" si="89"/>
        <v>39.419365906107501</v>
      </c>
      <c r="E2838" s="83">
        <f>VLOOKUP(A2838,'[2]Pop commune'!$A$4:$G$3833,6,FALSE)</f>
        <v>39.419365906107501</v>
      </c>
      <c r="F2838" s="83">
        <f t="shared" si="90"/>
        <v>669</v>
      </c>
      <c r="G2838" s="83">
        <f>VLOOKUP(A2838,'[2]Pop commune'!$A$4:$G$3833,4,FALSE)</f>
        <v>669</v>
      </c>
      <c r="H2838" s="64">
        <v>39</v>
      </c>
      <c r="I2838" s="122">
        <v>390006658</v>
      </c>
      <c r="J2838" s="91" t="s">
        <v>3686</v>
      </c>
      <c r="K2838" s="121"/>
      <c r="L2838" s="92" t="s">
        <v>3663</v>
      </c>
      <c r="M2838" s="65" t="s">
        <v>3452</v>
      </c>
      <c r="N2838" s="65" t="s">
        <v>662</v>
      </c>
      <c r="O2838" s="64">
        <v>390000610</v>
      </c>
      <c r="P2838" s="94" t="s">
        <v>322</v>
      </c>
      <c r="Q2838" s="90">
        <v>1</v>
      </c>
      <c r="X2838" s="65" t="s">
        <v>733</v>
      </c>
      <c r="Y2838" s="65">
        <f>SUMPRODUCT(('[2]Prog 89'!$C$5:$C$10000=A2838)*'[2]Prog 89'!$E$5:$F$10000)</f>
        <v>0</v>
      </c>
      <c r="Z2838" s="65">
        <f>SUMPRODUCT(('[2]Prog 89'!$C$5:$C$10000=A2838)*'[2]Prog 89'!$G$5:$H$10000)</f>
        <v>0</v>
      </c>
    </row>
    <row r="2839" spans="1:26" ht="12.75" customHeight="1" x14ac:dyDescent="0.25">
      <c r="A2839" s="64">
        <v>39014</v>
      </c>
      <c r="B2839" s="81">
        <f>VLOOKUP(A2839,'[2]Pop commune'!$A$4:$G$3833,7,FALSE)</f>
        <v>45.191489361702295</v>
      </c>
      <c r="C2839" s="82">
        <f>VLOOKUP(A2839,'[2]Pop commune'!$A$4:$H$3833,5,FALSE)</f>
        <v>36.153191489361838</v>
      </c>
      <c r="D2839" s="83">
        <f t="shared" si="89"/>
        <v>9.0382978723404612</v>
      </c>
      <c r="E2839" s="83">
        <f>VLOOKUP(A2839,'[2]Pop commune'!$A$4:$G$3833,6,FALSE)</f>
        <v>9.0382978723404612</v>
      </c>
      <c r="F2839" s="83">
        <f t="shared" si="90"/>
        <v>236.00000000000091</v>
      </c>
      <c r="G2839" s="83">
        <f>VLOOKUP(A2839,'[2]Pop commune'!$A$4:$G$3833,4,FALSE)</f>
        <v>236.00000000000091</v>
      </c>
      <c r="H2839" s="64">
        <v>39</v>
      </c>
      <c r="I2839" s="122">
        <v>390006666</v>
      </c>
      <c r="J2839" s="91" t="s">
        <v>3687</v>
      </c>
      <c r="K2839" s="121"/>
      <c r="L2839" s="92" t="s">
        <v>3449</v>
      </c>
      <c r="M2839" s="65" t="s">
        <v>3450</v>
      </c>
      <c r="N2839" s="65" t="s">
        <v>662</v>
      </c>
      <c r="O2839" s="64">
        <v>390000610</v>
      </c>
      <c r="P2839" s="94" t="s">
        <v>322</v>
      </c>
      <c r="Q2839" s="90">
        <v>1</v>
      </c>
      <c r="X2839" s="65" t="s">
        <v>733</v>
      </c>
      <c r="Y2839" s="65">
        <f>SUMPRODUCT(('[2]Prog 89'!$C$5:$C$10000=A2839)*'[2]Prog 89'!$E$5:$F$10000)</f>
        <v>0</v>
      </c>
      <c r="Z2839" s="65">
        <f>SUMPRODUCT(('[2]Prog 89'!$C$5:$C$10000=A2839)*'[2]Prog 89'!$G$5:$H$10000)</f>
        <v>0</v>
      </c>
    </row>
    <row r="2840" spans="1:26" ht="12.75" customHeight="1" x14ac:dyDescent="0.25">
      <c r="A2840" s="64">
        <v>39024</v>
      </c>
      <c r="B2840" s="81">
        <f>VLOOKUP(A2840,'[2]Pop commune'!$A$4:$G$3833,7,FALSE)</f>
        <v>70.202247191011324</v>
      </c>
      <c r="C2840" s="82">
        <f>VLOOKUP(A2840,'[2]Pop commune'!$A$4:$H$3833,5,FALSE)</f>
        <v>44.674157303370841</v>
      </c>
      <c r="D2840" s="83">
        <f t="shared" si="89"/>
        <v>25.52808988764048</v>
      </c>
      <c r="E2840" s="83">
        <f>VLOOKUP(A2840,'[2]Pop commune'!$A$4:$G$3833,6,FALSE)</f>
        <v>25.52808988764048</v>
      </c>
      <c r="F2840" s="83">
        <f t="shared" si="90"/>
        <v>284</v>
      </c>
      <c r="G2840" s="83">
        <f>VLOOKUP(A2840,'[2]Pop commune'!$A$4:$G$3833,4,FALSE)</f>
        <v>284</v>
      </c>
      <c r="H2840" s="64">
        <v>39</v>
      </c>
      <c r="I2840" s="122">
        <v>390006666</v>
      </c>
      <c r="J2840" s="91" t="s">
        <v>3688</v>
      </c>
      <c r="K2840" s="121"/>
      <c r="L2840" s="92" t="s">
        <v>3449</v>
      </c>
      <c r="M2840" s="65" t="s">
        <v>3450</v>
      </c>
      <c r="N2840" s="65" t="s">
        <v>662</v>
      </c>
      <c r="O2840" s="64">
        <v>390000610</v>
      </c>
      <c r="P2840" s="94" t="s">
        <v>322</v>
      </c>
      <c r="Q2840" s="90">
        <v>1</v>
      </c>
      <c r="X2840" s="65" t="s">
        <v>733</v>
      </c>
      <c r="Y2840" s="65">
        <f>SUMPRODUCT(('[2]Prog 89'!$C$5:$C$10000=A2840)*'[2]Prog 89'!$E$5:$F$10000)</f>
        <v>0</v>
      </c>
      <c r="Z2840" s="65">
        <f>SUMPRODUCT(('[2]Prog 89'!$C$5:$C$10000=A2840)*'[2]Prog 89'!$G$5:$H$10000)</f>
        <v>0</v>
      </c>
    </row>
    <row r="2841" spans="1:26" ht="12.75" customHeight="1" x14ac:dyDescent="0.25">
      <c r="A2841" s="64">
        <v>39031</v>
      </c>
      <c r="B2841" s="81">
        <f>VLOOKUP(A2841,'[2]Pop commune'!$A$4:$G$3833,7,FALSE)</f>
        <v>40.6091370558376</v>
      </c>
      <c r="C2841" s="82">
        <f>VLOOKUP(A2841,'[2]Pop commune'!$A$4:$H$3833,5,FALSE)</f>
        <v>27.41116751269038</v>
      </c>
      <c r="D2841" s="83">
        <f t="shared" si="89"/>
        <v>13.19796954314722</v>
      </c>
      <c r="E2841" s="83">
        <f>VLOOKUP(A2841,'[2]Pop commune'!$A$4:$G$3833,6,FALSE)</f>
        <v>13.19796954314722</v>
      </c>
      <c r="F2841" s="83">
        <f t="shared" si="90"/>
        <v>200</v>
      </c>
      <c r="G2841" s="83">
        <f>VLOOKUP(A2841,'[2]Pop commune'!$A$4:$G$3833,4,FALSE)</f>
        <v>200</v>
      </c>
      <c r="H2841" s="64">
        <v>39</v>
      </c>
      <c r="I2841" s="122">
        <v>390006666</v>
      </c>
      <c r="J2841" s="91" t="s">
        <v>3689</v>
      </c>
      <c r="K2841" s="121"/>
      <c r="L2841" s="92" t="s">
        <v>3449</v>
      </c>
      <c r="M2841" s="65" t="s">
        <v>3450</v>
      </c>
      <c r="N2841" s="65" t="s">
        <v>662</v>
      </c>
      <c r="O2841" s="64">
        <v>390000610</v>
      </c>
      <c r="P2841" s="94" t="s">
        <v>322</v>
      </c>
      <c r="Q2841" s="90">
        <v>1</v>
      </c>
      <c r="X2841" s="65" t="s">
        <v>733</v>
      </c>
      <c r="Y2841" s="65">
        <f>SUMPRODUCT(('[2]Prog 89'!$C$5:$C$10000=A2841)*'[2]Prog 89'!$E$5:$F$10000)</f>
        <v>0</v>
      </c>
      <c r="Z2841" s="65">
        <f>SUMPRODUCT(('[2]Prog 89'!$C$5:$C$10000=A2841)*'[2]Prog 89'!$G$5:$H$10000)</f>
        <v>0</v>
      </c>
    </row>
    <row r="2842" spans="1:26" ht="12.75" customHeight="1" x14ac:dyDescent="0.25">
      <c r="A2842" s="64">
        <v>39074</v>
      </c>
      <c r="B2842" s="81">
        <f>VLOOKUP(A2842,'[2]Pop commune'!$A$4:$G$3833,7,FALSE)</f>
        <v>59.546666666666852</v>
      </c>
      <c r="C2842" s="82">
        <f>VLOOKUP(A2842,'[2]Pop commune'!$A$4:$H$3833,5,FALSE)</f>
        <v>40.040000000000127</v>
      </c>
      <c r="D2842" s="83">
        <f t="shared" si="89"/>
        <v>19.506666666666728</v>
      </c>
      <c r="E2842" s="83">
        <f>VLOOKUP(A2842,'[2]Pop commune'!$A$4:$G$3833,6,FALSE)</f>
        <v>19.506666666666728</v>
      </c>
      <c r="F2842" s="83">
        <f t="shared" si="90"/>
        <v>231.00000000000077</v>
      </c>
      <c r="G2842" s="83">
        <f>VLOOKUP(A2842,'[2]Pop commune'!$A$4:$G$3833,4,FALSE)</f>
        <v>231.00000000000077</v>
      </c>
      <c r="H2842" s="64">
        <v>39</v>
      </c>
      <c r="I2842" s="122">
        <v>390006666</v>
      </c>
      <c r="J2842" s="91" t="s">
        <v>3690</v>
      </c>
      <c r="K2842" s="121"/>
      <c r="L2842" s="92" t="s">
        <v>3449</v>
      </c>
      <c r="M2842" s="65" t="s">
        <v>3450</v>
      </c>
      <c r="N2842" s="65" t="s">
        <v>662</v>
      </c>
      <c r="O2842" s="64">
        <v>390000610</v>
      </c>
      <c r="P2842" s="94" t="s">
        <v>322</v>
      </c>
      <c r="Q2842" s="90">
        <v>1</v>
      </c>
      <c r="X2842" s="65" t="s">
        <v>733</v>
      </c>
      <c r="Y2842" s="65">
        <f>SUMPRODUCT(('[2]Prog 89'!$C$5:$C$10000=A2842)*'[2]Prog 89'!$E$5:$F$10000)</f>
        <v>0</v>
      </c>
      <c r="Z2842" s="65">
        <f>SUMPRODUCT(('[2]Prog 89'!$C$5:$C$10000=A2842)*'[2]Prog 89'!$G$5:$H$10000)</f>
        <v>0</v>
      </c>
    </row>
    <row r="2843" spans="1:26" ht="12.75" customHeight="1" x14ac:dyDescent="0.25">
      <c r="A2843" s="64">
        <v>39096</v>
      </c>
      <c r="B2843" s="81">
        <f>VLOOKUP(A2843,'[2]Pop commune'!$A$4:$G$3833,7,FALSE)</f>
        <v>67.923728813559293</v>
      </c>
      <c r="C2843" s="82">
        <f>VLOOKUP(A2843,'[2]Pop commune'!$A$4:$H$3833,5,FALSE)</f>
        <v>36.872881355932186</v>
      </c>
      <c r="D2843" s="83">
        <f t="shared" si="89"/>
        <v>31.050847457627103</v>
      </c>
      <c r="E2843" s="83">
        <f>VLOOKUP(A2843,'[2]Pop commune'!$A$4:$G$3833,6,FALSE)</f>
        <v>31.050847457627103</v>
      </c>
      <c r="F2843" s="83">
        <f t="shared" si="90"/>
        <v>458</v>
      </c>
      <c r="G2843" s="83">
        <f>VLOOKUP(A2843,'[2]Pop commune'!$A$4:$G$3833,4,FALSE)</f>
        <v>458</v>
      </c>
      <c r="H2843" s="64">
        <v>39</v>
      </c>
      <c r="I2843" s="122">
        <v>390006666</v>
      </c>
      <c r="J2843" s="91" t="s">
        <v>863</v>
      </c>
      <c r="K2843" s="121"/>
      <c r="L2843" s="92" t="s">
        <v>3449</v>
      </c>
      <c r="M2843" s="65" t="s">
        <v>3450</v>
      </c>
      <c r="N2843" s="65" t="s">
        <v>662</v>
      </c>
      <c r="O2843" s="64">
        <v>390000610</v>
      </c>
      <c r="P2843" s="94" t="s">
        <v>322</v>
      </c>
      <c r="Q2843" s="90">
        <v>1</v>
      </c>
      <c r="X2843" s="65" t="s">
        <v>733</v>
      </c>
      <c r="Y2843" s="65">
        <f>SUMPRODUCT(('[2]Prog 89'!$C$5:$C$10000=A2843)*'[2]Prog 89'!$E$5:$F$10000)</f>
        <v>0</v>
      </c>
      <c r="Z2843" s="65">
        <f>SUMPRODUCT(('[2]Prog 89'!$C$5:$C$10000=A2843)*'[2]Prog 89'!$G$5:$H$10000)</f>
        <v>0</v>
      </c>
    </row>
    <row r="2844" spans="1:26" ht="12.75" customHeight="1" x14ac:dyDescent="0.25">
      <c r="A2844" s="64">
        <v>39121</v>
      </c>
      <c r="B2844" s="81">
        <f>VLOOKUP(A2844,'[2]Pop commune'!$A$4:$G$3833,7,FALSE)</f>
        <v>75.22651933701664</v>
      </c>
      <c r="C2844" s="82">
        <f>VLOOKUP(A2844,'[2]Pop commune'!$A$4:$H$3833,5,FALSE)</f>
        <v>63.027624309392323</v>
      </c>
      <c r="D2844" s="83">
        <f t="shared" si="89"/>
        <v>12.198895027624321</v>
      </c>
      <c r="E2844" s="83">
        <f>VLOOKUP(A2844,'[2]Pop commune'!$A$4:$G$3833,6,FALSE)</f>
        <v>12.198895027624321</v>
      </c>
      <c r="F2844" s="83">
        <f t="shared" si="90"/>
        <v>368</v>
      </c>
      <c r="G2844" s="83">
        <f>VLOOKUP(A2844,'[2]Pop commune'!$A$4:$G$3833,4,FALSE)</f>
        <v>368</v>
      </c>
      <c r="H2844" s="64">
        <v>39</v>
      </c>
      <c r="I2844" s="122">
        <v>390006666</v>
      </c>
      <c r="J2844" s="91" t="s">
        <v>2968</v>
      </c>
      <c r="K2844" s="121"/>
      <c r="L2844" s="92" t="s">
        <v>3449</v>
      </c>
      <c r="M2844" s="65" t="s">
        <v>3450</v>
      </c>
      <c r="N2844" s="65" t="s">
        <v>662</v>
      </c>
      <c r="O2844" s="64">
        <v>390000610</v>
      </c>
      <c r="P2844" s="94" t="s">
        <v>322</v>
      </c>
      <c r="Q2844" s="90">
        <v>1</v>
      </c>
      <c r="X2844" s="65" t="s">
        <v>733</v>
      </c>
      <c r="Y2844" s="65">
        <f>SUMPRODUCT(('[2]Prog 89'!$C$5:$C$10000=A2844)*'[2]Prog 89'!$E$5:$F$10000)</f>
        <v>0</v>
      </c>
      <c r="Z2844" s="65">
        <f>SUMPRODUCT(('[2]Prog 89'!$C$5:$C$10000=A2844)*'[2]Prog 89'!$G$5:$H$10000)</f>
        <v>0</v>
      </c>
    </row>
    <row r="2845" spans="1:26" ht="12.75" customHeight="1" x14ac:dyDescent="0.25">
      <c r="A2845" s="64">
        <v>39141</v>
      </c>
      <c r="B2845" s="81">
        <f>VLOOKUP(A2845,'[2]Pop commune'!$A$4:$G$3833,7,FALSE)</f>
        <v>60</v>
      </c>
      <c r="C2845" s="82">
        <f>VLOOKUP(A2845,'[2]Pop commune'!$A$4:$H$3833,5,FALSE)</f>
        <v>38</v>
      </c>
      <c r="D2845" s="83">
        <f t="shared" si="89"/>
        <v>22</v>
      </c>
      <c r="E2845" s="83">
        <f>VLOOKUP(A2845,'[2]Pop commune'!$A$4:$G$3833,6,FALSE)</f>
        <v>22</v>
      </c>
      <c r="F2845" s="83">
        <f t="shared" si="90"/>
        <v>283</v>
      </c>
      <c r="G2845" s="83">
        <f>VLOOKUP(A2845,'[2]Pop commune'!$A$4:$G$3833,4,FALSE)</f>
        <v>283</v>
      </c>
      <c r="H2845" s="64">
        <v>39</v>
      </c>
      <c r="I2845" s="122">
        <v>390006666</v>
      </c>
      <c r="J2845" s="91" t="s">
        <v>3691</v>
      </c>
      <c r="K2845" s="121"/>
      <c r="L2845" s="92" t="s">
        <v>3449</v>
      </c>
      <c r="M2845" s="65" t="s">
        <v>3450</v>
      </c>
      <c r="N2845" s="65" t="s">
        <v>662</v>
      </c>
      <c r="O2845" s="64">
        <v>390000610</v>
      </c>
      <c r="P2845" s="94" t="s">
        <v>322</v>
      </c>
      <c r="Q2845" s="90">
        <v>1</v>
      </c>
      <c r="X2845" s="65" t="s">
        <v>733</v>
      </c>
      <c r="Y2845" s="65">
        <f>SUMPRODUCT(('[2]Prog 89'!$C$5:$C$10000=A2845)*'[2]Prog 89'!$E$5:$F$10000)</f>
        <v>0</v>
      </c>
      <c r="Z2845" s="65">
        <f>SUMPRODUCT(('[2]Prog 89'!$C$5:$C$10000=A2845)*'[2]Prog 89'!$G$5:$H$10000)</f>
        <v>0</v>
      </c>
    </row>
    <row r="2846" spans="1:26" ht="12.75" customHeight="1" x14ac:dyDescent="0.25">
      <c r="A2846" s="64">
        <v>39188</v>
      </c>
      <c r="B2846" s="81">
        <f>VLOOKUP(A2846,'[2]Pop commune'!$A$4:$G$3833,7,FALSE)</f>
        <v>61.980707395498612</v>
      </c>
      <c r="C2846" s="82">
        <f>VLOOKUP(A2846,'[2]Pop commune'!$A$4:$H$3833,5,FALSE)</f>
        <v>35.562700964630352</v>
      </c>
      <c r="D2846" s="83">
        <f t="shared" si="89"/>
        <v>26.41800643086826</v>
      </c>
      <c r="E2846" s="83">
        <f>VLOOKUP(A2846,'[2]Pop commune'!$A$4:$G$3833,6,FALSE)</f>
        <v>26.41800643086826</v>
      </c>
      <c r="F2846" s="83">
        <f t="shared" si="90"/>
        <v>316.00000000000114</v>
      </c>
      <c r="G2846" s="83">
        <f>VLOOKUP(A2846,'[2]Pop commune'!$A$4:$G$3833,4,FALSE)</f>
        <v>316.00000000000114</v>
      </c>
      <c r="H2846" s="64">
        <v>39</v>
      </c>
      <c r="I2846" s="122">
        <v>390006666</v>
      </c>
      <c r="J2846" s="91" t="s">
        <v>3692</v>
      </c>
      <c r="K2846" s="121"/>
      <c r="L2846" s="92" t="s">
        <v>3449</v>
      </c>
      <c r="M2846" s="65" t="s">
        <v>3450</v>
      </c>
      <c r="N2846" s="65" t="s">
        <v>662</v>
      </c>
      <c r="O2846" s="64">
        <v>390000610</v>
      </c>
      <c r="P2846" s="94" t="s">
        <v>322</v>
      </c>
      <c r="Q2846" s="90">
        <v>1</v>
      </c>
      <c r="X2846" s="65" t="s">
        <v>733</v>
      </c>
      <c r="Y2846" s="65">
        <f>SUMPRODUCT(('[2]Prog 89'!$C$5:$C$10000=A2846)*'[2]Prog 89'!$E$5:$F$10000)</f>
        <v>0</v>
      </c>
      <c r="Z2846" s="65">
        <f>SUMPRODUCT(('[2]Prog 89'!$C$5:$C$10000=A2846)*'[2]Prog 89'!$G$5:$H$10000)</f>
        <v>0</v>
      </c>
    </row>
    <row r="2847" spans="1:26" ht="12.75" customHeight="1" x14ac:dyDescent="0.25">
      <c r="A2847" s="64">
        <v>39220</v>
      </c>
      <c r="B2847" s="81">
        <f>VLOOKUP(A2847,'[2]Pop commune'!$A$4:$G$3833,7,FALSE)</f>
        <v>92</v>
      </c>
      <c r="C2847" s="82">
        <f>VLOOKUP(A2847,'[2]Pop commune'!$A$4:$H$3833,5,FALSE)</f>
        <v>65</v>
      </c>
      <c r="D2847" s="83">
        <f t="shared" si="89"/>
        <v>27</v>
      </c>
      <c r="E2847" s="83">
        <f>VLOOKUP(A2847,'[2]Pop commune'!$A$4:$G$3833,6,FALSE)</f>
        <v>27</v>
      </c>
      <c r="F2847" s="83">
        <f t="shared" si="90"/>
        <v>393</v>
      </c>
      <c r="G2847" s="83">
        <f>VLOOKUP(A2847,'[2]Pop commune'!$A$4:$G$3833,4,FALSE)</f>
        <v>393</v>
      </c>
      <c r="H2847" s="64">
        <v>39</v>
      </c>
      <c r="I2847" s="122">
        <v>390006666</v>
      </c>
      <c r="J2847" s="91" t="s">
        <v>3693</v>
      </c>
      <c r="K2847" s="121"/>
      <c r="L2847" s="92" t="s">
        <v>3449</v>
      </c>
      <c r="M2847" s="65" t="s">
        <v>3450</v>
      </c>
      <c r="N2847" s="65" t="s">
        <v>662</v>
      </c>
      <c r="O2847" s="64">
        <v>390000610</v>
      </c>
      <c r="P2847" s="94" t="s">
        <v>322</v>
      </c>
      <c r="Q2847" s="90">
        <v>1</v>
      </c>
      <c r="X2847" s="65" t="s">
        <v>733</v>
      </c>
      <c r="Y2847" s="65">
        <f>SUMPRODUCT(('[2]Prog 89'!$C$5:$C$10000=A2847)*'[2]Prog 89'!$E$5:$F$10000)</f>
        <v>0</v>
      </c>
      <c r="Z2847" s="65">
        <f>SUMPRODUCT(('[2]Prog 89'!$C$5:$C$10000=A2847)*'[2]Prog 89'!$G$5:$H$10000)</f>
        <v>0</v>
      </c>
    </row>
    <row r="2848" spans="1:26" ht="12.75" customHeight="1" x14ac:dyDescent="0.25">
      <c r="A2848" s="64">
        <v>39238</v>
      </c>
      <c r="B2848" s="81">
        <f>VLOOKUP(A2848,'[2]Pop commune'!$A$4:$G$3833,7,FALSE)</f>
        <v>23.024390243902442</v>
      </c>
      <c r="C2848" s="82">
        <f>VLOOKUP(A2848,'[2]Pop commune'!$A$4:$H$3833,5,FALSE)</f>
        <v>17.26829268292683</v>
      </c>
      <c r="D2848" s="83">
        <f t="shared" si="89"/>
        <v>5.7560975609756104</v>
      </c>
      <c r="E2848" s="83">
        <f>VLOOKUP(A2848,'[2]Pop commune'!$A$4:$G$3833,6,FALSE)</f>
        <v>5.7560975609756104</v>
      </c>
      <c r="F2848" s="83">
        <f t="shared" si="90"/>
        <v>118</v>
      </c>
      <c r="G2848" s="83">
        <f>VLOOKUP(A2848,'[2]Pop commune'!$A$4:$G$3833,4,FALSE)</f>
        <v>118</v>
      </c>
      <c r="H2848" s="64">
        <v>39</v>
      </c>
      <c r="I2848" s="122">
        <v>390006666</v>
      </c>
      <c r="J2848" s="91" t="s">
        <v>3694</v>
      </c>
      <c r="K2848" s="121"/>
      <c r="L2848" s="92" t="s">
        <v>3449</v>
      </c>
      <c r="M2848" s="65" t="s">
        <v>3450</v>
      </c>
      <c r="N2848" s="65" t="s">
        <v>662</v>
      </c>
      <c r="O2848" s="64">
        <v>390000610</v>
      </c>
      <c r="P2848" s="94" t="s">
        <v>322</v>
      </c>
      <c r="Q2848" s="90">
        <v>1</v>
      </c>
      <c r="X2848" s="65" t="s">
        <v>733</v>
      </c>
      <c r="Y2848" s="65">
        <f>SUMPRODUCT(('[2]Prog 89'!$C$5:$C$10000=A2848)*'[2]Prog 89'!$E$5:$F$10000)</f>
        <v>0</v>
      </c>
      <c r="Z2848" s="65">
        <f>SUMPRODUCT(('[2]Prog 89'!$C$5:$C$10000=A2848)*'[2]Prog 89'!$G$5:$H$10000)</f>
        <v>0</v>
      </c>
    </row>
    <row r="2849" spans="1:26" ht="12.75" customHeight="1" x14ac:dyDescent="0.25">
      <c r="A2849" s="64">
        <v>39246</v>
      </c>
      <c r="B2849" s="81">
        <f>VLOOKUP(A2849,'[2]Pop commune'!$A$4:$G$3833,7,FALSE)</f>
        <v>67.836144578313252</v>
      </c>
      <c r="C2849" s="82">
        <f>VLOOKUP(A2849,'[2]Pop commune'!$A$4:$H$3833,5,FALSE)</f>
        <v>51.122891566265061</v>
      </c>
      <c r="D2849" s="83">
        <f t="shared" si="89"/>
        <v>16.713253012048195</v>
      </c>
      <c r="E2849" s="83">
        <f>VLOOKUP(A2849,'[2]Pop commune'!$A$4:$G$3833,6,FALSE)</f>
        <v>16.713253012048195</v>
      </c>
      <c r="F2849" s="83">
        <f t="shared" si="90"/>
        <v>408</v>
      </c>
      <c r="G2849" s="83">
        <f>VLOOKUP(A2849,'[2]Pop commune'!$A$4:$G$3833,4,FALSE)</f>
        <v>408</v>
      </c>
      <c r="H2849" s="64">
        <v>39</v>
      </c>
      <c r="I2849" s="122">
        <v>390006666</v>
      </c>
      <c r="J2849" s="91" t="s">
        <v>3695</v>
      </c>
      <c r="K2849" s="121"/>
      <c r="L2849" s="92" t="s">
        <v>3449</v>
      </c>
      <c r="M2849" s="65" t="s">
        <v>3450</v>
      </c>
      <c r="N2849" s="65" t="s">
        <v>662</v>
      </c>
      <c r="O2849" s="64">
        <v>390000610</v>
      </c>
      <c r="P2849" s="94" t="s">
        <v>322</v>
      </c>
      <c r="Q2849" s="90">
        <v>1</v>
      </c>
      <c r="X2849" s="65" t="s">
        <v>733</v>
      </c>
      <c r="Y2849" s="65">
        <f>SUMPRODUCT(('[2]Prog 89'!$C$5:$C$10000=A2849)*'[2]Prog 89'!$E$5:$F$10000)</f>
        <v>0</v>
      </c>
      <c r="Z2849" s="65">
        <f>SUMPRODUCT(('[2]Prog 89'!$C$5:$C$10000=A2849)*'[2]Prog 89'!$G$5:$H$10000)</f>
        <v>0</v>
      </c>
    </row>
    <row r="2850" spans="1:26" ht="12.75" customHeight="1" x14ac:dyDescent="0.25">
      <c r="A2850" s="64">
        <v>39262</v>
      </c>
      <c r="B2850" s="81">
        <f>VLOOKUP(A2850,'[2]Pop commune'!$A$4:$G$3833,7,FALSE)</f>
        <v>41.585714285714111</v>
      </c>
      <c r="C2850" s="82">
        <f>VLOOKUP(A2850,'[2]Pop commune'!$A$4:$H$3833,5,FALSE)</f>
        <v>35.499999999999851</v>
      </c>
      <c r="D2850" s="83">
        <f t="shared" si="89"/>
        <v>6.0857142857142597</v>
      </c>
      <c r="E2850" s="83">
        <f>VLOOKUP(A2850,'[2]Pop commune'!$A$4:$G$3833,6,FALSE)</f>
        <v>6.0857142857142597</v>
      </c>
      <c r="F2850" s="83">
        <f t="shared" si="90"/>
        <v>141.9999999999994</v>
      </c>
      <c r="G2850" s="83">
        <f>VLOOKUP(A2850,'[2]Pop commune'!$A$4:$G$3833,4,FALSE)</f>
        <v>141.9999999999994</v>
      </c>
      <c r="H2850" s="64">
        <v>39</v>
      </c>
      <c r="I2850" s="122">
        <v>390006666</v>
      </c>
      <c r="J2850" s="91" t="s">
        <v>3696</v>
      </c>
      <c r="K2850" s="121"/>
      <c r="L2850" s="92" t="s">
        <v>3449</v>
      </c>
      <c r="M2850" s="65" t="s">
        <v>3450</v>
      </c>
      <c r="N2850" s="65" t="s">
        <v>662</v>
      </c>
      <c r="O2850" s="64">
        <v>390000610</v>
      </c>
      <c r="P2850" s="94" t="s">
        <v>322</v>
      </c>
      <c r="Q2850" s="90">
        <v>1</v>
      </c>
      <c r="X2850" s="65" t="s">
        <v>733</v>
      </c>
      <c r="Y2850" s="65">
        <f>SUMPRODUCT(('[2]Prog 89'!$C$5:$C$10000=A2850)*'[2]Prog 89'!$E$5:$F$10000)</f>
        <v>0</v>
      </c>
      <c r="Z2850" s="65">
        <f>SUMPRODUCT(('[2]Prog 89'!$C$5:$C$10000=A2850)*'[2]Prog 89'!$G$5:$H$10000)</f>
        <v>0</v>
      </c>
    </row>
    <row r="2851" spans="1:26" ht="12.75" customHeight="1" x14ac:dyDescent="0.25">
      <c r="A2851" s="64">
        <v>39270</v>
      </c>
      <c r="B2851" s="81">
        <f>VLOOKUP(A2851,'[2]Pop commune'!$A$4:$G$3833,7,FALSE)</f>
        <v>118.33462394236641</v>
      </c>
      <c r="C2851" s="82">
        <f>VLOOKUP(A2851,'[2]Pop commune'!$A$4:$H$3833,5,FALSE)</f>
        <v>82.253151920723965</v>
      </c>
      <c r="D2851" s="83">
        <f t="shared" si="89"/>
        <v>36.08147202164244</v>
      </c>
      <c r="E2851" s="83">
        <f>VLOOKUP(A2851,'[2]Pop commune'!$A$4:$G$3833,6,FALSE)</f>
        <v>36.08147202164244</v>
      </c>
      <c r="F2851" s="83">
        <f t="shared" si="90"/>
        <v>581</v>
      </c>
      <c r="G2851" s="83">
        <f>VLOOKUP(A2851,'[2]Pop commune'!$A$4:$G$3833,4,FALSE)</f>
        <v>581</v>
      </c>
      <c r="H2851" s="64">
        <v>39</v>
      </c>
      <c r="I2851" s="122">
        <v>390006666</v>
      </c>
      <c r="J2851" s="91" t="s">
        <v>3697</v>
      </c>
      <c r="K2851" s="121"/>
      <c r="L2851" s="92" t="s">
        <v>3449</v>
      </c>
      <c r="M2851" s="65" t="s">
        <v>3450</v>
      </c>
      <c r="N2851" s="65" t="s">
        <v>662</v>
      </c>
      <c r="O2851" s="64">
        <v>390000610</v>
      </c>
      <c r="P2851" s="94" t="s">
        <v>322</v>
      </c>
      <c r="Q2851" s="90">
        <v>1</v>
      </c>
      <c r="X2851" s="65" t="s">
        <v>733</v>
      </c>
      <c r="Y2851" s="65">
        <f>SUMPRODUCT(('[2]Prog 89'!$C$5:$C$10000=A2851)*'[2]Prog 89'!$E$5:$F$10000)</f>
        <v>0</v>
      </c>
      <c r="Z2851" s="65">
        <f>SUMPRODUCT(('[2]Prog 89'!$C$5:$C$10000=A2851)*'[2]Prog 89'!$G$5:$H$10000)</f>
        <v>0</v>
      </c>
    </row>
    <row r="2852" spans="1:26" ht="12.75" customHeight="1" x14ac:dyDescent="0.25">
      <c r="A2852" s="64">
        <v>39284</v>
      </c>
      <c r="B2852" s="81">
        <f>VLOOKUP(A2852,'[2]Pop commune'!$A$4:$G$3833,7,FALSE)</f>
        <v>38</v>
      </c>
      <c r="C2852" s="82">
        <f>VLOOKUP(A2852,'[2]Pop commune'!$A$4:$H$3833,5,FALSE)</f>
        <v>23</v>
      </c>
      <c r="D2852" s="83">
        <f t="shared" si="89"/>
        <v>15</v>
      </c>
      <c r="E2852" s="83">
        <f>VLOOKUP(A2852,'[2]Pop commune'!$A$4:$G$3833,6,FALSE)</f>
        <v>15</v>
      </c>
      <c r="F2852" s="83">
        <f t="shared" si="90"/>
        <v>120</v>
      </c>
      <c r="G2852" s="83">
        <f>VLOOKUP(A2852,'[2]Pop commune'!$A$4:$G$3833,4,FALSE)</f>
        <v>120</v>
      </c>
      <c r="H2852" s="64">
        <v>39</v>
      </c>
      <c r="I2852" s="122">
        <v>390006666</v>
      </c>
      <c r="J2852" s="91" t="s">
        <v>3698</v>
      </c>
      <c r="K2852" s="121"/>
      <c r="L2852" s="92" t="s">
        <v>3449</v>
      </c>
      <c r="M2852" s="65" t="s">
        <v>3450</v>
      </c>
      <c r="N2852" s="65" t="s">
        <v>662</v>
      </c>
      <c r="O2852" s="64">
        <v>390000610</v>
      </c>
      <c r="P2852" s="94" t="s">
        <v>322</v>
      </c>
      <c r="Q2852" s="90">
        <v>1</v>
      </c>
      <c r="X2852" s="65" t="s">
        <v>733</v>
      </c>
      <c r="Y2852" s="65">
        <f>SUMPRODUCT(('[2]Prog 89'!$C$5:$C$10000=A2852)*'[2]Prog 89'!$E$5:$F$10000)</f>
        <v>0</v>
      </c>
      <c r="Z2852" s="65">
        <f>SUMPRODUCT(('[2]Prog 89'!$C$5:$C$10000=A2852)*'[2]Prog 89'!$G$5:$H$10000)</f>
        <v>0</v>
      </c>
    </row>
    <row r="2853" spans="1:26" ht="12.75" customHeight="1" x14ac:dyDescent="0.25">
      <c r="A2853" s="64">
        <v>39285</v>
      </c>
      <c r="B2853" s="81">
        <f>VLOOKUP(A2853,'[2]Pop commune'!$A$4:$G$3833,7,FALSE)</f>
        <v>64</v>
      </c>
      <c r="C2853" s="82">
        <f>VLOOKUP(A2853,'[2]Pop commune'!$A$4:$H$3833,5,FALSE)</f>
        <v>42</v>
      </c>
      <c r="D2853" s="83">
        <f t="shared" si="89"/>
        <v>22</v>
      </c>
      <c r="E2853" s="83">
        <f>VLOOKUP(A2853,'[2]Pop commune'!$A$4:$G$3833,6,FALSE)</f>
        <v>22</v>
      </c>
      <c r="F2853" s="83">
        <f t="shared" si="90"/>
        <v>333</v>
      </c>
      <c r="G2853" s="83">
        <f>VLOOKUP(A2853,'[2]Pop commune'!$A$4:$G$3833,4,FALSE)</f>
        <v>333</v>
      </c>
      <c r="H2853" s="64">
        <v>39</v>
      </c>
      <c r="I2853" s="122">
        <v>390006666</v>
      </c>
      <c r="J2853" s="91" t="s">
        <v>3699</v>
      </c>
      <c r="K2853" s="121"/>
      <c r="L2853" s="92" t="s">
        <v>3449</v>
      </c>
      <c r="M2853" s="65" t="s">
        <v>3450</v>
      </c>
      <c r="N2853" s="65" t="s">
        <v>662</v>
      </c>
      <c r="O2853" s="64">
        <v>390000610</v>
      </c>
      <c r="P2853" s="94" t="s">
        <v>322</v>
      </c>
      <c r="Q2853" s="90">
        <v>1</v>
      </c>
      <c r="X2853" s="65" t="s">
        <v>733</v>
      </c>
      <c r="Y2853" s="65">
        <f>SUMPRODUCT(('[2]Prog 89'!$C$5:$C$10000=A2853)*'[2]Prog 89'!$E$5:$F$10000)</f>
        <v>0</v>
      </c>
      <c r="Z2853" s="65">
        <f>SUMPRODUCT(('[2]Prog 89'!$C$5:$C$10000=A2853)*'[2]Prog 89'!$G$5:$H$10000)</f>
        <v>0</v>
      </c>
    </row>
    <row r="2854" spans="1:26" ht="12.75" customHeight="1" x14ac:dyDescent="0.25">
      <c r="A2854" s="64">
        <v>39302</v>
      </c>
      <c r="B2854" s="81">
        <f>VLOOKUP(A2854,'[2]Pop commune'!$A$4:$G$3833,7,FALSE)</f>
        <v>23</v>
      </c>
      <c r="C2854" s="82">
        <f>VLOOKUP(A2854,'[2]Pop commune'!$A$4:$H$3833,5,FALSE)</f>
        <v>16</v>
      </c>
      <c r="D2854" s="83">
        <f t="shared" si="89"/>
        <v>7</v>
      </c>
      <c r="E2854" s="83">
        <f>VLOOKUP(A2854,'[2]Pop commune'!$A$4:$G$3833,6,FALSE)</f>
        <v>7</v>
      </c>
      <c r="F2854" s="83">
        <f t="shared" si="90"/>
        <v>101</v>
      </c>
      <c r="G2854" s="83">
        <f>VLOOKUP(A2854,'[2]Pop commune'!$A$4:$G$3833,4,FALSE)</f>
        <v>101</v>
      </c>
      <c r="H2854" s="64">
        <v>39</v>
      </c>
      <c r="I2854" s="122">
        <v>390006666</v>
      </c>
      <c r="J2854" s="91" t="s">
        <v>3700</v>
      </c>
      <c r="K2854" s="121"/>
      <c r="L2854" s="92" t="s">
        <v>3449</v>
      </c>
      <c r="M2854" s="65" t="s">
        <v>3450</v>
      </c>
      <c r="N2854" s="65" t="s">
        <v>662</v>
      </c>
      <c r="O2854" s="64">
        <v>390000610</v>
      </c>
      <c r="P2854" s="94" t="s">
        <v>322</v>
      </c>
      <c r="Q2854" s="90">
        <v>1</v>
      </c>
      <c r="X2854" s="65" t="s">
        <v>733</v>
      </c>
      <c r="Y2854" s="65">
        <f>SUMPRODUCT(('[2]Prog 89'!$C$5:$C$10000=A2854)*'[2]Prog 89'!$E$5:$F$10000)</f>
        <v>0</v>
      </c>
      <c r="Z2854" s="65">
        <f>SUMPRODUCT(('[2]Prog 89'!$C$5:$C$10000=A2854)*'[2]Prog 89'!$G$5:$H$10000)</f>
        <v>0</v>
      </c>
    </row>
    <row r="2855" spans="1:26" ht="12.75" customHeight="1" x14ac:dyDescent="0.25">
      <c r="A2855" s="64">
        <v>39308</v>
      </c>
      <c r="B2855" s="81">
        <f>VLOOKUP(A2855,'[2]Pop commune'!$A$4:$G$3833,7,FALSE)</f>
        <v>110.5095691600811</v>
      </c>
      <c r="C2855" s="82">
        <f>VLOOKUP(A2855,'[2]Pop commune'!$A$4:$H$3833,5,FALSE)</f>
        <v>38.546174298077261</v>
      </c>
      <c r="D2855" s="83">
        <f t="shared" si="89"/>
        <v>71.963394862003838</v>
      </c>
      <c r="E2855" s="83">
        <f>VLOOKUP(A2855,'[2]Pop commune'!$A$4:$G$3833,6,FALSE)</f>
        <v>71.963394862003838</v>
      </c>
      <c r="F2855" s="83">
        <f t="shared" si="90"/>
        <v>309</v>
      </c>
      <c r="G2855" s="83">
        <f>VLOOKUP(A2855,'[2]Pop commune'!$A$4:$G$3833,4,FALSE)</f>
        <v>309</v>
      </c>
      <c r="H2855" s="64">
        <v>39</v>
      </c>
      <c r="I2855" s="122">
        <v>390006666</v>
      </c>
      <c r="J2855" s="91" t="s">
        <v>3701</v>
      </c>
      <c r="K2855" s="121"/>
      <c r="L2855" s="92" t="s">
        <v>3449</v>
      </c>
      <c r="M2855" s="65" t="s">
        <v>3450</v>
      </c>
      <c r="N2855" s="65" t="s">
        <v>662</v>
      </c>
      <c r="O2855" s="64">
        <v>390000610</v>
      </c>
      <c r="P2855" s="94" t="s">
        <v>322</v>
      </c>
      <c r="Q2855" s="90">
        <v>1</v>
      </c>
      <c r="X2855" s="65" t="s">
        <v>733</v>
      </c>
      <c r="Y2855" s="65">
        <f>SUMPRODUCT(('[2]Prog 89'!$C$5:$C$10000=A2855)*'[2]Prog 89'!$E$5:$F$10000)</f>
        <v>0</v>
      </c>
      <c r="Z2855" s="65">
        <f>SUMPRODUCT(('[2]Prog 89'!$C$5:$C$10000=A2855)*'[2]Prog 89'!$G$5:$H$10000)</f>
        <v>0</v>
      </c>
    </row>
    <row r="2856" spans="1:26" ht="12.75" customHeight="1" x14ac:dyDescent="0.25">
      <c r="A2856" s="64">
        <v>39323</v>
      </c>
      <c r="B2856" s="81">
        <f>VLOOKUP(A2856,'[2]Pop commune'!$A$4:$G$3833,7,FALSE)</f>
        <v>62.774999999999977</v>
      </c>
      <c r="C2856" s="82">
        <f>VLOOKUP(A2856,'[2]Pop commune'!$A$4:$H$3833,5,FALSE)</f>
        <v>46.832142857142834</v>
      </c>
      <c r="D2856" s="83">
        <f t="shared" si="89"/>
        <v>15.942857142857141</v>
      </c>
      <c r="E2856" s="83">
        <f>VLOOKUP(A2856,'[2]Pop commune'!$A$4:$G$3833,6,FALSE)</f>
        <v>15.942857142857141</v>
      </c>
      <c r="F2856" s="83">
        <f t="shared" si="90"/>
        <v>279</v>
      </c>
      <c r="G2856" s="83">
        <f>VLOOKUP(A2856,'[2]Pop commune'!$A$4:$G$3833,4,FALSE)</f>
        <v>279</v>
      </c>
      <c r="H2856" s="64">
        <v>39</v>
      </c>
      <c r="I2856" s="122">
        <v>390006666</v>
      </c>
      <c r="J2856" s="91" t="s">
        <v>3702</v>
      </c>
      <c r="K2856" s="121"/>
      <c r="L2856" s="92" t="s">
        <v>3449</v>
      </c>
      <c r="M2856" s="65" t="s">
        <v>3450</v>
      </c>
      <c r="N2856" s="65" t="s">
        <v>662</v>
      </c>
      <c r="O2856" s="64">
        <v>390000610</v>
      </c>
      <c r="P2856" s="94" t="s">
        <v>322</v>
      </c>
      <c r="Q2856" s="90">
        <v>1</v>
      </c>
      <c r="X2856" s="65" t="s">
        <v>733</v>
      </c>
      <c r="Y2856" s="65">
        <f>SUMPRODUCT(('[2]Prog 89'!$C$5:$C$10000=A2856)*'[2]Prog 89'!$E$5:$F$10000)</f>
        <v>0</v>
      </c>
      <c r="Z2856" s="65">
        <f>SUMPRODUCT(('[2]Prog 89'!$C$5:$C$10000=A2856)*'[2]Prog 89'!$G$5:$H$10000)</f>
        <v>0</v>
      </c>
    </row>
    <row r="2857" spans="1:26" ht="12.75" customHeight="1" x14ac:dyDescent="0.25">
      <c r="A2857" s="64">
        <v>39335</v>
      </c>
      <c r="B2857" s="81">
        <f>VLOOKUP(A2857,'[2]Pop commune'!$A$4:$G$3833,7,FALSE)</f>
        <v>159.66906474820144</v>
      </c>
      <c r="C2857" s="82">
        <f>VLOOKUP(A2857,'[2]Pop commune'!$A$4:$H$3833,5,FALSE)</f>
        <v>80.82014388489209</v>
      </c>
      <c r="D2857" s="83">
        <f t="shared" si="89"/>
        <v>78.84892086330936</v>
      </c>
      <c r="E2857" s="83">
        <f>VLOOKUP(A2857,'[2]Pop commune'!$A$4:$G$3833,6,FALSE)</f>
        <v>78.84892086330936</v>
      </c>
      <c r="F2857" s="83">
        <f t="shared" si="90"/>
        <v>548</v>
      </c>
      <c r="G2857" s="83">
        <f>VLOOKUP(A2857,'[2]Pop commune'!$A$4:$G$3833,4,FALSE)</f>
        <v>548</v>
      </c>
      <c r="H2857" s="64">
        <v>39</v>
      </c>
      <c r="I2857" s="122">
        <v>390006666</v>
      </c>
      <c r="J2857" s="91" t="s">
        <v>3703</v>
      </c>
      <c r="K2857" s="121"/>
      <c r="L2857" s="92" t="s">
        <v>3449</v>
      </c>
      <c r="M2857" s="65" t="s">
        <v>3450</v>
      </c>
      <c r="N2857" s="65" t="s">
        <v>662</v>
      </c>
      <c r="O2857" s="64">
        <v>390000610</v>
      </c>
      <c r="P2857" s="94" t="s">
        <v>322</v>
      </c>
      <c r="Q2857" s="90">
        <v>1</v>
      </c>
      <c r="X2857" s="65" t="s">
        <v>733</v>
      </c>
      <c r="Y2857" s="65">
        <f>SUMPRODUCT(('[2]Prog 89'!$C$5:$C$10000=A2857)*'[2]Prog 89'!$E$5:$F$10000)</f>
        <v>0</v>
      </c>
      <c r="Z2857" s="65">
        <f>SUMPRODUCT(('[2]Prog 89'!$C$5:$C$10000=A2857)*'[2]Prog 89'!$G$5:$H$10000)</f>
        <v>0</v>
      </c>
    </row>
    <row r="2858" spans="1:26" ht="12.75" customHeight="1" x14ac:dyDescent="0.25">
      <c r="A2858" s="64">
        <v>39360</v>
      </c>
      <c r="B2858" s="81">
        <f>VLOOKUP(A2858,'[2]Pop commune'!$A$4:$G$3833,7,FALSE)</f>
        <v>92.788272626452141</v>
      </c>
      <c r="C2858" s="82">
        <f>VLOOKUP(A2858,'[2]Pop commune'!$A$4:$H$3833,5,FALSE)</f>
        <v>55.520059838192189</v>
      </c>
      <c r="D2858" s="83">
        <f t="shared" si="89"/>
        <v>37.268212788259952</v>
      </c>
      <c r="E2858" s="83">
        <f>VLOOKUP(A2858,'[2]Pop commune'!$A$4:$G$3833,6,FALSE)</f>
        <v>37.268212788259952</v>
      </c>
      <c r="F2858" s="83">
        <f t="shared" si="90"/>
        <v>179</v>
      </c>
      <c r="G2858" s="83">
        <f>VLOOKUP(A2858,'[2]Pop commune'!$A$4:$G$3833,4,FALSE)</f>
        <v>179</v>
      </c>
      <c r="H2858" s="64">
        <v>39</v>
      </c>
      <c r="I2858" s="122">
        <v>390006666</v>
      </c>
      <c r="J2858" s="91" t="s">
        <v>3704</v>
      </c>
      <c r="K2858" s="121"/>
      <c r="L2858" s="92" t="s">
        <v>3449</v>
      </c>
      <c r="M2858" s="65" t="s">
        <v>3450</v>
      </c>
      <c r="N2858" s="65" t="s">
        <v>662</v>
      </c>
      <c r="O2858" s="64">
        <v>390000610</v>
      </c>
      <c r="P2858" s="94" t="s">
        <v>322</v>
      </c>
      <c r="Q2858" s="90">
        <v>1</v>
      </c>
      <c r="X2858" s="65" t="s">
        <v>733</v>
      </c>
      <c r="Y2858" s="65">
        <f>SUMPRODUCT(('[2]Prog 89'!$C$5:$C$10000=A2858)*'[2]Prog 89'!$E$5:$F$10000)</f>
        <v>0</v>
      </c>
      <c r="Z2858" s="65">
        <f>SUMPRODUCT(('[2]Prog 89'!$C$5:$C$10000=A2858)*'[2]Prog 89'!$G$5:$H$10000)</f>
        <v>0</v>
      </c>
    </row>
    <row r="2859" spans="1:26" ht="12.75" customHeight="1" x14ac:dyDescent="0.25">
      <c r="A2859" s="64">
        <v>39361</v>
      </c>
      <c r="B2859" s="81">
        <f>VLOOKUP(A2859,'[2]Pop commune'!$A$4:$G$3833,7,FALSE)</f>
        <v>35.78947368421052</v>
      </c>
      <c r="C2859" s="82">
        <f>VLOOKUP(A2859,'[2]Pop commune'!$A$4:$H$3833,5,FALSE)</f>
        <v>24.157894736842103</v>
      </c>
      <c r="D2859" s="83">
        <f t="shared" si="89"/>
        <v>11.631578947368419</v>
      </c>
      <c r="E2859" s="83">
        <f>VLOOKUP(A2859,'[2]Pop commune'!$A$4:$G$3833,6,FALSE)</f>
        <v>11.631578947368419</v>
      </c>
      <c r="F2859" s="83">
        <f t="shared" si="90"/>
        <v>170</v>
      </c>
      <c r="G2859" s="83">
        <f>VLOOKUP(A2859,'[2]Pop commune'!$A$4:$G$3833,4,FALSE)</f>
        <v>170</v>
      </c>
      <c r="H2859" s="64">
        <v>39</v>
      </c>
      <c r="I2859" s="122">
        <v>390006666</v>
      </c>
      <c r="J2859" s="91" t="s">
        <v>3705</v>
      </c>
      <c r="K2859" s="121"/>
      <c r="L2859" s="92" t="s">
        <v>3449</v>
      </c>
      <c r="M2859" s="65" t="s">
        <v>3450</v>
      </c>
      <c r="N2859" s="65" t="s">
        <v>662</v>
      </c>
      <c r="O2859" s="64">
        <v>390000610</v>
      </c>
      <c r="P2859" s="94" t="s">
        <v>322</v>
      </c>
      <c r="Q2859" s="90">
        <v>1</v>
      </c>
      <c r="X2859" s="65" t="s">
        <v>733</v>
      </c>
      <c r="Y2859" s="65">
        <f>SUMPRODUCT(('[2]Prog 89'!$C$5:$C$10000=A2859)*'[2]Prog 89'!$E$5:$F$10000)</f>
        <v>0</v>
      </c>
      <c r="Z2859" s="65">
        <f>SUMPRODUCT(('[2]Prog 89'!$C$5:$C$10000=A2859)*'[2]Prog 89'!$G$5:$H$10000)</f>
        <v>0</v>
      </c>
    </row>
    <row r="2860" spans="1:26" ht="12.75" customHeight="1" x14ac:dyDescent="0.25">
      <c r="A2860" s="64">
        <v>39377</v>
      </c>
      <c r="B2860" s="81">
        <f>VLOOKUP(A2860,'[2]Pop commune'!$A$4:$G$3833,7,FALSE)</f>
        <v>40.754491017964064</v>
      </c>
      <c r="C2860" s="82">
        <f>VLOOKUP(A2860,'[2]Pop commune'!$A$4:$H$3833,5,FALSE)</f>
        <v>22.862275449101791</v>
      </c>
      <c r="D2860" s="83">
        <f t="shared" si="89"/>
        <v>17.892215568862273</v>
      </c>
      <c r="E2860" s="83">
        <f>VLOOKUP(A2860,'[2]Pop commune'!$A$4:$G$3833,6,FALSE)</f>
        <v>17.892215568862273</v>
      </c>
      <c r="F2860" s="83">
        <f t="shared" si="90"/>
        <v>166</v>
      </c>
      <c r="G2860" s="83">
        <f>VLOOKUP(A2860,'[2]Pop commune'!$A$4:$G$3833,4,FALSE)</f>
        <v>166</v>
      </c>
      <c r="H2860" s="64">
        <v>39</v>
      </c>
      <c r="I2860" s="122">
        <v>390006666</v>
      </c>
      <c r="J2860" s="91" t="s">
        <v>3706</v>
      </c>
      <c r="K2860" s="121"/>
      <c r="L2860" s="92" t="s">
        <v>3449</v>
      </c>
      <c r="M2860" s="65" t="s">
        <v>3450</v>
      </c>
      <c r="N2860" s="65" t="s">
        <v>662</v>
      </c>
      <c r="O2860" s="64">
        <v>390000610</v>
      </c>
      <c r="P2860" s="94" t="s">
        <v>322</v>
      </c>
      <c r="Q2860" s="90">
        <v>1</v>
      </c>
      <c r="X2860" s="65" t="s">
        <v>733</v>
      </c>
      <c r="Y2860" s="65">
        <f>SUMPRODUCT(('[2]Prog 89'!$C$5:$C$10000=A2860)*'[2]Prog 89'!$E$5:$F$10000)</f>
        <v>0</v>
      </c>
      <c r="Z2860" s="65">
        <f>SUMPRODUCT(('[2]Prog 89'!$C$5:$C$10000=A2860)*'[2]Prog 89'!$G$5:$H$10000)</f>
        <v>0</v>
      </c>
    </row>
    <row r="2861" spans="1:26" ht="12.75" customHeight="1" x14ac:dyDescent="0.25">
      <c r="A2861" s="64">
        <v>39392</v>
      </c>
      <c r="B2861" s="81">
        <f>VLOOKUP(A2861,'[2]Pop commune'!$A$4:$G$3833,7,FALSE)</f>
        <v>46</v>
      </c>
      <c r="C2861" s="82">
        <f>VLOOKUP(A2861,'[2]Pop commune'!$A$4:$H$3833,5,FALSE)</f>
        <v>28</v>
      </c>
      <c r="D2861" s="83">
        <f t="shared" si="89"/>
        <v>18</v>
      </c>
      <c r="E2861" s="83">
        <f>VLOOKUP(A2861,'[2]Pop commune'!$A$4:$G$3833,6,FALSE)</f>
        <v>18</v>
      </c>
      <c r="F2861" s="83">
        <f t="shared" si="90"/>
        <v>198</v>
      </c>
      <c r="G2861" s="83">
        <f>VLOOKUP(A2861,'[2]Pop commune'!$A$4:$G$3833,4,FALSE)</f>
        <v>198</v>
      </c>
      <c r="H2861" s="64">
        <v>39</v>
      </c>
      <c r="I2861" s="122">
        <v>390006666</v>
      </c>
      <c r="J2861" s="91" t="s">
        <v>3707</v>
      </c>
      <c r="K2861" s="121"/>
      <c r="L2861" s="92" t="s">
        <v>3449</v>
      </c>
      <c r="M2861" s="65" t="s">
        <v>3450</v>
      </c>
      <c r="N2861" s="65" t="s">
        <v>662</v>
      </c>
      <c r="O2861" s="64">
        <v>390000610</v>
      </c>
      <c r="P2861" s="94" t="s">
        <v>322</v>
      </c>
      <c r="Q2861" s="90">
        <v>1</v>
      </c>
      <c r="X2861" s="65" t="s">
        <v>733</v>
      </c>
      <c r="Y2861" s="65">
        <f>SUMPRODUCT(('[2]Prog 89'!$C$5:$C$10000=A2861)*'[2]Prog 89'!$E$5:$F$10000)</f>
        <v>0</v>
      </c>
      <c r="Z2861" s="65">
        <f>SUMPRODUCT(('[2]Prog 89'!$C$5:$C$10000=A2861)*'[2]Prog 89'!$G$5:$H$10000)</f>
        <v>0</v>
      </c>
    </row>
    <row r="2862" spans="1:26" ht="12.75" customHeight="1" x14ac:dyDescent="0.25">
      <c r="A2862" s="64">
        <v>39398</v>
      </c>
      <c r="B2862" s="81">
        <f>VLOOKUP(A2862,'[2]Pop commune'!$A$4:$G$3833,7,FALSE)</f>
        <v>51.501385041551259</v>
      </c>
      <c r="C2862" s="82">
        <f>VLOOKUP(A2862,'[2]Pop commune'!$A$4:$H$3833,5,FALSE)</f>
        <v>36.786703601108037</v>
      </c>
      <c r="D2862" s="83">
        <f t="shared" si="89"/>
        <v>14.714681440443218</v>
      </c>
      <c r="E2862" s="83">
        <f>VLOOKUP(A2862,'[2]Pop commune'!$A$4:$G$3833,6,FALSE)</f>
        <v>14.714681440443218</v>
      </c>
      <c r="F2862" s="83">
        <f t="shared" si="90"/>
        <v>332</v>
      </c>
      <c r="G2862" s="83">
        <f>VLOOKUP(A2862,'[2]Pop commune'!$A$4:$G$3833,4,FALSE)</f>
        <v>332</v>
      </c>
      <c r="H2862" s="64">
        <v>39</v>
      </c>
      <c r="I2862" s="122">
        <v>390006666</v>
      </c>
      <c r="J2862" s="91" t="s">
        <v>3708</v>
      </c>
      <c r="K2862" s="121"/>
      <c r="L2862" s="92" t="s">
        <v>3449</v>
      </c>
      <c r="M2862" s="65" t="s">
        <v>3450</v>
      </c>
      <c r="N2862" s="65" t="s">
        <v>662</v>
      </c>
      <c r="O2862" s="64">
        <v>390000610</v>
      </c>
      <c r="P2862" s="94" t="s">
        <v>322</v>
      </c>
      <c r="Q2862" s="90">
        <v>1</v>
      </c>
      <c r="X2862" s="65" t="s">
        <v>733</v>
      </c>
      <c r="Y2862" s="65">
        <f>SUMPRODUCT(('[2]Prog 89'!$C$5:$C$10000=A2862)*'[2]Prog 89'!$E$5:$F$10000)</f>
        <v>0</v>
      </c>
      <c r="Z2862" s="65">
        <f>SUMPRODUCT(('[2]Prog 89'!$C$5:$C$10000=A2862)*'[2]Prog 89'!$G$5:$H$10000)</f>
        <v>0</v>
      </c>
    </row>
    <row r="2863" spans="1:26" ht="12.75" customHeight="1" x14ac:dyDescent="0.25">
      <c r="A2863" s="64">
        <v>39402</v>
      </c>
      <c r="B2863" s="81">
        <f>VLOOKUP(A2863,'[2]Pop commune'!$A$4:$G$3833,7,FALSE)</f>
        <v>69.219512195122078</v>
      </c>
      <c r="C2863" s="82">
        <f>VLOOKUP(A2863,'[2]Pop commune'!$A$4:$H$3833,5,FALSE)</f>
        <v>40.902439024390318</v>
      </c>
      <c r="D2863" s="83">
        <f t="shared" si="89"/>
        <v>28.31707317073176</v>
      </c>
      <c r="E2863" s="83">
        <f>VLOOKUP(A2863,'[2]Pop commune'!$A$4:$G$3833,6,FALSE)</f>
        <v>28.31707317073176</v>
      </c>
      <c r="F2863" s="83">
        <f t="shared" si="90"/>
        <v>387.0000000000008</v>
      </c>
      <c r="G2863" s="83">
        <f>VLOOKUP(A2863,'[2]Pop commune'!$A$4:$G$3833,4,FALSE)</f>
        <v>387.0000000000008</v>
      </c>
      <c r="H2863" s="64">
        <v>39</v>
      </c>
      <c r="I2863" s="122">
        <v>390006666</v>
      </c>
      <c r="J2863" s="91" t="s">
        <v>3709</v>
      </c>
      <c r="K2863" s="121"/>
      <c r="L2863" s="92" t="s">
        <v>3449</v>
      </c>
      <c r="M2863" s="65" t="s">
        <v>3450</v>
      </c>
      <c r="N2863" s="65" t="s">
        <v>662</v>
      </c>
      <c r="O2863" s="64">
        <v>390000610</v>
      </c>
      <c r="P2863" s="94" t="s">
        <v>322</v>
      </c>
      <c r="Q2863" s="90">
        <v>1</v>
      </c>
      <c r="X2863" s="65" t="s">
        <v>733</v>
      </c>
      <c r="Y2863" s="65">
        <f>SUMPRODUCT(('[2]Prog 89'!$C$5:$C$10000=A2863)*'[2]Prog 89'!$E$5:$F$10000)</f>
        <v>0</v>
      </c>
      <c r="Z2863" s="65">
        <f>SUMPRODUCT(('[2]Prog 89'!$C$5:$C$10000=A2863)*'[2]Prog 89'!$G$5:$H$10000)</f>
        <v>0</v>
      </c>
    </row>
    <row r="2864" spans="1:26" ht="12.75" customHeight="1" x14ac:dyDescent="0.25">
      <c r="A2864" s="64">
        <v>39409</v>
      </c>
      <c r="B2864" s="81">
        <f>VLOOKUP(A2864,'[2]Pop commune'!$A$4:$G$3833,7,FALSE)</f>
        <v>43.92</v>
      </c>
      <c r="C2864" s="82">
        <f>VLOOKUP(A2864,'[2]Pop commune'!$A$4:$H$3833,5,FALSE)</f>
        <v>27.327999999999999</v>
      </c>
      <c r="D2864" s="83">
        <f t="shared" si="89"/>
        <v>16.591999999999999</v>
      </c>
      <c r="E2864" s="83">
        <f>VLOOKUP(A2864,'[2]Pop commune'!$A$4:$G$3833,6,FALSE)</f>
        <v>16.591999999999999</v>
      </c>
      <c r="F2864" s="83">
        <f t="shared" si="90"/>
        <v>122</v>
      </c>
      <c r="G2864" s="83">
        <f>VLOOKUP(A2864,'[2]Pop commune'!$A$4:$G$3833,4,FALSE)</f>
        <v>122</v>
      </c>
      <c r="H2864" s="64">
        <v>39</v>
      </c>
      <c r="I2864" s="122">
        <v>390006666</v>
      </c>
      <c r="J2864" s="91" t="s">
        <v>3710</v>
      </c>
      <c r="K2864" s="121"/>
      <c r="L2864" s="92" t="s">
        <v>3449</v>
      </c>
      <c r="M2864" s="65" t="s">
        <v>3450</v>
      </c>
      <c r="N2864" s="65" t="s">
        <v>662</v>
      </c>
      <c r="O2864" s="64">
        <v>390000610</v>
      </c>
      <c r="P2864" s="94" t="s">
        <v>322</v>
      </c>
      <c r="Q2864" s="90">
        <v>1</v>
      </c>
      <c r="X2864" s="65" t="s">
        <v>733</v>
      </c>
      <c r="Y2864" s="65">
        <f>SUMPRODUCT(('[2]Prog 89'!$C$5:$C$10000=A2864)*'[2]Prog 89'!$E$5:$F$10000)</f>
        <v>0</v>
      </c>
      <c r="Z2864" s="65">
        <f>SUMPRODUCT(('[2]Prog 89'!$C$5:$C$10000=A2864)*'[2]Prog 89'!$G$5:$H$10000)</f>
        <v>0</v>
      </c>
    </row>
    <row r="2865" spans="1:26" ht="12.75" customHeight="1" x14ac:dyDescent="0.25">
      <c r="A2865" s="64">
        <v>39414</v>
      </c>
      <c r="B2865" s="81">
        <f>VLOOKUP(A2865,'[2]Pop commune'!$A$4:$G$3833,7,FALSE)</f>
        <v>14.54368932038834</v>
      </c>
      <c r="C2865" s="82">
        <f>VLOOKUP(A2865,'[2]Pop commune'!$A$4:$H$3833,5,FALSE)</f>
        <v>11.42718446601941</v>
      </c>
      <c r="D2865" s="83">
        <f t="shared" si="89"/>
        <v>3.1165048543689302</v>
      </c>
      <c r="E2865" s="83">
        <f>VLOOKUP(A2865,'[2]Pop commune'!$A$4:$G$3833,6,FALSE)</f>
        <v>3.1165048543689302</v>
      </c>
      <c r="F2865" s="83">
        <f t="shared" si="90"/>
        <v>107</v>
      </c>
      <c r="G2865" s="83">
        <f>VLOOKUP(A2865,'[2]Pop commune'!$A$4:$G$3833,4,FALSE)</f>
        <v>107</v>
      </c>
      <c r="H2865" s="64">
        <v>39</v>
      </c>
      <c r="I2865" s="122">
        <v>390006666</v>
      </c>
      <c r="J2865" s="91" t="s">
        <v>3711</v>
      </c>
      <c r="K2865" s="121"/>
      <c r="L2865" s="92" t="s">
        <v>3449</v>
      </c>
      <c r="M2865" s="65" t="s">
        <v>3450</v>
      </c>
      <c r="N2865" s="65" t="s">
        <v>662</v>
      </c>
      <c r="O2865" s="64">
        <v>390000610</v>
      </c>
      <c r="P2865" s="94" t="s">
        <v>322</v>
      </c>
      <c r="Q2865" s="90">
        <v>1</v>
      </c>
      <c r="X2865" s="65" t="s">
        <v>733</v>
      </c>
      <c r="Y2865" s="65">
        <f>SUMPRODUCT(('[2]Prog 89'!$C$5:$C$10000=A2865)*'[2]Prog 89'!$E$5:$F$10000)</f>
        <v>0</v>
      </c>
      <c r="Z2865" s="65">
        <f>SUMPRODUCT(('[2]Prog 89'!$C$5:$C$10000=A2865)*'[2]Prog 89'!$G$5:$H$10000)</f>
        <v>0</v>
      </c>
    </row>
    <row r="2866" spans="1:26" ht="12.75" customHeight="1" x14ac:dyDescent="0.25">
      <c r="A2866" s="64">
        <v>39432</v>
      </c>
      <c r="B2866" s="81">
        <f>VLOOKUP(A2866,'[2]Pop commune'!$A$4:$G$3833,7,FALSE)</f>
        <v>21.471999999999998</v>
      </c>
      <c r="C2866" s="82">
        <f>VLOOKUP(A2866,'[2]Pop commune'!$A$4:$H$3833,5,FALSE)</f>
        <v>16.591999999999999</v>
      </c>
      <c r="D2866" s="83">
        <f t="shared" si="89"/>
        <v>4.88</v>
      </c>
      <c r="E2866" s="83">
        <f>VLOOKUP(A2866,'[2]Pop commune'!$A$4:$G$3833,6,FALSE)</f>
        <v>4.88</v>
      </c>
      <c r="F2866" s="83">
        <f t="shared" si="90"/>
        <v>122</v>
      </c>
      <c r="G2866" s="83">
        <f>VLOOKUP(A2866,'[2]Pop commune'!$A$4:$G$3833,4,FALSE)</f>
        <v>122</v>
      </c>
      <c r="H2866" s="64">
        <v>39</v>
      </c>
      <c r="I2866" s="122">
        <v>390006666</v>
      </c>
      <c r="J2866" s="91" t="s">
        <v>3712</v>
      </c>
      <c r="K2866" s="121"/>
      <c r="L2866" s="92" t="s">
        <v>3449</v>
      </c>
      <c r="M2866" s="65" t="s">
        <v>3450</v>
      </c>
      <c r="N2866" s="65" t="s">
        <v>662</v>
      </c>
      <c r="O2866" s="64">
        <v>390000610</v>
      </c>
      <c r="P2866" s="94" t="s">
        <v>322</v>
      </c>
      <c r="Q2866" s="90">
        <v>1</v>
      </c>
      <c r="X2866" s="65" t="s">
        <v>733</v>
      </c>
      <c r="Y2866" s="65">
        <f>SUMPRODUCT(('[2]Prog 89'!$C$5:$C$10000=A2866)*'[2]Prog 89'!$E$5:$F$10000)</f>
        <v>0</v>
      </c>
      <c r="Z2866" s="65">
        <f>SUMPRODUCT(('[2]Prog 89'!$C$5:$C$10000=A2866)*'[2]Prog 89'!$G$5:$H$10000)</f>
        <v>0</v>
      </c>
    </row>
    <row r="2867" spans="1:26" ht="12.75" customHeight="1" x14ac:dyDescent="0.25">
      <c r="A2867" s="64">
        <v>39449</v>
      </c>
      <c r="B2867" s="81">
        <f>VLOOKUP(A2867,'[2]Pop commune'!$A$4:$G$3833,7,FALSE)</f>
        <v>51.725190839694683</v>
      </c>
      <c r="C2867" s="82">
        <f>VLOOKUP(A2867,'[2]Pop commune'!$A$4:$H$3833,5,FALSE)</f>
        <v>39.717557251908417</v>
      </c>
      <c r="D2867" s="83">
        <f t="shared" si="89"/>
        <v>12.007633587786266</v>
      </c>
      <c r="E2867" s="83">
        <f>VLOOKUP(A2867,'[2]Pop commune'!$A$4:$G$3833,6,FALSE)</f>
        <v>12.007633587786266</v>
      </c>
      <c r="F2867" s="83">
        <f t="shared" si="90"/>
        <v>242</v>
      </c>
      <c r="G2867" s="83">
        <f>VLOOKUP(A2867,'[2]Pop commune'!$A$4:$G$3833,4,FALSE)</f>
        <v>242</v>
      </c>
      <c r="H2867" s="64">
        <v>39</v>
      </c>
      <c r="I2867" s="122">
        <v>390006666</v>
      </c>
      <c r="J2867" s="91" t="s">
        <v>3713</v>
      </c>
      <c r="K2867" s="121"/>
      <c r="L2867" s="92" t="s">
        <v>3449</v>
      </c>
      <c r="M2867" s="65" t="s">
        <v>3450</v>
      </c>
      <c r="N2867" s="65" t="s">
        <v>662</v>
      </c>
      <c r="O2867" s="64">
        <v>390000610</v>
      </c>
      <c r="P2867" s="94" t="s">
        <v>322</v>
      </c>
      <c r="Q2867" s="90">
        <v>1</v>
      </c>
      <c r="X2867" s="65" t="s">
        <v>733</v>
      </c>
      <c r="Y2867" s="65">
        <f>SUMPRODUCT(('[2]Prog 89'!$C$5:$C$10000=A2867)*'[2]Prog 89'!$E$5:$F$10000)</f>
        <v>0</v>
      </c>
      <c r="Z2867" s="65">
        <f>SUMPRODUCT(('[2]Prog 89'!$C$5:$C$10000=A2867)*'[2]Prog 89'!$G$5:$H$10000)</f>
        <v>0</v>
      </c>
    </row>
    <row r="2868" spans="1:26" ht="12.75" customHeight="1" x14ac:dyDescent="0.25">
      <c r="A2868" s="64">
        <v>39462</v>
      </c>
      <c r="B2868" s="81">
        <f>VLOOKUP(A2868,'[2]Pop commune'!$A$4:$G$3833,7,FALSE)</f>
        <v>144.48853615520284</v>
      </c>
      <c r="C2868" s="82">
        <f>VLOOKUP(A2868,'[2]Pop commune'!$A$4:$H$3833,5,FALSE)</f>
        <v>94.664902998236343</v>
      </c>
      <c r="D2868" s="83">
        <f t="shared" si="89"/>
        <v>49.823633156966494</v>
      </c>
      <c r="E2868" s="83">
        <f>VLOOKUP(A2868,'[2]Pop commune'!$A$4:$G$3833,6,FALSE)</f>
        <v>49.823633156966494</v>
      </c>
      <c r="F2868" s="83">
        <f t="shared" si="90"/>
        <v>565</v>
      </c>
      <c r="G2868" s="83">
        <f>VLOOKUP(A2868,'[2]Pop commune'!$A$4:$G$3833,4,FALSE)</f>
        <v>565</v>
      </c>
      <c r="H2868" s="64">
        <v>39</v>
      </c>
      <c r="I2868" s="122">
        <v>390006666</v>
      </c>
      <c r="J2868" s="91" t="s">
        <v>3714</v>
      </c>
      <c r="K2868" s="121"/>
      <c r="L2868" s="92" t="s">
        <v>3449</v>
      </c>
      <c r="M2868" s="65" t="s">
        <v>3450</v>
      </c>
      <c r="N2868" s="65" t="s">
        <v>662</v>
      </c>
      <c r="O2868" s="64">
        <v>390000610</v>
      </c>
      <c r="P2868" s="94" t="s">
        <v>322</v>
      </c>
      <c r="Q2868" s="90">
        <v>1</v>
      </c>
      <c r="X2868" s="65" t="s">
        <v>733</v>
      </c>
      <c r="Y2868" s="65">
        <f>SUMPRODUCT(('[2]Prog 89'!$C$5:$C$10000=A2868)*'[2]Prog 89'!$E$5:$F$10000)</f>
        <v>0</v>
      </c>
      <c r="Z2868" s="65">
        <f>SUMPRODUCT(('[2]Prog 89'!$C$5:$C$10000=A2868)*'[2]Prog 89'!$G$5:$H$10000)</f>
        <v>0</v>
      </c>
    </row>
    <row r="2869" spans="1:26" ht="12.75" customHeight="1" x14ac:dyDescent="0.25">
      <c r="A2869" s="64">
        <v>39464</v>
      </c>
      <c r="B2869" s="81">
        <f>VLOOKUP(A2869,'[2]Pop commune'!$A$4:$G$3833,7,FALSE)</f>
        <v>29.711538461538449</v>
      </c>
      <c r="C2869" s="82">
        <f>VLOOKUP(A2869,'[2]Pop commune'!$A$4:$H$3833,5,FALSE)</f>
        <v>13.86538461538461</v>
      </c>
      <c r="D2869" s="83">
        <f t="shared" si="89"/>
        <v>15.84615384615384</v>
      </c>
      <c r="E2869" s="83">
        <f>VLOOKUP(A2869,'[2]Pop commune'!$A$4:$G$3833,6,FALSE)</f>
        <v>15.84615384615384</v>
      </c>
      <c r="F2869" s="83">
        <f t="shared" si="90"/>
        <v>206</v>
      </c>
      <c r="G2869" s="83">
        <f>VLOOKUP(A2869,'[2]Pop commune'!$A$4:$G$3833,4,FALSE)</f>
        <v>206</v>
      </c>
      <c r="H2869" s="64">
        <v>39</v>
      </c>
      <c r="I2869" s="122">
        <v>390006666</v>
      </c>
      <c r="J2869" s="91" t="s">
        <v>804</v>
      </c>
      <c r="K2869" s="121"/>
      <c r="L2869" s="92" t="s">
        <v>3449</v>
      </c>
      <c r="M2869" s="65" t="s">
        <v>3450</v>
      </c>
      <c r="N2869" s="65" t="s">
        <v>662</v>
      </c>
      <c r="O2869" s="64">
        <v>390000610</v>
      </c>
      <c r="P2869" s="94" t="s">
        <v>322</v>
      </c>
      <c r="Q2869" s="90">
        <v>1</v>
      </c>
      <c r="X2869" s="65" t="s">
        <v>733</v>
      </c>
      <c r="Y2869" s="65">
        <f>SUMPRODUCT(('[2]Prog 89'!$C$5:$C$10000=A2869)*'[2]Prog 89'!$E$5:$F$10000)</f>
        <v>0</v>
      </c>
      <c r="Z2869" s="65">
        <f>SUMPRODUCT(('[2]Prog 89'!$C$5:$C$10000=A2869)*'[2]Prog 89'!$G$5:$H$10000)</f>
        <v>0</v>
      </c>
    </row>
    <row r="2870" spans="1:26" ht="12.75" customHeight="1" x14ac:dyDescent="0.25">
      <c r="A2870" s="64">
        <v>39465</v>
      </c>
      <c r="B2870" s="81">
        <f>VLOOKUP(A2870,'[2]Pop commune'!$A$4:$G$3833,7,FALSE)</f>
        <v>41.828282828282816</v>
      </c>
      <c r="C2870" s="82">
        <f>VLOOKUP(A2870,'[2]Pop commune'!$A$4:$H$3833,5,FALSE)</f>
        <v>34.686868686868678</v>
      </c>
      <c r="D2870" s="83">
        <f t="shared" si="89"/>
        <v>7.1414141414141401</v>
      </c>
      <c r="E2870" s="83">
        <f>VLOOKUP(A2870,'[2]Pop commune'!$A$4:$G$3833,6,FALSE)</f>
        <v>7.1414141414141401</v>
      </c>
      <c r="F2870" s="83">
        <f t="shared" si="90"/>
        <v>202</v>
      </c>
      <c r="G2870" s="83">
        <f>VLOOKUP(A2870,'[2]Pop commune'!$A$4:$G$3833,4,FALSE)</f>
        <v>202</v>
      </c>
      <c r="H2870" s="64">
        <v>39</v>
      </c>
      <c r="I2870" s="122">
        <v>390006666</v>
      </c>
      <c r="J2870" s="91" t="s">
        <v>3715</v>
      </c>
      <c r="K2870" s="121"/>
      <c r="L2870" s="92" t="s">
        <v>3449</v>
      </c>
      <c r="M2870" s="65" t="s">
        <v>3450</v>
      </c>
      <c r="N2870" s="65" t="s">
        <v>662</v>
      </c>
      <c r="O2870" s="64">
        <v>390000610</v>
      </c>
      <c r="P2870" s="94" t="s">
        <v>322</v>
      </c>
      <c r="Q2870" s="90">
        <v>1</v>
      </c>
      <c r="X2870" s="65" t="s">
        <v>733</v>
      </c>
      <c r="Y2870" s="65">
        <f>SUMPRODUCT(('[2]Prog 89'!$C$5:$C$10000=A2870)*'[2]Prog 89'!$E$5:$F$10000)</f>
        <v>0</v>
      </c>
      <c r="Z2870" s="65">
        <f>SUMPRODUCT(('[2]Prog 89'!$C$5:$C$10000=A2870)*'[2]Prog 89'!$G$5:$H$10000)</f>
        <v>0</v>
      </c>
    </row>
    <row r="2871" spans="1:26" ht="12.75" customHeight="1" x14ac:dyDescent="0.25">
      <c r="A2871" s="64">
        <v>39469</v>
      </c>
      <c r="B2871" s="81">
        <f>VLOOKUP(A2871,'[2]Pop commune'!$A$4:$G$3833,7,FALSE)</f>
        <v>19.381443298969081</v>
      </c>
      <c r="C2871" s="82">
        <f>VLOOKUP(A2871,'[2]Pop commune'!$A$4:$H$3833,5,FALSE)</f>
        <v>11.628865979381448</v>
      </c>
      <c r="D2871" s="83">
        <f t="shared" si="89"/>
        <v>7.7525773195876324</v>
      </c>
      <c r="E2871" s="83">
        <f>VLOOKUP(A2871,'[2]Pop commune'!$A$4:$G$3833,6,FALSE)</f>
        <v>7.7525773195876324</v>
      </c>
      <c r="F2871" s="83">
        <f t="shared" si="90"/>
        <v>94</v>
      </c>
      <c r="G2871" s="83">
        <f>VLOOKUP(A2871,'[2]Pop commune'!$A$4:$G$3833,4,FALSE)</f>
        <v>94</v>
      </c>
      <c r="H2871" s="64">
        <v>39</v>
      </c>
      <c r="I2871" s="122">
        <v>390006666</v>
      </c>
      <c r="J2871" s="91" t="s">
        <v>3716</v>
      </c>
      <c r="K2871" s="121"/>
      <c r="L2871" s="92" t="s">
        <v>3449</v>
      </c>
      <c r="M2871" s="65" t="s">
        <v>3450</v>
      </c>
      <c r="N2871" s="65" t="s">
        <v>662</v>
      </c>
      <c r="O2871" s="64">
        <v>390000610</v>
      </c>
      <c r="P2871" s="94" t="s">
        <v>322</v>
      </c>
      <c r="Q2871" s="90">
        <v>1</v>
      </c>
      <c r="X2871" s="65" t="s">
        <v>733</v>
      </c>
      <c r="Y2871" s="65">
        <f>SUMPRODUCT(('[2]Prog 89'!$C$5:$C$10000=A2871)*'[2]Prog 89'!$E$5:$F$10000)</f>
        <v>0</v>
      </c>
      <c r="Z2871" s="65">
        <f>SUMPRODUCT(('[2]Prog 89'!$C$5:$C$10000=A2871)*'[2]Prog 89'!$G$5:$H$10000)</f>
        <v>0</v>
      </c>
    </row>
    <row r="2872" spans="1:26" ht="12.75" customHeight="1" x14ac:dyDescent="0.25">
      <c r="A2872" s="64">
        <v>39499</v>
      </c>
      <c r="B2872" s="81">
        <f>VLOOKUP(A2872,'[2]Pop commune'!$A$4:$G$3833,7,FALSE)</f>
        <v>50.400000000000077</v>
      </c>
      <c r="C2872" s="82">
        <f>VLOOKUP(A2872,'[2]Pop commune'!$A$4:$H$3833,5,FALSE)</f>
        <v>37.028571428571482</v>
      </c>
      <c r="D2872" s="83">
        <f t="shared" si="89"/>
        <v>13.371428571428591</v>
      </c>
      <c r="E2872" s="83">
        <f>VLOOKUP(A2872,'[2]Pop commune'!$A$4:$G$3833,6,FALSE)</f>
        <v>13.371428571428591</v>
      </c>
      <c r="F2872" s="83">
        <f t="shared" si="90"/>
        <v>180</v>
      </c>
      <c r="G2872" s="83">
        <f>VLOOKUP(A2872,'[2]Pop commune'!$A$4:$G$3833,4,FALSE)</f>
        <v>180</v>
      </c>
      <c r="H2872" s="64">
        <v>39</v>
      </c>
      <c r="I2872" s="122">
        <v>390006666</v>
      </c>
      <c r="J2872" s="91" t="s">
        <v>3717</v>
      </c>
      <c r="K2872" s="121"/>
      <c r="L2872" s="92" t="s">
        <v>3449</v>
      </c>
      <c r="M2872" s="65" t="s">
        <v>3450</v>
      </c>
      <c r="N2872" s="65" t="s">
        <v>662</v>
      </c>
      <c r="O2872" s="64">
        <v>390000610</v>
      </c>
      <c r="P2872" s="94" t="s">
        <v>322</v>
      </c>
      <c r="Q2872" s="90">
        <v>1</v>
      </c>
      <c r="X2872" s="65" t="s">
        <v>733</v>
      </c>
      <c r="Y2872" s="65">
        <f>SUMPRODUCT(('[2]Prog 89'!$C$5:$C$10000=A2872)*'[2]Prog 89'!$E$5:$F$10000)</f>
        <v>0</v>
      </c>
      <c r="Z2872" s="65">
        <f>SUMPRODUCT(('[2]Prog 89'!$C$5:$C$10000=A2872)*'[2]Prog 89'!$G$5:$H$10000)</f>
        <v>0</v>
      </c>
    </row>
    <row r="2873" spans="1:26" ht="12.75" customHeight="1" x14ac:dyDescent="0.25">
      <c r="A2873" s="64">
        <v>39513</v>
      </c>
      <c r="B2873" s="81">
        <f>VLOOKUP(A2873,'[2]Pop commune'!$A$4:$G$3833,7,FALSE)</f>
        <v>61</v>
      </c>
      <c r="C2873" s="82">
        <f>VLOOKUP(A2873,'[2]Pop commune'!$A$4:$H$3833,5,FALSE)</f>
        <v>42</v>
      </c>
      <c r="D2873" s="83">
        <f t="shared" si="89"/>
        <v>19</v>
      </c>
      <c r="E2873" s="83">
        <f>VLOOKUP(A2873,'[2]Pop commune'!$A$4:$G$3833,6,FALSE)</f>
        <v>19</v>
      </c>
      <c r="F2873" s="83">
        <f t="shared" si="90"/>
        <v>265</v>
      </c>
      <c r="G2873" s="83">
        <f>VLOOKUP(A2873,'[2]Pop commune'!$A$4:$G$3833,4,FALSE)</f>
        <v>265</v>
      </c>
      <c r="H2873" s="64">
        <v>39</v>
      </c>
      <c r="I2873" s="122">
        <v>390006666</v>
      </c>
      <c r="J2873" s="91" t="s">
        <v>3718</v>
      </c>
      <c r="K2873" s="121"/>
      <c r="L2873" s="92" t="s">
        <v>3449</v>
      </c>
      <c r="M2873" s="65" t="s">
        <v>3450</v>
      </c>
      <c r="N2873" s="65" t="s">
        <v>662</v>
      </c>
      <c r="O2873" s="64">
        <v>390000610</v>
      </c>
      <c r="P2873" s="94" t="s">
        <v>322</v>
      </c>
      <c r="Q2873" s="90">
        <v>1</v>
      </c>
      <c r="X2873" s="65" t="s">
        <v>733</v>
      </c>
      <c r="Y2873" s="65">
        <f>SUMPRODUCT(('[2]Prog 89'!$C$5:$C$10000=A2873)*'[2]Prog 89'!$E$5:$F$10000)</f>
        <v>0</v>
      </c>
      <c r="Z2873" s="65">
        <f>SUMPRODUCT(('[2]Prog 89'!$C$5:$C$10000=A2873)*'[2]Prog 89'!$G$5:$H$10000)</f>
        <v>0</v>
      </c>
    </row>
    <row r="2874" spans="1:26" ht="12.75" customHeight="1" x14ac:dyDescent="0.25">
      <c r="A2874" s="64">
        <v>39514</v>
      </c>
      <c r="B2874" s="81">
        <f>VLOOKUP(A2874,'[2]Pop commune'!$A$4:$G$3833,7,FALSE)</f>
        <v>26.381215469613252</v>
      </c>
      <c r="C2874" s="82">
        <f>VLOOKUP(A2874,'[2]Pop commune'!$A$4:$H$3833,5,FALSE)</f>
        <v>16.88397790055248</v>
      </c>
      <c r="D2874" s="83">
        <f t="shared" si="89"/>
        <v>9.4972375690607702</v>
      </c>
      <c r="E2874" s="83">
        <f>VLOOKUP(A2874,'[2]Pop commune'!$A$4:$G$3833,6,FALSE)</f>
        <v>9.4972375690607702</v>
      </c>
      <c r="F2874" s="83">
        <f t="shared" si="90"/>
        <v>191</v>
      </c>
      <c r="G2874" s="83">
        <f>VLOOKUP(A2874,'[2]Pop commune'!$A$4:$G$3833,4,FALSE)</f>
        <v>191</v>
      </c>
      <c r="H2874" s="64">
        <v>39</v>
      </c>
      <c r="I2874" s="122">
        <v>390006666</v>
      </c>
      <c r="J2874" s="91" t="s">
        <v>3719</v>
      </c>
      <c r="K2874" s="121"/>
      <c r="L2874" s="92" t="s">
        <v>3449</v>
      </c>
      <c r="M2874" s="65" t="s">
        <v>3450</v>
      </c>
      <c r="N2874" s="65" t="s">
        <v>662</v>
      </c>
      <c r="O2874" s="64">
        <v>390000610</v>
      </c>
      <c r="P2874" s="94" t="s">
        <v>322</v>
      </c>
      <c r="Q2874" s="90">
        <v>1</v>
      </c>
      <c r="X2874" s="65" t="s">
        <v>733</v>
      </c>
      <c r="Y2874" s="65">
        <f>SUMPRODUCT(('[2]Prog 89'!$C$5:$C$10000=A2874)*'[2]Prog 89'!$E$5:$F$10000)</f>
        <v>0</v>
      </c>
      <c r="Z2874" s="65">
        <f>SUMPRODUCT(('[2]Prog 89'!$C$5:$C$10000=A2874)*'[2]Prog 89'!$G$5:$H$10000)</f>
        <v>0</v>
      </c>
    </row>
    <row r="2875" spans="1:26" ht="12.75" customHeight="1" x14ac:dyDescent="0.25">
      <c r="A2875" s="64">
        <v>39527</v>
      </c>
      <c r="B2875" s="81">
        <f>VLOOKUP(A2875,'[2]Pop commune'!$A$4:$G$3833,7,FALSE)</f>
        <v>38</v>
      </c>
      <c r="C2875" s="82">
        <f>VLOOKUP(A2875,'[2]Pop commune'!$A$4:$H$3833,5,FALSE)</f>
        <v>30</v>
      </c>
      <c r="D2875" s="83">
        <f t="shared" si="89"/>
        <v>8</v>
      </c>
      <c r="E2875" s="83">
        <f>VLOOKUP(A2875,'[2]Pop commune'!$A$4:$G$3833,6,FALSE)</f>
        <v>8</v>
      </c>
      <c r="F2875" s="83">
        <f t="shared" si="90"/>
        <v>95</v>
      </c>
      <c r="G2875" s="83">
        <f>VLOOKUP(A2875,'[2]Pop commune'!$A$4:$G$3833,4,FALSE)</f>
        <v>95</v>
      </c>
      <c r="H2875" s="64">
        <v>39</v>
      </c>
      <c r="I2875" s="122">
        <v>390006666</v>
      </c>
      <c r="J2875" s="91" t="s">
        <v>3720</v>
      </c>
      <c r="K2875" s="121"/>
      <c r="L2875" s="92" t="s">
        <v>3449</v>
      </c>
      <c r="M2875" s="65" t="s">
        <v>3450</v>
      </c>
      <c r="N2875" s="65" t="s">
        <v>662</v>
      </c>
      <c r="O2875" s="64">
        <v>390000610</v>
      </c>
      <c r="P2875" s="94" t="s">
        <v>322</v>
      </c>
      <c r="Q2875" s="90">
        <v>1</v>
      </c>
      <c r="X2875" s="65" t="s">
        <v>733</v>
      </c>
      <c r="Y2875" s="65">
        <f>SUMPRODUCT(('[2]Prog 89'!$C$5:$C$10000=A2875)*'[2]Prog 89'!$E$5:$F$10000)</f>
        <v>0</v>
      </c>
      <c r="Z2875" s="65">
        <f>SUMPRODUCT(('[2]Prog 89'!$C$5:$C$10000=A2875)*'[2]Prog 89'!$G$5:$H$10000)</f>
        <v>0</v>
      </c>
    </row>
    <row r="2876" spans="1:26" ht="12.75" customHeight="1" x14ac:dyDescent="0.25">
      <c r="A2876" s="64">
        <v>39528</v>
      </c>
      <c r="B2876" s="81">
        <f>VLOOKUP(A2876,'[2]Pop commune'!$A$4:$G$3833,7,FALSE)</f>
        <v>106.5826771653544</v>
      </c>
      <c r="C2876" s="82">
        <f>VLOOKUP(A2876,'[2]Pop commune'!$A$4:$H$3833,5,FALSE)</f>
        <v>70.068241469816314</v>
      </c>
      <c r="D2876" s="83">
        <f t="shared" si="89"/>
        <v>36.514435695538076</v>
      </c>
      <c r="E2876" s="83">
        <f>VLOOKUP(A2876,'[2]Pop commune'!$A$4:$G$3833,6,FALSE)</f>
        <v>36.514435695538076</v>
      </c>
      <c r="F2876" s="83">
        <f t="shared" si="90"/>
        <v>376</v>
      </c>
      <c r="G2876" s="83">
        <f>VLOOKUP(A2876,'[2]Pop commune'!$A$4:$G$3833,4,FALSE)</f>
        <v>376</v>
      </c>
      <c r="H2876" s="64">
        <v>39</v>
      </c>
      <c r="I2876" s="122">
        <v>390006666</v>
      </c>
      <c r="J2876" s="91" t="s">
        <v>3721</v>
      </c>
      <c r="K2876" s="121"/>
      <c r="L2876" s="92" t="s">
        <v>3449</v>
      </c>
      <c r="M2876" s="65" t="s">
        <v>3450</v>
      </c>
      <c r="N2876" s="65" t="s">
        <v>662</v>
      </c>
      <c r="O2876" s="64">
        <v>390000610</v>
      </c>
      <c r="P2876" s="94" t="s">
        <v>322</v>
      </c>
      <c r="Q2876" s="90">
        <v>1</v>
      </c>
      <c r="X2876" s="65" t="s">
        <v>733</v>
      </c>
      <c r="Y2876" s="65">
        <f>SUMPRODUCT(('[2]Prog 89'!$C$5:$C$10000=A2876)*'[2]Prog 89'!$E$5:$F$10000)</f>
        <v>0</v>
      </c>
      <c r="Z2876" s="65">
        <f>SUMPRODUCT(('[2]Prog 89'!$C$5:$C$10000=A2876)*'[2]Prog 89'!$G$5:$H$10000)</f>
        <v>0</v>
      </c>
    </row>
    <row r="2877" spans="1:26" ht="12.75" customHeight="1" x14ac:dyDescent="0.25">
      <c r="A2877" s="64">
        <v>39581</v>
      </c>
      <c r="B2877" s="81">
        <f>VLOOKUP(A2877,'[2]Pop commune'!$A$4:$G$3833,7,FALSE)</f>
        <v>62.389059602312969</v>
      </c>
      <c r="C2877" s="82">
        <f>VLOOKUP(A2877,'[2]Pop commune'!$A$4:$H$3833,5,FALSE)</f>
        <v>40.280150925432451</v>
      </c>
      <c r="D2877" s="83">
        <f t="shared" si="89"/>
        <v>22.108908676880521</v>
      </c>
      <c r="E2877" s="83">
        <f>VLOOKUP(A2877,'[2]Pop commune'!$A$4:$G$3833,6,FALSE)</f>
        <v>22.108908676880521</v>
      </c>
      <c r="F2877" s="83">
        <f t="shared" si="90"/>
        <v>260.9999999999992</v>
      </c>
      <c r="G2877" s="83">
        <f>VLOOKUP(A2877,'[2]Pop commune'!$A$4:$G$3833,4,FALSE)</f>
        <v>260.9999999999992</v>
      </c>
      <c r="H2877" s="64">
        <v>39</v>
      </c>
      <c r="I2877" s="122">
        <v>390006666</v>
      </c>
      <c r="J2877" s="91" t="s">
        <v>3722</v>
      </c>
      <c r="K2877" s="121"/>
      <c r="L2877" s="92" t="s">
        <v>3449</v>
      </c>
      <c r="M2877" s="65" t="s">
        <v>3450</v>
      </c>
      <c r="N2877" s="65" t="s">
        <v>662</v>
      </c>
      <c r="O2877" s="64">
        <v>390000610</v>
      </c>
      <c r="P2877" s="94" t="s">
        <v>322</v>
      </c>
      <c r="Q2877" s="90">
        <v>1</v>
      </c>
      <c r="X2877" s="65" t="s">
        <v>733</v>
      </c>
      <c r="Y2877" s="65">
        <f>SUMPRODUCT(('[2]Prog 89'!$C$5:$C$10000=A2877)*'[2]Prog 89'!$E$5:$F$10000)</f>
        <v>0</v>
      </c>
      <c r="Z2877" s="65">
        <f>SUMPRODUCT(('[2]Prog 89'!$C$5:$C$10000=A2877)*'[2]Prog 89'!$G$5:$H$10000)</f>
        <v>0</v>
      </c>
    </row>
    <row r="2878" spans="1:26" ht="12.75" customHeight="1" x14ac:dyDescent="0.25">
      <c r="A2878" s="64">
        <v>39584</v>
      </c>
      <c r="B2878" s="81">
        <f>VLOOKUP(A2878,'[2]Pop commune'!$A$4:$G$3833,7,FALSE)</f>
        <v>28.695945945945958</v>
      </c>
      <c r="C2878" s="82">
        <f>VLOOKUP(A2878,'[2]Pop commune'!$A$4:$H$3833,5,FALSE)</f>
        <v>17.587837837837846</v>
      </c>
      <c r="D2878" s="83">
        <f t="shared" si="89"/>
        <v>11.108108108108112</v>
      </c>
      <c r="E2878" s="83">
        <f>VLOOKUP(A2878,'[2]Pop commune'!$A$4:$G$3833,6,FALSE)</f>
        <v>11.108108108108112</v>
      </c>
      <c r="F2878" s="83">
        <f t="shared" si="90"/>
        <v>137</v>
      </c>
      <c r="G2878" s="83">
        <f>VLOOKUP(A2878,'[2]Pop commune'!$A$4:$G$3833,4,FALSE)</f>
        <v>137</v>
      </c>
      <c r="H2878" s="64">
        <v>39</v>
      </c>
      <c r="I2878" s="122">
        <v>390006666</v>
      </c>
      <c r="J2878" s="91" t="s">
        <v>3723</v>
      </c>
      <c r="K2878" s="121"/>
      <c r="L2878" s="92" t="s">
        <v>3449</v>
      </c>
      <c r="M2878" s="65" t="s">
        <v>3450</v>
      </c>
      <c r="N2878" s="65" t="s">
        <v>662</v>
      </c>
      <c r="O2878" s="64">
        <v>390000610</v>
      </c>
      <c r="P2878" s="94" t="s">
        <v>322</v>
      </c>
      <c r="Q2878" s="90">
        <v>1</v>
      </c>
      <c r="X2878" s="65" t="s">
        <v>733</v>
      </c>
      <c r="Y2878" s="65">
        <f>SUMPRODUCT(('[2]Prog 89'!$C$5:$C$10000=A2878)*'[2]Prog 89'!$E$5:$F$10000)</f>
        <v>0</v>
      </c>
      <c r="Z2878" s="65">
        <f>SUMPRODUCT(('[2]Prog 89'!$C$5:$C$10000=A2878)*'[2]Prog 89'!$G$5:$H$10000)</f>
        <v>0</v>
      </c>
    </row>
    <row r="2879" spans="1:26" ht="12.75" customHeight="1" x14ac:dyDescent="0.25">
      <c r="A2879" s="64">
        <v>39003</v>
      </c>
      <c r="B2879" s="81">
        <f>VLOOKUP(A2879,'[2]Pop commune'!$A$4:$G$3833,7,FALSE)</f>
        <v>10</v>
      </c>
      <c r="C2879" s="82">
        <f>VLOOKUP(A2879,'[2]Pop commune'!$A$4:$H$3833,5,FALSE)</f>
        <v>5</v>
      </c>
      <c r="D2879" s="83">
        <f t="shared" si="89"/>
        <v>5</v>
      </c>
      <c r="E2879" s="83">
        <f>VLOOKUP(A2879,'[2]Pop commune'!$A$4:$G$3833,6,FALSE)</f>
        <v>5</v>
      </c>
      <c r="F2879" s="83">
        <f t="shared" si="90"/>
        <v>36</v>
      </c>
      <c r="G2879" s="83">
        <f>VLOOKUP(A2879,'[2]Pop commune'!$A$4:$G$3833,4,FALSE)</f>
        <v>36</v>
      </c>
      <c r="H2879" s="64">
        <v>39</v>
      </c>
      <c r="I2879" s="122">
        <v>390006633</v>
      </c>
      <c r="J2879" s="91" t="s">
        <v>3724</v>
      </c>
      <c r="K2879" s="121"/>
      <c r="L2879" s="92" t="s">
        <v>3460</v>
      </c>
      <c r="M2879" s="65" t="s">
        <v>3466</v>
      </c>
      <c r="N2879" s="65" t="s">
        <v>662</v>
      </c>
      <c r="O2879" s="64">
        <v>390000610</v>
      </c>
      <c r="P2879" s="94" t="s">
        <v>322</v>
      </c>
      <c r="Q2879" s="90">
        <v>1</v>
      </c>
      <c r="X2879" s="65" t="s">
        <v>671</v>
      </c>
      <c r="Y2879" s="65">
        <f>SUMPRODUCT(('[2]Prog 89'!$C$5:$C$10000=A2879)*'[2]Prog 89'!$E$5:$F$10000)</f>
        <v>0</v>
      </c>
      <c r="Z2879" s="65">
        <f>SUMPRODUCT(('[2]Prog 89'!$C$5:$C$10000=A2879)*'[2]Prog 89'!$G$5:$H$10000)</f>
        <v>0</v>
      </c>
    </row>
    <row r="2880" spans="1:26" ht="12.75" customHeight="1" x14ac:dyDescent="0.25">
      <c r="A2880" s="64">
        <v>39013</v>
      </c>
      <c r="B2880" s="81">
        <f>VLOOKUP(A2880,'[2]Pop commune'!$A$4:$G$3833,7,FALSE)</f>
        <v>1221.9872928103787</v>
      </c>
      <c r="C2880" s="82">
        <f>VLOOKUP(A2880,'[2]Pop commune'!$A$4:$H$3833,5,FALSE)</f>
        <v>645.51226096910204</v>
      </c>
      <c r="D2880" s="83">
        <f t="shared" si="89"/>
        <v>576.47503184127663</v>
      </c>
      <c r="E2880" s="83">
        <f>VLOOKUP(A2880,'[2]Pop commune'!$A$4:$G$3833,6,FALSE)</f>
        <v>576.47503184127663</v>
      </c>
      <c r="F2880" s="83">
        <f t="shared" si="90"/>
        <v>3528.9999999999941</v>
      </c>
      <c r="G2880" s="83">
        <f>VLOOKUP(A2880,'[2]Pop commune'!$A$4:$G$3833,4,FALSE)</f>
        <v>3528.9999999999941</v>
      </c>
      <c r="H2880" s="64">
        <v>39</v>
      </c>
      <c r="I2880" s="122">
        <v>390006633</v>
      </c>
      <c r="J2880" s="91" t="s">
        <v>3446</v>
      </c>
      <c r="K2880" s="121"/>
      <c r="L2880" s="92" t="s">
        <v>3446</v>
      </c>
      <c r="M2880" s="65" t="s">
        <v>3466</v>
      </c>
      <c r="N2880" s="65" t="s">
        <v>662</v>
      </c>
      <c r="O2880" s="64">
        <v>390000610</v>
      </c>
      <c r="P2880" s="94" t="s">
        <v>322</v>
      </c>
      <c r="Q2880" s="90">
        <v>1</v>
      </c>
      <c r="X2880" s="65" t="s">
        <v>671</v>
      </c>
      <c r="Y2880" s="65">
        <f>SUMPRODUCT(('[2]Prog 89'!$C$5:$C$10000=A2880)*'[2]Prog 89'!$E$5:$F$10000)</f>
        <v>0</v>
      </c>
      <c r="Z2880" s="65">
        <f>SUMPRODUCT(('[2]Prog 89'!$C$5:$C$10000=A2880)*'[2]Prog 89'!$G$5:$H$10000)</f>
        <v>0</v>
      </c>
    </row>
    <row r="2881" spans="1:26" ht="12.75" customHeight="1" x14ac:dyDescent="0.25">
      <c r="A2881" s="64">
        <v>39019</v>
      </c>
      <c r="B2881" s="81">
        <f>VLOOKUP(A2881,'[2]Pop commune'!$A$4:$G$3833,7,FALSE)</f>
        <v>49</v>
      </c>
      <c r="C2881" s="82">
        <f>VLOOKUP(A2881,'[2]Pop commune'!$A$4:$H$3833,5,FALSE)</f>
        <v>37</v>
      </c>
      <c r="D2881" s="83">
        <f t="shared" si="89"/>
        <v>12</v>
      </c>
      <c r="E2881" s="83">
        <f>VLOOKUP(A2881,'[2]Pop commune'!$A$4:$G$3833,6,FALSE)</f>
        <v>12</v>
      </c>
      <c r="F2881" s="83">
        <f t="shared" si="90"/>
        <v>242</v>
      </c>
      <c r="G2881" s="83">
        <f>VLOOKUP(A2881,'[2]Pop commune'!$A$4:$G$3833,4,FALSE)</f>
        <v>242</v>
      </c>
      <c r="H2881" s="64">
        <v>39</v>
      </c>
      <c r="I2881" s="122">
        <v>390006633</v>
      </c>
      <c r="J2881" s="91" t="s">
        <v>3725</v>
      </c>
      <c r="K2881" s="121"/>
      <c r="L2881" s="92" t="s">
        <v>3446</v>
      </c>
      <c r="M2881" s="65" t="s">
        <v>3466</v>
      </c>
      <c r="N2881" s="65" t="s">
        <v>662</v>
      </c>
      <c r="O2881" s="64">
        <v>390000610</v>
      </c>
      <c r="P2881" s="94" t="s">
        <v>322</v>
      </c>
      <c r="Q2881" s="90">
        <v>1</v>
      </c>
      <c r="X2881" s="65" t="s">
        <v>671</v>
      </c>
      <c r="Y2881" s="65">
        <f>SUMPRODUCT(('[2]Prog 89'!$C$5:$C$10000=A2881)*'[2]Prog 89'!$E$5:$F$10000)</f>
        <v>0</v>
      </c>
      <c r="Z2881" s="65">
        <f>SUMPRODUCT(('[2]Prog 89'!$C$5:$C$10000=A2881)*'[2]Prog 89'!$G$5:$H$10000)</f>
        <v>0</v>
      </c>
    </row>
    <row r="2882" spans="1:26" ht="12.75" customHeight="1" x14ac:dyDescent="0.25">
      <c r="A2882" s="64">
        <v>39028</v>
      </c>
      <c r="B2882" s="81">
        <f>VLOOKUP(A2882,'[2]Pop commune'!$A$4:$G$3833,7,FALSE)</f>
        <v>123.83484162895901</v>
      </c>
      <c r="C2882" s="82">
        <f>VLOOKUP(A2882,'[2]Pop commune'!$A$4:$H$3833,5,FALSE)</f>
        <v>82.556561085972675</v>
      </c>
      <c r="D2882" s="83">
        <f t="shared" si="89"/>
        <v>41.278280542986337</v>
      </c>
      <c r="E2882" s="83">
        <f>VLOOKUP(A2882,'[2]Pop commune'!$A$4:$G$3833,6,FALSE)</f>
        <v>41.278280542986337</v>
      </c>
      <c r="F2882" s="83">
        <f t="shared" si="90"/>
        <v>444.99999999999909</v>
      </c>
      <c r="G2882" s="83">
        <f>VLOOKUP(A2882,'[2]Pop commune'!$A$4:$G$3833,4,FALSE)</f>
        <v>444.99999999999909</v>
      </c>
      <c r="H2882" s="64">
        <v>39</v>
      </c>
      <c r="I2882" s="122">
        <v>390006633</v>
      </c>
      <c r="J2882" s="91" t="s">
        <v>3726</v>
      </c>
      <c r="K2882" s="121"/>
      <c r="L2882" s="92" t="s">
        <v>3460</v>
      </c>
      <c r="M2882" s="65" t="s">
        <v>3466</v>
      </c>
      <c r="N2882" s="65" t="s">
        <v>662</v>
      </c>
      <c r="O2882" s="64">
        <v>390000610</v>
      </c>
      <c r="P2882" s="94" t="s">
        <v>322</v>
      </c>
      <c r="Q2882" s="90">
        <v>1</v>
      </c>
      <c r="X2882" s="65" t="s">
        <v>671</v>
      </c>
      <c r="Y2882" s="65">
        <f>SUMPRODUCT(('[2]Prog 89'!$C$5:$C$10000=A2882)*'[2]Prog 89'!$E$5:$F$10000)</f>
        <v>0</v>
      </c>
      <c r="Z2882" s="65">
        <f>SUMPRODUCT(('[2]Prog 89'!$C$5:$C$10000=A2882)*'[2]Prog 89'!$G$5:$H$10000)</f>
        <v>0</v>
      </c>
    </row>
    <row r="2883" spans="1:26" ht="12.75" customHeight="1" x14ac:dyDescent="0.25">
      <c r="A2883" s="64">
        <v>39040</v>
      </c>
      <c r="B2883" s="81">
        <f>VLOOKUP(A2883,'[2]Pop commune'!$A$4:$G$3833,7,FALSE)</f>
        <v>51.945652173913018</v>
      </c>
      <c r="C2883" s="82">
        <f>VLOOKUP(A2883,'[2]Pop commune'!$A$4:$H$3833,5,FALSE)</f>
        <v>31.74456521739129</v>
      </c>
      <c r="D2883" s="83">
        <f t="shared" si="89"/>
        <v>20.201086956521731</v>
      </c>
      <c r="E2883" s="83">
        <f>VLOOKUP(A2883,'[2]Pop commune'!$A$4:$G$3833,6,FALSE)</f>
        <v>20.201086956521731</v>
      </c>
      <c r="F2883" s="83">
        <f t="shared" si="90"/>
        <v>177</v>
      </c>
      <c r="G2883" s="83">
        <f>VLOOKUP(A2883,'[2]Pop commune'!$A$4:$G$3833,4,FALSE)</f>
        <v>177</v>
      </c>
      <c r="H2883" s="64">
        <v>39</v>
      </c>
      <c r="I2883" s="122">
        <v>390006609</v>
      </c>
      <c r="J2883" s="91" t="s">
        <v>3727</v>
      </c>
      <c r="K2883" s="121"/>
      <c r="L2883" s="92" t="s">
        <v>3460</v>
      </c>
      <c r="M2883" s="65" t="s">
        <v>3466</v>
      </c>
      <c r="N2883" s="65" t="s">
        <v>662</v>
      </c>
      <c r="O2883" s="64">
        <v>390000610</v>
      </c>
      <c r="P2883" s="94" t="s">
        <v>322</v>
      </c>
      <c r="Q2883" s="90">
        <v>1</v>
      </c>
      <c r="X2883" s="65" t="s">
        <v>671</v>
      </c>
      <c r="Y2883" s="65">
        <f>SUMPRODUCT(('[2]Prog 89'!$C$5:$C$10000=A2883)*'[2]Prog 89'!$E$5:$F$10000)</f>
        <v>0</v>
      </c>
      <c r="Z2883" s="65">
        <f>SUMPRODUCT(('[2]Prog 89'!$C$5:$C$10000=A2883)*'[2]Prog 89'!$G$5:$H$10000)</f>
        <v>0</v>
      </c>
    </row>
    <row r="2884" spans="1:26" ht="12.75" customHeight="1" x14ac:dyDescent="0.25">
      <c r="A2884" s="64">
        <v>39049</v>
      </c>
      <c r="B2884" s="81">
        <f>VLOOKUP(A2884,'[2]Pop commune'!$A$4:$G$3833,7,FALSE)</f>
        <v>104</v>
      </c>
      <c r="C2884" s="82">
        <f>VLOOKUP(A2884,'[2]Pop commune'!$A$4:$H$3833,5,FALSE)</f>
        <v>76</v>
      </c>
      <c r="D2884" s="83">
        <f t="shared" si="89"/>
        <v>28</v>
      </c>
      <c r="E2884" s="83">
        <f>VLOOKUP(A2884,'[2]Pop commune'!$A$4:$G$3833,6,FALSE)</f>
        <v>28</v>
      </c>
      <c r="F2884" s="83">
        <f t="shared" si="90"/>
        <v>400</v>
      </c>
      <c r="G2884" s="83">
        <f>VLOOKUP(A2884,'[2]Pop commune'!$A$4:$G$3833,4,FALSE)</f>
        <v>400</v>
      </c>
      <c r="H2884" s="64">
        <v>39</v>
      </c>
      <c r="I2884" s="122">
        <v>390006633</v>
      </c>
      <c r="J2884" s="91" t="s">
        <v>3728</v>
      </c>
      <c r="K2884" s="121"/>
      <c r="L2884" s="92" t="s">
        <v>3460</v>
      </c>
      <c r="M2884" s="65" t="s">
        <v>3466</v>
      </c>
      <c r="N2884" s="65" t="s">
        <v>662</v>
      </c>
      <c r="O2884" s="64">
        <v>390000610</v>
      </c>
      <c r="P2884" s="94" t="s">
        <v>322</v>
      </c>
      <c r="Q2884" s="90">
        <v>1</v>
      </c>
      <c r="X2884" s="65" t="s">
        <v>671</v>
      </c>
      <c r="Y2884" s="65">
        <f>SUMPRODUCT(('[2]Prog 89'!$C$5:$C$10000=A2884)*'[2]Prog 89'!$E$5:$F$10000)</f>
        <v>0</v>
      </c>
      <c r="Z2884" s="65">
        <f>SUMPRODUCT(('[2]Prog 89'!$C$5:$C$10000=A2884)*'[2]Prog 89'!$G$5:$H$10000)</f>
        <v>0</v>
      </c>
    </row>
    <row r="2885" spans="1:26" ht="12.75" customHeight="1" x14ac:dyDescent="0.25">
      <c r="A2885" s="64">
        <v>39054</v>
      </c>
      <c r="B2885" s="81">
        <f>VLOOKUP(A2885,'[2]Pop commune'!$A$4:$G$3833,7,FALSE)</f>
        <v>15.792207792207794</v>
      </c>
      <c r="C2885" s="82">
        <f>VLOOKUP(A2885,'[2]Pop commune'!$A$4:$H$3833,5,FALSE)</f>
        <v>6.9090909090909092</v>
      </c>
      <c r="D2885" s="83">
        <f t="shared" ref="D2885:D2948" si="91">E2885/Q2885</f>
        <v>8.8831168831168839</v>
      </c>
      <c r="E2885" s="83">
        <f>VLOOKUP(A2885,'[2]Pop commune'!$A$4:$G$3833,6,FALSE)</f>
        <v>8.8831168831168839</v>
      </c>
      <c r="F2885" s="83">
        <f t="shared" ref="F2885:F2948" si="92">G2885/Q2885</f>
        <v>76</v>
      </c>
      <c r="G2885" s="83">
        <f>VLOOKUP(A2885,'[2]Pop commune'!$A$4:$G$3833,4,FALSE)</f>
        <v>76</v>
      </c>
      <c r="H2885" s="64">
        <v>39</v>
      </c>
      <c r="I2885" s="122">
        <v>390006633</v>
      </c>
      <c r="J2885" s="91" t="s">
        <v>3729</v>
      </c>
      <c r="K2885" s="121"/>
      <c r="L2885" s="92" t="s">
        <v>3460</v>
      </c>
      <c r="M2885" s="65" t="s">
        <v>3466</v>
      </c>
      <c r="N2885" s="65" t="s">
        <v>662</v>
      </c>
      <c r="O2885" s="64">
        <v>390000610</v>
      </c>
      <c r="P2885" s="94" t="s">
        <v>322</v>
      </c>
      <c r="Q2885" s="90">
        <v>1</v>
      </c>
      <c r="X2885" s="65" t="s">
        <v>671</v>
      </c>
      <c r="Y2885" s="65">
        <f>SUMPRODUCT(('[2]Prog 89'!$C$5:$C$10000=A2885)*'[2]Prog 89'!$E$5:$F$10000)</f>
        <v>0</v>
      </c>
      <c r="Z2885" s="65">
        <f>SUMPRODUCT(('[2]Prog 89'!$C$5:$C$10000=A2885)*'[2]Prog 89'!$G$5:$H$10000)</f>
        <v>0</v>
      </c>
    </row>
    <row r="2886" spans="1:26" ht="12.75" customHeight="1" x14ac:dyDescent="0.25">
      <c r="A2886" s="64">
        <v>39073</v>
      </c>
      <c r="B2886" s="81">
        <f>VLOOKUP(A2886,'[2]Pop commune'!$A$4:$G$3833,7,FALSE)</f>
        <v>51</v>
      </c>
      <c r="C2886" s="82">
        <f>VLOOKUP(A2886,'[2]Pop commune'!$A$4:$H$3833,5,FALSE)</f>
        <v>41</v>
      </c>
      <c r="D2886" s="83">
        <f t="shared" si="91"/>
        <v>10</v>
      </c>
      <c r="E2886" s="83">
        <f>VLOOKUP(A2886,'[2]Pop commune'!$A$4:$G$3833,6,FALSE)</f>
        <v>10</v>
      </c>
      <c r="F2886" s="83">
        <f t="shared" si="92"/>
        <v>161</v>
      </c>
      <c r="G2886" s="83">
        <f>VLOOKUP(A2886,'[2]Pop commune'!$A$4:$G$3833,4,FALSE)</f>
        <v>161</v>
      </c>
      <c r="H2886" s="64">
        <v>39</v>
      </c>
      <c r="I2886" s="122">
        <v>390006633</v>
      </c>
      <c r="J2886" s="91" t="s">
        <v>3730</v>
      </c>
      <c r="K2886" s="121"/>
      <c r="L2886" s="92" t="s">
        <v>3460</v>
      </c>
      <c r="M2886" s="65" t="s">
        <v>3466</v>
      </c>
      <c r="N2886" s="65" t="s">
        <v>662</v>
      </c>
      <c r="O2886" s="64">
        <v>390000610</v>
      </c>
      <c r="P2886" s="94" t="s">
        <v>322</v>
      </c>
      <c r="Q2886" s="90">
        <v>1</v>
      </c>
      <c r="X2886" s="65" t="s">
        <v>671</v>
      </c>
      <c r="Y2886" s="65">
        <f>SUMPRODUCT(('[2]Prog 89'!$C$5:$C$10000=A2886)*'[2]Prog 89'!$E$5:$F$10000)</f>
        <v>0</v>
      </c>
      <c r="Z2886" s="65">
        <f>SUMPRODUCT(('[2]Prog 89'!$C$5:$C$10000=A2886)*'[2]Prog 89'!$G$5:$H$10000)</f>
        <v>0</v>
      </c>
    </row>
    <row r="2887" spans="1:26" ht="12.75" customHeight="1" x14ac:dyDescent="0.25">
      <c r="A2887" s="64">
        <v>39081</v>
      </c>
      <c r="B2887" s="81">
        <f>VLOOKUP(A2887,'[2]Pop commune'!$A$4:$G$3833,7,FALSE)</f>
        <v>112</v>
      </c>
      <c r="C2887" s="82">
        <f>VLOOKUP(A2887,'[2]Pop commune'!$A$4:$H$3833,5,FALSE)</f>
        <v>66</v>
      </c>
      <c r="D2887" s="83">
        <f t="shared" si="91"/>
        <v>46</v>
      </c>
      <c r="E2887" s="83">
        <f>VLOOKUP(A2887,'[2]Pop commune'!$A$4:$G$3833,6,FALSE)</f>
        <v>46</v>
      </c>
      <c r="F2887" s="83">
        <f t="shared" si="92"/>
        <v>374</v>
      </c>
      <c r="G2887" s="83">
        <f>VLOOKUP(A2887,'[2]Pop commune'!$A$4:$G$3833,4,FALSE)</f>
        <v>374</v>
      </c>
      <c r="H2887" s="64">
        <v>39</v>
      </c>
      <c r="I2887" s="122">
        <v>390006633</v>
      </c>
      <c r="J2887" s="91" t="s">
        <v>3731</v>
      </c>
      <c r="K2887" s="121"/>
      <c r="L2887" s="92" t="s">
        <v>3471</v>
      </c>
      <c r="M2887" s="65" t="s">
        <v>3466</v>
      </c>
      <c r="N2887" s="65" t="s">
        <v>662</v>
      </c>
      <c r="O2887" s="64">
        <v>390000610</v>
      </c>
      <c r="P2887" s="94" t="s">
        <v>322</v>
      </c>
      <c r="Q2887" s="90">
        <v>1</v>
      </c>
      <c r="X2887" s="65" t="s">
        <v>671</v>
      </c>
      <c r="Y2887" s="65">
        <f>SUMPRODUCT(('[2]Prog 89'!$C$5:$C$10000=A2887)*'[2]Prog 89'!$E$5:$F$10000)</f>
        <v>0</v>
      </c>
      <c r="Z2887" s="65">
        <f>SUMPRODUCT(('[2]Prog 89'!$C$5:$C$10000=A2887)*'[2]Prog 89'!$G$5:$H$10000)</f>
        <v>0</v>
      </c>
    </row>
    <row r="2888" spans="1:26" ht="12.75" customHeight="1" x14ac:dyDescent="0.25">
      <c r="A2888" s="64">
        <v>39094</v>
      </c>
      <c r="B2888" s="81">
        <f>VLOOKUP(A2888,'[2]Pop commune'!$A$4:$G$3833,7,FALSE)</f>
        <v>38.452380952380921</v>
      </c>
      <c r="C2888" s="82">
        <f>VLOOKUP(A2888,'[2]Pop commune'!$A$4:$H$3833,5,FALSE)</f>
        <v>16.190476190476161</v>
      </c>
      <c r="D2888" s="83">
        <f t="shared" si="91"/>
        <v>22.261904761904759</v>
      </c>
      <c r="E2888" s="83">
        <f>VLOOKUP(A2888,'[2]Pop commune'!$A$4:$G$3833,6,FALSE)</f>
        <v>22.261904761904759</v>
      </c>
      <c r="F2888" s="83">
        <f t="shared" si="92"/>
        <v>170</v>
      </c>
      <c r="G2888" s="83">
        <f>VLOOKUP(A2888,'[2]Pop commune'!$A$4:$G$3833,4,FALSE)</f>
        <v>170</v>
      </c>
      <c r="H2888" s="64">
        <v>39</v>
      </c>
      <c r="I2888" s="122">
        <v>390006633</v>
      </c>
      <c r="J2888" s="91" t="s">
        <v>3732</v>
      </c>
      <c r="K2888" s="121"/>
      <c r="L2888" s="92" t="s">
        <v>3471</v>
      </c>
      <c r="M2888" s="65" t="s">
        <v>3466</v>
      </c>
      <c r="N2888" s="65" t="s">
        <v>662</v>
      </c>
      <c r="O2888" s="64">
        <v>390000610</v>
      </c>
      <c r="P2888" s="94" t="s">
        <v>322</v>
      </c>
      <c r="Q2888" s="90">
        <v>1</v>
      </c>
      <c r="X2888" s="65" t="s">
        <v>671</v>
      </c>
      <c r="Y2888" s="65">
        <f>SUMPRODUCT(('[2]Prog 89'!$C$5:$C$10000=A2888)*'[2]Prog 89'!$E$5:$F$10000)</f>
        <v>0</v>
      </c>
      <c r="Z2888" s="65">
        <f>SUMPRODUCT(('[2]Prog 89'!$C$5:$C$10000=A2888)*'[2]Prog 89'!$G$5:$H$10000)</f>
        <v>0</v>
      </c>
    </row>
    <row r="2889" spans="1:26" ht="12.75" customHeight="1" x14ac:dyDescent="0.25">
      <c r="A2889" s="64">
        <v>39100</v>
      </c>
      <c r="B2889" s="81">
        <f>VLOOKUP(A2889,'[2]Pop commune'!$A$4:$G$3833,7,FALSE)</f>
        <v>25.422222222222228</v>
      </c>
      <c r="C2889" s="82">
        <f>VLOOKUP(A2889,'[2]Pop commune'!$A$4:$H$3833,5,FALSE)</f>
        <v>12.711111111111114</v>
      </c>
      <c r="D2889" s="83">
        <f t="shared" si="91"/>
        <v>12.711111111111114</v>
      </c>
      <c r="E2889" s="83">
        <f>VLOOKUP(A2889,'[2]Pop commune'!$A$4:$G$3833,6,FALSE)</f>
        <v>12.711111111111114</v>
      </c>
      <c r="F2889" s="83">
        <f t="shared" si="92"/>
        <v>88</v>
      </c>
      <c r="G2889" s="83">
        <f>VLOOKUP(A2889,'[2]Pop commune'!$A$4:$G$3833,4,FALSE)</f>
        <v>88</v>
      </c>
      <c r="H2889" s="64">
        <v>39</v>
      </c>
      <c r="I2889" s="122">
        <v>390006633</v>
      </c>
      <c r="J2889" s="91" t="s">
        <v>3733</v>
      </c>
      <c r="K2889" s="121"/>
      <c r="L2889" s="92" t="s">
        <v>3460</v>
      </c>
      <c r="M2889" s="65" t="s">
        <v>3466</v>
      </c>
      <c r="N2889" s="65" t="s">
        <v>662</v>
      </c>
      <c r="O2889" s="64">
        <v>390000610</v>
      </c>
      <c r="P2889" s="94" t="s">
        <v>322</v>
      </c>
      <c r="Q2889" s="90">
        <v>1</v>
      </c>
      <c r="X2889" s="65" t="s">
        <v>671</v>
      </c>
      <c r="Y2889" s="65">
        <f>SUMPRODUCT(('[2]Prog 89'!$C$5:$C$10000=A2889)*'[2]Prog 89'!$E$5:$F$10000)</f>
        <v>0</v>
      </c>
      <c r="Z2889" s="65">
        <f>SUMPRODUCT(('[2]Prog 89'!$C$5:$C$10000=A2889)*'[2]Prog 89'!$G$5:$H$10000)</f>
        <v>0</v>
      </c>
    </row>
    <row r="2890" spans="1:26" ht="12.75" customHeight="1" x14ac:dyDescent="0.25">
      <c r="A2890" s="64">
        <v>39116</v>
      </c>
      <c r="B2890" s="81">
        <f>VLOOKUP(A2890,'[2]Pop commune'!$A$4:$G$3833,7,FALSE)</f>
        <v>36.443609022556402</v>
      </c>
      <c r="C2890" s="82">
        <f>VLOOKUP(A2890,'[2]Pop commune'!$A$4:$H$3833,5,FALSE)</f>
        <v>21.669172932330834</v>
      </c>
      <c r="D2890" s="83">
        <f t="shared" si="91"/>
        <v>14.774436090225571</v>
      </c>
      <c r="E2890" s="83">
        <f>VLOOKUP(A2890,'[2]Pop commune'!$A$4:$G$3833,6,FALSE)</f>
        <v>14.774436090225571</v>
      </c>
      <c r="F2890" s="83">
        <f t="shared" si="92"/>
        <v>131</v>
      </c>
      <c r="G2890" s="83">
        <f>VLOOKUP(A2890,'[2]Pop commune'!$A$4:$G$3833,4,FALSE)</f>
        <v>131</v>
      </c>
      <c r="H2890" s="64">
        <v>39</v>
      </c>
      <c r="I2890" s="122">
        <v>390006633</v>
      </c>
      <c r="J2890" s="91" t="s">
        <v>3734</v>
      </c>
      <c r="K2890" s="121"/>
      <c r="L2890" s="92" t="s">
        <v>3446</v>
      </c>
      <c r="M2890" s="65" t="s">
        <v>3466</v>
      </c>
      <c r="N2890" s="65" t="s">
        <v>662</v>
      </c>
      <c r="O2890" s="64">
        <v>390000610</v>
      </c>
      <c r="P2890" s="94" t="s">
        <v>322</v>
      </c>
      <c r="Q2890" s="90">
        <v>1</v>
      </c>
      <c r="X2890" s="65" t="s">
        <v>671</v>
      </c>
      <c r="Y2890" s="65">
        <f>SUMPRODUCT(('[2]Prog 89'!$C$5:$C$10000=A2890)*'[2]Prog 89'!$E$5:$F$10000)</f>
        <v>0</v>
      </c>
      <c r="Z2890" s="65">
        <f>SUMPRODUCT(('[2]Prog 89'!$C$5:$C$10000=A2890)*'[2]Prog 89'!$G$5:$H$10000)</f>
        <v>0</v>
      </c>
    </row>
    <row r="2891" spans="1:26" ht="12.75" customHeight="1" x14ac:dyDescent="0.25">
      <c r="A2891" s="64">
        <v>39119</v>
      </c>
      <c r="B2891" s="81">
        <f>VLOOKUP(A2891,'[2]Pop commune'!$A$4:$G$3833,7,FALSE)</f>
        <v>28</v>
      </c>
      <c r="C2891" s="82">
        <f>VLOOKUP(A2891,'[2]Pop commune'!$A$4:$H$3833,5,FALSE)</f>
        <v>13</v>
      </c>
      <c r="D2891" s="83">
        <f t="shared" si="91"/>
        <v>15</v>
      </c>
      <c r="E2891" s="83">
        <f>VLOOKUP(A2891,'[2]Pop commune'!$A$4:$G$3833,6,FALSE)</f>
        <v>15</v>
      </c>
      <c r="F2891" s="83">
        <f t="shared" si="92"/>
        <v>89</v>
      </c>
      <c r="G2891" s="83">
        <f>VLOOKUP(A2891,'[2]Pop commune'!$A$4:$G$3833,4,FALSE)</f>
        <v>89</v>
      </c>
      <c r="H2891" s="64">
        <v>39</v>
      </c>
      <c r="I2891" s="122">
        <v>390006633</v>
      </c>
      <c r="J2891" s="91" t="s">
        <v>3735</v>
      </c>
      <c r="K2891" s="121"/>
      <c r="L2891" s="92" t="s">
        <v>3460</v>
      </c>
      <c r="M2891" s="65" t="s">
        <v>3466</v>
      </c>
      <c r="N2891" s="65" t="s">
        <v>662</v>
      </c>
      <c r="O2891" s="64">
        <v>390000610</v>
      </c>
      <c r="P2891" s="94" t="s">
        <v>322</v>
      </c>
      <c r="Q2891" s="90">
        <v>1</v>
      </c>
      <c r="X2891" s="65" t="s">
        <v>671</v>
      </c>
      <c r="Y2891" s="65">
        <f>SUMPRODUCT(('[2]Prog 89'!$C$5:$C$10000=A2891)*'[2]Prog 89'!$E$5:$F$10000)</f>
        <v>0</v>
      </c>
      <c r="Z2891" s="65">
        <f>SUMPRODUCT(('[2]Prog 89'!$C$5:$C$10000=A2891)*'[2]Prog 89'!$G$5:$H$10000)</f>
        <v>0</v>
      </c>
    </row>
    <row r="2892" spans="1:26" ht="12.75" customHeight="1" x14ac:dyDescent="0.25">
      <c r="A2892" s="64">
        <v>39127</v>
      </c>
      <c r="B2892" s="81">
        <f>VLOOKUP(A2892,'[2]Pop commune'!$A$4:$G$3833,7,FALSE)</f>
        <v>29</v>
      </c>
      <c r="C2892" s="82">
        <f>VLOOKUP(A2892,'[2]Pop commune'!$A$4:$H$3833,5,FALSE)</f>
        <v>23</v>
      </c>
      <c r="D2892" s="83">
        <f t="shared" si="91"/>
        <v>6</v>
      </c>
      <c r="E2892" s="83">
        <f>VLOOKUP(A2892,'[2]Pop commune'!$A$4:$G$3833,6,FALSE)</f>
        <v>6</v>
      </c>
      <c r="F2892" s="83">
        <f t="shared" si="92"/>
        <v>98</v>
      </c>
      <c r="G2892" s="83">
        <f>VLOOKUP(A2892,'[2]Pop commune'!$A$4:$G$3833,4,FALSE)</f>
        <v>98</v>
      </c>
      <c r="H2892" s="64">
        <v>39</v>
      </c>
      <c r="I2892" s="122">
        <v>390006633</v>
      </c>
      <c r="J2892" s="91" t="s">
        <v>3736</v>
      </c>
      <c r="K2892" s="121"/>
      <c r="L2892" s="92" t="s">
        <v>3471</v>
      </c>
      <c r="M2892" s="65" t="s">
        <v>3466</v>
      </c>
      <c r="N2892" s="65" t="s">
        <v>662</v>
      </c>
      <c r="O2892" s="64">
        <v>390000610</v>
      </c>
      <c r="P2892" s="94" t="s">
        <v>322</v>
      </c>
      <c r="Q2892" s="90">
        <v>1</v>
      </c>
      <c r="X2892" s="65" t="s">
        <v>671</v>
      </c>
      <c r="Y2892" s="65">
        <f>SUMPRODUCT(('[2]Prog 89'!$C$5:$C$10000=A2892)*'[2]Prog 89'!$E$5:$F$10000)</f>
        <v>0</v>
      </c>
      <c r="Z2892" s="65">
        <f>SUMPRODUCT(('[2]Prog 89'!$C$5:$C$10000=A2892)*'[2]Prog 89'!$G$5:$H$10000)</f>
        <v>0</v>
      </c>
    </row>
    <row r="2893" spans="1:26" ht="12.75" customHeight="1" x14ac:dyDescent="0.25">
      <c r="A2893" s="64">
        <v>39136</v>
      </c>
      <c r="B2893" s="81">
        <f>VLOOKUP(A2893,'[2]Pop commune'!$A$4:$G$3833,7,FALSE)</f>
        <v>16.527777777777775</v>
      </c>
      <c r="C2893" s="82">
        <f>VLOOKUP(A2893,'[2]Pop commune'!$A$4:$H$3833,5,FALSE)</f>
        <v>11.666666666666664</v>
      </c>
      <c r="D2893" s="83">
        <f t="shared" si="91"/>
        <v>4.8611111111111098</v>
      </c>
      <c r="E2893" s="83">
        <f>VLOOKUP(A2893,'[2]Pop commune'!$A$4:$G$3833,6,FALSE)</f>
        <v>4.8611111111111098</v>
      </c>
      <c r="F2893" s="83">
        <f t="shared" si="92"/>
        <v>35</v>
      </c>
      <c r="G2893" s="83">
        <f>VLOOKUP(A2893,'[2]Pop commune'!$A$4:$G$3833,4,FALSE)</f>
        <v>35</v>
      </c>
      <c r="H2893" s="64">
        <v>39</v>
      </c>
      <c r="I2893" s="122">
        <v>390006633</v>
      </c>
      <c r="J2893" s="91" t="s">
        <v>3737</v>
      </c>
      <c r="K2893" s="121"/>
      <c r="L2893" s="92" t="s">
        <v>3460</v>
      </c>
      <c r="M2893" s="65" t="s">
        <v>3466</v>
      </c>
      <c r="N2893" s="65" t="s">
        <v>662</v>
      </c>
      <c r="O2893" s="64">
        <v>390000610</v>
      </c>
      <c r="P2893" s="94" t="s">
        <v>322</v>
      </c>
      <c r="Q2893" s="90">
        <v>1</v>
      </c>
      <c r="X2893" s="65" t="s">
        <v>671</v>
      </c>
      <c r="Y2893" s="65">
        <f>SUMPRODUCT(('[2]Prog 89'!$C$5:$C$10000=A2893)*'[2]Prog 89'!$E$5:$F$10000)</f>
        <v>0</v>
      </c>
      <c r="Z2893" s="65">
        <f>SUMPRODUCT(('[2]Prog 89'!$C$5:$C$10000=A2893)*'[2]Prog 89'!$G$5:$H$10000)</f>
        <v>0</v>
      </c>
    </row>
    <row r="2894" spans="1:26" ht="12.75" customHeight="1" x14ac:dyDescent="0.25">
      <c r="A2894" s="64">
        <v>39159</v>
      </c>
      <c r="B2894" s="81">
        <f>VLOOKUP(A2894,'[2]Pop commune'!$A$4:$G$3833,7,FALSE)</f>
        <v>71</v>
      </c>
      <c r="C2894" s="82">
        <f>VLOOKUP(A2894,'[2]Pop commune'!$A$4:$H$3833,5,FALSE)</f>
        <v>48</v>
      </c>
      <c r="D2894" s="83">
        <f t="shared" si="91"/>
        <v>23</v>
      </c>
      <c r="E2894" s="83">
        <f>VLOOKUP(A2894,'[2]Pop commune'!$A$4:$G$3833,6,FALSE)</f>
        <v>23</v>
      </c>
      <c r="F2894" s="83">
        <f t="shared" si="92"/>
        <v>265</v>
      </c>
      <c r="G2894" s="83">
        <f>VLOOKUP(A2894,'[2]Pop commune'!$A$4:$G$3833,4,FALSE)</f>
        <v>265</v>
      </c>
      <c r="H2894" s="64">
        <v>39</v>
      </c>
      <c r="I2894" s="122">
        <v>390006633</v>
      </c>
      <c r="J2894" s="91" t="s">
        <v>3738</v>
      </c>
      <c r="K2894" s="121"/>
      <c r="L2894" s="92" t="s">
        <v>3460</v>
      </c>
      <c r="M2894" s="65" t="s">
        <v>3466</v>
      </c>
      <c r="N2894" s="65" t="s">
        <v>662</v>
      </c>
      <c r="O2894" s="64">
        <v>390000610</v>
      </c>
      <c r="P2894" s="94" t="s">
        <v>322</v>
      </c>
      <c r="Q2894" s="90">
        <v>1</v>
      </c>
      <c r="X2894" s="65" t="s">
        <v>671</v>
      </c>
      <c r="Y2894" s="65">
        <f>SUMPRODUCT(('[2]Prog 89'!$C$5:$C$10000=A2894)*'[2]Prog 89'!$E$5:$F$10000)</f>
        <v>0</v>
      </c>
      <c r="Z2894" s="65">
        <f>SUMPRODUCT(('[2]Prog 89'!$C$5:$C$10000=A2894)*'[2]Prog 89'!$G$5:$H$10000)</f>
        <v>0</v>
      </c>
    </row>
    <row r="2895" spans="1:26" ht="12.75" customHeight="1" x14ac:dyDescent="0.25">
      <c r="A2895" s="64">
        <v>39223</v>
      </c>
      <c r="B2895" s="81">
        <f>VLOOKUP(A2895,'[2]Pop commune'!$A$4:$G$3833,7,FALSE)</f>
        <v>66.575671790914015</v>
      </c>
      <c r="C2895" s="82">
        <f>VLOOKUP(A2895,'[2]Pop commune'!$A$4:$H$3833,5,FALSE)</f>
        <v>43.078375864709066</v>
      </c>
      <c r="D2895" s="83">
        <f t="shared" si="91"/>
        <v>23.497295926204945</v>
      </c>
      <c r="E2895" s="83">
        <f>VLOOKUP(A2895,'[2]Pop commune'!$A$4:$G$3833,6,FALSE)</f>
        <v>23.497295926204945</v>
      </c>
      <c r="F2895" s="83">
        <f t="shared" si="92"/>
        <v>189</v>
      </c>
      <c r="G2895" s="83">
        <f>VLOOKUP(A2895,'[2]Pop commune'!$A$4:$G$3833,4,FALSE)</f>
        <v>189</v>
      </c>
      <c r="H2895" s="64">
        <v>39</v>
      </c>
      <c r="I2895" s="122">
        <v>390006633</v>
      </c>
      <c r="J2895" s="91" t="s">
        <v>3739</v>
      </c>
      <c r="K2895" s="121"/>
      <c r="L2895" s="92" t="s">
        <v>3446</v>
      </c>
      <c r="M2895" s="65" t="s">
        <v>3466</v>
      </c>
      <c r="N2895" s="65" t="s">
        <v>662</v>
      </c>
      <c r="O2895" s="64">
        <v>390000610</v>
      </c>
      <c r="P2895" s="94" t="s">
        <v>322</v>
      </c>
      <c r="Q2895" s="90">
        <v>1</v>
      </c>
      <c r="X2895" s="65" t="s">
        <v>671</v>
      </c>
      <c r="Y2895" s="65">
        <f>SUMPRODUCT(('[2]Prog 89'!$C$5:$C$10000=A2895)*'[2]Prog 89'!$E$5:$F$10000)</f>
        <v>0</v>
      </c>
      <c r="Z2895" s="65">
        <f>SUMPRODUCT(('[2]Prog 89'!$C$5:$C$10000=A2895)*'[2]Prog 89'!$G$5:$H$10000)</f>
        <v>0</v>
      </c>
    </row>
    <row r="2896" spans="1:26" ht="12.75" customHeight="1" x14ac:dyDescent="0.25">
      <c r="A2896" s="64">
        <v>39263</v>
      </c>
      <c r="B2896" s="81">
        <f>VLOOKUP(A2896,'[2]Pop commune'!$A$4:$G$3833,7,FALSE)</f>
        <v>111</v>
      </c>
      <c r="C2896" s="82">
        <f>VLOOKUP(A2896,'[2]Pop commune'!$A$4:$H$3833,5,FALSE)</f>
        <v>72</v>
      </c>
      <c r="D2896" s="83">
        <f t="shared" si="91"/>
        <v>39</v>
      </c>
      <c r="E2896" s="83">
        <f>VLOOKUP(A2896,'[2]Pop commune'!$A$4:$G$3833,6,FALSE)</f>
        <v>39</v>
      </c>
      <c r="F2896" s="83">
        <f t="shared" si="92"/>
        <v>444</v>
      </c>
      <c r="G2896" s="83">
        <f>VLOOKUP(A2896,'[2]Pop commune'!$A$4:$G$3833,4,FALSE)</f>
        <v>444</v>
      </c>
      <c r="H2896" s="64">
        <v>39</v>
      </c>
      <c r="I2896" s="122">
        <v>390006633</v>
      </c>
      <c r="J2896" s="91" t="s">
        <v>3740</v>
      </c>
      <c r="K2896" s="121"/>
      <c r="L2896" s="92" t="s">
        <v>3460</v>
      </c>
      <c r="M2896" s="65" t="s">
        <v>3466</v>
      </c>
      <c r="N2896" s="65" t="s">
        <v>662</v>
      </c>
      <c r="O2896" s="64">
        <v>390000610</v>
      </c>
      <c r="P2896" s="94" t="s">
        <v>322</v>
      </c>
      <c r="Q2896" s="90">
        <v>1</v>
      </c>
      <c r="X2896" s="65" t="s">
        <v>671</v>
      </c>
      <c r="Y2896" s="65">
        <f>SUMPRODUCT(('[2]Prog 89'!$C$5:$C$10000=A2896)*'[2]Prog 89'!$E$5:$F$10000)</f>
        <v>0</v>
      </c>
      <c r="Z2896" s="65">
        <f>SUMPRODUCT(('[2]Prog 89'!$C$5:$C$10000=A2896)*'[2]Prog 89'!$G$5:$H$10000)</f>
        <v>0</v>
      </c>
    </row>
    <row r="2897" spans="1:26" ht="12.75" customHeight="1" x14ac:dyDescent="0.25">
      <c r="A2897" s="64">
        <v>39319</v>
      </c>
      <c r="B2897" s="81">
        <f>VLOOKUP(A2897,'[2]Pop commune'!$A$4:$G$3833,7,FALSE)</f>
        <v>21</v>
      </c>
      <c r="C2897" s="82">
        <f>VLOOKUP(A2897,'[2]Pop commune'!$A$4:$H$3833,5,FALSE)</f>
        <v>19</v>
      </c>
      <c r="D2897" s="83">
        <f t="shared" si="91"/>
        <v>2</v>
      </c>
      <c r="E2897" s="83">
        <f>VLOOKUP(A2897,'[2]Pop commune'!$A$4:$G$3833,6,FALSE)</f>
        <v>2</v>
      </c>
      <c r="F2897" s="83">
        <f t="shared" si="92"/>
        <v>140</v>
      </c>
      <c r="G2897" s="83">
        <f>VLOOKUP(A2897,'[2]Pop commune'!$A$4:$G$3833,4,FALSE)</f>
        <v>140</v>
      </c>
      <c r="H2897" s="64">
        <v>39</v>
      </c>
      <c r="I2897" s="122">
        <v>390006633</v>
      </c>
      <c r="J2897" s="91" t="s">
        <v>3741</v>
      </c>
      <c r="K2897" s="121"/>
      <c r="L2897" s="92" t="s">
        <v>3446</v>
      </c>
      <c r="M2897" s="65" t="s">
        <v>3466</v>
      </c>
      <c r="N2897" s="65" t="s">
        <v>662</v>
      </c>
      <c r="O2897" s="64">
        <v>390000610</v>
      </c>
      <c r="P2897" s="94" t="s">
        <v>322</v>
      </c>
      <c r="Q2897" s="90">
        <v>1</v>
      </c>
      <c r="X2897" s="65" t="s">
        <v>671</v>
      </c>
      <c r="Y2897" s="65">
        <f>SUMPRODUCT(('[2]Prog 89'!$C$5:$C$10000=A2897)*'[2]Prog 89'!$E$5:$F$10000)</f>
        <v>0</v>
      </c>
      <c r="Z2897" s="65">
        <f>SUMPRODUCT(('[2]Prog 89'!$C$5:$C$10000=A2897)*'[2]Prog 89'!$G$5:$H$10000)</f>
        <v>0</v>
      </c>
    </row>
    <row r="2898" spans="1:26" ht="12.75" customHeight="1" x14ac:dyDescent="0.25">
      <c r="A2898" s="64">
        <v>39325</v>
      </c>
      <c r="B2898" s="81">
        <f>VLOOKUP(A2898,'[2]Pop commune'!$A$4:$G$3833,7,FALSE)</f>
        <v>158.73645165075567</v>
      </c>
      <c r="C2898" s="82">
        <f>VLOOKUP(A2898,'[2]Pop commune'!$A$4:$H$3833,5,FALSE)</f>
        <v>96.050719151731144</v>
      </c>
      <c r="D2898" s="83">
        <f t="shared" si="91"/>
        <v>62.685732499024539</v>
      </c>
      <c r="E2898" s="83">
        <f>VLOOKUP(A2898,'[2]Pop commune'!$A$4:$G$3833,6,FALSE)</f>
        <v>62.685732499024539</v>
      </c>
      <c r="F2898" s="83">
        <f t="shared" si="92"/>
        <v>562.00000000000091</v>
      </c>
      <c r="G2898" s="83">
        <f>VLOOKUP(A2898,'[2]Pop commune'!$A$4:$G$3833,4,FALSE)</f>
        <v>562.00000000000091</v>
      </c>
      <c r="H2898" s="64">
        <v>39</v>
      </c>
      <c r="I2898" s="122">
        <v>390006633</v>
      </c>
      <c r="J2898" s="91" t="s">
        <v>3742</v>
      </c>
      <c r="K2898" s="121"/>
      <c r="L2898" s="92" t="s">
        <v>3446</v>
      </c>
      <c r="M2898" s="65" t="s">
        <v>3466</v>
      </c>
      <c r="N2898" s="65" t="s">
        <v>662</v>
      </c>
      <c r="O2898" s="64">
        <v>390000610</v>
      </c>
      <c r="P2898" s="94" t="s">
        <v>322</v>
      </c>
      <c r="Q2898" s="90">
        <v>1</v>
      </c>
      <c r="X2898" s="65" t="s">
        <v>671</v>
      </c>
      <c r="Y2898" s="65">
        <f>SUMPRODUCT(('[2]Prog 89'!$C$5:$C$10000=A2898)*'[2]Prog 89'!$E$5:$F$10000)</f>
        <v>0</v>
      </c>
      <c r="Z2898" s="65">
        <f>SUMPRODUCT(('[2]Prog 89'!$C$5:$C$10000=A2898)*'[2]Prog 89'!$G$5:$H$10000)</f>
        <v>0</v>
      </c>
    </row>
    <row r="2899" spans="1:26" ht="12.75" customHeight="1" x14ac:dyDescent="0.25">
      <c r="A2899" s="64">
        <v>39330</v>
      </c>
      <c r="B2899" s="81">
        <f>VLOOKUP(A2899,'[2]Pop commune'!$A$4:$G$3833,7,FALSE)</f>
        <v>25.324675324675251</v>
      </c>
      <c r="C2899" s="82">
        <f>VLOOKUP(A2899,'[2]Pop commune'!$A$4:$H$3833,5,FALSE)</f>
        <v>14.181818181818141</v>
      </c>
      <c r="D2899" s="83">
        <f t="shared" si="91"/>
        <v>11.14285714285711</v>
      </c>
      <c r="E2899" s="83">
        <f>VLOOKUP(A2899,'[2]Pop commune'!$A$4:$G$3833,6,FALSE)</f>
        <v>11.14285714285711</v>
      </c>
      <c r="F2899" s="83">
        <f t="shared" si="92"/>
        <v>156</v>
      </c>
      <c r="G2899" s="83">
        <f>VLOOKUP(A2899,'[2]Pop commune'!$A$4:$G$3833,4,FALSE)</f>
        <v>156</v>
      </c>
      <c r="H2899" s="64">
        <v>39</v>
      </c>
      <c r="I2899" s="122">
        <v>390006633</v>
      </c>
      <c r="J2899" s="91" t="s">
        <v>3743</v>
      </c>
      <c r="K2899" s="121"/>
      <c r="L2899" s="92" t="s">
        <v>3460</v>
      </c>
      <c r="M2899" s="65" t="s">
        <v>3466</v>
      </c>
      <c r="N2899" s="65" t="s">
        <v>662</v>
      </c>
      <c r="O2899" s="64">
        <v>390000610</v>
      </c>
      <c r="P2899" s="94" t="s">
        <v>322</v>
      </c>
      <c r="Q2899" s="90">
        <v>1</v>
      </c>
      <c r="X2899" s="65" t="s">
        <v>671</v>
      </c>
      <c r="Y2899" s="65">
        <f>SUMPRODUCT(('[2]Prog 89'!$C$5:$C$10000=A2899)*'[2]Prog 89'!$E$5:$F$10000)</f>
        <v>0</v>
      </c>
      <c r="Z2899" s="65">
        <f>SUMPRODUCT(('[2]Prog 89'!$C$5:$C$10000=A2899)*'[2]Prog 89'!$G$5:$H$10000)</f>
        <v>0</v>
      </c>
    </row>
    <row r="2900" spans="1:26" ht="12.75" customHeight="1" x14ac:dyDescent="0.25">
      <c r="A2900" s="64">
        <v>39336</v>
      </c>
      <c r="B2900" s="81">
        <f>VLOOKUP(A2900,'[2]Pop commune'!$A$4:$G$3833,7,FALSE)</f>
        <v>33.254545454545372</v>
      </c>
      <c r="C2900" s="82">
        <f>VLOOKUP(A2900,'[2]Pop commune'!$A$4:$H$3833,5,FALSE)</f>
        <v>24.672727272727212</v>
      </c>
      <c r="D2900" s="83">
        <f t="shared" si="91"/>
        <v>8.5818181818181607</v>
      </c>
      <c r="E2900" s="83">
        <f>VLOOKUP(A2900,'[2]Pop commune'!$A$4:$G$3833,6,FALSE)</f>
        <v>8.5818181818181607</v>
      </c>
      <c r="F2900" s="83">
        <f t="shared" si="92"/>
        <v>118</v>
      </c>
      <c r="G2900" s="83">
        <f>VLOOKUP(A2900,'[2]Pop commune'!$A$4:$G$3833,4,FALSE)</f>
        <v>118</v>
      </c>
      <c r="H2900" s="64">
        <v>39</v>
      </c>
      <c r="I2900" s="122">
        <v>390006633</v>
      </c>
      <c r="J2900" s="91" t="s">
        <v>3744</v>
      </c>
      <c r="K2900" s="121"/>
      <c r="L2900" s="92" t="s">
        <v>3471</v>
      </c>
      <c r="M2900" s="65" t="s">
        <v>3466</v>
      </c>
      <c r="N2900" s="65" t="s">
        <v>662</v>
      </c>
      <c r="O2900" s="64">
        <v>390000610</v>
      </c>
      <c r="P2900" s="94" t="s">
        <v>322</v>
      </c>
      <c r="Q2900" s="90">
        <v>1</v>
      </c>
      <c r="X2900" s="65" t="s">
        <v>671</v>
      </c>
      <c r="Y2900" s="65">
        <f>SUMPRODUCT(('[2]Prog 89'!$C$5:$C$10000=A2900)*'[2]Prog 89'!$E$5:$F$10000)</f>
        <v>0</v>
      </c>
      <c r="Z2900" s="65">
        <f>SUMPRODUCT(('[2]Prog 89'!$C$5:$C$10000=A2900)*'[2]Prog 89'!$G$5:$H$10000)</f>
        <v>0</v>
      </c>
    </row>
    <row r="2901" spans="1:26" ht="12.75" customHeight="1" x14ac:dyDescent="0.25">
      <c r="A2901" s="64">
        <v>39337</v>
      </c>
      <c r="B2901" s="81">
        <f>VLOOKUP(A2901,'[2]Pop commune'!$A$4:$G$3833,7,FALSE)</f>
        <v>28.5</v>
      </c>
      <c r="C2901" s="82">
        <f>VLOOKUP(A2901,'[2]Pop commune'!$A$4:$H$3833,5,FALSE)</f>
        <v>15.2</v>
      </c>
      <c r="D2901" s="83">
        <f t="shared" si="91"/>
        <v>13.3</v>
      </c>
      <c r="E2901" s="83">
        <f>VLOOKUP(A2901,'[2]Pop commune'!$A$4:$G$3833,6,FALSE)</f>
        <v>13.3</v>
      </c>
      <c r="F2901" s="83">
        <f t="shared" si="92"/>
        <v>76</v>
      </c>
      <c r="G2901" s="83">
        <f>VLOOKUP(A2901,'[2]Pop commune'!$A$4:$G$3833,4,FALSE)</f>
        <v>76</v>
      </c>
      <c r="H2901" s="64">
        <v>39</v>
      </c>
      <c r="I2901" s="122">
        <v>390006633</v>
      </c>
      <c r="J2901" s="91" t="s">
        <v>3745</v>
      </c>
      <c r="K2901" s="121"/>
      <c r="L2901" s="92" t="s">
        <v>3446</v>
      </c>
      <c r="M2901" s="65" t="s">
        <v>3466</v>
      </c>
      <c r="N2901" s="65" t="s">
        <v>662</v>
      </c>
      <c r="O2901" s="64">
        <v>390000610</v>
      </c>
      <c r="P2901" s="94" t="s">
        <v>322</v>
      </c>
      <c r="Q2901" s="90">
        <v>1</v>
      </c>
      <c r="X2901" s="65" t="s">
        <v>671</v>
      </c>
      <c r="Y2901" s="65">
        <f>SUMPRODUCT(('[2]Prog 89'!$C$5:$C$10000=A2901)*'[2]Prog 89'!$E$5:$F$10000)</f>
        <v>0</v>
      </c>
      <c r="Z2901" s="65">
        <f>SUMPRODUCT(('[2]Prog 89'!$C$5:$C$10000=A2901)*'[2]Prog 89'!$G$5:$H$10000)</f>
        <v>0</v>
      </c>
    </row>
    <row r="2902" spans="1:26" ht="12.75" customHeight="1" x14ac:dyDescent="0.25">
      <c r="A2902" s="64">
        <v>39354</v>
      </c>
      <c r="B2902" s="81">
        <f>VLOOKUP(A2902,'[2]Pop commune'!$A$4:$G$3833,7,FALSE)</f>
        <v>76</v>
      </c>
      <c r="C2902" s="82">
        <f>VLOOKUP(A2902,'[2]Pop commune'!$A$4:$H$3833,5,FALSE)</f>
        <v>52</v>
      </c>
      <c r="D2902" s="83">
        <f t="shared" si="91"/>
        <v>24</v>
      </c>
      <c r="E2902" s="83">
        <f>VLOOKUP(A2902,'[2]Pop commune'!$A$4:$G$3833,6,FALSE)</f>
        <v>24</v>
      </c>
      <c r="F2902" s="83">
        <f t="shared" si="92"/>
        <v>345</v>
      </c>
      <c r="G2902" s="83">
        <f>VLOOKUP(A2902,'[2]Pop commune'!$A$4:$G$3833,4,FALSE)</f>
        <v>345</v>
      </c>
      <c r="H2902" s="64">
        <v>39</v>
      </c>
      <c r="I2902" s="122">
        <v>390006633</v>
      </c>
      <c r="J2902" s="91" t="s">
        <v>3746</v>
      </c>
      <c r="K2902" s="121"/>
      <c r="L2902" s="92" t="s">
        <v>3460</v>
      </c>
      <c r="M2902" s="65" t="s">
        <v>3466</v>
      </c>
      <c r="N2902" s="65" t="s">
        <v>662</v>
      </c>
      <c r="O2902" s="64">
        <v>390000610</v>
      </c>
      <c r="P2902" s="94" t="s">
        <v>322</v>
      </c>
      <c r="Q2902" s="90">
        <v>1</v>
      </c>
      <c r="X2902" s="65" t="s">
        <v>671</v>
      </c>
      <c r="Y2902" s="65">
        <f>SUMPRODUCT(('[2]Prog 89'!$C$5:$C$10000=A2902)*'[2]Prog 89'!$E$5:$F$10000)</f>
        <v>0</v>
      </c>
      <c r="Z2902" s="65">
        <f>SUMPRODUCT(('[2]Prog 89'!$C$5:$C$10000=A2902)*'[2]Prog 89'!$G$5:$H$10000)</f>
        <v>0</v>
      </c>
    </row>
    <row r="2903" spans="1:26" ht="12.75" customHeight="1" x14ac:dyDescent="0.25">
      <c r="A2903" s="64">
        <v>39355</v>
      </c>
      <c r="B2903" s="81">
        <f>VLOOKUP(A2903,'[2]Pop commune'!$A$4:$G$3833,7,FALSE)</f>
        <v>98</v>
      </c>
      <c r="C2903" s="82">
        <f>VLOOKUP(A2903,'[2]Pop commune'!$A$4:$H$3833,5,FALSE)</f>
        <v>68</v>
      </c>
      <c r="D2903" s="83">
        <f t="shared" si="91"/>
        <v>30</v>
      </c>
      <c r="E2903" s="83">
        <f>VLOOKUP(A2903,'[2]Pop commune'!$A$4:$G$3833,6,FALSE)</f>
        <v>30</v>
      </c>
      <c r="F2903" s="83">
        <f t="shared" si="92"/>
        <v>273</v>
      </c>
      <c r="G2903" s="83">
        <f>VLOOKUP(A2903,'[2]Pop commune'!$A$4:$G$3833,4,FALSE)</f>
        <v>273</v>
      </c>
      <c r="H2903" s="64">
        <v>39</v>
      </c>
      <c r="I2903" s="122">
        <v>390006633</v>
      </c>
      <c r="J2903" s="91" t="s">
        <v>3747</v>
      </c>
      <c r="K2903" s="121"/>
      <c r="L2903" s="92" t="s">
        <v>3446</v>
      </c>
      <c r="M2903" s="65" t="s">
        <v>3466</v>
      </c>
      <c r="N2903" s="65" t="s">
        <v>662</v>
      </c>
      <c r="O2903" s="64">
        <v>390000610</v>
      </c>
      <c r="P2903" s="94" t="s">
        <v>322</v>
      </c>
      <c r="Q2903" s="90">
        <v>1</v>
      </c>
      <c r="X2903" s="65" t="s">
        <v>671</v>
      </c>
      <c r="Y2903" s="65">
        <f>SUMPRODUCT(('[2]Prog 89'!$C$5:$C$10000=A2903)*'[2]Prog 89'!$E$5:$F$10000)</f>
        <v>0</v>
      </c>
      <c r="Z2903" s="65">
        <f>SUMPRODUCT(('[2]Prog 89'!$C$5:$C$10000=A2903)*'[2]Prog 89'!$G$5:$H$10000)</f>
        <v>0</v>
      </c>
    </row>
    <row r="2904" spans="1:26" ht="12.75" customHeight="1" x14ac:dyDescent="0.25">
      <c r="A2904" s="64">
        <v>39386</v>
      </c>
      <c r="B2904" s="81">
        <f>VLOOKUP(A2904,'[2]Pop commune'!$A$4:$G$3833,7,FALSE)</f>
        <v>20.5</v>
      </c>
      <c r="C2904" s="82">
        <f>VLOOKUP(A2904,'[2]Pop commune'!$A$4:$H$3833,5,FALSE)</f>
        <v>14.35</v>
      </c>
      <c r="D2904" s="83">
        <f t="shared" si="91"/>
        <v>6.15</v>
      </c>
      <c r="E2904" s="83">
        <f>VLOOKUP(A2904,'[2]Pop commune'!$A$4:$G$3833,6,FALSE)</f>
        <v>6.15</v>
      </c>
      <c r="F2904" s="83">
        <f t="shared" si="92"/>
        <v>82</v>
      </c>
      <c r="G2904" s="83">
        <f>VLOOKUP(A2904,'[2]Pop commune'!$A$4:$G$3833,4,FALSE)</f>
        <v>82</v>
      </c>
      <c r="H2904" s="64">
        <v>39</v>
      </c>
      <c r="I2904" s="122">
        <v>390006633</v>
      </c>
      <c r="J2904" s="91" t="s">
        <v>3748</v>
      </c>
      <c r="K2904" s="121"/>
      <c r="L2904" s="92" t="s">
        <v>3460</v>
      </c>
      <c r="M2904" s="65" t="s">
        <v>3466</v>
      </c>
      <c r="N2904" s="65" t="s">
        <v>662</v>
      </c>
      <c r="O2904" s="64">
        <v>390000610</v>
      </c>
      <c r="P2904" s="94" t="s">
        <v>322</v>
      </c>
      <c r="Q2904" s="90">
        <v>1</v>
      </c>
      <c r="X2904" s="65" t="s">
        <v>671</v>
      </c>
      <c r="Y2904" s="65">
        <f>SUMPRODUCT(('[2]Prog 89'!$C$5:$C$10000=A2904)*'[2]Prog 89'!$E$5:$F$10000)</f>
        <v>0</v>
      </c>
      <c r="Z2904" s="65">
        <f>SUMPRODUCT(('[2]Prog 89'!$C$5:$C$10000=A2904)*'[2]Prog 89'!$G$5:$H$10000)</f>
        <v>0</v>
      </c>
    </row>
    <row r="2905" spans="1:26" ht="12.75" customHeight="1" x14ac:dyDescent="0.25">
      <c r="A2905" s="64">
        <v>39401</v>
      </c>
      <c r="B2905" s="81">
        <f>VLOOKUP(A2905,'[2]Pop commune'!$A$4:$G$3833,7,FALSE)</f>
        <v>64.629310344827758</v>
      </c>
      <c r="C2905" s="82">
        <f>VLOOKUP(A2905,'[2]Pop commune'!$A$4:$H$3833,5,FALSE)</f>
        <v>38.982758620689758</v>
      </c>
      <c r="D2905" s="83">
        <f t="shared" si="91"/>
        <v>25.646551724138</v>
      </c>
      <c r="E2905" s="83">
        <f>VLOOKUP(A2905,'[2]Pop commune'!$A$4:$G$3833,6,FALSE)</f>
        <v>25.646551724138</v>
      </c>
      <c r="F2905" s="83">
        <f t="shared" si="92"/>
        <v>238.00000000000065</v>
      </c>
      <c r="G2905" s="83">
        <f>VLOOKUP(A2905,'[2]Pop commune'!$A$4:$G$3833,4,FALSE)</f>
        <v>238.00000000000065</v>
      </c>
      <c r="H2905" s="64">
        <v>39</v>
      </c>
      <c r="I2905" s="122">
        <v>390006633</v>
      </c>
      <c r="J2905" s="91" t="s">
        <v>3749</v>
      </c>
      <c r="K2905" s="121"/>
      <c r="L2905" s="92" t="s">
        <v>3460</v>
      </c>
      <c r="M2905" s="65" t="s">
        <v>3466</v>
      </c>
      <c r="N2905" s="65" t="s">
        <v>662</v>
      </c>
      <c r="O2905" s="64">
        <v>390000610</v>
      </c>
      <c r="P2905" s="94" t="s">
        <v>322</v>
      </c>
      <c r="Q2905" s="90">
        <v>1</v>
      </c>
      <c r="X2905" s="65" t="s">
        <v>671</v>
      </c>
      <c r="Y2905" s="65">
        <f>SUMPRODUCT(('[2]Prog 89'!$C$5:$C$10000=A2905)*'[2]Prog 89'!$E$5:$F$10000)</f>
        <v>0</v>
      </c>
      <c r="Z2905" s="65">
        <f>SUMPRODUCT(('[2]Prog 89'!$C$5:$C$10000=A2905)*'[2]Prog 89'!$G$5:$H$10000)</f>
        <v>0</v>
      </c>
    </row>
    <row r="2906" spans="1:26" ht="12.75" customHeight="1" x14ac:dyDescent="0.25">
      <c r="A2906" s="64">
        <v>39425</v>
      </c>
      <c r="B2906" s="81">
        <f>VLOOKUP(A2906,'[2]Pop commune'!$A$4:$G$3833,7,FALSE)</f>
        <v>31</v>
      </c>
      <c r="C2906" s="82">
        <f>VLOOKUP(A2906,'[2]Pop commune'!$A$4:$H$3833,5,FALSE)</f>
        <v>20</v>
      </c>
      <c r="D2906" s="83">
        <f t="shared" si="91"/>
        <v>11</v>
      </c>
      <c r="E2906" s="83">
        <f>VLOOKUP(A2906,'[2]Pop commune'!$A$4:$G$3833,6,FALSE)</f>
        <v>11</v>
      </c>
      <c r="F2906" s="83">
        <f t="shared" si="92"/>
        <v>101</v>
      </c>
      <c r="G2906" s="83">
        <f>VLOOKUP(A2906,'[2]Pop commune'!$A$4:$G$3833,4,FALSE)</f>
        <v>101</v>
      </c>
      <c r="H2906" s="64">
        <v>39</v>
      </c>
      <c r="I2906" s="122">
        <v>390006633</v>
      </c>
      <c r="J2906" s="91" t="s">
        <v>3750</v>
      </c>
      <c r="K2906" s="121"/>
      <c r="L2906" s="92" t="s">
        <v>3446</v>
      </c>
      <c r="M2906" s="65" t="s">
        <v>3466</v>
      </c>
      <c r="N2906" s="65" t="s">
        <v>662</v>
      </c>
      <c r="O2906" s="64">
        <v>390000610</v>
      </c>
      <c r="P2906" s="94" t="s">
        <v>322</v>
      </c>
      <c r="Q2906" s="90">
        <v>1</v>
      </c>
      <c r="X2906" s="65" t="s">
        <v>671</v>
      </c>
      <c r="Y2906" s="65">
        <f>SUMPRODUCT(('[2]Prog 89'!$C$5:$C$10000=A2906)*'[2]Prog 89'!$E$5:$F$10000)</f>
        <v>0</v>
      </c>
      <c r="Z2906" s="65">
        <f>SUMPRODUCT(('[2]Prog 89'!$C$5:$C$10000=A2906)*'[2]Prog 89'!$G$5:$H$10000)</f>
        <v>0</v>
      </c>
    </row>
    <row r="2907" spans="1:26" ht="12.75" customHeight="1" x14ac:dyDescent="0.25">
      <c r="A2907" s="64">
        <v>39426</v>
      </c>
      <c r="B2907" s="81">
        <f>VLOOKUP(A2907,'[2]Pop commune'!$A$4:$G$3833,7,FALSE)</f>
        <v>75.36401673640168</v>
      </c>
      <c r="C2907" s="82">
        <f>VLOOKUP(A2907,'[2]Pop commune'!$A$4:$H$3833,5,FALSE)</f>
        <v>32.72384937238494</v>
      </c>
      <c r="D2907" s="83">
        <f t="shared" si="91"/>
        <v>42.64016736401674</v>
      </c>
      <c r="E2907" s="83">
        <f>VLOOKUP(A2907,'[2]Pop commune'!$A$4:$G$3833,6,FALSE)</f>
        <v>42.64016736401674</v>
      </c>
      <c r="F2907" s="83">
        <f t="shared" si="92"/>
        <v>237</v>
      </c>
      <c r="G2907" s="83">
        <f>VLOOKUP(A2907,'[2]Pop commune'!$A$4:$G$3833,4,FALSE)</f>
        <v>237</v>
      </c>
      <c r="H2907" s="64">
        <v>39</v>
      </c>
      <c r="I2907" s="122">
        <v>390006633</v>
      </c>
      <c r="J2907" s="91" t="s">
        <v>3751</v>
      </c>
      <c r="K2907" s="121"/>
      <c r="L2907" s="92" t="s">
        <v>3460</v>
      </c>
      <c r="M2907" s="65" t="s">
        <v>3466</v>
      </c>
      <c r="N2907" s="65" t="s">
        <v>662</v>
      </c>
      <c r="O2907" s="64">
        <v>390000610</v>
      </c>
      <c r="P2907" s="94" t="s">
        <v>322</v>
      </c>
      <c r="Q2907" s="90">
        <v>1</v>
      </c>
      <c r="X2907" s="65" t="s">
        <v>671</v>
      </c>
      <c r="Y2907" s="65">
        <f>SUMPRODUCT(('[2]Prog 89'!$C$5:$C$10000=A2907)*'[2]Prog 89'!$E$5:$F$10000)</f>
        <v>0</v>
      </c>
      <c r="Z2907" s="65">
        <f>SUMPRODUCT(('[2]Prog 89'!$C$5:$C$10000=A2907)*'[2]Prog 89'!$G$5:$H$10000)</f>
        <v>0</v>
      </c>
    </row>
    <row r="2908" spans="1:26" ht="12.75" customHeight="1" x14ac:dyDescent="0.25">
      <c r="A2908" s="64">
        <v>39434</v>
      </c>
      <c r="B2908" s="81">
        <f>VLOOKUP(A2908,'[2]Pop commune'!$A$4:$G$3833,7,FALSE)</f>
        <v>1253.7088375745498</v>
      </c>
      <c r="C2908" s="82">
        <f>VLOOKUP(A2908,'[2]Pop commune'!$A$4:$H$3833,5,FALSE)</f>
        <v>674.03448735452014</v>
      </c>
      <c r="D2908" s="83">
        <f t="shared" si="91"/>
        <v>579.67435022002951</v>
      </c>
      <c r="E2908" s="83">
        <f>VLOOKUP(A2908,'[2]Pop commune'!$A$4:$G$3833,6,FALSE)</f>
        <v>579.67435022002951</v>
      </c>
      <c r="F2908" s="83">
        <f t="shared" si="92"/>
        <v>4151.9999999999818</v>
      </c>
      <c r="G2908" s="83">
        <f>VLOOKUP(A2908,'[2]Pop commune'!$A$4:$G$3833,4,FALSE)</f>
        <v>4151.9999999999818</v>
      </c>
      <c r="H2908" s="64">
        <v>39</v>
      </c>
      <c r="I2908" s="122">
        <v>390006633</v>
      </c>
      <c r="J2908" s="91" t="s">
        <v>3471</v>
      </c>
      <c r="K2908" s="121"/>
      <c r="L2908" s="92" t="s">
        <v>3471</v>
      </c>
      <c r="M2908" s="65" t="s">
        <v>3466</v>
      </c>
      <c r="N2908" s="65" t="s">
        <v>662</v>
      </c>
      <c r="O2908" s="64">
        <v>390000610</v>
      </c>
      <c r="P2908" s="94" t="s">
        <v>322</v>
      </c>
      <c r="Q2908" s="90">
        <v>1</v>
      </c>
      <c r="X2908" s="65" t="s">
        <v>671</v>
      </c>
      <c r="Y2908" s="65">
        <f>SUMPRODUCT(('[2]Prog 89'!$C$5:$C$10000=A2908)*'[2]Prog 89'!$E$5:$F$10000)</f>
        <v>0</v>
      </c>
      <c r="Z2908" s="65">
        <f>SUMPRODUCT(('[2]Prog 89'!$C$5:$C$10000=A2908)*'[2]Prog 89'!$G$5:$H$10000)</f>
        <v>0</v>
      </c>
    </row>
    <row r="2909" spans="1:26" ht="12.75" customHeight="1" x14ac:dyDescent="0.25">
      <c r="A2909" s="64">
        <v>39446</v>
      </c>
      <c r="B2909" s="81">
        <f>VLOOKUP(A2909,'[2]Pop commune'!$A$4:$G$3833,7,FALSE)</f>
        <v>75.929752066115995</v>
      </c>
      <c r="C2909" s="82">
        <f>VLOOKUP(A2909,'[2]Pop commune'!$A$4:$H$3833,5,FALSE)</f>
        <v>48.595041322314238</v>
      </c>
      <c r="D2909" s="83">
        <f t="shared" si="91"/>
        <v>27.334710743801761</v>
      </c>
      <c r="E2909" s="83">
        <f>VLOOKUP(A2909,'[2]Pop commune'!$A$4:$G$3833,6,FALSE)</f>
        <v>27.334710743801761</v>
      </c>
      <c r="F2909" s="83">
        <f t="shared" si="92"/>
        <v>245.00000000000097</v>
      </c>
      <c r="G2909" s="83">
        <f>VLOOKUP(A2909,'[2]Pop commune'!$A$4:$G$3833,4,FALSE)</f>
        <v>245.00000000000097</v>
      </c>
      <c r="H2909" s="64">
        <v>39</v>
      </c>
      <c r="I2909" s="122">
        <v>390006633</v>
      </c>
      <c r="J2909" s="91" t="s">
        <v>3752</v>
      </c>
      <c r="K2909" s="121"/>
      <c r="L2909" s="92" t="s">
        <v>3446</v>
      </c>
      <c r="M2909" s="65" t="s">
        <v>3466</v>
      </c>
      <c r="N2909" s="65" t="s">
        <v>662</v>
      </c>
      <c r="O2909" s="64">
        <v>390000610</v>
      </c>
      <c r="P2909" s="94" t="s">
        <v>322</v>
      </c>
      <c r="Q2909" s="90">
        <v>1</v>
      </c>
      <c r="X2909" s="65" t="s">
        <v>671</v>
      </c>
      <c r="Y2909" s="65">
        <f>SUMPRODUCT(('[2]Prog 89'!$C$5:$C$10000=A2909)*'[2]Prog 89'!$E$5:$F$10000)</f>
        <v>0</v>
      </c>
      <c r="Z2909" s="65">
        <f>SUMPRODUCT(('[2]Prog 89'!$C$5:$C$10000=A2909)*'[2]Prog 89'!$G$5:$H$10000)</f>
        <v>0</v>
      </c>
    </row>
    <row r="2910" spans="1:26" ht="12.75" customHeight="1" x14ac:dyDescent="0.25">
      <c r="A2910" s="64">
        <v>39479</v>
      </c>
      <c r="B2910" s="81">
        <f>VLOOKUP(A2910,'[2]Pop commune'!$A$4:$G$3833,7,FALSE)</f>
        <v>59.264573991031362</v>
      </c>
      <c r="C2910" s="82">
        <f>VLOOKUP(A2910,'[2]Pop commune'!$A$4:$H$3833,5,FALSE)</f>
        <v>44.44843049327352</v>
      </c>
      <c r="D2910" s="83">
        <f t="shared" si="91"/>
        <v>14.816143497757841</v>
      </c>
      <c r="E2910" s="83">
        <f>VLOOKUP(A2910,'[2]Pop commune'!$A$4:$G$3833,6,FALSE)</f>
        <v>14.816143497757841</v>
      </c>
      <c r="F2910" s="83">
        <f t="shared" si="92"/>
        <v>236</v>
      </c>
      <c r="G2910" s="83">
        <f>VLOOKUP(A2910,'[2]Pop commune'!$A$4:$G$3833,4,FALSE)</f>
        <v>236</v>
      </c>
      <c r="H2910" s="64">
        <v>39</v>
      </c>
      <c r="I2910" s="122">
        <v>390006633</v>
      </c>
      <c r="J2910" s="91" t="s">
        <v>3753</v>
      </c>
      <c r="K2910" s="121"/>
      <c r="L2910" s="92" t="s">
        <v>3446</v>
      </c>
      <c r="M2910" s="65" t="s">
        <v>3466</v>
      </c>
      <c r="N2910" s="65" t="s">
        <v>662</v>
      </c>
      <c r="O2910" s="64">
        <v>390000610</v>
      </c>
      <c r="P2910" s="94" t="s">
        <v>322</v>
      </c>
      <c r="Q2910" s="90">
        <v>1</v>
      </c>
      <c r="X2910" s="65" t="s">
        <v>671</v>
      </c>
      <c r="Y2910" s="65">
        <f>SUMPRODUCT(('[2]Prog 89'!$C$5:$C$10000=A2910)*'[2]Prog 89'!$E$5:$F$10000)</f>
        <v>0</v>
      </c>
      <c r="Z2910" s="65">
        <f>SUMPRODUCT(('[2]Prog 89'!$C$5:$C$10000=A2910)*'[2]Prog 89'!$G$5:$H$10000)</f>
        <v>0</v>
      </c>
    </row>
    <row r="2911" spans="1:26" ht="12.75" customHeight="1" x14ac:dyDescent="0.25">
      <c r="A2911" s="64">
        <v>39535</v>
      </c>
      <c r="B2911" s="81">
        <f>VLOOKUP(A2911,'[2]Pop commune'!$A$4:$G$3833,7,FALSE)</f>
        <v>117.24999999999999</v>
      </c>
      <c r="C2911" s="82">
        <f>VLOOKUP(A2911,'[2]Pop commune'!$A$4:$H$3833,5,FALSE)</f>
        <v>90.421610169491515</v>
      </c>
      <c r="D2911" s="83">
        <f t="shared" si="91"/>
        <v>26.82838983050847</v>
      </c>
      <c r="E2911" s="83">
        <f>VLOOKUP(A2911,'[2]Pop commune'!$A$4:$G$3833,6,FALSE)</f>
        <v>26.82838983050847</v>
      </c>
      <c r="F2911" s="83">
        <f t="shared" si="92"/>
        <v>469</v>
      </c>
      <c r="G2911" s="83">
        <f>VLOOKUP(A2911,'[2]Pop commune'!$A$4:$G$3833,4,FALSE)</f>
        <v>469</v>
      </c>
      <c r="H2911" s="64">
        <v>39</v>
      </c>
      <c r="I2911" s="122">
        <v>390006633</v>
      </c>
      <c r="J2911" s="91" t="s">
        <v>3754</v>
      </c>
      <c r="K2911" s="121"/>
      <c r="L2911" s="92" t="s">
        <v>3460</v>
      </c>
      <c r="M2911" s="65" t="s">
        <v>3466</v>
      </c>
      <c r="N2911" s="65" t="s">
        <v>662</v>
      </c>
      <c r="O2911" s="64">
        <v>390000610</v>
      </c>
      <c r="P2911" s="94" t="s">
        <v>322</v>
      </c>
      <c r="Q2911" s="90">
        <v>1</v>
      </c>
      <c r="X2911" s="65" t="s">
        <v>671</v>
      </c>
      <c r="Y2911" s="65">
        <f>SUMPRODUCT(('[2]Prog 89'!$C$5:$C$10000=A2911)*'[2]Prog 89'!$E$5:$F$10000)</f>
        <v>0</v>
      </c>
      <c r="Z2911" s="65">
        <f>SUMPRODUCT(('[2]Prog 89'!$C$5:$C$10000=A2911)*'[2]Prog 89'!$G$5:$H$10000)</f>
        <v>0</v>
      </c>
    </row>
    <row r="2912" spans="1:26" ht="12.75" customHeight="1" x14ac:dyDescent="0.25">
      <c r="A2912" s="64">
        <v>39539</v>
      </c>
      <c r="B2912" s="81">
        <f>VLOOKUP(A2912,'[2]Pop commune'!$A$4:$G$3833,7,FALSE)</f>
        <v>74.852830188679206</v>
      </c>
      <c r="C2912" s="82">
        <f>VLOOKUP(A2912,'[2]Pop commune'!$A$4:$H$3833,5,FALSE)</f>
        <v>45.305660377358471</v>
      </c>
      <c r="D2912" s="83">
        <f t="shared" si="91"/>
        <v>29.547169811320739</v>
      </c>
      <c r="E2912" s="83">
        <f>VLOOKUP(A2912,'[2]Pop commune'!$A$4:$G$3833,6,FALSE)</f>
        <v>29.547169811320739</v>
      </c>
      <c r="F2912" s="83">
        <f t="shared" si="92"/>
        <v>261</v>
      </c>
      <c r="G2912" s="83">
        <f>VLOOKUP(A2912,'[2]Pop commune'!$A$4:$G$3833,4,FALSE)</f>
        <v>261</v>
      </c>
      <c r="H2912" s="64">
        <v>39</v>
      </c>
      <c r="I2912" s="122">
        <v>390006633</v>
      </c>
      <c r="J2912" s="91" t="s">
        <v>940</v>
      </c>
      <c r="K2912" s="121"/>
      <c r="L2912" s="92" t="s">
        <v>3446</v>
      </c>
      <c r="M2912" s="65" t="s">
        <v>3466</v>
      </c>
      <c r="N2912" s="65" t="s">
        <v>662</v>
      </c>
      <c r="O2912" s="64">
        <v>390000610</v>
      </c>
      <c r="P2912" s="94" t="s">
        <v>322</v>
      </c>
      <c r="Q2912" s="90">
        <v>1</v>
      </c>
      <c r="X2912" s="65" t="s">
        <v>671</v>
      </c>
      <c r="Y2912" s="65">
        <f>SUMPRODUCT(('[2]Prog 89'!$C$5:$C$10000=A2912)*'[2]Prog 89'!$E$5:$F$10000)</f>
        <v>0</v>
      </c>
      <c r="Z2912" s="65">
        <f>SUMPRODUCT(('[2]Prog 89'!$C$5:$C$10000=A2912)*'[2]Prog 89'!$G$5:$H$10000)</f>
        <v>0</v>
      </c>
    </row>
    <row r="2913" spans="1:26" ht="12.75" customHeight="1" x14ac:dyDescent="0.25">
      <c r="A2913" s="64">
        <v>39548</v>
      </c>
      <c r="B2913" s="81">
        <f>VLOOKUP(A2913,'[2]Pop commune'!$A$4:$G$3833,7,FALSE)</f>
        <v>32</v>
      </c>
      <c r="C2913" s="82">
        <f>VLOOKUP(A2913,'[2]Pop commune'!$A$4:$H$3833,5,FALSE)</f>
        <v>22</v>
      </c>
      <c r="D2913" s="83">
        <f t="shared" si="91"/>
        <v>10</v>
      </c>
      <c r="E2913" s="83">
        <f>VLOOKUP(A2913,'[2]Pop commune'!$A$4:$G$3833,6,FALSE)</f>
        <v>10</v>
      </c>
      <c r="F2913" s="83">
        <f t="shared" si="92"/>
        <v>96</v>
      </c>
      <c r="G2913" s="83">
        <f>VLOOKUP(A2913,'[2]Pop commune'!$A$4:$G$3833,4,FALSE)</f>
        <v>96</v>
      </c>
      <c r="H2913" s="64">
        <v>39</v>
      </c>
      <c r="I2913" s="122">
        <v>390006633</v>
      </c>
      <c r="J2913" s="91" t="s">
        <v>3755</v>
      </c>
      <c r="K2913" s="121"/>
      <c r="L2913" s="92" t="s">
        <v>3471</v>
      </c>
      <c r="M2913" s="65" t="s">
        <v>3466</v>
      </c>
      <c r="N2913" s="65" t="s">
        <v>662</v>
      </c>
      <c r="O2913" s="64">
        <v>390000610</v>
      </c>
      <c r="P2913" s="94" t="s">
        <v>322</v>
      </c>
      <c r="Q2913" s="90">
        <v>1</v>
      </c>
      <c r="X2913" s="65" t="s">
        <v>671</v>
      </c>
      <c r="Y2913" s="65">
        <f>SUMPRODUCT(('[2]Prog 89'!$C$5:$C$10000=A2913)*'[2]Prog 89'!$E$5:$F$10000)</f>
        <v>0</v>
      </c>
      <c r="Z2913" s="65">
        <f>SUMPRODUCT(('[2]Prog 89'!$C$5:$C$10000=A2913)*'[2]Prog 89'!$G$5:$H$10000)</f>
        <v>0</v>
      </c>
    </row>
    <row r="2914" spans="1:26" ht="12.75" customHeight="1" x14ac:dyDescent="0.25">
      <c r="A2914" s="64">
        <v>39570</v>
      </c>
      <c r="B2914" s="81">
        <f>VLOOKUP(A2914,'[2]Pop commune'!$A$4:$G$3833,7,FALSE)</f>
        <v>50.749999999999986</v>
      </c>
      <c r="C2914" s="82">
        <f>VLOOKUP(A2914,'[2]Pop commune'!$A$4:$H$3833,5,FALSE)</f>
        <v>26.867647058823518</v>
      </c>
      <c r="D2914" s="83">
        <f t="shared" si="91"/>
        <v>23.882352941176464</v>
      </c>
      <c r="E2914" s="83">
        <f>VLOOKUP(A2914,'[2]Pop commune'!$A$4:$G$3833,6,FALSE)</f>
        <v>23.882352941176464</v>
      </c>
      <c r="F2914" s="83">
        <f t="shared" si="92"/>
        <v>203</v>
      </c>
      <c r="G2914" s="83">
        <f>VLOOKUP(A2914,'[2]Pop commune'!$A$4:$G$3833,4,FALSE)</f>
        <v>203</v>
      </c>
      <c r="H2914" s="64">
        <v>39</v>
      </c>
      <c r="I2914" s="122">
        <v>390006633</v>
      </c>
      <c r="J2914" s="91" t="s">
        <v>3756</v>
      </c>
      <c r="K2914" s="121"/>
      <c r="L2914" s="92" t="s">
        <v>3460</v>
      </c>
      <c r="M2914" s="65" t="s">
        <v>3466</v>
      </c>
      <c r="N2914" s="65" t="s">
        <v>662</v>
      </c>
      <c r="O2914" s="64">
        <v>390000610</v>
      </c>
      <c r="P2914" s="94" t="s">
        <v>322</v>
      </c>
      <c r="Q2914" s="90">
        <v>1</v>
      </c>
      <c r="X2914" s="65" t="s">
        <v>671</v>
      </c>
      <c r="Y2914" s="65">
        <f>SUMPRODUCT(('[2]Prog 89'!$C$5:$C$10000=A2914)*'[2]Prog 89'!$E$5:$F$10000)</f>
        <v>0</v>
      </c>
      <c r="Z2914" s="65">
        <f>SUMPRODUCT(('[2]Prog 89'!$C$5:$C$10000=A2914)*'[2]Prog 89'!$G$5:$H$10000)</f>
        <v>0</v>
      </c>
    </row>
    <row r="2915" spans="1:26" ht="12.75" customHeight="1" x14ac:dyDescent="0.25">
      <c r="A2915" s="64">
        <v>39572</v>
      </c>
      <c r="B2915" s="81">
        <f>VLOOKUP(A2915,'[2]Pop commune'!$A$4:$G$3833,7,FALSE)</f>
        <v>111.24352331606221</v>
      </c>
      <c r="C2915" s="82">
        <f>VLOOKUP(A2915,'[2]Pop commune'!$A$4:$H$3833,5,FALSE)</f>
        <v>73.834196891191723</v>
      </c>
      <c r="D2915" s="83">
        <f t="shared" si="91"/>
        <v>37.409326424870478</v>
      </c>
      <c r="E2915" s="83">
        <f>VLOOKUP(A2915,'[2]Pop commune'!$A$4:$G$3833,6,FALSE)</f>
        <v>37.409326424870478</v>
      </c>
      <c r="F2915" s="83">
        <f t="shared" si="92"/>
        <v>380</v>
      </c>
      <c r="G2915" s="83">
        <f>VLOOKUP(A2915,'[2]Pop commune'!$A$4:$G$3833,4,FALSE)</f>
        <v>380</v>
      </c>
      <c r="H2915" s="64">
        <v>39</v>
      </c>
      <c r="I2915" s="122">
        <v>390006633</v>
      </c>
      <c r="J2915" s="91" t="s">
        <v>3757</v>
      </c>
      <c r="K2915" s="121"/>
      <c r="L2915" s="92" t="s">
        <v>3446</v>
      </c>
      <c r="M2915" s="65" t="s">
        <v>3466</v>
      </c>
      <c r="N2915" s="65" t="s">
        <v>662</v>
      </c>
      <c r="O2915" s="64">
        <v>390000610</v>
      </c>
      <c r="P2915" s="94" t="s">
        <v>322</v>
      </c>
      <c r="Q2915" s="90">
        <v>1</v>
      </c>
      <c r="X2915" s="65" t="s">
        <v>671</v>
      </c>
      <c r="Y2915" s="65">
        <f>SUMPRODUCT(('[2]Prog 89'!$C$5:$C$10000=A2915)*'[2]Prog 89'!$E$5:$F$10000)</f>
        <v>0</v>
      </c>
      <c r="Z2915" s="65">
        <f>SUMPRODUCT(('[2]Prog 89'!$C$5:$C$10000=A2915)*'[2]Prog 89'!$G$5:$H$10000)</f>
        <v>0</v>
      </c>
    </row>
    <row r="2916" spans="1:26" ht="12.75" customHeight="1" x14ac:dyDescent="0.25">
      <c r="A2916" s="64">
        <v>39016</v>
      </c>
      <c r="B2916" s="81">
        <f>VLOOKUP(A2916,'[2]Pop commune'!$A$4:$G$3833,7,FALSE)</f>
        <v>354.53534718944383</v>
      </c>
      <c r="C2916" s="82">
        <f>VLOOKUP(A2916,'[2]Pop commune'!$A$4:$H$3833,5,FALSE)</f>
        <v>168.2994188551998</v>
      </c>
      <c r="D2916" s="83">
        <f t="shared" si="91"/>
        <v>186.23592833424402</v>
      </c>
      <c r="E2916" s="83">
        <f>VLOOKUP(A2916,'[2]Pop commune'!$A$4:$G$3833,6,FALSE)</f>
        <v>186.23592833424402</v>
      </c>
      <c r="F2916" s="83">
        <f t="shared" si="92"/>
        <v>1165</v>
      </c>
      <c r="G2916" s="83">
        <f>VLOOKUP(A2916,'[2]Pop commune'!$A$4:$G$3833,4,FALSE)</f>
        <v>1165</v>
      </c>
      <c r="H2916" s="64">
        <v>39</v>
      </c>
      <c r="I2916" s="122">
        <v>390006625</v>
      </c>
      <c r="J2916" s="91" t="s">
        <v>3758</v>
      </c>
      <c r="K2916" s="121"/>
      <c r="L2916" s="92" t="s">
        <v>3457</v>
      </c>
      <c r="M2916" s="65" t="s">
        <v>3458</v>
      </c>
      <c r="N2916" s="65" t="s">
        <v>662</v>
      </c>
      <c r="O2916" s="64">
        <v>390000610</v>
      </c>
      <c r="P2916" s="94" t="s">
        <v>322</v>
      </c>
      <c r="Q2916" s="90">
        <v>1</v>
      </c>
      <c r="X2916" s="65" t="s">
        <v>733</v>
      </c>
      <c r="Y2916" s="65">
        <f>SUMPRODUCT(('[2]Prog 89'!$C$5:$C$10000=A2916)*'[2]Prog 89'!$E$5:$F$10000)</f>
        <v>0</v>
      </c>
      <c r="Z2916" s="65">
        <f>SUMPRODUCT(('[2]Prog 89'!$C$5:$C$10000=A2916)*'[2]Prog 89'!$G$5:$H$10000)</f>
        <v>0</v>
      </c>
    </row>
    <row r="2917" spans="1:26" ht="12.75" customHeight="1" x14ac:dyDescent="0.25">
      <c r="A2917" s="64">
        <v>39018</v>
      </c>
      <c r="B2917" s="81">
        <f>VLOOKUP(A2917,'[2]Pop commune'!$A$4:$G$3833,7,FALSE)</f>
        <v>154.52674359531477</v>
      </c>
      <c r="C2917" s="82">
        <f>VLOOKUP(A2917,'[2]Pop commune'!$A$4:$H$3833,5,FALSE)</f>
        <v>101.89257254973543</v>
      </c>
      <c r="D2917" s="83">
        <f t="shared" si="91"/>
        <v>52.634171045579336</v>
      </c>
      <c r="E2917" s="83">
        <f>VLOOKUP(A2917,'[2]Pop commune'!$A$4:$G$3833,6,FALSE)</f>
        <v>52.634171045579336</v>
      </c>
      <c r="F2917" s="83">
        <f t="shared" si="92"/>
        <v>557.00000000000057</v>
      </c>
      <c r="G2917" s="83">
        <f>VLOOKUP(A2917,'[2]Pop commune'!$A$4:$G$3833,4,FALSE)</f>
        <v>557.00000000000057</v>
      </c>
      <c r="H2917" s="64">
        <v>39</v>
      </c>
      <c r="I2917" s="122">
        <v>390006625</v>
      </c>
      <c r="J2917" s="91" t="s">
        <v>3759</v>
      </c>
      <c r="K2917" s="121"/>
      <c r="L2917" s="92" t="s">
        <v>3457</v>
      </c>
      <c r="M2917" s="65" t="s">
        <v>3458</v>
      </c>
      <c r="N2917" s="65" t="s">
        <v>662</v>
      </c>
      <c r="O2917" s="64">
        <v>390000610</v>
      </c>
      <c r="P2917" s="94" t="s">
        <v>322</v>
      </c>
      <c r="Q2917" s="90">
        <v>1</v>
      </c>
      <c r="X2917" s="65" t="s">
        <v>733</v>
      </c>
      <c r="Y2917" s="65">
        <f>SUMPRODUCT(('[2]Prog 89'!$C$5:$C$10000=A2917)*'[2]Prog 89'!$E$5:$F$10000)</f>
        <v>0</v>
      </c>
      <c r="Z2917" s="65">
        <f>SUMPRODUCT(('[2]Prog 89'!$C$5:$C$10000=A2917)*'[2]Prog 89'!$G$5:$H$10000)</f>
        <v>0</v>
      </c>
    </row>
    <row r="2918" spans="1:26" ht="12.75" customHeight="1" x14ac:dyDescent="0.25">
      <c r="A2918" s="64">
        <v>39021</v>
      </c>
      <c r="B2918" s="81">
        <f>VLOOKUP(A2918,'[2]Pop commune'!$A$4:$G$3833,7,FALSE)</f>
        <v>47.598726114649459</v>
      </c>
      <c r="C2918" s="82">
        <f>VLOOKUP(A2918,'[2]Pop commune'!$A$4:$H$3833,5,FALSE)</f>
        <v>30.382165605095398</v>
      </c>
      <c r="D2918" s="83">
        <f t="shared" si="91"/>
        <v>17.216560509554061</v>
      </c>
      <c r="E2918" s="83">
        <f>VLOOKUP(A2918,'[2]Pop commune'!$A$4:$G$3833,6,FALSE)</f>
        <v>17.216560509554061</v>
      </c>
      <c r="F2918" s="83">
        <f t="shared" si="92"/>
        <v>158.99999999999926</v>
      </c>
      <c r="G2918" s="83">
        <f>VLOOKUP(A2918,'[2]Pop commune'!$A$4:$G$3833,4,FALSE)</f>
        <v>158.99999999999926</v>
      </c>
      <c r="H2918" s="64">
        <v>39</v>
      </c>
      <c r="I2918" s="122">
        <v>390006625</v>
      </c>
      <c r="J2918" s="91" t="s">
        <v>3760</v>
      </c>
      <c r="K2918" s="121"/>
      <c r="L2918" s="92" t="s">
        <v>3454</v>
      </c>
      <c r="M2918" s="65" t="s">
        <v>3458</v>
      </c>
      <c r="N2918" s="65" t="s">
        <v>662</v>
      </c>
      <c r="O2918" s="64">
        <v>390000610</v>
      </c>
      <c r="P2918" s="94" t="s">
        <v>322</v>
      </c>
      <c r="Q2918" s="90">
        <v>1</v>
      </c>
      <c r="X2918" s="65" t="s">
        <v>733</v>
      </c>
      <c r="Y2918" s="65">
        <f>SUMPRODUCT(('[2]Prog 89'!$C$5:$C$10000=A2918)*'[2]Prog 89'!$E$5:$F$10000)</f>
        <v>0</v>
      </c>
      <c r="Z2918" s="65">
        <f>SUMPRODUCT(('[2]Prog 89'!$C$5:$C$10000=A2918)*'[2]Prog 89'!$G$5:$H$10000)</f>
        <v>0</v>
      </c>
    </row>
    <row r="2919" spans="1:26" ht="12.75" customHeight="1" x14ac:dyDescent="0.25">
      <c r="A2919" s="64">
        <v>39045</v>
      </c>
      <c r="B2919" s="81">
        <f>VLOOKUP(A2919,'[2]Pop commune'!$A$4:$G$3833,7,FALSE)</f>
        <v>17.526315789473685</v>
      </c>
      <c r="C2919" s="82">
        <f>VLOOKUP(A2919,'[2]Pop commune'!$A$4:$H$3833,5,FALSE)</f>
        <v>11.684210526315791</v>
      </c>
      <c r="D2919" s="83">
        <f t="shared" si="91"/>
        <v>5.8421052631578956</v>
      </c>
      <c r="E2919" s="83">
        <f>VLOOKUP(A2919,'[2]Pop commune'!$A$4:$G$3833,6,FALSE)</f>
        <v>5.8421052631578956</v>
      </c>
      <c r="F2919" s="83">
        <f t="shared" si="92"/>
        <v>74</v>
      </c>
      <c r="G2919" s="83">
        <f>VLOOKUP(A2919,'[2]Pop commune'!$A$4:$G$3833,4,FALSE)</f>
        <v>74</v>
      </c>
      <c r="H2919" s="64">
        <v>39</v>
      </c>
      <c r="I2919" s="122">
        <v>390006625</v>
      </c>
      <c r="J2919" s="91" t="s">
        <v>3761</v>
      </c>
      <c r="K2919" s="121"/>
      <c r="L2919" s="92" t="s">
        <v>3457</v>
      </c>
      <c r="M2919" s="65" t="s">
        <v>3458</v>
      </c>
      <c r="N2919" s="65" t="s">
        <v>662</v>
      </c>
      <c r="O2919" s="64">
        <v>390000610</v>
      </c>
      <c r="P2919" s="94" t="s">
        <v>322</v>
      </c>
      <c r="Q2919" s="90">
        <v>1</v>
      </c>
      <c r="X2919" s="65" t="s">
        <v>733</v>
      </c>
      <c r="Y2919" s="65">
        <f>SUMPRODUCT(('[2]Prog 89'!$C$5:$C$10000=A2919)*'[2]Prog 89'!$E$5:$F$10000)</f>
        <v>0</v>
      </c>
      <c r="Z2919" s="65">
        <f>SUMPRODUCT(('[2]Prog 89'!$C$5:$C$10000=A2919)*'[2]Prog 89'!$G$5:$H$10000)</f>
        <v>0</v>
      </c>
    </row>
    <row r="2920" spans="1:26" ht="12.75" customHeight="1" x14ac:dyDescent="0.25">
      <c r="A2920" s="64">
        <v>39062</v>
      </c>
      <c r="B2920" s="81">
        <f>VLOOKUP(A2920,'[2]Pop commune'!$A$4:$G$3833,7,FALSE)</f>
        <v>28</v>
      </c>
      <c r="C2920" s="82">
        <f>VLOOKUP(A2920,'[2]Pop commune'!$A$4:$H$3833,5,FALSE)</f>
        <v>20</v>
      </c>
      <c r="D2920" s="83">
        <f t="shared" si="91"/>
        <v>8</v>
      </c>
      <c r="E2920" s="83">
        <f>VLOOKUP(A2920,'[2]Pop commune'!$A$4:$G$3833,6,FALSE)</f>
        <v>8</v>
      </c>
      <c r="F2920" s="83">
        <f t="shared" si="92"/>
        <v>65</v>
      </c>
      <c r="G2920" s="83">
        <f>VLOOKUP(A2920,'[2]Pop commune'!$A$4:$G$3833,4,FALSE)</f>
        <v>65</v>
      </c>
      <c r="H2920" s="64">
        <v>39</v>
      </c>
      <c r="I2920" s="122">
        <v>390006625</v>
      </c>
      <c r="J2920" s="91" t="s">
        <v>3762</v>
      </c>
      <c r="K2920" s="121"/>
      <c r="L2920" s="92" t="s">
        <v>3457</v>
      </c>
      <c r="M2920" s="65" t="s">
        <v>3458</v>
      </c>
      <c r="N2920" s="65" t="s">
        <v>662</v>
      </c>
      <c r="O2920" s="64">
        <v>390000610</v>
      </c>
      <c r="P2920" s="94" t="s">
        <v>322</v>
      </c>
      <c r="Q2920" s="90">
        <v>1</v>
      </c>
      <c r="X2920" s="65" t="s">
        <v>733</v>
      </c>
      <c r="Y2920" s="65">
        <f>SUMPRODUCT(('[2]Prog 89'!$C$5:$C$10000=A2920)*'[2]Prog 89'!$E$5:$F$10000)</f>
        <v>0</v>
      </c>
      <c r="Z2920" s="65">
        <f>SUMPRODUCT(('[2]Prog 89'!$C$5:$C$10000=A2920)*'[2]Prog 89'!$G$5:$H$10000)</f>
        <v>0</v>
      </c>
    </row>
    <row r="2921" spans="1:26" ht="12.75" customHeight="1" x14ac:dyDescent="0.25">
      <c r="A2921" s="64">
        <v>39086</v>
      </c>
      <c r="B2921" s="81">
        <f>VLOOKUP(A2921,'[2]Pop commune'!$A$4:$G$3833,7,FALSE)</f>
        <v>60.396244562088597</v>
      </c>
      <c r="C2921" s="82">
        <f>VLOOKUP(A2921,'[2]Pop commune'!$A$4:$H$3833,5,FALSE)</f>
        <v>31.20472635707911</v>
      </c>
      <c r="D2921" s="83">
        <f t="shared" si="91"/>
        <v>29.191518205009491</v>
      </c>
      <c r="E2921" s="83">
        <f>VLOOKUP(A2921,'[2]Pop commune'!$A$4:$G$3833,6,FALSE)</f>
        <v>29.191518205009491</v>
      </c>
      <c r="F2921" s="83">
        <f t="shared" si="92"/>
        <v>257.99999999999886</v>
      </c>
      <c r="G2921" s="83">
        <f>VLOOKUP(A2921,'[2]Pop commune'!$A$4:$G$3833,4,FALSE)</f>
        <v>257.99999999999886</v>
      </c>
      <c r="H2921" s="64">
        <v>39</v>
      </c>
      <c r="I2921" s="122">
        <v>390006625</v>
      </c>
      <c r="J2921" s="91" t="s">
        <v>3763</v>
      </c>
      <c r="K2921" s="121"/>
      <c r="L2921" s="92" t="s">
        <v>3457</v>
      </c>
      <c r="M2921" s="65" t="s">
        <v>3458</v>
      </c>
      <c r="N2921" s="65" t="s">
        <v>662</v>
      </c>
      <c r="O2921" s="64">
        <v>390000610</v>
      </c>
      <c r="P2921" s="94" t="s">
        <v>322</v>
      </c>
      <c r="Q2921" s="90">
        <v>1</v>
      </c>
      <c r="X2921" s="65" t="s">
        <v>733</v>
      </c>
      <c r="Y2921" s="65">
        <f>SUMPRODUCT(('[2]Prog 89'!$C$5:$C$10000=A2921)*'[2]Prog 89'!$E$5:$F$10000)</f>
        <v>0</v>
      </c>
      <c r="Z2921" s="65">
        <f>SUMPRODUCT(('[2]Prog 89'!$C$5:$C$10000=A2921)*'[2]Prog 89'!$G$5:$H$10000)</f>
        <v>0</v>
      </c>
    </row>
    <row r="2922" spans="1:26" ht="12.75" customHeight="1" x14ac:dyDescent="0.25">
      <c r="A2922" s="64">
        <v>39089</v>
      </c>
      <c r="B2922" s="81">
        <f>VLOOKUP(A2922,'[2]Pop commune'!$A$4:$G$3833,7,FALSE)</f>
        <v>24</v>
      </c>
      <c r="C2922" s="82">
        <f>VLOOKUP(A2922,'[2]Pop commune'!$A$4:$H$3833,5,FALSE)</f>
        <v>19</v>
      </c>
      <c r="D2922" s="83">
        <f t="shared" si="91"/>
        <v>5</v>
      </c>
      <c r="E2922" s="83">
        <f>VLOOKUP(A2922,'[2]Pop commune'!$A$4:$G$3833,6,FALSE)</f>
        <v>5</v>
      </c>
      <c r="F2922" s="83">
        <f t="shared" si="92"/>
        <v>65</v>
      </c>
      <c r="G2922" s="83">
        <f>VLOOKUP(A2922,'[2]Pop commune'!$A$4:$G$3833,4,FALSE)</f>
        <v>65</v>
      </c>
      <c r="H2922" s="64">
        <v>39</v>
      </c>
      <c r="I2922" s="122">
        <v>390006625</v>
      </c>
      <c r="J2922" s="91" t="s">
        <v>3764</v>
      </c>
      <c r="K2922" s="121"/>
      <c r="L2922" s="92" t="s">
        <v>3457</v>
      </c>
      <c r="M2922" s="65" t="s">
        <v>3458</v>
      </c>
      <c r="N2922" s="65" t="s">
        <v>662</v>
      </c>
      <c r="O2922" s="64">
        <v>390000610</v>
      </c>
      <c r="P2922" s="94" t="s">
        <v>322</v>
      </c>
      <c r="Q2922" s="90">
        <v>1</v>
      </c>
      <c r="X2922" s="65" t="s">
        <v>733</v>
      </c>
      <c r="Y2922" s="65">
        <f>SUMPRODUCT(('[2]Prog 89'!$C$5:$C$10000=A2922)*'[2]Prog 89'!$E$5:$F$10000)</f>
        <v>0</v>
      </c>
      <c r="Z2922" s="65">
        <f>SUMPRODUCT(('[2]Prog 89'!$C$5:$C$10000=A2922)*'[2]Prog 89'!$G$5:$H$10000)</f>
        <v>0</v>
      </c>
    </row>
    <row r="2923" spans="1:26" ht="12.75" customHeight="1" x14ac:dyDescent="0.25">
      <c r="A2923" s="64">
        <v>39092</v>
      </c>
      <c r="B2923" s="81">
        <f>VLOOKUP(A2923,'[2]Pop commune'!$A$4:$G$3833,7,FALSE)</f>
        <v>60</v>
      </c>
      <c r="C2923" s="82">
        <f>VLOOKUP(A2923,'[2]Pop commune'!$A$4:$H$3833,5,FALSE)</f>
        <v>34</v>
      </c>
      <c r="D2923" s="83">
        <f t="shared" si="91"/>
        <v>26</v>
      </c>
      <c r="E2923" s="83">
        <f>VLOOKUP(A2923,'[2]Pop commune'!$A$4:$G$3833,6,FALSE)</f>
        <v>26</v>
      </c>
      <c r="F2923" s="83">
        <f t="shared" si="92"/>
        <v>167</v>
      </c>
      <c r="G2923" s="83">
        <f>VLOOKUP(A2923,'[2]Pop commune'!$A$4:$G$3833,4,FALSE)</f>
        <v>167</v>
      </c>
      <c r="H2923" s="64">
        <v>39</v>
      </c>
      <c r="I2923" s="122">
        <v>390006625</v>
      </c>
      <c r="J2923" s="91" t="s">
        <v>3765</v>
      </c>
      <c r="K2923" s="121"/>
      <c r="L2923" s="92" t="s">
        <v>3457</v>
      </c>
      <c r="M2923" s="65" t="s">
        <v>3458</v>
      </c>
      <c r="N2923" s="65" t="s">
        <v>662</v>
      </c>
      <c r="O2923" s="64">
        <v>390000610</v>
      </c>
      <c r="P2923" s="94" t="s">
        <v>322</v>
      </c>
      <c r="Q2923" s="90">
        <v>1</v>
      </c>
      <c r="X2923" s="65" t="s">
        <v>733</v>
      </c>
      <c r="Y2923" s="65">
        <f>SUMPRODUCT(('[2]Prog 89'!$C$5:$C$10000=A2923)*'[2]Prog 89'!$E$5:$F$10000)</f>
        <v>0</v>
      </c>
      <c r="Z2923" s="65">
        <f>SUMPRODUCT(('[2]Prog 89'!$C$5:$C$10000=A2923)*'[2]Prog 89'!$G$5:$H$10000)</f>
        <v>0</v>
      </c>
    </row>
    <row r="2924" spans="1:26" ht="12.75" customHeight="1" x14ac:dyDescent="0.25">
      <c r="A2924" s="64">
        <v>39111</v>
      </c>
      <c r="B2924" s="81">
        <f>VLOOKUP(A2924,'[2]Pop commune'!$A$4:$G$3833,7,FALSE)</f>
        <v>20.487804878048799</v>
      </c>
      <c r="C2924" s="82">
        <f>VLOOKUP(A2924,'[2]Pop commune'!$A$4:$H$3833,5,FALSE)</f>
        <v>11.268292682926839</v>
      </c>
      <c r="D2924" s="83">
        <f t="shared" si="91"/>
        <v>9.2195121951219594</v>
      </c>
      <c r="E2924" s="83">
        <f>VLOOKUP(A2924,'[2]Pop commune'!$A$4:$G$3833,6,FALSE)</f>
        <v>9.2195121951219594</v>
      </c>
      <c r="F2924" s="83">
        <f t="shared" si="92"/>
        <v>42</v>
      </c>
      <c r="G2924" s="83">
        <f>VLOOKUP(A2924,'[2]Pop commune'!$A$4:$G$3833,4,FALSE)</f>
        <v>42</v>
      </c>
      <c r="H2924" s="64">
        <v>39</v>
      </c>
      <c r="I2924" s="122">
        <v>390006625</v>
      </c>
      <c r="J2924" s="91" t="s">
        <v>3766</v>
      </c>
      <c r="K2924" s="121"/>
      <c r="L2924" s="92" t="s">
        <v>3457</v>
      </c>
      <c r="M2924" s="65" t="s">
        <v>3458</v>
      </c>
      <c r="N2924" s="65" t="s">
        <v>662</v>
      </c>
      <c r="O2924" s="64">
        <v>390000610</v>
      </c>
      <c r="P2924" s="94" t="s">
        <v>322</v>
      </c>
      <c r="Q2924" s="90">
        <v>1</v>
      </c>
      <c r="X2924" s="65" t="s">
        <v>733</v>
      </c>
      <c r="Y2924" s="65">
        <f>SUMPRODUCT(('[2]Prog 89'!$C$5:$C$10000=A2924)*'[2]Prog 89'!$E$5:$F$10000)</f>
        <v>0</v>
      </c>
      <c r="Z2924" s="65">
        <f>SUMPRODUCT(('[2]Prog 89'!$C$5:$C$10000=A2924)*'[2]Prog 89'!$G$5:$H$10000)</f>
        <v>0</v>
      </c>
    </row>
    <row r="2925" spans="1:26" ht="12.75" customHeight="1" x14ac:dyDescent="0.25">
      <c r="A2925" s="64">
        <v>39123</v>
      </c>
      <c r="B2925" s="81">
        <f>VLOOKUP(A2925,'[2]Pop commune'!$A$4:$G$3833,7,FALSE)</f>
        <v>15.725806451612849</v>
      </c>
      <c r="C2925" s="82">
        <f>VLOOKUP(A2925,'[2]Pop commune'!$A$4:$H$3833,5,FALSE)</f>
        <v>12.580645161290279</v>
      </c>
      <c r="D2925" s="83">
        <f t="shared" si="91"/>
        <v>3.1451612903225699</v>
      </c>
      <c r="E2925" s="83">
        <f>VLOOKUP(A2925,'[2]Pop commune'!$A$4:$G$3833,6,FALSE)</f>
        <v>3.1451612903225699</v>
      </c>
      <c r="F2925" s="83">
        <f t="shared" si="92"/>
        <v>64.999999999999787</v>
      </c>
      <c r="G2925" s="83">
        <f>VLOOKUP(A2925,'[2]Pop commune'!$A$4:$G$3833,4,FALSE)</f>
        <v>64.999999999999787</v>
      </c>
      <c r="H2925" s="64">
        <v>39</v>
      </c>
      <c r="I2925" s="122">
        <v>390006625</v>
      </c>
      <c r="J2925" s="91" t="s">
        <v>3767</v>
      </c>
      <c r="K2925" s="121"/>
      <c r="L2925" s="92" t="s">
        <v>3457</v>
      </c>
      <c r="M2925" s="65" t="s">
        <v>3458</v>
      </c>
      <c r="N2925" s="65" t="s">
        <v>662</v>
      </c>
      <c r="O2925" s="64">
        <v>390000610</v>
      </c>
      <c r="P2925" s="94" t="s">
        <v>322</v>
      </c>
      <c r="Q2925" s="90">
        <v>1</v>
      </c>
      <c r="X2925" s="65" t="s">
        <v>733</v>
      </c>
      <c r="Y2925" s="65">
        <f>SUMPRODUCT(('[2]Prog 89'!$C$5:$C$10000=A2925)*'[2]Prog 89'!$E$5:$F$10000)</f>
        <v>0</v>
      </c>
      <c r="Z2925" s="65">
        <f>SUMPRODUCT(('[2]Prog 89'!$C$5:$C$10000=A2925)*'[2]Prog 89'!$G$5:$H$10000)</f>
        <v>0</v>
      </c>
    </row>
    <row r="2926" spans="1:26" ht="12.75" customHeight="1" x14ac:dyDescent="0.25">
      <c r="A2926" s="64">
        <v>39134</v>
      </c>
      <c r="B2926" s="81">
        <f>VLOOKUP(A2926,'[2]Pop commune'!$A$4:$G$3833,7,FALSE)</f>
        <v>36.450000000000003</v>
      </c>
      <c r="C2926" s="82">
        <f>VLOOKUP(A2926,'[2]Pop commune'!$A$4:$H$3833,5,FALSE)</f>
        <v>23.287500000000001</v>
      </c>
      <c r="D2926" s="83">
        <f t="shared" si="91"/>
        <v>13.1625</v>
      </c>
      <c r="E2926" s="83">
        <f>VLOOKUP(A2926,'[2]Pop commune'!$A$4:$G$3833,6,FALSE)</f>
        <v>13.1625</v>
      </c>
      <c r="F2926" s="83">
        <f t="shared" si="92"/>
        <v>243</v>
      </c>
      <c r="G2926" s="83">
        <f>VLOOKUP(A2926,'[2]Pop commune'!$A$4:$G$3833,4,FALSE)</f>
        <v>243</v>
      </c>
      <c r="H2926" s="64">
        <v>39</v>
      </c>
      <c r="I2926" s="122">
        <v>390006625</v>
      </c>
      <c r="J2926" s="91" t="s">
        <v>3768</v>
      </c>
      <c r="K2926" s="121"/>
      <c r="L2926" s="92" t="s">
        <v>3457</v>
      </c>
      <c r="M2926" s="65" t="s">
        <v>3458</v>
      </c>
      <c r="N2926" s="65" t="s">
        <v>662</v>
      </c>
      <c r="O2926" s="64">
        <v>390000610</v>
      </c>
      <c r="P2926" s="94" t="s">
        <v>322</v>
      </c>
      <c r="Q2926" s="90">
        <v>1</v>
      </c>
      <c r="X2926" s="65" t="s">
        <v>733</v>
      </c>
      <c r="Y2926" s="65">
        <f>SUMPRODUCT(('[2]Prog 89'!$C$5:$C$10000=A2926)*'[2]Prog 89'!$E$5:$F$10000)</f>
        <v>0</v>
      </c>
      <c r="Z2926" s="65">
        <f>SUMPRODUCT(('[2]Prog 89'!$C$5:$C$10000=A2926)*'[2]Prog 89'!$G$5:$H$10000)</f>
        <v>0</v>
      </c>
    </row>
    <row r="2927" spans="1:26" ht="12.75" customHeight="1" x14ac:dyDescent="0.25">
      <c r="A2927" s="64">
        <v>39137</v>
      </c>
      <c r="B2927" s="81">
        <f>VLOOKUP(A2927,'[2]Pop commune'!$A$4:$G$3833,7,FALSE)</f>
        <v>18</v>
      </c>
      <c r="C2927" s="82">
        <f>VLOOKUP(A2927,'[2]Pop commune'!$A$4:$H$3833,5,FALSE)</f>
        <v>12</v>
      </c>
      <c r="D2927" s="83">
        <f t="shared" si="91"/>
        <v>6</v>
      </c>
      <c r="E2927" s="83">
        <f>VLOOKUP(A2927,'[2]Pop commune'!$A$4:$G$3833,6,FALSE)</f>
        <v>6</v>
      </c>
      <c r="F2927" s="83">
        <f t="shared" si="92"/>
        <v>112</v>
      </c>
      <c r="G2927" s="83">
        <f>VLOOKUP(A2927,'[2]Pop commune'!$A$4:$G$3833,4,FALSE)</f>
        <v>112</v>
      </c>
      <c r="H2927" s="64">
        <v>39</v>
      </c>
      <c r="I2927" s="122">
        <v>390006625</v>
      </c>
      <c r="J2927" s="91" t="s">
        <v>3769</v>
      </c>
      <c r="K2927" s="121"/>
      <c r="L2927" s="92" t="s">
        <v>3457</v>
      </c>
      <c r="M2927" s="65" t="s">
        <v>3458</v>
      </c>
      <c r="N2927" s="65" t="s">
        <v>662</v>
      </c>
      <c r="O2927" s="64">
        <v>390000610</v>
      </c>
      <c r="P2927" s="94" t="s">
        <v>322</v>
      </c>
      <c r="Q2927" s="90">
        <v>1</v>
      </c>
      <c r="X2927" s="65" t="s">
        <v>733</v>
      </c>
      <c r="Y2927" s="65">
        <f>SUMPRODUCT(('[2]Prog 89'!$C$5:$C$10000=A2927)*'[2]Prog 89'!$E$5:$F$10000)</f>
        <v>0</v>
      </c>
      <c r="Z2927" s="65">
        <f>SUMPRODUCT(('[2]Prog 89'!$C$5:$C$10000=A2927)*'[2]Prog 89'!$G$5:$H$10000)</f>
        <v>0</v>
      </c>
    </row>
    <row r="2928" spans="1:26" ht="12.75" customHeight="1" x14ac:dyDescent="0.25">
      <c r="A2928" s="64">
        <v>39148</v>
      </c>
      <c r="B2928" s="81">
        <f>VLOOKUP(A2928,'[2]Pop commune'!$A$4:$G$3833,7,FALSE)</f>
        <v>31.888888888888921</v>
      </c>
      <c r="C2928" s="82">
        <f>VLOOKUP(A2928,'[2]Pop commune'!$A$4:$H$3833,5,FALSE)</f>
        <v>22.7777777777778</v>
      </c>
      <c r="D2928" s="83">
        <f t="shared" si="91"/>
        <v>9.1111111111111196</v>
      </c>
      <c r="E2928" s="83">
        <f>VLOOKUP(A2928,'[2]Pop commune'!$A$4:$G$3833,6,FALSE)</f>
        <v>9.1111111111111196</v>
      </c>
      <c r="F2928" s="83">
        <f t="shared" si="92"/>
        <v>82.000000000000085</v>
      </c>
      <c r="G2928" s="83">
        <f>VLOOKUP(A2928,'[2]Pop commune'!$A$4:$G$3833,4,FALSE)</f>
        <v>82.000000000000085</v>
      </c>
      <c r="H2928" s="64">
        <v>39</v>
      </c>
      <c r="I2928" s="122">
        <v>390006625</v>
      </c>
      <c r="J2928" s="91" t="s">
        <v>3770</v>
      </c>
      <c r="K2928" s="121"/>
      <c r="L2928" s="92" t="s">
        <v>3457</v>
      </c>
      <c r="M2928" s="65" t="s">
        <v>3458</v>
      </c>
      <c r="N2928" s="65" t="s">
        <v>662</v>
      </c>
      <c r="O2928" s="64">
        <v>390000610</v>
      </c>
      <c r="P2928" s="94" t="s">
        <v>322</v>
      </c>
      <c r="Q2928" s="90">
        <v>1</v>
      </c>
      <c r="X2928" s="65" t="s">
        <v>733</v>
      </c>
      <c r="Y2928" s="65">
        <f>SUMPRODUCT(('[2]Prog 89'!$C$5:$C$10000=A2928)*'[2]Prog 89'!$E$5:$F$10000)</f>
        <v>0</v>
      </c>
      <c r="Z2928" s="65">
        <f>SUMPRODUCT(('[2]Prog 89'!$C$5:$C$10000=A2928)*'[2]Prog 89'!$G$5:$H$10000)</f>
        <v>0</v>
      </c>
    </row>
    <row r="2929" spans="1:26" ht="12.75" customHeight="1" x14ac:dyDescent="0.25">
      <c r="A2929" s="64">
        <v>39158</v>
      </c>
      <c r="B2929" s="81">
        <f>VLOOKUP(A2929,'[2]Pop commune'!$A$4:$G$3833,7,FALSE)</f>
        <v>34.127726207695801</v>
      </c>
      <c r="C2929" s="82">
        <f>VLOOKUP(A2929,'[2]Pop commune'!$A$4:$H$3833,5,FALSE)</f>
        <v>25.627431104927691</v>
      </c>
      <c r="D2929" s="83">
        <f t="shared" si="91"/>
        <v>8.5002951027681082</v>
      </c>
      <c r="E2929" s="83">
        <f>VLOOKUP(A2929,'[2]Pop commune'!$A$4:$G$3833,6,FALSE)</f>
        <v>8.5002951027681082</v>
      </c>
      <c r="F2929" s="83">
        <f t="shared" si="92"/>
        <v>182</v>
      </c>
      <c r="G2929" s="83">
        <f>VLOOKUP(A2929,'[2]Pop commune'!$A$4:$G$3833,4,FALSE)</f>
        <v>182</v>
      </c>
      <c r="H2929" s="64">
        <v>39</v>
      </c>
      <c r="I2929" s="122">
        <v>390006625</v>
      </c>
      <c r="J2929" s="91" t="s">
        <v>3771</v>
      </c>
      <c r="K2929" s="121"/>
      <c r="L2929" s="92" t="s">
        <v>3457</v>
      </c>
      <c r="M2929" s="65" t="s">
        <v>3458</v>
      </c>
      <c r="N2929" s="65" t="s">
        <v>662</v>
      </c>
      <c r="O2929" s="64">
        <v>390000610</v>
      </c>
      <c r="P2929" s="94" t="s">
        <v>322</v>
      </c>
      <c r="Q2929" s="90">
        <v>1</v>
      </c>
      <c r="X2929" s="65" t="s">
        <v>733</v>
      </c>
      <c r="Y2929" s="65">
        <f>SUMPRODUCT(('[2]Prog 89'!$C$5:$C$10000=A2929)*'[2]Prog 89'!$E$5:$F$10000)</f>
        <v>0</v>
      </c>
      <c r="Z2929" s="65">
        <f>SUMPRODUCT(('[2]Prog 89'!$C$5:$C$10000=A2929)*'[2]Prog 89'!$G$5:$H$10000)</f>
        <v>0</v>
      </c>
    </row>
    <row r="2930" spans="1:26" ht="12.75" customHeight="1" x14ac:dyDescent="0.25">
      <c r="A2930" s="64">
        <v>39163</v>
      </c>
      <c r="B2930" s="81">
        <f>VLOOKUP(A2930,'[2]Pop commune'!$A$4:$G$3833,7,FALSE)</f>
        <v>22.389380530973501</v>
      </c>
      <c r="C2930" s="82">
        <f>VLOOKUP(A2930,'[2]Pop commune'!$A$4:$H$3833,5,FALSE)</f>
        <v>11.19469026548675</v>
      </c>
      <c r="D2930" s="83">
        <f t="shared" si="91"/>
        <v>11.19469026548675</v>
      </c>
      <c r="E2930" s="83">
        <f>VLOOKUP(A2930,'[2]Pop commune'!$A$4:$G$3833,6,FALSE)</f>
        <v>11.19469026548675</v>
      </c>
      <c r="F2930" s="83">
        <f t="shared" si="92"/>
        <v>115</v>
      </c>
      <c r="G2930" s="83">
        <f>VLOOKUP(A2930,'[2]Pop commune'!$A$4:$G$3833,4,FALSE)</f>
        <v>115</v>
      </c>
      <c r="H2930" s="64">
        <v>39</v>
      </c>
      <c r="I2930" s="122">
        <v>390006625</v>
      </c>
      <c r="J2930" s="91" t="s">
        <v>3772</v>
      </c>
      <c r="K2930" s="121"/>
      <c r="L2930" s="92" t="s">
        <v>3457</v>
      </c>
      <c r="M2930" s="65" t="s">
        <v>3458</v>
      </c>
      <c r="N2930" s="65" t="s">
        <v>662</v>
      </c>
      <c r="O2930" s="64">
        <v>390000610</v>
      </c>
      <c r="P2930" s="94" t="s">
        <v>322</v>
      </c>
      <c r="Q2930" s="90">
        <v>1</v>
      </c>
      <c r="X2930" s="65" t="s">
        <v>733</v>
      </c>
      <c r="Y2930" s="65">
        <f>SUMPRODUCT(('[2]Prog 89'!$C$5:$C$10000=A2930)*'[2]Prog 89'!$E$5:$F$10000)</f>
        <v>0</v>
      </c>
      <c r="Z2930" s="65">
        <f>SUMPRODUCT(('[2]Prog 89'!$C$5:$C$10000=A2930)*'[2]Prog 89'!$G$5:$H$10000)</f>
        <v>0</v>
      </c>
    </row>
    <row r="2931" spans="1:26" ht="12.75" customHeight="1" x14ac:dyDescent="0.25">
      <c r="A2931" s="64">
        <v>39166</v>
      </c>
      <c r="B2931" s="81">
        <f>VLOOKUP(A2931,'[2]Pop commune'!$A$4:$G$3833,7,FALSE)</f>
        <v>65.554054054054021</v>
      </c>
      <c r="C2931" s="82">
        <f>VLOOKUP(A2931,'[2]Pop commune'!$A$4:$H$3833,5,FALSE)</f>
        <v>31.2162162162162</v>
      </c>
      <c r="D2931" s="83">
        <f t="shared" si="91"/>
        <v>34.337837837837817</v>
      </c>
      <c r="E2931" s="83">
        <f>VLOOKUP(A2931,'[2]Pop commune'!$A$4:$G$3833,6,FALSE)</f>
        <v>34.337837837837817</v>
      </c>
      <c r="F2931" s="83">
        <f t="shared" si="92"/>
        <v>231</v>
      </c>
      <c r="G2931" s="83">
        <f>VLOOKUP(A2931,'[2]Pop commune'!$A$4:$G$3833,4,FALSE)</f>
        <v>231</v>
      </c>
      <c r="H2931" s="64">
        <v>39</v>
      </c>
      <c r="I2931" s="122">
        <v>390006625</v>
      </c>
      <c r="J2931" s="91" t="s">
        <v>3773</v>
      </c>
      <c r="K2931" s="121"/>
      <c r="L2931" s="92" t="s">
        <v>3457</v>
      </c>
      <c r="M2931" s="65" t="s">
        <v>3458</v>
      </c>
      <c r="N2931" s="65" t="s">
        <v>662</v>
      </c>
      <c r="O2931" s="64">
        <v>390000610</v>
      </c>
      <c r="P2931" s="94" t="s">
        <v>322</v>
      </c>
      <c r="Q2931" s="90">
        <v>1</v>
      </c>
      <c r="X2931" s="65" t="s">
        <v>733</v>
      </c>
      <c r="Y2931" s="65">
        <f>SUMPRODUCT(('[2]Prog 89'!$C$5:$C$10000=A2931)*'[2]Prog 89'!$E$5:$F$10000)</f>
        <v>0</v>
      </c>
      <c r="Z2931" s="65">
        <f>SUMPRODUCT(('[2]Prog 89'!$C$5:$C$10000=A2931)*'[2]Prog 89'!$G$5:$H$10000)</f>
        <v>0</v>
      </c>
    </row>
    <row r="2932" spans="1:26" ht="12.75" customHeight="1" x14ac:dyDescent="0.25">
      <c r="A2932" s="64">
        <v>39180</v>
      </c>
      <c r="B2932" s="81">
        <f>VLOOKUP(A2932,'[2]Pop commune'!$A$4:$G$3833,7,FALSE)</f>
        <v>81</v>
      </c>
      <c r="C2932" s="82">
        <f>VLOOKUP(A2932,'[2]Pop commune'!$A$4:$H$3833,5,FALSE)</f>
        <v>45</v>
      </c>
      <c r="D2932" s="83">
        <f t="shared" si="91"/>
        <v>36</v>
      </c>
      <c r="E2932" s="83">
        <f>VLOOKUP(A2932,'[2]Pop commune'!$A$4:$G$3833,6,FALSE)</f>
        <v>36</v>
      </c>
      <c r="F2932" s="83">
        <f t="shared" si="92"/>
        <v>270</v>
      </c>
      <c r="G2932" s="83">
        <f>VLOOKUP(A2932,'[2]Pop commune'!$A$4:$G$3833,4,FALSE)</f>
        <v>270</v>
      </c>
      <c r="H2932" s="64">
        <v>39</v>
      </c>
      <c r="I2932" s="122">
        <v>390006625</v>
      </c>
      <c r="J2932" s="91" t="s">
        <v>3774</v>
      </c>
      <c r="K2932" s="121"/>
      <c r="L2932" s="92" t="s">
        <v>3454</v>
      </c>
      <c r="M2932" s="65" t="s">
        <v>3458</v>
      </c>
      <c r="N2932" s="65" t="s">
        <v>662</v>
      </c>
      <c r="O2932" s="64">
        <v>390000610</v>
      </c>
      <c r="P2932" s="94" t="s">
        <v>322</v>
      </c>
      <c r="Q2932" s="90">
        <v>1</v>
      </c>
      <c r="X2932" s="65" t="s">
        <v>733</v>
      </c>
      <c r="Y2932" s="65">
        <f>SUMPRODUCT(('[2]Prog 89'!$C$5:$C$10000=A2932)*'[2]Prog 89'!$E$5:$F$10000)</f>
        <v>0</v>
      </c>
      <c r="Z2932" s="65">
        <f>SUMPRODUCT(('[2]Prog 89'!$C$5:$C$10000=A2932)*'[2]Prog 89'!$G$5:$H$10000)</f>
        <v>0</v>
      </c>
    </row>
    <row r="2933" spans="1:26" ht="12.75" customHeight="1" x14ac:dyDescent="0.25">
      <c r="A2933" s="64">
        <v>39200</v>
      </c>
      <c r="B2933" s="81">
        <f>VLOOKUP(A2933,'[2]Pop commune'!$A$4:$G$3833,7,FALSE)</f>
        <v>55</v>
      </c>
      <c r="C2933" s="82">
        <f>VLOOKUP(A2933,'[2]Pop commune'!$A$4:$H$3833,5,FALSE)</f>
        <v>42</v>
      </c>
      <c r="D2933" s="83">
        <f t="shared" si="91"/>
        <v>13</v>
      </c>
      <c r="E2933" s="83">
        <f>VLOOKUP(A2933,'[2]Pop commune'!$A$4:$G$3833,6,FALSE)</f>
        <v>13</v>
      </c>
      <c r="F2933" s="83">
        <f t="shared" si="92"/>
        <v>243</v>
      </c>
      <c r="G2933" s="83">
        <f>VLOOKUP(A2933,'[2]Pop commune'!$A$4:$G$3833,4,FALSE)</f>
        <v>243</v>
      </c>
      <c r="H2933" s="64">
        <v>39</v>
      </c>
      <c r="I2933" s="122">
        <v>390006625</v>
      </c>
      <c r="J2933" s="91" t="s">
        <v>3775</v>
      </c>
      <c r="K2933" s="121"/>
      <c r="L2933" s="92" t="s">
        <v>3457</v>
      </c>
      <c r="M2933" s="65" t="s">
        <v>3458</v>
      </c>
      <c r="N2933" s="65" t="s">
        <v>662</v>
      </c>
      <c r="O2933" s="64">
        <v>390000610</v>
      </c>
      <c r="P2933" s="94" t="s">
        <v>322</v>
      </c>
      <c r="Q2933" s="90">
        <v>1</v>
      </c>
      <c r="X2933" s="65" t="s">
        <v>733</v>
      </c>
      <c r="Y2933" s="65">
        <f>SUMPRODUCT(('[2]Prog 89'!$C$5:$C$10000=A2933)*'[2]Prog 89'!$E$5:$F$10000)</f>
        <v>0</v>
      </c>
      <c r="Z2933" s="65">
        <f>SUMPRODUCT(('[2]Prog 89'!$C$5:$C$10000=A2933)*'[2]Prog 89'!$G$5:$H$10000)</f>
        <v>0</v>
      </c>
    </row>
    <row r="2934" spans="1:26" ht="12.75" customHeight="1" x14ac:dyDescent="0.25">
      <c r="A2934" s="64">
        <v>39204</v>
      </c>
      <c r="B2934" s="81">
        <f>VLOOKUP(A2934,'[2]Pop commune'!$A$4:$G$3833,7,FALSE)</f>
        <v>7.9655172413793203</v>
      </c>
      <c r="C2934" s="82">
        <f>VLOOKUP(A2934,'[2]Pop commune'!$A$4:$H$3833,5,FALSE)</f>
        <v>4.55172413793104</v>
      </c>
      <c r="D2934" s="83">
        <f t="shared" si="91"/>
        <v>3.4137931034482798</v>
      </c>
      <c r="E2934" s="83">
        <f>VLOOKUP(A2934,'[2]Pop commune'!$A$4:$G$3833,6,FALSE)</f>
        <v>3.4137931034482798</v>
      </c>
      <c r="F2934" s="83">
        <f t="shared" si="92"/>
        <v>33</v>
      </c>
      <c r="G2934" s="83">
        <f>VLOOKUP(A2934,'[2]Pop commune'!$A$4:$G$3833,4,FALSE)</f>
        <v>33</v>
      </c>
      <c r="H2934" s="64">
        <v>39</v>
      </c>
      <c r="I2934" s="122">
        <v>390006625</v>
      </c>
      <c r="J2934" s="91" t="s">
        <v>3776</v>
      </c>
      <c r="K2934" s="121"/>
      <c r="L2934" s="92" t="s">
        <v>3457</v>
      </c>
      <c r="M2934" s="65" t="s">
        <v>3458</v>
      </c>
      <c r="N2934" s="65" t="s">
        <v>662</v>
      </c>
      <c r="O2934" s="64">
        <v>390000610</v>
      </c>
      <c r="P2934" s="94" t="s">
        <v>322</v>
      </c>
      <c r="Q2934" s="90">
        <v>1</v>
      </c>
      <c r="X2934" s="65" t="s">
        <v>733</v>
      </c>
      <c r="Y2934" s="65">
        <f>SUMPRODUCT(('[2]Prog 89'!$C$5:$C$10000=A2934)*'[2]Prog 89'!$E$5:$F$10000)</f>
        <v>0</v>
      </c>
      <c r="Z2934" s="65">
        <f>SUMPRODUCT(('[2]Prog 89'!$C$5:$C$10000=A2934)*'[2]Prog 89'!$G$5:$H$10000)</f>
        <v>0</v>
      </c>
    </row>
    <row r="2935" spans="1:26" ht="12.75" customHeight="1" x14ac:dyDescent="0.25">
      <c r="A2935" s="64">
        <v>39207</v>
      </c>
      <c r="B2935" s="81">
        <f>VLOOKUP(A2935,'[2]Pop commune'!$A$4:$G$3833,7,FALSE)</f>
        <v>14.81395348837208</v>
      </c>
      <c r="C2935" s="82">
        <f>VLOOKUP(A2935,'[2]Pop commune'!$A$4:$H$3833,5,FALSE)</f>
        <v>12.69767441860464</v>
      </c>
      <c r="D2935" s="83">
        <f t="shared" si="91"/>
        <v>2.1162790697674398</v>
      </c>
      <c r="E2935" s="83">
        <f>VLOOKUP(A2935,'[2]Pop commune'!$A$4:$G$3833,6,FALSE)</f>
        <v>2.1162790697674398</v>
      </c>
      <c r="F2935" s="83">
        <f t="shared" si="92"/>
        <v>90.999999999999915</v>
      </c>
      <c r="G2935" s="83">
        <f>VLOOKUP(A2935,'[2]Pop commune'!$A$4:$G$3833,4,FALSE)</f>
        <v>90.999999999999915</v>
      </c>
      <c r="H2935" s="64">
        <v>39</v>
      </c>
      <c r="I2935" s="122">
        <v>390006625</v>
      </c>
      <c r="J2935" s="91" t="s">
        <v>3777</v>
      </c>
      <c r="K2935" s="121"/>
      <c r="L2935" s="92" t="s">
        <v>3457</v>
      </c>
      <c r="M2935" s="65" t="s">
        <v>3458</v>
      </c>
      <c r="N2935" s="65" t="s">
        <v>662</v>
      </c>
      <c r="O2935" s="64">
        <v>390000610</v>
      </c>
      <c r="P2935" s="94" t="s">
        <v>322</v>
      </c>
      <c r="Q2935" s="90">
        <v>1</v>
      </c>
      <c r="X2935" s="65" t="s">
        <v>733</v>
      </c>
      <c r="Y2935" s="65">
        <f>SUMPRODUCT(('[2]Prog 89'!$C$5:$C$10000=A2935)*'[2]Prog 89'!$E$5:$F$10000)</f>
        <v>0</v>
      </c>
      <c r="Z2935" s="65">
        <f>SUMPRODUCT(('[2]Prog 89'!$C$5:$C$10000=A2935)*'[2]Prog 89'!$G$5:$H$10000)</f>
        <v>0</v>
      </c>
    </row>
    <row r="2936" spans="1:26" ht="12.75" customHeight="1" x14ac:dyDescent="0.25">
      <c r="A2936" s="64">
        <v>39215</v>
      </c>
      <c r="B2936" s="81">
        <f>VLOOKUP(A2936,'[2]Pop commune'!$A$4:$G$3833,7,FALSE)</f>
        <v>29.346666666666671</v>
      </c>
      <c r="C2936" s="82">
        <f>VLOOKUP(A2936,'[2]Pop commune'!$A$4:$H$3833,5,FALSE)</f>
        <v>15.146666666666672</v>
      </c>
      <c r="D2936" s="83">
        <f t="shared" si="91"/>
        <v>14.2</v>
      </c>
      <c r="E2936" s="83">
        <f>VLOOKUP(A2936,'[2]Pop commune'!$A$4:$G$3833,6,FALSE)</f>
        <v>14.2</v>
      </c>
      <c r="F2936" s="83">
        <f t="shared" si="92"/>
        <v>71</v>
      </c>
      <c r="G2936" s="83">
        <f>VLOOKUP(A2936,'[2]Pop commune'!$A$4:$G$3833,4,FALSE)</f>
        <v>71</v>
      </c>
      <c r="H2936" s="64">
        <v>39</v>
      </c>
      <c r="I2936" s="122">
        <v>390006625</v>
      </c>
      <c r="J2936" s="91" t="s">
        <v>3778</v>
      </c>
      <c r="K2936" s="121"/>
      <c r="L2936" s="92" t="s">
        <v>3457</v>
      </c>
      <c r="M2936" s="65" t="s">
        <v>3458</v>
      </c>
      <c r="N2936" s="65" t="s">
        <v>662</v>
      </c>
      <c r="O2936" s="64">
        <v>390000610</v>
      </c>
      <c r="P2936" s="94" t="s">
        <v>322</v>
      </c>
      <c r="Q2936" s="90">
        <v>1</v>
      </c>
      <c r="X2936" s="65" t="s">
        <v>733</v>
      </c>
      <c r="Y2936" s="65">
        <f>SUMPRODUCT(('[2]Prog 89'!$C$5:$C$10000=A2936)*'[2]Prog 89'!$E$5:$F$10000)</f>
        <v>0</v>
      </c>
      <c r="Z2936" s="65">
        <f>SUMPRODUCT(('[2]Prog 89'!$C$5:$C$10000=A2936)*'[2]Prog 89'!$G$5:$H$10000)</f>
        <v>0</v>
      </c>
    </row>
    <row r="2937" spans="1:26" ht="12.75" customHeight="1" x14ac:dyDescent="0.25">
      <c r="A2937" s="64">
        <v>39224</v>
      </c>
      <c r="B2937" s="81">
        <f>VLOOKUP(A2937,'[2]Pop commune'!$A$4:$G$3833,7,FALSE)</f>
        <v>33.67901234567902</v>
      </c>
      <c r="C2937" s="82">
        <f>VLOOKUP(A2937,'[2]Pop commune'!$A$4:$H$3833,5,FALSE)</f>
        <v>18.46913580246914</v>
      </c>
      <c r="D2937" s="83">
        <f t="shared" si="91"/>
        <v>15.20987654320988</v>
      </c>
      <c r="E2937" s="83">
        <f>VLOOKUP(A2937,'[2]Pop commune'!$A$4:$G$3833,6,FALSE)</f>
        <v>15.20987654320988</v>
      </c>
      <c r="F2937" s="83">
        <f t="shared" si="92"/>
        <v>88</v>
      </c>
      <c r="G2937" s="83">
        <f>VLOOKUP(A2937,'[2]Pop commune'!$A$4:$G$3833,4,FALSE)</f>
        <v>88</v>
      </c>
      <c r="H2937" s="64">
        <v>39</v>
      </c>
      <c r="I2937" s="122">
        <v>390006625</v>
      </c>
      <c r="J2937" s="91" t="s">
        <v>3779</v>
      </c>
      <c r="K2937" s="121"/>
      <c r="L2937" s="92" t="s">
        <v>3457</v>
      </c>
      <c r="M2937" s="65" t="s">
        <v>3458</v>
      </c>
      <c r="N2937" s="65" t="s">
        <v>662</v>
      </c>
      <c r="O2937" s="64">
        <v>390000610</v>
      </c>
      <c r="P2937" s="94" t="s">
        <v>322</v>
      </c>
      <c r="Q2937" s="90">
        <v>1</v>
      </c>
      <c r="X2937" s="65" t="s">
        <v>733</v>
      </c>
      <c r="Y2937" s="65">
        <f>SUMPRODUCT(('[2]Prog 89'!$C$5:$C$10000=A2937)*'[2]Prog 89'!$E$5:$F$10000)</f>
        <v>0</v>
      </c>
      <c r="Z2937" s="65">
        <f>SUMPRODUCT(('[2]Prog 89'!$C$5:$C$10000=A2937)*'[2]Prog 89'!$G$5:$H$10000)</f>
        <v>0</v>
      </c>
    </row>
    <row r="2938" spans="1:26" ht="12.75" customHeight="1" x14ac:dyDescent="0.25">
      <c r="A2938" s="64">
        <v>39247</v>
      </c>
      <c r="B2938" s="81">
        <f>VLOOKUP(A2938,'[2]Pop commune'!$A$4:$G$3833,7,FALSE)</f>
        <v>19.42857142857142</v>
      </c>
      <c r="C2938" s="82">
        <f>VLOOKUP(A2938,'[2]Pop commune'!$A$4:$H$3833,5,FALSE)</f>
        <v>7.7714285714285678</v>
      </c>
      <c r="D2938" s="83">
        <f t="shared" si="91"/>
        <v>11.657142857142851</v>
      </c>
      <c r="E2938" s="83">
        <f>VLOOKUP(A2938,'[2]Pop commune'!$A$4:$G$3833,6,FALSE)</f>
        <v>11.657142857142851</v>
      </c>
      <c r="F2938" s="83">
        <f t="shared" si="92"/>
        <v>68</v>
      </c>
      <c r="G2938" s="83">
        <f>VLOOKUP(A2938,'[2]Pop commune'!$A$4:$G$3833,4,FALSE)</f>
        <v>68</v>
      </c>
      <c r="H2938" s="64">
        <v>39</v>
      </c>
      <c r="I2938" s="122">
        <v>390006625</v>
      </c>
      <c r="J2938" s="91" t="s">
        <v>3780</v>
      </c>
      <c r="K2938" s="121"/>
      <c r="L2938" s="92" t="s">
        <v>3457</v>
      </c>
      <c r="M2938" s="65" t="s">
        <v>3458</v>
      </c>
      <c r="N2938" s="65" t="s">
        <v>662</v>
      </c>
      <c r="O2938" s="64">
        <v>390000610</v>
      </c>
      <c r="P2938" s="94" t="s">
        <v>322</v>
      </c>
      <c r="Q2938" s="90">
        <v>1</v>
      </c>
      <c r="X2938" s="65" t="s">
        <v>733</v>
      </c>
      <c r="Y2938" s="65">
        <f>SUMPRODUCT(('[2]Prog 89'!$C$5:$C$10000=A2938)*'[2]Prog 89'!$E$5:$F$10000)</f>
        <v>0</v>
      </c>
      <c r="Z2938" s="65">
        <f>SUMPRODUCT(('[2]Prog 89'!$C$5:$C$10000=A2938)*'[2]Prog 89'!$G$5:$H$10000)</f>
        <v>0</v>
      </c>
    </row>
    <row r="2939" spans="1:26" ht="12.75" customHeight="1" x14ac:dyDescent="0.25">
      <c r="A2939" s="64">
        <v>39287</v>
      </c>
      <c r="B2939" s="81">
        <f>VLOOKUP(A2939,'[2]Pop commune'!$A$4:$G$3833,7,FALSE)</f>
        <v>33.80136986301369</v>
      </c>
      <c r="C2939" s="82">
        <f>VLOOKUP(A2939,'[2]Pop commune'!$A$4:$H$3833,5,FALSE)</f>
        <v>24.143835616438349</v>
      </c>
      <c r="D2939" s="83">
        <f t="shared" si="91"/>
        <v>9.6575342465753398</v>
      </c>
      <c r="E2939" s="83">
        <f>VLOOKUP(A2939,'[2]Pop commune'!$A$4:$G$3833,6,FALSE)</f>
        <v>9.6575342465753398</v>
      </c>
      <c r="F2939" s="83">
        <f t="shared" si="92"/>
        <v>141</v>
      </c>
      <c r="G2939" s="83">
        <f>VLOOKUP(A2939,'[2]Pop commune'!$A$4:$G$3833,4,FALSE)</f>
        <v>141</v>
      </c>
      <c r="H2939" s="64">
        <v>39</v>
      </c>
      <c r="I2939" s="122">
        <v>390006625</v>
      </c>
      <c r="J2939" s="91" t="s">
        <v>3781</v>
      </c>
      <c r="K2939" s="121"/>
      <c r="L2939" s="92" t="s">
        <v>3457</v>
      </c>
      <c r="M2939" s="65" t="s">
        <v>3458</v>
      </c>
      <c r="N2939" s="65" t="s">
        <v>662</v>
      </c>
      <c r="O2939" s="64">
        <v>390000610</v>
      </c>
      <c r="P2939" s="94" t="s">
        <v>322</v>
      </c>
      <c r="Q2939" s="90">
        <v>1</v>
      </c>
      <c r="X2939" s="65" t="s">
        <v>733</v>
      </c>
      <c r="Y2939" s="65">
        <f>SUMPRODUCT(('[2]Prog 89'!$C$5:$C$10000=A2939)*'[2]Prog 89'!$E$5:$F$10000)</f>
        <v>0</v>
      </c>
      <c r="Z2939" s="65">
        <f>SUMPRODUCT(('[2]Prog 89'!$C$5:$C$10000=A2939)*'[2]Prog 89'!$G$5:$H$10000)</f>
        <v>0</v>
      </c>
    </row>
    <row r="2940" spans="1:26" ht="12.75" customHeight="1" x14ac:dyDescent="0.25">
      <c r="A2940" s="64">
        <v>39290</v>
      </c>
      <c r="B2940" s="81">
        <f>VLOOKUP(A2940,'[2]Pop commune'!$A$4:$G$3833,7,FALSE)</f>
        <v>63.178571428571686</v>
      </c>
      <c r="C2940" s="82">
        <f>VLOOKUP(A2940,'[2]Pop commune'!$A$4:$H$3833,5,FALSE)</f>
        <v>44.535714285714469</v>
      </c>
      <c r="D2940" s="83">
        <f t="shared" si="91"/>
        <v>18.642857142857217</v>
      </c>
      <c r="E2940" s="83">
        <f>VLOOKUP(A2940,'[2]Pop commune'!$A$4:$G$3833,6,FALSE)</f>
        <v>18.642857142857217</v>
      </c>
      <c r="F2940" s="83">
        <f t="shared" si="92"/>
        <v>203.00000000000085</v>
      </c>
      <c r="G2940" s="83">
        <f>VLOOKUP(A2940,'[2]Pop commune'!$A$4:$G$3833,4,FALSE)</f>
        <v>203.00000000000085</v>
      </c>
      <c r="H2940" s="64">
        <v>39</v>
      </c>
      <c r="I2940" s="122">
        <v>390006625</v>
      </c>
      <c r="J2940" s="91" t="s">
        <v>3782</v>
      </c>
      <c r="K2940" s="121"/>
      <c r="L2940" s="92" t="s">
        <v>3457</v>
      </c>
      <c r="M2940" s="65" t="s">
        <v>3458</v>
      </c>
      <c r="N2940" s="65" t="s">
        <v>662</v>
      </c>
      <c r="O2940" s="64">
        <v>390000610</v>
      </c>
      <c r="P2940" s="94" t="s">
        <v>322</v>
      </c>
      <c r="Q2940" s="90">
        <v>1</v>
      </c>
      <c r="X2940" s="65" t="s">
        <v>733</v>
      </c>
      <c r="Y2940" s="65">
        <f>SUMPRODUCT(('[2]Prog 89'!$C$5:$C$10000=A2940)*'[2]Prog 89'!$E$5:$F$10000)</f>
        <v>0</v>
      </c>
      <c r="Z2940" s="65">
        <f>SUMPRODUCT(('[2]Prog 89'!$C$5:$C$10000=A2940)*'[2]Prog 89'!$G$5:$H$10000)</f>
        <v>0</v>
      </c>
    </row>
    <row r="2941" spans="1:26" ht="12.75" customHeight="1" x14ac:dyDescent="0.25">
      <c r="A2941" s="64">
        <v>39312</v>
      </c>
      <c r="B2941" s="81">
        <f>VLOOKUP(A2941,'[2]Pop commune'!$A$4:$G$3833,7,FALSE)</f>
        <v>36.051282051282037</v>
      </c>
      <c r="C2941" s="82">
        <f>VLOOKUP(A2941,'[2]Pop commune'!$A$4:$H$3833,5,FALSE)</f>
        <v>24.358974358974351</v>
      </c>
      <c r="D2941" s="83">
        <f t="shared" si="91"/>
        <v>11.692307692307688</v>
      </c>
      <c r="E2941" s="83">
        <f>VLOOKUP(A2941,'[2]Pop commune'!$A$4:$G$3833,6,FALSE)</f>
        <v>11.692307692307688</v>
      </c>
      <c r="F2941" s="83">
        <f t="shared" si="92"/>
        <v>114</v>
      </c>
      <c r="G2941" s="83">
        <f>VLOOKUP(A2941,'[2]Pop commune'!$A$4:$G$3833,4,FALSE)</f>
        <v>114</v>
      </c>
      <c r="H2941" s="64">
        <v>39</v>
      </c>
      <c r="I2941" s="122">
        <v>390006625</v>
      </c>
      <c r="J2941" s="91" t="s">
        <v>3783</v>
      </c>
      <c r="K2941" s="121"/>
      <c r="L2941" s="92" t="s">
        <v>3457</v>
      </c>
      <c r="M2941" s="65" t="s">
        <v>3458</v>
      </c>
      <c r="N2941" s="65" t="s">
        <v>662</v>
      </c>
      <c r="O2941" s="64">
        <v>390000610</v>
      </c>
      <c r="P2941" s="94" t="s">
        <v>322</v>
      </c>
      <c r="Q2941" s="90">
        <v>1</v>
      </c>
      <c r="X2941" s="65" t="s">
        <v>733</v>
      </c>
      <c r="Y2941" s="65">
        <f>SUMPRODUCT(('[2]Prog 89'!$C$5:$C$10000=A2941)*'[2]Prog 89'!$E$5:$F$10000)</f>
        <v>0</v>
      </c>
      <c r="Z2941" s="65">
        <f>SUMPRODUCT(('[2]Prog 89'!$C$5:$C$10000=A2941)*'[2]Prog 89'!$G$5:$H$10000)</f>
        <v>0</v>
      </c>
    </row>
    <row r="2942" spans="1:26" ht="12.75" customHeight="1" x14ac:dyDescent="0.25">
      <c r="A2942" s="64">
        <v>39314</v>
      </c>
      <c r="B2942" s="81">
        <f>VLOOKUP(A2942,'[2]Pop commune'!$A$4:$G$3833,7,FALSE)</f>
        <v>19</v>
      </c>
      <c r="C2942" s="82">
        <f>VLOOKUP(A2942,'[2]Pop commune'!$A$4:$H$3833,5,FALSE)</f>
        <v>9</v>
      </c>
      <c r="D2942" s="83">
        <f t="shared" si="91"/>
        <v>10</v>
      </c>
      <c r="E2942" s="83">
        <f>VLOOKUP(A2942,'[2]Pop commune'!$A$4:$G$3833,6,FALSE)</f>
        <v>10</v>
      </c>
      <c r="F2942" s="83">
        <f t="shared" si="92"/>
        <v>93</v>
      </c>
      <c r="G2942" s="83">
        <f>VLOOKUP(A2942,'[2]Pop commune'!$A$4:$G$3833,4,FALSE)</f>
        <v>93</v>
      </c>
      <c r="H2942" s="64">
        <v>39</v>
      </c>
      <c r="I2942" s="122">
        <v>390006625</v>
      </c>
      <c r="J2942" s="91" t="s">
        <v>3784</v>
      </c>
      <c r="K2942" s="121"/>
      <c r="L2942" s="92" t="s">
        <v>3457</v>
      </c>
      <c r="M2942" s="65" t="s">
        <v>3458</v>
      </c>
      <c r="N2942" s="65" t="s">
        <v>662</v>
      </c>
      <c r="O2942" s="64">
        <v>390000610</v>
      </c>
      <c r="P2942" s="94" t="s">
        <v>322</v>
      </c>
      <c r="Q2942" s="90">
        <v>1</v>
      </c>
      <c r="X2942" s="65" t="s">
        <v>733</v>
      </c>
      <c r="Y2942" s="65">
        <f>SUMPRODUCT(('[2]Prog 89'!$C$5:$C$10000=A2942)*'[2]Prog 89'!$E$5:$F$10000)</f>
        <v>0</v>
      </c>
      <c r="Z2942" s="65">
        <f>SUMPRODUCT(('[2]Prog 89'!$C$5:$C$10000=A2942)*'[2]Prog 89'!$G$5:$H$10000)</f>
        <v>0</v>
      </c>
    </row>
    <row r="2943" spans="1:26" ht="12.75" customHeight="1" x14ac:dyDescent="0.25">
      <c r="A2943" s="64">
        <v>39324</v>
      </c>
      <c r="B2943" s="81">
        <f>VLOOKUP(A2943,'[2]Pop commune'!$A$4:$G$3833,7,FALSE)</f>
        <v>4</v>
      </c>
      <c r="C2943" s="82">
        <f>VLOOKUP(A2943,'[2]Pop commune'!$A$4:$H$3833,5,FALSE)</f>
        <v>4</v>
      </c>
      <c r="D2943" s="83">
        <f t="shared" si="91"/>
        <v>0</v>
      </c>
      <c r="E2943" s="83">
        <f>VLOOKUP(A2943,'[2]Pop commune'!$A$4:$G$3833,6,FALSE)</f>
        <v>0</v>
      </c>
      <c r="F2943" s="83">
        <f t="shared" si="92"/>
        <v>11</v>
      </c>
      <c r="G2943" s="83">
        <f>VLOOKUP(A2943,'[2]Pop commune'!$A$4:$G$3833,4,FALSE)</f>
        <v>11</v>
      </c>
      <c r="H2943" s="64">
        <v>39</v>
      </c>
      <c r="I2943" s="122">
        <v>390006625</v>
      </c>
      <c r="J2943" s="91" t="s">
        <v>3785</v>
      </c>
      <c r="K2943" s="121"/>
      <c r="L2943" s="92" t="s">
        <v>3457</v>
      </c>
      <c r="M2943" s="65" t="s">
        <v>3458</v>
      </c>
      <c r="N2943" s="65" t="s">
        <v>662</v>
      </c>
      <c r="O2943" s="64">
        <v>390000610</v>
      </c>
      <c r="P2943" s="94" t="s">
        <v>322</v>
      </c>
      <c r="Q2943" s="90">
        <v>1</v>
      </c>
      <c r="X2943" s="65" t="s">
        <v>733</v>
      </c>
      <c r="Y2943" s="65">
        <f>SUMPRODUCT(('[2]Prog 89'!$C$5:$C$10000=A2943)*'[2]Prog 89'!$E$5:$F$10000)</f>
        <v>0</v>
      </c>
      <c r="Z2943" s="65">
        <f>SUMPRODUCT(('[2]Prog 89'!$C$5:$C$10000=A2943)*'[2]Prog 89'!$G$5:$H$10000)</f>
        <v>0</v>
      </c>
    </row>
    <row r="2944" spans="1:26" ht="12.75" customHeight="1" x14ac:dyDescent="0.25">
      <c r="A2944" s="64">
        <v>39375</v>
      </c>
      <c r="B2944" s="81">
        <f>VLOOKUP(A2944,'[2]Pop commune'!$A$4:$G$3833,7,FALSE)</f>
        <v>29</v>
      </c>
      <c r="C2944" s="82">
        <f>VLOOKUP(A2944,'[2]Pop commune'!$A$4:$H$3833,5,FALSE)</f>
        <v>17</v>
      </c>
      <c r="D2944" s="83">
        <f t="shared" si="91"/>
        <v>12</v>
      </c>
      <c r="E2944" s="83">
        <f>VLOOKUP(A2944,'[2]Pop commune'!$A$4:$G$3833,6,FALSE)</f>
        <v>12</v>
      </c>
      <c r="F2944" s="83">
        <f t="shared" si="92"/>
        <v>123</v>
      </c>
      <c r="G2944" s="83">
        <f>VLOOKUP(A2944,'[2]Pop commune'!$A$4:$G$3833,4,FALSE)</f>
        <v>123</v>
      </c>
      <c r="H2944" s="64">
        <v>39</v>
      </c>
      <c r="I2944" s="122">
        <v>390006625</v>
      </c>
      <c r="J2944" s="91" t="s">
        <v>3786</v>
      </c>
      <c r="K2944" s="121"/>
      <c r="L2944" s="92" t="s">
        <v>3457</v>
      </c>
      <c r="M2944" s="65" t="s">
        <v>3458</v>
      </c>
      <c r="N2944" s="65" t="s">
        <v>662</v>
      </c>
      <c r="O2944" s="64">
        <v>390000610</v>
      </c>
      <c r="P2944" s="94" t="s">
        <v>322</v>
      </c>
      <c r="Q2944" s="90">
        <v>1</v>
      </c>
      <c r="X2944" s="65" t="s">
        <v>733</v>
      </c>
      <c r="Y2944" s="65">
        <f>SUMPRODUCT(('[2]Prog 89'!$C$5:$C$10000=A2944)*'[2]Prog 89'!$E$5:$F$10000)</f>
        <v>0</v>
      </c>
      <c r="Z2944" s="65">
        <f>SUMPRODUCT(('[2]Prog 89'!$C$5:$C$10000=A2944)*'[2]Prog 89'!$G$5:$H$10000)</f>
        <v>0</v>
      </c>
    </row>
    <row r="2945" spans="1:26" ht="12.75" customHeight="1" x14ac:dyDescent="0.25">
      <c r="A2945" s="64">
        <v>39380</v>
      </c>
      <c r="B2945" s="81">
        <f>VLOOKUP(A2945,'[2]Pop commune'!$A$4:$G$3833,7,FALSE)</f>
        <v>10.175000000000001</v>
      </c>
      <c r="C2945" s="82">
        <f>VLOOKUP(A2945,'[2]Pop commune'!$A$4:$H$3833,5,FALSE)</f>
        <v>9.25</v>
      </c>
      <c r="D2945" s="83">
        <f t="shared" si="91"/>
        <v>0.92500000000000004</v>
      </c>
      <c r="E2945" s="83">
        <f>VLOOKUP(A2945,'[2]Pop commune'!$A$4:$G$3833,6,FALSE)</f>
        <v>0.92500000000000004</v>
      </c>
      <c r="F2945" s="83">
        <f t="shared" si="92"/>
        <v>37</v>
      </c>
      <c r="G2945" s="83">
        <f>VLOOKUP(A2945,'[2]Pop commune'!$A$4:$G$3833,4,FALSE)</f>
        <v>37</v>
      </c>
      <c r="H2945" s="64">
        <v>39</v>
      </c>
      <c r="I2945" s="122">
        <v>390006625</v>
      </c>
      <c r="J2945" s="91" t="s">
        <v>3787</v>
      </c>
      <c r="K2945" s="121"/>
      <c r="L2945" s="92" t="s">
        <v>3457</v>
      </c>
      <c r="M2945" s="65" t="s">
        <v>3458</v>
      </c>
      <c r="N2945" s="65" t="s">
        <v>662</v>
      </c>
      <c r="O2945" s="64">
        <v>390000610</v>
      </c>
      <c r="P2945" s="94" t="s">
        <v>322</v>
      </c>
      <c r="Q2945" s="90">
        <v>1</v>
      </c>
      <c r="X2945" s="65" t="s">
        <v>733</v>
      </c>
      <c r="Y2945" s="65">
        <f>SUMPRODUCT(('[2]Prog 89'!$C$5:$C$10000=A2945)*'[2]Prog 89'!$E$5:$F$10000)</f>
        <v>0</v>
      </c>
      <c r="Z2945" s="65">
        <f>SUMPRODUCT(('[2]Prog 89'!$C$5:$C$10000=A2945)*'[2]Prog 89'!$G$5:$H$10000)</f>
        <v>0</v>
      </c>
    </row>
    <row r="2946" spans="1:26" ht="12.75" customHeight="1" x14ac:dyDescent="0.25">
      <c r="A2946" s="64">
        <v>39394</v>
      </c>
      <c r="B2946" s="81">
        <f>VLOOKUP(A2946,'[2]Pop commune'!$A$4:$G$3833,7,FALSE)</f>
        <v>27.47368421052624</v>
      </c>
      <c r="C2946" s="82">
        <f>VLOOKUP(A2946,'[2]Pop commune'!$A$4:$H$3833,5,FALSE)</f>
        <v>14.88157894736838</v>
      </c>
      <c r="D2946" s="83">
        <f t="shared" si="91"/>
        <v>12.59210526315786</v>
      </c>
      <c r="E2946" s="83">
        <f>VLOOKUP(A2946,'[2]Pop commune'!$A$4:$G$3833,6,FALSE)</f>
        <v>12.59210526315786</v>
      </c>
      <c r="F2946" s="83">
        <f t="shared" si="92"/>
        <v>86.999999999999758</v>
      </c>
      <c r="G2946" s="83">
        <f>VLOOKUP(A2946,'[2]Pop commune'!$A$4:$G$3833,4,FALSE)</f>
        <v>86.999999999999758</v>
      </c>
      <c r="H2946" s="64">
        <v>39</v>
      </c>
      <c r="I2946" s="122">
        <v>390006625</v>
      </c>
      <c r="J2946" s="91" t="s">
        <v>3788</v>
      </c>
      <c r="K2946" s="121"/>
      <c r="L2946" s="92" t="s">
        <v>3457</v>
      </c>
      <c r="M2946" s="65" t="s">
        <v>3458</v>
      </c>
      <c r="N2946" s="65" t="s">
        <v>662</v>
      </c>
      <c r="O2946" s="64">
        <v>390000610</v>
      </c>
      <c r="P2946" s="94" t="s">
        <v>322</v>
      </c>
      <c r="Q2946" s="90">
        <v>1</v>
      </c>
      <c r="X2946" s="65" t="s">
        <v>733</v>
      </c>
      <c r="Y2946" s="65">
        <f>SUMPRODUCT(('[2]Prog 89'!$C$5:$C$10000=A2946)*'[2]Prog 89'!$E$5:$F$10000)</f>
        <v>0</v>
      </c>
      <c r="Z2946" s="65">
        <f>SUMPRODUCT(('[2]Prog 89'!$C$5:$C$10000=A2946)*'[2]Prog 89'!$G$5:$H$10000)</f>
        <v>0</v>
      </c>
    </row>
    <row r="2947" spans="1:26" ht="12.75" customHeight="1" x14ac:dyDescent="0.25">
      <c r="A2947" s="64">
        <v>39397</v>
      </c>
      <c r="B2947" s="81">
        <f>VLOOKUP(A2947,'[2]Pop commune'!$A$4:$G$3833,7,FALSE)</f>
        <v>530.27765060639308</v>
      </c>
      <c r="C2947" s="82">
        <f>VLOOKUP(A2947,'[2]Pop commune'!$A$4:$H$3833,5,FALSE)</f>
        <v>274.43458310159338</v>
      </c>
      <c r="D2947" s="83">
        <f t="shared" si="91"/>
        <v>255.84306750479965</v>
      </c>
      <c r="E2947" s="83">
        <f>VLOOKUP(A2947,'[2]Pop commune'!$A$4:$G$3833,6,FALSE)</f>
        <v>255.84306750479965</v>
      </c>
      <c r="F2947" s="83">
        <f t="shared" si="92"/>
        <v>1584</v>
      </c>
      <c r="G2947" s="83">
        <f>VLOOKUP(A2947,'[2]Pop commune'!$A$4:$G$3833,4,FALSE)</f>
        <v>1584</v>
      </c>
      <c r="H2947" s="64">
        <v>39</v>
      </c>
      <c r="I2947" s="122">
        <v>390006625</v>
      </c>
      <c r="J2947" s="91" t="s">
        <v>3789</v>
      </c>
      <c r="K2947" s="121"/>
      <c r="L2947" s="92" t="s">
        <v>3457</v>
      </c>
      <c r="M2947" s="65" t="s">
        <v>3458</v>
      </c>
      <c r="N2947" s="65" t="s">
        <v>662</v>
      </c>
      <c r="O2947" s="64">
        <v>390000610</v>
      </c>
      <c r="P2947" s="94" t="s">
        <v>322</v>
      </c>
      <c r="Q2947" s="90">
        <v>1</v>
      </c>
      <c r="X2947" s="65" t="s">
        <v>733</v>
      </c>
      <c r="Y2947" s="65">
        <f>SUMPRODUCT(('[2]Prog 89'!$C$5:$C$10000=A2947)*'[2]Prog 89'!$E$5:$F$10000)</f>
        <v>0</v>
      </c>
      <c r="Z2947" s="65">
        <f>SUMPRODUCT(('[2]Prog 89'!$C$5:$C$10000=A2947)*'[2]Prog 89'!$G$5:$H$10000)</f>
        <v>0</v>
      </c>
    </row>
    <row r="2948" spans="1:26" ht="12.75" customHeight="1" x14ac:dyDescent="0.25">
      <c r="A2948" s="64">
        <v>39420</v>
      </c>
      <c r="B2948" s="81">
        <f>VLOOKUP(A2948,'[2]Pop commune'!$A$4:$G$3833,7,FALSE)</f>
        <v>48.744791666666686</v>
      </c>
      <c r="C2948" s="82">
        <f>VLOOKUP(A2948,'[2]Pop commune'!$A$4:$H$3833,5,FALSE)</f>
        <v>30.838541666666679</v>
      </c>
      <c r="D2948" s="83">
        <f t="shared" si="91"/>
        <v>17.906250000000007</v>
      </c>
      <c r="E2948" s="83">
        <f>VLOOKUP(A2948,'[2]Pop commune'!$A$4:$G$3833,6,FALSE)</f>
        <v>17.906250000000007</v>
      </c>
      <c r="F2948" s="83">
        <f t="shared" si="92"/>
        <v>191</v>
      </c>
      <c r="G2948" s="83">
        <f>VLOOKUP(A2948,'[2]Pop commune'!$A$4:$G$3833,4,FALSE)</f>
        <v>191</v>
      </c>
      <c r="H2948" s="64">
        <v>39</v>
      </c>
      <c r="I2948" s="122">
        <v>390006625</v>
      </c>
      <c r="J2948" s="91" t="s">
        <v>3790</v>
      </c>
      <c r="K2948" s="121"/>
      <c r="L2948" s="92" t="s">
        <v>3457</v>
      </c>
      <c r="M2948" s="65" t="s">
        <v>3458</v>
      </c>
      <c r="N2948" s="65" t="s">
        <v>662</v>
      </c>
      <c r="O2948" s="64">
        <v>390000610</v>
      </c>
      <c r="P2948" s="94" t="s">
        <v>322</v>
      </c>
      <c r="Q2948" s="90">
        <v>1</v>
      </c>
      <c r="X2948" s="65" t="s">
        <v>733</v>
      </c>
      <c r="Y2948" s="65">
        <f>SUMPRODUCT(('[2]Prog 89'!$C$5:$C$10000=A2948)*'[2]Prog 89'!$E$5:$F$10000)</f>
        <v>0</v>
      </c>
      <c r="Z2948" s="65">
        <f>SUMPRODUCT(('[2]Prog 89'!$C$5:$C$10000=A2948)*'[2]Prog 89'!$G$5:$H$10000)</f>
        <v>0</v>
      </c>
    </row>
    <row r="2949" spans="1:26" ht="12.75" customHeight="1" x14ac:dyDescent="0.25">
      <c r="A2949" s="64">
        <v>39423</v>
      </c>
      <c r="B2949" s="81">
        <f>VLOOKUP(A2949,'[2]Pop commune'!$A$4:$G$3833,7,FALSE)</f>
        <v>24</v>
      </c>
      <c r="C2949" s="82">
        <f>VLOOKUP(A2949,'[2]Pop commune'!$A$4:$H$3833,5,FALSE)</f>
        <v>15</v>
      </c>
      <c r="D2949" s="83">
        <f t="shared" ref="D2949:D3012" si="93">E2949/Q2949</f>
        <v>9</v>
      </c>
      <c r="E2949" s="83">
        <f>VLOOKUP(A2949,'[2]Pop commune'!$A$4:$G$3833,6,FALSE)</f>
        <v>9</v>
      </c>
      <c r="F2949" s="83">
        <f t="shared" ref="F2949:F3012" si="94">G2949/Q2949</f>
        <v>119</v>
      </c>
      <c r="G2949" s="83">
        <f>VLOOKUP(A2949,'[2]Pop commune'!$A$4:$G$3833,4,FALSE)</f>
        <v>119</v>
      </c>
      <c r="H2949" s="64">
        <v>39</v>
      </c>
      <c r="I2949" s="122">
        <v>390006625</v>
      </c>
      <c r="J2949" s="91" t="s">
        <v>3791</v>
      </c>
      <c r="K2949" s="121"/>
      <c r="L2949" s="92" t="s">
        <v>3457</v>
      </c>
      <c r="M2949" s="65" t="s">
        <v>3458</v>
      </c>
      <c r="N2949" s="65" t="s">
        <v>662</v>
      </c>
      <c r="O2949" s="64">
        <v>390000610</v>
      </c>
      <c r="P2949" s="94" t="s">
        <v>322</v>
      </c>
      <c r="Q2949" s="90">
        <v>1</v>
      </c>
      <c r="X2949" s="65" t="s">
        <v>733</v>
      </c>
      <c r="Y2949" s="65">
        <f>SUMPRODUCT(('[2]Prog 89'!$C$5:$C$10000=A2949)*'[2]Prog 89'!$E$5:$F$10000)</f>
        <v>0</v>
      </c>
      <c r="Z2949" s="65">
        <f>SUMPRODUCT(('[2]Prog 89'!$C$5:$C$10000=A2949)*'[2]Prog 89'!$G$5:$H$10000)</f>
        <v>0</v>
      </c>
    </row>
    <row r="2950" spans="1:26" ht="12.75" customHeight="1" x14ac:dyDescent="0.25">
      <c r="A2950" s="64">
        <v>39443</v>
      </c>
      <c r="B2950" s="81">
        <f>VLOOKUP(A2950,'[2]Pop commune'!$A$4:$G$3833,7,FALSE)</f>
        <v>36.119047619047613</v>
      </c>
      <c r="C2950" s="82">
        <f>VLOOKUP(A2950,'[2]Pop commune'!$A$4:$H$3833,5,FALSE)</f>
        <v>32.214285714285708</v>
      </c>
      <c r="D2950" s="83">
        <f t="shared" si="93"/>
        <v>3.9047619047619042</v>
      </c>
      <c r="E2950" s="83">
        <f>VLOOKUP(A2950,'[2]Pop commune'!$A$4:$G$3833,6,FALSE)</f>
        <v>3.9047619047619042</v>
      </c>
      <c r="F2950" s="83">
        <f t="shared" si="94"/>
        <v>123</v>
      </c>
      <c r="G2950" s="83">
        <f>VLOOKUP(A2950,'[2]Pop commune'!$A$4:$G$3833,4,FALSE)</f>
        <v>123</v>
      </c>
      <c r="H2950" s="64">
        <v>39</v>
      </c>
      <c r="I2950" s="122">
        <v>390006625</v>
      </c>
      <c r="J2950" s="91" t="s">
        <v>3792</v>
      </c>
      <c r="K2950" s="121"/>
      <c r="L2950" s="92" t="s">
        <v>3457</v>
      </c>
      <c r="M2950" s="65" t="s">
        <v>3458</v>
      </c>
      <c r="N2950" s="65" t="s">
        <v>662</v>
      </c>
      <c r="O2950" s="64">
        <v>390000610</v>
      </c>
      <c r="P2950" s="94" t="s">
        <v>322</v>
      </c>
      <c r="Q2950" s="90">
        <v>1</v>
      </c>
      <c r="X2950" s="65" t="s">
        <v>733</v>
      </c>
      <c r="Y2950" s="65">
        <f>SUMPRODUCT(('[2]Prog 89'!$C$5:$C$10000=A2950)*'[2]Prog 89'!$E$5:$F$10000)</f>
        <v>0</v>
      </c>
      <c r="Z2950" s="65">
        <f>SUMPRODUCT(('[2]Prog 89'!$C$5:$C$10000=A2950)*'[2]Prog 89'!$G$5:$H$10000)</f>
        <v>0</v>
      </c>
    </row>
    <row r="2951" spans="1:26" ht="12.75" customHeight="1" x14ac:dyDescent="0.25">
      <c r="A2951" s="64">
        <v>39455</v>
      </c>
      <c r="B2951" s="81">
        <f>VLOOKUP(A2951,'[2]Pop commune'!$A$4:$G$3833,7,FALSE)</f>
        <v>12</v>
      </c>
      <c r="C2951" s="82">
        <f>VLOOKUP(A2951,'[2]Pop commune'!$A$4:$H$3833,5,FALSE)</f>
        <v>5</v>
      </c>
      <c r="D2951" s="83">
        <f t="shared" si="93"/>
        <v>7</v>
      </c>
      <c r="E2951" s="83">
        <f>VLOOKUP(A2951,'[2]Pop commune'!$A$4:$G$3833,6,FALSE)</f>
        <v>7</v>
      </c>
      <c r="F2951" s="83">
        <f t="shared" si="94"/>
        <v>62</v>
      </c>
      <c r="G2951" s="83">
        <f>VLOOKUP(A2951,'[2]Pop commune'!$A$4:$G$3833,4,FALSE)</f>
        <v>62</v>
      </c>
      <c r="H2951" s="64">
        <v>39</v>
      </c>
      <c r="I2951" s="122">
        <v>390006625</v>
      </c>
      <c r="J2951" s="91" t="s">
        <v>3793</v>
      </c>
      <c r="K2951" s="121"/>
      <c r="L2951" s="92" t="s">
        <v>3457</v>
      </c>
      <c r="M2951" s="65" t="s">
        <v>3458</v>
      </c>
      <c r="N2951" s="65" t="s">
        <v>662</v>
      </c>
      <c r="O2951" s="64">
        <v>390000610</v>
      </c>
      <c r="P2951" s="94" t="s">
        <v>322</v>
      </c>
      <c r="Q2951" s="90">
        <v>1</v>
      </c>
      <c r="X2951" s="65" t="s">
        <v>733</v>
      </c>
      <c r="Y2951" s="65">
        <f>SUMPRODUCT(('[2]Prog 89'!$C$5:$C$10000=A2951)*'[2]Prog 89'!$E$5:$F$10000)</f>
        <v>0</v>
      </c>
      <c r="Z2951" s="65">
        <f>SUMPRODUCT(('[2]Prog 89'!$C$5:$C$10000=A2951)*'[2]Prog 89'!$G$5:$H$10000)</f>
        <v>0</v>
      </c>
    </row>
    <row r="2952" spans="1:26" ht="12.75" customHeight="1" x14ac:dyDescent="0.25">
      <c r="A2952" s="64">
        <v>39468</v>
      </c>
      <c r="B2952" s="81">
        <f>VLOOKUP(A2952,'[2]Pop commune'!$A$4:$G$3833,7,FALSE)</f>
        <v>39</v>
      </c>
      <c r="C2952" s="82">
        <f>VLOOKUP(A2952,'[2]Pop commune'!$A$4:$H$3833,5,FALSE)</f>
        <v>17</v>
      </c>
      <c r="D2952" s="83">
        <f t="shared" si="93"/>
        <v>22</v>
      </c>
      <c r="E2952" s="83">
        <f>VLOOKUP(A2952,'[2]Pop commune'!$A$4:$G$3833,6,FALSE)</f>
        <v>22</v>
      </c>
      <c r="F2952" s="83">
        <f t="shared" si="94"/>
        <v>130</v>
      </c>
      <c r="G2952" s="83">
        <f>VLOOKUP(A2952,'[2]Pop commune'!$A$4:$G$3833,4,FALSE)</f>
        <v>130</v>
      </c>
      <c r="H2952" s="64">
        <v>39</v>
      </c>
      <c r="I2952" s="122">
        <v>390006625</v>
      </c>
      <c r="J2952" s="91" t="s">
        <v>3794</v>
      </c>
      <c r="K2952" s="121"/>
      <c r="L2952" s="92" t="s">
        <v>3457</v>
      </c>
      <c r="M2952" s="65" t="s">
        <v>3458</v>
      </c>
      <c r="N2952" s="65" t="s">
        <v>662</v>
      </c>
      <c r="O2952" s="64">
        <v>390000610</v>
      </c>
      <c r="P2952" s="94" t="s">
        <v>322</v>
      </c>
      <c r="Q2952" s="90">
        <v>1</v>
      </c>
      <c r="X2952" s="65" t="s">
        <v>733</v>
      </c>
      <c r="Y2952" s="65">
        <f>SUMPRODUCT(('[2]Prog 89'!$C$5:$C$10000=A2952)*'[2]Prog 89'!$E$5:$F$10000)</f>
        <v>0</v>
      </c>
      <c r="Z2952" s="65">
        <f>SUMPRODUCT(('[2]Prog 89'!$C$5:$C$10000=A2952)*'[2]Prog 89'!$G$5:$H$10000)</f>
        <v>0</v>
      </c>
    </row>
    <row r="2953" spans="1:26" ht="12.75" customHeight="1" x14ac:dyDescent="0.25">
      <c r="A2953" s="64">
        <v>39483</v>
      </c>
      <c r="B2953" s="81">
        <f>VLOOKUP(A2953,'[2]Pop commune'!$A$4:$G$3833,7,FALSE)</f>
        <v>18</v>
      </c>
      <c r="C2953" s="82">
        <f>VLOOKUP(A2953,'[2]Pop commune'!$A$4:$H$3833,5,FALSE)</f>
        <v>14</v>
      </c>
      <c r="D2953" s="83">
        <f t="shared" si="93"/>
        <v>4</v>
      </c>
      <c r="E2953" s="83">
        <f>VLOOKUP(A2953,'[2]Pop commune'!$A$4:$G$3833,6,FALSE)</f>
        <v>4</v>
      </c>
      <c r="F2953" s="83">
        <f t="shared" si="94"/>
        <v>104</v>
      </c>
      <c r="G2953" s="83">
        <f>VLOOKUP(A2953,'[2]Pop commune'!$A$4:$G$3833,4,FALSE)</f>
        <v>104</v>
      </c>
      <c r="H2953" s="64">
        <v>39</v>
      </c>
      <c r="I2953" s="122">
        <v>390006625</v>
      </c>
      <c r="J2953" s="91" t="s">
        <v>3795</v>
      </c>
      <c r="K2953" s="121"/>
      <c r="L2953" s="92" t="s">
        <v>3457</v>
      </c>
      <c r="M2953" s="65" t="s">
        <v>3458</v>
      </c>
      <c r="N2953" s="65" t="s">
        <v>662</v>
      </c>
      <c r="O2953" s="64">
        <v>390000610</v>
      </c>
      <c r="P2953" s="94" t="s">
        <v>322</v>
      </c>
      <c r="Q2953" s="90">
        <v>1</v>
      </c>
      <c r="X2953" s="65" t="s">
        <v>733</v>
      </c>
      <c r="Y2953" s="65">
        <f>SUMPRODUCT(('[2]Prog 89'!$C$5:$C$10000=A2953)*'[2]Prog 89'!$E$5:$F$10000)</f>
        <v>0</v>
      </c>
      <c r="Z2953" s="65">
        <f>SUMPRODUCT(('[2]Prog 89'!$C$5:$C$10000=A2953)*'[2]Prog 89'!$G$5:$H$10000)</f>
        <v>0</v>
      </c>
    </row>
    <row r="2954" spans="1:26" ht="12.75" customHeight="1" x14ac:dyDescent="0.25">
      <c r="A2954" s="64">
        <v>39504</v>
      </c>
      <c r="B2954" s="81">
        <f>VLOOKUP(A2954,'[2]Pop commune'!$A$4:$G$3833,7,FALSE)</f>
        <v>69</v>
      </c>
      <c r="C2954" s="82">
        <f>VLOOKUP(A2954,'[2]Pop commune'!$A$4:$H$3833,5,FALSE)</f>
        <v>48</v>
      </c>
      <c r="D2954" s="83">
        <f t="shared" si="93"/>
        <v>21</v>
      </c>
      <c r="E2954" s="83">
        <f>VLOOKUP(A2954,'[2]Pop commune'!$A$4:$G$3833,6,FALSE)</f>
        <v>21</v>
      </c>
      <c r="F2954" s="83">
        <f t="shared" si="94"/>
        <v>229</v>
      </c>
      <c r="G2954" s="83">
        <f>VLOOKUP(A2954,'[2]Pop commune'!$A$4:$G$3833,4,FALSE)</f>
        <v>229</v>
      </c>
      <c r="H2954" s="64">
        <v>39</v>
      </c>
      <c r="I2954" s="122">
        <v>390006625</v>
      </c>
      <c r="J2954" s="91" t="s">
        <v>3796</v>
      </c>
      <c r="K2954" s="121"/>
      <c r="L2954" s="92" t="s">
        <v>3457</v>
      </c>
      <c r="M2954" s="65" t="s">
        <v>3458</v>
      </c>
      <c r="N2954" s="65" t="s">
        <v>662</v>
      </c>
      <c r="O2954" s="64">
        <v>390000610</v>
      </c>
      <c r="P2954" s="94" t="s">
        <v>322</v>
      </c>
      <c r="Q2954" s="90">
        <v>1</v>
      </c>
      <c r="X2954" s="65" t="s">
        <v>733</v>
      </c>
      <c r="Y2954" s="65">
        <f>SUMPRODUCT(('[2]Prog 89'!$C$5:$C$10000=A2954)*'[2]Prog 89'!$E$5:$F$10000)</f>
        <v>0</v>
      </c>
      <c r="Z2954" s="65">
        <f>SUMPRODUCT(('[2]Prog 89'!$C$5:$C$10000=A2954)*'[2]Prog 89'!$G$5:$H$10000)</f>
        <v>0</v>
      </c>
    </row>
    <row r="2955" spans="1:26" ht="12.75" customHeight="1" x14ac:dyDescent="0.25">
      <c r="A2955" s="64">
        <v>39506</v>
      </c>
      <c r="B2955" s="81">
        <f>VLOOKUP(A2955,'[2]Pop commune'!$A$4:$G$3833,7,FALSE)</f>
        <v>36.638297872340431</v>
      </c>
      <c r="C2955" s="82">
        <f>VLOOKUP(A2955,'[2]Pop commune'!$A$4:$H$3833,5,FALSE)</f>
        <v>24.425531914893622</v>
      </c>
      <c r="D2955" s="83">
        <f t="shared" si="93"/>
        <v>12.212765957446811</v>
      </c>
      <c r="E2955" s="83">
        <f>VLOOKUP(A2955,'[2]Pop commune'!$A$4:$G$3833,6,FALSE)</f>
        <v>12.212765957446811</v>
      </c>
      <c r="F2955" s="83">
        <f t="shared" si="94"/>
        <v>123</v>
      </c>
      <c r="G2955" s="83">
        <f>VLOOKUP(A2955,'[2]Pop commune'!$A$4:$G$3833,4,FALSE)</f>
        <v>123</v>
      </c>
      <c r="H2955" s="64">
        <v>39</v>
      </c>
      <c r="I2955" s="122">
        <v>390006625</v>
      </c>
      <c r="J2955" s="91" t="s">
        <v>3797</v>
      </c>
      <c r="K2955" s="121"/>
      <c r="L2955" s="92" t="s">
        <v>3457</v>
      </c>
      <c r="M2955" s="65" t="s">
        <v>3458</v>
      </c>
      <c r="N2955" s="65" t="s">
        <v>662</v>
      </c>
      <c r="O2955" s="64">
        <v>390000610</v>
      </c>
      <c r="P2955" s="94" t="s">
        <v>322</v>
      </c>
      <c r="Q2955" s="90">
        <v>1</v>
      </c>
      <c r="X2955" s="65" t="s">
        <v>733</v>
      </c>
      <c r="Y2955" s="65">
        <f>SUMPRODUCT(('[2]Prog 89'!$C$5:$C$10000=A2955)*'[2]Prog 89'!$E$5:$F$10000)</f>
        <v>0</v>
      </c>
      <c r="Z2955" s="65">
        <f>SUMPRODUCT(('[2]Prog 89'!$C$5:$C$10000=A2955)*'[2]Prog 89'!$G$5:$H$10000)</f>
        <v>0</v>
      </c>
    </row>
    <row r="2956" spans="1:26" ht="12.75" customHeight="1" x14ac:dyDescent="0.25">
      <c r="A2956" s="64">
        <v>39530</v>
      </c>
      <c r="B2956" s="81">
        <f>VLOOKUP(A2956,'[2]Pop commune'!$A$4:$G$3833,7,FALSE)</f>
        <v>172.72888888888917</v>
      </c>
      <c r="C2956" s="82">
        <f>VLOOKUP(A2956,'[2]Pop commune'!$A$4:$H$3833,5,FALSE)</f>
        <v>102.81481481481499</v>
      </c>
      <c r="D2956" s="83">
        <f t="shared" si="93"/>
        <v>69.914074074074193</v>
      </c>
      <c r="E2956" s="83">
        <f>VLOOKUP(A2956,'[2]Pop commune'!$A$4:$G$3833,6,FALSE)</f>
        <v>69.914074074074193</v>
      </c>
      <c r="F2956" s="83">
        <f t="shared" si="94"/>
        <v>694.00000000000125</v>
      </c>
      <c r="G2956" s="83">
        <f>VLOOKUP(A2956,'[2]Pop commune'!$A$4:$G$3833,4,FALSE)</f>
        <v>694.00000000000125</v>
      </c>
      <c r="H2956" s="64">
        <v>39</v>
      </c>
      <c r="I2956" s="122">
        <v>390006625</v>
      </c>
      <c r="J2956" s="91" t="s">
        <v>3798</v>
      </c>
      <c r="K2956" s="121"/>
      <c r="L2956" s="92" t="s">
        <v>3457</v>
      </c>
      <c r="M2956" s="65" t="s">
        <v>3458</v>
      </c>
      <c r="N2956" s="65" t="s">
        <v>662</v>
      </c>
      <c r="O2956" s="64">
        <v>390000610</v>
      </c>
      <c r="P2956" s="94" t="s">
        <v>322</v>
      </c>
      <c r="Q2956" s="90">
        <v>1</v>
      </c>
      <c r="X2956" s="65" t="s">
        <v>733</v>
      </c>
      <c r="Y2956" s="65">
        <f>SUMPRODUCT(('[2]Prog 89'!$C$5:$C$10000=A2956)*'[2]Prog 89'!$E$5:$F$10000)</f>
        <v>0</v>
      </c>
      <c r="Z2956" s="65">
        <f>SUMPRODUCT(('[2]Prog 89'!$C$5:$C$10000=A2956)*'[2]Prog 89'!$G$5:$H$10000)</f>
        <v>0</v>
      </c>
    </row>
    <row r="2957" spans="1:26" ht="12.75" customHeight="1" x14ac:dyDescent="0.25">
      <c r="A2957" s="64">
        <v>39534</v>
      </c>
      <c r="B2957" s="81">
        <f>VLOOKUP(A2957,'[2]Pop commune'!$A$4:$G$3833,7,FALSE)</f>
        <v>62.805194805194617</v>
      </c>
      <c r="C2957" s="82">
        <f>VLOOKUP(A2957,'[2]Pop commune'!$A$4:$H$3833,5,FALSE)</f>
        <v>44.571428571428442</v>
      </c>
      <c r="D2957" s="83">
        <f t="shared" si="93"/>
        <v>18.233766233766179</v>
      </c>
      <c r="E2957" s="83">
        <f>VLOOKUP(A2957,'[2]Pop commune'!$A$4:$G$3833,6,FALSE)</f>
        <v>18.233766233766179</v>
      </c>
      <c r="F2957" s="83">
        <f t="shared" si="94"/>
        <v>233.99999999999929</v>
      </c>
      <c r="G2957" s="83">
        <f>VLOOKUP(A2957,'[2]Pop commune'!$A$4:$G$3833,4,FALSE)</f>
        <v>233.99999999999929</v>
      </c>
      <c r="H2957" s="64">
        <v>39</v>
      </c>
      <c r="I2957" s="122">
        <v>390006625</v>
      </c>
      <c r="J2957" s="91" t="s">
        <v>3799</v>
      </c>
      <c r="K2957" s="121"/>
      <c r="L2957" s="92" t="s">
        <v>3457</v>
      </c>
      <c r="M2957" s="65" t="s">
        <v>3458</v>
      </c>
      <c r="N2957" s="65" t="s">
        <v>662</v>
      </c>
      <c r="O2957" s="64">
        <v>390000610</v>
      </c>
      <c r="P2957" s="94" t="s">
        <v>322</v>
      </c>
      <c r="Q2957" s="90">
        <v>1</v>
      </c>
      <c r="X2957" s="65" t="s">
        <v>733</v>
      </c>
      <c r="Y2957" s="65">
        <f>SUMPRODUCT(('[2]Prog 89'!$C$5:$C$10000=A2957)*'[2]Prog 89'!$E$5:$F$10000)</f>
        <v>0</v>
      </c>
      <c r="Z2957" s="65">
        <f>SUMPRODUCT(('[2]Prog 89'!$C$5:$C$10000=A2957)*'[2]Prog 89'!$G$5:$H$10000)</f>
        <v>0</v>
      </c>
    </row>
    <row r="2958" spans="1:26" ht="12.75" customHeight="1" x14ac:dyDescent="0.25">
      <c r="A2958" s="64">
        <v>39542</v>
      </c>
      <c r="B2958" s="81">
        <f>VLOOKUP(A2958,'[2]Pop commune'!$A$4:$G$3833,7,FALSE)</f>
        <v>30.357142857142801</v>
      </c>
      <c r="C2958" s="82">
        <f>VLOOKUP(A2958,'[2]Pop commune'!$A$4:$H$3833,5,FALSE)</f>
        <v>17.202380952380921</v>
      </c>
      <c r="D2958" s="83">
        <f t="shared" si="93"/>
        <v>13.15476190476188</v>
      </c>
      <c r="E2958" s="83">
        <f>VLOOKUP(A2958,'[2]Pop commune'!$A$4:$G$3833,6,FALSE)</f>
        <v>13.15476190476188</v>
      </c>
      <c r="F2958" s="83">
        <f t="shared" si="94"/>
        <v>84.999999999999844</v>
      </c>
      <c r="G2958" s="83">
        <f>VLOOKUP(A2958,'[2]Pop commune'!$A$4:$G$3833,4,FALSE)</f>
        <v>84.999999999999844</v>
      </c>
      <c r="H2958" s="64">
        <v>39</v>
      </c>
      <c r="I2958" s="122">
        <v>390006625</v>
      </c>
      <c r="J2958" s="91" t="s">
        <v>3800</v>
      </c>
      <c r="K2958" s="121"/>
      <c r="L2958" s="92" t="s">
        <v>3457</v>
      </c>
      <c r="M2958" s="65" t="s">
        <v>3458</v>
      </c>
      <c r="N2958" s="65" t="s">
        <v>662</v>
      </c>
      <c r="O2958" s="64">
        <v>390000610</v>
      </c>
      <c r="P2958" s="94" t="s">
        <v>322</v>
      </c>
      <c r="Q2958" s="90">
        <v>1</v>
      </c>
      <c r="X2958" s="65" t="s">
        <v>733</v>
      </c>
      <c r="Y2958" s="65">
        <f>SUMPRODUCT(('[2]Prog 89'!$C$5:$C$10000=A2958)*'[2]Prog 89'!$E$5:$F$10000)</f>
        <v>0</v>
      </c>
      <c r="Z2958" s="65">
        <f>SUMPRODUCT(('[2]Prog 89'!$C$5:$C$10000=A2958)*'[2]Prog 89'!$G$5:$H$10000)</f>
        <v>0</v>
      </c>
    </row>
    <row r="2959" spans="1:26" ht="12.75" customHeight="1" x14ac:dyDescent="0.25">
      <c r="A2959" s="64">
        <v>39544</v>
      </c>
      <c r="B2959" s="81">
        <f>VLOOKUP(A2959,'[2]Pop commune'!$A$4:$G$3833,7,FALSE)</f>
        <v>13</v>
      </c>
      <c r="C2959" s="82">
        <f>VLOOKUP(A2959,'[2]Pop commune'!$A$4:$H$3833,5,FALSE)</f>
        <v>7</v>
      </c>
      <c r="D2959" s="83">
        <f t="shared" si="93"/>
        <v>6</v>
      </c>
      <c r="E2959" s="83">
        <f>VLOOKUP(A2959,'[2]Pop commune'!$A$4:$G$3833,6,FALSE)</f>
        <v>6</v>
      </c>
      <c r="F2959" s="83">
        <f t="shared" si="94"/>
        <v>37</v>
      </c>
      <c r="G2959" s="83">
        <f>VLOOKUP(A2959,'[2]Pop commune'!$A$4:$G$3833,4,FALSE)</f>
        <v>37</v>
      </c>
      <c r="H2959" s="64">
        <v>39</v>
      </c>
      <c r="I2959" s="122">
        <v>390006625</v>
      </c>
      <c r="J2959" s="91" t="s">
        <v>3801</v>
      </c>
      <c r="K2959" s="121"/>
      <c r="L2959" s="92" t="s">
        <v>3457</v>
      </c>
      <c r="M2959" s="65" t="s">
        <v>3458</v>
      </c>
      <c r="N2959" s="65" t="s">
        <v>662</v>
      </c>
      <c r="O2959" s="64">
        <v>390000610</v>
      </c>
      <c r="P2959" s="94" t="s">
        <v>322</v>
      </c>
      <c r="Q2959" s="90">
        <v>1</v>
      </c>
      <c r="X2959" s="65" t="s">
        <v>733</v>
      </c>
      <c r="Y2959" s="65">
        <f>SUMPRODUCT(('[2]Prog 89'!$C$5:$C$10000=A2959)*'[2]Prog 89'!$E$5:$F$10000)</f>
        <v>0</v>
      </c>
      <c r="Z2959" s="65">
        <f>SUMPRODUCT(('[2]Prog 89'!$C$5:$C$10000=A2959)*'[2]Prog 89'!$G$5:$H$10000)</f>
        <v>0</v>
      </c>
    </row>
    <row r="2960" spans="1:26" ht="12.75" customHeight="1" x14ac:dyDescent="0.25">
      <c r="A2960" s="64">
        <v>39557</v>
      </c>
      <c r="B2960" s="81">
        <f>VLOOKUP(A2960,'[2]Pop commune'!$A$4:$G$3833,7,FALSE)</f>
        <v>62.121827411167764</v>
      </c>
      <c r="C2960" s="82">
        <f>VLOOKUP(A2960,'[2]Pop commune'!$A$4:$H$3833,5,FALSE)</f>
        <v>29.989847715736161</v>
      </c>
      <c r="D2960" s="83">
        <f t="shared" si="93"/>
        <v>32.131979695431603</v>
      </c>
      <c r="E2960" s="83">
        <f>VLOOKUP(A2960,'[2]Pop commune'!$A$4:$G$3833,6,FALSE)</f>
        <v>32.131979695431603</v>
      </c>
      <c r="F2960" s="83">
        <f t="shared" si="94"/>
        <v>211.00000000000085</v>
      </c>
      <c r="G2960" s="83">
        <f>VLOOKUP(A2960,'[2]Pop commune'!$A$4:$G$3833,4,FALSE)</f>
        <v>211.00000000000085</v>
      </c>
      <c r="H2960" s="64">
        <v>39</v>
      </c>
      <c r="I2960" s="122">
        <v>390006625</v>
      </c>
      <c r="J2960" s="91" t="s">
        <v>3802</v>
      </c>
      <c r="K2960" s="121"/>
      <c r="L2960" s="92" t="s">
        <v>3457</v>
      </c>
      <c r="M2960" s="65" t="s">
        <v>3458</v>
      </c>
      <c r="N2960" s="65" t="s">
        <v>662</v>
      </c>
      <c r="O2960" s="64">
        <v>390000610</v>
      </c>
      <c r="P2960" s="94" t="s">
        <v>322</v>
      </c>
      <c r="Q2960" s="90">
        <v>1</v>
      </c>
      <c r="X2960" s="65" t="s">
        <v>733</v>
      </c>
      <c r="Y2960" s="65">
        <f>SUMPRODUCT(('[2]Prog 89'!$C$5:$C$10000=A2960)*'[2]Prog 89'!$E$5:$F$10000)</f>
        <v>0</v>
      </c>
      <c r="Z2960" s="65">
        <f>SUMPRODUCT(('[2]Prog 89'!$C$5:$C$10000=A2960)*'[2]Prog 89'!$G$5:$H$10000)</f>
        <v>0</v>
      </c>
    </row>
    <row r="2961" spans="1:26" ht="12.75" customHeight="1" x14ac:dyDescent="0.25">
      <c r="A2961" s="64">
        <v>39583</v>
      </c>
      <c r="B2961" s="81">
        <f>VLOOKUP(A2961,'[2]Pop commune'!$A$4:$G$3833,7,FALSE)</f>
        <v>33.972727272727269</v>
      </c>
      <c r="C2961" s="82">
        <f>VLOOKUP(A2961,'[2]Pop commune'!$A$4:$H$3833,5,FALSE)</f>
        <v>19.281818181818178</v>
      </c>
      <c r="D2961" s="83">
        <f t="shared" si="93"/>
        <v>14.690909090909088</v>
      </c>
      <c r="E2961" s="83">
        <f>VLOOKUP(A2961,'[2]Pop commune'!$A$4:$G$3833,6,FALSE)</f>
        <v>14.690909090909088</v>
      </c>
      <c r="F2961" s="83">
        <f t="shared" si="94"/>
        <v>101</v>
      </c>
      <c r="G2961" s="83">
        <f>VLOOKUP(A2961,'[2]Pop commune'!$A$4:$G$3833,4,FALSE)</f>
        <v>101</v>
      </c>
      <c r="H2961" s="64">
        <v>39</v>
      </c>
      <c r="I2961" s="122">
        <v>390006625</v>
      </c>
      <c r="J2961" s="91" t="s">
        <v>3803</v>
      </c>
      <c r="K2961" s="121"/>
      <c r="L2961" s="92" t="s">
        <v>3457</v>
      </c>
      <c r="M2961" s="65" t="s">
        <v>3458</v>
      </c>
      <c r="N2961" s="65" t="s">
        <v>662</v>
      </c>
      <c r="O2961" s="64">
        <v>390000610</v>
      </c>
      <c r="P2961" s="94" t="s">
        <v>322</v>
      </c>
      <c r="Q2961" s="90">
        <v>1</v>
      </c>
      <c r="X2961" s="65" t="s">
        <v>733</v>
      </c>
      <c r="Y2961" s="65">
        <f>SUMPRODUCT(('[2]Prog 89'!$C$5:$C$10000=A2961)*'[2]Prog 89'!$E$5:$F$10000)</f>
        <v>0</v>
      </c>
      <c r="Z2961" s="65">
        <f>SUMPRODUCT(('[2]Prog 89'!$C$5:$C$10000=A2961)*'[2]Prog 89'!$G$5:$H$10000)</f>
        <v>0</v>
      </c>
    </row>
    <row r="2962" spans="1:26" ht="12.75" customHeight="1" x14ac:dyDescent="0.25">
      <c r="A2962" s="64">
        <v>39022</v>
      </c>
      <c r="B2962" s="81">
        <f>VLOOKUP(A2962,'[2]Pop commune'!$A$4:$G$3833,7,FALSE)</f>
        <v>217.13172804532664</v>
      </c>
      <c r="C2962" s="82">
        <f>VLOOKUP(A2962,'[2]Pop commune'!$A$4:$H$3833,5,FALSE)</f>
        <v>135.32861189801753</v>
      </c>
      <c r="D2962" s="83">
        <f t="shared" si="93"/>
        <v>81.803116147309112</v>
      </c>
      <c r="E2962" s="83">
        <f>VLOOKUP(A2962,'[2]Pop commune'!$A$4:$G$3833,6,FALSE)</f>
        <v>81.803116147309112</v>
      </c>
      <c r="F2962" s="83">
        <f t="shared" si="94"/>
        <v>713.00000000000284</v>
      </c>
      <c r="G2962" s="83">
        <f>VLOOKUP(A2962,'[2]Pop commune'!$A$4:$G$3833,4,FALSE)</f>
        <v>713.00000000000284</v>
      </c>
      <c r="H2962" s="64">
        <v>39</v>
      </c>
      <c r="I2962" s="122">
        <v>390006591</v>
      </c>
      <c r="J2962" s="91" t="s">
        <v>3804</v>
      </c>
      <c r="K2962" s="121"/>
      <c r="L2962" s="92" t="s">
        <v>3463</v>
      </c>
      <c r="M2962" s="65" t="s">
        <v>3464</v>
      </c>
      <c r="N2962" s="65" t="s">
        <v>662</v>
      </c>
      <c r="O2962" s="64">
        <v>390000610</v>
      </c>
      <c r="P2962" s="94" t="s">
        <v>322</v>
      </c>
      <c r="Q2962" s="90">
        <v>1</v>
      </c>
      <c r="X2962" s="65" t="s">
        <v>733</v>
      </c>
      <c r="Y2962" s="65">
        <f>SUMPRODUCT(('[2]Prog 89'!$C$5:$C$10000=A2962)*'[2]Prog 89'!$E$5:$F$10000)</f>
        <v>0</v>
      </c>
      <c r="Z2962" s="65">
        <f>SUMPRODUCT(('[2]Prog 89'!$C$5:$C$10000=A2962)*'[2]Prog 89'!$G$5:$H$10000)</f>
        <v>0</v>
      </c>
    </row>
    <row r="2963" spans="1:26" ht="12.75" customHeight="1" x14ac:dyDescent="0.25">
      <c r="A2963" s="64">
        <v>39034</v>
      </c>
      <c r="B2963" s="81">
        <f>VLOOKUP(A2963,'[2]Pop commune'!$A$4:$G$3833,7,FALSE)</f>
        <v>50.58064516129037</v>
      </c>
      <c r="C2963" s="82">
        <f>VLOOKUP(A2963,'[2]Pop commune'!$A$4:$H$3833,5,FALSE)</f>
        <v>35.09677419354842</v>
      </c>
      <c r="D2963" s="83">
        <f t="shared" si="93"/>
        <v>15.48387096774195</v>
      </c>
      <c r="E2963" s="83">
        <f>VLOOKUP(A2963,'[2]Pop commune'!$A$4:$G$3833,6,FALSE)</f>
        <v>15.48387096774195</v>
      </c>
      <c r="F2963" s="83">
        <f t="shared" si="94"/>
        <v>288</v>
      </c>
      <c r="G2963" s="83">
        <f>VLOOKUP(A2963,'[2]Pop commune'!$A$4:$G$3833,4,FALSE)</f>
        <v>288</v>
      </c>
      <c r="H2963" s="64">
        <v>39</v>
      </c>
      <c r="I2963" s="122">
        <v>390006591</v>
      </c>
      <c r="J2963" s="91" t="s">
        <v>3805</v>
      </c>
      <c r="K2963" s="121"/>
      <c r="L2963" s="92" t="s">
        <v>3463</v>
      </c>
      <c r="M2963" s="65" t="s">
        <v>3464</v>
      </c>
      <c r="N2963" s="65" t="s">
        <v>662</v>
      </c>
      <c r="O2963" s="64">
        <v>390000610</v>
      </c>
      <c r="P2963" s="94" t="s">
        <v>322</v>
      </c>
      <c r="Q2963" s="90">
        <v>1</v>
      </c>
      <c r="X2963" s="65" t="s">
        <v>733</v>
      </c>
      <c r="Y2963" s="65">
        <f>SUMPRODUCT(('[2]Prog 89'!$C$5:$C$10000=A2963)*'[2]Prog 89'!$E$5:$F$10000)</f>
        <v>0</v>
      </c>
      <c r="Z2963" s="65">
        <f>SUMPRODUCT(('[2]Prog 89'!$C$5:$C$10000=A2963)*'[2]Prog 89'!$G$5:$H$10000)</f>
        <v>0</v>
      </c>
    </row>
    <row r="2964" spans="1:26" ht="12.75" customHeight="1" x14ac:dyDescent="0.25">
      <c r="A2964" s="64">
        <v>39077</v>
      </c>
      <c r="B2964" s="81">
        <f>VLOOKUP(A2964,'[2]Pop commune'!$A$4:$G$3833,7,FALSE)</f>
        <v>15.789473684210549</v>
      </c>
      <c r="C2964" s="82">
        <f>VLOOKUP(A2964,'[2]Pop commune'!$A$4:$H$3833,5,FALSE)</f>
        <v>8.4210526315789593</v>
      </c>
      <c r="D2964" s="83">
        <f t="shared" si="93"/>
        <v>7.3684210526315903</v>
      </c>
      <c r="E2964" s="83">
        <f>VLOOKUP(A2964,'[2]Pop commune'!$A$4:$G$3833,6,FALSE)</f>
        <v>7.3684210526315903</v>
      </c>
      <c r="F2964" s="83">
        <f t="shared" si="94"/>
        <v>40.000000000000057</v>
      </c>
      <c r="G2964" s="83">
        <f>VLOOKUP(A2964,'[2]Pop commune'!$A$4:$G$3833,4,FALSE)</f>
        <v>40.000000000000057</v>
      </c>
      <c r="H2964" s="64">
        <v>39</v>
      </c>
      <c r="I2964" s="122">
        <v>390006591</v>
      </c>
      <c r="J2964" s="91" t="s">
        <v>3806</v>
      </c>
      <c r="K2964" s="121"/>
      <c r="L2964" s="92" t="s">
        <v>3463</v>
      </c>
      <c r="M2964" s="65" t="s">
        <v>3464</v>
      </c>
      <c r="N2964" s="65" t="s">
        <v>662</v>
      </c>
      <c r="O2964" s="64">
        <v>390000610</v>
      </c>
      <c r="P2964" s="94" t="s">
        <v>322</v>
      </c>
      <c r="Q2964" s="90">
        <v>1</v>
      </c>
      <c r="X2964" s="65" t="s">
        <v>733</v>
      </c>
      <c r="Y2964" s="65">
        <f>SUMPRODUCT(('[2]Prog 89'!$C$5:$C$10000=A2964)*'[2]Prog 89'!$E$5:$F$10000)</f>
        <v>0</v>
      </c>
      <c r="Z2964" s="65">
        <f>SUMPRODUCT(('[2]Prog 89'!$C$5:$C$10000=A2964)*'[2]Prog 89'!$G$5:$H$10000)</f>
        <v>0</v>
      </c>
    </row>
    <row r="2965" spans="1:26" ht="12.75" customHeight="1" x14ac:dyDescent="0.25">
      <c r="A2965" s="64">
        <v>39090</v>
      </c>
      <c r="B2965" s="81">
        <f>VLOOKUP(A2965,'[2]Pop commune'!$A$4:$G$3833,7,FALSE)</f>
        <v>45.215469613259884</v>
      </c>
      <c r="C2965" s="82">
        <f>VLOOKUP(A2965,'[2]Pop commune'!$A$4:$H$3833,5,FALSE)</f>
        <v>34.939226519337183</v>
      </c>
      <c r="D2965" s="83">
        <f t="shared" si="93"/>
        <v>10.276243093922698</v>
      </c>
      <c r="E2965" s="83">
        <f>VLOOKUP(A2965,'[2]Pop commune'!$A$4:$G$3833,6,FALSE)</f>
        <v>10.276243093922698</v>
      </c>
      <c r="F2965" s="83">
        <f t="shared" si="94"/>
        <v>186.00000000000088</v>
      </c>
      <c r="G2965" s="83">
        <f>VLOOKUP(A2965,'[2]Pop commune'!$A$4:$G$3833,4,FALSE)</f>
        <v>186.00000000000088</v>
      </c>
      <c r="H2965" s="64">
        <v>39</v>
      </c>
      <c r="I2965" s="122">
        <v>390006591</v>
      </c>
      <c r="J2965" s="91" t="s">
        <v>3807</v>
      </c>
      <c r="K2965" s="121"/>
      <c r="L2965" s="92" t="s">
        <v>3463</v>
      </c>
      <c r="M2965" s="65" t="s">
        <v>3464</v>
      </c>
      <c r="N2965" s="65" t="s">
        <v>662</v>
      </c>
      <c r="O2965" s="64">
        <v>390000610</v>
      </c>
      <c r="P2965" s="94" t="s">
        <v>322</v>
      </c>
      <c r="Q2965" s="90">
        <v>1</v>
      </c>
      <c r="X2965" s="65" t="s">
        <v>733</v>
      </c>
      <c r="Y2965" s="65">
        <f>SUMPRODUCT(('[2]Prog 89'!$C$5:$C$10000=A2965)*'[2]Prog 89'!$E$5:$F$10000)</f>
        <v>0</v>
      </c>
      <c r="Z2965" s="65">
        <f>SUMPRODUCT(('[2]Prog 89'!$C$5:$C$10000=A2965)*'[2]Prog 89'!$G$5:$H$10000)</f>
        <v>0</v>
      </c>
    </row>
    <row r="2966" spans="1:26" ht="12.75" customHeight="1" x14ac:dyDescent="0.25">
      <c r="A2966" s="64">
        <v>39128</v>
      </c>
      <c r="B2966" s="81">
        <f>VLOOKUP(A2966,'[2]Pop commune'!$A$4:$G$3833,7,FALSE)</f>
        <v>572</v>
      </c>
      <c r="C2966" s="82">
        <f>VLOOKUP(A2966,'[2]Pop commune'!$A$4:$H$3833,5,FALSE)</f>
        <v>322</v>
      </c>
      <c r="D2966" s="83">
        <f t="shared" si="93"/>
        <v>250</v>
      </c>
      <c r="E2966" s="83">
        <f>VLOOKUP(A2966,'[2]Pop commune'!$A$4:$G$3833,6,FALSE)</f>
        <v>250</v>
      </c>
      <c r="F2966" s="83">
        <f t="shared" si="94"/>
        <v>1678</v>
      </c>
      <c r="G2966" s="83">
        <f>VLOOKUP(A2966,'[2]Pop commune'!$A$4:$G$3833,4,FALSE)</f>
        <v>1678</v>
      </c>
      <c r="H2966" s="64">
        <v>39</v>
      </c>
      <c r="I2966" s="122">
        <v>390006591</v>
      </c>
      <c r="J2966" s="91" t="s">
        <v>3808</v>
      </c>
      <c r="K2966" s="121"/>
      <c r="L2966" s="92" t="s">
        <v>3463</v>
      </c>
      <c r="M2966" s="65" t="s">
        <v>3464</v>
      </c>
      <c r="N2966" s="65" t="s">
        <v>662</v>
      </c>
      <c r="O2966" s="64">
        <v>390000610</v>
      </c>
      <c r="P2966" s="94" t="s">
        <v>322</v>
      </c>
      <c r="Q2966" s="90">
        <v>1</v>
      </c>
      <c r="X2966" s="65" t="s">
        <v>733</v>
      </c>
      <c r="Y2966" s="65">
        <f>SUMPRODUCT(('[2]Prog 89'!$C$5:$C$10000=A2966)*'[2]Prog 89'!$E$5:$F$10000)</f>
        <v>0</v>
      </c>
      <c r="Z2966" s="65">
        <f>SUMPRODUCT(('[2]Prog 89'!$C$5:$C$10000=A2966)*'[2]Prog 89'!$G$5:$H$10000)</f>
        <v>0</v>
      </c>
    </row>
    <row r="2967" spans="1:26" ht="12.75" customHeight="1" x14ac:dyDescent="0.25">
      <c r="A2967" s="64">
        <v>39139</v>
      </c>
      <c r="B2967" s="81">
        <f>VLOOKUP(A2967,'[2]Pop commune'!$A$4:$G$3833,7,FALSE)</f>
        <v>22.590909090909179</v>
      </c>
      <c r="C2967" s="82">
        <f>VLOOKUP(A2967,'[2]Pop commune'!$A$4:$H$3833,5,FALSE)</f>
        <v>17.212121212121279</v>
      </c>
      <c r="D2967" s="83">
        <f t="shared" si="93"/>
        <v>5.3787878787879002</v>
      </c>
      <c r="E2967" s="83">
        <f>VLOOKUP(A2967,'[2]Pop commune'!$A$4:$G$3833,6,FALSE)</f>
        <v>5.3787878787879002</v>
      </c>
      <c r="F2967" s="83">
        <f t="shared" si="94"/>
        <v>71.000000000000284</v>
      </c>
      <c r="G2967" s="83">
        <f>VLOOKUP(A2967,'[2]Pop commune'!$A$4:$G$3833,4,FALSE)</f>
        <v>71.000000000000284</v>
      </c>
      <c r="H2967" s="64">
        <v>39</v>
      </c>
      <c r="I2967" s="122">
        <v>390006591</v>
      </c>
      <c r="J2967" s="91" t="s">
        <v>3809</v>
      </c>
      <c r="K2967" s="121"/>
      <c r="L2967" s="92" t="s">
        <v>3463</v>
      </c>
      <c r="M2967" s="65" t="s">
        <v>3464</v>
      </c>
      <c r="N2967" s="65" t="s">
        <v>662</v>
      </c>
      <c r="O2967" s="64">
        <v>390000610</v>
      </c>
      <c r="P2967" s="94" t="s">
        <v>322</v>
      </c>
      <c r="Q2967" s="90">
        <v>1</v>
      </c>
      <c r="X2967" s="65" t="s">
        <v>733</v>
      </c>
      <c r="Y2967" s="65">
        <f>SUMPRODUCT(('[2]Prog 89'!$C$5:$C$10000=A2967)*'[2]Prog 89'!$E$5:$F$10000)</f>
        <v>0</v>
      </c>
      <c r="Z2967" s="65">
        <f>SUMPRODUCT(('[2]Prog 89'!$C$5:$C$10000=A2967)*'[2]Prog 89'!$G$5:$H$10000)</f>
        <v>0</v>
      </c>
    </row>
    <row r="2968" spans="1:26" ht="12.75" customHeight="1" x14ac:dyDescent="0.25">
      <c r="A2968" s="64">
        <v>39193</v>
      </c>
      <c r="B2968" s="81">
        <f>VLOOKUP(A2968,'[2]Pop commune'!$A$4:$G$3833,7,FALSE)</f>
        <v>244.95405669599279</v>
      </c>
      <c r="C2968" s="82">
        <f>VLOOKUP(A2968,'[2]Pop commune'!$A$4:$H$3833,5,FALSE)</f>
        <v>179.69990224828979</v>
      </c>
      <c r="D2968" s="83">
        <f t="shared" si="93"/>
        <v>65.254154447703002</v>
      </c>
      <c r="E2968" s="83">
        <f>VLOOKUP(A2968,'[2]Pop commune'!$A$4:$G$3833,6,FALSE)</f>
        <v>65.254154447703002</v>
      </c>
      <c r="F2968" s="83">
        <f t="shared" si="94"/>
        <v>1027</v>
      </c>
      <c r="G2968" s="83">
        <f>VLOOKUP(A2968,'[2]Pop commune'!$A$4:$G$3833,4,FALSE)</f>
        <v>1027</v>
      </c>
      <c r="H2968" s="64">
        <v>39</v>
      </c>
      <c r="I2968" s="122">
        <v>390006591</v>
      </c>
      <c r="J2968" s="91" t="s">
        <v>3810</v>
      </c>
      <c r="K2968" s="121"/>
      <c r="L2968" s="92" t="s">
        <v>3463</v>
      </c>
      <c r="M2968" s="65" t="s">
        <v>3464</v>
      </c>
      <c r="N2968" s="65" t="s">
        <v>662</v>
      </c>
      <c r="O2968" s="64">
        <v>390000610</v>
      </c>
      <c r="P2968" s="94" t="s">
        <v>322</v>
      </c>
      <c r="Q2968" s="90">
        <v>1</v>
      </c>
      <c r="X2968" s="65" t="s">
        <v>733</v>
      </c>
      <c r="Y2968" s="65">
        <f>SUMPRODUCT(('[2]Prog 89'!$C$5:$C$10000=A2968)*'[2]Prog 89'!$E$5:$F$10000)</f>
        <v>0</v>
      </c>
      <c r="Z2968" s="65">
        <f>SUMPRODUCT(('[2]Prog 89'!$C$5:$C$10000=A2968)*'[2]Prog 89'!$G$5:$H$10000)</f>
        <v>0</v>
      </c>
    </row>
    <row r="2969" spans="1:26" ht="12.75" customHeight="1" x14ac:dyDescent="0.25">
      <c r="A2969" s="64">
        <v>39211</v>
      </c>
      <c r="B2969" s="81">
        <f>VLOOKUP(A2969,'[2]Pop commune'!$A$4:$G$3833,7,FALSE)</f>
        <v>73</v>
      </c>
      <c r="C2969" s="82">
        <f>VLOOKUP(A2969,'[2]Pop commune'!$A$4:$H$3833,5,FALSE)</f>
        <v>47</v>
      </c>
      <c r="D2969" s="83">
        <f t="shared" si="93"/>
        <v>26</v>
      </c>
      <c r="E2969" s="83">
        <f>VLOOKUP(A2969,'[2]Pop commune'!$A$4:$G$3833,6,FALSE)</f>
        <v>26</v>
      </c>
      <c r="F2969" s="83">
        <f t="shared" si="94"/>
        <v>263</v>
      </c>
      <c r="G2969" s="83">
        <f>VLOOKUP(A2969,'[2]Pop commune'!$A$4:$G$3833,4,FALSE)</f>
        <v>263</v>
      </c>
      <c r="H2969" s="64">
        <v>39</v>
      </c>
      <c r="I2969" s="122">
        <v>390006591</v>
      </c>
      <c r="J2969" s="91" t="s">
        <v>3811</v>
      </c>
      <c r="K2969" s="121"/>
      <c r="L2969" s="92" t="s">
        <v>3463</v>
      </c>
      <c r="M2969" s="65" t="s">
        <v>3464</v>
      </c>
      <c r="N2969" s="65" t="s">
        <v>662</v>
      </c>
      <c r="O2969" s="64">
        <v>390000610</v>
      </c>
      <c r="P2969" s="94" t="s">
        <v>322</v>
      </c>
      <c r="Q2969" s="90">
        <v>1</v>
      </c>
      <c r="X2969" s="65" t="s">
        <v>733</v>
      </c>
      <c r="Y2969" s="65">
        <f>SUMPRODUCT(('[2]Prog 89'!$C$5:$C$10000=A2969)*'[2]Prog 89'!$E$5:$F$10000)</f>
        <v>0</v>
      </c>
      <c r="Z2969" s="65">
        <f>SUMPRODUCT(('[2]Prog 89'!$C$5:$C$10000=A2969)*'[2]Prog 89'!$G$5:$H$10000)</f>
        <v>0</v>
      </c>
    </row>
    <row r="2970" spans="1:26" ht="12.75" customHeight="1" x14ac:dyDescent="0.25">
      <c r="A2970" s="64">
        <v>39245</v>
      </c>
      <c r="B2970" s="81">
        <f>VLOOKUP(A2970,'[2]Pop commune'!$A$4:$G$3833,7,FALSE)</f>
        <v>100.79595613545324</v>
      </c>
      <c r="C2970" s="82">
        <f>VLOOKUP(A2970,'[2]Pop commune'!$A$4:$H$3833,5,FALSE)</f>
        <v>65.526701658807355</v>
      </c>
      <c r="D2970" s="83">
        <f t="shared" si="93"/>
        <v>35.269254476645884</v>
      </c>
      <c r="E2970" s="83">
        <f>VLOOKUP(A2970,'[2]Pop commune'!$A$4:$G$3833,6,FALSE)</f>
        <v>35.269254476645884</v>
      </c>
      <c r="F2970" s="83">
        <f t="shared" si="94"/>
        <v>375.00000000000091</v>
      </c>
      <c r="G2970" s="83">
        <f>VLOOKUP(A2970,'[2]Pop commune'!$A$4:$G$3833,4,FALSE)</f>
        <v>375.00000000000091</v>
      </c>
      <c r="H2970" s="64">
        <v>39</v>
      </c>
      <c r="I2970" s="122">
        <v>390006591</v>
      </c>
      <c r="J2970" s="91" t="s">
        <v>3812</v>
      </c>
      <c r="K2970" s="121"/>
      <c r="L2970" s="92" t="s">
        <v>3463</v>
      </c>
      <c r="M2970" s="65" t="s">
        <v>3464</v>
      </c>
      <c r="N2970" s="65" t="s">
        <v>662</v>
      </c>
      <c r="O2970" s="64">
        <v>390000610</v>
      </c>
      <c r="P2970" s="94" t="s">
        <v>322</v>
      </c>
      <c r="Q2970" s="90">
        <v>1</v>
      </c>
      <c r="X2970" s="65" t="s">
        <v>733</v>
      </c>
      <c r="Y2970" s="65">
        <f>SUMPRODUCT(('[2]Prog 89'!$C$5:$C$10000=A2970)*'[2]Prog 89'!$E$5:$F$10000)</f>
        <v>0</v>
      </c>
      <c r="Z2970" s="65">
        <f>SUMPRODUCT(('[2]Prog 89'!$C$5:$C$10000=A2970)*'[2]Prog 89'!$G$5:$H$10000)</f>
        <v>0</v>
      </c>
    </row>
    <row r="2971" spans="1:26" ht="12.75" customHeight="1" x14ac:dyDescent="0.25">
      <c r="A2971" s="64">
        <v>39266</v>
      </c>
      <c r="B2971" s="81">
        <f>VLOOKUP(A2971,'[2]Pop commune'!$A$4:$G$3833,7,FALSE)</f>
        <v>100.75</v>
      </c>
      <c r="C2971" s="82">
        <f>VLOOKUP(A2971,'[2]Pop commune'!$A$4:$H$3833,5,FALSE)</f>
        <v>64.90625</v>
      </c>
      <c r="D2971" s="83">
        <f t="shared" si="93"/>
        <v>35.84375</v>
      </c>
      <c r="E2971" s="83">
        <f>VLOOKUP(A2971,'[2]Pop commune'!$A$4:$G$3833,6,FALSE)</f>
        <v>35.84375</v>
      </c>
      <c r="F2971" s="83">
        <f t="shared" si="94"/>
        <v>310</v>
      </c>
      <c r="G2971" s="83">
        <f>VLOOKUP(A2971,'[2]Pop commune'!$A$4:$G$3833,4,FALSE)</f>
        <v>310</v>
      </c>
      <c r="H2971" s="64">
        <v>39</v>
      </c>
      <c r="I2971" s="122">
        <v>390006591</v>
      </c>
      <c r="J2971" s="91" t="s">
        <v>3813</v>
      </c>
      <c r="K2971" s="121"/>
      <c r="L2971" s="92" t="s">
        <v>3463</v>
      </c>
      <c r="M2971" s="65" t="s">
        <v>3464</v>
      </c>
      <c r="N2971" s="65" t="s">
        <v>662</v>
      </c>
      <c r="O2971" s="64">
        <v>390000610</v>
      </c>
      <c r="P2971" s="94" t="s">
        <v>322</v>
      </c>
      <c r="Q2971" s="90">
        <v>1</v>
      </c>
      <c r="X2971" s="65" t="s">
        <v>733</v>
      </c>
      <c r="Y2971" s="65">
        <f>SUMPRODUCT(('[2]Prog 89'!$C$5:$C$10000=A2971)*'[2]Prog 89'!$E$5:$F$10000)</f>
        <v>0</v>
      </c>
      <c r="Z2971" s="65">
        <f>SUMPRODUCT(('[2]Prog 89'!$C$5:$C$10000=A2971)*'[2]Prog 89'!$G$5:$H$10000)</f>
        <v>0</v>
      </c>
    </row>
    <row r="2972" spans="1:26" ht="12.75" customHeight="1" x14ac:dyDescent="0.25">
      <c r="A2972" s="64">
        <v>39299</v>
      </c>
      <c r="B2972" s="81">
        <f>VLOOKUP(A2972,'[2]Pop commune'!$A$4:$G$3833,7,FALSE)</f>
        <v>152.15047619047655</v>
      </c>
      <c r="C2972" s="82">
        <f>VLOOKUP(A2972,'[2]Pop commune'!$A$4:$H$3833,5,FALSE)</f>
        <v>87.662857142857348</v>
      </c>
      <c r="D2972" s="83">
        <f t="shared" si="93"/>
        <v>64.487619047619205</v>
      </c>
      <c r="E2972" s="83">
        <f>VLOOKUP(A2972,'[2]Pop commune'!$A$4:$G$3833,6,FALSE)</f>
        <v>64.487619047619205</v>
      </c>
      <c r="F2972" s="83">
        <f t="shared" si="94"/>
        <v>529.00000000000125</v>
      </c>
      <c r="G2972" s="83">
        <f>VLOOKUP(A2972,'[2]Pop commune'!$A$4:$G$3833,4,FALSE)</f>
        <v>529.00000000000125</v>
      </c>
      <c r="H2972" s="64">
        <v>39</v>
      </c>
      <c r="I2972" s="122">
        <v>390006591</v>
      </c>
      <c r="J2972" s="91" t="s">
        <v>3814</v>
      </c>
      <c r="K2972" s="121"/>
      <c r="L2972" s="92" t="s">
        <v>3463</v>
      </c>
      <c r="M2972" s="65" t="s">
        <v>3464</v>
      </c>
      <c r="N2972" s="65" t="s">
        <v>662</v>
      </c>
      <c r="O2972" s="64">
        <v>390000610</v>
      </c>
      <c r="P2972" s="94" t="s">
        <v>322</v>
      </c>
      <c r="Q2972" s="90">
        <v>1</v>
      </c>
      <c r="X2972" s="65" t="s">
        <v>733</v>
      </c>
      <c r="Y2972" s="65">
        <f>SUMPRODUCT(('[2]Prog 89'!$C$5:$C$10000=A2972)*'[2]Prog 89'!$E$5:$F$10000)</f>
        <v>0</v>
      </c>
      <c r="Z2972" s="65">
        <f>SUMPRODUCT(('[2]Prog 89'!$C$5:$C$10000=A2972)*'[2]Prog 89'!$G$5:$H$10000)</f>
        <v>0</v>
      </c>
    </row>
    <row r="2973" spans="1:26" ht="12.75" customHeight="1" x14ac:dyDescent="0.25">
      <c r="A2973" s="64">
        <v>39305</v>
      </c>
      <c r="B2973" s="81">
        <f>VLOOKUP(A2973,'[2]Pop commune'!$A$4:$G$3833,7,FALSE)</f>
        <v>168.38433515482689</v>
      </c>
      <c r="C2973" s="82">
        <f>VLOOKUP(A2973,'[2]Pop commune'!$A$4:$H$3833,5,FALSE)</f>
        <v>119.5628415300546</v>
      </c>
      <c r="D2973" s="83">
        <f t="shared" si="93"/>
        <v>48.821493624772295</v>
      </c>
      <c r="E2973" s="83">
        <f>VLOOKUP(A2973,'[2]Pop commune'!$A$4:$G$3833,6,FALSE)</f>
        <v>48.821493624772295</v>
      </c>
      <c r="F2973" s="83">
        <f t="shared" si="94"/>
        <v>547</v>
      </c>
      <c r="G2973" s="83">
        <f>VLOOKUP(A2973,'[2]Pop commune'!$A$4:$G$3833,4,FALSE)</f>
        <v>547</v>
      </c>
      <c r="H2973" s="64">
        <v>39</v>
      </c>
      <c r="I2973" s="122">
        <v>390006591</v>
      </c>
      <c r="J2973" s="91" t="s">
        <v>3815</v>
      </c>
      <c r="K2973" s="121"/>
      <c r="L2973" s="92" t="s">
        <v>3663</v>
      </c>
      <c r="M2973" s="65" t="s">
        <v>3464</v>
      </c>
      <c r="N2973" s="65" t="s">
        <v>662</v>
      </c>
      <c r="O2973" s="64">
        <v>390000610</v>
      </c>
      <c r="P2973" s="94" t="s">
        <v>322</v>
      </c>
      <c r="Q2973" s="90">
        <v>1</v>
      </c>
      <c r="X2973" s="65" t="s">
        <v>733</v>
      </c>
      <c r="Y2973" s="65">
        <f>SUMPRODUCT(('[2]Prog 89'!$C$5:$C$10000=A2973)*'[2]Prog 89'!$E$5:$F$10000)</f>
        <v>0</v>
      </c>
      <c r="Z2973" s="65">
        <f>SUMPRODUCT(('[2]Prog 89'!$C$5:$C$10000=A2973)*'[2]Prog 89'!$G$5:$H$10000)</f>
        <v>0</v>
      </c>
    </row>
    <row r="2974" spans="1:26" ht="12.75" customHeight="1" x14ac:dyDescent="0.25">
      <c r="A2974" s="64">
        <v>39365</v>
      </c>
      <c r="B2974" s="81">
        <f>VLOOKUP(A2974,'[2]Pop commune'!$A$4:$G$3833,7,FALSE)</f>
        <v>365.00434297557405</v>
      </c>
      <c r="C2974" s="82">
        <f>VLOOKUP(A2974,'[2]Pop commune'!$A$4:$H$3833,5,FALSE)</f>
        <v>221.9969667800242</v>
      </c>
      <c r="D2974" s="83">
        <f t="shared" si="93"/>
        <v>143.00737619554985</v>
      </c>
      <c r="E2974" s="83">
        <f>VLOOKUP(A2974,'[2]Pop commune'!$A$4:$G$3833,6,FALSE)</f>
        <v>143.00737619554985</v>
      </c>
      <c r="F2974" s="83">
        <f t="shared" si="94"/>
        <v>1248</v>
      </c>
      <c r="G2974" s="83">
        <f>VLOOKUP(A2974,'[2]Pop commune'!$A$4:$G$3833,4,FALSE)</f>
        <v>1248</v>
      </c>
      <c r="H2974" s="64">
        <v>39</v>
      </c>
      <c r="I2974" s="122">
        <v>390006591</v>
      </c>
      <c r="J2974" s="91" t="s">
        <v>3816</v>
      </c>
      <c r="K2974" s="121"/>
      <c r="L2974" s="92" t="s">
        <v>3663</v>
      </c>
      <c r="M2974" s="65" t="s">
        <v>3464</v>
      </c>
      <c r="N2974" s="65" t="s">
        <v>662</v>
      </c>
      <c r="O2974" s="64">
        <v>390000610</v>
      </c>
      <c r="P2974" s="94" t="s">
        <v>322</v>
      </c>
      <c r="Q2974" s="90">
        <v>1</v>
      </c>
      <c r="X2974" s="65" t="s">
        <v>733</v>
      </c>
      <c r="Y2974" s="65">
        <f>SUMPRODUCT(('[2]Prog 89'!$C$5:$C$10000=A2974)*'[2]Prog 89'!$E$5:$F$10000)</f>
        <v>0</v>
      </c>
      <c r="Z2974" s="65">
        <f>SUMPRODUCT(('[2]Prog 89'!$C$5:$C$10000=A2974)*'[2]Prog 89'!$G$5:$H$10000)</f>
        <v>0</v>
      </c>
    </row>
    <row r="2975" spans="1:26" ht="12.75" customHeight="1" x14ac:dyDescent="0.25">
      <c r="A2975" s="64">
        <v>39385</v>
      </c>
      <c r="B2975" s="81">
        <f>VLOOKUP(A2975,'[2]Pop commune'!$A$4:$G$3833,7,FALSE)</f>
        <v>178.99679767889523</v>
      </c>
      <c r="C2975" s="82">
        <f>VLOOKUP(A2975,'[2]Pop commune'!$A$4:$H$3833,5,FALSE)</f>
        <v>105.99869499601284</v>
      </c>
      <c r="D2975" s="83">
        <f t="shared" si="93"/>
        <v>72.998102682882376</v>
      </c>
      <c r="E2975" s="83">
        <f>VLOOKUP(A2975,'[2]Pop commune'!$A$4:$G$3833,6,FALSE)</f>
        <v>72.998102682882376</v>
      </c>
      <c r="F2975" s="83">
        <f t="shared" si="94"/>
        <v>530</v>
      </c>
      <c r="G2975" s="83">
        <f>VLOOKUP(A2975,'[2]Pop commune'!$A$4:$G$3833,4,FALSE)</f>
        <v>530</v>
      </c>
      <c r="H2975" s="64">
        <v>39</v>
      </c>
      <c r="I2975" s="122">
        <v>390006591</v>
      </c>
      <c r="J2975" s="91" t="s">
        <v>3817</v>
      </c>
      <c r="K2975" s="121"/>
      <c r="L2975" s="92" t="s">
        <v>3463</v>
      </c>
      <c r="M2975" s="65" t="s">
        <v>3464</v>
      </c>
      <c r="N2975" s="65" t="s">
        <v>662</v>
      </c>
      <c r="O2975" s="64">
        <v>390000610</v>
      </c>
      <c r="P2975" s="94" t="s">
        <v>322</v>
      </c>
      <c r="Q2975" s="90">
        <v>1</v>
      </c>
      <c r="X2975" s="65" t="s">
        <v>733</v>
      </c>
      <c r="Y2975" s="65">
        <f>SUMPRODUCT(('[2]Prog 89'!$C$5:$C$10000=A2975)*'[2]Prog 89'!$E$5:$F$10000)</f>
        <v>0</v>
      </c>
      <c r="Z2975" s="65">
        <f>SUMPRODUCT(('[2]Prog 89'!$C$5:$C$10000=A2975)*'[2]Prog 89'!$G$5:$H$10000)</f>
        <v>0</v>
      </c>
    </row>
    <row r="2976" spans="1:26" ht="12.75" customHeight="1" x14ac:dyDescent="0.25">
      <c r="A2976" s="64">
        <v>39387</v>
      </c>
      <c r="B2976" s="81">
        <f>VLOOKUP(A2976,'[2]Pop commune'!$A$4:$G$3833,7,FALSE)</f>
        <v>50.80078125</v>
      </c>
      <c r="C2976" s="82">
        <f>VLOOKUP(A2976,'[2]Pop commune'!$A$4:$H$3833,5,FALSE)</f>
        <v>37.8515625</v>
      </c>
      <c r="D2976" s="83">
        <f t="shared" si="93"/>
        <v>12.94921875</v>
      </c>
      <c r="E2976" s="83">
        <f>VLOOKUP(A2976,'[2]Pop commune'!$A$4:$G$3833,6,FALSE)</f>
        <v>12.94921875</v>
      </c>
      <c r="F2976" s="83">
        <f t="shared" si="94"/>
        <v>255</v>
      </c>
      <c r="G2976" s="83">
        <f>VLOOKUP(A2976,'[2]Pop commune'!$A$4:$G$3833,4,FALSE)</f>
        <v>255</v>
      </c>
      <c r="H2976" s="64">
        <v>39</v>
      </c>
      <c r="I2976" s="122">
        <v>390006591</v>
      </c>
      <c r="J2976" s="91" t="s">
        <v>3818</v>
      </c>
      <c r="K2976" s="121"/>
      <c r="L2976" s="92" t="s">
        <v>3663</v>
      </c>
      <c r="M2976" s="65" t="s">
        <v>3464</v>
      </c>
      <c r="N2976" s="65" t="s">
        <v>662</v>
      </c>
      <c r="O2976" s="64">
        <v>390000610</v>
      </c>
      <c r="P2976" s="94" t="s">
        <v>322</v>
      </c>
      <c r="Q2976" s="90">
        <v>1</v>
      </c>
      <c r="X2976" s="65" t="s">
        <v>733</v>
      </c>
      <c r="Y2976" s="65">
        <f>SUMPRODUCT(('[2]Prog 89'!$C$5:$C$10000=A2976)*'[2]Prog 89'!$E$5:$F$10000)</f>
        <v>0</v>
      </c>
      <c r="Z2976" s="65">
        <f>SUMPRODUCT(('[2]Prog 89'!$C$5:$C$10000=A2976)*'[2]Prog 89'!$G$5:$H$10000)</f>
        <v>0</v>
      </c>
    </row>
    <row r="2977" spans="1:26" ht="12.75" customHeight="1" x14ac:dyDescent="0.25">
      <c r="A2977" s="64">
        <v>39405</v>
      </c>
      <c r="B2977" s="81">
        <f>VLOOKUP(A2977,'[2]Pop commune'!$A$4:$G$3833,7,FALSE)</f>
        <v>256.40740740740733</v>
      </c>
      <c r="C2977" s="82">
        <f>VLOOKUP(A2977,'[2]Pop commune'!$A$4:$H$3833,5,FALSE)</f>
        <v>174.91358024691354</v>
      </c>
      <c r="D2977" s="83">
        <f t="shared" si="93"/>
        <v>81.493827160493808</v>
      </c>
      <c r="E2977" s="83">
        <f>VLOOKUP(A2977,'[2]Pop commune'!$A$4:$G$3833,6,FALSE)</f>
        <v>81.493827160493808</v>
      </c>
      <c r="F2977" s="83">
        <f t="shared" si="94"/>
        <v>966</v>
      </c>
      <c r="G2977" s="83">
        <f>VLOOKUP(A2977,'[2]Pop commune'!$A$4:$G$3833,4,FALSE)</f>
        <v>966</v>
      </c>
      <c r="H2977" s="64">
        <v>39</v>
      </c>
      <c r="I2977" s="122">
        <v>390006591</v>
      </c>
      <c r="J2977" s="91" t="s">
        <v>3819</v>
      </c>
      <c r="K2977" s="121"/>
      <c r="L2977" s="92" t="s">
        <v>3820</v>
      </c>
      <c r="M2977" s="65" t="s">
        <v>3464</v>
      </c>
      <c r="N2977" s="65" t="s">
        <v>662</v>
      </c>
      <c r="O2977" s="64">
        <v>390000610</v>
      </c>
      <c r="P2977" s="94" t="s">
        <v>322</v>
      </c>
      <c r="Q2977" s="90">
        <v>1</v>
      </c>
      <c r="X2977" s="65" t="s">
        <v>733</v>
      </c>
      <c r="Y2977" s="65">
        <f>SUMPRODUCT(('[2]Prog 89'!$C$5:$C$10000=A2977)*'[2]Prog 89'!$E$5:$F$10000)</f>
        <v>0</v>
      </c>
      <c r="Z2977" s="65">
        <f>SUMPRODUCT(('[2]Prog 89'!$C$5:$C$10000=A2977)*'[2]Prog 89'!$G$5:$H$10000)</f>
        <v>0</v>
      </c>
    </row>
    <row r="2978" spans="1:26" ht="12.75" customHeight="1" x14ac:dyDescent="0.25">
      <c r="A2978" s="64">
        <v>39415</v>
      </c>
      <c r="B2978" s="81">
        <f>VLOOKUP(A2978,'[2]Pop commune'!$A$4:$G$3833,7,FALSE)</f>
        <v>314.17105263157913</v>
      </c>
      <c r="C2978" s="82">
        <f>VLOOKUP(A2978,'[2]Pop commune'!$A$4:$H$3833,5,FALSE)</f>
        <v>197.47894736842116</v>
      </c>
      <c r="D2978" s="83">
        <f t="shared" si="93"/>
        <v>116.69210526315796</v>
      </c>
      <c r="E2978" s="83">
        <f>VLOOKUP(A2978,'[2]Pop commune'!$A$4:$G$3833,6,FALSE)</f>
        <v>116.69210526315796</v>
      </c>
      <c r="F2978" s="83">
        <f t="shared" si="94"/>
        <v>1137</v>
      </c>
      <c r="G2978" s="83">
        <f>VLOOKUP(A2978,'[2]Pop commune'!$A$4:$G$3833,4,FALSE)</f>
        <v>1137</v>
      </c>
      <c r="H2978" s="64">
        <v>39</v>
      </c>
      <c r="I2978" s="122">
        <v>390006591</v>
      </c>
      <c r="J2978" s="91" t="s">
        <v>3821</v>
      </c>
      <c r="K2978" s="121"/>
      <c r="L2978" s="92" t="s">
        <v>3463</v>
      </c>
      <c r="M2978" s="65" t="s">
        <v>3464</v>
      </c>
      <c r="N2978" s="65" t="s">
        <v>662</v>
      </c>
      <c r="O2978" s="64">
        <v>390000610</v>
      </c>
      <c r="P2978" s="94" t="s">
        <v>322</v>
      </c>
      <c r="Q2978" s="90">
        <v>1</v>
      </c>
      <c r="X2978" s="65" t="s">
        <v>733</v>
      </c>
      <c r="Y2978" s="65">
        <f>SUMPRODUCT(('[2]Prog 89'!$C$5:$C$10000=A2978)*'[2]Prog 89'!$E$5:$F$10000)</f>
        <v>0</v>
      </c>
      <c r="Z2978" s="65">
        <f>SUMPRODUCT(('[2]Prog 89'!$C$5:$C$10000=A2978)*'[2]Prog 89'!$G$5:$H$10000)</f>
        <v>0</v>
      </c>
    </row>
    <row r="2979" spans="1:26" ht="12.75" customHeight="1" x14ac:dyDescent="0.25">
      <c r="A2979" s="64">
        <v>39429</v>
      </c>
      <c r="B2979" s="81">
        <f>VLOOKUP(A2979,'[2]Pop commune'!$A$4:$G$3833,7,FALSE)</f>
        <v>117.07337600207752</v>
      </c>
      <c r="C2979" s="82">
        <f>VLOOKUP(A2979,'[2]Pop commune'!$A$4:$H$3833,5,FALSE)</f>
        <v>80.740259311777606</v>
      </c>
      <c r="D2979" s="83">
        <f t="shared" si="93"/>
        <v>36.333116690299917</v>
      </c>
      <c r="E2979" s="83">
        <f>VLOOKUP(A2979,'[2]Pop commune'!$A$4:$G$3833,6,FALSE)</f>
        <v>36.333116690299917</v>
      </c>
      <c r="F2979" s="83">
        <f t="shared" si="94"/>
        <v>441.0000000000021</v>
      </c>
      <c r="G2979" s="83">
        <f>VLOOKUP(A2979,'[2]Pop commune'!$A$4:$G$3833,4,FALSE)</f>
        <v>441.0000000000021</v>
      </c>
      <c r="H2979" s="64">
        <v>39</v>
      </c>
      <c r="I2979" s="122">
        <v>390006591</v>
      </c>
      <c r="J2979" s="91" t="s">
        <v>3822</v>
      </c>
      <c r="K2979" s="121"/>
      <c r="L2979" s="92" t="s">
        <v>3463</v>
      </c>
      <c r="M2979" s="65" t="s">
        <v>3464</v>
      </c>
      <c r="N2979" s="65" t="s">
        <v>662</v>
      </c>
      <c r="O2979" s="64">
        <v>390000610</v>
      </c>
      <c r="P2979" s="94" t="s">
        <v>322</v>
      </c>
      <c r="Q2979" s="90">
        <v>1</v>
      </c>
      <c r="X2979" s="65" t="s">
        <v>733</v>
      </c>
      <c r="Y2979" s="65">
        <f>SUMPRODUCT(('[2]Prog 89'!$C$5:$C$10000=A2979)*'[2]Prog 89'!$E$5:$F$10000)</f>
        <v>0</v>
      </c>
      <c r="Z2979" s="65">
        <f>SUMPRODUCT(('[2]Prog 89'!$C$5:$C$10000=A2979)*'[2]Prog 89'!$G$5:$H$10000)</f>
        <v>0</v>
      </c>
    </row>
    <row r="2980" spans="1:26" ht="12.75" customHeight="1" x14ac:dyDescent="0.25">
      <c r="A2980" s="64">
        <v>39448</v>
      </c>
      <c r="B2980" s="81">
        <f>VLOOKUP(A2980,'[2]Pop commune'!$A$4:$G$3833,7,FALSE)</f>
        <v>138.45275590551179</v>
      </c>
      <c r="C2980" s="82">
        <f>VLOOKUP(A2980,'[2]Pop commune'!$A$4:$H$3833,5,FALSE)</f>
        <v>100.6023622047244</v>
      </c>
      <c r="D2980" s="83">
        <f t="shared" si="93"/>
        <v>37.850393700787393</v>
      </c>
      <c r="E2980" s="83">
        <f>VLOOKUP(A2980,'[2]Pop commune'!$A$4:$G$3833,6,FALSE)</f>
        <v>37.850393700787393</v>
      </c>
      <c r="F2980" s="83">
        <f t="shared" si="94"/>
        <v>506</v>
      </c>
      <c r="G2980" s="83">
        <f>VLOOKUP(A2980,'[2]Pop commune'!$A$4:$G$3833,4,FALSE)</f>
        <v>506</v>
      </c>
      <c r="H2980" s="64">
        <v>39</v>
      </c>
      <c r="I2980" s="122">
        <v>390006591</v>
      </c>
      <c r="J2980" s="91" t="s">
        <v>1267</v>
      </c>
      <c r="K2980" s="121"/>
      <c r="L2980" s="92" t="s">
        <v>3463</v>
      </c>
      <c r="M2980" s="65" t="s">
        <v>3464</v>
      </c>
      <c r="N2980" s="65" t="s">
        <v>662</v>
      </c>
      <c r="O2980" s="64">
        <v>390000610</v>
      </c>
      <c r="P2980" s="94" t="s">
        <v>322</v>
      </c>
      <c r="Q2980" s="90">
        <v>1</v>
      </c>
      <c r="X2980" s="65" t="s">
        <v>733</v>
      </c>
      <c r="Y2980" s="65">
        <f>SUMPRODUCT(('[2]Prog 89'!$C$5:$C$10000=A2980)*'[2]Prog 89'!$E$5:$F$10000)</f>
        <v>0</v>
      </c>
      <c r="Z2980" s="65">
        <f>SUMPRODUCT(('[2]Prog 89'!$C$5:$C$10000=A2980)*'[2]Prog 89'!$G$5:$H$10000)</f>
        <v>0</v>
      </c>
    </row>
    <row r="2981" spans="1:26" ht="12.75" customHeight="1" x14ac:dyDescent="0.25">
      <c r="A2981" s="64">
        <v>39477</v>
      </c>
      <c r="B2981" s="81">
        <f>VLOOKUP(A2981,'[2]Pop commune'!$A$4:$G$3833,7,FALSE)</f>
        <v>65.83146067415737</v>
      </c>
      <c r="C2981" s="82">
        <f>VLOOKUP(A2981,'[2]Pop commune'!$A$4:$H$3833,5,FALSE)</f>
        <v>47.022471910112401</v>
      </c>
      <c r="D2981" s="83">
        <f t="shared" si="93"/>
        <v>18.808988764044962</v>
      </c>
      <c r="E2981" s="83">
        <f>VLOOKUP(A2981,'[2]Pop commune'!$A$4:$G$3833,6,FALSE)</f>
        <v>18.808988764044962</v>
      </c>
      <c r="F2981" s="83">
        <f t="shared" si="94"/>
        <v>279</v>
      </c>
      <c r="G2981" s="83">
        <f>VLOOKUP(A2981,'[2]Pop commune'!$A$4:$G$3833,4,FALSE)</f>
        <v>279</v>
      </c>
      <c r="H2981" s="64">
        <v>39</v>
      </c>
      <c r="I2981" s="122">
        <v>390006591</v>
      </c>
      <c r="J2981" s="91" t="s">
        <v>3823</v>
      </c>
      <c r="K2981" s="121"/>
      <c r="L2981" s="92" t="s">
        <v>3463</v>
      </c>
      <c r="M2981" s="65" t="s">
        <v>3464</v>
      </c>
      <c r="N2981" s="65" t="s">
        <v>662</v>
      </c>
      <c r="O2981" s="64">
        <v>390000610</v>
      </c>
      <c r="P2981" s="94" t="s">
        <v>322</v>
      </c>
      <c r="Q2981" s="90">
        <v>1</v>
      </c>
      <c r="X2981" s="65" t="s">
        <v>733</v>
      </c>
      <c r="Y2981" s="65">
        <f>SUMPRODUCT(('[2]Prog 89'!$C$5:$C$10000=A2981)*'[2]Prog 89'!$E$5:$F$10000)</f>
        <v>0</v>
      </c>
      <c r="Z2981" s="65">
        <f>SUMPRODUCT(('[2]Prog 89'!$C$5:$C$10000=A2981)*'[2]Prog 89'!$G$5:$H$10000)</f>
        <v>0</v>
      </c>
    </row>
    <row r="2982" spans="1:26" ht="12.75" customHeight="1" x14ac:dyDescent="0.25">
      <c r="A2982" s="64">
        <v>39507</v>
      </c>
      <c r="B2982" s="81">
        <f>VLOOKUP(A2982,'[2]Pop commune'!$A$4:$G$3833,7,FALSE)</f>
        <v>24.935064935064961</v>
      </c>
      <c r="C2982" s="82">
        <f>VLOOKUP(A2982,'[2]Pop commune'!$A$4:$H$3833,5,FALSE)</f>
        <v>15.5844155844156</v>
      </c>
      <c r="D2982" s="83">
        <f t="shared" si="93"/>
        <v>9.3506493506493609</v>
      </c>
      <c r="E2982" s="83">
        <f>VLOOKUP(A2982,'[2]Pop commune'!$A$4:$G$3833,6,FALSE)</f>
        <v>9.3506493506493609</v>
      </c>
      <c r="F2982" s="83">
        <f t="shared" si="94"/>
        <v>80.000000000000085</v>
      </c>
      <c r="G2982" s="83">
        <f>VLOOKUP(A2982,'[2]Pop commune'!$A$4:$G$3833,4,FALSE)</f>
        <v>80.000000000000085</v>
      </c>
      <c r="H2982" s="64">
        <v>39</v>
      </c>
      <c r="I2982" s="122">
        <v>390006591</v>
      </c>
      <c r="J2982" s="91" t="s">
        <v>3824</v>
      </c>
      <c r="K2982" s="121"/>
      <c r="L2982" s="92" t="s">
        <v>3463</v>
      </c>
      <c r="M2982" s="65" t="s">
        <v>3464</v>
      </c>
      <c r="N2982" s="65" t="s">
        <v>662</v>
      </c>
      <c r="O2982" s="64">
        <v>390000610</v>
      </c>
      <c r="P2982" s="94" t="s">
        <v>322</v>
      </c>
      <c r="Q2982" s="90">
        <v>1</v>
      </c>
      <c r="X2982" s="65" t="s">
        <v>733</v>
      </c>
      <c r="Y2982" s="65">
        <f>SUMPRODUCT(('[2]Prog 89'!$C$5:$C$10000=A2982)*'[2]Prog 89'!$E$5:$F$10000)</f>
        <v>0</v>
      </c>
      <c r="Z2982" s="65">
        <f>SUMPRODUCT(('[2]Prog 89'!$C$5:$C$10000=A2982)*'[2]Prog 89'!$G$5:$H$10000)</f>
        <v>0</v>
      </c>
    </row>
    <row r="2983" spans="1:26" ht="12.75" customHeight="1" x14ac:dyDescent="0.25">
      <c r="A2983" s="64">
        <v>39520</v>
      </c>
      <c r="B2983" s="81">
        <f>VLOOKUP(A2983,'[2]Pop commune'!$A$4:$G$3833,7,FALSE)</f>
        <v>122.19565217391289</v>
      </c>
      <c r="C2983" s="82">
        <f>VLOOKUP(A2983,'[2]Pop commune'!$A$4:$H$3833,5,FALSE)</f>
        <v>71.701581027667899</v>
      </c>
      <c r="D2983" s="83">
        <f t="shared" si="93"/>
        <v>50.494071146244998</v>
      </c>
      <c r="E2983" s="83">
        <f>VLOOKUP(A2983,'[2]Pop commune'!$A$4:$G$3833,6,FALSE)</f>
        <v>50.494071146244998</v>
      </c>
      <c r="F2983" s="83">
        <f t="shared" si="94"/>
        <v>510.99999999999937</v>
      </c>
      <c r="G2983" s="83">
        <f>VLOOKUP(A2983,'[2]Pop commune'!$A$4:$G$3833,4,FALSE)</f>
        <v>510.99999999999937</v>
      </c>
      <c r="H2983" s="64">
        <v>39</v>
      </c>
      <c r="I2983" s="122">
        <v>390006591</v>
      </c>
      <c r="J2983" s="91" t="s">
        <v>3825</v>
      </c>
      <c r="K2983" s="121"/>
      <c r="L2983" s="92" t="s">
        <v>3663</v>
      </c>
      <c r="M2983" s="65" t="s">
        <v>3464</v>
      </c>
      <c r="N2983" s="65" t="s">
        <v>662</v>
      </c>
      <c r="O2983" s="64">
        <v>390000610</v>
      </c>
      <c r="P2983" s="94" t="s">
        <v>322</v>
      </c>
      <c r="Q2983" s="90">
        <v>1</v>
      </c>
      <c r="X2983" s="65" t="s">
        <v>733</v>
      </c>
      <c r="Y2983" s="65">
        <f>SUMPRODUCT(('[2]Prog 89'!$C$5:$C$10000=A2983)*'[2]Prog 89'!$E$5:$F$10000)</f>
        <v>0</v>
      </c>
      <c r="Z2983" s="65">
        <f>SUMPRODUCT(('[2]Prog 89'!$C$5:$C$10000=A2983)*'[2]Prog 89'!$G$5:$H$10000)</f>
        <v>0</v>
      </c>
    </row>
    <row r="2984" spans="1:26" ht="12.75" customHeight="1" x14ac:dyDescent="0.25">
      <c r="A2984" s="64">
        <v>39525</v>
      </c>
      <c r="B2984" s="81">
        <f>VLOOKUP(A2984,'[2]Pop commune'!$A$4:$G$3833,7,FALSE)</f>
        <v>92.28774711538864</v>
      </c>
      <c r="C2984" s="82">
        <f>VLOOKUP(A2984,'[2]Pop commune'!$A$4:$H$3833,5,FALSE)</f>
        <v>54.578775175767483</v>
      </c>
      <c r="D2984" s="83">
        <f t="shared" si="93"/>
        <v>37.708971939621165</v>
      </c>
      <c r="E2984" s="83">
        <f>VLOOKUP(A2984,'[2]Pop commune'!$A$4:$G$3833,6,FALSE)</f>
        <v>37.708971939621165</v>
      </c>
      <c r="F2984" s="83">
        <f t="shared" si="94"/>
        <v>392</v>
      </c>
      <c r="G2984" s="83">
        <f>VLOOKUP(A2984,'[2]Pop commune'!$A$4:$G$3833,4,FALSE)</f>
        <v>392</v>
      </c>
      <c r="H2984" s="64">
        <v>39</v>
      </c>
      <c r="I2984" s="122">
        <v>390006591</v>
      </c>
      <c r="J2984" s="91" t="s">
        <v>3826</v>
      </c>
      <c r="K2984" s="121"/>
      <c r="L2984" s="92" t="s">
        <v>3463</v>
      </c>
      <c r="M2984" s="65" t="s">
        <v>3464</v>
      </c>
      <c r="N2984" s="65" t="s">
        <v>662</v>
      </c>
      <c r="O2984" s="64">
        <v>390000610</v>
      </c>
      <c r="P2984" s="94" t="s">
        <v>322</v>
      </c>
      <c r="Q2984" s="90">
        <v>1</v>
      </c>
      <c r="X2984" s="65" t="s">
        <v>733</v>
      </c>
      <c r="Y2984" s="65">
        <f>SUMPRODUCT(('[2]Prog 89'!$C$5:$C$10000=A2984)*'[2]Prog 89'!$E$5:$F$10000)</f>
        <v>0</v>
      </c>
      <c r="Z2984" s="65">
        <f>SUMPRODUCT(('[2]Prog 89'!$C$5:$C$10000=A2984)*'[2]Prog 89'!$G$5:$H$10000)</f>
        <v>0</v>
      </c>
    </row>
    <row r="2985" spans="1:26" ht="12.75" customHeight="1" x14ac:dyDescent="0.25">
      <c r="A2985" s="64">
        <v>39546</v>
      </c>
      <c r="B2985" s="81">
        <f>VLOOKUP(A2985,'[2]Pop commune'!$A$4:$G$3833,7,FALSE)</f>
        <v>83</v>
      </c>
      <c r="C2985" s="82">
        <f>VLOOKUP(A2985,'[2]Pop commune'!$A$4:$H$3833,5,FALSE)</f>
        <v>52</v>
      </c>
      <c r="D2985" s="83">
        <f t="shared" si="93"/>
        <v>31</v>
      </c>
      <c r="E2985" s="83">
        <f>VLOOKUP(A2985,'[2]Pop commune'!$A$4:$G$3833,6,FALSE)</f>
        <v>31</v>
      </c>
      <c r="F2985" s="83">
        <f t="shared" si="94"/>
        <v>394</v>
      </c>
      <c r="G2985" s="83">
        <f>VLOOKUP(A2985,'[2]Pop commune'!$A$4:$G$3833,4,FALSE)</f>
        <v>394</v>
      </c>
      <c r="H2985" s="64">
        <v>39</v>
      </c>
      <c r="I2985" s="122">
        <v>390006591</v>
      </c>
      <c r="J2985" s="91" t="s">
        <v>3827</v>
      </c>
      <c r="K2985" s="121"/>
      <c r="L2985" s="92" t="s">
        <v>3663</v>
      </c>
      <c r="M2985" s="65" t="s">
        <v>3464</v>
      </c>
      <c r="N2985" s="65" t="s">
        <v>662</v>
      </c>
      <c r="O2985" s="64">
        <v>390000610</v>
      </c>
      <c r="P2985" s="94" t="s">
        <v>322</v>
      </c>
      <c r="Q2985" s="90">
        <v>1</v>
      </c>
      <c r="X2985" s="65" t="s">
        <v>733</v>
      </c>
      <c r="Y2985" s="65">
        <f>SUMPRODUCT(('[2]Prog 89'!$C$5:$C$10000=A2985)*'[2]Prog 89'!$E$5:$F$10000)</f>
        <v>0</v>
      </c>
      <c r="Z2985" s="65">
        <f>SUMPRODUCT(('[2]Prog 89'!$C$5:$C$10000=A2985)*'[2]Prog 89'!$G$5:$H$10000)</f>
        <v>0</v>
      </c>
    </row>
    <row r="2986" spans="1:26" ht="12.75" customHeight="1" x14ac:dyDescent="0.25">
      <c r="A2986" s="64">
        <v>39571</v>
      </c>
      <c r="B2986" s="81">
        <f>VLOOKUP(A2986,'[2]Pop commune'!$A$4:$G$3833,7,FALSE)</f>
        <v>53.311403508771924</v>
      </c>
      <c r="C2986" s="82">
        <f>VLOOKUP(A2986,'[2]Pop commune'!$A$4:$H$3833,5,FALSE)</f>
        <v>38.771929824561397</v>
      </c>
      <c r="D2986" s="83">
        <f t="shared" si="93"/>
        <v>14.539473684210526</v>
      </c>
      <c r="E2986" s="83">
        <f>VLOOKUP(A2986,'[2]Pop commune'!$A$4:$G$3833,6,FALSE)</f>
        <v>14.539473684210526</v>
      </c>
      <c r="F2986" s="83">
        <f t="shared" si="94"/>
        <v>221</v>
      </c>
      <c r="G2986" s="83">
        <f>VLOOKUP(A2986,'[2]Pop commune'!$A$4:$G$3833,4,FALSE)</f>
        <v>221</v>
      </c>
      <c r="H2986" s="64">
        <v>39</v>
      </c>
      <c r="I2986" s="122">
        <v>390006591</v>
      </c>
      <c r="J2986" s="91" t="s">
        <v>3828</v>
      </c>
      <c r="K2986" s="121"/>
      <c r="L2986" s="92" t="s">
        <v>3463</v>
      </c>
      <c r="M2986" s="65" t="s">
        <v>3464</v>
      </c>
      <c r="N2986" s="65" t="s">
        <v>662</v>
      </c>
      <c r="O2986" s="64">
        <v>390000610</v>
      </c>
      <c r="P2986" s="94" t="s">
        <v>322</v>
      </c>
      <c r="Q2986" s="90">
        <v>1</v>
      </c>
      <c r="X2986" s="65" t="s">
        <v>733</v>
      </c>
      <c r="Y2986" s="65">
        <f>SUMPRODUCT(('[2]Prog 89'!$C$5:$C$10000=A2986)*'[2]Prog 89'!$E$5:$F$10000)</f>
        <v>0</v>
      </c>
      <c r="Z2986" s="65">
        <f>SUMPRODUCT(('[2]Prog 89'!$C$5:$C$10000=A2986)*'[2]Prog 89'!$G$5:$H$10000)</f>
        <v>0</v>
      </c>
    </row>
    <row r="2987" spans="1:26" ht="12.75" customHeight="1" x14ac:dyDescent="0.25">
      <c r="A2987" s="64">
        <v>39573</v>
      </c>
      <c r="B2987" s="81">
        <f>VLOOKUP(A2987,'[2]Pop commune'!$A$4:$G$3833,7,FALSE)</f>
        <v>210.80412371134031</v>
      </c>
      <c r="C2987" s="82">
        <f>VLOOKUP(A2987,'[2]Pop commune'!$A$4:$H$3833,5,FALSE)</f>
        <v>145.48453608247431</v>
      </c>
      <c r="D2987" s="83">
        <f t="shared" si="93"/>
        <v>65.319587628866003</v>
      </c>
      <c r="E2987" s="83">
        <f>VLOOKUP(A2987,'[2]Pop commune'!$A$4:$G$3833,6,FALSE)</f>
        <v>65.319587628866003</v>
      </c>
      <c r="F2987" s="83">
        <f t="shared" si="94"/>
        <v>768</v>
      </c>
      <c r="G2987" s="83">
        <f>VLOOKUP(A2987,'[2]Pop commune'!$A$4:$G$3833,4,FALSE)</f>
        <v>768</v>
      </c>
      <c r="H2987" s="64">
        <v>39</v>
      </c>
      <c r="I2987" s="122">
        <v>390006591</v>
      </c>
      <c r="J2987" s="91" t="s">
        <v>3829</v>
      </c>
      <c r="K2987" s="121"/>
      <c r="L2987" s="92" t="s">
        <v>3820</v>
      </c>
      <c r="M2987" s="65" t="s">
        <v>3464</v>
      </c>
      <c r="N2987" s="65" t="s">
        <v>662</v>
      </c>
      <c r="O2987" s="64">
        <v>390000610</v>
      </c>
      <c r="P2987" s="94" t="s">
        <v>322</v>
      </c>
      <c r="Q2987" s="90">
        <v>1</v>
      </c>
      <c r="X2987" s="65" t="s">
        <v>733</v>
      </c>
      <c r="Y2987" s="65">
        <f>SUMPRODUCT(('[2]Prog 89'!$C$5:$C$10000=A2987)*'[2]Prog 89'!$E$5:$F$10000)</f>
        <v>0</v>
      </c>
      <c r="Z2987" s="65">
        <f>SUMPRODUCT(('[2]Prog 89'!$C$5:$C$10000=A2987)*'[2]Prog 89'!$G$5:$H$10000)</f>
        <v>0</v>
      </c>
    </row>
    <row r="2988" spans="1:26" ht="12.75" customHeight="1" x14ac:dyDescent="0.25">
      <c r="A2988" s="64">
        <v>21003</v>
      </c>
      <c r="B2988" s="81">
        <f>VLOOKUP(A2988,'[2]Pop commune'!$A$4:$G$3833,7,FALSE)</f>
        <v>420.03735031275698</v>
      </c>
      <c r="C2988" s="82">
        <f>VLOOKUP(A2988,'[2]Pop commune'!$A$4:$H$3833,5,FALSE)</f>
        <v>319.1867983812287</v>
      </c>
      <c r="D2988" s="83">
        <f t="shared" si="93"/>
        <v>100.85055193152829</v>
      </c>
      <c r="E2988" s="83">
        <f>VLOOKUP(A2988,'[2]Pop commune'!$A$4:$G$3833,6,FALSE)</f>
        <v>100.85055193152829</v>
      </c>
      <c r="F2988" s="83">
        <f t="shared" si="94"/>
        <v>1238</v>
      </c>
      <c r="G2988" s="83">
        <f>VLOOKUP(A2988,'[2]Pop commune'!$A$4:$G$3833,4,FALSE)</f>
        <v>1238</v>
      </c>
      <c r="H2988" s="64">
        <v>21</v>
      </c>
      <c r="I2988" s="125">
        <v>210983995</v>
      </c>
      <c r="J2988" s="65" t="s">
        <v>3830</v>
      </c>
      <c r="K2988" s="121"/>
      <c r="L2988" s="103" t="s">
        <v>1695</v>
      </c>
      <c r="M2988" s="65" t="s">
        <v>128</v>
      </c>
      <c r="N2988" s="65" t="s">
        <v>1478</v>
      </c>
      <c r="O2988" s="64">
        <v>210987400</v>
      </c>
      <c r="P2988" s="65" t="s">
        <v>279</v>
      </c>
      <c r="Q2988" s="90">
        <v>1</v>
      </c>
      <c r="R2988" s="65">
        <v>161</v>
      </c>
      <c r="S2988" s="65">
        <v>161</v>
      </c>
      <c r="T2988" s="65">
        <v>19</v>
      </c>
      <c r="U2988" s="65">
        <v>19</v>
      </c>
      <c r="V2988" s="65">
        <v>10</v>
      </c>
      <c r="W2988" s="65">
        <v>10</v>
      </c>
      <c r="X2988" s="65" t="s">
        <v>671</v>
      </c>
      <c r="Y2988" s="65">
        <f>SUMPRODUCT(('[2]Prog 89'!$C$5:$C$10000=A2988)*'[2]Prog 89'!$E$5:$F$10000)</f>
        <v>0</v>
      </c>
      <c r="Z2988" s="65">
        <f>SUMPRODUCT(('[2]Prog 89'!$C$5:$C$10000=A2988)*'[2]Prog 89'!$G$5:$H$10000)</f>
        <v>0</v>
      </c>
    </row>
    <row r="2989" spans="1:26" ht="12.75" customHeight="1" x14ac:dyDescent="0.25">
      <c r="A2989" s="64">
        <v>21027</v>
      </c>
      <c r="B2989" s="81">
        <f>VLOOKUP(A2989,'[2]Pop commune'!$A$4:$G$3833,7,FALSE)</f>
        <v>188.25503355704686</v>
      </c>
      <c r="C2989" s="82">
        <f>VLOOKUP(A2989,'[2]Pop commune'!$A$4:$H$3833,5,FALSE)</f>
        <v>150</v>
      </c>
      <c r="D2989" s="83">
        <f t="shared" si="93"/>
        <v>38.255033557046858</v>
      </c>
      <c r="E2989" s="83">
        <f>VLOOKUP(A2989,'[2]Pop commune'!$A$4:$G$3833,6,FALSE)</f>
        <v>38.255033557046858</v>
      </c>
      <c r="F2989" s="83">
        <f t="shared" si="94"/>
        <v>1200</v>
      </c>
      <c r="G2989" s="83">
        <f>VLOOKUP(A2989,'[2]Pop commune'!$A$4:$G$3833,4,FALSE)</f>
        <v>1200</v>
      </c>
      <c r="H2989" s="64">
        <v>21</v>
      </c>
      <c r="I2989" s="125">
        <v>210983995</v>
      </c>
      <c r="J2989" s="65" t="s">
        <v>3831</v>
      </c>
      <c r="K2989" s="121"/>
      <c r="L2989" s="103" t="s">
        <v>1695</v>
      </c>
      <c r="M2989" s="65" t="s">
        <v>128</v>
      </c>
      <c r="N2989" s="65" t="s">
        <v>1478</v>
      </c>
      <c r="O2989" s="64">
        <v>210987400</v>
      </c>
      <c r="P2989" s="65" t="s">
        <v>279</v>
      </c>
      <c r="Q2989" s="90">
        <v>1</v>
      </c>
      <c r="X2989" s="65" t="s">
        <v>671</v>
      </c>
      <c r="Y2989" s="65">
        <f>SUMPRODUCT(('[2]Prog 89'!$C$5:$C$10000=A2989)*'[2]Prog 89'!$E$5:$F$10000)</f>
        <v>0</v>
      </c>
      <c r="Z2989" s="65">
        <f>SUMPRODUCT(('[2]Prog 89'!$C$5:$C$10000=A2989)*'[2]Prog 89'!$G$5:$H$10000)</f>
        <v>0</v>
      </c>
    </row>
    <row r="2990" spans="1:26" ht="12.75" customHeight="1" x14ac:dyDescent="0.25">
      <c r="A2990" s="64">
        <v>21059</v>
      </c>
      <c r="B2990" s="81">
        <f>VLOOKUP(A2990,'[2]Pop commune'!$A$4:$G$3833,7,FALSE)</f>
        <v>214.79338842975204</v>
      </c>
      <c r="C2990" s="82">
        <f>VLOOKUP(A2990,'[2]Pop commune'!$A$4:$H$3833,5,FALSE)</f>
        <v>169.03305785123965</v>
      </c>
      <c r="D2990" s="83">
        <f t="shared" si="93"/>
        <v>45.760330578512388</v>
      </c>
      <c r="E2990" s="83">
        <f>VLOOKUP(A2990,'[2]Pop commune'!$A$4:$G$3833,6,FALSE)</f>
        <v>45.760330578512388</v>
      </c>
      <c r="F2990" s="83">
        <f t="shared" si="94"/>
        <v>791</v>
      </c>
      <c r="G2990" s="83">
        <f>VLOOKUP(A2990,'[2]Pop commune'!$A$4:$G$3833,4,FALSE)</f>
        <v>791</v>
      </c>
      <c r="H2990" s="64">
        <v>21</v>
      </c>
      <c r="I2990" s="125">
        <v>210983995</v>
      </c>
      <c r="J2990" s="65" t="s">
        <v>3832</v>
      </c>
      <c r="K2990" s="121"/>
      <c r="L2990" s="103" t="s">
        <v>1695</v>
      </c>
      <c r="M2990" s="65" t="s">
        <v>128</v>
      </c>
      <c r="N2990" s="65" t="s">
        <v>1478</v>
      </c>
      <c r="O2990" s="64">
        <v>210987400</v>
      </c>
      <c r="P2990" s="65" t="s">
        <v>279</v>
      </c>
      <c r="Q2990" s="90">
        <v>1</v>
      </c>
      <c r="X2990" s="65" t="s">
        <v>671</v>
      </c>
      <c r="Y2990" s="65">
        <f>SUMPRODUCT(('[2]Prog 89'!$C$5:$C$10000=A2990)*'[2]Prog 89'!$E$5:$F$10000)</f>
        <v>0</v>
      </c>
      <c r="Z2990" s="65">
        <f>SUMPRODUCT(('[2]Prog 89'!$C$5:$C$10000=A2990)*'[2]Prog 89'!$G$5:$H$10000)</f>
        <v>0</v>
      </c>
    </row>
    <row r="2991" spans="1:26" ht="12.75" customHeight="1" x14ac:dyDescent="0.25">
      <c r="A2991" s="64">
        <v>21107</v>
      </c>
      <c r="B2991" s="81">
        <f>VLOOKUP(A2991,'[2]Pop commune'!$A$4:$G$3833,7,FALSE)</f>
        <v>169.30812013348128</v>
      </c>
      <c r="C2991" s="82">
        <f>VLOOKUP(A2991,'[2]Pop commune'!$A$4:$H$3833,5,FALSE)</f>
        <v>124.96551724137905</v>
      </c>
      <c r="D2991" s="83">
        <f t="shared" si="93"/>
        <v>44.342602892102242</v>
      </c>
      <c r="E2991" s="83">
        <f>VLOOKUP(A2991,'[2]Pop commune'!$A$4:$G$3833,6,FALSE)</f>
        <v>44.342602892102242</v>
      </c>
      <c r="F2991" s="83">
        <f t="shared" si="94"/>
        <v>905.99999999999795</v>
      </c>
      <c r="G2991" s="83">
        <f>VLOOKUP(A2991,'[2]Pop commune'!$A$4:$G$3833,4,FALSE)</f>
        <v>905.99999999999795</v>
      </c>
      <c r="H2991" s="64">
        <v>21</v>
      </c>
      <c r="I2991" s="125">
        <v>210983995</v>
      </c>
      <c r="J2991" s="65" t="s">
        <v>3833</v>
      </c>
      <c r="K2991" s="121"/>
      <c r="L2991" s="103" t="s">
        <v>3834</v>
      </c>
      <c r="M2991" s="65" t="s">
        <v>128</v>
      </c>
      <c r="N2991" s="65" t="s">
        <v>1478</v>
      </c>
      <c r="O2991" s="64">
        <v>210987400</v>
      </c>
      <c r="P2991" s="65" t="s">
        <v>279</v>
      </c>
      <c r="Q2991" s="90">
        <v>1</v>
      </c>
      <c r="X2991" s="65" t="s">
        <v>671</v>
      </c>
      <c r="Y2991" s="65">
        <f>SUMPRODUCT(('[2]Prog 89'!$C$5:$C$10000=A2991)*'[2]Prog 89'!$E$5:$F$10000)</f>
        <v>0</v>
      </c>
      <c r="Z2991" s="65">
        <f>SUMPRODUCT(('[2]Prog 89'!$C$5:$C$10000=A2991)*'[2]Prog 89'!$G$5:$H$10000)</f>
        <v>0</v>
      </c>
    </row>
    <row r="2992" spans="1:26" ht="12.75" customHeight="1" x14ac:dyDescent="0.25">
      <c r="A2992" s="64">
        <v>21111</v>
      </c>
      <c r="B2992" s="81">
        <f>VLOOKUP(A2992,'[2]Pop commune'!$A$4:$G$3833,7,FALSE)</f>
        <v>44</v>
      </c>
      <c r="C2992" s="82">
        <f>VLOOKUP(A2992,'[2]Pop commune'!$A$4:$H$3833,5,FALSE)</f>
        <v>32</v>
      </c>
      <c r="D2992" s="83">
        <f t="shared" si="93"/>
        <v>12</v>
      </c>
      <c r="E2992" s="83">
        <f>VLOOKUP(A2992,'[2]Pop commune'!$A$4:$G$3833,6,FALSE)</f>
        <v>12</v>
      </c>
      <c r="F2992" s="83">
        <f t="shared" si="94"/>
        <v>272</v>
      </c>
      <c r="G2992" s="83">
        <f>VLOOKUP(A2992,'[2]Pop commune'!$A$4:$G$3833,4,FALSE)</f>
        <v>272</v>
      </c>
      <c r="H2992" s="64">
        <v>21</v>
      </c>
      <c r="I2992" s="125">
        <v>210983995</v>
      </c>
      <c r="J2992" s="65" t="s">
        <v>3835</v>
      </c>
      <c r="K2992" s="121"/>
      <c r="L2992" s="103" t="s">
        <v>3834</v>
      </c>
      <c r="M2992" s="65" t="s">
        <v>128</v>
      </c>
      <c r="N2992" s="65" t="s">
        <v>1478</v>
      </c>
      <c r="O2992" s="64">
        <v>210987400</v>
      </c>
      <c r="P2992" s="65" t="s">
        <v>279</v>
      </c>
      <c r="Q2992" s="90">
        <v>1</v>
      </c>
      <c r="X2992" s="65" t="s">
        <v>671</v>
      </c>
      <c r="Y2992" s="65">
        <f>SUMPRODUCT(('[2]Prog 89'!$C$5:$C$10000=A2992)*'[2]Prog 89'!$E$5:$F$10000)</f>
        <v>0</v>
      </c>
      <c r="Z2992" s="65">
        <f>SUMPRODUCT(('[2]Prog 89'!$C$5:$C$10000=A2992)*'[2]Prog 89'!$G$5:$H$10000)</f>
        <v>0</v>
      </c>
    </row>
    <row r="2993" spans="1:26" ht="12.75" customHeight="1" x14ac:dyDescent="0.25">
      <c r="A2993" s="104">
        <v>21515</v>
      </c>
      <c r="B2993" s="81">
        <f>VLOOKUP(A2993,'[2]Pop commune'!$A$4:$G$3833,7,FALSE)</f>
        <v>2311.7003769897992</v>
      </c>
      <c r="C2993" s="82">
        <f>VLOOKUP(A2993,'[2]Pop commune'!$A$4:$H$3833,5,FALSE)</f>
        <v>1723.3177851396265</v>
      </c>
      <c r="D2993" s="83">
        <f t="shared" si="93"/>
        <v>294.19129592508625</v>
      </c>
      <c r="E2993" s="83">
        <f>VLOOKUP(A2993,'[2]Pop commune'!$A$4:$G$3833,6,FALSE)</f>
        <v>588.3825918501725</v>
      </c>
      <c r="F2993" s="83">
        <f t="shared" si="94"/>
        <v>4849.5000000000136</v>
      </c>
      <c r="G2993" s="83">
        <f>VLOOKUP(A2993,'[2]Pop commune'!$A$4:$G$3833,4,FALSE)</f>
        <v>9699.0000000000273</v>
      </c>
      <c r="H2993" s="105">
        <v>21</v>
      </c>
      <c r="I2993" s="124">
        <v>210983995</v>
      </c>
      <c r="J2993" s="104" t="s">
        <v>3836</v>
      </c>
      <c r="K2993" s="121"/>
      <c r="L2993" s="104" t="s">
        <v>3837</v>
      </c>
      <c r="M2993" s="104" t="s">
        <v>128</v>
      </c>
      <c r="N2993" s="104" t="s">
        <v>1478</v>
      </c>
      <c r="O2993" s="105">
        <v>210987400</v>
      </c>
      <c r="P2993" s="65" t="s">
        <v>279</v>
      </c>
      <c r="Q2993" s="64">
        <v>2</v>
      </c>
      <c r="X2993" s="65" t="s">
        <v>671</v>
      </c>
      <c r="Y2993" s="65">
        <f>SUMPRODUCT(('[2]Prog 89'!$C$5:$C$10000=A2993)*'[2]Prog 89'!$E$5:$F$10000)</f>
        <v>0</v>
      </c>
      <c r="Z2993" s="65">
        <f>SUMPRODUCT(('[2]Prog 89'!$C$5:$C$10000=A2993)*'[2]Prog 89'!$G$5:$H$10000)</f>
        <v>0</v>
      </c>
    </row>
    <row r="2994" spans="1:26" ht="12.75" customHeight="1" x14ac:dyDescent="0.25">
      <c r="A2994" s="64">
        <v>21179</v>
      </c>
      <c r="B2994" s="81">
        <f>VLOOKUP(A2994,'[2]Pop commune'!$A$4:$G$3833,7,FALSE)</f>
        <v>149</v>
      </c>
      <c r="C2994" s="82">
        <f>VLOOKUP(A2994,'[2]Pop commune'!$A$4:$H$3833,5,FALSE)</f>
        <v>127</v>
      </c>
      <c r="D2994" s="83">
        <f t="shared" si="93"/>
        <v>22</v>
      </c>
      <c r="E2994" s="83">
        <f>VLOOKUP(A2994,'[2]Pop commune'!$A$4:$G$3833,6,FALSE)</f>
        <v>22</v>
      </c>
      <c r="F2994" s="83">
        <f t="shared" si="94"/>
        <v>852</v>
      </c>
      <c r="G2994" s="83">
        <f>VLOOKUP(A2994,'[2]Pop commune'!$A$4:$G$3833,4,FALSE)</f>
        <v>852</v>
      </c>
      <c r="H2994" s="64">
        <v>21</v>
      </c>
      <c r="I2994" s="125">
        <v>210983995</v>
      </c>
      <c r="J2994" s="65" t="s">
        <v>3838</v>
      </c>
      <c r="K2994" s="121"/>
      <c r="L2994" s="103" t="s">
        <v>3834</v>
      </c>
      <c r="M2994" s="65" t="s">
        <v>128</v>
      </c>
      <c r="N2994" s="65" t="s">
        <v>1478</v>
      </c>
      <c r="O2994" s="64">
        <v>210987400</v>
      </c>
      <c r="P2994" s="65" t="s">
        <v>279</v>
      </c>
      <c r="Q2994" s="90">
        <v>1</v>
      </c>
      <c r="X2994" s="65" t="s">
        <v>671</v>
      </c>
      <c r="Y2994" s="65">
        <f>SUMPRODUCT(('[2]Prog 89'!$C$5:$C$10000=A2994)*'[2]Prog 89'!$E$5:$F$10000)</f>
        <v>0</v>
      </c>
      <c r="Z2994" s="65">
        <f>SUMPRODUCT(('[2]Prog 89'!$C$5:$C$10000=A2994)*'[2]Prog 89'!$G$5:$H$10000)</f>
        <v>0</v>
      </c>
    </row>
    <row r="2995" spans="1:26" ht="12.75" customHeight="1" x14ac:dyDescent="0.25">
      <c r="A2995" s="104">
        <v>21515</v>
      </c>
      <c r="B2995" s="81">
        <f>VLOOKUP(A2995,'[2]Pop commune'!$A$4:$G$3833,7,FALSE)</f>
        <v>2311.7003769897992</v>
      </c>
      <c r="C2995" s="82">
        <f>VLOOKUP(A2995,'[2]Pop commune'!$A$4:$H$3833,5,FALSE)</f>
        <v>1723.3177851396265</v>
      </c>
      <c r="D2995" s="83">
        <f t="shared" si="93"/>
        <v>294.19129592508625</v>
      </c>
      <c r="E2995" s="83">
        <f>VLOOKUP(A2995,'[2]Pop commune'!$A$4:$G$3833,6,FALSE)</f>
        <v>588.3825918501725</v>
      </c>
      <c r="F2995" s="83">
        <f t="shared" si="94"/>
        <v>4849.5000000000136</v>
      </c>
      <c r="G2995" s="83">
        <f>VLOOKUP(A2995,'[2]Pop commune'!$A$4:$G$3833,4,FALSE)</f>
        <v>9699.0000000000273</v>
      </c>
      <c r="H2995" s="105">
        <v>21</v>
      </c>
      <c r="I2995" s="124">
        <v>210982765</v>
      </c>
      <c r="J2995" s="104" t="s">
        <v>3836</v>
      </c>
      <c r="K2995" s="121"/>
      <c r="L2995" s="104" t="s">
        <v>3837</v>
      </c>
      <c r="M2995" s="104" t="s">
        <v>1688</v>
      </c>
      <c r="N2995" s="104" t="s">
        <v>1478</v>
      </c>
      <c r="O2995" s="105">
        <v>210781266</v>
      </c>
      <c r="P2995" s="65" t="s">
        <v>1689</v>
      </c>
      <c r="Q2995" s="64">
        <v>2</v>
      </c>
      <c r="X2995" s="65" t="s">
        <v>671</v>
      </c>
      <c r="Y2995" s="65">
        <f>SUMPRODUCT(('[2]Prog 89'!$C$5:$C$10000=A2995)*'[2]Prog 89'!$E$5:$F$10000)</f>
        <v>0</v>
      </c>
      <c r="Z2995" s="65">
        <f>SUMPRODUCT(('[2]Prog 89'!$C$5:$C$10000=A2995)*'[2]Prog 89'!$G$5:$H$10000)</f>
        <v>0</v>
      </c>
    </row>
    <row r="2996" spans="1:26" ht="12.75" customHeight="1" x14ac:dyDescent="0.25">
      <c r="A2996" s="104">
        <v>21540</v>
      </c>
      <c r="B2996" s="81">
        <f>VLOOKUP(A2996,'[2]Pop commune'!$A$4:$G$3833,7,FALSE)</f>
        <v>1872</v>
      </c>
      <c r="C2996" s="82">
        <f>VLOOKUP(A2996,'[2]Pop commune'!$A$4:$H$3833,5,FALSE)</f>
        <v>1090</v>
      </c>
      <c r="D2996" s="83">
        <f t="shared" si="93"/>
        <v>391</v>
      </c>
      <c r="E2996" s="83">
        <f>VLOOKUP(A2996,'[2]Pop commune'!$A$4:$G$3833,6,FALSE)</f>
        <v>782</v>
      </c>
      <c r="F2996" s="83">
        <f t="shared" si="94"/>
        <v>3668</v>
      </c>
      <c r="G2996" s="83">
        <f>VLOOKUP(A2996,'[2]Pop commune'!$A$4:$G$3833,4,FALSE)</f>
        <v>7336</v>
      </c>
      <c r="H2996" s="105">
        <v>21</v>
      </c>
      <c r="I2996" s="124">
        <v>210983995</v>
      </c>
      <c r="J2996" s="104" t="s">
        <v>3839</v>
      </c>
      <c r="K2996" s="121"/>
      <c r="L2996" s="104" t="s">
        <v>3834</v>
      </c>
      <c r="M2996" s="104" t="s">
        <v>128</v>
      </c>
      <c r="N2996" s="104" t="s">
        <v>1478</v>
      </c>
      <c r="O2996" s="105">
        <v>210987400</v>
      </c>
      <c r="P2996" s="65" t="s">
        <v>279</v>
      </c>
      <c r="Q2996" s="64">
        <v>2</v>
      </c>
      <c r="X2996" s="65" t="s">
        <v>671</v>
      </c>
      <c r="Y2996" s="65">
        <f>SUMPRODUCT(('[2]Prog 89'!$C$5:$C$10000=A2996)*'[2]Prog 89'!$E$5:$F$10000)</f>
        <v>0</v>
      </c>
      <c r="Z2996" s="65">
        <f>SUMPRODUCT(('[2]Prog 89'!$C$5:$C$10000=A2996)*'[2]Prog 89'!$G$5:$H$10000)</f>
        <v>0</v>
      </c>
    </row>
    <row r="2997" spans="1:26" ht="12.75" customHeight="1" x14ac:dyDescent="0.25">
      <c r="A2997" s="104">
        <v>21540</v>
      </c>
      <c r="B2997" s="81">
        <f>VLOOKUP(A2997,'[2]Pop commune'!$A$4:$G$3833,7,FALSE)</f>
        <v>1872</v>
      </c>
      <c r="C2997" s="82">
        <f>VLOOKUP(A2997,'[2]Pop commune'!$A$4:$H$3833,5,FALSE)</f>
        <v>1090</v>
      </c>
      <c r="D2997" s="83">
        <f t="shared" si="93"/>
        <v>391</v>
      </c>
      <c r="E2997" s="83">
        <f>VLOOKUP(A2997,'[2]Pop commune'!$A$4:$G$3833,6,FALSE)</f>
        <v>782</v>
      </c>
      <c r="F2997" s="83">
        <f t="shared" si="94"/>
        <v>3668</v>
      </c>
      <c r="G2997" s="83">
        <f>VLOOKUP(A2997,'[2]Pop commune'!$A$4:$G$3833,4,FALSE)</f>
        <v>7336</v>
      </c>
      <c r="H2997" s="105">
        <v>21</v>
      </c>
      <c r="I2997" s="124">
        <v>210982765</v>
      </c>
      <c r="J2997" s="104" t="s">
        <v>3839</v>
      </c>
      <c r="K2997" s="121"/>
      <c r="L2997" s="104" t="s">
        <v>3834</v>
      </c>
      <c r="M2997" s="104" t="s">
        <v>1688</v>
      </c>
      <c r="N2997" s="104" t="s">
        <v>1478</v>
      </c>
      <c r="O2997" s="105">
        <v>210781266</v>
      </c>
      <c r="P2997" s="65" t="s">
        <v>1689</v>
      </c>
      <c r="Q2997" s="64">
        <v>2</v>
      </c>
      <c r="X2997" s="65" t="s">
        <v>671</v>
      </c>
      <c r="Y2997" s="65">
        <f>SUMPRODUCT(('[2]Prog 89'!$C$5:$C$10000=A2997)*'[2]Prog 89'!$E$5:$F$10000)</f>
        <v>0</v>
      </c>
      <c r="Z2997" s="65">
        <f>SUMPRODUCT(('[2]Prog 89'!$C$5:$C$10000=A2997)*'[2]Prog 89'!$G$5:$H$10000)</f>
        <v>0</v>
      </c>
    </row>
    <row r="2998" spans="1:26" ht="12.75" customHeight="1" x14ac:dyDescent="0.25">
      <c r="A2998" s="105">
        <v>71424</v>
      </c>
      <c r="B2998" s="81">
        <f>VLOOKUP(A2998,'[2]Pop commune'!$A$4:$G$3833,7,FALSE)</f>
        <v>58.128712871287142</v>
      </c>
      <c r="C2998" s="82">
        <f>VLOOKUP(A2998,'[2]Pop commune'!$A$4:$H$3833,5,FALSE)</f>
        <v>42.831683168316843</v>
      </c>
      <c r="D2998" s="83">
        <f t="shared" si="93"/>
        <v>7.6485148514851495</v>
      </c>
      <c r="E2998" s="83">
        <f>VLOOKUP(A2998,'[2]Pop commune'!$A$4:$G$3833,6,FALSE)</f>
        <v>15.297029702970299</v>
      </c>
      <c r="F2998" s="83">
        <f t="shared" si="94"/>
        <v>103</v>
      </c>
      <c r="G2998" s="83">
        <f>VLOOKUP(A2998,'[2]Pop commune'!$A$4:$G$3833,4,FALSE)</f>
        <v>206</v>
      </c>
      <c r="H2998" s="64">
        <v>71</v>
      </c>
      <c r="I2998" s="122">
        <v>710970716</v>
      </c>
      <c r="J2998" s="65" t="s">
        <v>3840</v>
      </c>
      <c r="K2998" s="121"/>
      <c r="L2998" s="103" t="s">
        <v>1390</v>
      </c>
      <c r="M2998" s="65" t="s">
        <v>1372</v>
      </c>
      <c r="N2998" s="65" t="s">
        <v>662</v>
      </c>
      <c r="O2998" s="64">
        <v>710781477</v>
      </c>
      <c r="P2998" s="94" t="s">
        <v>1373</v>
      </c>
      <c r="Q2998" s="107">
        <v>2</v>
      </c>
      <c r="X2998" s="65" t="s">
        <v>671</v>
      </c>
      <c r="Y2998" s="65">
        <f>SUMPRODUCT(('[2]Prog 89'!$C$5:$C$10000=A2998)*'[2]Prog 89'!$E$5:$F$10000)</f>
        <v>0</v>
      </c>
      <c r="Z2998" s="65">
        <f>SUMPRODUCT(('[2]Prog 89'!$C$5:$C$10000=A2998)*'[2]Prog 89'!$G$5:$H$10000)</f>
        <v>0</v>
      </c>
    </row>
    <row r="2999" spans="1:26" ht="12.75" customHeight="1" x14ac:dyDescent="0.25">
      <c r="A2999" s="64">
        <v>21408</v>
      </c>
      <c r="B2999" s="81">
        <f>VLOOKUP(A2999,'[2]Pop commune'!$A$4:$G$3833,7,FALSE)</f>
        <v>507.85016111680449</v>
      </c>
      <c r="C2999" s="82">
        <f>VLOOKUP(A2999,'[2]Pop commune'!$A$4:$H$3833,5,FALSE)</f>
        <v>272.73623620669656</v>
      </c>
      <c r="D2999" s="83">
        <f t="shared" si="93"/>
        <v>235.11392491010793</v>
      </c>
      <c r="E2999" s="83">
        <f>VLOOKUP(A2999,'[2]Pop commune'!$A$4:$G$3833,6,FALSE)</f>
        <v>235.11392491010793</v>
      </c>
      <c r="F2999" s="83">
        <f t="shared" si="94"/>
        <v>1577</v>
      </c>
      <c r="G2999" s="83">
        <f>VLOOKUP(A2999,'[2]Pop commune'!$A$4:$G$3833,4,FALSE)</f>
        <v>1577</v>
      </c>
      <c r="H2999" s="64">
        <v>21</v>
      </c>
      <c r="I2999" s="125">
        <v>210983995</v>
      </c>
      <c r="J2999" s="65" t="s">
        <v>3841</v>
      </c>
      <c r="K2999" s="121"/>
      <c r="L2999" s="73" t="s">
        <v>1695</v>
      </c>
      <c r="M2999" s="65" t="s">
        <v>128</v>
      </c>
      <c r="N2999" s="65" t="s">
        <v>1478</v>
      </c>
      <c r="O2999" s="64">
        <v>210987400</v>
      </c>
      <c r="P2999" s="65" t="s">
        <v>279</v>
      </c>
      <c r="Q2999" s="90">
        <v>1</v>
      </c>
      <c r="X2999" s="65" t="s">
        <v>671</v>
      </c>
      <c r="Y2999" s="65">
        <f>SUMPRODUCT(('[2]Prog 89'!$C$5:$C$10000=A2999)*'[2]Prog 89'!$E$5:$F$10000)</f>
        <v>0</v>
      </c>
      <c r="Z2999" s="65">
        <f>SUMPRODUCT(('[2]Prog 89'!$C$5:$C$10000=A2999)*'[2]Prog 89'!$G$5:$H$10000)</f>
        <v>0</v>
      </c>
    </row>
    <row r="3000" spans="1:26" ht="12.75" customHeight="1" x14ac:dyDescent="0.25">
      <c r="A3000" s="64">
        <v>21462</v>
      </c>
      <c r="B3000" s="81">
        <f>VLOOKUP(A3000,'[2]Pop commune'!$A$4:$G$3833,7,FALSE)</f>
        <v>162.44647686413072</v>
      </c>
      <c r="C3000" s="82">
        <f>VLOOKUP(A3000,'[2]Pop commune'!$A$4:$H$3833,5,FALSE)</f>
        <v>132.99826731022819</v>
      </c>
      <c r="D3000" s="83">
        <f t="shared" si="93"/>
        <v>29.448209553902526</v>
      </c>
      <c r="E3000" s="83">
        <f>VLOOKUP(A3000,'[2]Pop commune'!$A$4:$G$3833,6,FALSE)</f>
        <v>29.448209553902526</v>
      </c>
      <c r="F3000" s="83">
        <f t="shared" si="94"/>
        <v>893</v>
      </c>
      <c r="G3000" s="83">
        <f>VLOOKUP(A3000,'[2]Pop commune'!$A$4:$G$3833,4,FALSE)</f>
        <v>893</v>
      </c>
      <c r="H3000" s="64">
        <v>21</v>
      </c>
      <c r="I3000" s="125">
        <v>210983995</v>
      </c>
      <c r="J3000" s="65" t="s">
        <v>3842</v>
      </c>
      <c r="K3000" s="121"/>
      <c r="L3000" s="103" t="s">
        <v>1695</v>
      </c>
      <c r="M3000" s="65" t="s">
        <v>128</v>
      </c>
      <c r="N3000" s="65" t="s">
        <v>1478</v>
      </c>
      <c r="O3000" s="64">
        <v>210987400</v>
      </c>
      <c r="P3000" s="65" t="s">
        <v>279</v>
      </c>
      <c r="Q3000" s="90">
        <v>1</v>
      </c>
      <c r="X3000" s="65" t="s">
        <v>671</v>
      </c>
      <c r="Y3000" s="65">
        <f>SUMPRODUCT(('[2]Prog 89'!$C$5:$C$10000=A3000)*'[2]Prog 89'!$E$5:$F$10000)</f>
        <v>0</v>
      </c>
      <c r="Z3000" s="65">
        <f>SUMPRODUCT(('[2]Prog 89'!$C$5:$C$10000=A3000)*'[2]Prog 89'!$G$5:$H$10000)</f>
        <v>0</v>
      </c>
    </row>
    <row r="3001" spans="1:26" ht="12.75" customHeight="1" x14ac:dyDescent="0.25">
      <c r="A3001" s="64">
        <v>21469</v>
      </c>
      <c r="B3001" s="81">
        <f>VLOOKUP(A3001,'[2]Pop commune'!$A$4:$G$3833,7,FALSE)</f>
        <v>118</v>
      </c>
      <c r="C3001" s="82">
        <f>VLOOKUP(A3001,'[2]Pop commune'!$A$4:$H$3833,5,FALSE)</f>
        <v>89</v>
      </c>
      <c r="D3001" s="83">
        <f t="shared" si="93"/>
        <v>29</v>
      </c>
      <c r="E3001" s="83">
        <f>VLOOKUP(A3001,'[2]Pop commune'!$A$4:$G$3833,6,FALSE)</f>
        <v>29</v>
      </c>
      <c r="F3001" s="83">
        <f t="shared" si="94"/>
        <v>475</v>
      </c>
      <c r="G3001" s="83">
        <f>VLOOKUP(A3001,'[2]Pop commune'!$A$4:$G$3833,4,FALSE)</f>
        <v>475</v>
      </c>
      <c r="H3001" s="64">
        <v>21</v>
      </c>
      <c r="I3001" s="125">
        <v>210983995</v>
      </c>
      <c r="J3001" s="65" t="s">
        <v>3843</v>
      </c>
      <c r="K3001" s="121"/>
      <c r="L3001" s="103" t="s">
        <v>3834</v>
      </c>
      <c r="M3001" s="65" t="s">
        <v>128</v>
      </c>
      <c r="N3001" s="65" t="s">
        <v>1478</v>
      </c>
      <c r="O3001" s="64">
        <v>210987400</v>
      </c>
      <c r="P3001" s="65" t="s">
        <v>279</v>
      </c>
      <c r="Q3001" s="90">
        <v>1</v>
      </c>
      <c r="X3001" s="65" t="s">
        <v>671</v>
      </c>
      <c r="Y3001" s="65">
        <f>SUMPRODUCT(('[2]Prog 89'!$C$5:$C$10000=A3001)*'[2]Prog 89'!$E$5:$F$10000)</f>
        <v>0</v>
      </c>
      <c r="Z3001" s="65">
        <f>SUMPRODUCT(('[2]Prog 89'!$C$5:$C$10000=A3001)*'[2]Prog 89'!$G$5:$H$10000)</f>
        <v>0</v>
      </c>
    </row>
    <row r="3002" spans="1:26" ht="12.75" customHeight="1" x14ac:dyDescent="0.25">
      <c r="A3002" s="105">
        <v>71424</v>
      </c>
      <c r="B3002" s="81">
        <f>VLOOKUP(A3002,'[2]Pop commune'!$A$4:$G$3833,7,FALSE)</f>
        <v>58.128712871287142</v>
      </c>
      <c r="C3002" s="82">
        <f>VLOOKUP(A3002,'[2]Pop commune'!$A$4:$H$3833,5,FALSE)</f>
        <v>42.831683168316843</v>
      </c>
      <c r="D3002" s="83">
        <f t="shared" si="93"/>
        <v>7.6485148514851495</v>
      </c>
      <c r="E3002" s="83">
        <f>VLOOKUP(A3002,'[2]Pop commune'!$A$4:$G$3833,6,FALSE)</f>
        <v>15.297029702970299</v>
      </c>
      <c r="F3002" s="83">
        <f t="shared" si="94"/>
        <v>103</v>
      </c>
      <c r="G3002" s="83">
        <f>VLOOKUP(A3002,'[2]Pop commune'!$A$4:$G$3833,4,FALSE)</f>
        <v>206</v>
      </c>
      <c r="H3002" s="64">
        <v>71</v>
      </c>
      <c r="I3002" s="122">
        <v>210008520</v>
      </c>
      <c r="J3002" s="65" t="s">
        <v>3840</v>
      </c>
      <c r="K3002" s="121"/>
      <c r="L3002" s="103" t="s">
        <v>1390</v>
      </c>
      <c r="M3002" s="65" t="s">
        <v>1533</v>
      </c>
      <c r="N3002" s="65" t="s">
        <v>662</v>
      </c>
      <c r="O3002" s="64">
        <v>210000253</v>
      </c>
      <c r="P3002" s="65" t="s">
        <v>1534</v>
      </c>
      <c r="Q3002" s="107">
        <v>2</v>
      </c>
      <c r="X3002" s="65" t="s">
        <v>671</v>
      </c>
      <c r="Y3002" s="65">
        <f>SUMPRODUCT(('[2]Prog 89'!$C$5:$C$10000=A3002)*'[2]Prog 89'!$E$5:$F$10000)</f>
        <v>0</v>
      </c>
      <c r="Z3002" s="65">
        <f>SUMPRODUCT(('[2]Prog 89'!$C$5:$C$10000=A3002)*'[2]Prog 89'!$G$5:$H$10000)</f>
        <v>0</v>
      </c>
    </row>
    <row r="3003" spans="1:26" ht="12.75" customHeight="1" x14ac:dyDescent="0.25">
      <c r="A3003" s="105">
        <v>71445</v>
      </c>
      <c r="B3003" s="81">
        <f>VLOOKUP(A3003,'[2]Pop commune'!$A$4:$G$3833,7,FALSE)</f>
        <v>1487.0840073972931</v>
      </c>
      <c r="C3003" s="82">
        <f>VLOOKUP(A3003,'[2]Pop commune'!$A$4:$H$3833,5,FALSE)</f>
        <v>839.54530788277179</v>
      </c>
      <c r="D3003" s="83">
        <f t="shared" si="93"/>
        <v>323.76934975726061</v>
      </c>
      <c r="E3003" s="83">
        <f>VLOOKUP(A3003,'[2]Pop commune'!$A$4:$G$3833,6,FALSE)</f>
        <v>647.53869951452123</v>
      </c>
      <c r="F3003" s="83">
        <f t="shared" si="94"/>
        <v>2981</v>
      </c>
      <c r="G3003" s="83">
        <f>VLOOKUP(A3003,'[2]Pop commune'!$A$4:$G$3833,4,FALSE)</f>
        <v>5962</v>
      </c>
      <c r="H3003" s="64">
        <v>71</v>
      </c>
      <c r="I3003" s="122">
        <v>710975327</v>
      </c>
      <c r="J3003" s="65" t="s">
        <v>999</v>
      </c>
      <c r="K3003" s="121"/>
      <c r="L3003" s="103" t="s">
        <v>1517</v>
      </c>
      <c r="M3003" s="65" t="s">
        <v>1512</v>
      </c>
      <c r="N3003" s="65" t="s">
        <v>1478</v>
      </c>
      <c r="O3003" s="64">
        <v>710001520</v>
      </c>
      <c r="P3003" s="94" t="s">
        <v>1509</v>
      </c>
      <c r="Q3003" s="107">
        <v>2</v>
      </c>
      <c r="R3003" s="104"/>
      <c r="S3003" s="104"/>
      <c r="T3003" s="104"/>
      <c r="U3003" s="104"/>
      <c r="X3003" s="65" t="s">
        <v>671</v>
      </c>
      <c r="Y3003" s="65">
        <f>SUMPRODUCT(('[2]Prog 89'!$C$5:$C$10000=A3003)*'[2]Prog 89'!$E$5:$F$10000)</f>
        <v>0</v>
      </c>
      <c r="Z3003" s="65">
        <f>SUMPRODUCT(('[2]Prog 89'!$C$5:$C$10000=A3003)*'[2]Prog 89'!$G$5:$H$10000)</f>
        <v>0</v>
      </c>
    </row>
    <row r="3004" spans="1:26" s="104" customFormat="1" ht="12.75" customHeight="1" x14ac:dyDescent="0.25">
      <c r="A3004" s="64">
        <v>21535</v>
      </c>
      <c r="B3004" s="81">
        <f>VLOOKUP(A3004,'[2]Pop commune'!$A$4:$G$3833,7,FALSE)</f>
        <v>292.54510408635326</v>
      </c>
      <c r="C3004" s="82">
        <f>VLOOKUP(A3004,'[2]Pop commune'!$A$4:$H$3833,5,FALSE)</f>
        <v>195.68234387047039</v>
      </c>
      <c r="D3004" s="83">
        <f t="shared" si="93"/>
        <v>96.862760215882844</v>
      </c>
      <c r="E3004" s="83">
        <f>VLOOKUP(A3004,'[2]Pop commune'!$A$4:$G$3833,6,FALSE)</f>
        <v>96.862760215882844</v>
      </c>
      <c r="F3004" s="83">
        <f t="shared" si="94"/>
        <v>1269</v>
      </c>
      <c r="G3004" s="83">
        <f>VLOOKUP(A3004,'[2]Pop commune'!$A$4:$G$3833,4,FALSE)</f>
        <v>1269</v>
      </c>
      <c r="H3004" s="64">
        <v>21</v>
      </c>
      <c r="I3004" s="125">
        <v>210983995</v>
      </c>
      <c r="J3004" s="65" t="s">
        <v>3844</v>
      </c>
      <c r="K3004" s="121"/>
      <c r="L3004" s="73" t="s">
        <v>3834</v>
      </c>
      <c r="M3004" s="65" t="s">
        <v>128</v>
      </c>
      <c r="N3004" s="65" t="s">
        <v>1478</v>
      </c>
      <c r="O3004" s="64">
        <v>210987400</v>
      </c>
      <c r="P3004" s="65" t="s">
        <v>279</v>
      </c>
      <c r="Q3004" s="90">
        <v>1</v>
      </c>
      <c r="R3004" s="65"/>
      <c r="S3004" s="65"/>
      <c r="T3004" s="65"/>
      <c r="U3004" s="65"/>
      <c r="V3004" s="65"/>
      <c r="W3004" s="65"/>
      <c r="X3004" s="65" t="s">
        <v>671</v>
      </c>
      <c r="Y3004" s="65">
        <f>SUMPRODUCT(('[2]Prog 89'!$C$5:$C$10000=A3004)*'[2]Prog 89'!$E$5:$F$10000)</f>
        <v>0</v>
      </c>
      <c r="Z3004" s="65">
        <f>SUMPRODUCT(('[2]Prog 89'!$C$5:$C$10000=A3004)*'[2]Prog 89'!$G$5:$H$10000)</f>
        <v>0</v>
      </c>
    </row>
    <row r="3005" spans="1:26" s="104" customFormat="1" ht="12.75" customHeight="1" x14ac:dyDescent="0.25">
      <c r="A3005" s="105">
        <v>71445</v>
      </c>
      <c r="B3005" s="81">
        <f>VLOOKUP(A3005,'[2]Pop commune'!$A$4:$G$3833,7,FALSE)</f>
        <v>1487.0840073972931</v>
      </c>
      <c r="C3005" s="82">
        <f>VLOOKUP(A3005,'[2]Pop commune'!$A$4:$H$3833,5,FALSE)</f>
        <v>839.54530788277179</v>
      </c>
      <c r="D3005" s="83">
        <f t="shared" si="93"/>
        <v>323.76934975726061</v>
      </c>
      <c r="E3005" s="83">
        <f>VLOOKUP(A3005,'[2]Pop commune'!$A$4:$G$3833,6,FALSE)</f>
        <v>647.53869951452123</v>
      </c>
      <c r="F3005" s="83">
        <f t="shared" si="94"/>
        <v>2981</v>
      </c>
      <c r="G3005" s="83">
        <f>VLOOKUP(A3005,'[2]Pop commune'!$A$4:$G$3833,4,FALSE)</f>
        <v>5962</v>
      </c>
      <c r="H3005" s="64">
        <v>71</v>
      </c>
      <c r="I3005" s="125">
        <v>710971284</v>
      </c>
      <c r="J3005" s="65" t="s">
        <v>999</v>
      </c>
      <c r="K3005" s="121"/>
      <c r="L3005" s="103" t="s">
        <v>1517</v>
      </c>
      <c r="M3005" s="109" t="s">
        <v>1521</v>
      </c>
      <c r="N3005" s="65" t="s">
        <v>662</v>
      </c>
      <c r="O3005" s="108">
        <v>710971359</v>
      </c>
      <c r="P3005" s="109" t="s">
        <v>409</v>
      </c>
      <c r="Q3005" s="107">
        <v>2</v>
      </c>
      <c r="X3005" s="65" t="s">
        <v>671</v>
      </c>
      <c r="Y3005" s="65">
        <f>SUMPRODUCT(('[2]Prog 89'!$C$5:$C$10000=A3005)*'[2]Prog 89'!$E$5:$F$10000)</f>
        <v>0</v>
      </c>
      <c r="Z3005" s="65">
        <f>SUMPRODUCT(('[2]Prog 89'!$C$5:$C$10000=A3005)*'[2]Prog 89'!$G$5:$H$10000)</f>
        <v>0</v>
      </c>
    </row>
    <row r="3006" spans="1:26" ht="12.75" customHeight="1" x14ac:dyDescent="0.25">
      <c r="A3006" s="64">
        <v>21555</v>
      </c>
      <c r="B3006" s="81">
        <f>VLOOKUP(A3006,'[2]Pop commune'!$A$4:$G$3833,7,FALSE)</f>
        <v>381</v>
      </c>
      <c r="C3006" s="82">
        <f>VLOOKUP(A3006,'[2]Pop commune'!$A$4:$H$3833,5,FALSE)</f>
        <v>291</v>
      </c>
      <c r="D3006" s="83">
        <f t="shared" si="93"/>
        <v>90</v>
      </c>
      <c r="E3006" s="83">
        <f>VLOOKUP(A3006,'[2]Pop commune'!$A$4:$G$3833,6,FALSE)</f>
        <v>90</v>
      </c>
      <c r="F3006" s="83">
        <f t="shared" si="94"/>
        <v>1474</v>
      </c>
      <c r="G3006" s="83">
        <f>VLOOKUP(A3006,'[2]Pop commune'!$A$4:$G$3833,4,FALSE)</f>
        <v>1474</v>
      </c>
      <c r="H3006" s="64">
        <v>21</v>
      </c>
      <c r="I3006" s="125">
        <v>210983995</v>
      </c>
      <c r="J3006" s="65" t="s">
        <v>3654</v>
      </c>
      <c r="K3006" s="121"/>
      <c r="L3006" s="73" t="s">
        <v>3834</v>
      </c>
      <c r="M3006" s="65" t="s">
        <v>128</v>
      </c>
      <c r="N3006" s="65" t="s">
        <v>1478</v>
      </c>
      <c r="O3006" s="64">
        <v>210987400</v>
      </c>
      <c r="P3006" s="65" t="s">
        <v>279</v>
      </c>
      <c r="Q3006" s="90">
        <v>1</v>
      </c>
      <c r="X3006" s="65" t="s">
        <v>671</v>
      </c>
      <c r="Y3006" s="65">
        <f>SUMPRODUCT(('[2]Prog 89'!$C$5:$C$10000=A3006)*'[2]Prog 89'!$E$5:$F$10000)</f>
        <v>0</v>
      </c>
      <c r="Z3006" s="65">
        <f>SUMPRODUCT(('[2]Prog 89'!$C$5:$C$10000=A3006)*'[2]Prog 89'!$G$5:$H$10000)</f>
        <v>0</v>
      </c>
    </row>
    <row r="3007" spans="1:26" ht="12.75" customHeight="1" x14ac:dyDescent="0.25">
      <c r="A3007" s="64">
        <v>21591</v>
      </c>
      <c r="B3007" s="81">
        <f>VLOOKUP(A3007,'[2]Pop commune'!$A$4:$G$3833,7,FALSE)</f>
        <v>240</v>
      </c>
      <c r="C3007" s="82">
        <f>VLOOKUP(A3007,'[2]Pop commune'!$A$4:$H$3833,5,FALSE)</f>
        <v>197</v>
      </c>
      <c r="D3007" s="83">
        <f t="shared" si="93"/>
        <v>43</v>
      </c>
      <c r="E3007" s="83">
        <f>VLOOKUP(A3007,'[2]Pop commune'!$A$4:$G$3833,6,FALSE)</f>
        <v>43</v>
      </c>
      <c r="F3007" s="83">
        <f t="shared" si="94"/>
        <v>825</v>
      </c>
      <c r="G3007" s="83">
        <f>VLOOKUP(A3007,'[2]Pop commune'!$A$4:$G$3833,4,FALSE)</f>
        <v>825</v>
      </c>
      <c r="H3007" s="64">
        <v>21</v>
      </c>
      <c r="I3007" s="125">
        <v>210983995</v>
      </c>
      <c r="J3007" s="65" t="s">
        <v>3845</v>
      </c>
      <c r="K3007" s="121"/>
      <c r="L3007" s="103" t="s">
        <v>1695</v>
      </c>
      <c r="M3007" s="65" t="s">
        <v>128</v>
      </c>
      <c r="N3007" s="65" t="s">
        <v>1478</v>
      </c>
      <c r="O3007" s="64">
        <v>210987400</v>
      </c>
      <c r="P3007" s="65" t="s">
        <v>279</v>
      </c>
      <c r="Q3007" s="90">
        <v>1</v>
      </c>
      <c r="X3007" s="65" t="s">
        <v>671</v>
      </c>
      <c r="Y3007" s="65">
        <f>SUMPRODUCT(('[2]Prog 89'!$C$5:$C$10000=A3007)*'[2]Prog 89'!$E$5:$F$10000)</f>
        <v>0</v>
      </c>
      <c r="Z3007" s="65">
        <f>SUMPRODUCT(('[2]Prog 89'!$C$5:$C$10000=A3007)*'[2]Prog 89'!$G$5:$H$10000)</f>
        <v>0</v>
      </c>
    </row>
    <row r="3008" spans="1:26" ht="12.75" customHeight="1" x14ac:dyDescent="0.25">
      <c r="A3008" s="105">
        <v>71475</v>
      </c>
      <c r="B3008" s="81">
        <f>VLOOKUP(A3008,'[2]Pop commune'!$A$4:$G$3833,7,FALSE)</f>
        <v>1794.3845937496208</v>
      </c>
      <c r="C3008" s="82">
        <f>VLOOKUP(A3008,'[2]Pop commune'!$A$4:$H$3833,5,FALSE)</f>
        <v>1123.0812119391935</v>
      </c>
      <c r="D3008" s="83">
        <f t="shared" si="93"/>
        <v>335.65169090521368</v>
      </c>
      <c r="E3008" s="83">
        <f>VLOOKUP(A3008,'[2]Pop commune'!$A$4:$G$3833,6,FALSE)</f>
        <v>671.30338181042737</v>
      </c>
      <c r="F3008" s="83">
        <f t="shared" si="94"/>
        <v>3282.4999999999964</v>
      </c>
      <c r="G3008" s="83">
        <f>VLOOKUP(A3008,'[2]Pop commune'!$A$4:$G$3833,4,FALSE)</f>
        <v>6564.9999999999927</v>
      </c>
      <c r="H3008" s="64">
        <v>71</v>
      </c>
      <c r="I3008" s="122">
        <v>710975327</v>
      </c>
      <c r="J3008" s="65" t="s">
        <v>3846</v>
      </c>
      <c r="K3008" s="121"/>
      <c r="L3008" s="103" t="s">
        <v>1517</v>
      </c>
      <c r="M3008" s="65" t="s">
        <v>1512</v>
      </c>
      <c r="N3008" s="65" t="s">
        <v>1478</v>
      </c>
      <c r="O3008" s="64">
        <v>710001520</v>
      </c>
      <c r="P3008" s="94" t="s">
        <v>1509</v>
      </c>
      <c r="Q3008" s="107">
        <v>2</v>
      </c>
      <c r="R3008" s="104"/>
      <c r="S3008" s="104"/>
      <c r="T3008" s="104"/>
      <c r="U3008" s="104"/>
      <c r="X3008" s="65" t="s">
        <v>671</v>
      </c>
      <c r="Y3008" s="65">
        <f>SUMPRODUCT(('[2]Prog 89'!$C$5:$C$10000=A3008)*'[2]Prog 89'!$E$5:$F$10000)</f>
        <v>0</v>
      </c>
      <c r="Z3008" s="65">
        <f>SUMPRODUCT(('[2]Prog 89'!$C$5:$C$10000=A3008)*'[2]Prog 89'!$G$5:$H$10000)</f>
        <v>0</v>
      </c>
    </row>
    <row r="3009" spans="1:26" ht="12.75" customHeight="1" x14ac:dyDescent="0.25">
      <c r="A3009" s="64">
        <v>21657</v>
      </c>
      <c r="B3009" s="81">
        <f>VLOOKUP(A3009,'[2]Pop commune'!$A$4:$G$3833,7,FALSE)</f>
        <v>555.83210631775989</v>
      </c>
      <c r="C3009" s="82">
        <f>VLOOKUP(A3009,'[2]Pop commune'!$A$4:$H$3833,5,FALSE)</f>
        <v>428.64129773117361</v>
      </c>
      <c r="D3009" s="83">
        <f t="shared" si="93"/>
        <v>127.19080858658627</v>
      </c>
      <c r="E3009" s="83">
        <f>VLOOKUP(A3009,'[2]Pop commune'!$A$4:$G$3833,6,FALSE)</f>
        <v>127.19080858658627</v>
      </c>
      <c r="F3009" s="83">
        <f t="shared" si="94"/>
        <v>2016</v>
      </c>
      <c r="G3009" s="83">
        <f>VLOOKUP(A3009,'[2]Pop commune'!$A$4:$G$3833,4,FALSE)</f>
        <v>2016</v>
      </c>
      <c r="H3009" s="64">
        <v>21</v>
      </c>
      <c r="I3009" s="125">
        <v>210983995</v>
      </c>
      <c r="J3009" s="65" t="s">
        <v>3847</v>
      </c>
      <c r="K3009" s="121"/>
      <c r="L3009" s="73" t="s">
        <v>3834</v>
      </c>
      <c r="M3009" s="65" t="s">
        <v>128</v>
      </c>
      <c r="N3009" s="65" t="s">
        <v>1478</v>
      </c>
      <c r="O3009" s="64">
        <v>210987400</v>
      </c>
      <c r="P3009" s="65" t="s">
        <v>279</v>
      </c>
      <c r="Q3009" s="90">
        <v>1</v>
      </c>
      <c r="X3009" s="65" t="s">
        <v>671</v>
      </c>
      <c r="Y3009" s="65">
        <f>SUMPRODUCT(('[2]Prog 89'!$C$5:$C$10000=A3009)*'[2]Prog 89'!$E$5:$F$10000)</f>
        <v>0</v>
      </c>
      <c r="Z3009" s="65">
        <f>SUMPRODUCT(('[2]Prog 89'!$C$5:$C$10000=A3009)*'[2]Prog 89'!$G$5:$H$10000)</f>
        <v>0</v>
      </c>
    </row>
    <row r="3010" spans="1:26" ht="12.75" customHeight="1" x14ac:dyDescent="0.25">
      <c r="A3010" s="64">
        <v>89018</v>
      </c>
      <c r="B3010" s="81">
        <f>VLOOKUP(A3010,'[2]Pop commune'!$A$4:$G$3833,7,FALSE)</f>
        <v>210</v>
      </c>
      <c r="C3010" s="82">
        <f>VLOOKUP(A3010,'[2]Pop commune'!$A$4:$H$3833,5,FALSE)</f>
        <v>141</v>
      </c>
      <c r="D3010" s="83">
        <f t="shared" si="93"/>
        <v>69</v>
      </c>
      <c r="E3010" s="83">
        <f>VLOOKUP(A3010,'[2]Pop commune'!$A$4:$G$3833,6,FALSE)</f>
        <v>69</v>
      </c>
      <c r="F3010" s="83">
        <f t="shared" si="94"/>
        <v>766</v>
      </c>
      <c r="G3010" s="83">
        <f>VLOOKUP(A3010,'[2]Pop commune'!$A$4:$G$3833,4,FALSE)</f>
        <v>766</v>
      </c>
      <c r="H3010" s="64">
        <v>89</v>
      </c>
      <c r="I3010" s="122">
        <v>890971674</v>
      </c>
      <c r="J3010" s="65" t="s">
        <v>3848</v>
      </c>
      <c r="K3010" s="121" t="s">
        <v>4867</v>
      </c>
      <c r="L3010" s="103" t="s">
        <v>3849</v>
      </c>
      <c r="M3010" s="101" t="s">
        <v>223</v>
      </c>
      <c r="N3010" s="65" t="s">
        <v>662</v>
      </c>
      <c r="O3010" s="64">
        <v>890000466</v>
      </c>
      <c r="P3010" s="94" t="s">
        <v>430</v>
      </c>
      <c r="Q3010" s="90">
        <v>1</v>
      </c>
      <c r="R3010" s="65">
        <v>60</v>
      </c>
      <c r="S3010" s="65">
        <v>60</v>
      </c>
      <c r="T3010" s="65">
        <v>3</v>
      </c>
      <c r="U3010" s="65">
        <v>3</v>
      </c>
      <c r="X3010" s="65" t="s">
        <v>671</v>
      </c>
      <c r="Y3010" s="65">
        <f>SUMPRODUCT(('[2]Prog 89'!$C$5:$C$10000=A3010)*'[2]Prog 89'!$E$5:$F$10000)</f>
        <v>3</v>
      </c>
      <c r="Z3010" s="65">
        <f>SUMPRODUCT(('[2]Prog 89'!$C$5:$C$10000=A3010)*'[2]Prog 89'!$G$5:$H$10000)</f>
        <v>5</v>
      </c>
    </row>
    <row r="3011" spans="1:26" ht="12.75" customHeight="1" x14ac:dyDescent="0.25">
      <c r="A3011" s="64">
        <v>89036</v>
      </c>
      <c r="B3011" s="81">
        <f>VLOOKUP(A3011,'[2]Pop commune'!$A$4:$G$3833,7,FALSE)</f>
        <v>59.766536964980517</v>
      </c>
      <c r="C3011" s="82">
        <f>VLOOKUP(A3011,'[2]Pop commune'!$A$4:$H$3833,5,FALSE)</f>
        <v>42.832684824902707</v>
      </c>
      <c r="D3011" s="83">
        <f t="shared" si="93"/>
        <v>16.933852140077814</v>
      </c>
      <c r="E3011" s="83">
        <f>VLOOKUP(A3011,'[2]Pop commune'!$A$4:$G$3833,6,FALSE)</f>
        <v>16.933852140077814</v>
      </c>
      <c r="F3011" s="83">
        <f t="shared" si="94"/>
        <v>256</v>
      </c>
      <c r="G3011" s="83">
        <f>VLOOKUP(A3011,'[2]Pop commune'!$A$4:$G$3833,4,FALSE)</f>
        <v>256</v>
      </c>
      <c r="H3011" s="64">
        <v>89</v>
      </c>
      <c r="I3011" s="122">
        <v>890971674</v>
      </c>
      <c r="J3011" s="65" t="s">
        <v>3850</v>
      </c>
      <c r="K3011" s="121"/>
      <c r="L3011" s="103" t="s">
        <v>3851</v>
      </c>
      <c r="M3011" s="101" t="s">
        <v>223</v>
      </c>
      <c r="N3011" s="65" t="s">
        <v>662</v>
      </c>
      <c r="O3011" s="64">
        <v>890000466</v>
      </c>
      <c r="P3011" s="94" t="s">
        <v>430</v>
      </c>
      <c r="Q3011" s="90">
        <v>1</v>
      </c>
      <c r="X3011" s="65" t="s">
        <v>671</v>
      </c>
      <c r="Y3011" s="65">
        <f>SUMPRODUCT(('[2]Prog 89'!$C$5:$C$10000=A3011)*'[2]Prog 89'!$E$5:$F$10000)</f>
        <v>0</v>
      </c>
      <c r="Z3011" s="65">
        <f>SUMPRODUCT(('[2]Prog 89'!$C$5:$C$10000=A3011)*'[2]Prog 89'!$G$5:$H$10000)</f>
        <v>0</v>
      </c>
    </row>
    <row r="3012" spans="1:26" ht="12.75" customHeight="1" x14ac:dyDescent="0.25">
      <c r="A3012" s="64">
        <v>89051</v>
      </c>
      <c r="B3012" s="81">
        <f>VLOOKUP(A3012,'[2]Pop commune'!$A$4:$G$3833,7,FALSE)</f>
        <v>144.20329670329679</v>
      </c>
      <c r="C3012" s="82">
        <f>VLOOKUP(A3012,'[2]Pop commune'!$A$4:$H$3833,5,FALSE)</f>
        <v>94.478021978022042</v>
      </c>
      <c r="D3012" s="83">
        <f t="shared" si="93"/>
        <v>49.725274725274751</v>
      </c>
      <c r="E3012" s="83">
        <f>VLOOKUP(A3012,'[2]Pop commune'!$A$4:$G$3833,6,FALSE)</f>
        <v>49.725274725274751</v>
      </c>
      <c r="F3012" s="83">
        <f t="shared" si="94"/>
        <v>543</v>
      </c>
      <c r="G3012" s="83">
        <f>VLOOKUP(A3012,'[2]Pop commune'!$A$4:$G$3833,4,FALSE)</f>
        <v>543</v>
      </c>
      <c r="H3012" s="64">
        <v>89</v>
      </c>
      <c r="I3012" s="122">
        <v>890971674</v>
      </c>
      <c r="J3012" s="65" t="s">
        <v>3852</v>
      </c>
      <c r="K3012" s="121"/>
      <c r="L3012" s="103" t="s">
        <v>3849</v>
      </c>
      <c r="M3012" s="101" t="s">
        <v>223</v>
      </c>
      <c r="N3012" s="65" t="s">
        <v>662</v>
      </c>
      <c r="O3012" s="64">
        <v>890000466</v>
      </c>
      <c r="P3012" s="94" t="s">
        <v>430</v>
      </c>
      <c r="Q3012" s="90">
        <v>1</v>
      </c>
      <c r="X3012" s="65" t="s">
        <v>671</v>
      </c>
      <c r="Y3012" s="65">
        <f>SUMPRODUCT(('[2]Prog 89'!$C$5:$C$10000=A3012)*'[2]Prog 89'!$E$5:$F$10000)</f>
        <v>0</v>
      </c>
      <c r="Z3012" s="65">
        <f>SUMPRODUCT(('[2]Prog 89'!$C$5:$C$10000=A3012)*'[2]Prog 89'!$G$5:$H$10000)</f>
        <v>2</v>
      </c>
    </row>
    <row r="3013" spans="1:26" ht="12.75" customHeight="1" x14ac:dyDescent="0.25">
      <c r="A3013" s="64">
        <v>89054</v>
      </c>
      <c r="B3013" s="81">
        <f>VLOOKUP(A3013,'[2]Pop commune'!$A$4:$G$3833,7,FALSE)</f>
        <v>202.25505050505126</v>
      </c>
      <c r="C3013" s="82">
        <f>VLOOKUP(A3013,'[2]Pop commune'!$A$4:$H$3833,5,FALSE)</f>
        <v>144.18181818181873</v>
      </c>
      <c r="D3013" s="83">
        <f t="shared" ref="D3013:D3076" si="95">E3013/Q3013</f>
        <v>58.073232323232538</v>
      </c>
      <c r="E3013" s="83">
        <f>VLOOKUP(A3013,'[2]Pop commune'!$A$4:$G$3833,6,FALSE)</f>
        <v>58.073232323232538</v>
      </c>
      <c r="F3013" s="83">
        <f t="shared" ref="F3013:F3076" si="96">G3013/Q3013</f>
        <v>793.00000000000296</v>
      </c>
      <c r="G3013" s="83">
        <f>VLOOKUP(A3013,'[2]Pop commune'!$A$4:$G$3833,4,FALSE)</f>
        <v>793.00000000000296</v>
      </c>
      <c r="H3013" s="64">
        <v>89</v>
      </c>
      <c r="I3013" s="122">
        <v>890971674</v>
      </c>
      <c r="J3013" s="65" t="s">
        <v>3853</v>
      </c>
      <c r="K3013" s="121"/>
      <c r="L3013" s="103" t="s">
        <v>3851</v>
      </c>
      <c r="M3013" s="101" t="s">
        <v>223</v>
      </c>
      <c r="N3013" s="65" t="s">
        <v>662</v>
      </c>
      <c r="O3013" s="64">
        <v>890000466</v>
      </c>
      <c r="P3013" s="94" t="s">
        <v>430</v>
      </c>
      <c r="Q3013" s="90">
        <v>1</v>
      </c>
      <c r="X3013" s="65" t="s">
        <v>671</v>
      </c>
      <c r="Y3013" s="65">
        <f>SUMPRODUCT(('[2]Prog 89'!$C$5:$C$10000=A3013)*'[2]Prog 89'!$E$5:$F$10000)</f>
        <v>1</v>
      </c>
      <c r="Z3013" s="65">
        <f>SUMPRODUCT(('[2]Prog 89'!$C$5:$C$10000=A3013)*'[2]Prog 89'!$G$5:$H$10000)</f>
        <v>6</v>
      </c>
    </row>
    <row r="3014" spans="1:26" ht="12.75" customHeight="1" x14ac:dyDescent="0.25">
      <c r="A3014" s="64">
        <v>89060</v>
      </c>
      <c r="B3014" s="81">
        <f>VLOOKUP(A3014,'[2]Pop commune'!$A$4:$G$3833,7,FALSE)</f>
        <v>83.835240274599528</v>
      </c>
      <c r="C3014" s="82">
        <f>VLOOKUP(A3014,'[2]Pop commune'!$A$4:$H$3833,5,FALSE)</f>
        <v>48.741418764302047</v>
      </c>
      <c r="D3014" s="83">
        <f t="shared" si="95"/>
        <v>35.093821510297474</v>
      </c>
      <c r="E3014" s="83">
        <f>VLOOKUP(A3014,'[2]Pop commune'!$A$4:$G$3833,6,FALSE)</f>
        <v>35.093821510297474</v>
      </c>
      <c r="F3014" s="83">
        <f t="shared" si="96"/>
        <v>426</v>
      </c>
      <c r="G3014" s="83">
        <f>VLOOKUP(A3014,'[2]Pop commune'!$A$4:$G$3833,4,FALSE)</f>
        <v>426</v>
      </c>
      <c r="H3014" s="64">
        <v>89</v>
      </c>
      <c r="I3014" s="122">
        <v>890971674</v>
      </c>
      <c r="J3014" s="65" t="s">
        <v>3854</v>
      </c>
      <c r="K3014" s="121"/>
      <c r="L3014" s="103" t="s">
        <v>3849</v>
      </c>
      <c r="M3014" s="101" t="s">
        <v>223</v>
      </c>
      <c r="N3014" s="65" t="s">
        <v>662</v>
      </c>
      <c r="O3014" s="64">
        <v>890000466</v>
      </c>
      <c r="P3014" s="94" t="s">
        <v>430</v>
      </c>
      <c r="Q3014" s="90">
        <v>1</v>
      </c>
      <c r="X3014" s="65" t="s">
        <v>671</v>
      </c>
      <c r="Y3014" s="65">
        <f>SUMPRODUCT(('[2]Prog 89'!$C$5:$C$10000=A3014)*'[2]Prog 89'!$E$5:$F$10000)</f>
        <v>1</v>
      </c>
      <c r="Z3014" s="65">
        <f>SUMPRODUCT(('[2]Prog 89'!$C$5:$C$10000=A3014)*'[2]Prog 89'!$G$5:$H$10000)</f>
        <v>1</v>
      </c>
    </row>
    <row r="3015" spans="1:26" ht="12.75" customHeight="1" x14ac:dyDescent="0.25">
      <c r="A3015" s="64">
        <v>89094</v>
      </c>
      <c r="B3015" s="81">
        <f>VLOOKUP(A3015,'[2]Pop commune'!$A$4:$G$3833,7,FALSE)</f>
        <v>172.72222305638647</v>
      </c>
      <c r="C3015" s="82">
        <f>VLOOKUP(A3015,'[2]Pop commune'!$A$4:$H$3833,5,FALSE)</f>
        <v>104.21229100608792</v>
      </c>
      <c r="D3015" s="83">
        <f t="shared" si="95"/>
        <v>68.509932050298545</v>
      </c>
      <c r="E3015" s="83">
        <f>VLOOKUP(A3015,'[2]Pop commune'!$A$4:$G$3833,6,FALSE)</f>
        <v>68.509932050298545</v>
      </c>
      <c r="F3015" s="83">
        <f t="shared" si="96"/>
        <v>747</v>
      </c>
      <c r="G3015" s="83">
        <f>VLOOKUP(A3015,'[2]Pop commune'!$A$4:$G$3833,4,FALSE)</f>
        <v>747</v>
      </c>
      <c r="H3015" s="64">
        <v>89</v>
      </c>
      <c r="I3015" s="122">
        <v>890971674</v>
      </c>
      <c r="J3015" s="65" t="s">
        <v>2229</v>
      </c>
      <c r="K3015" s="121"/>
      <c r="L3015" s="103" t="s">
        <v>3849</v>
      </c>
      <c r="M3015" s="101" t="s">
        <v>223</v>
      </c>
      <c r="N3015" s="65" t="s">
        <v>662</v>
      </c>
      <c r="O3015" s="64">
        <v>890000466</v>
      </c>
      <c r="P3015" s="94" t="s">
        <v>430</v>
      </c>
      <c r="Q3015" s="90">
        <v>1</v>
      </c>
      <c r="X3015" s="65" t="s">
        <v>671</v>
      </c>
      <c r="Y3015" s="65">
        <f>SUMPRODUCT(('[2]Prog 89'!$C$5:$C$10000=A3015)*'[2]Prog 89'!$E$5:$F$10000)</f>
        <v>1</v>
      </c>
      <c r="Z3015" s="65">
        <f>SUMPRODUCT(('[2]Prog 89'!$C$5:$C$10000=A3015)*'[2]Prog 89'!$G$5:$H$10000)</f>
        <v>2</v>
      </c>
    </row>
    <row r="3016" spans="1:26" ht="12.75" customHeight="1" x14ac:dyDescent="0.25">
      <c r="A3016" s="64">
        <v>89100</v>
      </c>
      <c r="B3016" s="81">
        <f>VLOOKUP(A3016,'[2]Pop commune'!$A$4:$G$3833,7,FALSE)</f>
        <v>525.78577845204347</v>
      </c>
      <c r="C3016" s="82">
        <f>VLOOKUP(A3016,'[2]Pop commune'!$A$4:$H$3833,5,FALSE)</f>
        <v>291.27344764339421</v>
      </c>
      <c r="D3016" s="83">
        <f t="shared" si="95"/>
        <v>234.51233080864927</v>
      </c>
      <c r="E3016" s="83">
        <f>VLOOKUP(A3016,'[2]Pop commune'!$A$4:$G$3833,6,FALSE)</f>
        <v>234.51233080864927</v>
      </c>
      <c r="F3016" s="83">
        <f t="shared" si="96"/>
        <v>1611</v>
      </c>
      <c r="G3016" s="83">
        <f>VLOOKUP(A3016,'[2]Pop commune'!$A$4:$G$3833,4,FALSE)</f>
        <v>1611</v>
      </c>
      <c r="H3016" s="64">
        <v>89</v>
      </c>
      <c r="I3016" s="122">
        <v>890971674</v>
      </c>
      <c r="J3016" s="65" t="s">
        <v>3855</v>
      </c>
      <c r="K3016" s="121"/>
      <c r="L3016" s="103" t="s">
        <v>3851</v>
      </c>
      <c r="M3016" s="101" t="s">
        <v>223</v>
      </c>
      <c r="N3016" s="65" t="s">
        <v>662</v>
      </c>
      <c r="O3016" s="64">
        <v>890000466</v>
      </c>
      <c r="P3016" s="94" t="s">
        <v>430</v>
      </c>
      <c r="Q3016" s="90">
        <v>1</v>
      </c>
      <c r="X3016" s="65" t="s">
        <v>671</v>
      </c>
      <c r="Y3016" s="65">
        <f>SUMPRODUCT(('[2]Prog 89'!$C$5:$C$10000=A3016)*'[2]Prog 89'!$E$5:$F$10000)</f>
        <v>2</v>
      </c>
      <c r="Z3016" s="65">
        <f>SUMPRODUCT(('[2]Prog 89'!$C$5:$C$10000=A3016)*'[2]Prog 89'!$G$5:$H$10000)</f>
        <v>26</v>
      </c>
    </row>
    <row r="3017" spans="1:26" ht="12.75" customHeight="1" x14ac:dyDescent="0.25">
      <c r="A3017" s="64">
        <v>89116</v>
      </c>
      <c r="B3017" s="81">
        <f>VLOOKUP(A3017,'[2]Pop commune'!$A$4:$G$3833,7,FALSE)</f>
        <v>83</v>
      </c>
      <c r="C3017" s="82">
        <f>VLOOKUP(A3017,'[2]Pop commune'!$A$4:$H$3833,5,FALSE)</f>
        <v>51</v>
      </c>
      <c r="D3017" s="83">
        <f t="shared" si="95"/>
        <v>32</v>
      </c>
      <c r="E3017" s="83">
        <f>VLOOKUP(A3017,'[2]Pop commune'!$A$4:$G$3833,6,FALSE)</f>
        <v>32</v>
      </c>
      <c r="F3017" s="83">
        <f t="shared" si="96"/>
        <v>356</v>
      </c>
      <c r="G3017" s="83">
        <f>VLOOKUP(A3017,'[2]Pop commune'!$A$4:$G$3833,4,FALSE)</f>
        <v>356</v>
      </c>
      <c r="H3017" s="64">
        <v>89</v>
      </c>
      <c r="I3017" s="122">
        <v>890971674</v>
      </c>
      <c r="J3017" s="65" t="s">
        <v>3856</v>
      </c>
      <c r="K3017" s="121"/>
      <c r="L3017" s="103" t="s">
        <v>3857</v>
      </c>
      <c r="M3017" s="65" t="s">
        <v>223</v>
      </c>
      <c r="N3017" s="65" t="s">
        <v>662</v>
      </c>
      <c r="O3017" s="64">
        <v>890000466</v>
      </c>
      <c r="P3017" s="94" t="s">
        <v>430</v>
      </c>
      <c r="Q3017" s="90">
        <v>1</v>
      </c>
      <c r="X3017" s="65" t="s">
        <v>671</v>
      </c>
      <c r="Y3017" s="65">
        <f>SUMPRODUCT(('[2]Prog 89'!$C$5:$C$10000=A3017)*'[2]Prog 89'!$E$5:$F$10000)</f>
        <v>2</v>
      </c>
      <c r="Z3017" s="65">
        <f>SUMPRODUCT(('[2]Prog 89'!$C$5:$C$10000=A3017)*'[2]Prog 89'!$G$5:$H$10000)</f>
        <v>3</v>
      </c>
    </row>
    <row r="3018" spans="1:26" ht="12.75" customHeight="1" x14ac:dyDescent="0.25">
      <c r="A3018" s="64">
        <v>89126</v>
      </c>
      <c r="B3018" s="81">
        <f>VLOOKUP(A3018,'[2]Pop commune'!$A$4:$G$3833,7,FALSE)</f>
        <v>18</v>
      </c>
      <c r="C3018" s="82">
        <f>VLOOKUP(A3018,'[2]Pop commune'!$A$4:$H$3833,5,FALSE)</f>
        <v>11</v>
      </c>
      <c r="D3018" s="83">
        <f t="shared" si="95"/>
        <v>7</v>
      </c>
      <c r="E3018" s="83">
        <f>VLOOKUP(A3018,'[2]Pop commune'!$A$4:$G$3833,6,FALSE)</f>
        <v>7</v>
      </c>
      <c r="F3018" s="83">
        <f t="shared" si="96"/>
        <v>44</v>
      </c>
      <c r="G3018" s="83">
        <f>VLOOKUP(A3018,'[2]Pop commune'!$A$4:$G$3833,4,FALSE)</f>
        <v>44</v>
      </c>
      <c r="H3018" s="64">
        <v>89</v>
      </c>
      <c r="I3018" s="122">
        <v>890971674</v>
      </c>
      <c r="J3018" s="65" t="s">
        <v>3858</v>
      </c>
      <c r="K3018" s="121"/>
      <c r="L3018" s="103" t="s">
        <v>3851</v>
      </c>
      <c r="M3018" s="65" t="s">
        <v>223</v>
      </c>
      <c r="N3018" s="65" t="s">
        <v>662</v>
      </c>
      <c r="O3018" s="64">
        <v>890000466</v>
      </c>
      <c r="P3018" s="94" t="s">
        <v>430</v>
      </c>
      <c r="Q3018" s="90">
        <v>1</v>
      </c>
      <c r="X3018" s="65" t="s">
        <v>671</v>
      </c>
      <c r="Y3018" s="65">
        <f>SUMPRODUCT(('[2]Prog 89'!$C$5:$C$10000=A3018)*'[2]Prog 89'!$E$5:$F$10000)</f>
        <v>0</v>
      </c>
      <c r="Z3018" s="65">
        <f>SUMPRODUCT(('[2]Prog 89'!$C$5:$C$10000=A3018)*'[2]Prog 89'!$G$5:$H$10000)</f>
        <v>1</v>
      </c>
    </row>
    <row r="3019" spans="1:26" ht="12.75" customHeight="1" x14ac:dyDescent="0.25">
      <c r="A3019" s="64">
        <v>89142</v>
      </c>
      <c r="B3019" s="81">
        <f>VLOOKUP(A3019,'[2]Pop commune'!$A$4:$G$3833,7,FALSE)</f>
        <v>229.89330306469932</v>
      </c>
      <c r="C3019" s="82">
        <f>VLOOKUP(A3019,'[2]Pop commune'!$A$4:$H$3833,5,FALSE)</f>
        <v>157.55618615209997</v>
      </c>
      <c r="D3019" s="83">
        <f t="shared" si="95"/>
        <v>72.337116912599356</v>
      </c>
      <c r="E3019" s="83">
        <f>VLOOKUP(A3019,'[2]Pop commune'!$A$4:$G$3833,6,FALSE)</f>
        <v>72.337116912599356</v>
      </c>
      <c r="F3019" s="83">
        <f t="shared" si="96"/>
        <v>873</v>
      </c>
      <c r="G3019" s="83">
        <f>VLOOKUP(A3019,'[2]Pop commune'!$A$4:$G$3833,4,FALSE)</f>
        <v>873</v>
      </c>
      <c r="H3019" s="64">
        <v>89</v>
      </c>
      <c r="I3019" s="122">
        <v>890971674</v>
      </c>
      <c r="J3019" s="65" t="s">
        <v>3859</v>
      </c>
      <c r="K3019" s="121"/>
      <c r="L3019" s="103" t="s">
        <v>3849</v>
      </c>
      <c r="M3019" s="101" t="s">
        <v>223</v>
      </c>
      <c r="N3019" s="65" t="s">
        <v>662</v>
      </c>
      <c r="O3019" s="64">
        <v>890000466</v>
      </c>
      <c r="P3019" s="94" t="s">
        <v>430</v>
      </c>
      <c r="Q3019" s="90">
        <v>1</v>
      </c>
      <c r="X3019" s="65" t="s">
        <v>671</v>
      </c>
      <c r="Y3019" s="65">
        <f>SUMPRODUCT(('[2]Prog 89'!$C$5:$C$10000=A3019)*'[2]Prog 89'!$E$5:$F$10000)</f>
        <v>1</v>
      </c>
      <c r="Z3019" s="65">
        <f>SUMPRODUCT(('[2]Prog 89'!$C$5:$C$10000=A3019)*'[2]Prog 89'!$G$5:$H$10000)</f>
        <v>4</v>
      </c>
    </row>
    <row r="3020" spans="1:26" ht="12.75" customHeight="1" x14ac:dyDescent="0.25">
      <c r="A3020" s="64">
        <v>89143</v>
      </c>
      <c r="B3020" s="81">
        <f>VLOOKUP(A3020,'[2]Pop commune'!$A$4:$G$3833,7,FALSE)</f>
        <v>79.522796352583612</v>
      </c>
      <c r="C3020" s="82">
        <f>VLOOKUP(A3020,'[2]Pop commune'!$A$4:$H$3833,5,FALSE)</f>
        <v>48.106382978723417</v>
      </c>
      <c r="D3020" s="83">
        <f t="shared" si="95"/>
        <v>31.416413373860191</v>
      </c>
      <c r="E3020" s="83">
        <f>VLOOKUP(A3020,'[2]Pop commune'!$A$4:$G$3833,6,FALSE)</f>
        <v>31.416413373860191</v>
      </c>
      <c r="F3020" s="83">
        <f t="shared" si="96"/>
        <v>323</v>
      </c>
      <c r="G3020" s="83">
        <f>VLOOKUP(A3020,'[2]Pop commune'!$A$4:$G$3833,4,FALSE)</f>
        <v>323</v>
      </c>
      <c r="H3020" s="64">
        <v>89</v>
      </c>
      <c r="I3020" s="122">
        <v>890971674</v>
      </c>
      <c r="J3020" s="65" t="s">
        <v>3860</v>
      </c>
      <c r="K3020" s="121"/>
      <c r="L3020" s="103" t="s">
        <v>3851</v>
      </c>
      <c r="M3020" s="101" t="s">
        <v>223</v>
      </c>
      <c r="N3020" s="65" t="s">
        <v>662</v>
      </c>
      <c r="O3020" s="64">
        <v>890000466</v>
      </c>
      <c r="P3020" s="94" t="s">
        <v>430</v>
      </c>
      <c r="Q3020" s="90">
        <v>1</v>
      </c>
      <c r="X3020" s="65" t="s">
        <v>671</v>
      </c>
      <c r="Y3020" s="65">
        <f>SUMPRODUCT(('[2]Prog 89'!$C$5:$C$10000=A3020)*'[2]Prog 89'!$E$5:$F$10000)</f>
        <v>1</v>
      </c>
      <c r="Z3020" s="65">
        <f>SUMPRODUCT(('[2]Prog 89'!$C$5:$C$10000=A3020)*'[2]Prog 89'!$G$5:$H$10000)</f>
        <v>3</v>
      </c>
    </row>
    <row r="3021" spans="1:26" ht="12.75" customHeight="1" x14ac:dyDescent="0.25">
      <c r="A3021" s="64">
        <v>89144</v>
      </c>
      <c r="B3021" s="81">
        <f>VLOOKUP(A3021,'[2]Pop commune'!$A$4:$G$3833,7,FALSE)</f>
        <v>195.54587155963321</v>
      </c>
      <c r="C3021" s="82">
        <f>VLOOKUP(A3021,'[2]Pop commune'!$A$4:$H$3833,5,FALSE)</f>
        <v>122.73623853211021</v>
      </c>
      <c r="D3021" s="83">
        <f t="shared" si="95"/>
        <v>72.809633027523006</v>
      </c>
      <c r="E3021" s="83">
        <f>VLOOKUP(A3021,'[2]Pop commune'!$A$4:$G$3833,6,FALSE)</f>
        <v>72.809633027523006</v>
      </c>
      <c r="F3021" s="83">
        <f t="shared" si="96"/>
        <v>907.0000000000008</v>
      </c>
      <c r="G3021" s="83">
        <f>VLOOKUP(A3021,'[2]Pop commune'!$A$4:$G$3833,4,FALSE)</f>
        <v>907.0000000000008</v>
      </c>
      <c r="H3021" s="64">
        <v>89</v>
      </c>
      <c r="I3021" s="122">
        <v>890971674</v>
      </c>
      <c r="J3021" s="65" t="s">
        <v>3861</v>
      </c>
      <c r="K3021" s="121"/>
      <c r="L3021" s="103" t="s">
        <v>3851</v>
      </c>
      <c r="M3021" s="101" t="s">
        <v>223</v>
      </c>
      <c r="N3021" s="65" t="s">
        <v>662</v>
      </c>
      <c r="O3021" s="64">
        <v>890000466</v>
      </c>
      <c r="P3021" s="94" t="s">
        <v>430</v>
      </c>
      <c r="Q3021" s="90">
        <v>1</v>
      </c>
      <c r="X3021" s="65" t="s">
        <v>671</v>
      </c>
      <c r="Y3021" s="65">
        <f>SUMPRODUCT(('[2]Prog 89'!$C$5:$C$10000=A3021)*'[2]Prog 89'!$E$5:$F$10000)</f>
        <v>4</v>
      </c>
      <c r="Z3021" s="65">
        <f>SUMPRODUCT(('[2]Prog 89'!$C$5:$C$10000=A3021)*'[2]Prog 89'!$G$5:$H$10000)</f>
        <v>4</v>
      </c>
    </row>
    <row r="3022" spans="1:26" ht="12.75" customHeight="1" x14ac:dyDescent="0.25">
      <c r="A3022" s="64">
        <v>89151</v>
      </c>
      <c r="B3022" s="81">
        <f>VLOOKUP(A3022,'[2]Pop commune'!$A$4:$G$3833,7,FALSE)</f>
        <v>352.63650425367354</v>
      </c>
      <c r="C3022" s="82">
        <f>VLOOKUP(A3022,'[2]Pop commune'!$A$4:$H$3833,5,FALSE)</f>
        <v>235.72467130703785</v>
      </c>
      <c r="D3022" s="83">
        <f t="shared" si="95"/>
        <v>116.91183294663568</v>
      </c>
      <c r="E3022" s="83">
        <f>VLOOKUP(A3022,'[2]Pop commune'!$A$4:$G$3833,6,FALSE)</f>
        <v>116.91183294663568</v>
      </c>
      <c r="F3022" s="83">
        <f t="shared" si="96"/>
        <v>1229</v>
      </c>
      <c r="G3022" s="83">
        <f>VLOOKUP(A3022,'[2]Pop commune'!$A$4:$G$3833,4,FALSE)</f>
        <v>1229</v>
      </c>
      <c r="H3022" s="64">
        <v>89</v>
      </c>
      <c r="I3022" s="122">
        <v>890971674</v>
      </c>
      <c r="J3022" s="65" t="s">
        <v>3862</v>
      </c>
      <c r="K3022" s="121"/>
      <c r="L3022" s="103" t="s">
        <v>3857</v>
      </c>
      <c r="M3022" s="101" t="s">
        <v>223</v>
      </c>
      <c r="N3022" s="65" t="s">
        <v>662</v>
      </c>
      <c r="O3022" s="64">
        <v>890000466</v>
      </c>
      <c r="P3022" s="94" t="s">
        <v>430</v>
      </c>
      <c r="Q3022" s="90">
        <v>1</v>
      </c>
      <c r="X3022" s="65" t="s">
        <v>671</v>
      </c>
      <c r="Y3022" s="65">
        <f>SUMPRODUCT(('[2]Prog 89'!$C$5:$C$10000=A3022)*'[2]Prog 89'!$E$5:$F$10000)</f>
        <v>1</v>
      </c>
      <c r="Z3022" s="65">
        <f>SUMPRODUCT(('[2]Prog 89'!$C$5:$C$10000=A3022)*'[2]Prog 89'!$G$5:$H$10000)</f>
        <v>16</v>
      </c>
    </row>
    <row r="3023" spans="1:26" ht="12.75" customHeight="1" x14ac:dyDescent="0.25">
      <c r="A3023" s="64">
        <v>89180</v>
      </c>
      <c r="B3023" s="81">
        <f>VLOOKUP(A3023,'[2]Pop commune'!$A$4:$G$3833,7,FALSE)</f>
        <v>126.47405660377375</v>
      </c>
      <c r="C3023" s="82">
        <f>VLOOKUP(A3023,'[2]Pop commune'!$A$4:$H$3833,5,FALSE)</f>
        <v>91.061320754717102</v>
      </c>
      <c r="D3023" s="83">
        <f t="shared" si="95"/>
        <v>35.412735849056645</v>
      </c>
      <c r="E3023" s="83">
        <f>VLOOKUP(A3023,'[2]Pop commune'!$A$4:$G$3833,6,FALSE)</f>
        <v>35.412735849056645</v>
      </c>
      <c r="F3023" s="83">
        <f t="shared" si="96"/>
        <v>429.00000000000057</v>
      </c>
      <c r="G3023" s="83">
        <f>VLOOKUP(A3023,'[2]Pop commune'!$A$4:$G$3833,4,FALSE)</f>
        <v>429.00000000000057</v>
      </c>
      <c r="H3023" s="64">
        <v>89</v>
      </c>
      <c r="I3023" s="122">
        <v>890971674</v>
      </c>
      <c r="J3023" s="65" t="s">
        <v>3863</v>
      </c>
      <c r="K3023" s="121"/>
      <c r="L3023" s="103" t="s">
        <v>3851</v>
      </c>
      <c r="M3023" s="101" t="s">
        <v>223</v>
      </c>
      <c r="N3023" s="65" t="s">
        <v>662</v>
      </c>
      <c r="O3023" s="64">
        <v>890000466</v>
      </c>
      <c r="P3023" s="94" t="s">
        <v>430</v>
      </c>
      <c r="Q3023" s="90">
        <v>1</v>
      </c>
      <c r="X3023" s="65" t="s">
        <v>671</v>
      </c>
      <c r="Y3023" s="65">
        <f>SUMPRODUCT(('[2]Prog 89'!$C$5:$C$10000=A3023)*'[2]Prog 89'!$E$5:$F$10000)</f>
        <v>1</v>
      </c>
      <c r="Z3023" s="65">
        <f>SUMPRODUCT(('[2]Prog 89'!$C$5:$C$10000=A3023)*'[2]Prog 89'!$G$5:$H$10000)</f>
        <v>4</v>
      </c>
    </row>
    <row r="3024" spans="1:26" ht="12.75" customHeight="1" x14ac:dyDescent="0.25">
      <c r="A3024" s="64">
        <v>89209</v>
      </c>
      <c r="B3024" s="81">
        <f>VLOOKUP(A3024,'[2]Pop commune'!$A$4:$G$3833,7,FALSE)</f>
        <v>93.817475728155301</v>
      </c>
      <c r="C3024" s="82">
        <f>VLOOKUP(A3024,'[2]Pop commune'!$A$4:$H$3833,5,FALSE)</f>
        <v>68.866019417475698</v>
      </c>
      <c r="D3024" s="83">
        <f t="shared" si="95"/>
        <v>24.951456310679603</v>
      </c>
      <c r="E3024" s="83">
        <f>VLOOKUP(A3024,'[2]Pop commune'!$A$4:$G$3833,6,FALSE)</f>
        <v>24.951456310679603</v>
      </c>
      <c r="F3024" s="83">
        <f t="shared" si="96"/>
        <v>514</v>
      </c>
      <c r="G3024" s="83">
        <f>VLOOKUP(A3024,'[2]Pop commune'!$A$4:$G$3833,4,FALSE)</f>
        <v>514</v>
      </c>
      <c r="H3024" s="64">
        <v>89</v>
      </c>
      <c r="I3024" s="122">
        <v>890971674</v>
      </c>
      <c r="J3024" s="65" t="s">
        <v>3864</v>
      </c>
      <c r="K3024" s="121"/>
      <c r="L3024" s="103" t="s">
        <v>3851</v>
      </c>
      <c r="M3024" s="101" t="s">
        <v>223</v>
      </c>
      <c r="N3024" s="65" t="s">
        <v>662</v>
      </c>
      <c r="O3024" s="64">
        <v>890000466</v>
      </c>
      <c r="P3024" s="94" t="s">
        <v>430</v>
      </c>
      <c r="Q3024" s="90">
        <v>1</v>
      </c>
      <c r="X3024" s="65" t="s">
        <v>671</v>
      </c>
      <c r="Y3024" s="65">
        <f>SUMPRODUCT(('[2]Prog 89'!$C$5:$C$10000=A3024)*'[2]Prog 89'!$E$5:$F$10000)</f>
        <v>3</v>
      </c>
      <c r="Z3024" s="65">
        <f>SUMPRODUCT(('[2]Prog 89'!$C$5:$C$10000=A3024)*'[2]Prog 89'!$G$5:$H$10000)</f>
        <v>5</v>
      </c>
    </row>
    <row r="3025" spans="1:26" ht="12.75" customHeight="1" x14ac:dyDescent="0.25">
      <c r="A3025" s="64">
        <v>89245</v>
      </c>
      <c r="B3025" s="81">
        <f>VLOOKUP(A3025,'[2]Pop commune'!$A$4:$G$3833,7,FALSE)</f>
        <v>169.00052537350385</v>
      </c>
      <c r="C3025" s="82">
        <f>VLOOKUP(A3025,'[2]Pop commune'!$A$4:$H$3833,5,FALSE)</f>
        <v>119.00094423620619</v>
      </c>
      <c r="D3025" s="83">
        <f t="shared" si="95"/>
        <v>49.999581137297646</v>
      </c>
      <c r="E3025" s="83">
        <f>VLOOKUP(A3025,'[2]Pop commune'!$A$4:$G$3833,6,FALSE)</f>
        <v>49.999581137297646</v>
      </c>
      <c r="F3025" s="83">
        <f t="shared" si="96"/>
        <v>811</v>
      </c>
      <c r="G3025" s="83">
        <f>VLOOKUP(A3025,'[2]Pop commune'!$A$4:$G$3833,4,FALSE)</f>
        <v>811</v>
      </c>
      <c r="H3025" s="64">
        <v>89</v>
      </c>
      <c r="I3025" s="122">
        <v>890971674</v>
      </c>
      <c r="J3025" s="65" t="s">
        <v>3865</v>
      </c>
      <c r="K3025" s="121"/>
      <c r="L3025" s="103" t="s">
        <v>3857</v>
      </c>
      <c r="M3025" s="101" t="s">
        <v>223</v>
      </c>
      <c r="N3025" s="65" t="s">
        <v>662</v>
      </c>
      <c r="O3025" s="64">
        <v>890000466</v>
      </c>
      <c r="P3025" s="94" t="s">
        <v>430</v>
      </c>
      <c r="Q3025" s="90">
        <v>1</v>
      </c>
      <c r="X3025" s="65" t="s">
        <v>671</v>
      </c>
      <c r="Y3025" s="65">
        <f>SUMPRODUCT(('[2]Prog 89'!$C$5:$C$10000=A3025)*'[2]Prog 89'!$E$5:$F$10000)</f>
        <v>1</v>
      </c>
      <c r="Z3025" s="65">
        <f>SUMPRODUCT(('[2]Prog 89'!$C$5:$C$10000=A3025)*'[2]Prog 89'!$G$5:$H$10000)</f>
        <v>7</v>
      </c>
    </row>
    <row r="3026" spans="1:26" ht="12.75" customHeight="1" x14ac:dyDescent="0.25">
      <c r="A3026" s="64">
        <v>89264</v>
      </c>
      <c r="B3026" s="81">
        <f>VLOOKUP(A3026,'[2]Pop commune'!$A$4:$G$3833,7,FALSE)</f>
        <v>201.29366106080198</v>
      </c>
      <c r="C3026" s="82">
        <f>VLOOKUP(A3026,'[2]Pop commune'!$A$4:$H$3833,5,FALSE)</f>
        <v>121.7826649417852</v>
      </c>
      <c r="D3026" s="83">
        <f t="shared" si="95"/>
        <v>79.510996119016795</v>
      </c>
      <c r="E3026" s="83">
        <f>VLOOKUP(A3026,'[2]Pop commune'!$A$4:$G$3833,6,FALSE)</f>
        <v>79.510996119016795</v>
      </c>
      <c r="F3026" s="83">
        <f t="shared" si="96"/>
        <v>778</v>
      </c>
      <c r="G3026" s="83">
        <f>VLOOKUP(A3026,'[2]Pop commune'!$A$4:$G$3833,4,FALSE)</f>
        <v>778</v>
      </c>
      <c r="H3026" s="64">
        <v>89</v>
      </c>
      <c r="I3026" s="122">
        <v>890971674</v>
      </c>
      <c r="J3026" s="65" t="s">
        <v>3866</v>
      </c>
      <c r="K3026" s="121"/>
      <c r="L3026" s="103" t="s">
        <v>3851</v>
      </c>
      <c r="M3026" s="101" t="s">
        <v>223</v>
      </c>
      <c r="N3026" s="65" t="s">
        <v>662</v>
      </c>
      <c r="O3026" s="64">
        <v>890000466</v>
      </c>
      <c r="P3026" s="94" t="s">
        <v>430</v>
      </c>
      <c r="Q3026" s="90">
        <v>1</v>
      </c>
      <c r="X3026" s="65" t="s">
        <v>671</v>
      </c>
      <c r="Y3026" s="65">
        <f>SUMPRODUCT(('[2]Prog 89'!$C$5:$C$10000=A3026)*'[2]Prog 89'!$E$5:$F$10000)</f>
        <v>2</v>
      </c>
      <c r="Z3026" s="65">
        <f>SUMPRODUCT(('[2]Prog 89'!$C$5:$C$10000=A3026)*'[2]Prog 89'!$G$5:$H$10000)</f>
        <v>8</v>
      </c>
    </row>
    <row r="3027" spans="1:26" ht="12.75" customHeight="1" x14ac:dyDescent="0.25">
      <c r="A3027" s="64">
        <v>89291</v>
      </c>
      <c r="B3027" s="81">
        <f>VLOOKUP(A3027,'[2]Pop commune'!$A$4:$G$3833,7,FALSE)</f>
        <v>65.464183381088816</v>
      </c>
      <c r="C3027" s="82">
        <f>VLOOKUP(A3027,'[2]Pop commune'!$A$4:$H$3833,5,FALSE)</f>
        <v>44.945558739255006</v>
      </c>
      <c r="D3027" s="83">
        <f t="shared" si="95"/>
        <v>20.518624641833807</v>
      </c>
      <c r="E3027" s="83">
        <f>VLOOKUP(A3027,'[2]Pop commune'!$A$4:$G$3833,6,FALSE)</f>
        <v>20.518624641833807</v>
      </c>
      <c r="F3027" s="83">
        <f t="shared" si="96"/>
        <v>341</v>
      </c>
      <c r="G3027" s="83">
        <f>VLOOKUP(A3027,'[2]Pop commune'!$A$4:$G$3833,4,FALSE)</f>
        <v>341</v>
      </c>
      <c r="H3027" s="64">
        <v>89</v>
      </c>
      <c r="I3027" s="122">
        <v>890971674</v>
      </c>
      <c r="J3027" s="65" t="s">
        <v>2703</v>
      </c>
      <c r="K3027" s="121"/>
      <c r="L3027" s="103" t="s">
        <v>3441</v>
      </c>
      <c r="M3027" s="101" t="s">
        <v>223</v>
      </c>
      <c r="N3027" s="65" t="s">
        <v>662</v>
      </c>
      <c r="O3027" s="64">
        <v>890000466</v>
      </c>
      <c r="P3027" s="94" t="s">
        <v>430</v>
      </c>
      <c r="Q3027" s="90">
        <v>1</v>
      </c>
      <c r="X3027" s="65" t="s">
        <v>671</v>
      </c>
      <c r="Y3027" s="65">
        <f>SUMPRODUCT(('[2]Prog 89'!$C$5:$C$10000=A3027)*'[2]Prog 89'!$E$5:$F$10000)</f>
        <v>1</v>
      </c>
      <c r="Z3027" s="65">
        <f>SUMPRODUCT(('[2]Prog 89'!$C$5:$C$10000=A3027)*'[2]Prog 89'!$G$5:$H$10000)</f>
        <v>3</v>
      </c>
    </row>
    <row r="3028" spans="1:26" ht="12.75" customHeight="1" x14ac:dyDescent="0.25">
      <c r="A3028" s="64">
        <v>89298</v>
      </c>
      <c r="B3028" s="81">
        <f>VLOOKUP(A3028,'[2]Pop commune'!$A$4:$G$3833,7,FALSE)</f>
        <v>155.50000000000006</v>
      </c>
      <c r="C3028" s="82">
        <f>VLOOKUP(A3028,'[2]Pop commune'!$A$4:$H$3833,5,FALSE)</f>
        <v>100.16871165644174</v>
      </c>
      <c r="D3028" s="83">
        <f t="shared" si="95"/>
        <v>55.331288343558299</v>
      </c>
      <c r="E3028" s="83">
        <f>VLOOKUP(A3028,'[2]Pop commune'!$A$4:$G$3833,6,FALSE)</f>
        <v>55.331288343558299</v>
      </c>
      <c r="F3028" s="83">
        <f t="shared" si="96"/>
        <v>622</v>
      </c>
      <c r="G3028" s="83">
        <f>VLOOKUP(A3028,'[2]Pop commune'!$A$4:$G$3833,4,FALSE)</f>
        <v>622</v>
      </c>
      <c r="H3028" s="64">
        <v>89</v>
      </c>
      <c r="I3028" s="122">
        <v>890971674</v>
      </c>
      <c r="J3028" s="65" t="s">
        <v>3867</v>
      </c>
      <c r="K3028" s="121"/>
      <c r="L3028" s="103" t="s">
        <v>3849</v>
      </c>
      <c r="M3028" s="101" t="s">
        <v>223</v>
      </c>
      <c r="N3028" s="65" t="s">
        <v>662</v>
      </c>
      <c r="O3028" s="64">
        <v>890000466</v>
      </c>
      <c r="P3028" s="94" t="s">
        <v>430</v>
      </c>
      <c r="Q3028" s="90">
        <v>1</v>
      </c>
      <c r="X3028" s="65" t="s">
        <v>671</v>
      </c>
      <c r="Y3028" s="65">
        <f>SUMPRODUCT(('[2]Prog 89'!$C$5:$C$10000=A3028)*'[2]Prog 89'!$E$5:$F$10000)</f>
        <v>1</v>
      </c>
      <c r="Z3028" s="65">
        <f>SUMPRODUCT(('[2]Prog 89'!$C$5:$C$10000=A3028)*'[2]Prog 89'!$G$5:$H$10000)</f>
        <v>4</v>
      </c>
    </row>
    <row r="3029" spans="1:26" ht="12.75" customHeight="1" x14ac:dyDescent="0.25">
      <c r="A3029" s="64">
        <v>89327</v>
      </c>
      <c r="B3029" s="81">
        <f>VLOOKUP(A3029,'[2]Pop commune'!$A$4:$G$3833,7,FALSE)</f>
        <v>105.79310344827536</v>
      </c>
      <c r="C3029" s="82">
        <f>VLOOKUP(A3029,'[2]Pop commune'!$A$4:$H$3833,5,FALSE)</f>
        <v>73.241379310344485</v>
      </c>
      <c r="D3029" s="83">
        <f t="shared" si="95"/>
        <v>32.551724137930883</v>
      </c>
      <c r="E3029" s="83">
        <f>VLOOKUP(A3029,'[2]Pop commune'!$A$4:$G$3833,6,FALSE)</f>
        <v>32.551724137930883</v>
      </c>
      <c r="F3029" s="83">
        <f t="shared" si="96"/>
        <v>412.99999999999807</v>
      </c>
      <c r="G3029" s="83">
        <f>VLOOKUP(A3029,'[2]Pop commune'!$A$4:$G$3833,4,FALSE)</f>
        <v>412.99999999999807</v>
      </c>
      <c r="H3029" s="64">
        <v>89</v>
      </c>
      <c r="I3029" s="122">
        <v>890971674</v>
      </c>
      <c r="J3029" s="65" t="s">
        <v>3868</v>
      </c>
      <c r="K3029" s="121"/>
      <c r="L3029" s="103" t="s">
        <v>3849</v>
      </c>
      <c r="M3029" s="65" t="s">
        <v>223</v>
      </c>
      <c r="N3029" s="65" t="s">
        <v>662</v>
      </c>
      <c r="O3029" s="64">
        <v>890000466</v>
      </c>
      <c r="P3029" s="94" t="s">
        <v>430</v>
      </c>
      <c r="Q3029" s="90">
        <v>1</v>
      </c>
      <c r="X3029" s="65" t="s">
        <v>671</v>
      </c>
      <c r="Y3029" s="65">
        <f>SUMPRODUCT(('[2]Prog 89'!$C$5:$C$10000=A3029)*'[2]Prog 89'!$E$5:$F$10000)</f>
        <v>1</v>
      </c>
      <c r="Z3029" s="65">
        <f>SUMPRODUCT(('[2]Prog 89'!$C$5:$C$10000=A3029)*'[2]Prog 89'!$G$5:$H$10000)</f>
        <v>4</v>
      </c>
    </row>
    <row r="3030" spans="1:26" ht="12.75" customHeight="1" x14ac:dyDescent="0.25">
      <c r="A3030" s="64">
        <v>89348</v>
      </c>
      <c r="B3030" s="81">
        <f>VLOOKUP(A3030,'[2]Pop commune'!$A$4:$G$3833,7,FALSE)</f>
        <v>733.28947368421018</v>
      </c>
      <c r="C3030" s="82">
        <f>VLOOKUP(A3030,'[2]Pop commune'!$A$4:$H$3833,5,FALSE)</f>
        <v>437.83131567885641</v>
      </c>
      <c r="D3030" s="83">
        <f t="shared" si="95"/>
        <v>295.45815800535371</v>
      </c>
      <c r="E3030" s="83">
        <f>VLOOKUP(A3030,'[2]Pop commune'!$A$4:$G$3833,6,FALSE)</f>
        <v>295.45815800535371</v>
      </c>
      <c r="F3030" s="83">
        <f t="shared" si="96"/>
        <v>2377</v>
      </c>
      <c r="G3030" s="83">
        <f>VLOOKUP(A3030,'[2]Pop commune'!$A$4:$G$3833,4,FALSE)</f>
        <v>2377</v>
      </c>
      <c r="H3030" s="64">
        <v>89</v>
      </c>
      <c r="I3030" s="122">
        <v>890971674</v>
      </c>
      <c r="J3030" s="65" t="s">
        <v>3869</v>
      </c>
      <c r="K3030" s="121"/>
      <c r="L3030" s="103" t="s">
        <v>2056</v>
      </c>
      <c r="M3030" s="65" t="s">
        <v>223</v>
      </c>
      <c r="N3030" s="65" t="s">
        <v>662</v>
      </c>
      <c r="O3030" s="64">
        <v>890000466</v>
      </c>
      <c r="P3030" s="94" t="s">
        <v>430</v>
      </c>
      <c r="Q3030" s="90">
        <v>1</v>
      </c>
      <c r="X3030" s="65" t="s">
        <v>671</v>
      </c>
      <c r="Y3030" s="65">
        <f>SUMPRODUCT(('[2]Prog 89'!$C$5:$C$10000=A3030)*'[2]Prog 89'!$E$5:$F$10000)</f>
        <v>2</v>
      </c>
      <c r="Z3030" s="65">
        <f>SUMPRODUCT(('[2]Prog 89'!$C$5:$C$10000=A3030)*'[2]Prog 89'!$G$5:$H$10000)</f>
        <v>17</v>
      </c>
    </row>
    <row r="3031" spans="1:26" ht="12.75" customHeight="1" x14ac:dyDescent="0.25">
      <c r="A3031" s="64">
        <v>89350</v>
      </c>
      <c r="B3031" s="81">
        <f>VLOOKUP(A3031,'[2]Pop commune'!$A$4:$G$3833,7,FALSE)</f>
        <v>67.737451737451721</v>
      </c>
      <c r="C3031" s="82">
        <f>VLOOKUP(A3031,'[2]Pop commune'!$A$4:$H$3833,5,FALSE)</f>
        <v>46.818532818532809</v>
      </c>
      <c r="D3031" s="83">
        <f t="shared" si="95"/>
        <v>20.918918918918916</v>
      </c>
      <c r="E3031" s="83">
        <f>VLOOKUP(A3031,'[2]Pop commune'!$A$4:$G$3833,6,FALSE)</f>
        <v>20.918918918918916</v>
      </c>
      <c r="F3031" s="83">
        <f t="shared" si="96"/>
        <v>258</v>
      </c>
      <c r="G3031" s="83">
        <f>VLOOKUP(A3031,'[2]Pop commune'!$A$4:$G$3833,4,FALSE)</f>
        <v>258</v>
      </c>
      <c r="H3031" s="64">
        <v>89</v>
      </c>
      <c r="I3031" s="122">
        <v>890971674</v>
      </c>
      <c r="J3031" s="65" t="s">
        <v>3870</v>
      </c>
      <c r="K3031" s="121"/>
      <c r="L3031" s="103" t="s">
        <v>2056</v>
      </c>
      <c r="M3031" s="65" t="s">
        <v>223</v>
      </c>
      <c r="N3031" s="65" t="s">
        <v>662</v>
      </c>
      <c r="O3031" s="64">
        <v>890000466</v>
      </c>
      <c r="P3031" s="94" t="s">
        <v>430</v>
      </c>
      <c r="Q3031" s="90">
        <v>1</v>
      </c>
      <c r="X3031" s="65" t="s">
        <v>671</v>
      </c>
      <c r="Y3031" s="65">
        <f>SUMPRODUCT(('[2]Prog 89'!$C$5:$C$10000=A3031)*'[2]Prog 89'!$E$5:$F$10000)</f>
        <v>0</v>
      </c>
      <c r="Z3031" s="65">
        <f>SUMPRODUCT(('[2]Prog 89'!$C$5:$C$10000=A3031)*'[2]Prog 89'!$G$5:$H$10000)</f>
        <v>3</v>
      </c>
    </row>
    <row r="3032" spans="1:26" ht="12.75" customHeight="1" x14ac:dyDescent="0.25">
      <c r="A3032" s="64">
        <v>89353</v>
      </c>
      <c r="B3032" s="81">
        <f>VLOOKUP(A3032,'[2]Pop commune'!$A$4:$G$3833,7,FALSE)</f>
        <v>85.9335038363172</v>
      </c>
      <c r="C3032" s="82">
        <f>VLOOKUP(A3032,'[2]Pop commune'!$A$4:$H$3833,5,FALSE)</f>
        <v>57.289002557544798</v>
      </c>
      <c r="D3032" s="83">
        <f t="shared" si="95"/>
        <v>28.644501278772402</v>
      </c>
      <c r="E3032" s="83">
        <f>VLOOKUP(A3032,'[2]Pop commune'!$A$4:$G$3833,6,FALSE)</f>
        <v>28.644501278772402</v>
      </c>
      <c r="F3032" s="83">
        <f t="shared" si="96"/>
        <v>400</v>
      </c>
      <c r="G3032" s="83">
        <f>VLOOKUP(A3032,'[2]Pop commune'!$A$4:$G$3833,4,FALSE)</f>
        <v>400</v>
      </c>
      <c r="H3032" s="64">
        <v>89</v>
      </c>
      <c r="I3032" s="122">
        <v>890971674</v>
      </c>
      <c r="J3032" s="65" t="s">
        <v>3871</v>
      </c>
      <c r="K3032" s="121"/>
      <c r="L3032" s="103" t="s">
        <v>2056</v>
      </c>
      <c r="M3032" s="101" t="s">
        <v>223</v>
      </c>
      <c r="N3032" s="65" t="s">
        <v>662</v>
      </c>
      <c r="O3032" s="64">
        <v>890000466</v>
      </c>
      <c r="P3032" s="94" t="s">
        <v>430</v>
      </c>
      <c r="Q3032" s="90">
        <v>1</v>
      </c>
      <c r="X3032" s="65" t="s">
        <v>671</v>
      </c>
      <c r="Y3032" s="65">
        <f>SUMPRODUCT(('[2]Prog 89'!$C$5:$C$10000=A3032)*'[2]Prog 89'!$E$5:$F$10000)</f>
        <v>1</v>
      </c>
      <c r="Z3032" s="65">
        <f>SUMPRODUCT(('[2]Prog 89'!$C$5:$C$10000=A3032)*'[2]Prog 89'!$G$5:$H$10000)</f>
        <v>1</v>
      </c>
    </row>
    <row r="3033" spans="1:26" ht="12.75" customHeight="1" x14ac:dyDescent="0.25">
      <c r="A3033" s="64">
        <v>89370</v>
      </c>
      <c r="B3033" s="81">
        <f>VLOOKUP(A3033,'[2]Pop commune'!$A$4:$G$3833,7,FALSE)</f>
        <v>511.45467007755076</v>
      </c>
      <c r="C3033" s="82">
        <f>VLOOKUP(A3033,'[2]Pop commune'!$A$4:$H$3833,5,FALSE)</f>
        <v>267.40305923962961</v>
      </c>
      <c r="D3033" s="83">
        <f t="shared" si="95"/>
        <v>244.05161083792112</v>
      </c>
      <c r="E3033" s="83">
        <f>VLOOKUP(A3033,'[2]Pop commune'!$A$4:$G$3833,6,FALSE)</f>
        <v>244.05161083792112</v>
      </c>
      <c r="F3033" s="83">
        <f t="shared" si="96"/>
        <v>1703</v>
      </c>
      <c r="G3033" s="83">
        <f>VLOOKUP(A3033,'[2]Pop commune'!$A$4:$G$3833,4,FALSE)</f>
        <v>1703</v>
      </c>
      <c r="H3033" s="64">
        <v>89</v>
      </c>
      <c r="I3033" s="122">
        <v>890971674</v>
      </c>
      <c r="J3033" s="65" t="s">
        <v>3872</v>
      </c>
      <c r="K3033" s="121"/>
      <c r="L3033" s="103" t="s">
        <v>3851</v>
      </c>
      <c r="M3033" s="101" t="s">
        <v>223</v>
      </c>
      <c r="N3033" s="65" t="s">
        <v>662</v>
      </c>
      <c r="O3033" s="64">
        <v>890000466</v>
      </c>
      <c r="P3033" s="94" t="s">
        <v>430</v>
      </c>
      <c r="Q3033" s="90">
        <v>1</v>
      </c>
      <c r="X3033" s="65" t="s">
        <v>671</v>
      </c>
      <c r="Y3033" s="65">
        <f>SUMPRODUCT(('[2]Prog 89'!$C$5:$C$10000=A3033)*'[2]Prog 89'!$E$5:$F$10000)</f>
        <v>4</v>
      </c>
      <c r="Z3033" s="65">
        <f>SUMPRODUCT(('[2]Prog 89'!$C$5:$C$10000=A3033)*'[2]Prog 89'!$G$5:$H$10000)</f>
        <v>32</v>
      </c>
    </row>
    <row r="3034" spans="1:26" ht="12.75" customHeight="1" x14ac:dyDescent="0.25">
      <c r="A3034" s="64">
        <v>89380</v>
      </c>
      <c r="B3034" s="81">
        <f>VLOOKUP(A3034,'[2]Pop commune'!$A$4:$G$3833,7,FALSE)</f>
        <v>184.38810296932206</v>
      </c>
      <c r="C3034" s="82">
        <f>VLOOKUP(A3034,'[2]Pop commune'!$A$4:$H$3833,5,FALSE)</f>
        <v>68.702127314392655</v>
      </c>
      <c r="D3034" s="83">
        <f t="shared" si="95"/>
        <v>115.68597565492941</v>
      </c>
      <c r="E3034" s="83">
        <f>VLOOKUP(A3034,'[2]Pop commune'!$A$4:$G$3833,6,FALSE)</f>
        <v>115.68597565492941</v>
      </c>
      <c r="F3034" s="83">
        <f t="shared" si="96"/>
        <v>404</v>
      </c>
      <c r="G3034" s="83">
        <f>VLOOKUP(A3034,'[2]Pop commune'!$A$4:$G$3833,4,FALSE)</f>
        <v>404</v>
      </c>
      <c r="H3034" s="64">
        <v>89</v>
      </c>
      <c r="I3034" s="122">
        <v>890971674</v>
      </c>
      <c r="J3034" s="65" t="s">
        <v>3873</v>
      </c>
      <c r="K3034" s="121"/>
      <c r="L3034" s="103" t="s">
        <v>3851</v>
      </c>
      <c r="M3034" s="101" t="s">
        <v>223</v>
      </c>
      <c r="N3034" s="65" t="s">
        <v>662</v>
      </c>
      <c r="O3034" s="64">
        <v>890000466</v>
      </c>
      <c r="P3034" s="94" t="s">
        <v>430</v>
      </c>
      <c r="Q3034" s="90">
        <v>1</v>
      </c>
      <c r="X3034" s="65" t="s">
        <v>671</v>
      </c>
      <c r="Y3034" s="65">
        <f>SUMPRODUCT(('[2]Prog 89'!$C$5:$C$10000=A3034)*'[2]Prog 89'!$E$5:$F$10000)</f>
        <v>0</v>
      </c>
      <c r="Z3034" s="65">
        <f>SUMPRODUCT(('[2]Prog 89'!$C$5:$C$10000=A3034)*'[2]Prog 89'!$G$5:$H$10000)</f>
        <v>7</v>
      </c>
    </row>
    <row r="3035" spans="1:26" ht="12.75" customHeight="1" x14ac:dyDescent="0.25">
      <c r="A3035" s="64">
        <v>89428</v>
      </c>
      <c r="B3035" s="81">
        <f>VLOOKUP(A3035,'[2]Pop commune'!$A$4:$G$3833,7,FALSE)</f>
        <v>148.26460124913444</v>
      </c>
      <c r="C3035" s="82">
        <f>VLOOKUP(A3035,'[2]Pop commune'!$A$4:$H$3833,5,FALSE)</f>
        <v>98.174699201351444</v>
      </c>
      <c r="D3035" s="83">
        <f t="shared" si="95"/>
        <v>50.089902047782999</v>
      </c>
      <c r="E3035" s="83">
        <f>VLOOKUP(A3035,'[2]Pop commune'!$A$4:$G$3833,6,FALSE)</f>
        <v>50.089902047782999</v>
      </c>
      <c r="F3035" s="83">
        <f t="shared" si="96"/>
        <v>557.99999999999932</v>
      </c>
      <c r="G3035" s="83">
        <f>VLOOKUP(A3035,'[2]Pop commune'!$A$4:$G$3833,4,FALSE)</f>
        <v>557.99999999999932</v>
      </c>
      <c r="H3035" s="64">
        <v>89</v>
      </c>
      <c r="I3035" s="122">
        <v>890971674</v>
      </c>
      <c r="J3035" s="65" t="s">
        <v>3874</v>
      </c>
      <c r="K3035" s="121"/>
      <c r="L3035" s="103" t="s">
        <v>3851</v>
      </c>
      <c r="M3035" s="101" t="s">
        <v>223</v>
      </c>
      <c r="N3035" s="65" t="s">
        <v>662</v>
      </c>
      <c r="O3035" s="64">
        <v>890000466</v>
      </c>
      <c r="P3035" s="94" t="s">
        <v>430</v>
      </c>
      <c r="Q3035" s="90">
        <v>1</v>
      </c>
      <c r="X3035" s="65" t="s">
        <v>671</v>
      </c>
      <c r="Y3035" s="65">
        <f>SUMPRODUCT(('[2]Prog 89'!$C$5:$C$10000=A3035)*'[2]Prog 89'!$E$5:$F$10000)</f>
        <v>0</v>
      </c>
      <c r="Z3035" s="65">
        <f>SUMPRODUCT(('[2]Prog 89'!$C$5:$C$10000=A3035)*'[2]Prog 89'!$G$5:$H$10000)</f>
        <v>1</v>
      </c>
    </row>
    <row r="3036" spans="1:26" ht="12.75" customHeight="1" x14ac:dyDescent="0.25">
      <c r="A3036" s="64">
        <v>89440</v>
      </c>
      <c r="B3036" s="81">
        <f>VLOOKUP(A3036,'[2]Pop commune'!$A$4:$G$3833,7,FALSE)</f>
        <v>117</v>
      </c>
      <c r="C3036" s="82">
        <f>VLOOKUP(A3036,'[2]Pop commune'!$A$4:$H$3833,5,FALSE)</f>
        <v>78</v>
      </c>
      <c r="D3036" s="83">
        <f t="shared" si="95"/>
        <v>39</v>
      </c>
      <c r="E3036" s="83">
        <f>VLOOKUP(A3036,'[2]Pop commune'!$A$4:$G$3833,6,FALSE)</f>
        <v>39</v>
      </c>
      <c r="F3036" s="83">
        <f t="shared" si="96"/>
        <v>434</v>
      </c>
      <c r="G3036" s="83">
        <f>VLOOKUP(A3036,'[2]Pop commune'!$A$4:$G$3833,4,FALSE)</f>
        <v>434</v>
      </c>
      <c r="H3036" s="64">
        <v>89</v>
      </c>
      <c r="I3036" s="122">
        <v>890971674</v>
      </c>
      <c r="J3036" s="65" t="s">
        <v>3875</v>
      </c>
      <c r="K3036" s="121"/>
      <c r="L3036" s="103" t="s">
        <v>2056</v>
      </c>
      <c r="M3036" s="65" t="s">
        <v>223</v>
      </c>
      <c r="N3036" s="65" t="s">
        <v>662</v>
      </c>
      <c r="O3036" s="64">
        <v>890000466</v>
      </c>
      <c r="P3036" s="94" t="s">
        <v>430</v>
      </c>
      <c r="Q3036" s="90">
        <v>1</v>
      </c>
      <c r="X3036" s="65" t="s">
        <v>671</v>
      </c>
      <c r="Y3036" s="65">
        <f>SUMPRODUCT(('[2]Prog 89'!$C$5:$C$10000=A3036)*'[2]Prog 89'!$E$5:$F$10000)</f>
        <v>0</v>
      </c>
      <c r="Z3036" s="65">
        <f>SUMPRODUCT(('[2]Prog 89'!$C$5:$C$10000=A3036)*'[2]Prog 89'!$G$5:$H$10000)</f>
        <v>2</v>
      </c>
    </row>
    <row r="3037" spans="1:26" ht="12.75" customHeight="1" x14ac:dyDescent="0.25">
      <c r="A3037" s="64">
        <v>89442</v>
      </c>
      <c r="B3037" s="81">
        <f>VLOOKUP(A3037,'[2]Pop commune'!$A$4:$G$3833,7,FALSE)</f>
        <v>57.238493723849402</v>
      </c>
      <c r="C3037" s="82">
        <f>VLOOKUP(A3037,'[2]Pop commune'!$A$4:$H$3833,5,FALSE)</f>
        <v>37.205020920502108</v>
      </c>
      <c r="D3037" s="83">
        <f t="shared" si="95"/>
        <v>20.033472803347291</v>
      </c>
      <c r="E3037" s="83">
        <f>VLOOKUP(A3037,'[2]Pop commune'!$A$4:$G$3833,6,FALSE)</f>
        <v>20.033472803347291</v>
      </c>
      <c r="F3037" s="83">
        <f t="shared" si="96"/>
        <v>228</v>
      </c>
      <c r="G3037" s="83">
        <f>VLOOKUP(A3037,'[2]Pop commune'!$A$4:$G$3833,4,FALSE)</f>
        <v>228</v>
      </c>
      <c r="H3037" s="64">
        <v>89</v>
      </c>
      <c r="I3037" s="122">
        <v>890971674</v>
      </c>
      <c r="J3037" s="65" t="s">
        <v>3876</v>
      </c>
      <c r="K3037" s="121"/>
      <c r="L3037" s="103" t="s">
        <v>3851</v>
      </c>
      <c r="M3037" s="101" t="s">
        <v>223</v>
      </c>
      <c r="N3037" s="65" t="s">
        <v>662</v>
      </c>
      <c r="O3037" s="64">
        <v>890000466</v>
      </c>
      <c r="P3037" s="94" t="s">
        <v>430</v>
      </c>
      <c r="Q3037" s="90">
        <v>1</v>
      </c>
      <c r="X3037" s="65" t="s">
        <v>671</v>
      </c>
      <c r="Y3037" s="65">
        <f>SUMPRODUCT(('[2]Prog 89'!$C$5:$C$10000=A3037)*'[2]Prog 89'!$E$5:$F$10000)</f>
        <v>0</v>
      </c>
      <c r="Z3037" s="65">
        <f>SUMPRODUCT(('[2]Prog 89'!$C$5:$C$10000=A3037)*'[2]Prog 89'!$G$5:$H$10000)</f>
        <v>1</v>
      </c>
    </row>
    <row r="3038" spans="1:26" ht="12.75" customHeight="1" x14ac:dyDescent="0.25">
      <c r="A3038" s="64">
        <v>89450</v>
      </c>
      <c r="B3038" s="81">
        <f>VLOOKUP(A3038,'[2]Pop commune'!$A$4:$G$3833,7,FALSE)</f>
        <v>125.97415185783527</v>
      </c>
      <c r="C3038" s="82">
        <f>VLOOKUP(A3038,'[2]Pop commune'!$A$4:$H$3833,5,FALSE)</f>
        <v>71.418416801292437</v>
      </c>
      <c r="D3038" s="83">
        <f t="shared" si="95"/>
        <v>54.555735056542829</v>
      </c>
      <c r="E3038" s="83">
        <f>VLOOKUP(A3038,'[2]Pop commune'!$A$4:$G$3833,6,FALSE)</f>
        <v>54.555735056542829</v>
      </c>
      <c r="F3038" s="83">
        <f t="shared" si="96"/>
        <v>614</v>
      </c>
      <c r="G3038" s="83">
        <f>VLOOKUP(A3038,'[2]Pop commune'!$A$4:$G$3833,4,FALSE)</f>
        <v>614</v>
      </c>
      <c r="H3038" s="64">
        <v>89</v>
      </c>
      <c r="I3038" s="122">
        <v>890971674</v>
      </c>
      <c r="J3038" s="65" t="s">
        <v>3877</v>
      </c>
      <c r="K3038" s="121"/>
      <c r="L3038" s="103" t="s">
        <v>3851</v>
      </c>
      <c r="M3038" s="101" t="s">
        <v>223</v>
      </c>
      <c r="N3038" s="65" t="s">
        <v>662</v>
      </c>
      <c r="O3038" s="64">
        <v>890000466</v>
      </c>
      <c r="P3038" s="94" t="s">
        <v>430</v>
      </c>
      <c r="Q3038" s="90">
        <v>1</v>
      </c>
      <c r="X3038" s="65" t="s">
        <v>671</v>
      </c>
      <c r="Y3038" s="65">
        <f>SUMPRODUCT(('[2]Prog 89'!$C$5:$C$10000=A3038)*'[2]Prog 89'!$E$5:$F$10000)</f>
        <v>0</v>
      </c>
      <c r="Z3038" s="65">
        <f>SUMPRODUCT(('[2]Prog 89'!$C$5:$C$10000=A3038)*'[2]Prog 89'!$G$5:$H$10000)</f>
        <v>1</v>
      </c>
    </row>
    <row r="3039" spans="1:26" ht="12.75" customHeight="1" x14ac:dyDescent="0.25">
      <c r="A3039" s="64">
        <v>89459</v>
      </c>
      <c r="B3039" s="81">
        <f>VLOOKUP(A3039,'[2]Pop commune'!$A$4:$G$3833,7,FALSE)</f>
        <v>64</v>
      </c>
      <c r="C3039" s="82">
        <f>VLOOKUP(A3039,'[2]Pop commune'!$A$4:$H$3833,5,FALSE)</f>
        <v>41</v>
      </c>
      <c r="D3039" s="83">
        <f t="shared" si="95"/>
        <v>23</v>
      </c>
      <c r="E3039" s="83">
        <f>VLOOKUP(A3039,'[2]Pop commune'!$A$4:$G$3833,6,FALSE)</f>
        <v>23</v>
      </c>
      <c r="F3039" s="83">
        <f t="shared" si="96"/>
        <v>273</v>
      </c>
      <c r="G3039" s="83">
        <f>VLOOKUP(A3039,'[2]Pop commune'!$A$4:$G$3833,4,FALSE)</f>
        <v>273</v>
      </c>
      <c r="H3039" s="64">
        <v>89</v>
      </c>
      <c r="I3039" s="122">
        <v>890971674</v>
      </c>
      <c r="J3039" s="65" t="s">
        <v>3878</v>
      </c>
      <c r="K3039" s="121"/>
      <c r="L3039" s="103" t="s">
        <v>3851</v>
      </c>
      <c r="M3039" s="101" t="s">
        <v>223</v>
      </c>
      <c r="N3039" s="65" t="s">
        <v>662</v>
      </c>
      <c r="O3039" s="64">
        <v>890000466</v>
      </c>
      <c r="P3039" s="94" t="s">
        <v>430</v>
      </c>
      <c r="Q3039" s="90">
        <v>1</v>
      </c>
      <c r="X3039" s="65" t="s">
        <v>671</v>
      </c>
      <c r="Y3039" s="65">
        <f>SUMPRODUCT(('[2]Prog 89'!$C$5:$C$10000=A3039)*'[2]Prog 89'!$E$5:$F$10000)</f>
        <v>0</v>
      </c>
      <c r="Z3039" s="65">
        <f>SUMPRODUCT(('[2]Prog 89'!$C$5:$C$10000=A3039)*'[2]Prog 89'!$G$5:$H$10000)</f>
        <v>0</v>
      </c>
    </row>
    <row r="3040" spans="1:26" ht="12.75" customHeight="1" x14ac:dyDescent="0.25">
      <c r="A3040" s="64">
        <v>89464</v>
      </c>
      <c r="B3040" s="81">
        <f>VLOOKUP(A3040,'[2]Pop commune'!$A$4:$G$3833,7,FALSE)</f>
        <v>1769</v>
      </c>
      <c r="C3040" s="82">
        <f>VLOOKUP(A3040,'[2]Pop commune'!$A$4:$H$3833,5,FALSE)</f>
        <v>967</v>
      </c>
      <c r="D3040" s="83">
        <f t="shared" si="95"/>
        <v>802</v>
      </c>
      <c r="E3040" s="83">
        <f>VLOOKUP(A3040,'[2]Pop commune'!$A$4:$G$3833,6,FALSE)</f>
        <v>802</v>
      </c>
      <c r="F3040" s="83">
        <f t="shared" si="96"/>
        <v>5338</v>
      </c>
      <c r="G3040" s="83">
        <f>VLOOKUP(A3040,'[2]Pop commune'!$A$4:$G$3833,4,FALSE)</f>
        <v>5338</v>
      </c>
      <c r="H3040" s="64">
        <v>89</v>
      </c>
      <c r="I3040" s="122">
        <v>890971674</v>
      </c>
      <c r="J3040" s="65" t="s">
        <v>3879</v>
      </c>
      <c r="K3040" s="121"/>
      <c r="L3040" s="103" t="s">
        <v>3849</v>
      </c>
      <c r="M3040" s="101" t="s">
        <v>223</v>
      </c>
      <c r="N3040" s="65" t="s">
        <v>662</v>
      </c>
      <c r="O3040" s="64">
        <v>890000466</v>
      </c>
      <c r="P3040" s="94" t="s">
        <v>430</v>
      </c>
      <c r="Q3040" s="90">
        <v>1</v>
      </c>
      <c r="X3040" s="65" t="s">
        <v>671</v>
      </c>
      <c r="Y3040" s="65">
        <f>SUMPRODUCT(('[2]Prog 89'!$C$5:$C$10000=A3040)*'[2]Prog 89'!$E$5:$F$10000)</f>
        <v>5</v>
      </c>
      <c r="Z3040" s="65">
        <f>SUMPRODUCT(('[2]Prog 89'!$C$5:$C$10000=A3040)*'[2]Prog 89'!$G$5:$H$10000)</f>
        <v>63</v>
      </c>
    </row>
    <row r="3041" spans="1:26" ht="12.75" customHeight="1" x14ac:dyDescent="0.25">
      <c r="A3041" s="64">
        <v>71001</v>
      </c>
      <c r="B3041" s="81">
        <f>VLOOKUP(A3041,'[2]Pop commune'!$A$4:$G$3833,7,FALSE)</f>
        <v>203.18725099601591</v>
      </c>
      <c r="C3041" s="82">
        <f>VLOOKUP(A3041,'[2]Pop commune'!$A$4:$H$3833,5,FALSE)</f>
        <v>138.44621513944222</v>
      </c>
      <c r="D3041" s="83">
        <f t="shared" si="95"/>
        <v>64.741035856573703</v>
      </c>
      <c r="E3041" s="83">
        <f>VLOOKUP(A3041,'[2]Pop commune'!$A$4:$G$3833,6,FALSE)</f>
        <v>64.741035856573703</v>
      </c>
      <c r="F3041" s="83">
        <f t="shared" si="96"/>
        <v>750</v>
      </c>
      <c r="G3041" s="83">
        <f>VLOOKUP(A3041,'[2]Pop commune'!$A$4:$G$3833,4,FALSE)</f>
        <v>750</v>
      </c>
      <c r="H3041" s="64">
        <v>71</v>
      </c>
      <c r="I3041" s="122">
        <v>710974726</v>
      </c>
      <c r="J3041" s="65" t="s">
        <v>3880</v>
      </c>
      <c r="K3041" s="121" t="s">
        <v>4868</v>
      </c>
      <c r="L3041" s="103" t="s">
        <v>3881</v>
      </c>
      <c r="M3041" s="65" t="s">
        <v>203</v>
      </c>
      <c r="N3041" s="65" t="s">
        <v>662</v>
      </c>
      <c r="O3041" s="64">
        <v>710781360</v>
      </c>
      <c r="P3041" s="94" t="s">
        <v>3882</v>
      </c>
      <c r="Q3041" s="90">
        <v>1</v>
      </c>
      <c r="R3041" s="65">
        <v>46</v>
      </c>
      <c r="S3041" s="65">
        <v>46</v>
      </c>
      <c r="T3041" s="65">
        <v>2</v>
      </c>
      <c r="U3041" s="65">
        <v>2</v>
      </c>
      <c r="X3041" s="65" t="s">
        <v>671</v>
      </c>
      <c r="Y3041" s="65">
        <f>SUMPRODUCT(('[2]Prog 89'!$C$5:$C$10000=A3041)*'[2]Prog 89'!$E$5:$F$10000)</f>
        <v>0</v>
      </c>
      <c r="Z3041" s="65">
        <f>SUMPRODUCT(('[2]Prog 89'!$C$5:$C$10000=A3041)*'[2]Prog 89'!$G$5:$H$10000)</f>
        <v>0</v>
      </c>
    </row>
    <row r="3042" spans="1:26" ht="12.75" customHeight="1" x14ac:dyDescent="0.25">
      <c r="A3042" s="64">
        <v>71061</v>
      </c>
      <c r="B3042" s="81">
        <f>VLOOKUP(A3042,'[2]Pop commune'!$A$4:$G$3833,7,FALSE)</f>
        <v>107.61675382072741</v>
      </c>
      <c r="C3042" s="82">
        <f>VLOOKUP(A3042,'[2]Pop commune'!$A$4:$H$3833,5,FALSE)</f>
        <v>79.129966044652505</v>
      </c>
      <c r="D3042" s="83">
        <f t="shared" si="95"/>
        <v>28.486787776074902</v>
      </c>
      <c r="E3042" s="83">
        <f>VLOOKUP(A3042,'[2]Pop commune'!$A$4:$G$3833,6,FALSE)</f>
        <v>28.486787776074902</v>
      </c>
      <c r="F3042" s="83">
        <f t="shared" si="96"/>
        <v>485.00000000000102</v>
      </c>
      <c r="G3042" s="83">
        <f>VLOOKUP(A3042,'[2]Pop commune'!$A$4:$G$3833,4,FALSE)</f>
        <v>485.00000000000102</v>
      </c>
      <c r="H3042" s="64">
        <v>71</v>
      </c>
      <c r="I3042" s="122">
        <v>710974726</v>
      </c>
      <c r="J3042" s="65" t="s">
        <v>3883</v>
      </c>
      <c r="K3042" s="121"/>
      <c r="L3042" s="103" t="s">
        <v>3881</v>
      </c>
      <c r="M3042" s="65" t="s">
        <v>203</v>
      </c>
      <c r="N3042" s="65" t="s">
        <v>662</v>
      </c>
      <c r="O3042" s="64">
        <v>710781360</v>
      </c>
      <c r="P3042" s="94" t="s">
        <v>3882</v>
      </c>
      <c r="Q3042" s="90">
        <v>1</v>
      </c>
      <c r="X3042" s="65" t="s">
        <v>671</v>
      </c>
      <c r="Y3042" s="65">
        <f>SUMPRODUCT(('[2]Prog 89'!$C$5:$C$10000=A3042)*'[2]Prog 89'!$E$5:$F$10000)</f>
        <v>0</v>
      </c>
      <c r="Z3042" s="65">
        <f>SUMPRODUCT(('[2]Prog 89'!$C$5:$C$10000=A3042)*'[2]Prog 89'!$G$5:$H$10000)</f>
        <v>0</v>
      </c>
    </row>
    <row r="3043" spans="1:26" ht="12.75" customHeight="1" x14ac:dyDescent="0.25">
      <c r="A3043" s="64">
        <v>71094</v>
      </c>
      <c r="B3043" s="81">
        <f>VLOOKUP(A3043,'[2]Pop commune'!$A$4:$G$3833,7,FALSE)</f>
        <v>55</v>
      </c>
      <c r="C3043" s="82">
        <f>VLOOKUP(A3043,'[2]Pop commune'!$A$4:$H$3833,5,FALSE)</f>
        <v>39</v>
      </c>
      <c r="D3043" s="83">
        <f t="shared" si="95"/>
        <v>16</v>
      </c>
      <c r="E3043" s="83">
        <f>VLOOKUP(A3043,'[2]Pop commune'!$A$4:$G$3833,6,FALSE)</f>
        <v>16</v>
      </c>
      <c r="F3043" s="83">
        <f t="shared" si="96"/>
        <v>129</v>
      </c>
      <c r="G3043" s="83">
        <f>VLOOKUP(A3043,'[2]Pop commune'!$A$4:$G$3833,4,FALSE)</f>
        <v>129</v>
      </c>
      <c r="H3043" s="64">
        <v>71</v>
      </c>
      <c r="I3043" s="122">
        <v>710974726</v>
      </c>
      <c r="J3043" s="65" t="s">
        <v>3884</v>
      </c>
      <c r="K3043" s="121"/>
      <c r="L3043" s="103" t="s">
        <v>3885</v>
      </c>
      <c r="M3043" s="65" t="s">
        <v>203</v>
      </c>
      <c r="N3043" s="65" t="s">
        <v>662</v>
      </c>
      <c r="O3043" s="64">
        <v>710781360</v>
      </c>
      <c r="P3043" s="94" t="s">
        <v>3882</v>
      </c>
      <c r="Q3043" s="90">
        <v>1</v>
      </c>
      <c r="X3043" s="65" t="s">
        <v>671</v>
      </c>
      <c r="Y3043" s="65">
        <f>SUMPRODUCT(('[2]Prog 89'!$C$5:$C$10000=A3043)*'[2]Prog 89'!$E$5:$F$10000)</f>
        <v>0</v>
      </c>
      <c r="Z3043" s="65">
        <f>SUMPRODUCT(('[2]Prog 89'!$C$5:$C$10000=A3043)*'[2]Prog 89'!$G$5:$H$10000)</f>
        <v>0</v>
      </c>
    </row>
    <row r="3044" spans="1:26" ht="12.75" customHeight="1" x14ac:dyDescent="0.25">
      <c r="A3044" s="64">
        <v>71158</v>
      </c>
      <c r="B3044" s="81">
        <f>VLOOKUP(A3044,'[2]Pop commune'!$A$4:$G$3833,7,FALSE)</f>
        <v>643.18870373592256</v>
      </c>
      <c r="C3044" s="82">
        <f>VLOOKUP(A3044,'[2]Pop commune'!$A$4:$H$3833,5,FALSE)</f>
        <v>324.1267462924182</v>
      </c>
      <c r="D3044" s="83">
        <f t="shared" si="95"/>
        <v>319.06195744350435</v>
      </c>
      <c r="E3044" s="83">
        <f>VLOOKUP(A3044,'[2]Pop commune'!$A$4:$G$3833,6,FALSE)</f>
        <v>319.06195744350435</v>
      </c>
      <c r="F3044" s="83">
        <f t="shared" si="96"/>
        <v>1639</v>
      </c>
      <c r="G3044" s="83">
        <f>VLOOKUP(A3044,'[2]Pop commune'!$A$4:$G$3833,4,FALSE)</f>
        <v>1639</v>
      </c>
      <c r="H3044" s="64">
        <v>71</v>
      </c>
      <c r="I3044" s="122">
        <v>710974726</v>
      </c>
      <c r="J3044" s="65" t="s">
        <v>3886</v>
      </c>
      <c r="K3044" s="121"/>
      <c r="L3044" s="103" t="s">
        <v>3881</v>
      </c>
      <c r="M3044" s="65" t="s">
        <v>203</v>
      </c>
      <c r="N3044" s="65" t="s">
        <v>662</v>
      </c>
      <c r="O3044" s="64">
        <v>710781360</v>
      </c>
      <c r="P3044" s="94" t="s">
        <v>3882</v>
      </c>
      <c r="Q3044" s="90">
        <v>1</v>
      </c>
      <c r="X3044" s="65" t="s">
        <v>671</v>
      </c>
      <c r="Y3044" s="65">
        <f>SUMPRODUCT(('[2]Prog 89'!$C$5:$C$10000=A3044)*'[2]Prog 89'!$E$5:$F$10000)</f>
        <v>0</v>
      </c>
      <c r="Z3044" s="65">
        <f>SUMPRODUCT(('[2]Prog 89'!$C$5:$C$10000=A3044)*'[2]Prog 89'!$G$5:$H$10000)</f>
        <v>0</v>
      </c>
    </row>
    <row r="3045" spans="1:26" ht="12.75" customHeight="1" x14ac:dyDescent="0.25">
      <c r="A3045" s="64">
        <v>71195</v>
      </c>
      <c r="B3045" s="81">
        <f>VLOOKUP(A3045,'[2]Pop commune'!$A$4:$G$3833,7,FALSE)</f>
        <v>57.527777777777814</v>
      </c>
      <c r="C3045" s="82">
        <f>VLOOKUP(A3045,'[2]Pop commune'!$A$4:$H$3833,5,FALSE)</f>
        <v>35.324074074074097</v>
      </c>
      <c r="D3045" s="83">
        <f t="shared" si="95"/>
        <v>22.20370370370372</v>
      </c>
      <c r="E3045" s="83">
        <f>VLOOKUP(A3045,'[2]Pop commune'!$A$4:$G$3833,6,FALSE)</f>
        <v>22.20370370370372</v>
      </c>
      <c r="F3045" s="83">
        <f t="shared" si="96"/>
        <v>218</v>
      </c>
      <c r="G3045" s="83">
        <f>VLOOKUP(A3045,'[2]Pop commune'!$A$4:$G$3833,4,FALSE)</f>
        <v>218</v>
      </c>
      <c r="H3045" s="64">
        <v>71</v>
      </c>
      <c r="I3045" s="122">
        <v>710974726</v>
      </c>
      <c r="J3045" s="65" t="s">
        <v>3887</v>
      </c>
      <c r="K3045" s="121"/>
      <c r="L3045" s="103" t="s">
        <v>3885</v>
      </c>
      <c r="M3045" s="65" t="s">
        <v>203</v>
      </c>
      <c r="N3045" s="65" t="s">
        <v>662</v>
      </c>
      <c r="O3045" s="64">
        <v>710781360</v>
      </c>
      <c r="P3045" s="94" t="s">
        <v>3882</v>
      </c>
      <c r="Q3045" s="90">
        <v>1</v>
      </c>
      <c r="X3045" s="65" t="s">
        <v>671</v>
      </c>
      <c r="Y3045" s="65">
        <f>SUMPRODUCT(('[2]Prog 89'!$C$5:$C$10000=A3045)*'[2]Prog 89'!$E$5:$F$10000)</f>
        <v>0</v>
      </c>
      <c r="Z3045" s="65">
        <f>SUMPRODUCT(('[2]Prog 89'!$C$5:$C$10000=A3045)*'[2]Prog 89'!$G$5:$H$10000)</f>
        <v>0</v>
      </c>
    </row>
    <row r="3046" spans="1:26" ht="12.75" customHeight="1" x14ac:dyDescent="0.25">
      <c r="A3046" s="64">
        <v>71213</v>
      </c>
      <c r="B3046" s="81">
        <f>VLOOKUP(A3046,'[2]Pop commune'!$A$4:$G$3833,7,FALSE)</f>
        <v>156.14716312056743</v>
      </c>
      <c r="C3046" s="82">
        <f>VLOOKUP(A3046,'[2]Pop commune'!$A$4:$H$3833,5,FALSE)</f>
        <v>105.71453900709224</v>
      </c>
      <c r="D3046" s="83">
        <f t="shared" si="95"/>
        <v>50.432624113475185</v>
      </c>
      <c r="E3046" s="83">
        <f>VLOOKUP(A3046,'[2]Pop commune'!$A$4:$G$3833,6,FALSE)</f>
        <v>50.432624113475185</v>
      </c>
      <c r="F3046" s="83">
        <f t="shared" si="96"/>
        <v>547</v>
      </c>
      <c r="G3046" s="83">
        <f>VLOOKUP(A3046,'[2]Pop commune'!$A$4:$G$3833,4,FALSE)</f>
        <v>547</v>
      </c>
      <c r="H3046" s="64">
        <v>71</v>
      </c>
      <c r="I3046" s="122">
        <v>710974726</v>
      </c>
      <c r="J3046" s="65" t="s">
        <v>3888</v>
      </c>
      <c r="K3046" s="121"/>
      <c r="L3046" s="103" t="s">
        <v>3881</v>
      </c>
      <c r="M3046" s="65" t="s">
        <v>203</v>
      </c>
      <c r="N3046" s="65" t="s">
        <v>662</v>
      </c>
      <c r="O3046" s="64">
        <v>710781360</v>
      </c>
      <c r="P3046" s="94" t="s">
        <v>3882</v>
      </c>
      <c r="Q3046" s="90">
        <v>1</v>
      </c>
      <c r="X3046" s="65" t="s">
        <v>671</v>
      </c>
      <c r="Y3046" s="65">
        <f>SUMPRODUCT(('[2]Prog 89'!$C$5:$C$10000=A3046)*'[2]Prog 89'!$E$5:$F$10000)</f>
        <v>0</v>
      </c>
      <c r="Z3046" s="65">
        <f>SUMPRODUCT(('[2]Prog 89'!$C$5:$C$10000=A3046)*'[2]Prog 89'!$G$5:$H$10000)</f>
        <v>0</v>
      </c>
    </row>
    <row r="3047" spans="1:26" ht="12.75" customHeight="1" x14ac:dyDescent="0.25">
      <c r="A3047" s="64">
        <v>71234</v>
      </c>
      <c r="B3047" s="81">
        <f>VLOOKUP(A3047,'[2]Pop commune'!$A$4:$G$3833,7,FALSE)</f>
        <v>89</v>
      </c>
      <c r="C3047" s="82">
        <f>VLOOKUP(A3047,'[2]Pop commune'!$A$4:$H$3833,5,FALSE)</f>
        <v>45</v>
      </c>
      <c r="D3047" s="83">
        <f t="shared" si="95"/>
        <v>44</v>
      </c>
      <c r="E3047" s="83">
        <f>VLOOKUP(A3047,'[2]Pop commune'!$A$4:$G$3833,6,FALSE)</f>
        <v>44</v>
      </c>
      <c r="F3047" s="83">
        <f t="shared" si="96"/>
        <v>323</v>
      </c>
      <c r="G3047" s="83">
        <f>VLOOKUP(A3047,'[2]Pop commune'!$A$4:$G$3833,4,FALSE)</f>
        <v>323</v>
      </c>
      <c r="H3047" s="64">
        <v>71</v>
      </c>
      <c r="I3047" s="122">
        <v>710974726</v>
      </c>
      <c r="J3047" s="65" t="s">
        <v>3889</v>
      </c>
      <c r="K3047" s="121"/>
      <c r="L3047" s="103" t="s">
        <v>3881</v>
      </c>
      <c r="M3047" s="65" t="s">
        <v>203</v>
      </c>
      <c r="N3047" s="65" t="s">
        <v>662</v>
      </c>
      <c r="O3047" s="64">
        <v>710781360</v>
      </c>
      <c r="P3047" s="94" t="s">
        <v>3882</v>
      </c>
      <c r="Q3047" s="90">
        <v>1</v>
      </c>
      <c r="X3047" s="65" t="s">
        <v>671</v>
      </c>
      <c r="Y3047" s="65">
        <f>SUMPRODUCT(('[2]Prog 89'!$C$5:$C$10000=A3047)*'[2]Prog 89'!$E$5:$F$10000)</f>
        <v>0</v>
      </c>
      <c r="Z3047" s="65">
        <f>SUMPRODUCT(('[2]Prog 89'!$C$5:$C$10000=A3047)*'[2]Prog 89'!$G$5:$H$10000)</f>
        <v>0</v>
      </c>
    </row>
    <row r="3048" spans="1:26" s="97" customFormat="1" ht="12.75" customHeight="1" x14ac:dyDescent="0.25">
      <c r="A3048" s="64">
        <v>71244</v>
      </c>
      <c r="B3048" s="81">
        <f>VLOOKUP(A3048,'[2]Pop commune'!$A$4:$G$3833,7,FALSE)</f>
        <v>136</v>
      </c>
      <c r="C3048" s="82">
        <f>VLOOKUP(A3048,'[2]Pop commune'!$A$4:$H$3833,5,FALSE)</f>
        <v>88</v>
      </c>
      <c r="D3048" s="83">
        <f t="shared" si="95"/>
        <v>48</v>
      </c>
      <c r="E3048" s="83">
        <f>VLOOKUP(A3048,'[2]Pop commune'!$A$4:$G$3833,6,FALSE)</f>
        <v>48</v>
      </c>
      <c r="F3048" s="83">
        <f t="shared" si="96"/>
        <v>422</v>
      </c>
      <c r="G3048" s="83">
        <f>VLOOKUP(A3048,'[2]Pop commune'!$A$4:$G$3833,4,FALSE)</f>
        <v>422</v>
      </c>
      <c r="H3048" s="64">
        <v>71</v>
      </c>
      <c r="I3048" s="122">
        <v>710974726</v>
      </c>
      <c r="J3048" s="65" t="s">
        <v>3890</v>
      </c>
      <c r="K3048" s="121"/>
      <c r="L3048" s="103" t="s">
        <v>3881</v>
      </c>
      <c r="M3048" s="65" t="s">
        <v>203</v>
      </c>
      <c r="N3048" s="65" t="s">
        <v>662</v>
      </c>
      <c r="O3048" s="64">
        <v>710781360</v>
      </c>
      <c r="P3048" s="94" t="s">
        <v>3882</v>
      </c>
      <c r="Q3048" s="90">
        <v>1</v>
      </c>
      <c r="R3048" s="65"/>
      <c r="S3048" s="65"/>
      <c r="T3048" s="65"/>
      <c r="U3048" s="65"/>
      <c r="V3048" s="65"/>
      <c r="W3048" s="65"/>
      <c r="X3048" s="65" t="s">
        <v>671</v>
      </c>
      <c r="Y3048" s="65">
        <f>SUMPRODUCT(('[2]Prog 89'!$C$5:$C$10000=A3048)*'[2]Prog 89'!$E$5:$F$10000)</f>
        <v>0</v>
      </c>
      <c r="Z3048" s="65">
        <f>SUMPRODUCT(('[2]Prog 89'!$C$5:$C$10000=A3048)*'[2]Prog 89'!$G$5:$H$10000)</f>
        <v>0</v>
      </c>
    </row>
    <row r="3049" spans="1:26" s="97" customFormat="1" ht="12.75" customHeight="1" x14ac:dyDescent="0.25">
      <c r="A3049" s="64">
        <v>71248</v>
      </c>
      <c r="B3049" s="81">
        <f>VLOOKUP(A3049,'[2]Pop commune'!$A$4:$G$3833,7,FALSE)</f>
        <v>234.68879668049783</v>
      </c>
      <c r="C3049" s="82">
        <f>VLOOKUP(A3049,'[2]Pop commune'!$A$4:$H$3833,5,FALSE)</f>
        <v>146.68049792531116</v>
      </c>
      <c r="D3049" s="83">
        <f t="shared" si="95"/>
        <v>88.008298755186686</v>
      </c>
      <c r="E3049" s="83">
        <f>VLOOKUP(A3049,'[2]Pop commune'!$A$4:$G$3833,6,FALSE)</f>
        <v>88.008298755186686</v>
      </c>
      <c r="F3049" s="83">
        <f t="shared" si="96"/>
        <v>707</v>
      </c>
      <c r="G3049" s="83">
        <f>VLOOKUP(A3049,'[2]Pop commune'!$A$4:$G$3833,4,FALSE)</f>
        <v>707</v>
      </c>
      <c r="H3049" s="64">
        <v>71</v>
      </c>
      <c r="I3049" s="122">
        <v>710974726</v>
      </c>
      <c r="J3049" s="65" t="s">
        <v>3891</v>
      </c>
      <c r="K3049" s="121"/>
      <c r="L3049" s="103" t="s">
        <v>3885</v>
      </c>
      <c r="M3049" s="65" t="s">
        <v>203</v>
      </c>
      <c r="N3049" s="65" t="s">
        <v>662</v>
      </c>
      <c r="O3049" s="64">
        <v>710781360</v>
      </c>
      <c r="P3049" s="94" t="s">
        <v>3882</v>
      </c>
      <c r="Q3049" s="90">
        <v>1</v>
      </c>
      <c r="R3049" s="65"/>
      <c r="S3049" s="65"/>
      <c r="T3049" s="65"/>
      <c r="U3049" s="65"/>
      <c r="V3049" s="65"/>
      <c r="W3049" s="65"/>
      <c r="X3049" s="65" t="s">
        <v>671</v>
      </c>
      <c r="Y3049" s="65">
        <f>SUMPRODUCT(('[2]Prog 89'!$C$5:$C$10000=A3049)*'[2]Prog 89'!$E$5:$F$10000)</f>
        <v>0</v>
      </c>
      <c r="Z3049" s="65">
        <f>SUMPRODUCT(('[2]Prog 89'!$C$5:$C$10000=A3049)*'[2]Prog 89'!$G$5:$H$10000)</f>
        <v>0</v>
      </c>
    </row>
    <row r="3050" spans="1:26" ht="12.75" customHeight="1" x14ac:dyDescent="0.25">
      <c r="A3050" s="64">
        <v>71261</v>
      </c>
      <c r="B3050" s="81">
        <f>VLOOKUP(A3050,'[2]Pop commune'!$A$4:$G$3833,7,FALSE)</f>
        <v>168.24590163934408</v>
      </c>
      <c r="C3050" s="82">
        <f>VLOOKUP(A3050,'[2]Pop commune'!$A$4:$H$3833,5,FALSE)</f>
        <v>94.829508196721221</v>
      </c>
      <c r="D3050" s="83">
        <f t="shared" si="95"/>
        <v>73.416393442622876</v>
      </c>
      <c r="E3050" s="83">
        <f>VLOOKUP(A3050,'[2]Pop commune'!$A$4:$G$3833,6,FALSE)</f>
        <v>73.416393442622876</v>
      </c>
      <c r="F3050" s="83">
        <f t="shared" si="96"/>
        <v>621.99999999999943</v>
      </c>
      <c r="G3050" s="83">
        <f>VLOOKUP(A3050,'[2]Pop commune'!$A$4:$G$3833,4,FALSE)</f>
        <v>621.99999999999943</v>
      </c>
      <c r="H3050" s="64">
        <v>71</v>
      </c>
      <c r="I3050" s="122">
        <v>710974726</v>
      </c>
      <c r="J3050" s="65" t="s">
        <v>3892</v>
      </c>
      <c r="K3050" s="121"/>
      <c r="L3050" s="103" t="s">
        <v>3881</v>
      </c>
      <c r="M3050" s="65" t="s">
        <v>203</v>
      </c>
      <c r="N3050" s="65" t="s">
        <v>662</v>
      </c>
      <c r="O3050" s="64">
        <v>710781360</v>
      </c>
      <c r="P3050" s="94" t="s">
        <v>3882</v>
      </c>
      <c r="Q3050" s="90">
        <v>1</v>
      </c>
      <c r="X3050" s="65" t="s">
        <v>671</v>
      </c>
      <c r="Y3050" s="65">
        <f>SUMPRODUCT(('[2]Prog 89'!$C$5:$C$10000=A3050)*'[2]Prog 89'!$E$5:$F$10000)</f>
        <v>0</v>
      </c>
      <c r="Z3050" s="65">
        <f>SUMPRODUCT(('[2]Prog 89'!$C$5:$C$10000=A3050)*'[2]Prog 89'!$G$5:$H$10000)</f>
        <v>0</v>
      </c>
    </row>
    <row r="3051" spans="1:26" ht="12.75" customHeight="1" x14ac:dyDescent="0.25">
      <c r="A3051" s="64">
        <v>71284</v>
      </c>
      <c r="B3051" s="81">
        <f>VLOOKUP(A3051,'[2]Pop commune'!$A$4:$G$3833,7,FALSE)</f>
        <v>39.344262295081961</v>
      </c>
      <c r="C3051" s="82">
        <f>VLOOKUP(A3051,'[2]Pop commune'!$A$4:$H$3833,5,FALSE)</f>
        <v>28.52459016393442</v>
      </c>
      <c r="D3051" s="83">
        <f t="shared" si="95"/>
        <v>10.81967213114754</v>
      </c>
      <c r="E3051" s="83">
        <f>VLOOKUP(A3051,'[2]Pop commune'!$A$4:$G$3833,6,FALSE)</f>
        <v>10.81967213114754</v>
      </c>
      <c r="F3051" s="83">
        <f t="shared" si="96"/>
        <v>120</v>
      </c>
      <c r="G3051" s="83">
        <f>VLOOKUP(A3051,'[2]Pop commune'!$A$4:$G$3833,4,FALSE)</f>
        <v>120</v>
      </c>
      <c r="H3051" s="64">
        <v>71</v>
      </c>
      <c r="I3051" s="122">
        <v>710974726</v>
      </c>
      <c r="J3051" s="65" t="s">
        <v>3893</v>
      </c>
      <c r="K3051" s="121"/>
      <c r="L3051" s="103" t="s">
        <v>3885</v>
      </c>
      <c r="M3051" s="65" t="s">
        <v>203</v>
      </c>
      <c r="N3051" s="65" t="s">
        <v>662</v>
      </c>
      <c r="O3051" s="64">
        <v>710781360</v>
      </c>
      <c r="P3051" s="94" t="s">
        <v>3882</v>
      </c>
      <c r="Q3051" s="90">
        <v>1</v>
      </c>
      <c r="X3051" s="65" t="s">
        <v>671</v>
      </c>
      <c r="Y3051" s="65">
        <f>SUMPRODUCT(('[2]Prog 89'!$C$5:$C$10000=A3051)*'[2]Prog 89'!$E$5:$F$10000)</f>
        <v>0</v>
      </c>
      <c r="Z3051" s="65">
        <f>SUMPRODUCT(('[2]Prog 89'!$C$5:$C$10000=A3051)*'[2]Prog 89'!$G$5:$H$10000)</f>
        <v>0</v>
      </c>
    </row>
    <row r="3052" spans="1:26" ht="12.75" customHeight="1" x14ac:dyDescent="0.25">
      <c r="A3052" s="64">
        <v>71332</v>
      </c>
      <c r="B3052" s="81">
        <f>VLOOKUP(A3052,'[2]Pop commune'!$A$4:$G$3833,7,FALSE)</f>
        <v>125.0363964960209</v>
      </c>
      <c r="C3052" s="82">
        <f>VLOOKUP(A3052,'[2]Pop commune'!$A$4:$H$3833,5,FALSE)</f>
        <v>88.319359429729047</v>
      </c>
      <c r="D3052" s="83">
        <f t="shared" si="95"/>
        <v>36.717037066291851</v>
      </c>
      <c r="E3052" s="83">
        <f>VLOOKUP(A3052,'[2]Pop commune'!$A$4:$G$3833,6,FALSE)</f>
        <v>36.717037066291851</v>
      </c>
      <c r="F3052" s="83">
        <f t="shared" si="96"/>
        <v>526</v>
      </c>
      <c r="G3052" s="83">
        <f>VLOOKUP(A3052,'[2]Pop commune'!$A$4:$G$3833,4,FALSE)</f>
        <v>526</v>
      </c>
      <c r="H3052" s="64">
        <v>71</v>
      </c>
      <c r="I3052" s="122">
        <v>710974726</v>
      </c>
      <c r="J3052" s="65" t="s">
        <v>3894</v>
      </c>
      <c r="K3052" s="121"/>
      <c r="L3052" s="103" t="s">
        <v>3881</v>
      </c>
      <c r="M3052" s="65" t="s">
        <v>203</v>
      </c>
      <c r="N3052" s="65" t="s">
        <v>662</v>
      </c>
      <c r="O3052" s="64">
        <v>710781360</v>
      </c>
      <c r="P3052" s="94" t="s">
        <v>3882</v>
      </c>
      <c r="Q3052" s="90">
        <v>1</v>
      </c>
      <c r="X3052" s="65" t="s">
        <v>671</v>
      </c>
      <c r="Y3052" s="65">
        <f>SUMPRODUCT(('[2]Prog 89'!$C$5:$C$10000=A3052)*'[2]Prog 89'!$E$5:$F$10000)</f>
        <v>0</v>
      </c>
      <c r="Z3052" s="65">
        <f>SUMPRODUCT(('[2]Prog 89'!$C$5:$C$10000=A3052)*'[2]Prog 89'!$G$5:$H$10000)</f>
        <v>0</v>
      </c>
    </row>
    <row r="3053" spans="1:26" ht="12.75" customHeight="1" x14ac:dyDescent="0.25">
      <c r="A3053" s="64">
        <v>71338</v>
      </c>
      <c r="B3053" s="81">
        <f>VLOOKUP(A3053,'[2]Pop commune'!$A$4:$G$3833,7,FALSE)</f>
        <v>73.502202643171898</v>
      </c>
      <c r="C3053" s="82">
        <f>VLOOKUP(A3053,'[2]Pop commune'!$A$4:$H$3833,5,FALSE)</f>
        <v>37.268722466960398</v>
      </c>
      <c r="D3053" s="83">
        <f t="shared" si="95"/>
        <v>36.233480176211501</v>
      </c>
      <c r="E3053" s="83">
        <f>VLOOKUP(A3053,'[2]Pop commune'!$A$4:$G$3833,6,FALSE)</f>
        <v>36.233480176211501</v>
      </c>
      <c r="F3053" s="83">
        <f t="shared" si="96"/>
        <v>235</v>
      </c>
      <c r="G3053" s="83">
        <f>VLOOKUP(A3053,'[2]Pop commune'!$A$4:$G$3833,4,FALSE)</f>
        <v>235</v>
      </c>
      <c r="H3053" s="64">
        <v>71</v>
      </c>
      <c r="I3053" s="122">
        <v>710974726</v>
      </c>
      <c r="J3053" s="65" t="s">
        <v>3895</v>
      </c>
      <c r="K3053" s="121"/>
      <c r="L3053" s="103" t="s">
        <v>3885</v>
      </c>
      <c r="M3053" s="65" t="s">
        <v>203</v>
      </c>
      <c r="N3053" s="65" t="s">
        <v>662</v>
      </c>
      <c r="O3053" s="64">
        <v>710781360</v>
      </c>
      <c r="P3053" s="94" t="s">
        <v>3882</v>
      </c>
      <c r="Q3053" s="90">
        <v>1</v>
      </c>
      <c r="X3053" s="65" t="s">
        <v>671</v>
      </c>
      <c r="Y3053" s="65">
        <f>SUMPRODUCT(('[2]Prog 89'!$C$5:$C$10000=A3053)*'[2]Prog 89'!$E$5:$F$10000)</f>
        <v>0</v>
      </c>
      <c r="Z3053" s="65">
        <f>SUMPRODUCT(('[2]Prog 89'!$C$5:$C$10000=A3053)*'[2]Prog 89'!$G$5:$H$10000)</f>
        <v>0</v>
      </c>
    </row>
    <row r="3054" spans="1:26" ht="12.75" customHeight="1" x14ac:dyDescent="0.25">
      <c r="A3054" s="64">
        <v>71353</v>
      </c>
      <c r="B3054" s="81">
        <f>VLOOKUP(A3054,'[2]Pop commune'!$A$4:$G$3833,7,FALSE)</f>
        <v>160.54145516074399</v>
      </c>
      <c r="C3054" s="82">
        <f>VLOOKUP(A3054,'[2]Pop commune'!$A$4:$H$3833,5,FALSE)</f>
        <v>93.314720812182443</v>
      </c>
      <c r="D3054" s="83">
        <f t="shared" si="95"/>
        <v>67.22673434856155</v>
      </c>
      <c r="E3054" s="83">
        <f>VLOOKUP(A3054,'[2]Pop commune'!$A$4:$G$3833,6,FALSE)</f>
        <v>67.22673434856155</v>
      </c>
      <c r="F3054" s="83">
        <f t="shared" si="96"/>
        <v>592.99999999999818</v>
      </c>
      <c r="G3054" s="83">
        <f>VLOOKUP(A3054,'[2]Pop commune'!$A$4:$G$3833,4,FALSE)</f>
        <v>592.99999999999818</v>
      </c>
      <c r="H3054" s="64">
        <v>71</v>
      </c>
      <c r="I3054" s="122">
        <v>710974726</v>
      </c>
      <c r="J3054" s="65" t="s">
        <v>3896</v>
      </c>
      <c r="K3054" s="121"/>
      <c r="L3054" s="103" t="s">
        <v>3885</v>
      </c>
      <c r="M3054" s="65" t="s">
        <v>203</v>
      </c>
      <c r="N3054" s="65" t="s">
        <v>662</v>
      </c>
      <c r="O3054" s="64">
        <v>710781360</v>
      </c>
      <c r="P3054" s="94" t="s">
        <v>3882</v>
      </c>
      <c r="Q3054" s="90">
        <v>1</v>
      </c>
      <c r="X3054" s="65" t="s">
        <v>671</v>
      </c>
      <c r="Y3054" s="65">
        <f>SUMPRODUCT(('[2]Prog 89'!$C$5:$C$10000=A3054)*'[2]Prog 89'!$E$5:$F$10000)</f>
        <v>0</v>
      </c>
      <c r="Z3054" s="65">
        <f>SUMPRODUCT(('[2]Prog 89'!$C$5:$C$10000=A3054)*'[2]Prog 89'!$G$5:$H$10000)</f>
        <v>0</v>
      </c>
    </row>
    <row r="3055" spans="1:26" ht="12.75" customHeight="1" x14ac:dyDescent="0.25">
      <c r="A3055" s="64">
        <v>71359</v>
      </c>
      <c r="B3055" s="81">
        <f>VLOOKUP(A3055,'[2]Pop commune'!$A$4:$G$3833,7,FALSE)</f>
        <v>206.98905109489056</v>
      </c>
      <c r="C3055" s="82">
        <f>VLOOKUP(A3055,'[2]Pop commune'!$A$4:$H$3833,5,FALSE)</f>
        <v>136.25912408759126</v>
      </c>
      <c r="D3055" s="83">
        <f t="shared" si="95"/>
        <v>70.729927007299281</v>
      </c>
      <c r="E3055" s="83">
        <f>VLOOKUP(A3055,'[2]Pop commune'!$A$4:$G$3833,6,FALSE)</f>
        <v>70.729927007299281</v>
      </c>
      <c r="F3055" s="83">
        <f t="shared" si="96"/>
        <v>570</v>
      </c>
      <c r="G3055" s="83">
        <f>VLOOKUP(A3055,'[2]Pop commune'!$A$4:$G$3833,4,FALSE)</f>
        <v>570</v>
      </c>
      <c r="H3055" s="64">
        <v>71</v>
      </c>
      <c r="I3055" s="122">
        <v>710974726</v>
      </c>
      <c r="J3055" s="65" t="s">
        <v>3897</v>
      </c>
      <c r="K3055" s="121"/>
      <c r="L3055" s="103" t="s">
        <v>3885</v>
      </c>
      <c r="M3055" s="65" t="s">
        <v>203</v>
      </c>
      <c r="N3055" s="65" t="s">
        <v>662</v>
      </c>
      <c r="O3055" s="64">
        <v>710781360</v>
      </c>
      <c r="P3055" s="94" t="s">
        <v>3882</v>
      </c>
      <c r="Q3055" s="90">
        <v>1</v>
      </c>
      <c r="X3055" s="65" t="s">
        <v>671</v>
      </c>
      <c r="Y3055" s="65">
        <f>SUMPRODUCT(('[2]Prog 89'!$C$5:$C$10000=A3055)*'[2]Prog 89'!$E$5:$F$10000)</f>
        <v>0</v>
      </c>
      <c r="Z3055" s="65">
        <f>SUMPRODUCT(('[2]Prog 89'!$C$5:$C$10000=A3055)*'[2]Prog 89'!$G$5:$H$10000)</f>
        <v>0</v>
      </c>
    </row>
    <row r="3056" spans="1:26" ht="12.75" customHeight="1" x14ac:dyDescent="0.25">
      <c r="A3056" s="64">
        <v>71365</v>
      </c>
      <c r="B3056" s="81">
        <f>VLOOKUP(A3056,'[2]Pop commune'!$A$4:$G$3833,7,FALSE)</f>
        <v>172</v>
      </c>
      <c r="C3056" s="82">
        <f>VLOOKUP(A3056,'[2]Pop commune'!$A$4:$H$3833,5,FALSE)</f>
        <v>98</v>
      </c>
      <c r="D3056" s="83">
        <f t="shared" si="95"/>
        <v>74</v>
      </c>
      <c r="E3056" s="83">
        <f>VLOOKUP(A3056,'[2]Pop commune'!$A$4:$G$3833,6,FALSE)</f>
        <v>74</v>
      </c>
      <c r="F3056" s="83">
        <f t="shared" si="96"/>
        <v>529</v>
      </c>
      <c r="G3056" s="83">
        <f>VLOOKUP(A3056,'[2]Pop commune'!$A$4:$G$3833,4,FALSE)</f>
        <v>529</v>
      </c>
      <c r="H3056" s="64">
        <v>71</v>
      </c>
      <c r="I3056" s="122">
        <v>710974726</v>
      </c>
      <c r="J3056" s="65" t="s">
        <v>3898</v>
      </c>
      <c r="K3056" s="121"/>
      <c r="L3056" s="103" t="s">
        <v>3881</v>
      </c>
      <c r="M3056" s="65" t="s">
        <v>203</v>
      </c>
      <c r="N3056" s="65" t="s">
        <v>662</v>
      </c>
      <c r="O3056" s="64">
        <v>710781360</v>
      </c>
      <c r="P3056" s="94" t="s">
        <v>3882</v>
      </c>
      <c r="Q3056" s="90">
        <v>1</v>
      </c>
      <c r="X3056" s="65" t="s">
        <v>671</v>
      </c>
      <c r="Y3056" s="65">
        <f>SUMPRODUCT(('[2]Prog 89'!$C$5:$C$10000=A3056)*'[2]Prog 89'!$E$5:$F$10000)</f>
        <v>0</v>
      </c>
      <c r="Z3056" s="65">
        <f>SUMPRODUCT(('[2]Prog 89'!$C$5:$C$10000=A3056)*'[2]Prog 89'!$G$5:$H$10000)</f>
        <v>0</v>
      </c>
    </row>
    <row r="3057" spans="1:26" ht="12.75" customHeight="1" x14ac:dyDescent="0.25">
      <c r="A3057" s="64">
        <v>71366</v>
      </c>
      <c r="B3057" s="81">
        <f>VLOOKUP(A3057,'[2]Pop commune'!$A$4:$G$3833,7,FALSE)</f>
        <v>110.56777493606141</v>
      </c>
      <c r="C3057" s="82">
        <f>VLOOKUP(A3057,'[2]Pop commune'!$A$4:$H$3833,5,FALSE)</f>
        <v>71.079283887468051</v>
      </c>
      <c r="D3057" s="83">
        <f t="shared" si="95"/>
        <v>39.48849104859336</v>
      </c>
      <c r="E3057" s="83">
        <f>VLOOKUP(A3057,'[2]Pop commune'!$A$4:$G$3833,6,FALSE)</f>
        <v>39.48849104859336</v>
      </c>
      <c r="F3057" s="83">
        <f t="shared" si="96"/>
        <v>386</v>
      </c>
      <c r="G3057" s="83">
        <f>VLOOKUP(A3057,'[2]Pop commune'!$A$4:$G$3833,4,FALSE)</f>
        <v>386</v>
      </c>
      <c r="H3057" s="64">
        <v>71</v>
      </c>
      <c r="I3057" s="122">
        <v>710974726</v>
      </c>
      <c r="J3057" s="65" t="s">
        <v>3899</v>
      </c>
      <c r="K3057" s="121"/>
      <c r="L3057" s="103" t="s">
        <v>3885</v>
      </c>
      <c r="M3057" s="65" t="s">
        <v>203</v>
      </c>
      <c r="N3057" s="65" t="s">
        <v>662</v>
      </c>
      <c r="O3057" s="64">
        <v>710781360</v>
      </c>
      <c r="P3057" s="94" t="s">
        <v>3882</v>
      </c>
      <c r="Q3057" s="90">
        <v>1</v>
      </c>
      <c r="X3057" s="65" t="s">
        <v>671</v>
      </c>
      <c r="Y3057" s="65">
        <f>SUMPRODUCT(('[2]Prog 89'!$C$5:$C$10000=A3057)*'[2]Prog 89'!$E$5:$F$10000)</f>
        <v>0</v>
      </c>
      <c r="Z3057" s="65">
        <f>SUMPRODUCT(('[2]Prog 89'!$C$5:$C$10000=A3057)*'[2]Prog 89'!$G$5:$H$10000)</f>
        <v>0</v>
      </c>
    </row>
    <row r="3058" spans="1:26" ht="12.75" customHeight="1" x14ac:dyDescent="0.25">
      <c r="A3058" s="64">
        <v>71373</v>
      </c>
      <c r="B3058" s="81">
        <f>VLOOKUP(A3058,'[2]Pop commune'!$A$4:$G$3833,7,FALSE)</f>
        <v>668.31870252354645</v>
      </c>
      <c r="C3058" s="82">
        <f>VLOOKUP(A3058,'[2]Pop commune'!$A$4:$H$3833,5,FALSE)</f>
        <v>379.0488082268497</v>
      </c>
      <c r="D3058" s="83">
        <f t="shared" si="95"/>
        <v>289.26989429669675</v>
      </c>
      <c r="E3058" s="83">
        <f>VLOOKUP(A3058,'[2]Pop commune'!$A$4:$G$3833,6,FALSE)</f>
        <v>289.26989429669675</v>
      </c>
      <c r="F3058" s="83">
        <f t="shared" si="96"/>
        <v>1663</v>
      </c>
      <c r="G3058" s="83">
        <f>VLOOKUP(A3058,'[2]Pop commune'!$A$4:$G$3833,4,FALSE)</f>
        <v>1663</v>
      </c>
      <c r="H3058" s="64">
        <v>71</v>
      </c>
      <c r="I3058" s="122">
        <v>710974726</v>
      </c>
      <c r="J3058" s="65" t="s">
        <v>3900</v>
      </c>
      <c r="K3058" s="121"/>
      <c r="L3058" s="103" t="s">
        <v>3885</v>
      </c>
      <c r="M3058" s="65" t="s">
        <v>203</v>
      </c>
      <c r="N3058" s="65" t="s">
        <v>662</v>
      </c>
      <c r="O3058" s="64">
        <v>710781360</v>
      </c>
      <c r="P3058" s="94" t="s">
        <v>3882</v>
      </c>
      <c r="Q3058" s="90">
        <v>1</v>
      </c>
      <c r="X3058" s="65" t="s">
        <v>671</v>
      </c>
      <c r="Y3058" s="65">
        <f>SUMPRODUCT(('[2]Prog 89'!$C$5:$C$10000=A3058)*'[2]Prog 89'!$E$5:$F$10000)</f>
        <v>0</v>
      </c>
      <c r="Z3058" s="65">
        <f>SUMPRODUCT(('[2]Prog 89'!$C$5:$C$10000=A3058)*'[2]Prog 89'!$G$5:$H$10000)</f>
        <v>0</v>
      </c>
    </row>
    <row r="3059" spans="1:26" ht="12.75" customHeight="1" x14ac:dyDescent="0.25">
      <c r="A3059" s="64">
        <v>71377</v>
      </c>
      <c r="B3059" s="81">
        <f>VLOOKUP(A3059,'[2]Pop commune'!$A$4:$G$3833,7,FALSE)</f>
        <v>37.70542635658915</v>
      </c>
      <c r="C3059" s="82">
        <f>VLOOKUP(A3059,'[2]Pop commune'!$A$4:$H$3833,5,FALSE)</f>
        <v>21.829457364341089</v>
      </c>
      <c r="D3059" s="83">
        <f t="shared" si="95"/>
        <v>15.875968992248064</v>
      </c>
      <c r="E3059" s="83">
        <f>VLOOKUP(A3059,'[2]Pop commune'!$A$4:$G$3833,6,FALSE)</f>
        <v>15.875968992248064</v>
      </c>
      <c r="F3059" s="83">
        <f t="shared" si="96"/>
        <v>128</v>
      </c>
      <c r="G3059" s="83">
        <f>VLOOKUP(A3059,'[2]Pop commune'!$A$4:$G$3833,4,FALSE)</f>
        <v>128</v>
      </c>
      <c r="H3059" s="64">
        <v>71</v>
      </c>
      <c r="I3059" s="122">
        <v>710974726</v>
      </c>
      <c r="J3059" s="65" t="s">
        <v>3901</v>
      </c>
      <c r="K3059" s="121"/>
      <c r="L3059" s="103" t="s">
        <v>3885</v>
      </c>
      <c r="M3059" s="65" t="s">
        <v>203</v>
      </c>
      <c r="N3059" s="65" t="s">
        <v>662</v>
      </c>
      <c r="O3059" s="64">
        <v>710781360</v>
      </c>
      <c r="P3059" s="94" t="s">
        <v>3882</v>
      </c>
      <c r="Q3059" s="90">
        <v>1</v>
      </c>
      <c r="X3059" s="65" t="s">
        <v>671</v>
      </c>
      <c r="Y3059" s="65">
        <f>SUMPRODUCT(('[2]Prog 89'!$C$5:$C$10000=A3059)*'[2]Prog 89'!$E$5:$F$10000)</f>
        <v>0</v>
      </c>
      <c r="Z3059" s="65">
        <f>SUMPRODUCT(('[2]Prog 89'!$C$5:$C$10000=A3059)*'[2]Prog 89'!$G$5:$H$10000)</f>
        <v>0</v>
      </c>
    </row>
    <row r="3060" spans="1:26" ht="12.75" customHeight="1" x14ac:dyDescent="0.25">
      <c r="A3060" s="64">
        <v>71522</v>
      </c>
      <c r="B3060" s="81">
        <f>VLOOKUP(A3060,'[2]Pop commune'!$A$4:$G$3833,7,FALSE)</f>
        <v>432</v>
      </c>
      <c r="C3060" s="82">
        <f>VLOOKUP(A3060,'[2]Pop commune'!$A$4:$H$3833,5,FALSE)</f>
        <v>286</v>
      </c>
      <c r="D3060" s="83">
        <f t="shared" si="95"/>
        <v>146</v>
      </c>
      <c r="E3060" s="83">
        <f>VLOOKUP(A3060,'[2]Pop commune'!$A$4:$G$3833,6,FALSE)</f>
        <v>146</v>
      </c>
      <c r="F3060" s="83">
        <f t="shared" si="96"/>
        <v>1674</v>
      </c>
      <c r="G3060" s="83">
        <f>VLOOKUP(A3060,'[2]Pop commune'!$A$4:$G$3833,4,FALSE)</f>
        <v>1674</v>
      </c>
      <c r="H3060" s="64">
        <v>71</v>
      </c>
      <c r="I3060" s="122">
        <v>710974726</v>
      </c>
      <c r="J3060" s="65" t="s">
        <v>3902</v>
      </c>
      <c r="K3060" s="121"/>
      <c r="L3060" s="73" t="s">
        <v>3881</v>
      </c>
      <c r="M3060" s="65" t="s">
        <v>203</v>
      </c>
      <c r="N3060" s="65" t="s">
        <v>662</v>
      </c>
      <c r="O3060" s="64">
        <v>710781360</v>
      </c>
      <c r="P3060" s="94" t="s">
        <v>3882</v>
      </c>
      <c r="Q3060" s="90">
        <v>1</v>
      </c>
      <c r="X3060" s="65" t="s">
        <v>671</v>
      </c>
      <c r="Y3060" s="65">
        <f>SUMPRODUCT(('[2]Prog 89'!$C$5:$C$10000=A3060)*'[2]Prog 89'!$E$5:$F$10000)</f>
        <v>0</v>
      </c>
      <c r="Z3060" s="65">
        <f>SUMPRODUCT(('[2]Prog 89'!$C$5:$C$10000=A3060)*'[2]Prog 89'!$G$5:$H$10000)</f>
        <v>0</v>
      </c>
    </row>
    <row r="3061" spans="1:26" ht="12.75" customHeight="1" x14ac:dyDescent="0.25">
      <c r="A3061" s="64">
        <v>71543</v>
      </c>
      <c r="B3061" s="81">
        <f>VLOOKUP(A3061,'[2]Pop commune'!$A$4:$G$3833,7,FALSE)</f>
        <v>1983.4949313083425</v>
      </c>
      <c r="C3061" s="82">
        <f>VLOOKUP(A3061,'[2]Pop commune'!$A$4:$H$3833,5,FALSE)</f>
        <v>1070.349750579313</v>
      </c>
      <c r="D3061" s="83">
        <f t="shared" si="95"/>
        <v>913.14518072902945</v>
      </c>
      <c r="E3061" s="83">
        <f>VLOOKUP(A3061,'[2]Pop commune'!$A$4:$G$3833,6,FALSE)</f>
        <v>913.14518072902945</v>
      </c>
      <c r="F3061" s="83">
        <f t="shared" si="96"/>
        <v>5871.0000000000164</v>
      </c>
      <c r="G3061" s="83">
        <f>VLOOKUP(A3061,'[2]Pop commune'!$A$4:$G$3833,4,FALSE)</f>
        <v>5871.0000000000164</v>
      </c>
      <c r="H3061" s="64">
        <v>71</v>
      </c>
      <c r="I3061" s="122">
        <v>710974726</v>
      </c>
      <c r="J3061" s="65" t="s">
        <v>3903</v>
      </c>
      <c r="K3061" s="121"/>
      <c r="L3061" s="73" t="s">
        <v>3885</v>
      </c>
      <c r="M3061" s="65" t="s">
        <v>203</v>
      </c>
      <c r="N3061" s="65" t="s">
        <v>662</v>
      </c>
      <c r="O3061" s="64">
        <v>710781360</v>
      </c>
      <c r="P3061" s="94" t="s">
        <v>3882</v>
      </c>
      <c r="Q3061" s="90">
        <v>1</v>
      </c>
      <c r="X3061" s="65" t="s">
        <v>671</v>
      </c>
      <c r="Y3061" s="65">
        <f>SUMPRODUCT(('[2]Prog 89'!$C$5:$C$10000=A3061)*'[2]Prog 89'!$E$5:$F$10000)</f>
        <v>0</v>
      </c>
      <c r="Z3061" s="65">
        <f>SUMPRODUCT(('[2]Prog 89'!$C$5:$C$10000=A3061)*'[2]Prog 89'!$G$5:$H$10000)</f>
        <v>0</v>
      </c>
    </row>
    <row r="3062" spans="1:26" ht="12.75" customHeight="1" x14ac:dyDescent="0.25">
      <c r="A3062" s="64">
        <v>71549</v>
      </c>
      <c r="B3062" s="81">
        <f>VLOOKUP(A3062,'[2]Pop commune'!$A$4:$G$3833,7,FALSE)</f>
        <v>70.67123287671231</v>
      </c>
      <c r="C3062" s="82">
        <f>VLOOKUP(A3062,'[2]Pop commune'!$A$4:$H$3833,5,FALSE)</f>
        <v>45.890410958904098</v>
      </c>
      <c r="D3062" s="83">
        <f t="shared" si="95"/>
        <v>24.780821917808215</v>
      </c>
      <c r="E3062" s="83">
        <f>VLOOKUP(A3062,'[2]Pop commune'!$A$4:$G$3833,6,FALSE)</f>
        <v>24.780821917808215</v>
      </c>
      <c r="F3062" s="83">
        <f t="shared" si="96"/>
        <v>201</v>
      </c>
      <c r="G3062" s="83">
        <f>VLOOKUP(A3062,'[2]Pop commune'!$A$4:$G$3833,4,FALSE)</f>
        <v>201</v>
      </c>
      <c r="H3062" s="64">
        <v>71</v>
      </c>
      <c r="I3062" s="122">
        <v>710974726</v>
      </c>
      <c r="J3062" s="65" t="s">
        <v>3904</v>
      </c>
      <c r="K3062" s="121"/>
      <c r="L3062" s="73" t="s">
        <v>3885</v>
      </c>
      <c r="M3062" s="65" t="s">
        <v>203</v>
      </c>
      <c r="N3062" s="65" t="s">
        <v>662</v>
      </c>
      <c r="O3062" s="64">
        <v>710781360</v>
      </c>
      <c r="P3062" s="94" t="s">
        <v>3882</v>
      </c>
      <c r="Q3062" s="90">
        <v>1</v>
      </c>
      <c r="X3062" s="65" t="s">
        <v>671</v>
      </c>
      <c r="Y3062" s="65">
        <f>SUMPRODUCT(('[2]Prog 89'!$C$5:$C$10000=A3062)*'[2]Prog 89'!$E$5:$F$10000)</f>
        <v>0</v>
      </c>
      <c r="Z3062" s="65">
        <f>SUMPRODUCT(('[2]Prog 89'!$C$5:$C$10000=A3062)*'[2]Prog 89'!$G$5:$H$10000)</f>
        <v>0</v>
      </c>
    </row>
    <row r="3063" spans="1:26" ht="12.75" customHeight="1" x14ac:dyDescent="0.25">
      <c r="A3063" s="64">
        <v>71550</v>
      </c>
      <c r="B3063" s="81">
        <f>VLOOKUP(A3063,'[2]Pop commune'!$A$4:$G$3833,7,FALSE)</f>
        <v>212.95774647887313</v>
      </c>
      <c r="C3063" s="82">
        <f>VLOOKUP(A3063,'[2]Pop commune'!$A$4:$H$3833,5,FALSE)</f>
        <v>126.19718309859149</v>
      </c>
      <c r="D3063" s="83">
        <f t="shared" si="95"/>
        <v>86.760563380281639</v>
      </c>
      <c r="E3063" s="83">
        <f>VLOOKUP(A3063,'[2]Pop commune'!$A$4:$G$3833,6,FALSE)</f>
        <v>86.760563380281639</v>
      </c>
      <c r="F3063" s="83">
        <f t="shared" si="96"/>
        <v>840</v>
      </c>
      <c r="G3063" s="83">
        <f>VLOOKUP(A3063,'[2]Pop commune'!$A$4:$G$3833,4,FALSE)</f>
        <v>840</v>
      </c>
      <c r="H3063" s="64">
        <v>71</v>
      </c>
      <c r="I3063" s="122">
        <v>710974726</v>
      </c>
      <c r="J3063" s="65" t="s">
        <v>3905</v>
      </c>
      <c r="K3063" s="121"/>
      <c r="L3063" s="73" t="s">
        <v>3885</v>
      </c>
      <c r="M3063" s="65" t="s">
        <v>203</v>
      </c>
      <c r="N3063" s="65" t="s">
        <v>662</v>
      </c>
      <c r="O3063" s="64">
        <v>710781360</v>
      </c>
      <c r="P3063" s="94" t="s">
        <v>3882</v>
      </c>
      <c r="Q3063" s="90">
        <v>1</v>
      </c>
      <c r="X3063" s="65" t="s">
        <v>671</v>
      </c>
      <c r="Y3063" s="65">
        <f>SUMPRODUCT(('[2]Prog 89'!$C$5:$C$10000=A3063)*'[2]Prog 89'!$E$5:$F$10000)</f>
        <v>0</v>
      </c>
      <c r="Z3063" s="65">
        <f>SUMPRODUCT(('[2]Prog 89'!$C$5:$C$10000=A3063)*'[2]Prog 89'!$G$5:$H$10000)</f>
        <v>0</v>
      </c>
    </row>
    <row r="3064" spans="1:26" ht="12.75" customHeight="1" x14ac:dyDescent="0.25">
      <c r="A3064" s="64">
        <v>71576</v>
      </c>
      <c r="B3064" s="81">
        <f>VLOOKUP(A3064,'[2]Pop commune'!$A$4:$G$3833,7,FALSE)</f>
        <v>99.886029411764696</v>
      </c>
      <c r="C3064" s="82">
        <f>VLOOKUP(A3064,'[2]Pop commune'!$A$4:$H$3833,5,FALSE)</f>
        <v>62.305147058823522</v>
      </c>
      <c r="D3064" s="83">
        <f t="shared" si="95"/>
        <v>37.580882352941174</v>
      </c>
      <c r="E3064" s="83">
        <f>VLOOKUP(A3064,'[2]Pop commune'!$A$4:$G$3833,6,FALSE)</f>
        <v>37.580882352941174</v>
      </c>
      <c r="F3064" s="83">
        <f t="shared" si="96"/>
        <v>269</v>
      </c>
      <c r="G3064" s="83">
        <f>VLOOKUP(A3064,'[2]Pop commune'!$A$4:$G$3833,4,FALSE)</f>
        <v>269</v>
      </c>
      <c r="H3064" s="64">
        <v>71</v>
      </c>
      <c r="I3064" s="122">
        <v>710974726</v>
      </c>
      <c r="J3064" s="65" t="s">
        <v>3906</v>
      </c>
      <c r="K3064" s="121"/>
      <c r="L3064" s="73" t="s">
        <v>3885</v>
      </c>
      <c r="M3064" s="65" t="s">
        <v>203</v>
      </c>
      <c r="N3064" s="65" t="s">
        <v>662</v>
      </c>
      <c r="O3064" s="64">
        <v>710781360</v>
      </c>
      <c r="P3064" s="94" t="s">
        <v>3882</v>
      </c>
      <c r="Q3064" s="90">
        <v>1</v>
      </c>
      <c r="X3064" s="65" t="s">
        <v>671</v>
      </c>
      <c r="Y3064" s="65">
        <f>SUMPRODUCT(('[2]Prog 89'!$C$5:$C$10000=A3064)*'[2]Prog 89'!$E$5:$F$10000)</f>
        <v>0</v>
      </c>
      <c r="Z3064" s="65">
        <f>SUMPRODUCT(('[2]Prog 89'!$C$5:$C$10000=A3064)*'[2]Prog 89'!$G$5:$H$10000)</f>
        <v>0</v>
      </c>
    </row>
    <row r="3065" spans="1:26" ht="12.75" customHeight="1" x14ac:dyDescent="0.25">
      <c r="A3065" s="64">
        <v>71005</v>
      </c>
      <c r="B3065" s="81">
        <f>VLOOKUP(A3065,'[2]Pop commune'!$A$4:$G$3833,7,FALSE)</f>
        <v>68.339920948616594</v>
      </c>
      <c r="C3065" s="82">
        <f>VLOOKUP(A3065,'[2]Pop commune'!$A$4:$H$3833,5,FALSE)</f>
        <v>53.695652173913032</v>
      </c>
      <c r="D3065" s="83">
        <f t="shared" si="95"/>
        <v>14.644268774703557</v>
      </c>
      <c r="E3065" s="83">
        <f>VLOOKUP(A3065,'[2]Pop commune'!$A$4:$G$3833,6,FALSE)</f>
        <v>14.644268774703557</v>
      </c>
      <c r="F3065" s="83">
        <f t="shared" si="96"/>
        <v>247</v>
      </c>
      <c r="G3065" s="83">
        <f>VLOOKUP(A3065,'[2]Pop commune'!$A$4:$G$3833,4,FALSE)</f>
        <v>247</v>
      </c>
      <c r="H3065" s="64">
        <v>71</v>
      </c>
      <c r="I3065" s="122">
        <v>710973520</v>
      </c>
      <c r="J3065" s="65" t="s">
        <v>3907</v>
      </c>
      <c r="K3065" s="121" t="s">
        <v>4869</v>
      </c>
      <c r="L3065" s="103" t="s">
        <v>3908</v>
      </c>
      <c r="M3065" s="65" t="s">
        <v>206</v>
      </c>
      <c r="N3065" s="65" t="s">
        <v>662</v>
      </c>
      <c r="O3065" s="64">
        <v>710781592</v>
      </c>
      <c r="P3065" s="94" t="s">
        <v>3909</v>
      </c>
      <c r="Q3065" s="90">
        <v>1</v>
      </c>
      <c r="R3065" s="65">
        <v>43</v>
      </c>
      <c r="S3065" s="65">
        <v>43</v>
      </c>
      <c r="X3065" s="65" t="s">
        <v>671</v>
      </c>
      <c r="Y3065" s="65">
        <f>SUMPRODUCT(('[2]Prog 89'!$C$5:$C$10000=A3065)*'[2]Prog 89'!$E$5:$F$10000)</f>
        <v>0</v>
      </c>
      <c r="Z3065" s="65">
        <f>SUMPRODUCT(('[2]Prog 89'!$C$5:$C$10000=A3065)*'[2]Prog 89'!$G$5:$H$10000)</f>
        <v>0</v>
      </c>
    </row>
    <row r="3066" spans="1:26" ht="12.75" customHeight="1" x14ac:dyDescent="0.25">
      <c r="A3066" s="64">
        <v>71051</v>
      </c>
      <c r="B3066" s="81">
        <f>VLOOKUP(A3066,'[2]Pop commune'!$A$4:$G$3833,7,FALSE)</f>
        <v>42</v>
      </c>
      <c r="C3066" s="82">
        <f>VLOOKUP(A3066,'[2]Pop commune'!$A$4:$H$3833,5,FALSE)</f>
        <v>27</v>
      </c>
      <c r="D3066" s="83">
        <f t="shared" si="95"/>
        <v>15</v>
      </c>
      <c r="E3066" s="83">
        <f>VLOOKUP(A3066,'[2]Pop commune'!$A$4:$G$3833,6,FALSE)</f>
        <v>15</v>
      </c>
      <c r="F3066" s="83">
        <f t="shared" si="96"/>
        <v>145</v>
      </c>
      <c r="G3066" s="83">
        <f>VLOOKUP(A3066,'[2]Pop commune'!$A$4:$G$3833,4,FALSE)</f>
        <v>145</v>
      </c>
      <c r="H3066" s="64">
        <v>71</v>
      </c>
      <c r="I3066" s="122">
        <v>710973520</v>
      </c>
      <c r="J3066" s="65" t="s">
        <v>3910</v>
      </c>
      <c r="K3066" s="121"/>
      <c r="L3066" s="103" t="s">
        <v>3908</v>
      </c>
      <c r="M3066" s="65" t="s">
        <v>206</v>
      </c>
      <c r="N3066" s="65" t="s">
        <v>662</v>
      </c>
      <c r="O3066" s="64">
        <v>710781592</v>
      </c>
      <c r="P3066" s="94" t="s">
        <v>3909</v>
      </c>
      <c r="Q3066" s="90">
        <v>1</v>
      </c>
      <c r="X3066" s="65" t="s">
        <v>671</v>
      </c>
      <c r="Y3066" s="65">
        <f>SUMPRODUCT(('[2]Prog 89'!$C$5:$C$10000=A3066)*'[2]Prog 89'!$E$5:$F$10000)</f>
        <v>0</v>
      </c>
      <c r="Z3066" s="65">
        <f>SUMPRODUCT(('[2]Prog 89'!$C$5:$C$10000=A3066)*'[2]Prog 89'!$G$5:$H$10000)</f>
        <v>0</v>
      </c>
    </row>
    <row r="3067" spans="1:26" ht="12.75" customHeight="1" x14ac:dyDescent="0.25">
      <c r="A3067" s="64">
        <v>71073</v>
      </c>
      <c r="B3067" s="81">
        <f>VLOOKUP(A3067,'[2]Pop commune'!$A$4:$G$3833,7,FALSE)</f>
        <v>1497.3939146582024</v>
      </c>
      <c r="C3067" s="82">
        <f>VLOOKUP(A3067,'[2]Pop commune'!$A$4:$H$3833,5,FALSE)</f>
        <v>842.83927109843057</v>
      </c>
      <c r="D3067" s="83">
        <f t="shared" si="95"/>
        <v>654.55464355977199</v>
      </c>
      <c r="E3067" s="83">
        <f>VLOOKUP(A3067,'[2]Pop commune'!$A$4:$G$3833,6,FALSE)</f>
        <v>654.55464355977199</v>
      </c>
      <c r="F3067" s="83">
        <f t="shared" si="96"/>
        <v>5668.9999999999945</v>
      </c>
      <c r="G3067" s="83">
        <f>VLOOKUP(A3067,'[2]Pop commune'!$A$4:$G$3833,4,FALSE)</f>
        <v>5668.9999999999945</v>
      </c>
      <c r="H3067" s="64">
        <v>71</v>
      </c>
      <c r="I3067" s="122">
        <v>710973520</v>
      </c>
      <c r="J3067" s="65" t="s">
        <v>3911</v>
      </c>
      <c r="K3067" s="121"/>
      <c r="L3067" s="103" t="s">
        <v>3908</v>
      </c>
      <c r="M3067" s="65" t="s">
        <v>206</v>
      </c>
      <c r="N3067" s="65" t="s">
        <v>662</v>
      </c>
      <c r="O3067" s="64">
        <v>710781592</v>
      </c>
      <c r="P3067" s="94" t="s">
        <v>3909</v>
      </c>
      <c r="Q3067" s="90">
        <v>1</v>
      </c>
      <c r="X3067" s="65" t="s">
        <v>671</v>
      </c>
      <c r="Y3067" s="65">
        <f>SUMPRODUCT(('[2]Prog 89'!$C$5:$C$10000=A3067)*'[2]Prog 89'!$E$5:$F$10000)</f>
        <v>0</v>
      </c>
      <c r="Z3067" s="65">
        <f>SUMPRODUCT(('[2]Prog 89'!$C$5:$C$10000=A3067)*'[2]Prog 89'!$G$5:$H$10000)</f>
        <v>0</v>
      </c>
    </row>
    <row r="3068" spans="1:26" ht="12.75" customHeight="1" x14ac:dyDescent="0.25">
      <c r="A3068" s="64">
        <v>71078</v>
      </c>
      <c r="B3068" s="81">
        <f>VLOOKUP(A3068,'[2]Pop commune'!$A$4:$G$3833,7,FALSE)</f>
        <v>33.805194805194816</v>
      </c>
      <c r="C3068" s="82">
        <f>VLOOKUP(A3068,'[2]Pop commune'!$A$4:$H$3833,5,FALSE)</f>
        <v>28.467532467532479</v>
      </c>
      <c r="D3068" s="83">
        <f t="shared" si="95"/>
        <v>5.3376623376623398</v>
      </c>
      <c r="E3068" s="83">
        <f>VLOOKUP(A3068,'[2]Pop commune'!$A$4:$G$3833,6,FALSE)</f>
        <v>5.3376623376623398</v>
      </c>
      <c r="F3068" s="83">
        <f t="shared" si="96"/>
        <v>137</v>
      </c>
      <c r="G3068" s="83">
        <f>VLOOKUP(A3068,'[2]Pop commune'!$A$4:$G$3833,4,FALSE)</f>
        <v>137</v>
      </c>
      <c r="H3068" s="64">
        <v>71</v>
      </c>
      <c r="I3068" s="122">
        <v>710973520</v>
      </c>
      <c r="J3068" s="65" t="s">
        <v>3912</v>
      </c>
      <c r="K3068" s="121"/>
      <c r="L3068" s="103" t="s">
        <v>3908</v>
      </c>
      <c r="M3068" s="65" t="s">
        <v>206</v>
      </c>
      <c r="N3068" s="65" t="s">
        <v>662</v>
      </c>
      <c r="O3068" s="64">
        <v>710781592</v>
      </c>
      <c r="P3068" s="94" t="s">
        <v>3909</v>
      </c>
      <c r="Q3068" s="90">
        <v>1</v>
      </c>
      <c r="X3068" s="65" t="s">
        <v>671</v>
      </c>
      <c r="Y3068" s="65">
        <f>SUMPRODUCT(('[2]Prog 89'!$C$5:$C$10000=A3068)*'[2]Prog 89'!$E$5:$F$10000)</f>
        <v>0</v>
      </c>
      <c r="Z3068" s="65">
        <f>SUMPRODUCT(('[2]Prog 89'!$C$5:$C$10000=A3068)*'[2]Prog 89'!$G$5:$H$10000)</f>
        <v>0</v>
      </c>
    </row>
    <row r="3069" spans="1:26" ht="12.75" customHeight="1" x14ac:dyDescent="0.25">
      <c r="A3069" s="64">
        <v>71109</v>
      </c>
      <c r="B3069" s="81">
        <f>VLOOKUP(A3069,'[2]Pop commune'!$A$4:$G$3833,7,FALSE)</f>
        <v>74.236024844720632</v>
      </c>
      <c r="C3069" s="82">
        <f>VLOOKUP(A3069,'[2]Pop commune'!$A$4:$H$3833,5,FALSE)</f>
        <v>45.366459627329277</v>
      </c>
      <c r="D3069" s="83">
        <f t="shared" si="95"/>
        <v>28.869565217391358</v>
      </c>
      <c r="E3069" s="83">
        <f>VLOOKUP(A3069,'[2]Pop commune'!$A$4:$G$3833,6,FALSE)</f>
        <v>28.869565217391358</v>
      </c>
      <c r="F3069" s="83">
        <f t="shared" si="96"/>
        <v>332.00000000000063</v>
      </c>
      <c r="G3069" s="83">
        <f>VLOOKUP(A3069,'[2]Pop commune'!$A$4:$G$3833,4,FALSE)</f>
        <v>332.00000000000063</v>
      </c>
      <c r="H3069" s="64">
        <v>71</v>
      </c>
      <c r="I3069" s="122">
        <v>710973520</v>
      </c>
      <c r="J3069" s="65" t="s">
        <v>3913</v>
      </c>
      <c r="K3069" s="121"/>
      <c r="L3069" s="103" t="s">
        <v>3908</v>
      </c>
      <c r="M3069" s="65" t="s">
        <v>206</v>
      </c>
      <c r="N3069" s="65" t="s">
        <v>662</v>
      </c>
      <c r="O3069" s="64">
        <v>710781592</v>
      </c>
      <c r="P3069" s="94" t="s">
        <v>3909</v>
      </c>
      <c r="Q3069" s="90">
        <v>1</v>
      </c>
      <c r="X3069" s="65" t="s">
        <v>671</v>
      </c>
      <c r="Y3069" s="65">
        <f>SUMPRODUCT(('[2]Prog 89'!$C$5:$C$10000=A3069)*'[2]Prog 89'!$E$5:$F$10000)</f>
        <v>0</v>
      </c>
      <c r="Z3069" s="65">
        <f>SUMPRODUCT(('[2]Prog 89'!$C$5:$C$10000=A3069)*'[2]Prog 89'!$G$5:$H$10000)</f>
        <v>0</v>
      </c>
    </row>
    <row r="3070" spans="1:26" ht="12.75" customHeight="1" x14ac:dyDescent="0.25">
      <c r="A3070" s="64">
        <v>71119</v>
      </c>
      <c r="B3070" s="81">
        <f>VLOOKUP(A3070,'[2]Pop commune'!$A$4:$G$3833,7,FALSE)</f>
        <v>221</v>
      </c>
      <c r="C3070" s="82">
        <f>VLOOKUP(A3070,'[2]Pop commune'!$A$4:$H$3833,5,FALSE)</f>
        <v>154</v>
      </c>
      <c r="D3070" s="83">
        <f t="shared" si="95"/>
        <v>67</v>
      </c>
      <c r="E3070" s="83">
        <f>VLOOKUP(A3070,'[2]Pop commune'!$A$4:$G$3833,6,FALSE)</f>
        <v>67</v>
      </c>
      <c r="F3070" s="83">
        <f t="shared" si="96"/>
        <v>1087</v>
      </c>
      <c r="G3070" s="83">
        <f>VLOOKUP(A3070,'[2]Pop commune'!$A$4:$G$3833,4,FALSE)</f>
        <v>1087</v>
      </c>
      <c r="H3070" s="64">
        <v>71</v>
      </c>
      <c r="I3070" s="122">
        <v>710973520</v>
      </c>
      <c r="J3070" s="65" t="s">
        <v>3914</v>
      </c>
      <c r="K3070" s="121"/>
      <c r="L3070" s="103" t="s">
        <v>3908</v>
      </c>
      <c r="M3070" s="65" t="s">
        <v>206</v>
      </c>
      <c r="N3070" s="65" t="s">
        <v>662</v>
      </c>
      <c r="O3070" s="64">
        <v>710781592</v>
      </c>
      <c r="P3070" s="94" t="s">
        <v>3909</v>
      </c>
      <c r="Q3070" s="90">
        <v>1</v>
      </c>
      <c r="X3070" s="65" t="s">
        <v>671</v>
      </c>
      <c r="Y3070" s="65">
        <f>SUMPRODUCT(('[2]Prog 89'!$C$5:$C$10000=A3070)*'[2]Prog 89'!$E$5:$F$10000)</f>
        <v>0</v>
      </c>
      <c r="Z3070" s="65">
        <f>SUMPRODUCT(('[2]Prog 89'!$C$5:$C$10000=A3070)*'[2]Prog 89'!$G$5:$H$10000)</f>
        <v>0</v>
      </c>
    </row>
    <row r="3071" spans="1:26" ht="12.75" customHeight="1" x14ac:dyDescent="0.25">
      <c r="A3071" s="64">
        <v>71122</v>
      </c>
      <c r="B3071" s="81">
        <f>VLOOKUP(A3071,'[2]Pop commune'!$A$4:$G$3833,7,FALSE)</f>
        <v>111</v>
      </c>
      <c r="C3071" s="82">
        <f>VLOOKUP(A3071,'[2]Pop commune'!$A$4:$H$3833,5,FALSE)</f>
        <v>63</v>
      </c>
      <c r="D3071" s="83">
        <f t="shared" si="95"/>
        <v>48</v>
      </c>
      <c r="E3071" s="83">
        <f>VLOOKUP(A3071,'[2]Pop commune'!$A$4:$G$3833,6,FALSE)</f>
        <v>48</v>
      </c>
      <c r="F3071" s="83">
        <f t="shared" si="96"/>
        <v>534</v>
      </c>
      <c r="G3071" s="83">
        <f>VLOOKUP(A3071,'[2]Pop commune'!$A$4:$G$3833,4,FALSE)</f>
        <v>534</v>
      </c>
      <c r="H3071" s="64">
        <v>71</v>
      </c>
      <c r="I3071" s="122">
        <v>710973520</v>
      </c>
      <c r="J3071" s="65" t="s">
        <v>3915</v>
      </c>
      <c r="K3071" s="121"/>
      <c r="L3071" s="103" t="s">
        <v>2752</v>
      </c>
      <c r="M3071" s="65" t="s">
        <v>206</v>
      </c>
      <c r="N3071" s="65" t="s">
        <v>662</v>
      </c>
      <c r="O3071" s="64">
        <v>710781592</v>
      </c>
      <c r="P3071" s="94" t="s">
        <v>3909</v>
      </c>
      <c r="Q3071" s="90">
        <v>1</v>
      </c>
      <c r="X3071" s="65" t="s">
        <v>671</v>
      </c>
      <c r="Y3071" s="65">
        <f>SUMPRODUCT(('[2]Prog 89'!$C$5:$C$10000=A3071)*'[2]Prog 89'!$E$5:$F$10000)</f>
        <v>0</v>
      </c>
      <c r="Z3071" s="65">
        <f>SUMPRODUCT(('[2]Prog 89'!$C$5:$C$10000=A3071)*'[2]Prog 89'!$G$5:$H$10000)</f>
        <v>0</v>
      </c>
    </row>
    <row r="3072" spans="1:26" ht="12.75" customHeight="1" x14ac:dyDescent="0.25">
      <c r="A3072" s="64">
        <v>21196</v>
      </c>
      <c r="B3072" s="81">
        <f>VLOOKUP(A3072,'[2]Pop commune'!$A$4:$G$3833,7,FALSE)</f>
        <v>214</v>
      </c>
      <c r="C3072" s="82">
        <f>VLOOKUP(A3072,'[2]Pop commune'!$A$4:$H$3833,5,FALSE)</f>
        <v>154</v>
      </c>
      <c r="D3072" s="83">
        <f t="shared" si="95"/>
        <v>60</v>
      </c>
      <c r="E3072" s="83">
        <f>VLOOKUP(A3072,'[2]Pop commune'!$A$4:$G$3833,6,FALSE)</f>
        <v>60</v>
      </c>
      <c r="F3072" s="83">
        <f t="shared" si="96"/>
        <v>979</v>
      </c>
      <c r="G3072" s="83">
        <f>VLOOKUP(A3072,'[2]Pop commune'!$A$4:$G$3833,4,FALSE)</f>
        <v>979</v>
      </c>
      <c r="H3072" s="64">
        <v>71</v>
      </c>
      <c r="I3072" s="122">
        <v>710973520</v>
      </c>
      <c r="J3072" s="65" t="s">
        <v>3916</v>
      </c>
      <c r="K3072" s="121"/>
      <c r="L3072" s="103" t="s">
        <v>2735</v>
      </c>
      <c r="M3072" s="65" t="s">
        <v>206</v>
      </c>
      <c r="N3072" s="65" t="s">
        <v>662</v>
      </c>
      <c r="O3072" s="64">
        <v>710781592</v>
      </c>
      <c r="P3072" s="94" t="s">
        <v>3909</v>
      </c>
      <c r="Q3072" s="90">
        <v>1</v>
      </c>
      <c r="X3072" s="65" t="s">
        <v>671</v>
      </c>
      <c r="Y3072" s="65">
        <f>SUMPRODUCT(('[2]Prog 89'!$C$5:$C$10000=A3072)*'[2]Prog 89'!$E$5:$F$10000)</f>
        <v>0</v>
      </c>
      <c r="Z3072" s="65">
        <f>SUMPRODUCT(('[2]Prog 89'!$C$5:$C$10000=A3072)*'[2]Prog 89'!$G$5:$H$10000)</f>
        <v>0</v>
      </c>
    </row>
    <row r="3073" spans="1:26" ht="12.75" customHeight="1" x14ac:dyDescent="0.25">
      <c r="A3073" s="64">
        <v>71149</v>
      </c>
      <c r="B3073" s="81">
        <f>VLOOKUP(A3073,'[2]Pop commune'!$A$4:$G$3833,7,FALSE)</f>
        <v>527.19587114295939</v>
      </c>
      <c r="C3073" s="82">
        <f>VLOOKUP(A3073,'[2]Pop commune'!$A$4:$H$3833,5,FALSE)</f>
        <v>272.94466242238525</v>
      </c>
      <c r="D3073" s="83">
        <f t="shared" si="95"/>
        <v>254.25120872057414</v>
      </c>
      <c r="E3073" s="83">
        <f>VLOOKUP(A3073,'[2]Pop commune'!$A$4:$G$3833,6,FALSE)</f>
        <v>254.25120872057414</v>
      </c>
      <c r="F3073" s="83">
        <f t="shared" si="96"/>
        <v>1471</v>
      </c>
      <c r="G3073" s="83">
        <f>VLOOKUP(A3073,'[2]Pop commune'!$A$4:$G$3833,4,FALSE)</f>
        <v>1471</v>
      </c>
      <c r="H3073" s="64">
        <v>71</v>
      </c>
      <c r="I3073" s="122">
        <v>710973520</v>
      </c>
      <c r="J3073" s="65" t="s">
        <v>3917</v>
      </c>
      <c r="K3073" s="121"/>
      <c r="L3073" s="103" t="s">
        <v>2752</v>
      </c>
      <c r="M3073" s="65" t="s">
        <v>206</v>
      </c>
      <c r="N3073" s="65" t="s">
        <v>662</v>
      </c>
      <c r="O3073" s="64">
        <v>710781592</v>
      </c>
      <c r="P3073" s="94" t="s">
        <v>3909</v>
      </c>
      <c r="Q3073" s="90">
        <v>1</v>
      </c>
      <c r="X3073" s="65" t="s">
        <v>671</v>
      </c>
      <c r="Y3073" s="65">
        <f>SUMPRODUCT(('[2]Prog 89'!$C$5:$C$10000=A3073)*'[2]Prog 89'!$E$5:$F$10000)</f>
        <v>0</v>
      </c>
      <c r="Z3073" s="65">
        <f>SUMPRODUCT(('[2]Prog 89'!$C$5:$C$10000=A3073)*'[2]Prog 89'!$G$5:$H$10000)</f>
        <v>0</v>
      </c>
    </row>
    <row r="3074" spans="1:26" ht="12.75" customHeight="1" x14ac:dyDescent="0.25">
      <c r="A3074" s="64">
        <v>71170</v>
      </c>
      <c r="B3074" s="81">
        <f>VLOOKUP(A3074,'[2]Pop commune'!$A$4:$G$3833,7,FALSE)</f>
        <v>342.63877897117027</v>
      </c>
      <c r="C3074" s="82">
        <f>VLOOKUP(A3074,'[2]Pop commune'!$A$4:$H$3833,5,FALSE)</f>
        <v>251.00282645562476</v>
      </c>
      <c r="D3074" s="83">
        <f t="shared" si="95"/>
        <v>91.63595251554554</v>
      </c>
      <c r="E3074" s="83">
        <f>VLOOKUP(A3074,'[2]Pop commune'!$A$4:$G$3833,6,FALSE)</f>
        <v>91.63595251554554</v>
      </c>
      <c r="F3074" s="83">
        <f t="shared" si="96"/>
        <v>1762</v>
      </c>
      <c r="G3074" s="83">
        <f>VLOOKUP(A3074,'[2]Pop commune'!$A$4:$G$3833,4,FALSE)</f>
        <v>1762</v>
      </c>
      <c r="H3074" s="64">
        <v>71</v>
      </c>
      <c r="I3074" s="122">
        <v>710973520</v>
      </c>
      <c r="J3074" s="65" t="s">
        <v>3918</v>
      </c>
      <c r="K3074" s="121"/>
      <c r="L3074" s="103" t="s">
        <v>3908</v>
      </c>
      <c r="M3074" s="65" t="s">
        <v>206</v>
      </c>
      <c r="N3074" s="65" t="s">
        <v>662</v>
      </c>
      <c r="O3074" s="64">
        <v>710781592</v>
      </c>
      <c r="P3074" s="94" t="s">
        <v>3909</v>
      </c>
      <c r="Q3074" s="90">
        <v>1</v>
      </c>
      <c r="X3074" s="65" t="s">
        <v>671</v>
      </c>
      <c r="Y3074" s="65">
        <f>SUMPRODUCT(('[2]Prog 89'!$C$5:$C$10000=A3074)*'[2]Prog 89'!$E$5:$F$10000)</f>
        <v>0</v>
      </c>
      <c r="Z3074" s="65">
        <f>SUMPRODUCT(('[2]Prog 89'!$C$5:$C$10000=A3074)*'[2]Prog 89'!$G$5:$H$10000)</f>
        <v>0</v>
      </c>
    </row>
    <row r="3075" spans="1:26" ht="12.75" customHeight="1" x14ac:dyDescent="0.25">
      <c r="A3075" s="64">
        <v>71171</v>
      </c>
      <c r="B3075" s="81">
        <f>VLOOKUP(A3075,'[2]Pop commune'!$A$4:$G$3833,7,FALSE)</f>
        <v>92.296774193548117</v>
      </c>
      <c r="C3075" s="82">
        <f>VLOOKUP(A3075,'[2]Pop commune'!$A$4:$H$3833,5,FALSE)</f>
        <v>67.216129032257868</v>
      </c>
      <c r="D3075" s="83">
        <f t="shared" si="95"/>
        <v>25.080645161290249</v>
      </c>
      <c r="E3075" s="83">
        <f>VLOOKUP(A3075,'[2]Pop commune'!$A$4:$G$3833,6,FALSE)</f>
        <v>25.080645161290249</v>
      </c>
      <c r="F3075" s="83">
        <f t="shared" si="96"/>
        <v>310.99999999999909</v>
      </c>
      <c r="G3075" s="83">
        <f>VLOOKUP(A3075,'[2]Pop commune'!$A$4:$G$3833,4,FALSE)</f>
        <v>310.99999999999909</v>
      </c>
      <c r="H3075" s="64">
        <v>71</v>
      </c>
      <c r="I3075" s="122">
        <v>710973520</v>
      </c>
      <c r="J3075" s="65" t="s">
        <v>3919</v>
      </c>
      <c r="K3075" s="121"/>
      <c r="L3075" s="103" t="s">
        <v>3908</v>
      </c>
      <c r="M3075" s="65" t="s">
        <v>206</v>
      </c>
      <c r="N3075" s="65" t="s">
        <v>662</v>
      </c>
      <c r="O3075" s="64">
        <v>710781592</v>
      </c>
      <c r="P3075" s="94" t="s">
        <v>3909</v>
      </c>
      <c r="Q3075" s="90">
        <v>1</v>
      </c>
      <c r="X3075" s="65" t="s">
        <v>671</v>
      </c>
      <c r="Y3075" s="65">
        <f>SUMPRODUCT(('[2]Prog 89'!$C$5:$C$10000=A3075)*'[2]Prog 89'!$E$5:$F$10000)</f>
        <v>0</v>
      </c>
      <c r="Z3075" s="65">
        <f>SUMPRODUCT(('[2]Prog 89'!$C$5:$C$10000=A3075)*'[2]Prog 89'!$G$5:$H$10000)</f>
        <v>0</v>
      </c>
    </row>
    <row r="3076" spans="1:26" ht="12.75" customHeight="1" x14ac:dyDescent="0.25">
      <c r="A3076" s="64">
        <v>71183</v>
      </c>
      <c r="B3076" s="81">
        <f>VLOOKUP(A3076,'[2]Pop commune'!$A$4:$G$3833,7,FALSE)</f>
        <v>55</v>
      </c>
      <c r="C3076" s="82">
        <f>VLOOKUP(A3076,'[2]Pop commune'!$A$4:$H$3833,5,FALSE)</f>
        <v>35</v>
      </c>
      <c r="D3076" s="83">
        <f t="shared" si="95"/>
        <v>20</v>
      </c>
      <c r="E3076" s="83">
        <f>VLOOKUP(A3076,'[2]Pop commune'!$A$4:$G$3833,6,FALSE)</f>
        <v>20</v>
      </c>
      <c r="F3076" s="83">
        <f t="shared" si="96"/>
        <v>154</v>
      </c>
      <c r="G3076" s="83">
        <f>VLOOKUP(A3076,'[2]Pop commune'!$A$4:$G$3833,4,FALSE)</f>
        <v>154</v>
      </c>
      <c r="H3076" s="64">
        <v>71</v>
      </c>
      <c r="I3076" s="122">
        <v>710973520</v>
      </c>
      <c r="J3076" s="65" t="s">
        <v>3920</v>
      </c>
      <c r="K3076" s="121"/>
      <c r="L3076" s="103" t="s">
        <v>2752</v>
      </c>
      <c r="M3076" s="65" t="s">
        <v>206</v>
      </c>
      <c r="N3076" s="65" t="s">
        <v>662</v>
      </c>
      <c r="O3076" s="64">
        <v>710781592</v>
      </c>
      <c r="P3076" s="94" t="s">
        <v>3909</v>
      </c>
      <c r="Q3076" s="90">
        <v>1</v>
      </c>
      <c r="X3076" s="65" t="s">
        <v>671</v>
      </c>
      <c r="Y3076" s="65">
        <f>SUMPRODUCT(('[2]Prog 89'!$C$5:$C$10000=A3076)*'[2]Prog 89'!$E$5:$F$10000)</f>
        <v>0</v>
      </c>
      <c r="Z3076" s="65">
        <f>SUMPRODUCT(('[2]Prog 89'!$C$5:$C$10000=A3076)*'[2]Prog 89'!$G$5:$H$10000)</f>
        <v>0</v>
      </c>
    </row>
    <row r="3077" spans="1:26" ht="12.75" customHeight="1" x14ac:dyDescent="0.25">
      <c r="A3077" s="64">
        <v>71191</v>
      </c>
      <c r="B3077" s="81">
        <f>VLOOKUP(A3077,'[2]Pop commune'!$A$4:$G$3833,7,FALSE)</f>
        <v>100</v>
      </c>
      <c r="C3077" s="82">
        <f>VLOOKUP(A3077,'[2]Pop commune'!$A$4:$H$3833,5,FALSE)</f>
        <v>69</v>
      </c>
      <c r="D3077" s="83">
        <f t="shared" ref="D3077:D3140" si="97">E3077/Q3077</f>
        <v>31</v>
      </c>
      <c r="E3077" s="83">
        <f>VLOOKUP(A3077,'[2]Pop commune'!$A$4:$G$3833,6,FALSE)</f>
        <v>31</v>
      </c>
      <c r="F3077" s="83">
        <f t="shared" ref="F3077:F3140" si="98">G3077/Q3077</f>
        <v>452</v>
      </c>
      <c r="G3077" s="83">
        <f>VLOOKUP(A3077,'[2]Pop commune'!$A$4:$G$3833,4,FALSE)</f>
        <v>452</v>
      </c>
      <c r="H3077" s="64">
        <v>71</v>
      </c>
      <c r="I3077" s="122">
        <v>710973520</v>
      </c>
      <c r="J3077" s="65" t="s">
        <v>3921</v>
      </c>
      <c r="K3077" s="121"/>
      <c r="L3077" s="103" t="s">
        <v>2752</v>
      </c>
      <c r="M3077" s="65" t="s">
        <v>206</v>
      </c>
      <c r="N3077" s="65" t="s">
        <v>662</v>
      </c>
      <c r="O3077" s="64">
        <v>710781592</v>
      </c>
      <c r="P3077" s="94" t="s">
        <v>3909</v>
      </c>
      <c r="Q3077" s="90">
        <v>1</v>
      </c>
      <c r="X3077" s="65" t="s">
        <v>671</v>
      </c>
      <c r="Y3077" s="65">
        <f>SUMPRODUCT(('[2]Prog 89'!$C$5:$C$10000=A3077)*'[2]Prog 89'!$E$5:$F$10000)</f>
        <v>0</v>
      </c>
      <c r="Z3077" s="65">
        <f>SUMPRODUCT(('[2]Prog 89'!$C$5:$C$10000=A3077)*'[2]Prog 89'!$G$5:$H$10000)</f>
        <v>0</v>
      </c>
    </row>
    <row r="3078" spans="1:26" ht="12.75" customHeight="1" x14ac:dyDescent="0.25">
      <c r="A3078" s="64">
        <v>71202</v>
      </c>
      <c r="B3078" s="81">
        <f>VLOOKUP(A3078,'[2]Pop commune'!$A$4:$G$3833,7,FALSE)</f>
        <v>548.31020452285179</v>
      </c>
      <c r="C3078" s="82">
        <f>VLOOKUP(A3078,'[2]Pop commune'!$A$4:$H$3833,5,FALSE)</f>
        <v>357.49682366985144</v>
      </c>
      <c r="D3078" s="83">
        <f t="shared" si="97"/>
        <v>190.81338085300041</v>
      </c>
      <c r="E3078" s="83">
        <f>VLOOKUP(A3078,'[2]Pop commune'!$A$4:$G$3833,6,FALSE)</f>
        <v>190.81338085300041</v>
      </c>
      <c r="F3078" s="83">
        <f t="shared" si="98"/>
        <v>1941</v>
      </c>
      <c r="G3078" s="83">
        <f>VLOOKUP(A3078,'[2]Pop commune'!$A$4:$G$3833,4,FALSE)</f>
        <v>1941</v>
      </c>
      <c r="H3078" s="64">
        <v>71</v>
      </c>
      <c r="I3078" s="122">
        <v>710973520</v>
      </c>
      <c r="J3078" s="65" t="s">
        <v>2711</v>
      </c>
      <c r="K3078" s="121"/>
      <c r="L3078" s="103" t="s">
        <v>3908</v>
      </c>
      <c r="M3078" s="65" t="s">
        <v>206</v>
      </c>
      <c r="N3078" s="65" t="s">
        <v>662</v>
      </c>
      <c r="O3078" s="64">
        <v>710781592</v>
      </c>
      <c r="P3078" s="94" t="s">
        <v>3909</v>
      </c>
      <c r="Q3078" s="90">
        <v>1</v>
      </c>
      <c r="X3078" s="65" t="s">
        <v>671</v>
      </c>
      <c r="Y3078" s="65">
        <f>SUMPRODUCT(('[2]Prog 89'!$C$5:$C$10000=A3078)*'[2]Prog 89'!$E$5:$F$10000)</f>
        <v>0</v>
      </c>
      <c r="Z3078" s="65">
        <f>SUMPRODUCT(('[2]Prog 89'!$C$5:$C$10000=A3078)*'[2]Prog 89'!$G$5:$H$10000)</f>
        <v>0</v>
      </c>
    </row>
    <row r="3079" spans="1:26" ht="12.75" customHeight="1" x14ac:dyDescent="0.25">
      <c r="A3079" s="64">
        <v>71257</v>
      </c>
      <c r="B3079" s="81">
        <f>VLOOKUP(A3079,'[2]Pop commune'!$A$4:$G$3833,7,FALSE)</f>
        <v>144.60883797054012</v>
      </c>
      <c r="C3079" s="82">
        <f>VLOOKUP(A3079,'[2]Pop commune'!$A$4:$H$3833,5,FALSE)</f>
        <v>118.227495908347</v>
      </c>
      <c r="D3079" s="83">
        <f t="shared" si="97"/>
        <v>26.381342062193131</v>
      </c>
      <c r="E3079" s="83">
        <f>VLOOKUP(A3079,'[2]Pop commune'!$A$4:$G$3833,6,FALSE)</f>
        <v>26.381342062193131</v>
      </c>
      <c r="F3079" s="83">
        <f t="shared" si="98"/>
        <v>597</v>
      </c>
      <c r="G3079" s="83">
        <f>VLOOKUP(A3079,'[2]Pop commune'!$A$4:$G$3833,4,FALSE)</f>
        <v>597</v>
      </c>
      <c r="H3079" s="64">
        <v>71</v>
      </c>
      <c r="I3079" s="122">
        <v>710973520</v>
      </c>
      <c r="J3079" s="65" t="s">
        <v>3922</v>
      </c>
      <c r="K3079" s="121"/>
      <c r="L3079" s="103" t="s">
        <v>3908</v>
      </c>
      <c r="M3079" s="65" t="s">
        <v>206</v>
      </c>
      <c r="N3079" s="65" t="s">
        <v>662</v>
      </c>
      <c r="O3079" s="64">
        <v>710781592</v>
      </c>
      <c r="P3079" s="94" t="s">
        <v>3909</v>
      </c>
      <c r="Q3079" s="90">
        <v>1</v>
      </c>
      <c r="X3079" s="65" t="s">
        <v>671</v>
      </c>
      <c r="Y3079" s="65">
        <f>SUMPRODUCT(('[2]Prog 89'!$C$5:$C$10000=A3079)*'[2]Prog 89'!$E$5:$F$10000)</f>
        <v>0</v>
      </c>
      <c r="Z3079" s="65">
        <f>SUMPRODUCT(('[2]Prog 89'!$C$5:$C$10000=A3079)*'[2]Prog 89'!$G$5:$H$10000)</f>
        <v>0</v>
      </c>
    </row>
    <row r="3080" spans="1:26" ht="12.75" customHeight="1" x14ac:dyDescent="0.25">
      <c r="A3080" s="64">
        <v>71347</v>
      </c>
      <c r="B3080" s="81">
        <f>VLOOKUP(A3080,'[2]Pop commune'!$A$4:$G$3833,7,FALSE)</f>
        <v>100.17615775952481</v>
      </c>
      <c r="C3080" s="82">
        <f>VLOOKUP(A3080,'[2]Pop commune'!$A$4:$H$3833,5,FALSE)</f>
        <v>66.453490790971898</v>
      </c>
      <c r="D3080" s="83">
        <f t="shared" si="97"/>
        <v>33.722666968552907</v>
      </c>
      <c r="E3080" s="83">
        <f>VLOOKUP(A3080,'[2]Pop commune'!$A$4:$G$3833,6,FALSE)</f>
        <v>33.722666968552907</v>
      </c>
      <c r="F3080" s="83">
        <f t="shared" si="98"/>
        <v>532</v>
      </c>
      <c r="G3080" s="83">
        <f>VLOOKUP(A3080,'[2]Pop commune'!$A$4:$G$3833,4,FALSE)</f>
        <v>532</v>
      </c>
      <c r="H3080" s="64">
        <v>71</v>
      </c>
      <c r="I3080" s="122">
        <v>710973520</v>
      </c>
      <c r="J3080" s="65" t="s">
        <v>3923</v>
      </c>
      <c r="K3080" s="121"/>
      <c r="L3080" s="103" t="s">
        <v>2752</v>
      </c>
      <c r="M3080" s="65" t="s">
        <v>206</v>
      </c>
      <c r="N3080" s="65" t="s">
        <v>662</v>
      </c>
      <c r="O3080" s="64">
        <v>710781592</v>
      </c>
      <c r="P3080" s="94" t="s">
        <v>3909</v>
      </c>
      <c r="Q3080" s="90">
        <v>1</v>
      </c>
      <c r="X3080" s="65" t="s">
        <v>671</v>
      </c>
      <c r="Y3080" s="65">
        <f>SUMPRODUCT(('[2]Prog 89'!$C$5:$C$10000=A3080)*'[2]Prog 89'!$E$5:$F$10000)</f>
        <v>0</v>
      </c>
      <c r="Z3080" s="65">
        <f>SUMPRODUCT(('[2]Prog 89'!$C$5:$C$10000=A3080)*'[2]Prog 89'!$G$5:$H$10000)</f>
        <v>0</v>
      </c>
    </row>
    <row r="3081" spans="1:26" ht="12.75" customHeight="1" x14ac:dyDescent="0.25">
      <c r="A3081" s="64">
        <v>71369</v>
      </c>
      <c r="B3081" s="81">
        <f>VLOOKUP(A3081,'[2]Pop commune'!$A$4:$G$3833,7,FALSE)</f>
        <v>122.1719457013572</v>
      </c>
      <c r="C3081" s="82">
        <f>VLOOKUP(A3081,'[2]Pop commune'!$A$4:$H$3833,5,FALSE)</f>
        <v>79.411764705882177</v>
      </c>
      <c r="D3081" s="83">
        <f t="shared" si="97"/>
        <v>42.760180995475018</v>
      </c>
      <c r="E3081" s="83">
        <f>VLOOKUP(A3081,'[2]Pop commune'!$A$4:$G$3833,6,FALSE)</f>
        <v>42.760180995475018</v>
      </c>
      <c r="F3081" s="83">
        <f t="shared" si="98"/>
        <v>449.99999999999903</v>
      </c>
      <c r="G3081" s="83">
        <f>VLOOKUP(A3081,'[2]Pop commune'!$A$4:$G$3833,4,FALSE)</f>
        <v>449.99999999999903</v>
      </c>
      <c r="H3081" s="64">
        <v>71</v>
      </c>
      <c r="I3081" s="122">
        <v>710973520</v>
      </c>
      <c r="J3081" s="65" t="s">
        <v>3924</v>
      </c>
      <c r="K3081" s="121"/>
      <c r="L3081" s="103" t="s">
        <v>3908</v>
      </c>
      <c r="M3081" s="65" t="s">
        <v>206</v>
      </c>
      <c r="N3081" s="65" t="s">
        <v>662</v>
      </c>
      <c r="O3081" s="64">
        <v>710781592</v>
      </c>
      <c r="P3081" s="94" t="s">
        <v>3909</v>
      </c>
      <c r="Q3081" s="90">
        <v>1</v>
      </c>
      <c r="X3081" s="65" t="s">
        <v>671</v>
      </c>
      <c r="Y3081" s="65">
        <f>SUMPRODUCT(('[2]Prog 89'!$C$5:$C$10000=A3081)*'[2]Prog 89'!$E$5:$F$10000)</f>
        <v>0</v>
      </c>
      <c r="Z3081" s="65">
        <f>SUMPRODUCT(('[2]Prog 89'!$C$5:$C$10000=A3081)*'[2]Prog 89'!$G$5:$H$10000)</f>
        <v>0</v>
      </c>
    </row>
    <row r="3082" spans="1:26" ht="12.75" customHeight="1" x14ac:dyDescent="0.25">
      <c r="A3082" s="64">
        <v>71378</v>
      </c>
      <c r="B3082" s="81">
        <f>VLOOKUP(A3082,'[2]Pop commune'!$A$4:$G$3833,7,FALSE)</f>
        <v>425</v>
      </c>
      <c r="C3082" s="82">
        <f>VLOOKUP(A3082,'[2]Pop commune'!$A$4:$H$3833,5,FALSE)</f>
        <v>310</v>
      </c>
      <c r="D3082" s="83">
        <f t="shared" si="97"/>
        <v>115</v>
      </c>
      <c r="E3082" s="83">
        <f>VLOOKUP(A3082,'[2]Pop commune'!$A$4:$G$3833,6,FALSE)</f>
        <v>115</v>
      </c>
      <c r="F3082" s="83">
        <f t="shared" si="98"/>
        <v>1580</v>
      </c>
      <c r="G3082" s="83">
        <f>VLOOKUP(A3082,'[2]Pop commune'!$A$4:$G$3833,4,FALSE)</f>
        <v>1580</v>
      </c>
      <c r="H3082" s="64">
        <v>71</v>
      </c>
      <c r="I3082" s="122">
        <v>710973520</v>
      </c>
      <c r="J3082" s="65" t="s">
        <v>3925</v>
      </c>
      <c r="K3082" s="121"/>
      <c r="L3082" s="103" t="s">
        <v>3908</v>
      </c>
      <c r="M3082" s="65" t="s">
        <v>206</v>
      </c>
      <c r="N3082" s="65" t="s">
        <v>662</v>
      </c>
      <c r="O3082" s="64">
        <v>710781592</v>
      </c>
      <c r="P3082" s="94" t="s">
        <v>3909</v>
      </c>
      <c r="Q3082" s="90">
        <v>1</v>
      </c>
      <c r="X3082" s="65" t="s">
        <v>671</v>
      </c>
      <c r="Y3082" s="65">
        <f>SUMPRODUCT(('[2]Prog 89'!$C$5:$C$10000=A3082)*'[2]Prog 89'!$E$5:$F$10000)</f>
        <v>0</v>
      </c>
      <c r="Z3082" s="65">
        <f>SUMPRODUCT(('[2]Prog 89'!$C$5:$C$10000=A3082)*'[2]Prog 89'!$G$5:$H$10000)</f>
        <v>0</v>
      </c>
    </row>
    <row r="3083" spans="1:26" ht="12.75" customHeight="1" x14ac:dyDescent="0.25">
      <c r="A3083" s="64">
        <v>71409</v>
      </c>
      <c r="B3083" s="81">
        <f>VLOOKUP(A3083,'[2]Pop commune'!$A$4:$G$3833,7,FALSE)</f>
        <v>91.096491228070164</v>
      </c>
      <c r="C3083" s="82">
        <f>VLOOKUP(A3083,'[2]Pop commune'!$A$4:$H$3833,5,FALSE)</f>
        <v>55.833333333333329</v>
      </c>
      <c r="D3083" s="83">
        <f t="shared" si="97"/>
        <v>35.263157894736842</v>
      </c>
      <c r="E3083" s="83">
        <f>VLOOKUP(A3083,'[2]Pop commune'!$A$4:$G$3833,6,FALSE)</f>
        <v>35.263157894736842</v>
      </c>
      <c r="F3083" s="83">
        <f t="shared" si="98"/>
        <v>335</v>
      </c>
      <c r="G3083" s="83">
        <f>VLOOKUP(A3083,'[2]Pop commune'!$A$4:$G$3833,4,FALSE)</f>
        <v>335</v>
      </c>
      <c r="H3083" s="64">
        <v>71</v>
      </c>
      <c r="I3083" s="122">
        <v>710973520</v>
      </c>
      <c r="J3083" s="65" t="s">
        <v>3926</v>
      </c>
      <c r="K3083" s="121"/>
      <c r="L3083" s="103" t="s">
        <v>2752</v>
      </c>
      <c r="M3083" s="65" t="s">
        <v>206</v>
      </c>
      <c r="N3083" s="65" t="s">
        <v>662</v>
      </c>
      <c r="O3083" s="64">
        <v>710781592</v>
      </c>
      <c r="P3083" s="94" t="s">
        <v>3909</v>
      </c>
      <c r="Q3083" s="90">
        <v>1</v>
      </c>
      <c r="X3083" s="65" t="s">
        <v>671</v>
      </c>
      <c r="Y3083" s="65">
        <f>SUMPRODUCT(('[2]Prog 89'!$C$5:$C$10000=A3083)*'[2]Prog 89'!$E$5:$F$10000)</f>
        <v>0</v>
      </c>
      <c r="Z3083" s="65">
        <f>SUMPRODUCT(('[2]Prog 89'!$C$5:$C$10000=A3083)*'[2]Prog 89'!$G$5:$H$10000)</f>
        <v>0</v>
      </c>
    </row>
    <row r="3084" spans="1:26" ht="12.75" customHeight="1" x14ac:dyDescent="0.25">
      <c r="A3084" s="64">
        <v>71425</v>
      </c>
      <c r="B3084" s="81">
        <f>VLOOKUP(A3084,'[2]Pop commune'!$A$4:$G$3833,7,FALSE)</f>
        <v>79</v>
      </c>
      <c r="C3084" s="82">
        <f>VLOOKUP(A3084,'[2]Pop commune'!$A$4:$H$3833,5,FALSE)</f>
        <v>52</v>
      </c>
      <c r="D3084" s="83">
        <f t="shared" si="97"/>
        <v>27</v>
      </c>
      <c r="E3084" s="83">
        <f>VLOOKUP(A3084,'[2]Pop commune'!$A$4:$G$3833,6,FALSE)</f>
        <v>27</v>
      </c>
      <c r="F3084" s="83">
        <f t="shared" si="98"/>
        <v>276</v>
      </c>
      <c r="G3084" s="83">
        <f>VLOOKUP(A3084,'[2]Pop commune'!$A$4:$G$3833,4,FALSE)</f>
        <v>276</v>
      </c>
      <c r="H3084" s="64">
        <v>71</v>
      </c>
      <c r="I3084" s="122">
        <v>710973520</v>
      </c>
      <c r="J3084" s="65" t="s">
        <v>3927</v>
      </c>
      <c r="K3084" s="121"/>
      <c r="L3084" s="103" t="s">
        <v>3908</v>
      </c>
      <c r="M3084" s="65" t="s">
        <v>206</v>
      </c>
      <c r="N3084" s="65" t="s">
        <v>662</v>
      </c>
      <c r="O3084" s="64">
        <v>710781592</v>
      </c>
      <c r="P3084" s="94" t="s">
        <v>3909</v>
      </c>
      <c r="Q3084" s="90">
        <v>1</v>
      </c>
      <c r="X3084" s="65" t="s">
        <v>671</v>
      </c>
      <c r="Y3084" s="65">
        <f>SUMPRODUCT(('[2]Prog 89'!$C$5:$C$10000=A3084)*'[2]Prog 89'!$E$5:$F$10000)</f>
        <v>0</v>
      </c>
      <c r="Z3084" s="65">
        <f>SUMPRODUCT(('[2]Prog 89'!$C$5:$C$10000=A3084)*'[2]Prog 89'!$G$5:$H$10000)</f>
        <v>0</v>
      </c>
    </row>
    <row r="3085" spans="1:26" ht="12.75" customHeight="1" x14ac:dyDescent="0.25">
      <c r="A3085" s="64">
        <v>71431</v>
      </c>
      <c r="B3085" s="81">
        <f>VLOOKUP(A3085,'[2]Pop commune'!$A$4:$G$3833,7,FALSE)</f>
        <v>74</v>
      </c>
      <c r="C3085" s="82">
        <f>VLOOKUP(A3085,'[2]Pop commune'!$A$4:$H$3833,5,FALSE)</f>
        <v>39</v>
      </c>
      <c r="D3085" s="83">
        <f t="shared" si="97"/>
        <v>35</v>
      </c>
      <c r="E3085" s="83">
        <f>VLOOKUP(A3085,'[2]Pop commune'!$A$4:$G$3833,6,FALSE)</f>
        <v>35</v>
      </c>
      <c r="F3085" s="83">
        <f t="shared" si="98"/>
        <v>348</v>
      </c>
      <c r="G3085" s="83">
        <f>VLOOKUP(A3085,'[2]Pop commune'!$A$4:$G$3833,4,FALSE)</f>
        <v>348</v>
      </c>
      <c r="H3085" s="64">
        <v>71</v>
      </c>
      <c r="I3085" s="122">
        <v>710973520</v>
      </c>
      <c r="J3085" s="65" t="s">
        <v>3928</v>
      </c>
      <c r="K3085" s="121"/>
      <c r="L3085" s="103" t="s">
        <v>2752</v>
      </c>
      <c r="M3085" s="65" t="s">
        <v>206</v>
      </c>
      <c r="N3085" s="65" t="s">
        <v>662</v>
      </c>
      <c r="O3085" s="64">
        <v>710781592</v>
      </c>
      <c r="P3085" s="94" t="s">
        <v>3909</v>
      </c>
      <c r="Q3085" s="90">
        <v>1</v>
      </c>
      <c r="X3085" s="65" t="s">
        <v>671</v>
      </c>
      <c r="Y3085" s="65">
        <f>SUMPRODUCT(('[2]Prog 89'!$C$5:$C$10000=A3085)*'[2]Prog 89'!$E$5:$F$10000)</f>
        <v>0</v>
      </c>
      <c r="Z3085" s="65">
        <f>SUMPRODUCT(('[2]Prog 89'!$C$5:$C$10000=A3085)*'[2]Prog 89'!$G$5:$H$10000)</f>
        <v>0</v>
      </c>
    </row>
    <row r="3086" spans="1:26" ht="12.75" customHeight="1" x14ac:dyDescent="0.25">
      <c r="A3086" s="64">
        <v>71442</v>
      </c>
      <c r="B3086" s="81">
        <f>VLOOKUP(A3086,'[2]Pop commune'!$A$4:$G$3833,7,FALSE)</f>
        <v>422.03103855030236</v>
      </c>
      <c r="C3086" s="82">
        <f>VLOOKUP(A3086,'[2]Pop commune'!$A$4:$H$3833,5,FALSE)</f>
        <v>228.17079839598048</v>
      </c>
      <c r="D3086" s="83">
        <f t="shared" si="97"/>
        <v>193.8602401543219</v>
      </c>
      <c r="E3086" s="83">
        <f>VLOOKUP(A3086,'[2]Pop commune'!$A$4:$G$3833,6,FALSE)</f>
        <v>193.8602401543219</v>
      </c>
      <c r="F3086" s="83">
        <f t="shared" si="98"/>
        <v>1570</v>
      </c>
      <c r="G3086" s="83">
        <f>VLOOKUP(A3086,'[2]Pop commune'!$A$4:$G$3833,4,FALSE)</f>
        <v>1570</v>
      </c>
      <c r="H3086" s="64">
        <v>71</v>
      </c>
      <c r="I3086" s="122">
        <v>710973520</v>
      </c>
      <c r="J3086" s="65" t="s">
        <v>3929</v>
      </c>
      <c r="K3086" s="121"/>
      <c r="L3086" s="103" t="s">
        <v>3908</v>
      </c>
      <c r="M3086" s="65" t="s">
        <v>206</v>
      </c>
      <c r="N3086" s="65" t="s">
        <v>662</v>
      </c>
      <c r="O3086" s="64">
        <v>710781592</v>
      </c>
      <c r="P3086" s="94" t="s">
        <v>3909</v>
      </c>
      <c r="Q3086" s="90">
        <v>1</v>
      </c>
      <c r="X3086" s="65" t="s">
        <v>671</v>
      </c>
      <c r="Y3086" s="65">
        <f>SUMPRODUCT(('[2]Prog 89'!$C$5:$C$10000=A3086)*'[2]Prog 89'!$E$5:$F$10000)</f>
        <v>0</v>
      </c>
      <c r="Z3086" s="65">
        <f>SUMPRODUCT(('[2]Prog 89'!$C$5:$C$10000=A3086)*'[2]Prog 89'!$G$5:$H$10000)</f>
        <v>0</v>
      </c>
    </row>
    <row r="3087" spans="1:26" ht="12.75" customHeight="1" x14ac:dyDescent="0.25">
      <c r="A3087" s="64">
        <v>71443</v>
      </c>
      <c r="B3087" s="81">
        <f>VLOOKUP(A3087,'[2]Pop commune'!$A$4:$G$3833,7,FALSE)</f>
        <v>326.38423748063235</v>
      </c>
      <c r="C3087" s="82">
        <f>VLOOKUP(A3087,'[2]Pop commune'!$A$4:$H$3833,5,FALSE)</f>
        <v>230.8586268135823</v>
      </c>
      <c r="D3087" s="83">
        <f t="shared" si="97"/>
        <v>95.525610667050046</v>
      </c>
      <c r="E3087" s="83">
        <f>VLOOKUP(A3087,'[2]Pop commune'!$A$4:$G$3833,6,FALSE)</f>
        <v>95.525610667050046</v>
      </c>
      <c r="F3087" s="83">
        <f t="shared" si="98"/>
        <v>1614</v>
      </c>
      <c r="G3087" s="83">
        <f>VLOOKUP(A3087,'[2]Pop commune'!$A$4:$G$3833,4,FALSE)</f>
        <v>1614</v>
      </c>
      <c r="H3087" s="64">
        <v>71</v>
      </c>
      <c r="I3087" s="122">
        <v>710973520</v>
      </c>
      <c r="J3087" s="65" t="s">
        <v>3930</v>
      </c>
      <c r="K3087" s="121"/>
      <c r="L3087" s="103" t="s">
        <v>3931</v>
      </c>
      <c r="M3087" s="65" t="s">
        <v>206</v>
      </c>
      <c r="N3087" s="65" t="s">
        <v>662</v>
      </c>
      <c r="O3087" s="64">
        <v>710781592</v>
      </c>
      <c r="P3087" s="94" t="s">
        <v>3909</v>
      </c>
      <c r="Q3087" s="90">
        <v>1</v>
      </c>
      <c r="X3087" s="65" t="s">
        <v>671</v>
      </c>
      <c r="Y3087" s="65">
        <f>SUMPRODUCT(('[2]Prog 89'!$C$5:$C$10000=A3087)*'[2]Prog 89'!$E$5:$F$10000)</f>
        <v>0</v>
      </c>
      <c r="Z3087" s="65">
        <f>SUMPRODUCT(('[2]Prog 89'!$C$5:$C$10000=A3087)*'[2]Prog 89'!$G$5:$H$10000)</f>
        <v>0</v>
      </c>
    </row>
    <row r="3088" spans="1:26" ht="12.75" customHeight="1" x14ac:dyDescent="0.25">
      <c r="A3088" s="64">
        <v>71450</v>
      </c>
      <c r="B3088" s="81">
        <f>VLOOKUP(A3088,'[2]Pop commune'!$A$4:$G$3833,7,FALSE)</f>
        <v>26.213114754098477</v>
      </c>
      <c r="C3088" s="82">
        <f>VLOOKUP(A3088,'[2]Pop commune'!$A$4:$H$3833,5,FALSE)</f>
        <v>16.13114754098368</v>
      </c>
      <c r="D3088" s="83">
        <f t="shared" si="97"/>
        <v>10.081967213114799</v>
      </c>
      <c r="E3088" s="83">
        <f>VLOOKUP(A3088,'[2]Pop commune'!$A$4:$G$3833,6,FALSE)</f>
        <v>10.081967213114799</v>
      </c>
      <c r="F3088" s="83">
        <f t="shared" si="98"/>
        <v>123.00000000000055</v>
      </c>
      <c r="G3088" s="83">
        <f>VLOOKUP(A3088,'[2]Pop commune'!$A$4:$G$3833,4,FALSE)</f>
        <v>123.00000000000055</v>
      </c>
      <c r="H3088" s="64">
        <v>71</v>
      </c>
      <c r="I3088" s="122">
        <v>710973520</v>
      </c>
      <c r="J3088" s="65" t="s">
        <v>3932</v>
      </c>
      <c r="K3088" s="121"/>
      <c r="L3088" s="103" t="s">
        <v>2752</v>
      </c>
      <c r="M3088" s="65" t="s">
        <v>206</v>
      </c>
      <c r="N3088" s="65" t="s">
        <v>662</v>
      </c>
      <c r="O3088" s="64">
        <v>710781592</v>
      </c>
      <c r="P3088" s="94" t="s">
        <v>3909</v>
      </c>
      <c r="Q3088" s="90">
        <v>1</v>
      </c>
      <c r="X3088" s="65" t="s">
        <v>671</v>
      </c>
      <c r="Y3088" s="65">
        <f>SUMPRODUCT(('[2]Prog 89'!$C$5:$C$10000=A3088)*'[2]Prog 89'!$E$5:$F$10000)</f>
        <v>0</v>
      </c>
      <c r="Z3088" s="65">
        <f>SUMPRODUCT(('[2]Prog 89'!$C$5:$C$10000=A3088)*'[2]Prog 89'!$G$5:$H$10000)</f>
        <v>0</v>
      </c>
    </row>
    <row r="3089" spans="1:26" ht="12.75" customHeight="1" x14ac:dyDescent="0.25">
      <c r="A3089" s="64">
        <v>71464</v>
      </c>
      <c r="B3089" s="81">
        <f>VLOOKUP(A3089,'[2]Pop commune'!$A$4:$G$3833,7,FALSE)</f>
        <v>53.063829787234063</v>
      </c>
      <c r="C3089" s="82">
        <f>VLOOKUP(A3089,'[2]Pop commune'!$A$4:$H$3833,5,FALSE)</f>
        <v>31.106382978723417</v>
      </c>
      <c r="D3089" s="83">
        <f t="shared" si="97"/>
        <v>21.957446808510646</v>
      </c>
      <c r="E3089" s="83">
        <f>VLOOKUP(A3089,'[2]Pop commune'!$A$4:$G$3833,6,FALSE)</f>
        <v>21.957446808510646</v>
      </c>
      <c r="F3089" s="83">
        <f t="shared" si="98"/>
        <v>172</v>
      </c>
      <c r="G3089" s="83">
        <f>VLOOKUP(A3089,'[2]Pop commune'!$A$4:$G$3833,4,FALSE)</f>
        <v>172</v>
      </c>
      <c r="H3089" s="64">
        <v>71</v>
      </c>
      <c r="I3089" s="122">
        <v>710973520</v>
      </c>
      <c r="J3089" s="65" t="s">
        <v>3933</v>
      </c>
      <c r="K3089" s="121"/>
      <c r="L3089" s="103" t="s">
        <v>2752</v>
      </c>
      <c r="M3089" s="65" t="s">
        <v>206</v>
      </c>
      <c r="N3089" s="65" t="s">
        <v>662</v>
      </c>
      <c r="O3089" s="64">
        <v>710781592</v>
      </c>
      <c r="P3089" s="94" t="s">
        <v>3909</v>
      </c>
      <c r="Q3089" s="90">
        <v>1</v>
      </c>
      <c r="X3089" s="65" t="s">
        <v>671</v>
      </c>
      <c r="Y3089" s="65">
        <f>SUMPRODUCT(('[2]Prog 89'!$C$5:$C$10000=A3089)*'[2]Prog 89'!$E$5:$F$10000)</f>
        <v>0</v>
      </c>
      <c r="Z3089" s="65">
        <f>SUMPRODUCT(('[2]Prog 89'!$C$5:$C$10000=A3089)*'[2]Prog 89'!$G$5:$H$10000)</f>
        <v>0</v>
      </c>
    </row>
    <row r="3090" spans="1:26" ht="12.75" customHeight="1" x14ac:dyDescent="0.25">
      <c r="A3090" s="64">
        <v>71468</v>
      </c>
      <c r="B3090" s="81">
        <f>VLOOKUP(A3090,'[2]Pop commune'!$A$4:$G$3833,7,FALSE)</f>
        <v>210</v>
      </c>
      <c r="C3090" s="82">
        <f>VLOOKUP(A3090,'[2]Pop commune'!$A$4:$H$3833,5,FALSE)</f>
        <v>159</v>
      </c>
      <c r="D3090" s="83">
        <f t="shared" si="97"/>
        <v>51</v>
      </c>
      <c r="E3090" s="83">
        <f>VLOOKUP(A3090,'[2]Pop commune'!$A$4:$G$3833,6,FALSE)</f>
        <v>51</v>
      </c>
      <c r="F3090" s="83">
        <f t="shared" si="98"/>
        <v>840</v>
      </c>
      <c r="G3090" s="83">
        <f>VLOOKUP(A3090,'[2]Pop commune'!$A$4:$G$3833,4,FALSE)</f>
        <v>840</v>
      </c>
      <c r="H3090" s="64">
        <v>71</v>
      </c>
      <c r="I3090" s="122">
        <v>710973520</v>
      </c>
      <c r="J3090" s="65" t="s">
        <v>3934</v>
      </c>
      <c r="K3090" s="121"/>
      <c r="L3090" s="103" t="s">
        <v>2752</v>
      </c>
      <c r="M3090" s="65" t="s">
        <v>206</v>
      </c>
      <c r="N3090" s="65" t="s">
        <v>662</v>
      </c>
      <c r="O3090" s="64">
        <v>710781592</v>
      </c>
      <c r="P3090" s="94" t="s">
        <v>3909</v>
      </c>
      <c r="Q3090" s="90">
        <v>1</v>
      </c>
      <c r="X3090" s="65" t="s">
        <v>671</v>
      </c>
      <c r="Y3090" s="65">
        <f>SUMPRODUCT(('[2]Prog 89'!$C$5:$C$10000=A3090)*'[2]Prog 89'!$E$5:$F$10000)</f>
        <v>0</v>
      </c>
      <c r="Z3090" s="65">
        <f>SUMPRODUCT(('[2]Prog 89'!$C$5:$C$10000=A3090)*'[2]Prog 89'!$G$5:$H$10000)</f>
        <v>0</v>
      </c>
    </row>
    <row r="3091" spans="1:26" ht="12.75" customHeight="1" x14ac:dyDescent="0.25">
      <c r="A3091" s="64">
        <v>71030</v>
      </c>
      <c r="B3091" s="81">
        <f>VLOOKUP(A3091,'[2]Pop commune'!$A$4:$G$3833,7,FALSE)</f>
        <v>48</v>
      </c>
      <c r="C3091" s="82">
        <f>VLOOKUP(A3091,'[2]Pop commune'!$A$4:$H$3833,5,FALSE)</f>
        <v>38</v>
      </c>
      <c r="D3091" s="83">
        <f t="shared" si="97"/>
        <v>10</v>
      </c>
      <c r="E3091" s="83">
        <f>VLOOKUP(A3091,'[2]Pop commune'!$A$4:$G$3833,6,FALSE)</f>
        <v>10</v>
      </c>
      <c r="F3091" s="83">
        <f t="shared" si="98"/>
        <v>210</v>
      </c>
      <c r="G3091" s="83">
        <f>VLOOKUP(A3091,'[2]Pop commune'!$A$4:$G$3833,4,FALSE)</f>
        <v>210</v>
      </c>
      <c r="H3091" s="64">
        <v>71</v>
      </c>
      <c r="I3091" s="122">
        <v>710976739</v>
      </c>
      <c r="J3091" s="65" t="s">
        <v>3935</v>
      </c>
      <c r="K3091" s="121" t="s">
        <v>4870</v>
      </c>
      <c r="L3091" s="103" t="s">
        <v>3936</v>
      </c>
      <c r="M3091" s="65" t="s">
        <v>3937</v>
      </c>
      <c r="N3091" s="65" t="s">
        <v>662</v>
      </c>
      <c r="O3091" s="64">
        <v>710781089</v>
      </c>
      <c r="P3091" s="94" t="s">
        <v>396</v>
      </c>
      <c r="Q3091" s="90">
        <v>1</v>
      </c>
      <c r="R3091" s="65">
        <v>40</v>
      </c>
      <c r="S3091" s="65">
        <v>40</v>
      </c>
      <c r="T3091" s="65">
        <v>2</v>
      </c>
      <c r="U3091" s="65">
        <v>2</v>
      </c>
      <c r="X3091" s="65" t="s">
        <v>671</v>
      </c>
      <c r="Y3091" s="65">
        <f>SUMPRODUCT(('[2]Prog 89'!$C$5:$C$10000=A3091)*'[2]Prog 89'!$E$5:$F$10000)</f>
        <v>0</v>
      </c>
      <c r="Z3091" s="65">
        <f>SUMPRODUCT(('[2]Prog 89'!$C$5:$C$10000=A3091)*'[2]Prog 89'!$G$5:$H$10000)</f>
        <v>0</v>
      </c>
    </row>
    <row r="3092" spans="1:26" ht="12.75" customHeight="1" x14ac:dyDescent="0.25">
      <c r="A3092" s="64">
        <v>71031</v>
      </c>
      <c r="B3092" s="81">
        <f>VLOOKUP(A3092,'[2]Pop commune'!$A$4:$G$3833,7,FALSE)</f>
        <v>11.186440677966097</v>
      </c>
      <c r="C3092" s="82">
        <f>VLOOKUP(A3092,'[2]Pop commune'!$A$4:$H$3833,5,FALSE)</f>
        <v>5.5932203389830484</v>
      </c>
      <c r="D3092" s="83">
        <f t="shared" si="97"/>
        <v>5.5932203389830484</v>
      </c>
      <c r="E3092" s="83">
        <f>VLOOKUP(A3092,'[2]Pop commune'!$A$4:$G$3833,6,FALSE)</f>
        <v>5.5932203389830484</v>
      </c>
      <c r="F3092" s="83">
        <f t="shared" si="98"/>
        <v>55</v>
      </c>
      <c r="G3092" s="83">
        <f>VLOOKUP(A3092,'[2]Pop commune'!$A$4:$G$3833,4,FALSE)</f>
        <v>55</v>
      </c>
      <c r="H3092" s="64">
        <v>71</v>
      </c>
      <c r="I3092" s="122">
        <v>710976739</v>
      </c>
      <c r="J3092" s="65" t="s">
        <v>3938</v>
      </c>
      <c r="K3092" s="121"/>
      <c r="L3092" s="103" t="s">
        <v>3936</v>
      </c>
      <c r="M3092" s="65" t="s">
        <v>3937</v>
      </c>
      <c r="N3092" s="65" t="s">
        <v>662</v>
      </c>
      <c r="O3092" s="64">
        <v>710781089</v>
      </c>
      <c r="P3092" s="94" t="s">
        <v>396</v>
      </c>
      <c r="Q3092" s="90">
        <v>1</v>
      </c>
      <c r="X3092" s="65" t="s">
        <v>671</v>
      </c>
      <c r="Y3092" s="65">
        <f>SUMPRODUCT(('[2]Prog 89'!$C$5:$C$10000=A3092)*'[2]Prog 89'!$E$5:$F$10000)</f>
        <v>0</v>
      </c>
      <c r="Z3092" s="65">
        <f>SUMPRODUCT(('[2]Prog 89'!$C$5:$C$10000=A3092)*'[2]Prog 89'!$G$5:$H$10000)</f>
        <v>0</v>
      </c>
    </row>
    <row r="3093" spans="1:26" ht="12.75" customHeight="1" x14ac:dyDescent="0.25">
      <c r="A3093" s="64">
        <v>71039</v>
      </c>
      <c r="B3093" s="81">
        <f>VLOOKUP(A3093,'[2]Pop commune'!$A$4:$G$3833,7,FALSE)</f>
        <v>37.269230769230774</v>
      </c>
      <c r="C3093" s="82">
        <f>VLOOKUP(A3093,'[2]Pop commune'!$A$4:$H$3833,5,FALSE)</f>
        <v>23.538461538461544</v>
      </c>
      <c r="D3093" s="83">
        <f t="shared" si="97"/>
        <v>13.730769230769234</v>
      </c>
      <c r="E3093" s="83">
        <f>VLOOKUP(A3093,'[2]Pop commune'!$A$4:$G$3833,6,FALSE)</f>
        <v>13.730769230769234</v>
      </c>
      <c r="F3093" s="83">
        <f t="shared" si="98"/>
        <v>153</v>
      </c>
      <c r="G3093" s="83">
        <f>VLOOKUP(A3093,'[2]Pop commune'!$A$4:$G$3833,4,FALSE)</f>
        <v>153</v>
      </c>
      <c r="H3093" s="64">
        <v>71</v>
      </c>
      <c r="I3093" s="122">
        <v>710976739</v>
      </c>
      <c r="J3093" s="65" t="s">
        <v>3251</v>
      </c>
      <c r="K3093" s="121"/>
      <c r="L3093" s="103" t="s">
        <v>3936</v>
      </c>
      <c r="M3093" s="65" t="s">
        <v>3937</v>
      </c>
      <c r="N3093" s="65" t="s">
        <v>662</v>
      </c>
      <c r="O3093" s="64">
        <v>710781089</v>
      </c>
      <c r="P3093" s="94" t="s">
        <v>396</v>
      </c>
      <c r="Q3093" s="90">
        <v>1</v>
      </c>
      <c r="X3093" s="65" t="s">
        <v>671</v>
      </c>
      <c r="Y3093" s="65">
        <f>SUMPRODUCT(('[2]Prog 89'!$C$5:$C$10000=A3093)*'[2]Prog 89'!$E$5:$F$10000)</f>
        <v>0</v>
      </c>
      <c r="Z3093" s="65">
        <f>SUMPRODUCT(('[2]Prog 89'!$C$5:$C$10000=A3093)*'[2]Prog 89'!$G$5:$H$10000)</f>
        <v>0</v>
      </c>
    </row>
    <row r="3094" spans="1:26" ht="12.75" customHeight="1" x14ac:dyDescent="0.25">
      <c r="A3094" s="64">
        <v>71057</v>
      </c>
      <c r="B3094" s="81">
        <f>VLOOKUP(A3094,'[2]Pop commune'!$A$4:$G$3833,7,FALSE)</f>
        <v>51.906976744186025</v>
      </c>
      <c r="C3094" s="82">
        <f>VLOOKUP(A3094,'[2]Pop commune'!$A$4:$H$3833,5,FALSE)</f>
        <v>39.410852713178279</v>
      </c>
      <c r="D3094" s="83">
        <f t="shared" si="97"/>
        <v>12.496124031007747</v>
      </c>
      <c r="E3094" s="83">
        <f>VLOOKUP(A3094,'[2]Pop commune'!$A$4:$G$3833,6,FALSE)</f>
        <v>12.496124031007747</v>
      </c>
      <c r="F3094" s="83">
        <f t="shared" si="98"/>
        <v>124</v>
      </c>
      <c r="G3094" s="83">
        <f>VLOOKUP(A3094,'[2]Pop commune'!$A$4:$G$3833,4,FALSE)</f>
        <v>124</v>
      </c>
      <c r="H3094" s="64">
        <v>71</v>
      </c>
      <c r="I3094" s="122">
        <v>710976739</v>
      </c>
      <c r="J3094" s="65" t="s">
        <v>3939</v>
      </c>
      <c r="K3094" s="121"/>
      <c r="L3094" s="103" t="s">
        <v>3936</v>
      </c>
      <c r="M3094" s="65" t="s">
        <v>3937</v>
      </c>
      <c r="N3094" s="65" t="s">
        <v>662</v>
      </c>
      <c r="O3094" s="64">
        <v>710781089</v>
      </c>
      <c r="P3094" s="94" t="s">
        <v>396</v>
      </c>
      <c r="Q3094" s="90">
        <v>1</v>
      </c>
      <c r="X3094" s="65" t="s">
        <v>671</v>
      </c>
      <c r="Y3094" s="65">
        <f>SUMPRODUCT(('[2]Prog 89'!$C$5:$C$10000=A3094)*'[2]Prog 89'!$E$5:$F$10000)</f>
        <v>0</v>
      </c>
      <c r="Z3094" s="65">
        <f>SUMPRODUCT(('[2]Prog 89'!$C$5:$C$10000=A3094)*'[2]Prog 89'!$G$5:$H$10000)</f>
        <v>0</v>
      </c>
    </row>
    <row r="3095" spans="1:26" ht="12.75" customHeight="1" x14ac:dyDescent="0.25">
      <c r="A3095" s="64">
        <v>71065</v>
      </c>
      <c r="B3095" s="81">
        <f>VLOOKUP(A3095,'[2]Pop commune'!$A$4:$G$3833,7,FALSE)</f>
        <v>83.320463320463006</v>
      </c>
      <c r="C3095" s="82">
        <f>VLOOKUP(A3095,'[2]Pop commune'!$A$4:$H$3833,5,FALSE)</f>
        <v>58.223938223937999</v>
      </c>
      <c r="D3095" s="83">
        <f t="shared" si="97"/>
        <v>25.096525096524999</v>
      </c>
      <c r="E3095" s="83">
        <f>VLOOKUP(A3095,'[2]Pop commune'!$A$4:$G$3833,6,FALSE)</f>
        <v>25.096525096524999</v>
      </c>
      <c r="F3095" s="83">
        <f t="shared" si="98"/>
        <v>259.99999999999898</v>
      </c>
      <c r="G3095" s="83">
        <f>VLOOKUP(A3095,'[2]Pop commune'!$A$4:$G$3833,4,FALSE)</f>
        <v>259.99999999999898</v>
      </c>
      <c r="H3095" s="64">
        <v>71</v>
      </c>
      <c r="I3095" s="122">
        <v>710976739</v>
      </c>
      <c r="J3095" s="65" t="s">
        <v>3940</v>
      </c>
      <c r="K3095" s="121"/>
      <c r="L3095" s="103" t="s">
        <v>3936</v>
      </c>
      <c r="M3095" s="65" t="s">
        <v>3937</v>
      </c>
      <c r="N3095" s="65" t="s">
        <v>662</v>
      </c>
      <c r="O3095" s="64">
        <v>710781089</v>
      </c>
      <c r="P3095" s="94" t="s">
        <v>396</v>
      </c>
      <c r="Q3095" s="90">
        <v>1</v>
      </c>
      <c r="X3095" s="65" t="s">
        <v>671</v>
      </c>
      <c r="Y3095" s="65">
        <f>SUMPRODUCT(('[2]Prog 89'!$C$5:$C$10000=A3095)*'[2]Prog 89'!$E$5:$F$10000)</f>
        <v>0</v>
      </c>
      <c r="Z3095" s="65">
        <f>SUMPRODUCT(('[2]Prog 89'!$C$5:$C$10000=A3095)*'[2]Prog 89'!$G$5:$H$10000)</f>
        <v>0</v>
      </c>
    </row>
    <row r="3096" spans="1:26" ht="12.75" customHeight="1" x14ac:dyDescent="0.25">
      <c r="A3096" s="64">
        <v>71112</v>
      </c>
      <c r="B3096" s="81">
        <f>VLOOKUP(A3096,'[2]Pop commune'!$A$4:$G$3833,7,FALSE)</f>
        <v>66.917748917748668</v>
      </c>
      <c r="C3096" s="82">
        <f>VLOOKUP(A3096,'[2]Pop commune'!$A$4:$H$3833,5,FALSE)</f>
        <v>37.428571428571288</v>
      </c>
      <c r="D3096" s="83">
        <f t="shared" si="97"/>
        <v>29.489177489177379</v>
      </c>
      <c r="E3096" s="83">
        <f>VLOOKUP(A3096,'[2]Pop commune'!$A$4:$G$3833,6,FALSE)</f>
        <v>29.489177489177379</v>
      </c>
      <c r="F3096" s="83">
        <f t="shared" si="98"/>
        <v>261.99999999999903</v>
      </c>
      <c r="G3096" s="83">
        <f>VLOOKUP(A3096,'[2]Pop commune'!$A$4:$G$3833,4,FALSE)</f>
        <v>261.99999999999903</v>
      </c>
      <c r="H3096" s="64">
        <v>71</v>
      </c>
      <c r="I3096" s="122">
        <v>710976739</v>
      </c>
      <c r="J3096" s="65" t="s">
        <v>3941</v>
      </c>
      <c r="K3096" s="121"/>
      <c r="L3096" s="103" t="s">
        <v>3936</v>
      </c>
      <c r="M3096" s="65" t="s">
        <v>3937</v>
      </c>
      <c r="N3096" s="65" t="s">
        <v>662</v>
      </c>
      <c r="O3096" s="64">
        <v>710781089</v>
      </c>
      <c r="P3096" s="94" t="s">
        <v>396</v>
      </c>
      <c r="Q3096" s="90">
        <v>1</v>
      </c>
      <c r="X3096" s="65" t="s">
        <v>671</v>
      </c>
      <c r="Y3096" s="65">
        <f>SUMPRODUCT(('[2]Prog 89'!$C$5:$C$10000=A3096)*'[2]Prog 89'!$E$5:$F$10000)</f>
        <v>0</v>
      </c>
      <c r="Z3096" s="65">
        <f>SUMPRODUCT(('[2]Prog 89'!$C$5:$C$10000=A3096)*'[2]Prog 89'!$G$5:$H$10000)</f>
        <v>0</v>
      </c>
    </row>
    <row r="3097" spans="1:26" ht="12.75" customHeight="1" x14ac:dyDescent="0.25">
      <c r="A3097" s="64">
        <v>71125</v>
      </c>
      <c r="B3097" s="81">
        <f>VLOOKUP(A3097,'[2]Pop commune'!$A$4:$G$3833,7,FALSE)</f>
        <v>9.5454545454545201</v>
      </c>
      <c r="C3097" s="82">
        <f>VLOOKUP(A3097,'[2]Pop commune'!$A$4:$H$3833,5,FALSE)</f>
        <v>4.0909090909090802</v>
      </c>
      <c r="D3097" s="83">
        <f t="shared" si="97"/>
        <v>5.4545454545454399</v>
      </c>
      <c r="E3097" s="83">
        <f>VLOOKUP(A3097,'[2]Pop commune'!$A$4:$G$3833,6,FALSE)</f>
        <v>5.4545454545454399</v>
      </c>
      <c r="F3097" s="83">
        <f t="shared" si="98"/>
        <v>29.999999999999918</v>
      </c>
      <c r="G3097" s="83">
        <f>VLOOKUP(A3097,'[2]Pop commune'!$A$4:$G$3833,4,FALSE)</f>
        <v>29.999999999999918</v>
      </c>
      <c r="H3097" s="64">
        <v>71</v>
      </c>
      <c r="I3097" s="122">
        <v>710976739</v>
      </c>
      <c r="J3097" s="65" t="s">
        <v>3942</v>
      </c>
      <c r="K3097" s="121"/>
      <c r="L3097" s="103" t="s">
        <v>3936</v>
      </c>
      <c r="M3097" s="65" t="s">
        <v>3937</v>
      </c>
      <c r="N3097" s="65" t="s">
        <v>662</v>
      </c>
      <c r="O3097" s="64">
        <v>710781089</v>
      </c>
      <c r="P3097" s="94" t="s">
        <v>396</v>
      </c>
      <c r="Q3097" s="90">
        <v>1</v>
      </c>
      <c r="X3097" s="65" t="s">
        <v>671</v>
      </c>
      <c r="Y3097" s="65">
        <f>SUMPRODUCT(('[2]Prog 89'!$C$5:$C$10000=A3097)*'[2]Prog 89'!$E$5:$F$10000)</f>
        <v>0</v>
      </c>
      <c r="Z3097" s="65">
        <f>SUMPRODUCT(('[2]Prog 89'!$C$5:$C$10000=A3097)*'[2]Prog 89'!$G$5:$H$10000)</f>
        <v>0</v>
      </c>
    </row>
    <row r="3098" spans="1:26" ht="12.75" customHeight="1" x14ac:dyDescent="0.25">
      <c r="A3098" s="64">
        <v>71137</v>
      </c>
      <c r="B3098" s="81">
        <f>VLOOKUP(A3098,'[2]Pop commune'!$A$4:$G$3833,7,FALSE)</f>
        <v>1438.0252396414744</v>
      </c>
      <c r="C3098" s="82">
        <f>VLOOKUP(A3098,'[2]Pop commune'!$A$4:$H$3833,5,FALSE)</f>
        <v>793.50007574119013</v>
      </c>
      <c r="D3098" s="83">
        <f t="shared" si="97"/>
        <v>644.52516390028416</v>
      </c>
      <c r="E3098" s="83">
        <f>VLOOKUP(A3098,'[2]Pop commune'!$A$4:$G$3833,6,FALSE)</f>
        <v>644.52516390028416</v>
      </c>
      <c r="F3098" s="83">
        <f t="shared" si="98"/>
        <v>4743</v>
      </c>
      <c r="G3098" s="83">
        <f>VLOOKUP(A3098,'[2]Pop commune'!$A$4:$G$3833,4,FALSE)</f>
        <v>4743</v>
      </c>
      <c r="H3098" s="64">
        <v>71</v>
      </c>
      <c r="I3098" s="122">
        <v>710976739</v>
      </c>
      <c r="J3098" s="65" t="s">
        <v>3943</v>
      </c>
      <c r="K3098" s="121"/>
      <c r="L3098" s="103" t="s">
        <v>3936</v>
      </c>
      <c r="M3098" s="65" t="s">
        <v>3937</v>
      </c>
      <c r="N3098" s="65" t="s">
        <v>662</v>
      </c>
      <c r="O3098" s="64">
        <v>710781089</v>
      </c>
      <c r="P3098" s="94" t="s">
        <v>396</v>
      </c>
      <c r="Q3098" s="90">
        <v>1</v>
      </c>
      <c r="X3098" s="65" t="s">
        <v>671</v>
      </c>
      <c r="Y3098" s="65">
        <f>SUMPRODUCT(('[2]Prog 89'!$C$5:$C$10000=A3098)*'[2]Prog 89'!$E$5:$F$10000)</f>
        <v>0</v>
      </c>
      <c r="Z3098" s="65">
        <f>SUMPRODUCT(('[2]Prog 89'!$C$5:$C$10000=A3098)*'[2]Prog 89'!$G$5:$H$10000)</f>
        <v>0</v>
      </c>
    </row>
    <row r="3099" spans="1:26" ht="12.75" customHeight="1" x14ac:dyDescent="0.25">
      <c r="A3099" s="64">
        <v>71146</v>
      </c>
      <c r="B3099" s="81">
        <f>VLOOKUP(A3099,'[2]Pop commune'!$A$4:$G$3833,7,FALSE)</f>
        <v>59.330275229357582</v>
      </c>
      <c r="C3099" s="82">
        <f>VLOOKUP(A3099,'[2]Pop commune'!$A$4:$H$3833,5,FALSE)</f>
        <v>40.917431192660402</v>
      </c>
      <c r="D3099" s="83">
        <f t="shared" si="97"/>
        <v>18.41284403669718</v>
      </c>
      <c r="E3099" s="83">
        <f>VLOOKUP(A3099,'[2]Pop commune'!$A$4:$G$3833,6,FALSE)</f>
        <v>18.41284403669718</v>
      </c>
      <c r="F3099" s="83">
        <f t="shared" si="98"/>
        <v>222.9999999999992</v>
      </c>
      <c r="G3099" s="83">
        <f>VLOOKUP(A3099,'[2]Pop commune'!$A$4:$G$3833,4,FALSE)</f>
        <v>222.9999999999992</v>
      </c>
      <c r="H3099" s="64">
        <v>71</v>
      </c>
      <c r="I3099" s="122">
        <v>710976739</v>
      </c>
      <c r="J3099" s="65" t="s">
        <v>3944</v>
      </c>
      <c r="K3099" s="121"/>
      <c r="L3099" s="103" t="s">
        <v>3936</v>
      </c>
      <c r="M3099" s="65" t="s">
        <v>3937</v>
      </c>
      <c r="N3099" s="65" t="s">
        <v>662</v>
      </c>
      <c r="O3099" s="64">
        <v>710781089</v>
      </c>
      <c r="P3099" s="94" t="s">
        <v>396</v>
      </c>
      <c r="Q3099" s="90">
        <v>1</v>
      </c>
      <c r="X3099" s="65" t="s">
        <v>671</v>
      </c>
      <c r="Y3099" s="65">
        <f>SUMPRODUCT(('[2]Prog 89'!$C$5:$C$10000=A3099)*'[2]Prog 89'!$E$5:$F$10000)</f>
        <v>0</v>
      </c>
      <c r="Z3099" s="65">
        <f>SUMPRODUCT(('[2]Prog 89'!$C$5:$C$10000=A3099)*'[2]Prog 89'!$G$5:$H$10000)</f>
        <v>0</v>
      </c>
    </row>
    <row r="3100" spans="1:26" ht="12.75" customHeight="1" x14ac:dyDescent="0.25">
      <c r="A3100" s="64">
        <v>71163</v>
      </c>
      <c r="B3100" s="81">
        <f>VLOOKUP(A3100,'[2]Pop commune'!$A$4:$G$3833,7,FALSE)</f>
        <v>20.246913580247</v>
      </c>
      <c r="C3100" s="82">
        <f>VLOOKUP(A3100,'[2]Pop commune'!$A$4:$H$3833,5,FALSE)</f>
        <v>14.172839506172901</v>
      </c>
      <c r="D3100" s="83">
        <f t="shared" si="97"/>
        <v>6.0740740740741002</v>
      </c>
      <c r="E3100" s="83">
        <f>VLOOKUP(A3100,'[2]Pop commune'!$A$4:$G$3833,6,FALSE)</f>
        <v>6.0740740740741002</v>
      </c>
      <c r="F3100" s="83">
        <f t="shared" si="98"/>
        <v>82.000000000000355</v>
      </c>
      <c r="G3100" s="83">
        <f>VLOOKUP(A3100,'[2]Pop commune'!$A$4:$G$3833,4,FALSE)</f>
        <v>82.000000000000355</v>
      </c>
      <c r="H3100" s="64">
        <v>71</v>
      </c>
      <c r="I3100" s="122">
        <v>710976739</v>
      </c>
      <c r="J3100" s="65" t="s">
        <v>3945</v>
      </c>
      <c r="K3100" s="121"/>
      <c r="L3100" s="103" t="s">
        <v>3936</v>
      </c>
      <c r="M3100" s="65" t="s">
        <v>3937</v>
      </c>
      <c r="N3100" s="65" t="s">
        <v>662</v>
      </c>
      <c r="O3100" s="64">
        <v>710781089</v>
      </c>
      <c r="P3100" s="94" t="s">
        <v>396</v>
      </c>
      <c r="Q3100" s="90">
        <v>1</v>
      </c>
      <c r="X3100" s="65" t="s">
        <v>671</v>
      </c>
      <c r="Y3100" s="65">
        <f>SUMPRODUCT(('[2]Prog 89'!$C$5:$C$10000=A3100)*'[2]Prog 89'!$E$5:$F$10000)</f>
        <v>0</v>
      </c>
      <c r="Z3100" s="65">
        <f>SUMPRODUCT(('[2]Prog 89'!$C$5:$C$10000=A3100)*'[2]Prog 89'!$G$5:$H$10000)</f>
        <v>0</v>
      </c>
    </row>
    <row r="3101" spans="1:26" ht="12.75" customHeight="1" x14ac:dyDescent="0.25">
      <c r="A3101" s="64">
        <v>71180</v>
      </c>
      <c r="B3101" s="81">
        <f>VLOOKUP(A3101,'[2]Pop commune'!$A$4:$G$3833,7,FALSE)</f>
        <v>65</v>
      </c>
      <c r="C3101" s="82">
        <f>VLOOKUP(A3101,'[2]Pop commune'!$A$4:$H$3833,5,FALSE)</f>
        <v>41</v>
      </c>
      <c r="D3101" s="83">
        <f t="shared" si="97"/>
        <v>24</v>
      </c>
      <c r="E3101" s="83">
        <f>VLOOKUP(A3101,'[2]Pop commune'!$A$4:$G$3833,6,FALSE)</f>
        <v>24</v>
      </c>
      <c r="F3101" s="83">
        <f t="shared" si="98"/>
        <v>199</v>
      </c>
      <c r="G3101" s="83">
        <f>VLOOKUP(A3101,'[2]Pop commune'!$A$4:$G$3833,4,FALSE)</f>
        <v>199</v>
      </c>
      <c r="H3101" s="64">
        <v>71</v>
      </c>
      <c r="I3101" s="122">
        <v>710976739</v>
      </c>
      <c r="J3101" s="65" t="s">
        <v>3946</v>
      </c>
      <c r="K3101" s="121"/>
      <c r="L3101" s="103" t="s">
        <v>3936</v>
      </c>
      <c r="M3101" s="65" t="s">
        <v>3937</v>
      </c>
      <c r="N3101" s="65" t="s">
        <v>662</v>
      </c>
      <c r="O3101" s="64">
        <v>710781089</v>
      </c>
      <c r="P3101" s="94" t="s">
        <v>396</v>
      </c>
      <c r="Q3101" s="90">
        <v>1</v>
      </c>
      <c r="X3101" s="65" t="s">
        <v>671</v>
      </c>
      <c r="Y3101" s="65">
        <f>SUMPRODUCT(('[2]Prog 89'!$C$5:$C$10000=A3101)*'[2]Prog 89'!$E$5:$F$10000)</f>
        <v>0</v>
      </c>
      <c r="Z3101" s="65">
        <f>SUMPRODUCT(('[2]Prog 89'!$C$5:$C$10000=A3101)*'[2]Prog 89'!$G$5:$H$10000)</f>
        <v>0</v>
      </c>
    </row>
    <row r="3102" spans="1:26" ht="12.75" customHeight="1" x14ac:dyDescent="0.25">
      <c r="A3102" s="64">
        <v>71181</v>
      </c>
      <c r="B3102" s="81">
        <f>VLOOKUP(A3102,'[2]Pop commune'!$A$4:$G$3833,7,FALSE)</f>
        <v>36.705882352941003</v>
      </c>
      <c r="C3102" s="82">
        <f>VLOOKUP(A3102,'[2]Pop commune'!$A$4:$H$3833,5,FALSE)</f>
        <v>19.372549019607749</v>
      </c>
      <c r="D3102" s="83">
        <f t="shared" si="97"/>
        <v>17.33333333333325</v>
      </c>
      <c r="E3102" s="83">
        <f>VLOOKUP(A3102,'[2]Pop commune'!$A$4:$G$3833,6,FALSE)</f>
        <v>17.33333333333325</v>
      </c>
      <c r="F3102" s="83">
        <f t="shared" si="98"/>
        <v>155.99999999999926</v>
      </c>
      <c r="G3102" s="83">
        <f>VLOOKUP(A3102,'[2]Pop commune'!$A$4:$G$3833,4,FALSE)</f>
        <v>155.99999999999926</v>
      </c>
      <c r="H3102" s="64">
        <v>71</v>
      </c>
      <c r="I3102" s="122">
        <v>710976739</v>
      </c>
      <c r="J3102" s="65" t="s">
        <v>3947</v>
      </c>
      <c r="K3102" s="121"/>
      <c r="L3102" s="103" t="s">
        <v>3936</v>
      </c>
      <c r="M3102" s="65" t="s">
        <v>3937</v>
      </c>
      <c r="N3102" s="65" t="s">
        <v>662</v>
      </c>
      <c r="O3102" s="64">
        <v>710781089</v>
      </c>
      <c r="P3102" s="94" t="s">
        <v>396</v>
      </c>
      <c r="Q3102" s="90">
        <v>1</v>
      </c>
      <c r="X3102" s="65" t="s">
        <v>671</v>
      </c>
      <c r="Y3102" s="65">
        <f>SUMPRODUCT(('[2]Prog 89'!$C$5:$C$10000=A3102)*'[2]Prog 89'!$E$5:$F$10000)</f>
        <v>0</v>
      </c>
      <c r="Z3102" s="65">
        <f>SUMPRODUCT(('[2]Prog 89'!$C$5:$C$10000=A3102)*'[2]Prog 89'!$G$5:$H$10000)</f>
        <v>0</v>
      </c>
    </row>
    <row r="3103" spans="1:26" ht="12.75" customHeight="1" x14ac:dyDescent="0.25">
      <c r="A3103" s="64">
        <v>71199</v>
      </c>
      <c r="B3103" s="81">
        <f>VLOOKUP(A3103,'[2]Pop commune'!$A$4:$G$3833,7,FALSE)</f>
        <v>48.093023255814032</v>
      </c>
      <c r="C3103" s="82">
        <f>VLOOKUP(A3103,'[2]Pop commune'!$A$4:$H$3833,5,FALSE)</f>
        <v>23.534883720930271</v>
      </c>
      <c r="D3103" s="83">
        <f t="shared" si="97"/>
        <v>24.558139534883761</v>
      </c>
      <c r="E3103" s="83">
        <f>VLOOKUP(A3103,'[2]Pop commune'!$A$4:$G$3833,6,FALSE)</f>
        <v>24.558139534883761</v>
      </c>
      <c r="F3103" s="83">
        <f t="shared" si="98"/>
        <v>176</v>
      </c>
      <c r="G3103" s="83">
        <f>VLOOKUP(A3103,'[2]Pop commune'!$A$4:$G$3833,4,FALSE)</f>
        <v>176</v>
      </c>
      <c r="H3103" s="64">
        <v>71</v>
      </c>
      <c r="I3103" s="122">
        <v>710976739</v>
      </c>
      <c r="J3103" s="65" t="s">
        <v>1075</v>
      </c>
      <c r="K3103" s="121"/>
      <c r="L3103" s="103" t="s">
        <v>3936</v>
      </c>
      <c r="M3103" s="65" t="s">
        <v>3937</v>
      </c>
      <c r="N3103" s="65" t="s">
        <v>662</v>
      </c>
      <c r="O3103" s="64">
        <v>710781089</v>
      </c>
      <c r="P3103" s="94" t="s">
        <v>396</v>
      </c>
      <c r="Q3103" s="90">
        <v>1</v>
      </c>
      <c r="X3103" s="65" t="s">
        <v>671</v>
      </c>
      <c r="Y3103" s="65">
        <f>SUMPRODUCT(('[2]Prog 89'!$C$5:$C$10000=A3103)*'[2]Prog 89'!$E$5:$F$10000)</f>
        <v>0</v>
      </c>
      <c r="Z3103" s="65">
        <f>SUMPRODUCT(('[2]Prog 89'!$C$5:$C$10000=A3103)*'[2]Prog 89'!$G$5:$H$10000)</f>
        <v>0</v>
      </c>
    </row>
    <row r="3104" spans="1:26" ht="12.75" customHeight="1" x14ac:dyDescent="0.25">
      <c r="A3104" s="64">
        <v>71240</v>
      </c>
      <c r="B3104" s="81">
        <f>VLOOKUP(A3104,'[2]Pop commune'!$A$4:$G$3833,7,FALSE)</f>
        <v>86.977272727272705</v>
      </c>
      <c r="C3104" s="82">
        <f>VLOOKUP(A3104,'[2]Pop commune'!$A$4:$H$3833,5,FALSE)</f>
        <v>55.704545454545439</v>
      </c>
      <c r="D3104" s="83">
        <f t="shared" si="97"/>
        <v>31.272727272727263</v>
      </c>
      <c r="E3104" s="83">
        <f>VLOOKUP(A3104,'[2]Pop commune'!$A$4:$G$3833,6,FALSE)</f>
        <v>31.272727272727263</v>
      </c>
      <c r="F3104" s="83">
        <f t="shared" si="98"/>
        <v>344</v>
      </c>
      <c r="G3104" s="83">
        <f>VLOOKUP(A3104,'[2]Pop commune'!$A$4:$G$3833,4,FALSE)</f>
        <v>344</v>
      </c>
      <c r="H3104" s="64">
        <v>71</v>
      </c>
      <c r="I3104" s="122">
        <v>710976739</v>
      </c>
      <c r="J3104" s="65" t="s">
        <v>3948</v>
      </c>
      <c r="K3104" s="121"/>
      <c r="L3104" s="103" t="s">
        <v>3936</v>
      </c>
      <c r="M3104" s="65" t="s">
        <v>3937</v>
      </c>
      <c r="N3104" s="65" t="s">
        <v>662</v>
      </c>
      <c r="O3104" s="64">
        <v>710781089</v>
      </c>
      <c r="P3104" s="94" t="s">
        <v>396</v>
      </c>
      <c r="Q3104" s="90">
        <v>1</v>
      </c>
      <c r="X3104" s="65" t="s">
        <v>671</v>
      </c>
      <c r="Y3104" s="65">
        <f>SUMPRODUCT(('[2]Prog 89'!$C$5:$C$10000=A3104)*'[2]Prog 89'!$E$5:$F$10000)</f>
        <v>0</v>
      </c>
      <c r="Z3104" s="65">
        <f>SUMPRODUCT(('[2]Prog 89'!$C$5:$C$10000=A3104)*'[2]Prog 89'!$G$5:$H$10000)</f>
        <v>0</v>
      </c>
    </row>
    <row r="3105" spans="1:26" ht="12.75" customHeight="1" x14ac:dyDescent="0.25">
      <c r="A3105" s="64">
        <v>71264</v>
      </c>
      <c r="B3105" s="81">
        <f>VLOOKUP(A3105,'[2]Pop commune'!$A$4:$G$3833,7,FALSE)</f>
        <v>77.560975609756071</v>
      </c>
      <c r="C3105" s="82">
        <f>VLOOKUP(A3105,'[2]Pop commune'!$A$4:$H$3833,5,FALSE)</f>
        <v>45.567073170731696</v>
      </c>
      <c r="D3105" s="83">
        <f t="shared" si="97"/>
        <v>31.993902439024382</v>
      </c>
      <c r="E3105" s="83">
        <f>VLOOKUP(A3105,'[2]Pop commune'!$A$4:$G$3833,6,FALSE)</f>
        <v>31.993902439024382</v>
      </c>
      <c r="F3105" s="83">
        <f t="shared" si="98"/>
        <v>318</v>
      </c>
      <c r="G3105" s="83">
        <f>VLOOKUP(A3105,'[2]Pop commune'!$A$4:$G$3833,4,FALSE)</f>
        <v>318</v>
      </c>
      <c r="H3105" s="64">
        <v>71</v>
      </c>
      <c r="I3105" s="122">
        <v>710976739</v>
      </c>
      <c r="J3105" s="65" t="s">
        <v>3949</v>
      </c>
      <c r="K3105" s="121"/>
      <c r="L3105" s="103" t="s">
        <v>3936</v>
      </c>
      <c r="M3105" s="65" t="s">
        <v>3937</v>
      </c>
      <c r="N3105" s="65" t="s">
        <v>662</v>
      </c>
      <c r="O3105" s="64">
        <v>710781089</v>
      </c>
      <c r="P3105" s="94" t="s">
        <v>396</v>
      </c>
      <c r="Q3105" s="90">
        <v>1</v>
      </c>
      <c r="X3105" s="65" t="s">
        <v>671</v>
      </c>
      <c r="Y3105" s="65">
        <f>SUMPRODUCT(('[2]Prog 89'!$C$5:$C$10000=A3105)*'[2]Prog 89'!$E$5:$F$10000)</f>
        <v>0</v>
      </c>
      <c r="Z3105" s="65">
        <f>SUMPRODUCT(('[2]Prog 89'!$C$5:$C$10000=A3105)*'[2]Prog 89'!$G$5:$H$10000)</f>
        <v>0</v>
      </c>
    </row>
    <row r="3106" spans="1:26" ht="12.75" customHeight="1" x14ac:dyDescent="0.25">
      <c r="A3106" s="64">
        <v>71287</v>
      </c>
      <c r="B3106" s="81">
        <f>VLOOKUP(A3106,'[2]Pop commune'!$A$4:$G$3833,7,FALSE)</f>
        <v>123.01385041551256</v>
      </c>
      <c r="C3106" s="82">
        <f>VLOOKUP(A3106,'[2]Pop commune'!$A$4:$H$3833,5,FALSE)</f>
        <v>93.772853185595636</v>
      </c>
      <c r="D3106" s="83">
        <f t="shared" si="97"/>
        <v>29.240997229916921</v>
      </c>
      <c r="E3106" s="83">
        <f>VLOOKUP(A3106,'[2]Pop commune'!$A$4:$G$3833,6,FALSE)</f>
        <v>29.240997229916921</v>
      </c>
      <c r="F3106" s="83">
        <f t="shared" si="98"/>
        <v>364</v>
      </c>
      <c r="G3106" s="83">
        <f>VLOOKUP(A3106,'[2]Pop commune'!$A$4:$G$3833,4,FALSE)</f>
        <v>364</v>
      </c>
      <c r="H3106" s="64">
        <v>71</v>
      </c>
      <c r="I3106" s="122">
        <v>710976739</v>
      </c>
      <c r="J3106" s="65" t="s">
        <v>3950</v>
      </c>
      <c r="K3106" s="121"/>
      <c r="L3106" s="103" t="s">
        <v>3936</v>
      </c>
      <c r="M3106" s="65" t="s">
        <v>3937</v>
      </c>
      <c r="N3106" s="65" t="s">
        <v>662</v>
      </c>
      <c r="O3106" s="64">
        <v>710781089</v>
      </c>
      <c r="P3106" s="94" t="s">
        <v>396</v>
      </c>
      <c r="Q3106" s="90">
        <v>1</v>
      </c>
      <c r="X3106" s="65" t="s">
        <v>671</v>
      </c>
      <c r="Y3106" s="65">
        <f>SUMPRODUCT(('[2]Prog 89'!$C$5:$C$10000=A3106)*'[2]Prog 89'!$E$5:$F$10000)</f>
        <v>0</v>
      </c>
      <c r="Z3106" s="65">
        <f>SUMPRODUCT(('[2]Prog 89'!$C$5:$C$10000=A3106)*'[2]Prog 89'!$G$5:$H$10000)</f>
        <v>0</v>
      </c>
    </row>
    <row r="3107" spans="1:26" ht="12.75" customHeight="1" x14ac:dyDescent="0.25">
      <c r="A3107" s="64">
        <v>71288</v>
      </c>
      <c r="B3107" s="81">
        <f>VLOOKUP(A3107,'[2]Pop commune'!$A$4:$G$3833,7,FALSE)</f>
        <v>15</v>
      </c>
      <c r="C3107" s="82">
        <f>VLOOKUP(A3107,'[2]Pop commune'!$A$4:$H$3833,5,FALSE)</f>
        <v>9</v>
      </c>
      <c r="D3107" s="83">
        <f t="shared" si="97"/>
        <v>6</v>
      </c>
      <c r="E3107" s="83">
        <f>VLOOKUP(A3107,'[2]Pop commune'!$A$4:$G$3833,6,FALSE)</f>
        <v>6</v>
      </c>
      <c r="F3107" s="83">
        <f t="shared" si="98"/>
        <v>65</v>
      </c>
      <c r="G3107" s="83">
        <f>VLOOKUP(A3107,'[2]Pop commune'!$A$4:$G$3833,4,FALSE)</f>
        <v>65</v>
      </c>
      <c r="H3107" s="64">
        <v>71</v>
      </c>
      <c r="I3107" s="122">
        <v>710976739</v>
      </c>
      <c r="J3107" s="65" t="s">
        <v>3951</v>
      </c>
      <c r="K3107" s="121"/>
      <c r="L3107" s="103" t="s">
        <v>3936</v>
      </c>
      <c r="M3107" s="65" t="s">
        <v>3937</v>
      </c>
      <c r="N3107" s="65" t="s">
        <v>662</v>
      </c>
      <c r="O3107" s="64">
        <v>710781089</v>
      </c>
      <c r="P3107" s="94" t="s">
        <v>396</v>
      </c>
      <c r="Q3107" s="90">
        <v>1</v>
      </c>
      <c r="X3107" s="65" t="s">
        <v>671</v>
      </c>
      <c r="Y3107" s="65">
        <f>SUMPRODUCT(('[2]Prog 89'!$C$5:$C$10000=A3107)*'[2]Prog 89'!$E$5:$F$10000)</f>
        <v>0</v>
      </c>
      <c r="Z3107" s="65">
        <f>SUMPRODUCT(('[2]Prog 89'!$C$5:$C$10000=A3107)*'[2]Prog 89'!$G$5:$H$10000)</f>
        <v>0</v>
      </c>
    </row>
    <row r="3108" spans="1:26" ht="12.75" customHeight="1" x14ac:dyDescent="0.25">
      <c r="A3108" s="64">
        <v>71290</v>
      </c>
      <c r="B3108" s="81">
        <f>VLOOKUP(A3108,'[2]Pop commune'!$A$4:$G$3833,7,FALSE)</f>
        <v>161.02671851673909</v>
      </c>
      <c r="C3108" s="82">
        <f>VLOOKUP(A3108,'[2]Pop commune'!$A$4:$H$3833,5,FALSE)</f>
        <v>77.746796686570349</v>
      </c>
      <c r="D3108" s="83">
        <f t="shared" si="97"/>
        <v>83.27992183016876</v>
      </c>
      <c r="E3108" s="83">
        <f>VLOOKUP(A3108,'[2]Pop commune'!$A$4:$G$3833,6,FALSE)</f>
        <v>83.27992183016876</v>
      </c>
      <c r="F3108" s="83">
        <f t="shared" si="98"/>
        <v>392</v>
      </c>
      <c r="G3108" s="83">
        <f>VLOOKUP(A3108,'[2]Pop commune'!$A$4:$G$3833,4,FALSE)</f>
        <v>392</v>
      </c>
      <c r="H3108" s="64">
        <v>71</v>
      </c>
      <c r="I3108" s="122">
        <v>710976739</v>
      </c>
      <c r="J3108" s="65" t="s">
        <v>3952</v>
      </c>
      <c r="K3108" s="121"/>
      <c r="L3108" s="103" t="s">
        <v>3936</v>
      </c>
      <c r="M3108" s="65" t="s">
        <v>3937</v>
      </c>
      <c r="N3108" s="65" t="s">
        <v>662</v>
      </c>
      <c r="O3108" s="64">
        <v>710781089</v>
      </c>
      <c r="P3108" s="94" t="s">
        <v>396</v>
      </c>
      <c r="Q3108" s="90">
        <v>1</v>
      </c>
      <c r="X3108" s="65" t="s">
        <v>671</v>
      </c>
      <c r="Y3108" s="65">
        <f>SUMPRODUCT(('[2]Prog 89'!$C$5:$C$10000=A3108)*'[2]Prog 89'!$E$5:$F$10000)</f>
        <v>0</v>
      </c>
      <c r="Z3108" s="65">
        <f>SUMPRODUCT(('[2]Prog 89'!$C$5:$C$10000=A3108)*'[2]Prog 89'!$G$5:$H$10000)</f>
        <v>0</v>
      </c>
    </row>
    <row r="3109" spans="1:26" ht="12.75" customHeight="1" x14ac:dyDescent="0.25">
      <c r="A3109" s="64">
        <v>71387</v>
      </c>
      <c r="B3109" s="81">
        <f>VLOOKUP(A3109,'[2]Pop commune'!$A$4:$G$3833,7,FALSE)</f>
        <v>99.130434782609143</v>
      </c>
      <c r="C3109" s="82">
        <f>VLOOKUP(A3109,'[2]Pop commune'!$A$4:$H$3833,5,FALSE)</f>
        <v>63.652173913043768</v>
      </c>
      <c r="D3109" s="83">
        <f t="shared" si="97"/>
        <v>35.478260869565382</v>
      </c>
      <c r="E3109" s="83">
        <f>VLOOKUP(A3109,'[2]Pop commune'!$A$4:$G$3833,6,FALSE)</f>
        <v>35.478260869565382</v>
      </c>
      <c r="F3109" s="83">
        <f t="shared" si="98"/>
        <v>264.00000000000119</v>
      </c>
      <c r="G3109" s="83">
        <f>VLOOKUP(A3109,'[2]Pop commune'!$A$4:$G$3833,4,FALSE)</f>
        <v>264.00000000000119</v>
      </c>
      <c r="H3109" s="64">
        <v>71</v>
      </c>
      <c r="I3109" s="122">
        <v>710976739</v>
      </c>
      <c r="J3109" s="65" t="s">
        <v>3953</v>
      </c>
      <c r="K3109" s="121"/>
      <c r="L3109" s="103" t="s">
        <v>3936</v>
      </c>
      <c r="M3109" s="65" t="s">
        <v>3937</v>
      </c>
      <c r="N3109" s="65" t="s">
        <v>662</v>
      </c>
      <c r="O3109" s="64">
        <v>710781089</v>
      </c>
      <c r="P3109" s="94" t="s">
        <v>396</v>
      </c>
      <c r="Q3109" s="90">
        <v>1</v>
      </c>
      <c r="X3109" s="65" t="s">
        <v>671</v>
      </c>
      <c r="Y3109" s="65">
        <f>SUMPRODUCT(('[2]Prog 89'!$C$5:$C$10000=A3109)*'[2]Prog 89'!$E$5:$F$10000)</f>
        <v>0</v>
      </c>
      <c r="Z3109" s="65">
        <f>SUMPRODUCT(('[2]Prog 89'!$C$5:$C$10000=A3109)*'[2]Prog 89'!$G$5:$H$10000)</f>
        <v>0</v>
      </c>
    </row>
    <row r="3110" spans="1:26" ht="12.75" customHeight="1" x14ac:dyDescent="0.25">
      <c r="A3110" s="64">
        <v>71397</v>
      </c>
      <c r="B3110" s="81">
        <f>VLOOKUP(A3110,'[2]Pop commune'!$A$4:$G$3833,7,FALSE)</f>
        <v>66.536332179930824</v>
      </c>
      <c r="C3110" s="82">
        <f>VLOOKUP(A3110,'[2]Pop commune'!$A$4:$H$3833,5,FALSE)</f>
        <v>42.70242214532874</v>
      </c>
      <c r="D3110" s="83">
        <f t="shared" si="97"/>
        <v>23.833910034602088</v>
      </c>
      <c r="E3110" s="83">
        <f>VLOOKUP(A3110,'[2]Pop commune'!$A$4:$G$3833,6,FALSE)</f>
        <v>23.833910034602088</v>
      </c>
      <c r="F3110" s="83">
        <f t="shared" si="98"/>
        <v>287</v>
      </c>
      <c r="G3110" s="83">
        <f>VLOOKUP(A3110,'[2]Pop commune'!$A$4:$G$3833,4,FALSE)</f>
        <v>287</v>
      </c>
      <c r="H3110" s="64">
        <v>71</v>
      </c>
      <c r="I3110" s="122">
        <v>710976739</v>
      </c>
      <c r="J3110" s="65" t="s">
        <v>3954</v>
      </c>
      <c r="K3110" s="121"/>
      <c r="L3110" s="103" t="s">
        <v>3936</v>
      </c>
      <c r="M3110" s="65" t="s">
        <v>3937</v>
      </c>
      <c r="N3110" s="65" t="s">
        <v>662</v>
      </c>
      <c r="O3110" s="64">
        <v>710781089</v>
      </c>
      <c r="P3110" s="94" t="s">
        <v>396</v>
      </c>
      <c r="Q3110" s="90">
        <v>1</v>
      </c>
      <c r="X3110" s="65" t="s">
        <v>671</v>
      </c>
      <c r="Y3110" s="65">
        <f>SUMPRODUCT(('[2]Prog 89'!$C$5:$C$10000=A3110)*'[2]Prog 89'!$E$5:$F$10000)</f>
        <v>0</v>
      </c>
      <c r="Z3110" s="65">
        <f>SUMPRODUCT(('[2]Prog 89'!$C$5:$C$10000=A3110)*'[2]Prog 89'!$G$5:$H$10000)</f>
        <v>0</v>
      </c>
    </row>
    <row r="3111" spans="1:26" ht="12.75" customHeight="1" x14ac:dyDescent="0.25">
      <c r="A3111" s="64">
        <v>71488</v>
      </c>
      <c r="B3111" s="81">
        <f>VLOOKUP(A3111,'[2]Pop commune'!$A$4:$G$3833,7,FALSE)</f>
        <v>41.732142857142733</v>
      </c>
      <c r="C3111" s="82">
        <f>VLOOKUP(A3111,'[2]Pop commune'!$A$4:$H$3833,5,FALSE)</f>
        <v>28.499999999999918</v>
      </c>
      <c r="D3111" s="83">
        <f t="shared" si="97"/>
        <v>13.232142857142819</v>
      </c>
      <c r="E3111" s="83">
        <f>VLOOKUP(A3111,'[2]Pop commune'!$A$4:$G$3833,6,FALSE)</f>
        <v>13.232142857142819</v>
      </c>
      <c r="F3111" s="83">
        <f t="shared" si="98"/>
        <v>114</v>
      </c>
      <c r="G3111" s="83">
        <f>VLOOKUP(A3111,'[2]Pop commune'!$A$4:$G$3833,4,FALSE)</f>
        <v>114</v>
      </c>
      <c r="H3111" s="64">
        <v>71</v>
      </c>
      <c r="I3111" s="122">
        <v>710976739</v>
      </c>
      <c r="J3111" s="65" t="s">
        <v>3955</v>
      </c>
      <c r="K3111" s="121"/>
      <c r="L3111" s="103" t="s">
        <v>3936</v>
      </c>
      <c r="M3111" s="65" t="s">
        <v>3937</v>
      </c>
      <c r="N3111" s="65" t="s">
        <v>662</v>
      </c>
      <c r="O3111" s="64">
        <v>710781089</v>
      </c>
      <c r="P3111" s="94" t="s">
        <v>396</v>
      </c>
      <c r="Q3111" s="90">
        <v>1</v>
      </c>
      <c r="X3111" s="65" t="s">
        <v>671</v>
      </c>
      <c r="Y3111" s="65">
        <f>SUMPRODUCT(('[2]Prog 89'!$C$5:$C$10000=A3111)*'[2]Prog 89'!$E$5:$F$10000)</f>
        <v>0</v>
      </c>
      <c r="Z3111" s="65">
        <f>SUMPRODUCT(('[2]Prog 89'!$C$5:$C$10000=A3111)*'[2]Prog 89'!$G$5:$H$10000)</f>
        <v>0</v>
      </c>
    </row>
    <row r="3112" spans="1:26" ht="12.75" customHeight="1" x14ac:dyDescent="0.25">
      <c r="A3112" s="64">
        <v>71495</v>
      </c>
      <c r="B3112" s="81">
        <f>VLOOKUP(A3112,'[2]Pop commune'!$A$4:$G$3833,7,FALSE)</f>
        <v>308.66692591017227</v>
      </c>
      <c r="C3112" s="82">
        <f>VLOOKUP(A3112,'[2]Pop commune'!$A$4:$H$3833,5,FALSE)</f>
        <v>137.83301598336683</v>
      </c>
      <c r="D3112" s="83">
        <f t="shared" si="97"/>
        <v>170.8339099268054</v>
      </c>
      <c r="E3112" s="83">
        <f>VLOOKUP(A3112,'[2]Pop commune'!$A$4:$G$3833,6,FALSE)</f>
        <v>170.8339099268054</v>
      </c>
      <c r="F3112" s="83">
        <f t="shared" si="98"/>
        <v>841</v>
      </c>
      <c r="G3112" s="83">
        <f>VLOOKUP(A3112,'[2]Pop commune'!$A$4:$G$3833,4,FALSE)</f>
        <v>841</v>
      </c>
      <c r="H3112" s="64">
        <v>71</v>
      </c>
      <c r="I3112" s="122">
        <v>710976739</v>
      </c>
      <c r="J3112" s="65" t="s">
        <v>3956</v>
      </c>
      <c r="K3112" s="121"/>
      <c r="L3112" s="103" t="s">
        <v>3936</v>
      </c>
      <c r="M3112" s="65" t="s">
        <v>3937</v>
      </c>
      <c r="N3112" s="65" t="s">
        <v>662</v>
      </c>
      <c r="O3112" s="64">
        <v>710781089</v>
      </c>
      <c r="P3112" s="94" t="s">
        <v>396</v>
      </c>
      <c r="Q3112" s="90">
        <v>1</v>
      </c>
      <c r="X3112" s="65" t="s">
        <v>671</v>
      </c>
      <c r="Y3112" s="65">
        <f>SUMPRODUCT(('[2]Prog 89'!$C$5:$C$10000=A3112)*'[2]Prog 89'!$E$5:$F$10000)</f>
        <v>0</v>
      </c>
      <c r="Z3112" s="65">
        <f>SUMPRODUCT(('[2]Prog 89'!$C$5:$C$10000=A3112)*'[2]Prog 89'!$G$5:$H$10000)</f>
        <v>0</v>
      </c>
    </row>
    <row r="3113" spans="1:26" ht="12.75" customHeight="1" x14ac:dyDescent="0.25">
      <c r="A3113" s="64">
        <v>71582</v>
      </c>
      <c r="B3113" s="81">
        <f>VLOOKUP(A3113,'[2]Pop commune'!$A$4:$G$3833,7,FALSE)</f>
        <v>99.282312925170103</v>
      </c>
      <c r="C3113" s="82">
        <f>VLOOKUP(A3113,'[2]Pop commune'!$A$4:$H$3833,5,FALSE)</f>
        <v>67.826530612244923</v>
      </c>
      <c r="D3113" s="83">
        <f t="shared" si="97"/>
        <v>31.455782312925184</v>
      </c>
      <c r="E3113" s="83">
        <f>VLOOKUP(A3113,'[2]Pop commune'!$A$4:$G$3833,6,FALSE)</f>
        <v>31.455782312925184</v>
      </c>
      <c r="F3113" s="83">
        <f t="shared" si="98"/>
        <v>289</v>
      </c>
      <c r="G3113" s="83">
        <f>VLOOKUP(A3113,'[2]Pop commune'!$A$4:$G$3833,4,FALSE)</f>
        <v>289</v>
      </c>
      <c r="H3113" s="64">
        <v>71</v>
      </c>
      <c r="I3113" s="122">
        <v>710976739</v>
      </c>
      <c r="J3113" s="65" t="s">
        <v>3957</v>
      </c>
      <c r="K3113" s="121"/>
      <c r="L3113" s="73" t="s">
        <v>3936</v>
      </c>
      <c r="M3113" s="65" t="s">
        <v>3937</v>
      </c>
      <c r="N3113" s="65" t="s">
        <v>662</v>
      </c>
      <c r="O3113" s="64">
        <v>710781089</v>
      </c>
      <c r="P3113" s="94" t="s">
        <v>396</v>
      </c>
      <c r="Q3113" s="90">
        <v>1</v>
      </c>
      <c r="X3113" s="65" t="s">
        <v>671</v>
      </c>
      <c r="Y3113" s="65">
        <f>SUMPRODUCT(('[2]Prog 89'!$C$5:$C$10000=A3113)*'[2]Prog 89'!$E$5:$F$10000)</f>
        <v>0</v>
      </c>
      <c r="Z3113" s="65">
        <f>SUMPRODUCT(('[2]Prog 89'!$C$5:$C$10000=A3113)*'[2]Prog 89'!$G$5:$H$10000)</f>
        <v>0</v>
      </c>
    </row>
    <row r="3114" spans="1:26" ht="12.75" customHeight="1" x14ac:dyDescent="0.25">
      <c r="A3114" s="64">
        <v>71587</v>
      </c>
      <c r="B3114" s="81">
        <f>VLOOKUP(A3114,'[2]Pop commune'!$A$4:$G$3833,7,FALSE)</f>
        <v>22.521739130434739</v>
      </c>
      <c r="C3114" s="82">
        <f>VLOOKUP(A3114,'[2]Pop commune'!$A$4:$H$3833,5,FALSE)</f>
        <v>12.86956521739128</v>
      </c>
      <c r="D3114" s="83">
        <f t="shared" si="97"/>
        <v>9.652173913043459</v>
      </c>
      <c r="E3114" s="83">
        <f>VLOOKUP(A3114,'[2]Pop commune'!$A$4:$G$3833,6,FALSE)</f>
        <v>9.652173913043459</v>
      </c>
      <c r="F3114" s="83">
        <f t="shared" si="98"/>
        <v>73.999999999999858</v>
      </c>
      <c r="G3114" s="83">
        <f>VLOOKUP(A3114,'[2]Pop commune'!$A$4:$G$3833,4,FALSE)</f>
        <v>73.999999999999858</v>
      </c>
      <c r="H3114" s="64">
        <v>71</v>
      </c>
      <c r="I3114" s="122">
        <v>710976739</v>
      </c>
      <c r="J3114" s="65" t="s">
        <v>3958</v>
      </c>
      <c r="K3114" s="121"/>
      <c r="L3114" s="73" t="s">
        <v>3936</v>
      </c>
      <c r="M3114" s="65" t="s">
        <v>3937</v>
      </c>
      <c r="N3114" s="65" t="s">
        <v>662</v>
      </c>
      <c r="O3114" s="64">
        <v>710781089</v>
      </c>
      <c r="P3114" s="94" t="s">
        <v>396</v>
      </c>
      <c r="Q3114" s="90">
        <v>1</v>
      </c>
      <c r="X3114" s="65" t="s">
        <v>671</v>
      </c>
      <c r="Y3114" s="65">
        <f>SUMPRODUCT(('[2]Prog 89'!$C$5:$C$10000=A3114)*'[2]Prog 89'!$E$5:$F$10000)</f>
        <v>0</v>
      </c>
      <c r="Z3114" s="65">
        <f>SUMPRODUCT(('[2]Prog 89'!$C$5:$C$10000=A3114)*'[2]Prog 89'!$G$5:$H$10000)</f>
        <v>0</v>
      </c>
    </row>
    <row r="3115" spans="1:26" ht="12.75" customHeight="1" x14ac:dyDescent="0.25">
      <c r="A3115" s="64">
        <v>71050</v>
      </c>
      <c r="B3115" s="81">
        <f>VLOOKUP(A3115,'[2]Pop commune'!$A$4:$G$3833,7,FALSE)</f>
        <v>105.98213473035095</v>
      </c>
      <c r="C3115" s="82">
        <f>VLOOKUP(A3115,'[2]Pop commune'!$A$4:$H$3833,5,FALSE)</f>
        <v>49.002903712605232</v>
      </c>
      <c r="D3115" s="83">
        <f t="shared" si="97"/>
        <v>56.979231017745718</v>
      </c>
      <c r="E3115" s="83">
        <f>VLOOKUP(A3115,'[2]Pop commune'!$A$4:$G$3833,6,FALSE)</f>
        <v>56.979231017745718</v>
      </c>
      <c r="F3115" s="83">
        <f t="shared" si="98"/>
        <v>326.99999999999915</v>
      </c>
      <c r="G3115" s="83">
        <f>VLOOKUP(A3115,'[2]Pop commune'!$A$4:$G$3833,4,FALSE)</f>
        <v>326.99999999999915</v>
      </c>
      <c r="H3115" s="64">
        <v>71</v>
      </c>
      <c r="I3115" s="122">
        <v>710011024</v>
      </c>
      <c r="J3115" s="65" t="s">
        <v>3959</v>
      </c>
      <c r="K3115" s="121" t="s">
        <v>4871</v>
      </c>
      <c r="L3115" s="103" t="s">
        <v>3318</v>
      </c>
      <c r="M3115" s="65" t="s">
        <v>3960</v>
      </c>
      <c r="N3115" s="65" t="s">
        <v>662</v>
      </c>
      <c r="O3115" s="64">
        <v>710781089</v>
      </c>
      <c r="P3115" s="94" t="s">
        <v>396</v>
      </c>
      <c r="Q3115" s="90">
        <v>1</v>
      </c>
      <c r="R3115" s="65">
        <v>24</v>
      </c>
      <c r="S3115" s="65">
        <v>24</v>
      </c>
      <c r="X3115" s="65" t="s">
        <v>671</v>
      </c>
      <c r="Y3115" s="65">
        <f>SUMPRODUCT(('[2]Prog 89'!$C$5:$C$10000=A3115)*'[2]Prog 89'!$E$5:$F$10000)</f>
        <v>0</v>
      </c>
      <c r="Z3115" s="65">
        <f>SUMPRODUCT(('[2]Prog 89'!$C$5:$C$10000=A3115)*'[2]Prog 89'!$G$5:$H$10000)</f>
        <v>0</v>
      </c>
    </row>
    <row r="3116" spans="1:26" ht="12.75" customHeight="1" x14ac:dyDescent="0.25">
      <c r="A3116" s="64">
        <v>71055</v>
      </c>
      <c r="B3116" s="81">
        <f>VLOOKUP(A3116,'[2]Pop commune'!$A$4:$G$3833,7,FALSE)</f>
        <v>73</v>
      </c>
      <c r="C3116" s="82">
        <f>VLOOKUP(A3116,'[2]Pop commune'!$A$4:$H$3833,5,FALSE)</f>
        <v>47</v>
      </c>
      <c r="D3116" s="83">
        <f t="shared" si="97"/>
        <v>26</v>
      </c>
      <c r="E3116" s="83">
        <f>VLOOKUP(A3116,'[2]Pop commune'!$A$4:$G$3833,6,FALSE)</f>
        <v>26</v>
      </c>
      <c r="F3116" s="83">
        <f t="shared" si="98"/>
        <v>287</v>
      </c>
      <c r="G3116" s="83">
        <f>VLOOKUP(A3116,'[2]Pop commune'!$A$4:$G$3833,4,FALSE)</f>
        <v>287</v>
      </c>
      <c r="H3116" s="64">
        <v>71</v>
      </c>
      <c r="I3116" s="122">
        <v>710011024</v>
      </c>
      <c r="J3116" s="65" t="s">
        <v>3961</v>
      </c>
      <c r="K3116" s="121"/>
      <c r="L3116" s="103" t="s">
        <v>3962</v>
      </c>
      <c r="M3116" s="65" t="s">
        <v>3960</v>
      </c>
      <c r="N3116" s="65" t="s">
        <v>662</v>
      </c>
      <c r="O3116" s="64">
        <v>710781089</v>
      </c>
      <c r="P3116" s="94" t="s">
        <v>396</v>
      </c>
      <c r="Q3116" s="90">
        <v>1</v>
      </c>
      <c r="X3116" s="65" t="s">
        <v>671</v>
      </c>
      <c r="Y3116" s="65">
        <f>SUMPRODUCT(('[2]Prog 89'!$C$5:$C$10000=A3116)*'[2]Prog 89'!$E$5:$F$10000)</f>
        <v>0</v>
      </c>
      <c r="Z3116" s="65">
        <f>SUMPRODUCT(('[2]Prog 89'!$C$5:$C$10000=A3116)*'[2]Prog 89'!$G$5:$H$10000)</f>
        <v>0</v>
      </c>
    </row>
    <row r="3117" spans="1:26" ht="12.75" customHeight="1" x14ac:dyDescent="0.25">
      <c r="A3117" s="64">
        <v>71091</v>
      </c>
      <c r="B3117" s="81">
        <f>VLOOKUP(A3117,'[2]Pop commune'!$A$4:$G$3833,7,FALSE)</f>
        <v>50.353591160221228</v>
      </c>
      <c r="C3117" s="82">
        <f>VLOOKUP(A3117,'[2]Pop commune'!$A$4:$H$3833,5,FALSE)</f>
        <v>30.828729281768101</v>
      </c>
      <c r="D3117" s="83">
        <f t="shared" si="97"/>
        <v>19.52486187845313</v>
      </c>
      <c r="E3117" s="83">
        <f>VLOOKUP(A3117,'[2]Pop commune'!$A$4:$G$3833,6,FALSE)</f>
        <v>19.52486187845313</v>
      </c>
      <c r="F3117" s="83">
        <f t="shared" si="98"/>
        <v>186.00000000000088</v>
      </c>
      <c r="G3117" s="83">
        <f>VLOOKUP(A3117,'[2]Pop commune'!$A$4:$G$3833,4,FALSE)</f>
        <v>186.00000000000088</v>
      </c>
      <c r="H3117" s="64">
        <v>71</v>
      </c>
      <c r="I3117" s="122">
        <v>710011024</v>
      </c>
      <c r="J3117" s="65" t="s">
        <v>3963</v>
      </c>
      <c r="K3117" s="121"/>
      <c r="L3117" s="103" t="s">
        <v>3962</v>
      </c>
      <c r="M3117" s="65" t="s">
        <v>3960</v>
      </c>
      <c r="N3117" s="65" t="s">
        <v>662</v>
      </c>
      <c r="O3117" s="64">
        <v>710781089</v>
      </c>
      <c r="P3117" s="94" t="s">
        <v>396</v>
      </c>
      <c r="Q3117" s="90">
        <v>1</v>
      </c>
      <c r="X3117" s="65" t="s">
        <v>671</v>
      </c>
      <c r="Y3117" s="65">
        <f>SUMPRODUCT(('[2]Prog 89'!$C$5:$C$10000=A3117)*'[2]Prog 89'!$E$5:$F$10000)</f>
        <v>0</v>
      </c>
      <c r="Z3117" s="65">
        <f>SUMPRODUCT(('[2]Prog 89'!$C$5:$C$10000=A3117)*'[2]Prog 89'!$G$5:$H$10000)</f>
        <v>0</v>
      </c>
    </row>
    <row r="3118" spans="1:26" ht="12.75" customHeight="1" x14ac:dyDescent="0.25">
      <c r="A3118" s="64">
        <v>71134</v>
      </c>
      <c r="B3118" s="81">
        <f>VLOOKUP(A3118,'[2]Pop commune'!$A$4:$G$3833,7,FALSE)</f>
        <v>55.11061946902668</v>
      </c>
      <c r="C3118" s="82">
        <f>VLOOKUP(A3118,'[2]Pop commune'!$A$4:$H$3833,5,FALSE)</f>
        <v>27.03539823008856</v>
      </c>
      <c r="D3118" s="83">
        <f t="shared" si="97"/>
        <v>28.07522123893812</v>
      </c>
      <c r="E3118" s="83">
        <f>VLOOKUP(A3118,'[2]Pop commune'!$A$4:$G$3833,6,FALSE)</f>
        <v>28.07522123893812</v>
      </c>
      <c r="F3118" s="83">
        <f t="shared" si="98"/>
        <v>235.00000000000057</v>
      </c>
      <c r="G3118" s="83">
        <f>VLOOKUP(A3118,'[2]Pop commune'!$A$4:$G$3833,4,FALSE)</f>
        <v>235.00000000000057</v>
      </c>
      <c r="H3118" s="64">
        <v>71</v>
      </c>
      <c r="I3118" s="122">
        <v>710011024</v>
      </c>
      <c r="J3118" s="65" t="s">
        <v>3964</v>
      </c>
      <c r="K3118" s="121"/>
      <c r="L3118" s="103" t="s">
        <v>3318</v>
      </c>
      <c r="M3118" s="65" t="s">
        <v>3960</v>
      </c>
      <c r="N3118" s="65" t="s">
        <v>662</v>
      </c>
      <c r="O3118" s="64">
        <v>710781089</v>
      </c>
      <c r="P3118" s="94" t="s">
        <v>396</v>
      </c>
      <c r="Q3118" s="90">
        <v>1</v>
      </c>
      <c r="X3118" s="65" t="s">
        <v>671</v>
      </c>
      <c r="Y3118" s="65">
        <f>SUMPRODUCT(('[2]Prog 89'!$C$5:$C$10000=A3118)*'[2]Prog 89'!$E$5:$F$10000)</f>
        <v>0</v>
      </c>
      <c r="Z3118" s="65">
        <f>SUMPRODUCT(('[2]Prog 89'!$C$5:$C$10000=A3118)*'[2]Prog 89'!$G$5:$H$10000)</f>
        <v>0</v>
      </c>
    </row>
    <row r="3119" spans="1:26" ht="12.75" customHeight="1" x14ac:dyDescent="0.25">
      <c r="A3119" s="64">
        <v>71178</v>
      </c>
      <c r="B3119" s="81">
        <f>VLOOKUP(A3119,'[2]Pop commune'!$A$4:$G$3833,7,FALSE)</f>
        <v>295.16359696641422</v>
      </c>
      <c r="C3119" s="82">
        <f>VLOOKUP(A3119,'[2]Pop commune'!$A$4:$H$3833,5,FALSE)</f>
        <v>187.00433369447475</v>
      </c>
      <c r="D3119" s="83">
        <f t="shared" si="97"/>
        <v>108.15926327193945</v>
      </c>
      <c r="E3119" s="83">
        <f>VLOOKUP(A3119,'[2]Pop commune'!$A$4:$G$3833,6,FALSE)</f>
        <v>108.15926327193945</v>
      </c>
      <c r="F3119" s="83">
        <f t="shared" si="98"/>
        <v>933.00000000000102</v>
      </c>
      <c r="G3119" s="83">
        <f>VLOOKUP(A3119,'[2]Pop commune'!$A$4:$G$3833,4,FALSE)</f>
        <v>933.00000000000102</v>
      </c>
      <c r="H3119" s="64">
        <v>71</v>
      </c>
      <c r="I3119" s="122">
        <v>710011024</v>
      </c>
      <c r="J3119" s="65" t="s">
        <v>3965</v>
      </c>
      <c r="K3119" s="121"/>
      <c r="L3119" s="103" t="s">
        <v>3962</v>
      </c>
      <c r="M3119" s="65" t="s">
        <v>3960</v>
      </c>
      <c r="N3119" s="65" t="s">
        <v>662</v>
      </c>
      <c r="O3119" s="64">
        <v>710781089</v>
      </c>
      <c r="P3119" s="94" t="s">
        <v>396</v>
      </c>
      <c r="Q3119" s="90">
        <v>1</v>
      </c>
      <c r="X3119" s="65" t="s">
        <v>671</v>
      </c>
      <c r="Y3119" s="65">
        <f>SUMPRODUCT(('[2]Prog 89'!$C$5:$C$10000=A3119)*'[2]Prog 89'!$E$5:$F$10000)</f>
        <v>0</v>
      </c>
      <c r="Z3119" s="65">
        <f>SUMPRODUCT(('[2]Prog 89'!$C$5:$C$10000=A3119)*'[2]Prog 89'!$G$5:$H$10000)</f>
        <v>0</v>
      </c>
    </row>
    <row r="3120" spans="1:26" ht="12.75" customHeight="1" x14ac:dyDescent="0.25">
      <c r="A3120" s="64">
        <v>71217</v>
      </c>
      <c r="B3120" s="81">
        <f>VLOOKUP(A3120,'[2]Pop commune'!$A$4:$G$3833,7,FALSE)</f>
        <v>31</v>
      </c>
      <c r="C3120" s="82">
        <f>VLOOKUP(A3120,'[2]Pop commune'!$A$4:$H$3833,5,FALSE)</f>
        <v>24</v>
      </c>
      <c r="D3120" s="83">
        <f t="shared" si="97"/>
        <v>7</v>
      </c>
      <c r="E3120" s="83">
        <f>VLOOKUP(A3120,'[2]Pop commune'!$A$4:$G$3833,6,FALSE)</f>
        <v>7</v>
      </c>
      <c r="F3120" s="83">
        <f t="shared" si="98"/>
        <v>134</v>
      </c>
      <c r="G3120" s="83">
        <f>VLOOKUP(A3120,'[2]Pop commune'!$A$4:$G$3833,4,FALSE)</f>
        <v>134</v>
      </c>
      <c r="H3120" s="64">
        <v>71</v>
      </c>
      <c r="I3120" s="122">
        <v>710011024</v>
      </c>
      <c r="J3120" s="65" t="s">
        <v>3966</v>
      </c>
      <c r="K3120" s="121"/>
      <c r="L3120" s="103" t="s">
        <v>3318</v>
      </c>
      <c r="M3120" s="65" t="s">
        <v>3960</v>
      </c>
      <c r="N3120" s="65" t="s">
        <v>662</v>
      </c>
      <c r="O3120" s="64">
        <v>710781089</v>
      </c>
      <c r="P3120" s="94" t="s">
        <v>396</v>
      </c>
      <c r="Q3120" s="90">
        <v>1</v>
      </c>
      <c r="X3120" s="65" t="s">
        <v>671</v>
      </c>
      <c r="Y3120" s="65">
        <f>SUMPRODUCT(('[2]Prog 89'!$C$5:$C$10000=A3120)*'[2]Prog 89'!$E$5:$F$10000)</f>
        <v>0</v>
      </c>
      <c r="Z3120" s="65">
        <f>SUMPRODUCT(('[2]Prog 89'!$C$5:$C$10000=A3120)*'[2]Prog 89'!$G$5:$H$10000)</f>
        <v>0</v>
      </c>
    </row>
    <row r="3121" spans="1:26" ht="12.75" customHeight="1" x14ac:dyDescent="0.25">
      <c r="A3121" s="64">
        <v>71289</v>
      </c>
      <c r="B3121" s="81">
        <f>VLOOKUP(A3121,'[2]Pop commune'!$A$4:$G$3833,7,FALSE)</f>
        <v>314.50047938638647</v>
      </c>
      <c r="C3121" s="82">
        <f>VLOOKUP(A3121,'[2]Pop commune'!$A$4:$H$3833,5,FALSE)</f>
        <v>190.91083413231129</v>
      </c>
      <c r="D3121" s="83">
        <f t="shared" si="97"/>
        <v>123.58964525407519</v>
      </c>
      <c r="E3121" s="83">
        <f>VLOOKUP(A3121,'[2]Pop commune'!$A$4:$G$3833,6,FALSE)</f>
        <v>123.58964525407519</v>
      </c>
      <c r="F3121" s="83">
        <f t="shared" si="98"/>
        <v>1048</v>
      </c>
      <c r="G3121" s="83">
        <f>VLOOKUP(A3121,'[2]Pop commune'!$A$4:$G$3833,4,FALSE)</f>
        <v>1048</v>
      </c>
      <c r="H3121" s="64">
        <v>71</v>
      </c>
      <c r="I3121" s="122">
        <v>710011024</v>
      </c>
      <c r="J3121" s="65" t="s">
        <v>3967</v>
      </c>
      <c r="K3121" s="121"/>
      <c r="L3121" s="103" t="s">
        <v>3962</v>
      </c>
      <c r="M3121" s="65" t="s">
        <v>3960</v>
      </c>
      <c r="N3121" s="65" t="s">
        <v>662</v>
      </c>
      <c r="O3121" s="64">
        <v>710781089</v>
      </c>
      <c r="P3121" s="94" t="s">
        <v>396</v>
      </c>
      <c r="Q3121" s="90">
        <v>1</v>
      </c>
      <c r="X3121" s="65" t="s">
        <v>671</v>
      </c>
      <c r="Y3121" s="65">
        <f>SUMPRODUCT(('[2]Prog 89'!$C$5:$C$10000=A3121)*'[2]Prog 89'!$E$5:$F$10000)</f>
        <v>0</v>
      </c>
      <c r="Z3121" s="65">
        <f>SUMPRODUCT(('[2]Prog 89'!$C$5:$C$10000=A3121)*'[2]Prog 89'!$G$5:$H$10000)</f>
        <v>0</v>
      </c>
    </row>
    <row r="3122" spans="1:26" ht="12.75" customHeight="1" x14ac:dyDescent="0.25">
      <c r="A3122" s="64">
        <v>71304</v>
      </c>
      <c r="B3122" s="81">
        <f>VLOOKUP(A3122,'[2]Pop commune'!$A$4:$G$3833,7,FALSE)</f>
        <v>24</v>
      </c>
      <c r="C3122" s="82">
        <f>VLOOKUP(A3122,'[2]Pop commune'!$A$4:$H$3833,5,FALSE)</f>
        <v>22</v>
      </c>
      <c r="D3122" s="83">
        <f t="shared" si="97"/>
        <v>2</v>
      </c>
      <c r="E3122" s="83">
        <f>VLOOKUP(A3122,'[2]Pop commune'!$A$4:$G$3833,6,FALSE)</f>
        <v>2</v>
      </c>
      <c r="F3122" s="83">
        <f t="shared" si="98"/>
        <v>113</v>
      </c>
      <c r="G3122" s="83">
        <f>VLOOKUP(A3122,'[2]Pop commune'!$A$4:$G$3833,4,FALSE)</f>
        <v>113</v>
      </c>
      <c r="H3122" s="64">
        <v>71</v>
      </c>
      <c r="I3122" s="122">
        <v>710011024</v>
      </c>
      <c r="J3122" s="65" t="s">
        <v>3968</v>
      </c>
      <c r="K3122" s="121"/>
      <c r="L3122" s="103" t="s">
        <v>3962</v>
      </c>
      <c r="M3122" s="65" t="s">
        <v>3960</v>
      </c>
      <c r="N3122" s="65" t="s">
        <v>662</v>
      </c>
      <c r="O3122" s="64">
        <v>710781089</v>
      </c>
      <c r="P3122" s="94" t="s">
        <v>396</v>
      </c>
      <c r="Q3122" s="90">
        <v>1</v>
      </c>
      <c r="X3122" s="65" t="s">
        <v>671</v>
      </c>
      <c r="Y3122" s="65">
        <f>SUMPRODUCT(('[2]Prog 89'!$C$5:$C$10000=A3122)*'[2]Prog 89'!$E$5:$F$10000)</f>
        <v>0</v>
      </c>
      <c r="Z3122" s="65">
        <f>SUMPRODUCT(('[2]Prog 89'!$C$5:$C$10000=A3122)*'[2]Prog 89'!$G$5:$H$10000)</f>
        <v>0</v>
      </c>
    </row>
    <row r="3123" spans="1:26" ht="12.75" customHeight="1" x14ac:dyDescent="0.25">
      <c r="A3123" s="64">
        <v>71316</v>
      </c>
      <c r="B3123" s="81">
        <f>VLOOKUP(A3123,'[2]Pop commune'!$A$4:$G$3833,7,FALSE)</f>
        <v>108.31952662721928</v>
      </c>
      <c r="C3123" s="82">
        <f>VLOOKUP(A3123,'[2]Pop commune'!$A$4:$H$3833,5,FALSE)</f>
        <v>61.180473372781258</v>
      </c>
      <c r="D3123" s="83">
        <f t="shared" si="97"/>
        <v>47.139053254438018</v>
      </c>
      <c r="E3123" s="83">
        <f>VLOOKUP(A3123,'[2]Pop commune'!$A$4:$G$3833,6,FALSE)</f>
        <v>47.139053254438018</v>
      </c>
      <c r="F3123" s="83">
        <f t="shared" si="98"/>
        <v>339.00000000000108</v>
      </c>
      <c r="G3123" s="83">
        <f>VLOOKUP(A3123,'[2]Pop commune'!$A$4:$G$3833,4,FALSE)</f>
        <v>339.00000000000108</v>
      </c>
      <c r="H3123" s="64">
        <v>71</v>
      </c>
      <c r="I3123" s="122">
        <v>710011024</v>
      </c>
      <c r="J3123" s="65" t="s">
        <v>3969</v>
      </c>
      <c r="K3123" s="121"/>
      <c r="L3123" s="103" t="s">
        <v>3962</v>
      </c>
      <c r="M3123" s="65" t="s">
        <v>3960</v>
      </c>
      <c r="N3123" s="65" t="s">
        <v>662</v>
      </c>
      <c r="O3123" s="64">
        <v>710781089</v>
      </c>
      <c r="P3123" s="94" t="s">
        <v>396</v>
      </c>
      <c r="Q3123" s="90">
        <v>1</v>
      </c>
      <c r="X3123" s="65" t="s">
        <v>671</v>
      </c>
      <c r="Y3123" s="65">
        <f>SUMPRODUCT(('[2]Prog 89'!$C$5:$C$10000=A3123)*'[2]Prog 89'!$E$5:$F$10000)</f>
        <v>0</v>
      </c>
      <c r="Z3123" s="65">
        <f>SUMPRODUCT(('[2]Prog 89'!$C$5:$C$10000=A3123)*'[2]Prog 89'!$G$5:$H$10000)</f>
        <v>0</v>
      </c>
    </row>
    <row r="3124" spans="1:26" ht="12.75" customHeight="1" x14ac:dyDescent="0.25">
      <c r="A3124" s="64">
        <v>71441</v>
      </c>
      <c r="B3124" s="81">
        <f>VLOOKUP(A3124,'[2]Pop commune'!$A$4:$G$3833,7,FALSE)</f>
        <v>68.719512195121922</v>
      </c>
      <c r="C3124" s="82">
        <f>VLOOKUP(A3124,'[2]Pop commune'!$A$4:$H$3833,5,FALSE)</f>
        <v>40.833333333333314</v>
      </c>
      <c r="D3124" s="83">
        <f t="shared" si="97"/>
        <v>27.886178861788608</v>
      </c>
      <c r="E3124" s="83">
        <f>VLOOKUP(A3124,'[2]Pop commune'!$A$4:$G$3833,6,FALSE)</f>
        <v>27.886178861788608</v>
      </c>
      <c r="F3124" s="83">
        <f t="shared" si="98"/>
        <v>245</v>
      </c>
      <c r="G3124" s="83">
        <f>VLOOKUP(A3124,'[2]Pop commune'!$A$4:$G$3833,4,FALSE)</f>
        <v>245</v>
      </c>
      <c r="H3124" s="64">
        <v>71</v>
      </c>
      <c r="I3124" s="122">
        <v>710011024</v>
      </c>
      <c r="J3124" s="65" t="s">
        <v>3970</v>
      </c>
      <c r="K3124" s="121"/>
      <c r="L3124" s="103" t="s">
        <v>3318</v>
      </c>
      <c r="M3124" s="65" t="s">
        <v>3960</v>
      </c>
      <c r="N3124" s="65" t="s">
        <v>662</v>
      </c>
      <c r="O3124" s="64">
        <v>710781089</v>
      </c>
      <c r="P3124" s="94" t="s">
        <v>396</v>
      </c>
      <c r="Q3124" s="90">
        <v>1</v>
      </c>
      <c r="X3124" s="65" t="s">
        <v>671</v>
      </c>
      <c r="Y3124" s="65">
        <f>SUMPRODUCT(('[2]Prog 89'!$C$5:$C$10000=A3124)*'[2]Prog 89'!$E$5:$F$10000)</f>
        <v>0</v>
      </c>
      <c r="Z3124" s="65">
        <f>SUMPRODUCT(('[2]Prog 89'!$C$5:$C$10000=A3124)*'[2]Prog 89'!$G$5:$H$10000)</f>
        <v>0</v>
      </c>
    </row>
    <row r="3125" spans="1:26" ht="12.75" customHeight="1" x14ac:dyDescent="0.25">
      <c r="A3125" s="64">
        <v>71469</v>
      </c>
      <c r="B3125" s="81">
        <f>VLOOKUP(A3125,'[2]Pop commune'!$A$4:$G$3833,7,FALSE)</f>
        <v>95.557184750733498</v>
      </c>
      <c r="C3125" s="82">
        <f>VLOOKUP(A3125,'[2]Pop commune'!$A$4:$H$3833,5,FALSE)</f>
        <v>56.328445747800799</v>
      </c>
      <c r="D3125" s="83">
        <f t="shared" si="97"/>
        <v>39.228739002932699</v>
      </c>
      <c r="E3125" s="83">
        <f>VLOOKUP(A3125,'[2]Pop commune'!$A$4:$G$3833,6,FALSE)</f>
        <v>39.228739002932699</v>
      </c>
      <c r="F3125" s="83">
        <f t="shared" si="98"/>
        <v>343.00000000000131</v>
      </c>
      <c r="G3125" s="83">
        <f>VLOOKUP(A3125,'[2]Pop commune'!$A$4:$G$3833,4,FALSE)</f>
        <v>343.00000000000131</v>
      </c>
      <c r="H3125" s="64">
        <v>71</v>
      </c>
      <c r="I3125" s="122">
        <v>710011024</v>
      </c>
      <c r="J3125" s="65" t="s">
        <v>3971</v>
      </c>
      <c r="K3125" s="121"/>
      <c r="L3125" s="103" t="s">
        <v>3318</v>
      </c>
      <c r="M3125" s="65" t="s">
        <v>3960</v>
      </c>
      <c r="N3125" s="65" t="s">
        <v>662</v>
      </c>
      <c r="O3125" s="64">
        <v>710781089</v>
      </c>
      <c r="P3125" s="94" t="s">
        <v>396</v>
      </c>
      <c r="Q3125" s="90">
        <v>1</v>
      </c>
      <c r="X3125" s="65" t="s">
        <v>671</v>
      </c>
      <c r="Y3125" s="65">
        <f>SUMPRODUCT(('[2]Prog 89'!$C$5:$C$10000=A3125)*'[2]Prog 89'!$E$5:$F$10000)</f>
        <v>0</v>
      </c>
      <c r="Z3125" s="65">
        <f>SUMPRODUCT(('[2]Prog 89'!$C$5:$C$10000=A3125)*'[2]Prog 89'!$G$5:$H$10000)</f>
        <v>0</v>
      </c>
    </row>
    <row r="3126" spans="1:26" ht="12.75" customHeight="1" x14ac:dyDescent="0.25">
      <c r="A3126" s="64">
        <v>71470</v>
      </c>
      <c r="B3126" s="81">
        <f>VLOOKUP(A3126,'[2]Pop commune'!$A$4:$G$3833,7,FALSE)</f>
        <v>102.56832298136656</v>
      </c>
      <c r="C3126" s="82">
        <f>VLOOKUP(A3126,'[2]Pop commune'!$A$4:$H$3833,5,FALSE)</f>
        <v>76.164596273292005</v>
      </c>
      <c r="D3126" s="83">
        <f t="shared" si="97"/>
        <v>26.403726708074558</v>
      </c>
      <c r="E3126" s="83">
        <f>VLOOKUP(A3126,'[2]Pop commune'!$A$4:$G$3833,6,FALSE)</f>
        <v>26.403726708074558</v>
      </c>
      <c r="F3126" s="83">
        <f t="shared" si="98"/>
        <v>327</v>
      </c>
      <c r="G3126" s="83">
        <f>VLOOKUP(A3126,'[2]Pop commune'!$A$4:$G$3833,4,FALSE)</f>
        <v>327</v>
      </c>
      <c r="H3126" s="64">
        <v>71</v>
      </c>
      <c r="I3126" s="122">
        <v>710011024</v>
      </c>
      <c r="J3126" s="65" t="s">
        <v>3972</v>
      </c>
      <c r="K3126" s="121"/>
      <c r="L3126" s="103" t="s">
        <v>3318</v>
      </c>
      <c r="M3126" s="65" t="s">
        <v>3960</v>
      </c>
      <c r="N3126" s="65" t="s">
        <v>662</v>
      </c>
      <c r="O3126" s="64">
        <v>710781089</v>
      </c>
      <c r="P3126" s="94" t="s">
        <v>396</v>
      </c>
      <c r="Q3126" s="90">
        <v>1</v>
      </c>
      <c r="X3126" s="65" t="s">
        <v>671</v>
      </c>
      <c r="Y3126" s="65">
        <f>SUMPRODUCT(('[2]Prog 89'!$C$5:$C$10000=A3126)*'[2]Prog 89'!$E$5:$F$10000)</f>
        <v>0</v>
      </c>
      <c r="Z3126" s="65">
        <f>SUMPRODUCT(('[2]Prog 89'!$C$5:$C$10000=A3126)*'[2]Prog 89'!$G$5:$H$10000)</f>
        <v>0</v>
      </c>
    </row>
    <row r="3127" spans="1:26" ht="12.75" customHeight="1" x14ac:dyDescent="0.25">
      <c r="A3127" s="64">
        <v>71545</v>
      </c>
      <c r="B3127" s="81">
        <f>VLOOKUP(A3127,'[2]Pop commune'!$A$4:$G$3833,7,FALSE)</f>
        <v>371.59591909083792</v>
      </c>
      <c r="C3127" s="82">
        <f>VLOOKUP(A3127,'[2]Pop commune'!$A$4:$H$3833,5,FALSE)</f>
        <v>197.60247594196201</v>
      </c>
      <c r="D3127" s="83">
        <f t="shared" si="97"/>
        <v>173.99344314887591</v>
      </c>
      <c r="E3127" s="83">
        <f>VLOOKUP(A3127,'[2]Pop commune'!$A$4:$G$3833,6,FALSE)</f>
        <v>173.99344314887591</v>
      </c>
      <c r="F3127" s="83">
        <f t="shared" si="98"/>
        <v>1015</v>
      </c>
      <c r="G3127" s="83">
        <f>VLOOKUP(A3127,'[2]Pop commune'!$A$4:$G$3833,4,FALSE)</f>
        <v>1015</v>
      </c>
      <c r="H3127" s="64">
        <v>71</v>
      </c>
      <c r="I3127" s="122">
        <v>710011024</v>
      </c>
      <c r="J3127" s="65" t="s">
        <v>3973</v>
      </c>
      <c r="K3127" s="121"/>
      <c r="L3127" s="73" t="s">
        <v>3318</v>
      </c>
      <c r="M3127" s="65" t="s">
        <v>3960</v>
      </c>
      <c r="N3127" s="65" t="s">
        <v>662</v>
      </c>
      <c r="O3127" s="64">
        <v>710781089</v>
      </c>
      <c r="P3127" s="94" t="s">
        <v>396</v>
      </c>
      <c r="Q3127" s="90">
        <v>1</v>
      </c>
      <c r="X3127" s="65" t="s">
        <v>671</v>
      </c>
      <c r="Y3127" s="65">
        <f>SUMPRODUCT(('[2]Prog 89'!$C$5:$C$10000=A3127)*'[2]Prog 89'!$E$5:$F$10000)</f>
        <v>0</v>
      </c>
      <c r="Z3127" s="65">
        <f>SUMPRODUCT(('[2]Prog 89'!$C$5:$C$10000=A3127)*'[2]Prog 89'!$G$5:$H$10000)</f>
        <v>0</v>
      </c>
    </row>
    <row r="3128" spans="1:26" ht="12.75" customHeight="1" x14ac:dyDescent="0.25">
      <c r="A3128" s="64">
        <v>71546</v>
      </c>
      <c r="B3128" s="81">
        <f>VLOOKUP(A3128,'[2]Pop commune'!$A$4:$G$3833,7,FALSE)</f>
        <v>121.82278481012641</v>
      </c>
      <c r="C3128" s="82">
        <f>VLOOKUP(A3128,'[2]Pop commune'!$A$4:$H$3833,5,FALSE)</f>
        <v>82.230379746835325</v>
      </c>
      <c r="D3128" s="83">
        <f t="shared" si="97"/>
        <v>39.592405063291082</v>
      </c>
      <c r="E3128" s="83">
        <f>VLOOKUP(A3128,'[2]Pop commune'!$A$4:$G$3833,6,FALSE)</f>
        <v>39.592405063291082</v>
      </c>
      <c r="F3128" s="83">
        <f t="shared" si="98"/>
        <v>400.99999999999937</v>
      </c>
      <c r="G3128" s="83">
        <f>VLOOKUP(A3128,'[2]Pop commune'!$A$4:$G$3833,4,FALSE)</f>
        <v>400.99999999999937</v>
      </c>
      <c r="H3128" s="64">
        <v>71</v>
      </c>
      <c r="I3128" s="122">
        <v>710011024</v>
      </c>
      <c r="J3128" s="65" t="s">
        <v>3974</v>
      </c>
      <c r="K3128" s="121"/>
      <c r="L3128" s="73" t="s">
        <v>3962</v>
      </c>
      <c r="M3128" s="65" t="s">
        <v>3960</v>
      </c>
      <c r="N3128" s="65" t="s">
        <v>662</v>
      </c>
      <c r="O3128" s="64">
        <v>710781089</v>
      </c>
      <c r="P3128" s="94" t="s">
        <v>396</v>
      </c>
      <c r="Q3128" s="90">
        <v>1</v>
      </c>
      <c r="X3128" s="65" t="s">
        <v>671</v>
      </c>
      <c r="Y3128" s="65">
        <f>SUMPRODUCT(('[2]Prog 89'!$C$5:$C$10000=A3128)*'[2]Prog 89'!$E$5:$F$10000)</f>
        <v>0</v>
      </c>
      <c r="Z3128" s="65">
        <f>SUMPRODUCT(('[2]Prog 89'!$C$5:$C$10000=A3128)*'[2]Prog 89'!$G$5:$H$10000)</f>
        <v>0</v>
      </c>
    </row>
    <row r="3129" spans="1:26" ht="12.75" customHeight="1" x14ac:dyDescent="0.25">
      <c r="A3129" s="64">
        <v>71547</v>
      </c>
      <c r="B3129" s="81">
        <f>VLOOKUP(A3129,'[2]Pop commune'!$A$4:$G$3833,7,FALSE)</f>
        <v>110.93795620437953</v>
      </c>
      <c r="C3129" s="82">
        <f>VLOOKUP(A3129,'[2]Pop commune'!$A$4:$H$3833,5,FALSE)</f>
        <v>75.594890510948886</v>
      </c>
      <c r="D3129" s="83">
        <f t="shared" si="97"/>
        <v>35.343065693430646</v>
      </c>
      <c r="E3129" s="83">
        <f>VLOOKUP(A3129,'[2]Pop commune'!$A$4:$G$3833,6,FALSE)</f>
        <v>35.343065693430646</v>
      </c>
      <c r="F3129" s="83">
        <f t="shared" si="98"/>
        <v>269</v>
      </c>
      <c r="G3129" s="83">
        <f>VLOOKUP(A3129,'[2]Pop commune'!$A$4:$G$3833,4,FALSE)</f>
        <v>269</v>
      </c>
      <c r="H3129" s="64">
        <v>71</v>
      </c>
      <c r="I3129" s="122">
        <v>710011024</v>
      </c>
      <c r="J3129" s="65" t="s">
        <v>3975</v>
      </c>
      <c r="K3129" s="121"/>
      <c r="L3129" s="73" t="s">
        <v>3962</v>
      </c>
      <c r="M3129" s="65" t="s">
        <v>3960</v>
      </c>
      <c r="N3129" s="65" t="s">
        <v>662</v>
      </c>
      <c r="O3129" s="64">
        <v>710781089</v>
      </c>
      <c r="P3129" s="94" t="s">
        <v>396</v>
      </c>
      <c r="Q3129" s="90">
        <v>1</v>
      </c>
      <c r="X3129" s="65" t="s">
        <v>671</v>
      </c>
      <c r="Y3129" s="65">
        <f>SUMPRODUCT(('[2]Prog 89'!$C$5:$C$10000=A3129)*'[2]Prog 89'!$E$5:$F$10000)</f>
        <v>0</v>
      </c>
      <c r="Z3129" s="65">
        <f>SUMPRODUCT(('[2]Prog 89'!$C$5:$C$10000=A3129)*'[2]Prog 89'!$G$5:$H$10000)</f>
        <v>0</v>
      </c>
    </row>
    <row r="3130" spans="1:26" ht="12.75" customHeight="1" x14ac:dyDescent="0.25">
      <c r="A3130" s="64">
        <v>58023</v>
      </c>
      <c r="B3130" s="81">
        <f>VLOOKUP(A3130,'[2]Pop commune'!$A$4:$G$3833,7,FALSE)</f>
        <v>56</v>
      </c>
      <c r="C3130" s="82">
        <f>VLOOKUP(A3130,'[2]Pop commune'!$A$4:$H$3833,5,FALSE)</f>
        <v>32</v>
      </c>
      <c r="D3130" s="83">
        <f t="shared" si="97"/>
        <v>24</v>
      </c>
      <c r="E3130" s="83">
        <f>VLOOKUP(A3130,'[2]Pop commune'!$A$4:$G$3833,6,FALSE)</f>
        <v>24</v>
      </c>
      <c r="F3130" s="83">
        <f t="shared" si="98"/>
        <v>177</v>
      </c>
      <c r="G3130" s="83">
        <f>VLOOKUP(A3130,'[2]Pop commune'!$A$4:$G$3833,4,FALSE)</f>
        <v>177</v>
      </c>
      <c r="H3130" s="64">
        <v>58</v>
      </c>
      <c r="I3130" s="122">
        <v>580000966</v>
      </c>
      <c r="J3130" s="65" t="s">
        <v>3976</v>
      </c>
      <c r="K3130" s="121" t="s">
        <v>4872</v>
      </c>
      <c r="L3130" s="103" t="s">
        <v>2267</v>
      </c>
      <c r="M3130" s="101" t="s">
        <v>3977</v>
      </c>
      <c r="N3130" s="65" t="s">
        <v>662</v>
      </c>
      <c r="O3130" s="64">
        <v>580780054</v>
      </c>
      <c r="P3130" s="94" t="s">
        <v>3978</v>
      </c>
      <c r="Q3130" s="90">
        <v>1</v>
      </c>
      <c r="R3130" s="65">
        <v>36</v>
      </c>
      <c r="S3130" s="65">
        <v>36</v>
      </c>
      <c r="X3130" s="65" t="s">
        <v>671</v>
      </c>
      <c r="Y3130" s="65">
        <f>SUMPRODUCT(('[2]Prog 89'!$C$5:$C$10000=A3130)*'[2]Prog 89'!$E$5:$F$10000)</f>
        <v>0</v>
      </c>
      <c r="Z3130" s="65">
        <f>SUMPRODUCT(('[2]Prog 89'!$C$5:$C$10000=A3130)*'[2]Prog 89'!$G$5:$H$10000)</f>
        <v>0</v>
      </c>
    </row>
    <row r="3131" spans="1:26" ht="12.75" customHeight="1" x14ac:dyDescent="0.25">
      <c r="A3131" s="64">
        <v>58037</v>
      </c>
      <c r="B3131" s="81">
        <f>VLOOKUP(A3131,'[2]Pop commune'!$A$4:$G$3833,7,FALSE)</f>
        <v>263</v>
      </c>
      <c r="C3131" s="82">
        <f>VLOOKUP(A3131,'[2]Pop commune'!$A$4:$H$3833,5,FALSE)</f>
        <v>148</v>
      </c>
      <c r="D3131" s="83">
        <f t="shared" si="97"/>
        <v>115</v>
      </c>
      <c r="E3131" s="83">
        <f>VLOOKUP(A3131,'[2]Pop commune'!$A$4:$G$3833,6,FALSE)</f>
        <v>115</v>
      </c>
      <c r="F3131" s="83">
        <f t="shared" si="98"/>
        <v>623</v>
      </c>
      <c r="G3131" s="83">
        <f>VLOOKUP(A3131,'[2]Pop commune'!$A$4:$G$3833,4,FALSE)</f>
        <v>623</v>
      </c>
      <c r="H3131" s="64">
        <v>58</v>
      </c>
      <c r="I3131" s="122">
        <v>580000966</v>
      </c>
      <c r="J3131" s="65" t="s">
        <v>3979</v>
      </c>
      <c r="K3131" s="121"/>
      <c r="L3131" s="103" t="s">
        <v>2267</v>
      </c>
      <c r="M3131" s="101" t="s">
        <v>3977</v>
      </c>
      <c r="N3131" s="65" t="s">
        <v>662</v>
      </c>
      <c r="O3131" s="64">
        <v>580780054</v>
      </c>
      <c r="P3131" s="94" t="s">
        <v>3978</v>
      </c>
      <c r="Q3131" s="90">
        <v>1</v>
      </c>
      <c r="X3131" s="65" t="s">
        <v>671</v>
      </c>
      <c r="Y3131" s="65">
        <f>SUMPRODUCT(('[2]Prog 89'!$C$5:$C$10000=A3131)*'[2]Prog 89'!$E$5:$F$10000)</f>
        <v>0</v>
      </c>
      <c r="Z3131" s="65">
        <f>SUMPRODUCT(('[2]Prog 89'!$C$5:$C$10000=A3131)*'[2]Prog 89'!$G$5:$H$10000)</f>
        <v>0</v>
      </c>
    </row>
    <row r="3132" spans="1:26" ht="12.75" customHeight="1" x14ac:dyDescent="0.25">
      <c r="A3132" s="64">
        <v>58049</v>
      </c>
      <c r="B3132" s="81">
        <f>VLOOKUP(A3132,'[2]Pop commune'!$A$4:$G$3833,7,FALSE)</f>
        <v>36.146341463414643</v>
      </c>
      <c r="C3132" s="82">
        <f>VLOOKUP(A3132,'[2]Pop commune'!$A$4:$H$3833,5,FALSE)</f>
        <v>21.878048780487809</v>
      </c>
      <c r="D3132" s="83">
        <f t="shared" si="97"/>
        <v>14.26829268292683</v>
      </c>
      <c r="E3132" s="83">
        <f>VLOOKUP(A3132,'[2]Pop commune'!$A$4:$G$3833,6,FALSE)</f>
        <v>14.26829268292683</v>
      </c>
      <c r="F3132" s="83">
        <f t="shared" si="98"/>
        <v>78</v>
      </c>
      <c r="G3132" s="83">
        <f>VLOOKUP(A3132,'[2]Pop commune'!$A$4:$G$3833,4,FALSE)</f>
        <v>78</v>
      </c>
      <c r="H3132" s="64">
        <v>58</v>
      </c>
      <c r="I3132" s="122">
        <v>580000966</v>
      </c>
      <c r="J3132" s="65" t="s">
        <v>3980</v>
      </c>
      <c r="K3132" s="121"/>
      <c r="L3132" s="103" t="s">
        <v>2267</v>
      </c>
      <c r="M3132" s="101" t="s">
        <v>3977</v>
      </c>
      <c r="N3132" s="65" t="s">
        <v>662</v>
      </c>
      <c r="O3132" s="64">
        <v>580780054</v>
      </c>
      <c r="P3132" s="94" t="s">
        <v>3978</v>
      </c>
      <c r="Q3132" s="90">
        <v>1</v>
      </c>
      <c r="X3132" s="65" t="s">
        <v>671</v>
      </c>
      <c r="Y3132" s="65">
        <f>SUMPRODUCT(('[2]Prog 89'!$C$5:$C$10000=A3132)*'[2]Prog 89'!$E$5:$F$10000)</f>
        <v>0</v>
      </c>
      <c r="Z3132" s="65">
        <f>SUMPRODUCT(('[2]Prog 89'!$C$5:$C$10000=A3132)*'[2]Prog 89'!$G$5:$H$10000)</f>
        <v>0</v>
      </c>
    </row>
    <row r="3133" spans="1:26" ht="12.75" customHeight="1" x14ac:dyDescent="0.25">
      <c r="A3133" s="64">
        <v>58108</v>
      </c>
      <c r="B3133" s="81">
        <f>VLOOKUP(A3133,'[2]Pop commune'!$A$4:$G$3833,7,FALSE)</f>
        <v>50.7</v>
      </c>
      <c r="C3133" s="82">
        <f>VLOOKUP(A3133,'[2]Pop commune'!$A$4:$H$3833,5,FALSE)</f>
        <v>34.125</v>
      </c>
      <c r="D3133" s="83">
        <f t="shared" si="97"/>
        <v>16.574999999999999</v>
      </c>
      <c r="E3133" s="83">
        <f>VLOOKUP(A3133,'[2]Pop commune'!$A$4:$G$3833,6,FALSE)</f>
        <v>16.574999999999999</v>
      </c>
      <c r="F3133" s="83">
        <f t="shared" si="98"/>
        <v>78</v>
      </c>
      <c r="G3133" s="83">
        <f>VLOOKUP(A3133,'[2]Pop commune'!$A$4:$G$3833,4,FALSE)</f>
        <v>78</v>
      </c>
      <c r="H3133" s="64">
        <v>58</v>
      </c>
      <c r="I3133" s="122">
        <v>580000966</v>
      </c>
      <c r="J3133" s="65" t="s">
        <v>3981</v>
      </c>
      <c r="K3133" s="121"/>
      <c r="L3133" s="103" t="s">
        <v>2267</v>
      </c>
      <c r="M3133" s="101" t="s">
        <v>3977</v>
      </c>
      <c r="N3133" s="65" t="s">
        <v>662</v>
      </c>
      <c r="O3133" s="64">
        <v>580780054</v>
      </c>
      <c r="P3133" s="94" t="s">
        <v>3978</v>
      </c>
      <c r="Q3133" s="90">
        <v>1</v>
      </c>
      <c r="X3133" s="65" t="s">
        <v>671</v>
      </c>
      <c r="Y3133" s="65">
        <f>SUMPRODUCT(('[2]Prog 89'!$C$5:$C$10000=A3133)*'[2]Prog 89'!$E$5:$F$10000)</f>
        <v>0</v>
      </c>
      <c r="Z3133" s="65">
        <f>SUMPRODUCT(('[2]Prog 89'!$C$5:$C$10000=A3133)*'[2]Prog 89'!$G$5:$H$10000)</f>
        <v>0</v>
      </c>
    </row>
    <row r="3134" spans="1:26" ht="12.75" customHeight="1" x14ac:dyDescent="0.25">
      <c r="A3134" s="64">
        <v>58120</v>
      </c>
      <c r="B3134" s="81">
        <f>VLOOKUP(A3134,'[2]Pop commune'!$A$4:$G$3833,7,FALSE)</f>
        <v>102.16800000000001</v>
      </c>
      <c r="C3134" s="82">
        <f>VLOOKUP(A3134,'[2]Pop commune'!$A$4:$H$3833,5,FALSE)</f>
        <v>66.048000000000002</v>
      </c>
      <c r="D3134" s="83">
        <f t="shared" si="97"/>
        <v>36.120000000000005</v>
      </c>
      <c r="E3134" s="83">
        <f>VLOOKUP(A3134,'[2]Pop commune'!$A$4:$G$3833,6,FALSE)</f>
        <v>36.120000000000005</v>
      </c>
      <c r="F3134" s="83">
        <f t="shared" si="98"/>
        <v>258</v>
      </c>
      <c r="G3134" s="83">
        <f>VLOOKUP(A3134,'[2]Pop commune'!$A$4:$G$3833,4,FALSE)</f>
        <v>258</v>
      </c>
      <c r="H3134" s="64">
        <v>58</v>
      </c>
      <c r="I3134" s="122">
        <v>580000966</v>
      </c>
      <c r="J3134" s="65" t="s">
        <v>3982</v>
      </c>
      <c r="K3134" s="121"/>
      <c r="L3134" s="103" t="s">
        <v>2208</v>
      </c>
      <c r="M3134" s="101" t="s">
        <v>3977</v>
      </c>
      <c r="N3134" s="65" t="s">
        <v>662</v>
      </c>
      <c r="O3134" s="64">
        <v>580780054</v>
      </c>
      <c r="P3134" s="94" t="s">
        <v>3978</v>
      </c>
      <c r="Q3134" s="90">
        <v>1</v>
      </c>
      <c r="X3134" s="65" t="s">
        <v>671</v>
      </c>
      <c r="Y3134" s="65">
        <f>SUMPRODUCT(('[2]Prog 89'!$C$5:$C$10000=A3134)*'[2]Prog 89'!$E$5:$F$10000)</f>
        <v>0</v>
      </c>
      <c r="Z3134" s="65">
        <f>SUMPRODUCT(('[2]Prog 89'!$C$5:$C$10000=A3134)*'[2]Prog 89'!$G$5:$H$10000)</f>
        <v>0</v>
      </c>
    </row>
    <row r="3135" spans="1:26" ht="12.75" customHeight="1" x14ac:dyDescent="0.25">
      <c r="A3135" s="64">
        <v>58145</v>
      </c>
      <c r="B3135" s="81">
        <f>VLOOKUP(A3135,'[2]Pop commune'!$A$4:$G$3833,7,FALSE)</f>
        <v>591.15625065369272</v>
      </c>
      <c r="C3135" s="82">
        <f>VLOOKUP(A3135,'[2]Pop commune'!$A$4:$H$3833,5,FALSE)</f>
        <v>330.38293998896341</v>
      </c>
      <c r="D3135" s="83">
        <f t="shared" si="97"/>
        <v>260.77331066472937</v>
      </c>
      <c r="E3135" s="83">
        <f>VLOOKUP(A3135,'[2]Pop commune'!$A$4:$G$3833,6,FALSE)</f>
        <v>260.77331066472937</v>
      </c>
      <c r="F3135" s="83">
        <f t="shared" si="98"/>
        <v>1325</v>
      </c>
      <c r="G3135" s="83">
        <f>VLOOKUP(A3135,'[2]Pop commune'!$A$4:$G$3833,4,FALSE)</f>
        <v>1325</v>
      </c>
      <c r="H3135" s="64">
        <v>58</v>
      </c>
      <c r="I3135" s="122">
        <v>580000966</v>
      </c>
      <c r="J3135" s="65" t="s">
        <v>3983</v>
      </c>
      <c r="K3135" s="121"/>
      <c r="L3135" s="103" t="s">
        <v>2267</v>
      </c>
      <c r="M3135" s="101" t="s">
        <v>3977</v>
      </c>
      <c r="N3135" s="65" t="s">
        <v>662</v>
      </c>
      <c r="O3135" s="64">
        <v>580780054</v>
      </c>
      <c r="P3135" s="94" t="s">
        <v>3978</v>
      </c>
      <c r="Q3135" s="90">
        <v>1</v>
      </c>
      <c r="X3135" s="65" t="s">
        <v>671</v>
      </c>
      <c r="Y3135" s="65">
        <f>SUMPRODUCT(('[2]Prog 89'!$C$5:$C$10000=A3135)*'[2]Prog 89'!$E$5:$F$10000)</f>
        <v>0</v>
      </c>
      <c r="Z3135" s="65">
        <f>SUMPRODUCT(('[2]Prog 89'!$C$5:$C$10000=A3135)*'[2]Prog 89'!$G$5:$H$10000)</f>
        <v>0</v>
      </c>
    </row>
    <row r="3136" spans="1:26" ht="12.75" customHeight="1" x14ac:dyDescent="0.25">
      <c r="A3136" s="64">
        <v>58157</v>
      </c>
      <c r="B3136" s="81">
        <f>VLOOKUP(A3136,'[2]Pop commune'!$A$4:$G$3833,7,FALSE)</f>
        <v>141.19867549668876</v>
      </c>
      <c r="C3136" s="82">
        <f>VLOOKUP(A3136,'[2]Pop commune'!$A$4:$H$3833,5,FALSE)</f>
        <v>91.062913907284781</v>
      </c>
      <c r="D3136" s="83">
        <f t="shared" si="97"/>
        <v>50.135761589403977</v>
      </c>
      <c r="E3136" s="83">
        <f>VLOOKUP(A3136,'[2]Pop commune'!$A$4:$G$3833,6,FALSE)</f>
        <v>50.135761589403977</v>
      </c>
      <c r="F3136" s="83">
        <f t="shared" si="98"/>
        <v>309</v>
      </c>
      <c r="G3136" s="83">
        <f>VLOOKUP(A3136,'[2]Pop commune'!$A$4:$G$3833,4,FALSE)</f>
        <v>309</v>
      </c>
      <c r="H3136" s="64">
        <v>58</v>
      </c>
      <c r="I3136" s="122">
        <v>580000966</v>
      </c>
      <c r="J3136" s="65" t="s">
        <v>3984</v>
      </c>
      <c r="K3136" s="121"/>
      <c r="L3136" s="103" t="s">
        <v>2267</v>
      </c>
      <c r="M3136" s="101" t="s">
        <v>3977</v>
      </c>
      <c r="N3136" s="65" t="s">
        <v>662</v>
      </c>
      <c r="O3136" s="64">
        <v>580780054</v>
      </c>
      <c r="P3136" s="94" t="s">
        <v>3978</v>
      </c>
      <c r="Q3136" s="90">
        <v>1</v>
      </c>
      <c r="X3136" s="65" t="s">
        <v>671</v>
      </c>
      <c r="Y3136" s="65">
        <f>SUMPRODUCT(('[2]Prog 89'!$C$5:$C$10000=A3136)*'[2]Prog 89'!$E$5:$F$10000)</f>
        <v>0</v>
      </c>
      <c r="Z3136" s="65">
        <f>SUMPRODUCT(('[2]Prog 89'!$C$5:$C$10000=A3136)*'[2]Prog 89'!$G$5:$H$10000)</f>
        <v>0</v>
      </c>
    </row>
    <row r="3137" spans="1:26" ht="12.75" customHeight="1" x14ac:dyDescent="0.25">
      <c r="A3137" s="64">
        <v>58166</v>
      </c>
      <c r="B3137" s="81">
        <f>VLOOKUP(A3137,'[2]Pop commune'!$A$4:$G$3833,7,FALSE)</f>
        <v>143.78991596638701</v>
      </c>
      <c r="C3137" s="82">
        <f>VLOOKUP(A3137,'[2]Pop commune'!$A$4:$H$3833,5,FALSE)</f>
        <v>87.084033613445655</v>
      </c>
      <c r="D3137" s="83">
        <f t="shared" si="97"/>
        <v>56.705882352941359</v>
      </c>
      <c r="E3137" s="83">
        <f>VLOOKUP(A3137,'[2]Pop commune'!$A$4:$G$3833,6,FALSE)</f>
        <v>56.705882352941359</v>
      </c>
      <c r="F3137" s="83">
        <f t="shared" si="98"/>
        <v>241.0000000000008</v>
      </c>
      <c r="G3137" s="83">
        <f>VLOOKUP(A3137,'[2]Pop commune'!$A$4:$G$3833,4,FALSE)</f>
        <v>241.0000000000008</v>
      </c>
      <c r="H3137" s="64">
        <v>58</v>
      </c>
      <c r="I3137" s="122">
        <v>580000966</v>
      </c>
      <c r="J3137" s="65" t="s">
        <v>3985</v>
      </c>
      <c r="K3137" s="121"/>
      <c r="L3137" s="103" t="s">
        <v>2208</v>
      </c>
      <c r="M3137" s="101" t="s">
        <v>3977</v>
      </c>
      <c r="N3137" s="65" t="s">
        <v>662</v>
      </c>
      <c r="O3137" s="64">
        <v>580780054</v>
      </c>
      <c r="P3137" s="94" t="s">
        <v>3978</v>
      </c>
      <c r="Q3137" s="90">
        <v>1</v>
      </c>
      <c r="X3137" s="65" t="s">
        <v>671</v>
      </c>
      <c r="Y3137" s="65">
        <f>SUMPRODUCT(('[2]Prog 89'!$C$5:$C$10000=A3137)*'[2]Prog 89'!$E$5:$F$10000)</f>
        <v>0</v>
      </c>
      <c r="Z3137" s="65">
        <f>SUMPRODUCT(('[2]Prog 89'!$C$5:$C$10000=A3137)*'[2]Prog 89'!$G$5:$H$10000)</f>
        <v>0</v>
      </c>
    </row>
    <row r="3138" spans="1:26" ht="12.75" customHeight="1" x14ac:dyDescent="0.25">
      <c r="A3138" s="64">
        <v>58216</v>
      </c>
      <c r="B3138" s="81">
        <f>VLOOKUP(A3138,'[2]Pop commune'!$A$4:$G$3833,7,FALSE)</f>
        <v>80</v>
      </c>
      <c r="C3138" s="82">
        <f>VLOOKUP(A3138,'[2]Pop commune'!$A$4:$H$3833,5,FALSE)</f>
        <v>41</v>
      </c>
      <c r="D3138" s="83">
        <f t="shared" si="97"/>
        <v>39</v>
      </c>
      <c r="E3138" s="83">
        <f>VLOOKUP(A3138,'[2]Pop commune'!$A$4:$G$3833,6,FALSE)</f>
        <v>39</v>
      </c>
      <c r="F3138" s="83">
        <f t="shared" si="98"/>
        <v>163</v>
      </c>
      <c r="G3138" s="83">
        <f>VLOOKUP(A3138,'[2]Pop commune'!$A$4:$G$3833,4,FALSE)</f>
        <v>163</v>
      </c>
      <c r="H3138" s="64">
        <v>58</v>
      </c>
      <c r="I3138" s="122">
        <v>580000966</v>
      </c>
      <c r="J3138" s="65" t="s">
        <v>3986</v>
      </c>
      <c r="K3138" s="121"/>
      <c r="L3138" s="103" t="s">
        <v>2267</v>
      </c>
      <c r="M3138" s="101" t="s">
        <v>3977</v>
      </c>
      <c r="N3138" s="65" t="s">
        <v>662</v>
      </c>
      <c r="O3138" s="64">
        <v>580780054</v>
      </c>
      <c r="P3138" s="94" t="s">
        <v>3978</v>
      </c>
      <c r="Q3138" s="90">
        <v>1</v>
      </c>
      <c r="X3138" s="65" t="s">
        <v>671</v>
      </c>
      <c r="Y3138" s="65">
        <f>SUMPRODUCT(('[2]Prog 89'!$C$5:$C$10000=A3138)*'[2]Prog 89'!$E$5:$F$10000)</f>
        <v>0</v>
      </c>
      <c r="Z3138" s="65">
        <f>SUMPRODUCT(('[2]Prog 89'!$C$5:$C$10000=A3138)*'[2]Prog 89'!$G$5:$H$10000)</f>
        <v>0</v>
      </c>
    </row>
    <row r="3139" spans="1:26" ht="12.75" customHeight="1" x14ac:dyDescent="0.25">
      <c r="A3139" s="64">
        <v>58229</v>
      </c>
      <c r="B3139" s="81">
        <f>VLOOKUP(A3139,'[2]Pop commune'!$A$4:$G$3833,7,FALSE)</f>
        <v>97.278911564625901</v>
      </c>
      <c r="C3139" s="82">
        <f>VLOOKUP(A3139,'[2]Pop commune'!$A$4:$H$3833,5,FALSE)</f>
        <v>50.585034013605465</v>
      </c>
      <c r="D3139" s="83">
        <f t="shared" si="97"/>
        <v>46.693877551020428</v>
      </c>
      <c r="E3139" s="83">
        <f>VLOOKUP(A3139,'[2]Pop commune'!$A$4:$G$3833,6,FALSE)</f>
        <v>46.693877551020428</v>
      </c>
      <c r="F3139" s="83">
        <f t="shared" si="98"/>
        <v>286</v>
      </c>
      <c r="G3139" s="83">
        <f>VLOOKUP(A3139,'[2]Pop commune'!$A$4:$G$3833,4,FALSE)</f>
        <v>286</v>
      </c>
      <c r="H3139" s="64">
        <v>58</v>
      </c>
      <c r="I3139" s="122">
        <v>580000966</v>
      </c>
      <c r="J3139" s="65" t="s">
        <v>3987</v>
      </c>
      <c r="K3139" s="121"/>
      <c r="L3139" s="103" t="s">
        <v>2267</v>
      </c>
      <c r="M3139" s="101" t="s">
        <v>3977</v>
      </c>
      <c r="N3139" s="65" t="s">
        <v>662</v>
      </c>
      <c r="O3139" s="64">
        <v>580780054</v>
      </c>
      <c r="P3139" s="94" t="s">
        <v>3978</v>
      </c>
      <c r="Q3139" s="90">
        <v>1</v>
      </c>
      <c r="X3139" s="65" t="s">
        <v>671</v>
      </c>
      <c r="Y3139" s="65">
        <f>SUMPRODUCT(('[2]Prog 89'!$C$5:$C$10000=A3139)*'[2]Prog 89'!$E$5:$F$10000)</f>
        <v>0</v>
      </c>
      <c r="Z3139" s="65">
        <f>SUMPRODUCT(('[2]Prog 89'!$C$5:$C$10000=A3139)*'[2]Prog 89'!$G$5:$H$10000)</f>
        <v>0</v>
      </c>
    </row>
    <row r="3140" spans="1:26" ht="12.75" customHeight="1" x14ac:dyDescent="0.25">
      <c r="A3140" s="64">
        <v>58255</v>
      </c>
      <c r="B3140" s="81">
        <f>VLOOKUP(A3140,'[2]Pop commune'!$A$4:$G$3833,7,FALSE)</f>
        <v>119.2779783393505</v>
      </c>
      <c r="C3140" s="82">
        <f>VLOOKUP(A3140,'[2]Pop commune'!$A$4:$H$3833,5,FALSE)</f>
        <v>68.736462093862997</v>
      </c>
      <c r="D3140" s="83">
        <f t="shared" si="97"/>
        <v>50.5415162454875</v>
      </c>
      <c r="E3140" s="83">
        <f>VLOOKUP(A3140,'[2]Pop commune'!$A$4:$G$3833,6,FALSE)</f>
        <v>50.5415162454875</v>
      </c>
      <c r="F3140" s="83">
        <f t="shared" si="98"/>
        <v>280.00000000000074</v>
      </c>
      <c r="G3140" s="83">
        <f>VLOOKUP(A3140,'[2]Pop commune'!$A$4:$G$3833,4,FALSE)</f>
        <v>280.00000000000074</v>
      </c>
      <c r="H3140" s="64">
        <v>58</v>
      </c>
      <c r="I3140" s="122">
        <v>580000966</v>
      </c>
      <c r="J3140" s="65" t="s">
        <v>3988</v>
      </c>
      <c r="K3140" s="121"/>
      <c r="L3140" s="103" t="s">
        <v>2267</v>
      </c>
      <c r="M3140" s="101" t="s">
        <v>3977</v>
      </c>
      <c r="N3140" s="65" t="s">
        <v>662</v>
      </c>
      <c r="O3140" s="64">
        <v>580780054</v>
      </c>
      <c r="P3140" s="94" t="s">
        <v>3978</v>
      </c>
      <c r="Q3140" s="90">
        <v>1</v>
      </c>
      <c r="X3140" s="65" t="s">
        <v>671</v>
      </c>
      <c r="Y3140" s="65">
        <f>SUMPRODUCT(('[2]Prog 89'!$C$5:$C$10000=A3140)*'[2]Prog 89'!$E$5:$F$10000)</f>
        <v>0</v>
      </c>
      <c r="Z3140" s="65">
        <f>SUMPRODUCT(('[2]Prog 89'!$C$5:$C$10000=A3140)*'[2]Prog 89'!$G$5:$H$10000)</f>
        <v>0</v>
      </c>
    </row>
    <row r="3141" spans="1:26" ht="12.75" customHeight="1" x14ac:dyDescent="0.25">
      <c r="A3141" s="64">
        <v>58305</v>
      </c>
      <c r="B3141" s="81">
        <f>VLOOKUP(A3141,'[2]Pop commune'!$A$4:$G$3833,7,FALSE)</f>
        <v>40</v>
      </c>
      <c r="C3141" s="82">
        <f>VLOOKUP(A3141,'[2]Pop commune'!$A$4:$H$3833,5,FALSE)</f>
        <v>20</v>
      </c>
      <c r="D3141" s="83">
        <f t="shared" ref="D3141:D3204" si="99">E3141/Q3141</f>
        <v>20</v>
      </c>
      <c r="E3141" s="83">
        <f>VLOOKUP(A3141,'[2]Pop commune'!$A$4:$G$3833,6,FALSE)</f>
        <v>20</v>
      </c>
      <c r="F3141" s="83">
        <f t="shared" ref="F3141:F3204" si="100">G3141/Q3141</f>
        <v>129</v>
      </c>
      <c r="G3141" s="83">
        <f>VLOOKUP(A3141,'[2]Pop commune'!$A$4:$G$3833,4,FALSE)</f>
        <v>129</v>
      </c>
      <c r="H3141" s="64">
        <v>58</v>
      </c>
      <c r="I3141" s="122">
        <v>580000966</v>
      </c>
      <c r="J3141" s="65" t="s">
        <v>3989</v>
      </c>
      <c r="K3141" s="121"/>
      <c r="L3141" s="103" t="s">
        <v>2208</v>
      </c>
      <c r="M3141" s="101" t="s">
        <v>3977</v>
      </c>
      <c r="N3141" s="65" t="s">
        <v>662</v>
      </c>
      <c r="O3141" s="64">
        <v>580780054</v>
      </c>
      <c r="P3141" s="94" t="s">
        <v>3978</v>
      </c>
      <c r="Q3141" s="90">
        <v>1</v>
      </c>
      <c r="X3141" s="65" t="s">
        <v>671</v>
      </c>
      <c r="Y3141" s="65">
        <f>SUMPRODUCT(('[2]Prog 89'!$C$5:$C$10000=A3141)*'[2]Prog 89'!$E$5:$F$10000)</f>
        <v>0</v>
      </c>
      <c r="Z3141" s="65">
        <f>SUMPRODUCT(('[2]Prog 89'!$C$5:$C$10000=A3141)*'[2]Prog 89'!$G$5:$H$10000)</f>
        <v>0</v>
      </c>
    </row>
    <row r="3142" spans="1:26" ht="12.75" customHeight="1" x14ac:dyDescent="0.25">
      <c r="A3142" s="64">
        <v>21009</v>
      </c>
      <c r="B3142" s="81">
        <f>VLOOKUP(A3142,'[2]Pop commune'!$A$4:$G$3833,7,FALSE)</f>
        <v>70.582352941176509</v>
      </c>
      <c r="C3142" s="82">
        <f>VLOOKUP(A3142,'[2]Pop commune'!$A$4:$H$3833,5,FALSE)</f>
        <v>41.752941176470607</v>
      </c>
      <c r="D3142" s="83">
        <f t="shared" si="99"/>
        <v>28.829411764705902</v>
      </c>
      <c r="E3142" s="83">
        <f>VLOOKUP(A3142,'[2]Pop commune'!$A$4:$G$3833,6,FALSE)</f>
        <v>28.829411764705902</v>
      </c>
      <c r="F3142" s="83">
        <f t="shared" si="100"/>
        <v>169</v>
      </c>
      <c r="G3142" s="83">
        <f>VLOOKUP(A3142,'[2]Pop commune'!$A$4:$G$3833,4,FALSE)</f>
        <v>169</v>
      </c>
      <c r="H3142" s="64">
        <v>21</v>
      </c>
      <c r="I3142" s="122">
        <v>210009924</v>
      </c>
      <c r="J3142" s="65" t="s">
        <v>3990</v>
      </c>
      <c r="K3142" s="121" t="s">
        <v>4873</v>
      </c>
      <c r="L3142" s="103" t="s">
        <v>3991</v>
      </c>
      <c r="M3142" s="65" t="s">
        <v>105</v>
      </c>
      <c r="N3142" s="65" t="s">
        <v>662</v>
      </c>
      <c r="O3142" s="64">
        <v>210012175</v>
      </c>
      <c r="P3142" s="94" t="s">
        <v>253</v>
      </c>
      <c r="Q3142" s="90">
        <v>1</v>
      </c>
      <c r="R3142" s="65">
        <v>49</v>
      </c>
      <c r="S3142" s="65">
        <v>22</v>
      </c>
      <c r="T3142" s="65">
        <v>3</v>
      </c>
      <c r="U3142" s="65">
        <v>1</v>
      </c>
      <c r="X3142" s="65" t="s">
        <v>671</v>
      </c>
      <c r="Y3142" s="65">
        <f>SUMPRODUCT(('[2]Prog 89'!$C$5:$C$10000=A3142)*'[2]Prog 89'!$E$5:$F$10000)</f>
        <v>0</v>
      </c>
      <c r="Z3142" s="65">
        <f>SUMPRODUCT(('[2]Prog 89'!$C$5:$C$10000=A3142)*'[2]Prog 89'!$G$5:$H$10000)</f>
        <v>0</v>
      </c>
    </row>
    <row r="3143" spans="1:26" ht="12.75" customHeight="1" x14ac:dyDescent="0.25">
      <c r="A3143" s="64">
        <v>21001</v>
      </c>
      <c r="B3143" s="81">
        <f>VLOOKUP(A3143,'[2]Pop commune'!$A$4:$G$3833,7,FALSE)</f>
        <v>99.038043755150966</v>
      </c>
      <c r="C3143" s="82">
        <f>VLOOKUP(A3143,'[2]Pop commune'!$A$4:$H$3833,5,FALSE)</f>
        <v>76.793239395990724</v>
      </c>
      <c r="D3143" s="83">
        <f t="shared" si="99"/>
        <v>22.244804359160238</v>
      </c>
      <c r="E3143" s="83">
        <f>VLOOKUP(A3143,'[2]Pop commune'!$A$4:$G$3833,6,FALSE)</f>
        <v>22.244804359160238</v>
      </c>
      <c r="F3143" s="83">
        <f t="shared" si="100"/>
        <v>437.00000000000085</v>
      </c>
      <c r="G3143" s="83">
        <f>VLOOKUP(A3143,'[2]Pop commune'!$A$4:$G$3833,4,FALSE)</f>
        <v>437.00000000000085</v>
      </c>
      <c r="H3143" s="64">
        <v>21</v>
      </c>
      <c r="I3143" s="122">
        <v>210007597</v>
      </c>
      <c r="J3143" s="65" t="s">
        <v>3992</v>
      </c>
      <c r="K3143" s="121" t="s">
        <v>4874</v>
      </c>
      <c r="L3143" s="103" t="s">
        <v>3993</v>
      </c>
      <c r="M3143" s="65" t="s">
        <v>104</v>
      </c>
      <c r="N3143" s="65" t="s">
        <v>662</v>
      </c>
      <c r="O3143" s="64">
        <v>210012175</v>
      </c>
      <c r="P3143" s="94" t="s">
        <v>253</v>
      </c>
      <c r="Q3143" s="90">
        <v>1</v>
      </c>
      <c r="S3143" s="65">
        <v>27</v>
      </c>
      <c r="U3143" s="65">
        <v>2</v>
      </c>
      <c r="X3143" s="65" t="s">
        <v>733</v>
      </c>
      <c r="Y3143" s="65">
        <f>SUMPRODUCT(('[2]Prog 89'!$C$5:$C$10000=A3143)*'[2]Prog 89'!$E$5:$F$10000)</f>
        <v>0</v>
      </c>
      <c r="Z3143" s="65">
        <f>SUMPRODUCT(('[2]Prog 89'!$C$5:$C$10000=A3143)*'[2]Prog 89'!$G$5:$H$10000)</f>
        <v>0</v>
      </c>
    </row>
    <row r="3144" spans="1:26" ht="12.75" customHeight="1" x14ac:dyDescent="0.25">
      <c r="A3144" s="64">
        <v>21014</v>
      </c>
      <c r="B3144" s="81">
        <f>VLOOKUP(A3144,'[2]Pop commune'!$A$4:$G$3833,7,FALSE)</f>
        <v>28</v>
      </c>
      <c r="C3144" s="82">
        <f>VLOOKUP(A3144,'[2]Pop commune'!$A$4:$H$3833,5,FALSE)</f>
        <v>16</v>
      </c>
      <c r="D3144" s="83">
        <f t="shared" si="99"/>
        <v>12</v>
      </c>
      <c r="E3144" s="83">
        <f>VLOOKUP(A3144,'[2]Pop commune'!$A$4:$G$3833,6,FALSE)</f>
        <v>12</v>
      </c>
      <c r="F3144" s="83">
        <f t="shared" si="100"/>
        <v>62</v>
      </c>
      <c r="G3144" s="83">
        <f>VLOOKUP(A3144,'[2]Pop commune'!$A$4:$G$3833,4,FALSE)</f>
        <v>62</v>
      </c>
      <c r="H3144" s="64">
        <v>21</v>
      </c>
      <c r="I3144" s="122">
        <v>210009924</v>
      </c>
      <c r="J3144" s="65" t="s">
        <v>3994</v>
      </c>
      <c r="K3144" s="121"/>
      <c r="L3144" s="103" t="s">
        <v>3995</v>
      </c>
      <c r="M3144" s="65" t="s">
        <v>105</v>
      </c>
      <c r="N3144" s="65" t="s">
        <v>662</v>
      </c>
      <c r="O3144" s="64">
        <v>210012175</v>
      </c>
      <c r="P3144" s="94" t="s">
        <v>253</v>
      </c>
      <c r="Q3144" s="90">
        <v>1</v>
      </c>
      <c r="X3144" s="65" t="s">
        <v>671</v>
      </c>
      <c r="Y3144" s="65">
        <f>SUMPRODUCT(('[2]Prog 89'!$C$5:$C$10000=A3144)*'[2]Prog 89'!$E$5:$F$10000)</f>
        <v>0</v>
      </c>
      <c r="Z3144" s="65">
        <f>SUMPRODUCT(('[2]Prog 89'!$C$5:$C$10000=A3144)*'[2]Prog 89'!$G$5:$H$10000)</f>
        <v>0</v>
      </c>
    </row>
    <row r="3145" spans="1:26" ht="12.75" customHeight="1" x14ac:dyDescent="0.25">
      <c r="A3145" s="64">
        <v>21015</v>
      </c>
      <c r="B3145" s="81">
        <f>VLOOKUP(A3145,'[2]Pop commune'!$A$4:$G$3833,7,FALSE)</f>
        <v>35</v>
      </c>
      <c r="C3145" s="82">
        <f>VLOOKUP(A3145,'[2]Pop commune'!$A$4:$H$3833,5,FALSE)</f>
        <v>15</v>
      </c>
      <c r="D3145" s="83">
        <f t="shared" si="99"/>
        <v>20</v>
      </c>
      <c r="E3145" s="83">
        <f>VLOOKUP(A3145,'[2]Pop commune'!$A$4:$G$3833,6,FALSE)</f>
        <v>20</v>
      </c>
      <c r="F3145" s="83">
        <f t="shared" si="100"/>
        <v>117</v>
      </c>
      <c r="G3145" s="83">
        <f>VLOOKUP(A3145,'[2]Pop commune'!$A$4:$G$3833,4,FALSE)</f>
        <v>117</v>
      </c>
      <c r="H3145" s="64">
        <v>21</v>
      </c>
      <c r="I3145" s="122">
        <v>210009924</v>
      </c>
      <c r="J3145" s="65" t="s">
        <v>3996</v>
      </c>
      <c r="K3145" s="121"/>
      <c r="L3145" s="103" t="s">
        <v>3991</v>
      </c>
      <c r="M3145" s="65" t="s">
        <v>105</v>
      </c>
      <c r="N3145" s="65" t="s">
        <v>662</v>
      </c>
      <c r="O3145" s="64">
        <v>210012175</v>
      </c>
      <c r="P3145" s="94" t="s">
        <v>253</v>
      </c>
      <c r="Q3145" s="90">
        <v>1</v>
      </c>
      <c r="X3145" s="65" t="s">
        <v>671</v>
      </c>
      <c r="Y3145" s="65">
        <f>SUMPRODUCT(('[2]Prog 89'!$C$5:$C$10000=A3145)*'[2]Prog 89'!$E$5:$F$10000)</f>
        <v>0</v>
      </c>
      <c r="Z3145" s="65">
        <f>SUMPRODUCT(('[2]Prog 89'!$C$5:$C$10000=A3145)*'[2]Prog 89'!$G$5:$H$10000)</f>
        <v>0</v>
      </c>
    </row>
    <row r="3146" spans="1:26" ht="12.75" customHeight="1" x14ac:dyDescent="0.25">
      <c r="A3146" s="64">
        <v>21023</v>
      </c>
      <c r="B3146" s="81">
        <f>VLOOKUP(A3146,'[2]Pop commune'!$A$4:$G$3833,7,FALSE)</f>
        <v>604</v>
      </c>
      <c r="C3146" s="82">
        <f>VLOOKUP(A3146,'[2]Pop commune'!$A$4:$H$3833,5,FALSE)</f>
        <v>333</v>
      </c>
      <c r="D3146" s="83">
        <f t="shared" si="99"/>
        <v>271</v>
      </c>
      <c r="E3146" s="83">
        <f>VLOOKUP(A3146,'[2]Pop commune'!$A$4:$G$3833,6,FALSE)</f>
        <v>271</v>
      </c>
      <c r="F3146" s="83">
        <f t="shared" si="100"/>
        <v>1509</v>
      </c>
      <c r="G3146" s="83">
        <f>VLOOKUP(A3146,'[2]Pop commune'!$A$4:$G$3833,4,FALSE)</f>
        <v>1509</v>
      </c>
      <c r="H3146" s="64">
        <v>21</v>
      </c>
      <c r="I3146" s="122">
        <v>210009924</v>
      </c>
      <c r="J3146" s="65" t="s">
        <v>3997</v>
      </c>
      <c r="K3146" s="121"/>
      <c r="L3146" s="103" t="s">
        <v>3991</v>
      </c>
      <c r="M3146" s="65" t="s">
        <v>105</v>
      </c>
      <c r="N3146" s="65" t="s">
        <v>662</v>
      </c>
      <c r="O3146" s="64">
        <v>210012175</v>
      </c>
      <c r="P3146" s="94" t="s">
        <v>253</v>
      </c>
      <c r="Q3146" s="90">
        <v>1</v>
      </c>
      <c r="X3146" s="65" t="s">
        <v>671</v>
      </c>
      <c r="Y3146" s="65">
        <f>SUMPRODUCT(('[2]Prog 89'!$C$5:$C$10000=A3146)*'[2]Prog 89'!$E$5:$F$10000)</f>
        <v>0</v>
      </c>
      <c r="Z3146" s="65">
        <f>SUMPRODUCT(('[2]Prog 89'!$C$5:$C$10000=A3146)*'[2]Prog 89'!$G$5:$H$10000)</f>
        <v>0</v>
      </c>
    </row>
    <row r="3147" spans="1:26" ht="12.75" customHeight="1" x14ac:dyDescent="0.25">
      <c r="A3147" s="64">
        <v>21030</v>
      </c>
      <c r="B3147" s="81">
        <f>VLOOKUP(A3147,'[2]Pop commune'!$A$4:$G$3833,7,FALSE)</f>
        <v>24.173469387755208</v>
      </c>
      <c r="C3147" s="82">
        <f>VLOOKUP(A3147,'[2]Pop commune'!$A$4:$H$3833,5,FALSE)</f>
        <v>19.969387755102129</v>
      </c>
      <c r="D3147" s="83">
        <f t="shared" si="99"/>
        <v>4.2040816326530797</v>
      </c>
      <c r="E3147" s="83">
        <f>VLOOKUP(A3147,'[2]Pop commune'!$A$4:$G$3833,6,FALSE)</f>
        <v>4.2040816326530797</v>
      </c>
      <c r="F3147" s="83">
        <f t="shared" si="100"/>
        <v>103</v>
      </c>
      <c r="G3147" s="83">
        <f>VLOOKUP(A3147,'[2]Pop commune'!$A$4:$G$3833,4,FALSE)</f>
        <v>103</v>
      </c>
      <c r="H3147" s="64">
        <v>21</v>
      </c>
      <c r="I3147" s="122">
        <v>210009924</v>
      </c>
      <c r="J3147" s="65" t="s">
        <v>3998</v>
      </c>
      <c r="K3147" s="121"/>
      <c r="L3147" s="73" t="s">
        <v>3995</v>
      </c>
      <c r="M3147" s="65" t="s">
        <v>105</v>
      </c>
      <c r="N3147" s="65" t="s">
        <v>662</v>
      </c>
      <c r="O3147" s="64">
        <v>210012175</v>
      </c>
      <c r="P3147" s="94" t="s">
        <v>253</v>
      </c>
      <c r="Q3147" s="90">
        <v>1</v>
      </c>
      <c r="V3147" s="99"/>
      <c r="W3147" s="99"/>
      <c r="X3147" s="65" t="s">
        <v>671</v>
      </c>
      <c r="Y3147" s="65">
        <f>SUMPRODUCT(('[2]Prog 89'!$C$5:$C$10000=A3147)*'[2]Prog 89'!$E$5:$F$10000)</f>
        <v>0</v>
      </c>
      <c r="Z3147" s="65">
        <f>SUMPRODUCT(('[2]Prog 89'!$C$5:$C$10000=A3147)*'[2]Prog 89'!$G$5:$H$10000)</f>
        <v>0</v>
      </c>
    </row>
    <row r="3148" spans="1:26" ht="12.75" customHeight="1" x14ac:dyDescent="0.25">
      <c r="A3148" s="64">
        <v>21036</v>
      </c>
      <c r="B3148" s="81">
        <f>VLOOKUP(A3148,'[2]Pop commune'!$A$4:$G$3833,7,FALSE)</f>
        <v>21.617647058823479</v>
      </c>
      <c r="C3148" s="82">
        <f>VLOOKUP(A3148,'[2]Pop commune'!$A$4:$H$3833,5,FALSE)</f>
        <v>12.35294117647056</v>
      </c>
      <c r="D3148" s="83">
        <f t="shared" si="99"/>
        <v>9.2647058823529207</v>
      </c>
      <c r="E3148" s="83">
        <f>VLOOKUP(A3148,'[2]Pop commune'!$A$4:$G$3833,6,FALSE)</f>
        <v>9.2647058823529207</v>
      </c>
      <c r="F3148" s="83">
        <f t="shared" si="100"/>
        <v>69.999999999999844</v>
      </c>
      <c r="G3148" s="83">
        <f>VLOOKUP(A3148,'[2]Pop commune'!$A$4:$G$3833,4,FALSE)</f>
        <v>69.999999999999844</v>
      </c>
      <c r="H3148" s="64">
        <v>21</v>
      </c>
      <c r="I3148" s="122">
        <v>210009924</v>
      </c>
      <c r="J3148" s="65" t="s">
        <v>3999</v>
      </c>
      <c r="K3148" s="121"/>
      <c r="L3148" s="103" t="s">
        <v>3995</v>
      </c>
      <c r="M3148" s="65" t="s">
        <v>105</v>
      </c>
      <c r="N3148" s="65" t="s">
        <v>662</v>
      </c>
      <c r="O3148" s="64">
        <v>210012175</v>
      </c>
      <c r="P3148" s="94" t="s">
        <v>253</v>
      </c>
      <c r="Q3148" s="90">
        <v>1</v>
      </c>
      <c r="X3148" s="65" t="s">
        <v>671</v>
      </c>
      <c r="Y3148" s="65">
        <f>SUMPRODUCT(('[2]Prog 89'!$C$5:$C$10000=A3148)*'[2]Prog 89'!$E$5:$F$10000)</f>
        <v>0</v>
      </c>
      <c r="Z3148" s="65">
        <f>SUMPRODUCT(('[2]Prog 89'!$C$5:$C$10000=A3148)*'[2]Prog 89'!$G$5:$H$10000)</f>
        <v>0</v>
      </c>
    </row>
    <row r="3149" spans="1:26" ht="12.75" customHeight="1" x14ac:dyDescent="0.25">
      <c r="A3149" s="64">
        <v>21065</v>
      </c>
      <c r="B3149" s="81">
        <f>VLOOKUP(A3149,'[2]Pop commune'!$A$4:$G$3833,7,FALSE)</f>
        <v>26.000000000000011</v>
      </c>
      <c r="C3149" s="82">
        <f>VLOOKUP(A3149,'[2]Pop commune'!$A$4:$H$3833,5,FALSE)</f>
        <v>12.071428571428577</v>
      </c>
      <c r="D3149" s="83">
        <f t="shared" si="99"/>
        <v>13.928571428571434</v>
      </c>
      <c r="E3149" s="83">
        <f>VLOOKUP(A3149,'[2]Pop commune'!$A$4:$G$3833,6,FALSE)</f>
        <v>13.928571428571434</v>
      </c>
      <c r="F3149" s="83">
        <f t="shared" si="100"/>
        <v>130</v>
      </c>
      <c r="G3149" s="83">
        <f>VLOOKUP(A3149,'[2]Pop commune'!$A$4:$G$3833,4,FALSE)</f>
        <v>130</v>
      </c>
      <c r="H3149" s="64">
        <v>21</v>
      </c>
      <c r="I3149" s="122">
        <v>210009924</v>
      </c>
      <c r="J3149" s="65" t="s">
        <v>4000</v>
      </c>
      <c r="K3149" s="121"/>
      <c r="L3149" s="103" t="s">
        <v>3995</v>
      </c>
      <c r="M3149" s="65" t="s">
        <v>105</v>
      </c>
      <c r="N3149" s="65" t="s">
        <v>662</v>
      </c>
      <c r="O3149" s="64">
        <v>210012175</v>
      </c>
      <c r="P3149" s="94" t="s">
        <v>253</v>
      </c>
      <c r="Q3149" s="90">
        <v>1</v>
      </c>
      <c r="X3149" s="65" t="s">
        <v>671</v>
      </c>
      <c r="Y3149" s="65">
        <f>SUMPRODUCT(('[2]Prog 89'!$C$5:$C$10000=A3149)*'[2]Prog 89'!$E$5:$F$10000)</f>
        <v>0</v>
      </c>
      <c r="Z3149" s="65">
        <f>SUMPRODUCT(('[2]Prog 89'!$C$5:$C$10000=A3149)*'[2]Prog 89'!$G$5:$H$10000)</f>
        <v>0</v>
      </c>
    </row>
    <row r="3150" spans="1:26" ht="12.75" customHeight="1" x14ac:dyDescent="0.25">
      <c r="A3150" s="64">
        <v>21066</v>
      </c>
      <c r="B3150" s="81">
        <f>VLOOKUP(A3150,'[2]Pop commune'!$A$4:$G$3833,7,FALSE)</f>
        <v>31</v>
      </c>
      <c r="C3150" s="82">
        <f>VLOOKUP(A3150,'[2]Pop commune'!$A$4:$H$3833,5,FALSE)</f>
        <v>22</v>
      </c>
      <c r="D3150" s="83">
        <f t="shared" si="99"/>
        <v>9</v>
      </c>
      <c r="E3150" s="83">
        <f>VLOOKUP(A3150,'[2]Pop commune'!$A$4:$G$3833,6,FALSE)</f>
        <v>9</v>
      </c>
      <c r="F3150" s="83">
        <f t="shared" si="100"/>
        <v>67</v>
      </c>
      <c r="G3150" s="83">
        <f>VLOOKUP(A3150,'[2]Pop commune'!$A$4:$G$3833,4,FALSE)</f>
        <v>67</v>
      </c>
      <c r="H3150" s="64">
        <v>21</v>
      </c>
      <c r="I3150" s="122">
        <v>210009924</v>
      </c>
      <c r="J3150" s="65" t="s">
        <v>4001</v>
      </c>
      <c r="K3150" s="121"/>
      <c r="L3150" s="103" t="s">
        <v>3995</v>
      </c>
      <c r="M3150" s="65" t="s">
        <v>105</v>
      </c>
      <c r="N3150" s="65" t="s">
        <v>662</v>
      </c>
      <c r="O3150" s="64">
        <v>210012175</v>
      </c>
      <c r="P3150" s="94" t="s">
        <v>253</v>
      </c>
      <c r="Q3150" s="90">
        <v>1</v>
      </c>
      <c r="X3150" s="65" t="s">
        <v>671</v>
      </c>
      <c r="Y3150" s="65">
        <f>SUMPRODUCT(('[2]Prog 89'!$C$5:$C$10000=A3150)*'[2]Prog 89'!$E$5:$F$10000)</f>
        <v>0</v>
      </c>
      <c r="Z3150" s="65">
        <f>SUMPRODUCT(('[2]Prog 89'!$C$5:$C$10000=A3150)*'[2]Prog 89'!$G$5:$H$10000)</f>
        <v>0</v>
      </c>
    </row>
    <row r="3151" spans="1:26" ht="12.75" customHeight="1" x14ac:dyDescent="0.25">
      <c r="A3151" s="64">
        <v>21087</v>
      </c>
      <c r="B3151" s="81">
        <f>VLOOKUP(A3151,'[2]Pop commune'!$A$4:$G$3833,7,FALSE)</f>
        <v>297.47567745788081</v>
      </c>
      <c r="C3151" s="82">
        <f>VLOOKUP(A3151,'[2]Pop commune'!$A$4:$H$3833,5,FALSE)</f>
        <v>168.824344707634</v>
      </c>
      <c r="D3151" s="83">
        <f t="shared" si="99"/>
        <v>128.65133275024684</v>
      </c>
      <c r="E3151" s="83">
        <f>VLOOKUP(A3151,'[2]Pop commune'!$A$4:$G$3833,6,FALSE)</f>
        <v>128.65133275024684</v>
      </c>
      <c r="F3151" s="83">
        <f t="shared" si="100"/>
        <v>847</v>
      </c>
      <c r="G3151" s="83">
        <f>VLOOKUP(A3151,'[2]Pop commune'!$A$4:$G$3833,4,FALSE)</f>
        <v>847</v>
      </c>
      <c r="H3151" s="64">
        <v>21</v>
      </c>
      <c r="I3151" s="122">
        <v>210009924</v>
      </c>
      <c r="J3151" s="65" t="s">
        <v>4002</v>
      </c>
      <c r="K3151" s="121"/>
      <c r="L3151" s="103" t="s">
        <v>3995</v>
      </c>
      <c r="M3151" s="65" t="s">
        <v>105</v>
      </c>
      <c r="N3151" s="65" t="s">
        <v>662</v>
      </c>
      <c r="O3151" s="64">
        <v>210012175</v>
      </c>
      <c r="P3151" s="94" t="s">
        <v>253</v>
      </c>
      <c r="Q3151" s="90">
        <v>1</v>
      </c>
      <c r="X3151" s="65" t="s">
        <v>671</v>
      </c>
      <c r="Y3151" s="65">
        <f>SUMPRODUCT(('[2]Prog 89'!$C$5:$C$10000=A3151)*'[2]Prog 89'!$E$5:$F$10000)</f>
        <v>0</v>
      </c>
      <c r="Z3151" s="65">
        <f>SUMPRODUCT(('[2]Prog 89'!$C$5:$C$10000=A3151)*'[2]Prog 89'!$G$5:$H$10000)</f>
        <v>0</v>
      </c>
    </row>
    <row r="3152" spans="1:26" ht="12.75" customHeight="1" x14ac:dyDescent="0.25">
      <c r="A3152" s="64">
        <v>21120</v>
      </c>
      <c r="B3152" s="81">
        <f>VLOOKUP(A3152,'[2]Pop commune'!$A$4:$G$3833,7,FALSE)</f>
        <v>45.666666666666679</v>
      </c>
      <c r="C3152" s="82">
        <f>VLOOKUP(A3152,'[2]Pop commune'!$A$4:$H$3833,5,FALSE)</f>
        <v>24.818840579710152</v>
      </c>
      <c r="D3152" s="83">
        <f t="shared" si="99"/>
        <v>20.847826086956527</v>
      </c>
      <c r="E3152" s="83">
        <f>VLOOKUP(A3152,'[2]Pop commune'!$A$4:$G$3833,6,FALSE)</f>
        <v>20.847826086956527</v>
      </c>
      <c r="F3152" s="83">
        <f t="shared" si="100"/>
        <v>137</v>
      </c>
      <c r="G3152" s="83">
        <f>VLOOKUP(A3152,'[2]Pop commune'!$A$4:$G$3833,4,FALSE)</f>
        <v>137</v>
      </c>
      <c r="H3152" s="64">
        <v>21</v>
      </c>
      <c r="I3152" s="122">
        <v>210009924</v>
      </c>
      <c r="J3152" s="65" t="s">
        <v>4003</v>
      </c>
      <c r="K3152" s="121"/>
      <c r="L3152" s="73" t="s">
        <v>3995</v>
      </c>
      <c r="M3152" s="65" t="s">
        <v>105</v>
      </c>
      <c r="N3152" s="65" t="s">
        <v>662</v>
      </c>
      <c r="O3152" s="64">
        <v>210012175</v>
      </c>
      <c r="P3152" s="94" t="s">
        <v>253</v>
      </c>
      <c r="Q3152" s="90">
        <v>1</v>
      </c>
      <c r="X3152" s="65" t="s">
        <v>671</v>
      </c>
      <c r="Y3152" s="65">
        <f>SUMPRODUCT(('[2]Prog 89'!$C$5:$C$10000=A3152)*'[2]Prog 89'!$E$5:$F$10000)</f>
        <v>0</v>
      </c>
      <c r="Z3152" s="65">
        <f>SUMPRODUCT(('[2]Prog 89'!$C$5:$C$10000=A3152)*'[2]Prog 89'!$G$5:$H$10000)</f>
        <v>0</v>
      </c>
    </row>
    <row r="3153" spans="1:26" ht="12.75" customHeight="1" x14ac:dyDescent="0.25">
      <c r="A3153" s="64">
        <v>21140</v>
      </c>
      <c r="B3153" s="81">
        <f>VLOOKUP(A3153,'[2]Pop commune'!$A$4:$G$3833,7,FALSE)</f>
        <v>20.16</v>
      </c>
      <c r="C3153" s="82">
        <f>VLOOKUP(A3153,'[2]Pop commune'!$A$4:$H$3833,5,FALSE)</f>
        <v>11.52</v>
      </c>
      <c r="D3153" s="83">
        <f t="shared" si="99"/>
        <v>8.64</v>
      </c>
      <c r="E3153" s="83">
        <f>VLOOKUP(A3153,'[2]Pop commune'!$A$4:$G$3833,6,FALSE)</f>
        <v>8.64</v>
      </c>
      <c r="F3153" s="83">
        <f t="shared" si="100"/>
        <v>72</v>
      </c>
      <c r="G3153" s="83">
        <f>VLOOKUP(A3153,'[2]Pop commune'!$A$4:$G$3833,4,FALSE)</f>
        <v>72</v>
      </c>
      <c r="H3153" s="64">
        <v>21</v>
      </c>
      <c r="I3153" s="122">
        <v>210009924</v>
      </c>
      <c r="J3153" s="65" t="s">
        <v>4004</v>
      </c>
      <c r="K3153" s="121"/>
      <c r="L3153" s="103" t="s">
        <v>3991</v>
      </c>
      <c r="M3153" s="65" t="s">
        <v>105</v>
      </c>
      <c r="N3153" s="65" t="s">
        <v>662</v>
      </c>
      <c r="O3153" s="64">
        <v>210012175</v>
      </c>
      <c r="P3153" s="94" t="s">
        <v>253</v>
      </c>
      <c r="Q3153" s="90">
        <v>1</v>
      </c>
      <c r="S3153" s="97"/>
      <c r="T3153" s="97"/>
      <c r="U3153" s="97"/>
      <c r="X3153" s="65" t="s">
        <v>671</v>
      </c>
      <c r="Y3153" s="65">
        <f>SUMPRODUCT(('[2]Prog 89'!$C$5:$C$10000=A3153)*'[2]Prog 89'!$E$5:$F$10000)</f>
        <v>0</v>
      </c>
      <c r="Z3153" s="65">
        <f>SUMPRODUCT(('[2]Prog 89'!$C$5:$C$10000=A3153)*'[2]Prog 89'!$G$5:$H$10000)</f>
        <v>0</v>
      </c>
    </row>
    <row r="3154" spans="1:26" ht="12.75" customHeight="1" x14ac:dyDescent="0.25">
      <c r="A3154" s="64">
        <v>21155</v>
      </c>
      <c r="B3154" s="81">
        <f>VLOOKUP(A3154,'[2]Pop commune'!$A$4:$G$3833,7,FALSE)</f>
        <v>12.58536585365856</v>
      </c>
      <c r="C3154" s="82">
        <f>VLOOKUP(A3154,'[2]Pop commune'!$A$4:$H$3833,5,FALSE)</f>
        <v>10.4878048780488</v>
      </c>
      <c r="D3154" s="83">
        <f t="shared" si="99"/>
        <v>2.0975609756097602</v>
      </c>
      <c r="E3154" s="83">
        <f>VLOOKUP(A3154,'[2]Pop commune'!$A$4:$G$3833,6,FALSE)</f>
        <v>2.0975609756097602</v>
      </c>
      <c r="F3154" s="83">
        <f t="shared" si="100"/>
        <v>43.000000000000078</v>
      </c>
      <c r="G3154" s="83">
        <f>VLOOKUP(A3154,'[2]Pop commune'!$A$4:$G$3833,4,FALSE)</f>
        <v>43.000000000000078</v>
      </c>
      <c r="H3154" s="64">
        <v>21</v>
      </c>
      <c r="I3154" s="122">
        <v>210009924</v>
      </c>
      <c r="J3154" s="65" t="s">
        <v>4005</v>
      </c>
      <c r="K3154" s="121"/>
      <c r="L3154" s="103" t="s">
        <v>3995</v>
      </c>
      <c r="M3154" s="65" t="s">
        <v>105</v>
      </c>
      <c r="N3154" s="65" t="s">
        <v>662</v>
      </c>
      <c r="O3154" s="64">
        <v>210012175</v>
      </c>
      <c r="P3154" s="94" t="s">
        <v>253</v>
      </c>
      <c r="Q3154" s="90">
        <v>1</v>
      </c>
      <c r="X3154" s="65" t="s">
        <v>671</v>
      </c>
      <c r="Y3154" s="65">
        <f>SUMPRODUCT(('[2]Prog 89'!$C$5:$C$10000=A3154)*'[2]Prog 89'!$E$5:$F$10000)</f>
        <v>0</v>
      </c>
      <c r="Z3154" s="65">
        <f>SUMPRODUCT(('[2]Prog 89'!$C$5:$C$10000=A3154)*'[2]Prog 89'!$G$5:$H$10000)</f>
        <v>0</v>
      </c>
    </row>
    <row r="3155" spans="1:26" ht="12.75" customHeight="1" x14ac:dyDescent="0.25">
      <c r="A3155" s="64">
        <v>21156</v>
      </c>
      <c r="B3155" s="81">
        <f>VLOOKUP(A3155,'[2]Pop commune'!$A$4:$G$3833,7,FALSE)</f>
        <v>11</v>
      </c>
      <c r="C3155" s="82">
        <f>VLOOKUP(A3155,'[2]Pop commune'!$A$4:$H$3833,5,FALSE)</f>
        <v>7</v>
      </c>
      <c r="D3155" s="83">
        <f t="shared" si="99"/>
        <v>4</v>
      </c>
      <c r="E3155" s="83">
        <f>VLOOKUP(A3155,'[2]Pop commune'!$A$4:$G$3833,6,FALSE)</f>
        <v>4</v>
      </c>
      <c r="F3155" s="83">
        <f t="shared" si="100"/>
        <v>47</v>
      </c>
      <c r="G3155" s="83">
        <f>VLOOKUP(A3155,'[2]Pop commune'!$A$4:$G$3833,4,FALSE)</f>
        <v>47</v>
      </c>
      <c r="H3155" s="64">
        <v>21</v>
      </c>
      <c r="I3155" s="122">
        <v>210009924</v>
      </c>
      <c r="J3155" s="65" t="s">
        <v>4006</v>
      </c>
      <c r="K3155" s="121"/>
      <c r="L3155" s="103" t="s">
        <v>3995</v>
      </c>
      <c r="M3155" s="65" t="s">
        <v>105</v>
      </c>
      <c r="N3155" s="65" t="s">
        <v>662</v>
      </c>
      <c r="O3155" s="64">
        <v>210012175</v>
      </c>
      <c r="P3155" s="94" t="s">
        <v>253</v>
      </c>
      <c r="Q3155" s="90">
        <v>1</v>
      </c>
      <c r="X3155" s="65" t="s">
        <v>671</v>
      </c>
      <c r="Y3155" s="65">
        <f>SUMPRODUCT(('[2]Prog 89'!$C$5:$C$10000=A3155)*'[2]Prog 89'!$E$5:$F$10000)</f>
        <v>0</v>
      </c>
      <c r="Z3155" s="65">
        <f>SUMPRODUCT(('[2]Prog 89'!$C$5:$C$10000=A3155)*'[2]Prog 89'!$G$5:$H$10000)</f>
        <v>0</v>
      </c>
    </row>
    <row r="3156" spans="1:26" ht="12.75" customHeight="1" x14ac:dyDescent="0.25">
      <c r="A3156" s="64">
        <v>21181</v>
      </c>
      <c r="B3156" s="81">
        <f>VLOOKUP(A3156,'[2]Pop commune'!$A$4:$G$3833,7,FALSE)</f>
        <v>25.190082644627999</v>
      </c>
      <c r="C3156" s="82">
        <f>VLOOKUP(A3156,'[2]Pop commune'!$A$4:$H$3833,5,FALSE)</f>
        <v>13.644628099173501</v>
      </c>
      <c r="D3156" s="83">
        <f t="shared" si="99"/>
        <v>11.545454545454501</v>
      </c>
      <c r="E3156" s="83">
        <f>VLOOKUP(A3156,'[2]Pop commune'!$A$4:$G$3833,6,FALSE)</f>
        <v>11.545454545454501</v>
      </c>
      <c r="F3156" s="83">
        <f t="shared" si="100"/>
        <v>127</v>
      </c>
      <c r="G3156" s="83">
        <f>VLOOKUP(A3156,'[2]Pop commune'!$A$4:$G$3833,4,FALSE)</f>
        <v>127</v>
      </c>
      <c r="H3156" s="64">
        <v>21</v>
      </c>
      <c r="I3156" s="122">
        <v>210009924</v>
      </c>
      <c r="J3156" s="65" t="s">
        <v>4007</v>
      </c>
      <c r="K3156" s="121"/>
      <c r="L3156" s="103" t="s">
        <v>3991</v>
      </c>
      <c r="M3156" s="65" t="s">
        <v>105</v>
      </c>
      <c r="N3156" s="65" t="s">
        <v>662</v>
      </c>
      <c r="O3156" s="64">
        <v>210012175</v>
      </c>
      <c r="P3156" s="94" t="s">
        <v>253</v>
      </c>
      <c r="Q3156" s="90">
        <v>1</v>
      </c>
      <c r="X3156" s="65" t="s">
        <v>671</v>
      </c>
      <c r="Y3156" s="65">
        <f>SUMPRODUCT(('[2]Prog 89'!$C$5:$C$10000=A3156)*'[2]Prog 89'!$E$5:$F$10000)</f>
        <v>0</v>
      </c>
      <c r="Z3156" s="65">
        <f>SUMPRODUCT(('[2]Prog 89'!$C$5:$C$10000=A3156)*'[2]Prog 89'!$G$5:$H$10000)</f>
        <v>0</v>
      </c>
    </row>
    <row r="3157" spans="1:26" ht="12.75" customHeight="1" x14ac:dyDescent="0.25">
      <c r="A3157" s="64">
        <v>21184</v>
      </c>
      <c r="B3157" s="81">
        <f>VLOOKUP(A3157,'[2]Pop commune'!$A$4:$G$3833,7,FALSE)</f>
        <v>23.47916666666659</v>
      </c>
      <c r="C3157" s="82">
        <f>VLOOKUP(A3157,'[2]Pop commune'!$A$4:$H$3833,5,FALSE)</f>
        <v>17.354166666666611</v>
      </c>
      <c r="D3157" s="83">
        <f t="shared" si="99"/>
        <v>6.1249999999999796</v>
      </c>
      <c r="E3157" s="83">
        <f>VLOOKUP(A3157,'[2]Pop commune'!$A$4:$G$3833,6,FALSE)</f>
        <v>6.1249999999999796</v>
      </c>
      <c r="F3157" s="83">
        <f t="shared" si="100"/>
        <v>48.999999999999837</v>
      </c>
      <c r="G3157" s="83">
        <f>VLOOKUP(A3157,'[2]Pop commune'!$A$4:$G$3833,4,FALSE)</f>
        <v>48.999999999999837</v>
      </c>
      <c r="H3157" s="64">
        <v>21</v>
      </c>
      <c r="I3157" s="122">
        <v>210009924</v>
      </c>
      <c r="J3157" s="65" t="s">
        <v>3026</v>
      </c>
      <c r="K3157" s="121"/>
      <c r="L3157" s="103" t="s">
        <v>3995</v>
      </c>
      <c r="M3157" s="65" t="s">
        <v>105</v>
      </c>
      <c r="N3157" s="65" t="s">
        <v>662</v>
      </c>
      <c r="O3157" s="64">
        <v>210012175</v>
      </c>
      <c r="P3157" s="94" t="s">
        <v>253</v>
      </c>
      <c r="Q3157" s="90">
        <v>1</v>
      </c>
      <c r="X3157" s="65" t="s">
        <v>671</v>
      </c>
      <c r="Y3157" s="65">
        <f>SUMPRODUCT(('[2]Prog 89'!$C$5:$C$10000=A3157)*'[2]Prog 89'!$E$5:$F$10000)</f>
        <v>0</v>
      </c>
      <c r="Z3157" s="65">
        <f>SUMPRODUCT(('[2]Prog 89'!$C$5:$C$10000=A3157)*'[2]Prog 89'!$G$5:$H$10000)</f>
        <v>0</v>
      </c>
    </row>
    <row r="3158" spans="1:26" ht="12.75" customHeight="1" x14ac:dyDescent="0.25">
      <c r="A3158" s="64">
        <v>21214</v>
      </c>
      <c r="B3158" s="81">
        <f>VLOOKUP(A3158,'[2]Pop commune'!$A$4:$G$3833,7,FALSE)</f>
        <v>60.952380952381205</v>
      </c>
      <c r="C3158" s="82">
        <f>VLOOKUP(A3158,'[2]Pop commune'!$A$4:$H$3833,5,FALSE)</f>
        <v>41.650793650793823</v>
      </c>
      <c r="D3158" s="83">
        <f t="shared" si="99"/>
        <v>19.301587301587379</v>
      </c>
      <c r="E3158" s="83">
        <f>VLOOKUP(A3158,'[2]Pop commune'!$A$4:$G$3833,6,FALSE)</f>
        <v>19.301587301587379</v>
      </c>
      <c r="F3158" s="83">
        <f t="shared" si="100"/>
        <v>192.0000000000008</v>
      </c>
      <c r="G3158" s="83">
        <f>VLOOKUP(A3158,'[2]Pop commune'!$A$4:$G$3833,4,FALSE)</f>
        <v>192.0000000000008</v>
      </c>
      <c r="H3158" s="64">
        <v>21</v>
      </c>
      <c r="I3158" s="122">
        <v>210009924</v>
      </c>
      <c r="J3158" s="65" t="s">
        <v>4008</v>
      </c>
      <c r="K3158" s="121"/>
      <c r="L3158" s="73" t="s">
        <v>3995</v>
      </c>
      <c r="M3158" s="65" t="s">
        <v>105</v>
      </c>
      <c r="N3158" s="65" t="s">
        <v>662</v>
      </c>
      <c r="O3158" s="64">
        <v>210012175</v>
      </c>
      <c r="P3158" s="94" t="s">
        <v>253</v>
      </c>
      <c r="Q3158" s="90">
        <v>1</v>
      </c>
      <c r="X3158" s="65" t="s">
        <v>671</v>
      </c>
      <c r="Y3158" s="65">
        <f>SUMPRODUCT(('[2]Prog 89'!$C$5:$C$10000=A3158)*'[2]Prog 89'!$E$5:$F$10000)</f>
        <v>0</v>
      </c>
      <c r="Z3158" s="65">
        <f>SUMPRODUCT(('[2]Prog 89'!$C$5:$C$10000=A3158)*'[2]Prog 89'!$G$5:$H$10000)</f>
        <v>0</v>
      </c>
    </row>
    <row r="3159" spans="1:26" ht="12.75" customHeight="1" x14ac:dyDescent="0.25">
      <c r="A3159" s="64">
        <v>21216</v>
      </c>
      <c r="B3159" s="81">
        <f>VLOOKUP(A3159,'[2]Pop commune'!$A$4:$G$3833,7,FALSE)</f>
        <v>22</v>
      </c>
      <c r="C3159" s="82">
        <f>VLOOKUP(A3159,'[2]Pop commune'!$A$4:$H$3833,5,FALSE)</f>
        <v>12</v>
      </c>
      <c r="D3159" s="83">
        <f t="shared" si="99"/>
        <v>10</v>
      </c>
      <c r="E3159" s="83">
        <f>VLOOKUP(A3159,'[2]Pop commune'!$A$4:$G$3833,6,FALSE)</f>
        <v>10</v>
      </c>
      <c r="F3159" s="83">
        <f t="shared" si="100"/>
        <v>89</v>
      </c>
      <c r="G3159" s="83">
        <f>VLOOKUP(A3159,'[2]Pop commune'!$A$4:$G$3833,4,FALSE)</f>
        <v>89</v>
      </c>
      <c r="H3159" s="64">
        <v>21</v>
      </c>
      <c r="I3159" s="122">
        <v>210009924</v>
      </c>
      <c r="J3159" s="65" t="s">
        <v>4009</v>
      </c>
      <c r="K3159" s="121"/>
      <c r="L3159" s="73" t="s">
        <v>3991</v>
      </c>
      <c r="M3159" s="65" t="s">
        <v>105</v>
      </c>
      <c r="N3159" s="65" t="s">
        <v>662</v>
      </c>
      <c r="O3159" s="64">
        <v>210012175</v>
      </c>
      <c r="P3159" s="94" t="s">
        <v>253</v>
      </c>
      <c r="Q3159" s="90">
        <v>1</v>
      </c>
      <c r="X3159" s="65" t="s">
        <v>671</v>
      </c>
      <c r="Y3159" s="65">
        <f>SUMPRODUCT(('[2]Prog 89'!$C$5:$C$10000=A3159)*'[2]Prog 89'!$E$5:$F$10000)</f>
        <v>0</v>
      </c>
      <c r="Z3159" s="65">
        <f>SUMPRODUCT(('[2]Prog 89'!$C$5:$C$10000=A3159)*'[2]Prog 89'!$G$5:$H$10000)</f>
        <v>0</v>
      </c>
    </row>
    <row r="3160" spans="1:26" ht="12.75" customHeight="1" x14ac:dyDescent="0.25">
      <c r="A3160" s="64">
        <v>21221</v>
      </c>
      <c r="B3160" s="81">
        <f>VLOOKUP(A3160,'[2]Pop commune'!$A$4:$G$3833,7,FALSE)</f>
        <v>15.648148148148099</v>
      </c>
      <c r="C3160" s="82">
        <f>VLOOKUP(A3160,'[2]Pop commune'!$A$4:$H$3833,5,FALSE)</f>
        <v>7.2222222222222001</v>
      </c>
      <c r="D3160" s="83">
        <f t="shared" si="99"/>
        <v>8.425925925925899</v>
      </c>
      <c r="E3160" s="83">
        <f>VLOOKUP(A3160,'[2]Pop commune'!$A$4:$G$3833,6,FALSE)</f>
        <v>8.425925925925899</v>
      </c>
      <c r="F3160" s="83">
        <f t="shared" si="100"/>
        <v>64.999999999999801</v>
      </c>
      <c r="G3160" s="83">
        <f>VLOOKUP(A3160,'[2]Pop commune'!$A$4:$G$3833,4,FALSE)</f>
        <v>64.999999999999801</v>
      </c>
      <c r="H3160" s="64">
        <v>21</v>
      </c>
      <c r="I3160" s="122">
        <v>210009924</v>
      </c>
      <c r="J3160" s="65" t="s">
        <v>4010</v>
      </c>
      <c r="K3160" s="121"/>
      <c r="L3160" s="73" t="s">
        <v>3995</v>
      </c>
      <c r="M3160" s="65" t="s">
        <v>105</v>
      </c>
      <c r="N3160" s="65" t="s">
        <v>662</v>
      </c>
      <c r="O3160" s="64">
        <v>210012175</v>
      </c>
      <c r="P3160" s="94" t="s">
        <v>253</v>
      </c>
      <c r="Q3160" s="90">
        <v>1</v>
      </c>
      <c r="X3160" s="65" t="s">
        <v>671</v>
      </c>
      <c r="Y3160" s="65">
        <f>SUMPRODUCT(('[2]Prog 89'!$C$5:$C$10000=A3160)*'[2]Prog 89'!$E$5:$F$10000)</f>
        <v>0</v>
      </c>
      <c r="Z3160" s="65">
        <f>SUMPRODUCT(('[2]Prog 89'!$C$5:$C$10000=A3160)*'[2]Prog 89'!$G$5:$H$10000)</f>
        <v>0</v>
      </c>
    </row>
    <row r="3161" spans="1:26" ht="12.75" customHeight="1" x14ac:dyDescent="0.25">
      <c r="A3161" s="64">
        <v>21222</v>
      </c>
      <c r="B3161" s="81">
        <f>VLOOKUP(A3161,'[2]Pop commune'!$A$4:$G$3833,7,FALSE)</f>
        <v>50.242990654205755</v>
      </c>
      <c r="C3161" s="82">
        <f>VLOOKUP(A3161,'[2]Pop commune'!$A$4:$H$3833,5,FALSE)</f>
        <v>32.448598130841219</v>
      </c>
      <c r="D3161" s="83">
        <f t="shared" si="99"/>
        <v>17.794392523364539</v>
      </c>
      <c r="E3161" s="83">
        <f>VLOOKUP(A3161,'[2]Pop commune'!$A$4:$G$3833,6,FALSE)</f>
        <v>17.794392523364539</v>
      </c>
      <c r="F3161" s="83">
        <f t="shared" si="100"/>
        <v>112</v>
      </c>
      <c r="G3161" s="83">
        <f>VLOOKUP(A3161,'[2]Pop commune'!$A$4:$G$3833,4,FALSE)</f>
        <v>112</v>
      </c>
      <c r="H3161" s="64">
        <v>21</v>
      </c>
      <c r="I3161" s="122">
        <v>210009924</v>
      </c>
      <c r="J3161" s="65" t="s">
        <v>4011</v>
      </c>
      <c r="K3161" s="121"/>
      <c r="L3161" s="73" t="s">
        <v>3991</v>
      </c>
      <c r="M3161" s="65" t="s">
        <v>105</v>
      </c>
      <c r="N3161" s="65" t="s">
        <v>662</v>
      </c>
      <c r="O3161" s="64">
        <v>210012175</v>
      </c>
      <c r="P3161" s="94" t="s">
        <v>253</v>
      </c>
      <c r="Q3161" s="90">
        <v>1</v>
      </c>
      <c r="V3161" s="97"/>
      <c r="W3161" s="97"/>
      <c r="X3161" s="65" t="s">
        <v>671</v>
      </c>
      <c r="Y3161" s="65">
        <f>SUMPRODUCT(('[2]Prog 89'!$C$5:$C$10000=A3161)*'[2]Prog 89'!$E$5:$F$10000)</f>
        <v>0</v>
      </c>
      <c r="Z3161" s="65">
        <f>SUMPRODUCT(('[2]Prog 89'!$C$5:$C$10000=A3161)*'[2]Prog 89'!$G$5:$H$10000)</f>
        <v>0</v>
      </c>
    </row>
    <row r="3162" spans="1:26" ht="12.75" customHeight="1" x14ac:dyDescent="0.25">
      <c r="A3162" s="64">
        <v>21243</v>
      </c>
      <c r="B3162" s="81">
        <f>VLOOKUP(A3162,'[2]Pop commune'!$A$4:$G$3833,7,FALSE)</f>
        <v>19.6039603960396</v>
      </c>
      <c r="C3162" s="82">
        <f>VLOOKUP(A3162,'[2]Pop commune'!$A$4:$H$3833,5,FALSE)</f>
        <v>12.742574257425741</v>
      </c>
      <c r="D3162" s="83">
        <f t="shared" si="99"/>
        <v>6.8613861386138604</v>
      </c>
      <c r="E3162" s="83">
        <f>VLOOKUP(A3162,'[2]Pop commune'!$A$4:$G$3833,6,FALSE)</f>
        <v>6.8613861386138604</v>
      </c>
      <c r="F3162" s="83">
        <f t="shared" si="100"/>
        <v>99</v>
      </c>
      <c r="G3162" s="83">
        <f>VLOOKUP(A3162,'[2]Pop commune'!$A$4:$G$3833,4,FALSE)</f>
        <v>99</v>
      </c>
      <c r="H3162" s="64">
        <v>21</v>
      </c>
      <c r="I3162" s="122">
        <v>210009924</v>
      </c>
      <c r="J3162" s="65" t="s">
        <v>4012</v>
      </c>
      <c r="K3162" s="121"/>
      <c r="L3162" s="73" t="s">
        <v>3995</v>
      </c>
      <c r="M3162" s="65" t="s">
        <v>105</v>
      </c>
      <c r="N3162" s="65" t="s">
        <v>662</v>
      </c>
      <c r="O3162" s="64">
        <v>210012175</v>
      </c>
      <c r="P3162" s="94" t="s">
        <v>253</v>
      </c>
      <c r="Q3162" s="90">
        <v>1</v>
      </c>
      <c r="X3162" s="65" t="s">
        <v>671</v>
      </c>
      <c r="Y3162" s="65">
        <f>SUMPRODUCT(('[2]Prog 89'!$C$5:$C$10000=A3162)*'[2]Prog 89'!$E$5:$F$10000)</f>
        <v>0</v>
      </c>
      <c r="Z3162" s="65">
        <f>SUMPRODUCT(('[2]Prog 89'!$C$5:$C$10000=A3162)*'[2]Prog 89'!$G$5:$H$10000)</f>
        <v>0</v>
      </c>
    </row>
    <row r="3163" spans="1:26" ht="12.75" customHeight="1" x14ac:dyDescent="0.25">
      <c r="A3163" s="64">
        <v>21264</v>
      </c>
      <c r="B3163" s="81">
        <f>VLOOKUP(A3163,'[2]Pop commune'!$A$4:$G$3833,7,FALSE)</f>
        <v>16</v>
      </c>
      <c r="C3163" s="82">
        <f>VLOOKUP(A3163,'[2]Pop commune'!$A$4:$H$3833,5,FALSE)</f>
        <v>10</v>
      </c>
      <c r="D3163" s="83">
        <f t="shared" si="99"/>
        <v>6</v>
      </c>
      <c r="E3163" s="83">
        <f>VLOOKUP(A3163,'[2]Pop commune'!$A$4:$G$3833,6,FALSE)</f>
        <v>6</v>
      </c>
      <c r="F3163" s="83">
        <f t="shared" si="100"/>
        <v>50</v>
      </c>
      <c r="G3163" s="83">
        <f>VLOOKUP(A3163,'[2]Pop commune'!$A$4:$G$3833,4,FALSE)</f>
        <v>50</v>
      </c>
      <c r="H3163" s="64">
        <v>21</v>
      </c>
      <c r="I3163" s="122">
        <v>210009924</v>
      </c>
      <c r="J3163" s="65" t="s">
        <v>4013</v>
      </c>
      <c r="K3163" s="121"/>
      <c r="L3163" s="103" t="s">
        <v>3991</v>
      </c>
      <c r="M3163" s="65" t="s">
        <v>105</v>
      </c>
      <c r="N3163" s="65" t="s">
        <v>662</v>
      </c>
      <c r="O3163" s="64">
        <v>210012175</v>
      </c>
      <c r="P3163" s="94" t="s">
        <v>253</v>
      </c>
      <c r="Q3163" s="90">
        <v>1</v>
      </c>
      <c r="X3163" s="65" t="s">
        <v>671</v>
      </c>
      <c r="Y3163" s="65">
        <f>SUMPRODUCT(('[2]Prog 89'!$C$5:$C$10000=A3163)*'[2]Prog 89'!$E$5:$F$10000)</f>
        <v>0</v>
      </c>
      <c r="Z3163" s="65">
        <f>SUMPRODUCT(('[2]Prog 89'!$C$5:$C$10000=A3163)*'[2]Prog 89'!$G$5:$H$10000)</f>
        <v>0</v>
      </c>
    </row>
    <row r="3164" spans="1:26" ht="12.75" customHeight="1" x14ac:dyDescent="0.25">
      <c r="A3164" s="64">
        <v>21274</v>
      </c>
      <c r="B3164" s="81">
        <f>VLOOKUP(A3164,'[2]Pop commune'!$A$4:$G$3833,7,FALSE)</f>
        <v>41</v>
      </c>
      <c r="C3164" s="82">
        <f>VLOOKUP(A3164,'[2]Pop commune'!$A$4:$H$3833,5,FALSE)</f>
        <v>25</v>
      </c>
      <c r="D3164" s="83">
        <f t="shared" si="99"/>
        <v>16</v>
      </c>
      <c r="E3164" s="83">
        <f>VLOOKUP(A3164,'[2]Pop commune'!$A$4:$G$3833,6,FALSE)</f>
        <v>16</v>
      </c>
      <c r="F3164" s="83">
        <f t="shared" si="100"/>
        <v>161</v>
      </c>
      <c r="G3164" s="83">
        <f>VLOOKUP(A3164,'[2]Pop commune'!$A$4:$G$3833,4,FALSE)</f>
        <v>161</v>
      </c>
      <c r="H3164" s="64">
        <v>21</v>
      </c>
      <c r="I3164" s="122">
        <v>210009924</v>
      </c>
      <c r="J3164" s="65" t="s">
        <v>4014</v>
      </c>
      <c r="K3164" s="121"/>
      <c r="L3164" s="103" t="s">
        <v>3991</v>
      </c>
      <c r="M3164" s="65" t="s">
        <v>105</v>
      </c>
      <c r="N3164" s="65" t="s">
        <v>662</v>
      </c>
      <c r="O3164" s="64">
        <v>210012175</v>
      </c>
      <c r="P3164" s="94" t="s">
        <v>253</v>
      </c>
      <c r="Q3164" s="90">
        <v>1</v>
      </c>
      <c r="X3164" s="65" t="s">
        <v>671</v>
      </c>
      <c r="Y3164" s="65">
        <f>SUMPRODUCT(('[2]Prog 89'!$C$5:$C$10000=A3164)*'[2]Prog 89'!$E$5:$F$10000)</f>
        <v>0</v>
      </c>
      <c r="Z3164" s="65">
        <f>SUMPRODUCT(('[2]Prog 89'!$C$5:$C$10000=A3164)*'[2]Prog 89'!$G$5:$H$10000)</f>
        <v>0</v>
      </c>
    </row>
    <row r="3165" spans="1:26" ht="12.75" customHeight="1" x14ac:dyDescent="0.25">
      <c r="A3165" s="64">
        <v>21325</v>
      </c>
      <c r="B3165" s="81">
        <f>VLOOKUP(A3165,'[2]Pop commune'!$A$4:$G$3833,7,FALSE)</f>
        <v>66.39037433155076</v>
      </c>
      <c r="C3165" s="82">
        <f>VLOOKUP(A3165,'[2]Pop commune'!$A$4:$H$3833,5,FALSE)</f>
        <v>35.748663101604251</v>
      </c>
      <c r="D3165" s="83">
        <f t="shared" si="99"/>
        <v>30.641711229946502</v>
      </c>
      <c r="E3165" s="83">
        <f>VLOOKUP(A3165,'[2]Pop commune'!$A$4:$G$3833,6,FALSE)</f>
        <v>30.641711229946502</v>
      </c>
      <c r="F3165" s="83">
        <f t="shared" si="100"/>
        <v>191</v>
      </c>
      <c r="G3165" s="83">
        <f>VLOOKUP(A3165,'[2]Pop commune'!$A$4:$G$3833,4,FALSE)</f>
        <v>191</v>
      </c>
      <c r="H3165" s="64">
        <v>21</v>
      </c>
      <c r="I3165" s="122">
        <v>210009924</v>
      </c>
      <c r="J3165" s="65" t="s">
        <v>4015</v>
      </c>
      <c r="K3165" s="121"/>
      <c r="L3165" s="103" t="s">
        <v>3991</v>
      </c>
      <c r="M3165" s="65" t="s">
        <v>105</v>
      </c>
      <c r="N3165" s="65" t="s">
        <v>662</v>
      </c>
      <c r="O3165" s="64">
        <v>210012175</v>
      </c>
      <c r="P3165" s="94" t="s">
        <v>253</v>
      </c>
      <c r="Q3165" s="90">
        <v>1</v>
      </c>
      <c r="X3165" s="65" t="s">
        <v>671</v>
      </c>
      <c r="Y3165" s="65">
        <f>SUMPRODUCT(('[2]Prog 89'!$C$5:$C$10000=A3165)*'[2]Prog 89'!$E$5:$F$10000)</f>
        <v>0</v>
      </c>
      <c r="Z3165" s="65">
        <f>SUMPRODUCT(('[2]Prog 89'!$C$5:$C$10000=A3165)*'[2]Prog 89'!$G$5:$H$10000)</f>
        <v>0</v>
      </c>
    </row>
    <row r="3166" spans="1:26" ht="12.75" customHeight="1" x14ac:dyDescent="0.25">
      <c r="A3166" s="64">
        <v>21334</v>
      </c>
      <c r="B3166" s="81">
        <f>VLOOKUP(A3166,'[2]Pop commune'!$A$4:$G$3833,7,FALSE)</f>
        <v>185.04378283712759</v>
      </c>
      <c r="C3166" s="82">
        <f>VLOOKUP(A3166,'[2]Pop commune'!$A$4:$H$3833,5,FALSE)</f>
        <v>112.05429071803836</v>
      </c>
      <c r="D3166" s="83">
        <f t="shared" si="99"/>
        <v>72.989492119089221</v>
      </c>
      <c r="E3166" s="83">
        <f>VLOOKUP(A3166,'[2]Pop commune'!$A$4:$G$3833,6,FALSE)</f>
        <v>72.989492119089221</v>
      </c>
      <c r="F3166" s="83">
        <f t="shared" si="100"/>
        <v>586.9999999999992</v>
      </c>
      <c r="G3166" s="83">
        <f>VLOOKUP(A3166,'[2]Pop commune'!$A$4:$G$3833,4,FALSE)</f>
        <v>586.9999999999992</v>
      </c>
      <c r="H3166" s="64">
        <v>21</v>
      </c>
      <c r="I3166" s="122">
        <v>210009924</v>
      </c>
      <c r="J3166" s="65" t="s">
        <v>4016</v>
      </c>
      <c r="K3166" s="121"/>
      <c r="L3166" s="103" t="s">
        <v>3991</v>
      </c>
      <c r="M3166" s="65" t="s">
        <v>105</v>
      </c>
      <c r="N3166" s="65" t="s">
        <v>662</v>
      </c>
      <c r="O3166" s="64">
        <v>210012175</v>
      </c>
      <c r="P3166" s="94" t="s">
        <v>253</v>
      </c>
      <c r="Q3166" s="90">
        <v>1</v>
      </c>
      <c r="X3166" s="65" t="s">
        <v>671</v>
      </c>
      <c r="Y3166" s="65">
        <f>SUMPRODUCT(('[2]Prog 89'!$C$5:$C$10000=A3166)*'[2]Prog 89'!$E$5:$F$10000)</f>
        <v>0</v>
      </c>
      <c r="Z3166" s="65">
        <f>SUMPRODUCT(('[2]Prog 89'!$C$5:$C$10000=A3166)*'[2]Prog 89'!$G$5:$H$10000)</f>
        <v>0</v>
      </c>
    </row>
    <row r="3167" spans="1:26" ht="12.75" customHeight="1" x14ac:dyDescent="0.25">
      <c r="A3167" s="64">
        <v>21354</v>
      </c>
      <c r="B3167" s="81">
        <f>VLOOKUP(A3167,'[2]Pop commune'!$A$4:$G$3833,7,FALSE)</f>
        <v>20.68</v>
      </c>
      <c r="C3167" s="82">
        <f>VLOOKUP(A3167,'[2]Pop commune'!$A$4:$H$3833,5,FALSE)</f>
        <v>12.22</v>
      </c>
      <c r="D3167" s="83">
        <f t="shared" si="99"/>
        <v>8.4599999999999991</v>
      </c>
      <c r="E3167" s="83">
        <f>VLOOKUP(A3167,'[2]Pop commune'!$A$4:$G$3833,6,FALSE)</f>
        <v>8.4599999999999991</v>
      </c>
      <c r="F3167" s="83">
        <f t="shared" si="100"/>
        <v>47</v>
      </c>
      <c r="G3167" s="83">
        <f>VLOOKUP(A3167,'[2]Pop commune'!$A$4:$G$3833,4,FALSE)</f>
        <v>47</v>
      </c>
      <c r="H3167" s="64">
        <v>21</v>
      </c>
      <c r="I3167" s="122">
        <v>210009924</v>
      </c>
      <c r="J3167" s="65" t="s">
        <v>4017</v>
      </c>
      <c r="K3167" s="121"/>
      <c r="L3167" s="73" t="s">
        <v>3991</v>
      </c>
      <c r="M3167" s="65" t="s">
        <v>105</v>
      </c>
      <c r="N3167" s="65" t="s">
        <v>662</v>
      </c>
      <c r="O3167" s="64">
        <v>210012175</v>
      </c>
      <c r="P3167" s="94" t="s">
        <v>253</v>
      </c>
      <c r="Q3167" s="90">
        <v>1</v>
      </c>
      <c r="X3167" s="65" t="s">
        <v>671</v>
      </c>
      <c r="Y3167" s="65">
        <f>SUMPRODUCT(('[2]Prog 89'!$C$5:$C$10000=A3167)*'[2]Prog 89'!$E$5:$F$10000)</f>
        <v>0</v>
      </c>
      <c r="Z3167" s="65">
        <f>SUMPRODUCT(('[2]Prog 89'!$C$5:$C$10000=A3167)*'[2]Prog 89'!$G$5:$H$10000)</f>
        <v>0</v>
      </c>
    </row>
    <row r="3168" spans="1:26" ht="12.75" customHeight="1" x14ac:dyDescent="0.25">
      <c r="A3168" s="64">
        <v>21360</v>
      </c>
      <c r="B3168" s="81">
        <f>VLOOKUP(A3168,'[2]Pop commune'!$A$4:$G$3833,7,FALSE)</f>
        <v>21.785046728971889</v>
      </c>
      <c r="C3168" s="82">
        <f>VLOOKUP(A3168,'[2]Pop commune'!$A$4:$H$3833,5,FALSE)</f>
        <v>18.672897196261619</v>
      </c>
      <c r="D3168" s="83">
        <f t="shared" si="99"/>
        <v>3.1121495327102702</v>
      </c>
      <c r="E3168" s="83">
        <f>VLOOKUP(A3168,'[2]Pop commune'!$A$4:$G$3833,6,FALSE)</f>
        <v>3.1121495327102702</v>
      </c>
      <c r="F3168" s="83">
        <f t="shared" si="100"/>
        <v>111</v>
      </c>
      <c r="G3168" s="83">
        <f>VLOOKUP(A3168,'[2]Pop commune'!$A$4:$G$3833,4,FALSE)</f>
        <v>111</v>
      </c>
      <c r="H3168" s="64">
        <v>21</v>
      </c>
      <c r="I3168" s="122">
        <v>210009924</v>
      </c>
      <c r="J3168" s="65" t="s">
        <v>4018</v>
      </c>
      <c r="K3168" s="121"/>
      <c r="L3168" s="103" t="s">
        <v>3995</v>
      </c>
      <c r="M3168" s="65" t="s">
        <v>105</v>
      </c>
      <c r="N3168" s="65" t="s">
        <v>662</v>
      </c>
      <c r="O3168" s="64">
        <v>210012175</v>
      </c>
      <c r="P3168" s="94" t="s">
        <v>253</v>
      </c>
      <c r="Q3168" s="90">
        <v>1</v>
      </c>
      <c r="X3168" s="65" t="s">
        <v>671</v>
      </c>
      <c r="Y3168" s="65">
        <f>SUMPRODUCT(('[2]Prog 89'!$C$5:$C$10000=A3168)*'[2]Prog 89'!$E$5:$F$10000)</f>
        <v>0</v>
      </c>
      <c r="Z3168" s="65">
        <f>SUMPRODUCT(('[2]Prog 89'!$C$5:$C$10000=A3168)*'[2]Prog 89'!$G$5:$H$10000)</f>
        <v>0</v>
      </c>
    </row>
    <row r="3169" spans="1:26" ht="12.75" customHeight="1" x14ac:dyDescent="0.25">
      <c r="A3169" s="64">
        <v>21363</v>
      </c>
      <c r="B3169" s="81">
        <f>VLOOKUP(A3169,'[2]Pop commune'!$A$4:$G$3833,7,FALSE)</f>
        <v>96.863768115942008</v>
      </c>
      <c r="C3169" s="82">
        <f>VLOOKUP(A3169,'[2]Pop commune'!$A$4:$H$3833,5,FALSE)</f>
        <v>58.315942028985489</v>
      </c>
      <c r="D3169" s="83">
        <f t="shared" si="99"/>
        <v>38.547826086956512</v>
      </c>
      <c r="E3169" s="83">
        <f>VLOOKUP(A3169,'[2]Pop commune'!$A$4:$G$3833,6,FALSE)</f>
        <v>38.547826086956512</v>
      </c>
      <c r="F3169" s="83">
        <f t="shared" si="100"/>
        <v>341</v>
      </c>
      <c r="G3169" s="83">
        <f>VLOOKUP(A3169,'[2]Pop commune'!$A$4:$G$3833,4,FALSE)</f>
        <v>341</v>
      </c>
      <c r="H3169" s="64">
        <v>21</v>
      </c>
      <c r="I3169" s="122">
        <v>210009924</v>
      </c>
      <c r="J3169" s="65" t="s">
        <v>4019</v>
      </c>
      <c r="K3169" s="121"/>
      <c r="L3169" s="103" t="s">
        <v>3991</v>
      </c>
      <c r="M3169" s="65" t="s">
        <v>105</v>
      </c>
      <c r="N3169" s="65" t="s">
        <v>662</v>
      </c>
      <c r="O3169" s="64">
        <v>210012175</v>
      </c>
      <c r="P3169" s="94" t="s">
        <v>253</v>
      </c>
      <c r="Q3169" s="90">
        <v>1</v>
      </c>
      <c r="X3169" s="65" t="s">
        <v>671</v>
      </c>
      <c r="Y3169" s="65">
        <f>SUMPRODUCT(('[2]Prog 89'!$C$5:$C$10000=A3169)*'[2]Prog 89'!$E$5:$F$10000)</f>
        <v>0</v>
      </c>
      <c r="Z3169" s="65">
        <f>SUMPRODUCT(('[2]Prog 89'!$C$5:$C$10000=A3169)*'[2]Prog 89'!$G$5:$H$10000)</f>
        <v>0</v>
      </c>
    </row>
    <row r="3170" spans="1:26" ht="12.75" customHeight="1" x14ac:dyDescent="0.25">
      <c r="A3170" s="64">
        <v>21374</v>
      </c>
      <c r="B3170" s="81">
        <f>VLOOKUP(A3170,'[2]Pop commune'!$A$4:$G$3833,7,FALSE)</f>
        <v>73.714285714285438</v>
      </c>
      <c r="C3170" s="82">
        <f>VLOOKUP(A3170,'[2]Pop commune'!$A$4:$H$3833,5,FALSE)</f>
        <v>41.976190476190318</v>
      </c>
      <c r="D3170" s="83">
        <f t="shared" si="99"/>
        <v>31.73809523809512</v>
      </c>
      <c r="E3170" s="83">
        <f>VLOOKUP(A3170,'[2]Pop commune'!$A$4:$G$3833,6,FALSE)</f>
        <v>31.73809523809512</v>
      </c>
      <c r="F3170" s="83">
        <f t="shared" si="100"/>
        <v>214.9999999999992</v>
      </c>
      <c r="G3170" s="83">
        <f>VLOOKUP(A3170,'[2]Pop commune'!$A$4:$G$3833,4,FALSE)</f>
        <v>214.9999999999992</v>
      </c>
      <c r="H3170" s="64">
        <v>21</v>
      </c>
      <c r="I3170" s="122">
        <v>210009924</v>
      </c>
      <c r="J3170" s="65" t="s">
        <v>3394</v>
      </c>
      <c r="K3170" s="121"/>
      <c r="L3170" s="103" t="s">
        <v>3991</v>
      </c>
      <c r="M3170" s="65" t="s">
        <v>105</v>
      </c>
      <c r="N3170" s="65" t="s">
        <v>662</v>
      </c>
      <c r="O3170" s="64">
        <v>210012175</v>
      </c>
      <c r="P3170" s="94" t="s">
        <v>253</v>
      </c>
      <c r="Q3170" s="90">
        <v>1</v>
      </c>
      <c r="X3170" s="65" t="s">
        <v>671</v>
      </c>
      <c r="Y3170" s="65">
        <f>SUMPRODUCT(('[2]Prog 89'!$C$5:$C$10000=A3170)*'[2]Prog 89'!$E$5:$F$10000)</f>
        <v>0</v>
      </c>
      <c r="Z3170" s="65">
        <f>SUMPRODUCT(('[2]Prog 89'!$C$5:$C$10000=A3170)*'[2]Prog 89'!$G$5:$H$10000)</f>
        <v>0</v>
      </c>
    </row>
    <row r="3171" spans="1:26" ht="12.75" customHeight="1" x14ac:dyDescent="0.25">
      <c r="A3171" s="64">
        <v>21414</v>
      </c>
      <c r="B3171" s="81">
        <f>VLOOKUP(A3171,'[2]Pop commune'!$A$4:$G$3833,7,FALSE)</f>
        <v>75.252459016393487</v>
      </c>
      <c r="C3171" s="82">
        <f>VLOOKUP(A3171,'[2]Pop commune'!$A$4:$H$3833,5,FALSE)</f>
        <v>54.459016393442653</v>
      </c>
      <c r="D3171" s="83">
        <f t="shared" si="99"/>
        <v>20.793442622950828</v>
      </c>
      <c r="E3171" s="83">
        <f>VLOOKUP(A3171,'[2]Pop commune'!$A$4:$G$3833,6,FALSE)</f>
        <v>20.793442622950828</v>
      </c>
      <c r="F3171" s="83">
        <f t="shared" si="100"/>
        <v>302</v>
      </c>
      <c r="G3171" s="83">
        <f>VLOOKUP(A3171,'[2]Pop commune'!$A$4:$G$3833,4,FALSE)</f>
        <v>302</v>
      </c>
      <c r="H3171" s="64">
        <v>21</v>
      </c>
      <c r="I3171" s="122">
        <v>210009924</v>
      </c>
      <c r="J3171" s="65" t="s">
        <v>4020</v>
      </c>
      <c r="K3171" s="121"/>
      <c r="L3171" s="103" t="s">
        <v>3991</v>
      </c>
      <c r="M3171" s="65" t="s">
        <v>105</v>
      </c>
      <c r="N3171" s="65" t="s">
        <v>662</v>
      </c>
      <c r="O3171" s="64">
        <v>210012175</v>
      </c>
      <c r="P3171" s="94" t="s">
        <v>253</v>
      </c>
      <c r="Q3171" s="90">
        <v>1</v>
      </c>
      <c r="X3171" s="65" t="s">
        <v>671</v>
      </c>
      <c r="Y3171" s="65">
        <f>SUMPRODUCT(('[2]Prog 89'!$C$5:$C$10000=A3171)*'[2]Prog 89'!$E$5:$F$10000)</f>
        <v>0</v>
      </c>
      <c r="Z3171" s="65">
        <f>SUMPRODUCT(('[2]Prog 89'!$C$5:$C$10000=A3171)*'[2]Prog 89'!$G$5:$H$10000)</f>
        <v>0</v>
      </c>
    </row>
    <row r="3172" spans="1:26" ht="12.75" customHeight="1" x14ac:dyDescent="0.25">
      <c r="A3172" s="64">
        <v>21427</v>
      </c>
      <c r="B3172" s="81">
        <f>VLOOKUP(A3172,'[2]Pop commune'!$A$4:$G$3833,7,FALSE)</f>
        <v>48.900000000000006</v>
      </c>
      <c r="C3172" s="82">
        <f>VLOOKUP(A3172,'[2]Pop commune'!$A$4:$H$3833,5,FALSE)</f>
        <v>31.581250000000001</v>
      </c>
      <c r="D3172" s="83">
        <f t="shared" si="99"/>
        <v>17.318750000000001</v>
      </c>
      <c r="E3172" s="83">
        <f>VLOOKUP(A3172,'[2]Pop commune'!$A$4:$G$3833,6,FALSE)</f>
        <v>17.318750000000001</v>
      </c>
      <c r="F3172" s="83">
        <f t="shared" si="100"/>
        <v>163</v>
      </c>
      <c r="G3172" s="83">
        <f>VLOOKUP(A3172,'[2]Pop commune'!$A$4:$G$3833,4,FALSE)</f>
        <v>163</v>
      </c>
      <c r="H3172" s="64">
        <v>21</v>
      </c>
      <c r="I3172" s="122">
        <v>210009924</v>
      </c>
      <c r="J3172" s="65" t="s">
        <v>4021</v>
      </c>
      <c r="K3172" s="121"/>
      <c r="L3172" s="103" t="s">
        <v>3995</v>
      </c>
      <c r="M3172" s="65" t="s">
        <v>105</v>
      </c>
      <c r="N3172" s="65" t="s">
        <v>662</v>
      </c>
      <c r="O3172" s="64">
        <v>210012175</v>
      </c>
      <c r="P3172" s="94" t="s">
        <v>253</v>
      </c>
      <c r="Q3172" s="90">
        <v>1</v>
      </c>
      <c r="X3172" s="65" t="s">
        <v>671</v>
      </c>
      <c r="Y3172" s="65">
        <f>SUMPRODUCT(('[2]Prog 89'!$C$5:$C$10000=A3172)*'[2]Prog 89'!$E$5:$F$10000)</f>
        <v>0</v>
      </c>
      <c r="Z3172" s="65">
        <f>SUMPRODUCT(('[2]Prog 89'!$C$5:$C$10000=A3172)*'[2]Prog 89'!$G$5:$H$10000)</f>
        <v>0</v>
      </c>
    </row>
    <row r="3173" spans="1:26" ht="12.75" customHeight="1" x14ac:dyDescent="0.25">
      <c r="A3173" s="64">
        <v>21447</v>
      </c>
      <c r="B3173" s="81">
        <f>VLOOKUP(A3173,'[2]Pop commune'!$A$4:$G$3833,7,FALSE)</f>
        <v>20.603610830350572</v>
      </c>
      <c r="C3173" s="82">
        <f>VLOOKUP(A3173,'[2]Pop commune'!$A$4:$H$3833,5,FALSE)</f>
        <v>10.792367577802681</v>
      </c>
      <c r="D3173" s="83">
        <f t="shared" si="99"/>
        <v>9.8112432525478912</v>
      </c>
      <c r="E3173" s="83">
        <f>VLOOKUP(A3173,'[2]Pop commune'!$A$4:$G$3833,6,FALSE)</f>
        <v>9.8112432525478912</v>
      </c>
      <c r="F3173" s="83">
        <f t="shared" si="100"/>
        <v>82.000000000000071</v>
      </c>
      <c r="G3173" s="83">
        <f>VLOOKUP(A3173,'[2]Pop commune'!$A$4:$G$3833,4,FALSE)</f>
        <v>82.000000000000071</v>
      </c>
      <c r="H3173" s="64">
        <v>21</v>
      </c>
      <c r="I3173" s="122">
        <v>210009924</v>
      </c>
      <c r="J3173" s="65" t="s">
        <v>4022</v>
      </c>
      <c r="K3173" s="121"/>
      <c r="L3173" s="103" t="s">
        <v>3991</v>
      </c>
      <c r="M3173" s="65" t="s">
        <v>105</v>
      </c>
      <c r="N3173" s="65" t="s">
        <v>662</v>
      </c>
      <c r="O3173" s="64">
        <v>210012175</v>
      </c>
      <c r="P3173" s="94" t="s">
        <v>253</v>
      </c>
      <c r="Q3173" s="90">
        <v>1</v>
      </c>
      <c r="X3173" s="65" t="s">
        <v>671</v>
      </c>
      <c r="Y3173" s="65">
        <f>SUMPRODUCT(('[2]Prog 89'!$C$5:$C$10000=A3173)*'[2]Prog 89'!$E$5:$F$10000)</f>
        <v>0</v>
      </c>
      <c r="Z3173" s="65">
        <f>SUMPRODUCT(('[2]Prog 89'!$C$5:$C$10000=A3173)*'[2]Prog 89'!$G$5:$H$10000)</f>
        <v>0</v>
      </c>
    </row>
    <row r="3174" spans="1:26" ht="12.75" customHeight="1" x14ac:dyDescent="0.25">
      <c r="A3174" s="64">
        <v>21476</v>
      </c>
      <c r="B3174" s="81">
        <f>VLOOKUP(A3174,'[2]Pop commune'!$A$4:$G$3833,7,FALSE)</f>
        <v>53</v>
      </c>
      <c r="C3174" s="82">
        <f>VLOOKUP(A3174,'[2]Pop commune'!$A$4:$H$3833,5,FALSE)</f>
        <v>27</v>
      </c>
      <c r="D3174" s="83">
        <f t="shared" si="99"/>
        <v>26</v>
      </c>
      <c r="E3174" s="83">
        <f>VLOOKUP(A3174,'[2]Pop commune'!$A$4:$G$3833,6,FALSE)</f>
        <v>26</v>
      </c>
      <c r="F3174" s="83">
        <f t="shared" si="100"/>
        <v>157</v>
      </c>
      <c r="G3174" s="83">
        <f>VLOOKUP(A3174,'[2]Pop commune'!$A$4:$G$3833,4,FALSE)</f>
        <v>157</v>
      </c>
      <c r="H3174" s="64">
        <v>21</v>
      </c>
      <c r="I3174" s="122">
        <v>210009924</v>
      </c>
      <c r="J3174" s="65" t="s">
        <v>4023</v>
      </c>
      <c r="K3174" s="121"/>
      <c r="L3174" s="73" t="s">
        <v>3995</v>
      </c>
      <c r="M3174" s="65" t="s">
        <v>105</v>
      </c>
      <c r="N3174" s="65" t="s">
        <v>662</v>
      </c>
      <c r="O3174" s="64">
        <v>210012175</v>
      </c>
      <c r="P3174" s="94" t="s">
        <v>253</v>
      </c>
      <c r="Q3174" s="90">
        <v>1</v>
      </c>
      <c r="X3174" s="65" t="s">
        <v>671</v>
      </c>
      <c r="Y3174" s="65">
        <f>SUMPRODUCT(('[2]Prog 89'!$C$5:$C$10000=A3174)*'[2]Prog 89'!$E$5:$F$10000)</f>
        <v>0</v>
      </c>
      <c r="Z3174" s="65">
        <f>SUMPRODUCT(('[2]Prog 89'!$C$5:$C$10000=A3174)*'[2]Prog 89'!$G$5:$H$10000)</f>
        <v>0</v>
      </c>
    </row>
    <row r="3175" spans="1:26" ht="12.75" customHeight="1" x14ac:dyDescent="0.25">
      <c r="A3175" s="64">
        <v>21566</v>
      </c>
      <c r="B3175" s="81">
        <f>VLOOKUP(A3175,'[2]Pop commune'!$A$4:$G$3833,7,FALSE)</f>
        <v>50.147636373871762</v>
      </c>
      <c r="C3175" s="82">
        <f>VLOOKUP(A3175,'[2]Pop commune'!$A$4:$H$3833,5,FALSE)</f>
        <v>31.491184502091787</v>
      </c>
      <c r="D3175" s="83">
        <f t="shared" si="99"/>
        <v>18.656451871779979</v>
      </c>
      <c r="E3175" s="83">
        <f>VLOOKUP(A3175,'[2]Pop commune'!$A$4:$G$3833,6,FALSE)</f>
        <v>18.656451871779979</v>
      </c>
      <c r="F3175" s="83">
        <f t="shared" si="100"/>
        <v>136</v>
      </c>
      <c r="G3175" s="83">
        <f>VLOOKUP(A3175,'[2]Pop commune'!$A$4:$G$3833,4,FALSE)</f>
        <v>136</v>
      </c>
      <c r="H3175" s="64">
        <v>21</v>
      </c>
      <c r="I3175" s="122">
        <v>210009924</v>
      </c>
      <c r="J3175" s="65" t="s">
        <v>4024</v>
      </c>
      <c r="K3175" s="121"/>
      <c r="L3175" s="103" t="s">
        <v>3991</v>
      </c>
      <c r="M3175" s="65" t="s">
        <v>105</v>
      </c>
      <c r="N3175" s="65" t="s">
        <v>662</v>
      </c>
      <c r="O3175" s="64">
        <v>210012175</v>
      </c>
      <c r="P3175" s="94" t="s">
        <v>253</v>
      </c>
      <c r="Q3175" s="90">
        <v>1</v>
      </c>
      <c r="X3175" s="65" t="s">
        <v>671</v>
      </c>
      <c r="Y3175" s="65">
        <f>SUMPRODUCT(('[2]Prog 89'!$C$5:$C$10000=A3175)*'[2]Prog 89'!$E$5:$F$10000)</f>
        <v>0</v>
      </c>
      <c r="Z3175" s="65">
        <f>SUMPRODUCT(('[2]Prog 89'!$C$5:$C$10000=A3175)*'[2]Prog 89'!$G$5:$H$10000)</f>
        <v>0</v>
      </c>
    </row>
    <row r="3176" spans="1:26" ht="12.75" customHeight="1" x14ac:dyDescent="0.25">
      <c r="A3176" s="64">
        <v>21567</v>
      </c>
      <c r="B3176" s="81">
        <f>VLOOKUP(A3176,'[2]Pop commune'!$A$4:$G$3833,7,FALSE)</f>
        <v>82.735042735042398</v>
      </c>
      <c r="C3176" s="82">
        <f>VLOOKUP(A3176,'[2]Pop commune'!$A$4:$H$3833,5,FALSE)</f>
        <v>51.709401709401497</v>
      </c>
      <c r="D3176" s="83">
        <f t="shared" si="99"/>
        <v>31.025641025640901</v>
      </c>
      <c r="E3176" s="83">
        <f>VLOOKUP(A3176,'[2]Pop commune'!$A$4:$G$3833,6,FALSE)</f>
        <v>31.025641025640901</v>
      </c>
      <c r="F3176" s="83">
        <f t="shared" si="100"/>
        <v>241.99999999999903</v>
      </c>
      <c r="G3176" s="83">
        <f>VLOOKUP(A3176,'[2]Pop commune'!$A$4:$G$3833,4,FALSE)</f>
        <v>241.99999999999903</v>
      </c>
      <c r="H3176" s="64">
        <v>21</v>
      </c>
      <c r="I3176" s="122">
        <v>210009924</v>
      </c>
      <c r="J3176" s="65" t="s">
        <v>4025</v>
      </c>
      <c r="K3176" s="121"/>
      <c r="L3176" s="103" t="s">
        <v>3991</v>
      </c>
      <c r="M3176" s="65" t="s">
        <v>105</v>
      </c>
      <c r="N3176" s="65" t="s">
        <v>662</v>
      </c>
      <c r="O3176" s="64">
        <v>210012175</v>
      </c>
      <c r="P3176" s="94" t="s">
        <v>253</v>
      </c>
      <c r="Q3176" s="90">
        <v>1</v>
      </c>
      <c r="X3176" s="65" t="s">
        <v>671</v>
      </c>
      <c r="Y3176" s="65">
        <f>SUMPRODUCT(('[2]Prog 89'!$C$5:$C$10000=A3176)*'[2]Prog 89'!$E$5:$F$10000)</f>
        <v>0</v>
      </c>
      <c r="Z3176" s="65">
        <f>SUMPRODUCT(('[2]Prog 89'!$C$5:$C$10000=A3176)*'[2]Prog 89'!$G$5:$H$10000)</f>
        <v>0</v>
      </c>
    </row>
    <row r="3177" spans="1:26" s="104" customFormat="1" ht="12.75" customHeight="1" x14ac:dyDescent="0.25">
      <c r="A3177" s="64">
        <v>21588</v>
      </c>
      <c r="B3177" s="81">
        <f>VLOOKUP(A3177,'[2]Pop commune'!$A$4:$G$3833,7,FALSE)</f>
        <v>25</v>
      </c>
      <c r="C3177" s="82">
        <f>VLOOKUP(A3177,'[2]Pop commune'!$A$4:$H$3833,5,FALSE)</f>
        <v>13</v>
      </c>
      <c r="D3177" s="83">
        <f t="shared" si="99"/>
        <v>12</v>
      </c>
      <c r="E3177" s="83">
        <f>VLOOKUP(A3177,'[2]Pop commune'!$A$4:$G$3833,6,FALSE)</f>
        <v>12</v>
      </c>
      <c r="F3177" s="83">
        <f t="shared" si="100"/>
        <v>83</v>
      </c>
      <c r="G3177" s="83">
        <f>VLOOKUP(A3177,'[2]Pop commune'!$A$4:$G$3833,4,FALSE)</f>
        <v>83</v>
      </c>
      <c r="H3177" s="64">
        <v>21</v>
      </c>
      <c r="I3177" s="122">
        <v>210009924</v>
      </c>
      <c r="J3177" s="65" t="s">
        <v>4026</v>
      </c>
      <c r="K3177" s="121"/>
      <c r="L3177" s="103" t="s">
        <v>3995</v>
      </c>
      <c r="M3177" s="65" t="s">
        <v>105</v>
      </c>
      <c r="N3177" s="65" t="s">
        <v>662</v>
      </c>
      <c r="O3177" s="64">
        <v>210012175</v>
      </c>
      <c r="P3177" s="94" t="s">
        <v>253</v>
      </c>
      <c r="Q3177" s="90">
        <v>1</v>
      </c>
      <c r="R3177" s="65"/>
      <c r="S3177" s="65"/>
      <c r="T3177" s="65"/>
      <c r="U3177" s="65"/>
      <c r="V3177" s="65"/>
      <c r="W3177" s="65"/>
      <c r="X3177" s="65" t="s">
        <v>671</v>
      </c>
      <c r="Y3177" s="65">
        <f>SUMPRODUCT(('[2]Prog 89'!$C$5:$C$10000=A3177)*'[2]Prog 89'!$E$5:$F$10000)</f>
        <v>0</v>
      </c>
      <c r="Z3177" s="65">
        <f>SUMPRODUCT(('[2]Prog 89'!$C$5:$C$10000=A3177)*'[2]Prog 89'!$G$5:$H$10000)</f>
        <v>0</v>
      </c>
    </row>
    <row r="3178" spans="1:26" s="104" customFormat="1" ht="12.75" customHeight="1" x14ac:dyDescent="0.25">
      <c r="A3178" s="64">
        <v>21631</v>
      </c>
      <c r="B3178" s="81">
        <f>VLOOKUP(A3178,'[2]Pop commune'!$A$4:$G$3833,7,FALSE)</f>
        <v>16</v>
      </c>
      <c r="C3178" s="82">
        <f>VLOOKUP(A3178,'[2]Pop commune'!$A$4:$H$3833,5,FALSE)</f>
        <v>12</v>
      </c>
      <c r="D3178" s="83">
        <f t="shared" si="99"/>
        <v>4</v>
      </c>
      <c r="E3178" s="83">
        <f>VLOOKUP(A3178,'[2]Pop commune'!$A$4:$G$3833,6,FALSE)</f>
        <v>4</v>
      </c>
      <c r="F3178" s="83">
        <f t="shared" si="100"/>
        <v>47</v>
      </c>
      <c r="G3178" s="83">
        <f>VLOOKUP(A3178,'[2]Pop commune'!$A$4:$G$3833,4,FALSE)</f>
        <v>47</v>
      </c>
      <c r="H3178" s="64">
        <v>21</v>
      </c>
      <c r="I3178" s="122">
        <v>210009924</v>
      </c>
      <c r="J3178" s="65" t="s">
        <v>4027</v>
      </c>
      <c r="K3178" s="121"/>
      <c r="L3178" s="73" t="s">
        <v>3995</v>
      </c>
      <c r="M3178" s="65" t="s">
        <v>105</v>
      </c>
      <c r="N3178" s="65" t="s">
        <v>662</v>
      </c>
      <c r="O3178" s="64">
        <v>210012175</v>
      </c>
      <c r="P3178" s="94" t="s">
        <v>253</v>
      </c>
      <c r="Q3178" s="90">
        <v>1</v>
      </c>
      <c r="R3178" s="65"/>
      <c r="S3178" s="65"/>
      <c r="T3178" s="65"/>
      <c r="U3178" s="65"/>
      <c r="V3178" s="65"/>
      <c r="W3178" s="65"/>
      <c r="X3178" s="65" t="s">
        <v>671</v>
      </c>
      <c r="Y3178" s="65">
        <f>SUMPRODUCT(('[2]Prog 89'!$C$5:$C$10000=A3178)*'[2]Prog 89'!$E$5:$F$10000)</f>
        <v>0</v>
      </c>
      <c r="Z3178" s="65">
        <f>SUMPRODUCT(('[2]Prog 89'!$C$5:$C$10000=A3178)*'[2]Prog 89'!$G$5:$H$10000)</f>
        <v>0</v>
      </c>
    </row>
    <row r="3179" spans="1:26" ht="12.75" customHeight="1" x14ac:dyDescent="0.25">
      <c r="A3179" s="64">
        <v>21634</v>
      </c>
      <c r="B3179" s="81">
        <f>VLOOKUP(A3179,'[2]Pop commune'!$A$4:$G$3833,7,FALSE)</f>
        <v>56</v>
      </c>
      <c r="C3179" s="82">
        <f>VLOOKUP(A3179,'[2]Pop commune'!$A$4:$H$3833,5,FALSE)</f>
        <v>30</v>
      </c>
      <c r="D3179" s="83">
        <f t="shared" si="99"/>
        <v>26</v>
      </c>
      <c r="E3179" s="83">
        <f>VLOOKUP(A3179,'[2]Pop commune'!$A$4:$G$3833,6,FALSE)</f>
        <v>26</v>
      </c>
      <c r="F3179" s="83">
        <f t="shared" si="100"/>
        <v>159</v>
      </c>
      <c r="G3179" s="83">
        <f>VLOOKUP(A3179,'[2]Pop commune'!$A$4:$G$3833,4,FALSE)</f>
        <v>159</v>
      </c>
      <c r="H3179" s="64">
        <v>21</v>
      </c>
      <c r="I3179" s="122">
        <v>210009924</v>
      </c>
      <c r="J3179" s="65" t="s">
        <v>4028</v>
      </c>
      <c r="K3179" s="121"/>
      <c r="L3179" s="73" t="s">
        <v>3995</v>
      </c>
      <c r="M3179" s="65" t="s">
        <v>105</v>
      </c>
      <c r="N3179" s="65" t="s">
        <v>662</v>
      </c>
      <c r="O3179" s="64">
        <v>210012175</v>
      </c>
      <c r="P3179" s="94" t="s">
        <v>253</v>
      </c>
      <c r="Q3179" s="90">
        <v>1</v>
      </c>
      <c r="X3179" s="65" t="s">
        <v>671</v>
      </c>
      <c r="Y3179" s="65">
        <f>SUMPRODUCT(('[2]Prog 89'!$C$5:$C$10000=A3179)*'[2]Prog 89'!$E$5:$F$10000)</f>
        <v>0</v>
      </c>
      <c r="Z3179" s="65">
        <f>SUMPRODUCT(('[2]Prog 89'!$C$5:$C$10000=A3179)*'[2]Prog 89'!$G$5:$H$10000)</f>
        <v>0</v>
      </c>
    </row>
    <row r="3180" spans="1:26" ht="12.75" customHeight="1" x14ac:dyDescent="0.25">
      <c r="A3180" s="64">
        <v>21660</v>
      </c>
      <c r="B3180" s="81">
        <f>VLOOKUP(A3180,'[2]Pop commune'!$A$4:$G$3833,7,FALSE)</f>
        <v>21.340425531914889</v>
      </c>
      <c r="C3180" s="82">
        <f>VLOOKUP(A3180,'[2]Pop commune'!$A$4:$H$3833,5,FALSE)</f>
        <v>10.042553191489359</v>
      </c>
      <c r="D3180" s="83">
        <f t="shared" si="99"/>
        <v>11.297872340425529</v>
      </c>
      <c r="E3180" s="83">
        <f>VLOOKUP(A3180,'[2]Pop commune'!$A$4:$G$3833,6,FALSE)</f>
        <v>11.297872340425529</v>
      </c>
      <c r="F3180" s="83">
        <f t="shared" si="100"/>
        <v>59</v>
      </c>
      <c r="G3180" s="83">
        <f>VLOOKUP(A3180,'[2]Pop commune'!$A$4:$G$3833,4,FALSE)</f>
        <v>59</v>
      </c>
      <c r="H3180" s="64">
        <v>21</v>
      </c>
      <c r="I3180" s="122">
        <v>210009924</v>
      </c>
      <c r="J3180" s="65" t="s">
        <v>4029</v>
      </c>
      <c r="K3180" s="121"/>
      <c r="L3180" s="73" t="s">
        <v>3995</v>
      </c>
      <c r="M3180" s="65" t="s">
        <v>105</v>
      </c>
      <c r="N3180" s="65" t="s">
        <v>662</v>
      </c>
      <c r="O3180" s="64">
        <v>210012175</v>
      </c>
      <c r="P3180" s="94" t="s">
        <v>253</v>
      </c>
      <c r="Q3180" s="90">
        <v>1</v>
      </c>
      <c r="V3180" s="99"/>
      <c r="W3180" s="99"/>
      <c r="X3180" s="65" t="s">
        <v>671</v>
      </c>
      <c r="Y3180" s="65">
        <f>SUMPRODUCT(('[2]Prog 89'!$C$5:$C$10000=A3180)*'[2]Prog 89'!$E$5:$F$10000)</f>
        <v>0</v>
      </c>
      <c r="Z3180" s="65">
        <f>SUMPRODUCT(('[2]Prog 89'!$C$5:$C$10000=A3180)*'[2]Prog 89'!$G$5:$H$10000)</f>
        <v>0</v>
      </c>
    </row>
    <row r="3181" spans="1:26" ht="12.75" customHeight="1" x14ac:dyDescent="0.25">
      <c r="A3181" s="64">
        <v>21673</v>
      </c>
      <c r="B3181" s="81">
        <f>VLOOKUP(A3181,'[2]Pop commune'!$A$4:$G$3833,7,FALSE)</f>
        <v>50</v>
      </c>
      <c r="C3181" s="82">
        <f>VLOOKUP(A3181,'[2]Pop commune'!$A$4:$H$3833,5,FALSE)</f>
        <v>34</v>
      </c>
      <c r="D3181" s="83">
        <f t="shared" si="99"/>
        <v>16</v>
      </c>
      <c r="E3181" s="83">
        <f>VLOOKUP(A3181,'[2]Pop commune'!$A$4:$G$3833,6,FALSE)</f>
        <v>16</v>
      </c>
      <c r="F3181" s="83">
        <f t="shared" si="100"/>
        <v>211</v>
      </c>
      <c r="G3181" s="83">
        <f>VLOOKUP(A3181,'[2]Pop commune'!$A$4:$G$3833,4,FALSE)</f>
        <v>211</v>
      </c>
      <c r="H3181" s="64">
        <v>21</v>
      </c>
      <c r="I3181" s="122">
        <v>210009924</v>
      </c>
      <c r="J3181" s="65" t="s">
        <v>4030</v>
      </c>
      <c r="K3181" s="121"/>
      <c r="L3181" s="73" t="s">
        <v>3995</v>
      </c>
      <c r="M3181" s="65" t="s">
        <v>105</v>
      </c>
      <c r="N3181" s="65" t="s">
        <v>662</v>
      </c>
      <c r="O3181" s="64">
        <v>210012175</v>
      </c>
      <c r="P3181" s="94" t="s">
        <v>253</v>
      </c>
      <c r="Q3181" s="90">
        <v>1</v>
      </c>
      <c r="V3181" s="99"/>
      <c r="W3181" s="99"/>
      <c r="X3181" s="65" t="s">
        <v>671</v>
      </c>
      <c r="Y3181" s="65">
        <f>SUMPRODUCT(('[2]Prog 89'!$C$5:$C$10000=A3181)*'[2]Prog 89'!$E$5:$F$10000)</f>
        <v>0</v>
      </c>
      <c r="Z3181" s="65">
        <f>SUMPRODUCT(('[2]Prog 89'!$C$5:$C$10000=A3181)*'[2]Prog 89'!$G$5:$H$10000)</f>
        <v>0</v>
      </c>
    </row>
    <row r="3182" spans="1:26" ht="12.75" customHeight="1" x14ac:dyDescent="0.25">
      <c r="A3182" s="64">
        <v>21677</v>
      </c>
      <c r="B3182" s="81">
        <f>VLOOKUP(A3182,'[2]Pop commune'!$A$4:$G$3833,7,FALSE)</f>
        <v>30.2654867256636</v>
      </c>
      <c r="C3182" s="82">
        <f>VLOOKUP(A3182,'[2]Pop commune'!$A$4:$H$3833,5,FALSE)</f>
        <v>20.176991150442401</v>
      </c>
      <c r="D3182" s="83">
        <f t="shared" si="99"/>
        <v>10.0884955752212</v>
      </c>
      <c r="E3182" s="83">
        <f>VLOOKUP(A3182,'[2]Pop commune'!$A$4:$G$3833,6,FALSE)</f>
        <v>10.0884955752212</v>
      </c>
      <c r="F3182" s="83">
        <f t="shared" si="100"/>
        <v>114</v>
      </c>
      <c r="G3182" s="83">
        <f>VLOOKUP(A3182,'[2]Pop commune'!$A$4:$G$3833,4,FALSE)</f>
        <v>114</v>
      </c>
      <c r="H3182" s="64">
        <v>21</v>
      </c>
      <c r="I3182" s="122">
        <v>210009924</v>
      </c>
      <c r="J3182" s="65" t="s">
        <v>4031</v>
      </c>
      <c r="K3182" s="121"/>
      <c r="L3182" s="73" t="s">
        <v>3995</v>
      </c>
      <c r="M3182" s="65" t="s">
        <v>105</v>
      </c>
      <c r="N3182" s="65" t="s">
        <v>662</v>
      </c>
      <c r="O3182" s="64">
        <v>210012175</v>
      </c>
      <c r="P3182" s="94" t="s">
        <v>253</v>
      </c>
      <c r="Q3182" s="90">
        <v>1</v>
      </c>
      <c r="X3182" s="65" t="s">
        <v>671</v>
      </c>
      <c r="Y3182" s="65">
        <f>SUMPRODUCT(('[2]Prog 89'!$C$5:$C$10000=A3182)*'[2]Prog 89'!$E$5:$F$10000)</f>
        <v>0</v>
      </c>
      <c r="Z3182" s="65">
        <f>SUMPRODUCT(('[2]Prog 89'!$C$5:$C$10000=A3182)*'[2]Prog 89'!$G$5:$H$10000)</f>
        <v>0</v>
      </c>
    </row>
    <row r="3183" spans="1:26" ht="12.75" customHeight="1" x14ac:dyDescent="0.25">
      <c r="A3183" s="64">
        <v>21683</v>
      </c>
      <c r="B3183" s="81">
        <f>VLOOKUP(A3183,'[2]Pop commune'!$A$4:$G$3833,7,FALSE)</f>
        <v>123.5714285714286</v>
      </c>
      <c r="C3183" s="82">
        <f>VLOOKUP(A3183,'[2]Pop commune'!$A$4:$H$3833,5,FALSE)</f>
        <v>71.177142857142883</v>
      </c>
      <c r="D3183" s="83">
        <f t="shared" si="99"/>
        <v>52.394285714285715</v>
      </c>
      <c r="E3183" s="83">
        <f>VLOOKUP(A3183,'[2]Pop commune'!$A$4:$G$3833,6,FALSE)</f>
        <v>52.394285714285715</v>
      </c>
      <c r="F3183" s="83">
        <f t="shared" si="100"/>
        <v>346</v>
      </c>
      <c r="G3183" s="83">
        <f>VLOOKUP(A3183,'[2]Pop commune'!$A$4:$G$3833,4,FALSE)</f>
        <v>346</v>
      </c>
      <c r="H3183" s="64">
        <v>21</v>
      </c>
      <c r="I3183" s="122">
        <v>210009924</v>
      </c>
      <c r="J3183" s="65" t="s">
        <v>4032</v>
      </c>
      <c r="K3183" s="121"/>
      <c r="L3183" s="73" t="s">
        <v>3991</v>
      </c>
      <c r="M3183" s="65" t="s">
        <v>105</v>
      </c>
      <c r="N3183" s="65" t="s">
        <v>662</v>
      </c>
      <c r="O3183" s="64">
        <v>210012175</v>
      </c>
      <c r="P3183" s="94" t="s">
        <v>253</v>
      </c>
      <c r="Q3183" s="90">
        <v>1</v>
      </c>
      <c r="X3183" s="65" t="s">
        <v>671</v>
      </c>
      <c r="Y3183" s="65">
        <f>SUMPRODUCT(('[2]Prog 89'!$C$5:$C$10000=A3183)*'[2]Prog 89'!$E$5:$F$10000)</f>
        <v>0</v>
      </c>
      <c r="Z3183" s="65">
        <f>SUMPRODUCT(('[2]Prog 89'!$C$5:$C$10000=A3183)*'[2]Prog 89'!$G$5:$H$10000)</f>
        <v>0</v>
      </c>
    </row>
    <row r="3184" spans="1:26" ht="12.75" customHeight="1" x14ac:dyDescent="0.25">
      <c r="A3184" s="64">
        <v>21715</v>
      </c>
      <c r="B3184" s="81">
        <f>VLOOKUP(A3184,'[2]Pop commune'!$A$4:$G$3833,7,FALSE)</f>
        <v>72</v>
      </c>
      <c r="C3184" s="82">
        <f>VLOOKUP(A3184,'[2]Pop commune'!$A$4:$H$3833,5,FALSE)</f>
        <v>42</v>
      </c>
      <c r="D3184" s="83">
        <f t="shared" si="99"/>
        <v>30</v>
      </c>
      <c r="E3184" s="83">
        <f>VLOOKUP(A3184,'[2]Pop commune'!$A$4:$G$3833,6,FALSE)</f>
        <v>30</v>
      </c>
      <c r="F3184" s="83">
        <f t="shared" si="100"/>
        <v>189</v>
      </c>
      <c r="G3184" s="83">
        <f>VLOOKUP(A3184,'[2]Pop commune'!$A$4:$G$3833,4,FALSE)</f>
        <v>189</v>
      </c>
      <c r="H3184" s="64">
        <v>21</v>
      </c>
      <c r="I3184" s="122">
        <v>210009924</v>
      </c>
      <c r="J3184" s="65" t="s">
        <v>4033</v>
      </c>
      <c r="K3184" s="121"/>
      <c r="L3184" s="73" t="s">
        <v>3991</v>
      </c>
      <c r="M3184" s="65" t="s">
        <v>105</v>
      </c>
      <c r="N3184" s="65" t="s">
        <v>662</v>
      </c>
      <c r="O3184" s="64">
        <v>210012175</v>
      </c>
      <c r="P3184" s="94" t="s">
        <v>253</v>
      </c>
      <c r="Q3184" s="90">
        <v>1</v>
      </c>
      <c r="X3184" s="65" t="s">
        <v>671</v>
      </c>
      <c r="Y3184" s="65">
        <f>SUMPRODUCT(('[2]Prog 89'!$C$5:$C$10000=A3184)*'[2]Prog 89'!$E$5:$F$10000)</f>
        <v>0</v>
      </c>
      <c r="Z3184" s="65">
        <f>SUMPRODUCT(('[2]Prog 89'!$C$5:$C$10000=A3184)*'[2]Prog 89'!$G$5:$H$10000)</f>
        <v>0</v>
      </c>
    </row>
    <row r="3185" spans="1:26" ht="12.75" customHeight="1" x14ac:dyDescent="0.25">
      <c r="A3185" s="64">
        <v>21017</v>
      </c>
      <c r="B3185" s="81">
        <f>VLOOKUP(A3185,'[2]Pop commune'!$A$4:$G$3833,7,FALSE)</f>
        <v>101</v>
      </c>
      <c r="C3185" s="82">
        <f>VLOOKUP(A3185,'[2]Pop commune'!$A$4:$H$3833,5,FALSE)</f>
        <v>75</v>
      </c>
      <c r="D3185" s="83">
        <f t="shared" si="99"/>
        <v>26</v>
      </c>
      <c r="E3185" s="83">
        <f>VLOOKUP(A3185,'[2]Pop commune'!$A$4:$G$3833,6,FALSE)</f>
        <v>26</v>
      </c>
      <c r="F3185" s="83">
        <f t="shared" si="100"/>
        <v>514</v>
      </c>
      <c r="G3185" s="83">
        <f>VLOOKUP(A3185,'[2]Pop commune'!$A$4:$G$3833,4,FALSE)</f>
        <v>514</v>
      </c>
      <c r="H3185" s="64">
        <v>21</v>
      </c>
      <c r="I3185" s="122">
        <v>210007597</v>
      </c>
      <c r="J3185" s="65" t="s">
        <v>4034</v>
      </c>
      <c r="K3185" s="121"/>
      <c r="L3185" s="103" t="s">
        <v>3993</v>
      </c>
      <c r="M3185" s="65" t="s">
        <v>104</v>
      </c>
      <c r="N3185" s="65" t="s">
        <v>662</v>
      </c>
      <c r="O3185" s="64">
        <v>210012175</v>
      </c>
      <c r="P3185" s="94" t="s">
        <v>253</v>
      </c>
      <c r="Q3185" s="90">
        <v>1</v>
      </c>
      <c r="X3185" s="65" t="s">
        <v>733</v>
      </c>
      <c r="Y3185" s="65">
        <f>SUMPRODUCT(('[2]Prog 89'!$C$5:$C$10000=A3185)*'[2]Prog 89'!$E$5:$F$10000)</f>
        <v>0</v>
      </c>
      <c r="Z3185" s="65">
        <f>SUMPRODUCT(('[2]Prog 89'!$C$5:$C$10000=A3185)*'[2]Prog 89'!$G$5:$H$10000)</f>
        <v>0</v>
      </c>
    </row>
    <row r="3186" spans="1:26" ht="12.75" customHeight="1" x14ac:dyDescent="0.25">
      <c r="A3186" s="64">
        <v>21022</v>
      </c>
      <c r="B3186" s="81">
        <f>VLOOKUP(A3186,'[2]Pop commune'!$A$4:$G$3833,7,FALSE)</f>
        <v>83.646315789473647</v>
      </c>
      <c r="C3186" s="82">
        <f>VLOOKUP(A3186,'[2]Pop commune'!$A$4:$H$3833,5,FALSE)</f>
        <v>64.193684210526285</v>
      </c>
      <c r="D3186" s="83">
        <f t="shared" si="99"/>
        <v>19.452631578947361</v>
      </c>
      <c r="E3186" s="83">
        <f>VLOOKUP(A3186,'[2]Pop commune'!$A$4:$G$3833,6,FALSE)</f>
        <v>19.452631578947361</v>
      </c>
      <c r="F3186" s="83">
        <f t="shared" si="100"/>
        <v>462</v>
      </c>
      <c r="G3186" s="83">
        <f>VLOOKUP(A3186,'[2]Pop commune'!$A$4:$G$3833,4,FALSE)</f>
        <v>462</v>
      </c>
      <c r="H3186" s="64">
        <v>21</v>
      </c>
      <c r="I3186" s="122">
        <v>210007597</v>
      </c>
      <c r="J3186" s="65" t="s">
        <v>4035</v>
      </c>
      <c r="K3186" s="121"/>
      <c r="L3186" s="103" t="s">
        <v>3993</v>
      </c>
      <c r="M3186" s="65" t="s">
        <v>104</v>
      </c>
      <c r="N3186" s="65" t="s">
        <v>662</v>
      </c>
      <c r="O3186" s="64">
        <v>210012175</v>
      </c>
      <c r="P3186" s="94" t="s">
        <v>253</v>
      </c>
      <c r="Q3186" s="90">
        <v>1</v>
      </c>
      <c r="X3186" s="65" t="s">
        <v>733</v>
      </c>
      <c r="Y3186" s="65">
        <f>SUMPRODUCT(('[2]Prog 89'!$C$5:$C$10000=A3186)*'[2]Prog 89'!$E$5:$F$10000)</f>
        <v>0</v>
      </c>
      <c r="Z3186" s="65">
        <f>SUMPRODUCT(('[2]Prog 89'!$C$5:$C$10000=A3186)*'[2]Prog 89'!$G$5:$H$10000)</f>
        <v>0</v>
      </c>
    </row>
    <row r="3187" spans="1:26" ht="12.75" customHeight="1" x14ac:dyDescent="0.25">
      <c r="A3187" s="64">
        <v>21088</v>
      </c>
      <c r="B3187" s="81">
        <f>VLOOKUP(A3187,'[2]Pop commune'!$A$4:$G$3833,7,FALSE)</f>
        <v>59.82229965156823</v>
      </c>
      <c r="C3187" s="82">
        <f>VLOOKUP(A3187,'[2]Pop commune'!$A$4:$H$3833,5,FALSE)</f>
        <v>45.627177700348653</v>
      </c>
      <c r="D3187" s="83">
        <f t="shared" si="99"/>
        <v>14.19512195121958</v>
      </c>
      <c r="E3187" s="83">
        <f>VLOOKUP(A3187,'[2]Pop commune'!$A$4:$G$3833,6,FALSE)</f>
        <v>14.19512195121958</v>
      </c>
      <c r="F3187" s="83">
        <f t="shared" si="100"/>
        <v>291.00000000000136</v>
      </c>
      <c r="G3187" s="83">
        <f>VLOOKUP(A3187,'[2]Pop commune'!$A$4:$G$3833,4,FALSE)</f>
        <v>291.00000000000136</v>
      </c>
      <c r="H3187" s="64">
        <v>21</v>
      </c>
      <c r="I3187" s="122">
        <v>210007597</v>
      </c>
      <c r="J3187" s="65" t="s">
        <v>4036</v>
      </c>
      <c r="K3187" s="121"/>
      <c r="L3187" s="103" t="s">
        <v>3993</v>
      </c>
      <c r="M3187" s="65" t="s">
        <v>104</v>
      </c>
      <c r="N3187" s="65" t="s">
        <v>662</v>
      </c>
      <c r="O3187" s="64">
        <v>210012175</v>
      </c>
      <c r="P3187" s="94" t="s">
        <v>253</v>
      </c>
      <c r="Q3187" s="90">
        <v>1</v>
      </c>
      <c r="X3187" s="65" t="s">
        <v>733</v>
      </c>
      <c r="Y3187" s="65">
        <f>SUMPRODUCT(('[2]Prog 89'!$C$5:$C$10000=A3187)*'[2]Prog 89'!$E$5:$F$10000)</f>
        <v>0</v>
      </c>
      <c r="Z3187" s="65">
        <f>SUMPRODUCT(('[2]Prog 89'!$C$5:$C$10000=A3187)*'[2]Prog 89'!$G$5:$H$10000)</f>
        <v>0</v>
      </c>
    </row>
    <row r="3188" spans="1:26" ht="12.75" customHeight="1" x14ac:dyDescent="0.25">
      <c r="A3188" s="64">
        <v>21162</v>
      </c>
      <c r="B3188" s="81">
        <f>VLOOKUP(A3188,'[2]Pop commune'!$A$4:$G$3833,7,FALSE)</f>
        <v>87.790456431535318</v>
      </c>
      <c r="C3188" s="82">
        <f>VLOOKUP(A3188,'[2]Pop commune'!$A$4:$H$3833,5,FALSE)</f>
        <v>69.854771784232398</v>
      </c>
      <c r="D3188" s="83">
        <f t="shared" si="99"/>
        <v>17.935684647302914</v>
      </c>
      <c r="E3188" s="83">
        <f>VLOOKUP(A3188,'[2]Pop commune'!$A$4:$G$3833,6,FALSE)</f>
        <v>17.935684647302914</v>
      </c>
      <c r="F3188" s="83">
        <f t="shared" si="100"/>
        <v>455</v>
      </c>
      <c r="G3188" s="83">
        <f>VLOOKUP(A3188,'[2]Pop commune'!$A$4:$G$3833,4,FALSE)</f>
        <v>455</v>
      </c>
      <c r="H3188" s="64">
        <v>21</v>
      </c>
      <c r="I3188" s="122">
        <v>210007597</v>
      </c>
      <c r="J3188" s="65" t="s">
        <v>2463</v>
      </c>
      <c r="K3188" s="121"/>
      <c r="L3188" s="103" t="s">
        <v>3993</v>
      </c>
      <c r="M3188" s="65" t="s">
        <v>104</v>
      </c>
      <c r="N3188" s="65" t="s">
        <v>662</v>
      </c>
      <c r="O3188" s="64">
        <v>210012175</v>
      </c>
      <c r="P3188" s="94" t="s">
        <v>253</v>
      </c>
      <c r="Q3188" s="90">
        <v>1</v>
      </c>
      <c r="X3188" s="65" t="s">
        <v>733</v>
      </c>
      <c r="Y3188" s="65">
        <f>SUMPRODUCT(('[2]Prog 89'!$C$5:$C$10000=A3188)*'[2]Prog 89'!$E$5:$F$10000)</f>
        <v>0</v>
      </c>
      <c r="Z3188" s="65">
        <f>SUMPRODUCT(('[2]Prog 89'!$C$5:$C$10000=A3188)*'[2]Prog 89'!$G$5:$H$10000)</f>
        <v>0</v>
      </c>
    </row>
    <row r="3189" spans="1:26" ht="12.75" customHeight="1" x14ac:dyDescent="0.25">
      <c r="A3189" s="64">
        <v>21186</v>
      </c>
      <c r="B3189" s="81">
        <f>VLOOKUP(A3189,'[2]Pop commune'!$A$4:$G$3833,7,FALSE)</f>
        <v>145</v>
      </c>
      <c r="C3189" s="82">
        <f>VLOOKUP(A3189,'[2]Pop commune'!$A$4:$H$3833,5,FALSE)</f>
        <v>74</v>
      </c>
      <c r="D3189" s="83">
        <f t="shared" si="99"/>
        <v>71</v>
      </c>
      <c r="E3189" s="83">
        <f>VLOOKUP(A3189,'[2]Pop commune'!$A$4:$G$3833,6,FALSE)</f>
        <v>71</v>
      </c>
      <c r="F3189" s="83">
        <f t="shared" si="100"/>
        <v>677</v>
      </c>
      <c r="G3189" s="83">
        <f>VLOOKUP(A3189,'[2]Pop commune'!$A$4:$G$3833,4,FALSE)</f>
        <v>677</v>
      </c>
      <c r="H3189" s="64">
        <v>21</v>
      </c>
      <c r="I3189" s="122">
        <v>210007597</v>
      </c>
      <c r="J3189" s="65" t="s">
        <v>4037</v>
      </c>
      <c r="K3189" s="121"/>
      <c r="L3189" s="103" t="s">
        <v>3993</v>
      </c>
      <c r="M3189" s="65" t="s">
        <v>104</v>
      </c>
      <c r="N3189" s="65" t="s">
        <v>662</v>
      </c>
      <c r="O3189" s="64">
        <v>210012175</v>
      </c>
      <c r="P3189" s="94" t="s">
        <v>253</v>
      </c>
      <c r="Q3189" s="90">
        <v>1</v>
      </c>
      <c r="X3189" s="65" t="s">
        <v>733</v>
      </c>
      <c r="Y3189" s="65">
        <f>SUMPRODUCT(('[2]Prog 89'!$C$5:$C$10000=A3189)*'[2]Prog 89'!$E$5:$F$10000)</f>
        <v>0</v>
      </c>
      <c r="Z3189" s="65">
        <f>SUMPRODUCT(('[2]Prog 89'!$C$5:$C$10000=A3189)*'[2]Prog 89'!$G$5:$H$10000)</f>
        <v>0</v>
      </c>
    </row>
    <row r="3190" spans="1:26" ht="12.75" customHeight="1" x14ac:dyDescent="0.25">
      <c r="A3190" s="64">
        <v>21194</v>
      </c>
      <c r="B3190" s="81">
        <f>VLOOKUP(A3190,'[2]Pop commune'!$A$4:$G$3833,7,FALSE)</f>
        <v>218.26918798665181</v>
      </c>
      <c r="C3190" s="82">
        <f>VLOOKUP(A3190,'[2]Pop commune'!$A$4:$H$3833,5,FALSE)</f>
        <v>137.53948832035593</v>
      </c>
      <c r="D3190" s="83">
        <f t="shared" si="99"/>
        <v>80.729699666295886</v>
      </c>
      <c r="E3190" s="83">
        <f>VLOOKUP(A3190,'[2]Pop commune'!$A$4:$G$3833,6,FALSE)</f>
        <v>80.729699666295886</v>
      </c>
      <c r="F3190" s="83">
        <f t="shared" si="100"/>
        <v>896</v>
      </c>
      <c r="G3190" s="83">
        <f>VLOOKUP(A3190,'[2]Pop commune'!$A$4:$G$3833,4,FALSE)</f>
        <v>896</v>
      </c>
      <c r="H3190" s="64">
        <v>21</v>
      </c>
      <c r="I3190" s="122">
        <v>210007597</v>
      </c>
      <c r="J3190" s="65" t="s">
        <v>4038</v>
      </c>
      <c r="K3190" s="121"/>
      <c r="L3190" s="103" t="s">
        <v>3993</v>
      </c>
      <c r="M3190" s="65" t="s">
        <v>104</v>
      </c>
      <c r="N3190" s="65" t="s">
        <v>662</v>
      </c>
      <c r="O3190" s="64">
        <v>210012175</v>
      </c>
      <c r="P3190" s="94" t="s">
        <v>253</v>
      </c>
      <c r="Q3190" s="90">
        <v>1</v>
      </c>
      <c r="X3190" s="65" t="s">
        <v>733</v>
      </c>
      <c r="Y3190" s="65">
        <f>SUMPRODUCT(('[2]Prog 89'!$C$5:$C$10000=A3190)*'[2]Prog 89'!$E$5:$F$10000)</f>
        <v>0</v>
      </c>
      <c r="Z3190" s="65">
        <f>SUMPRODUCT(('[2]Prog 89'!$C$5:$C$10000=A3190)*'[2]Prog 89'!$G$5:$H$10000)</f>
        <v>0</v>
      </c>
    </row>
    <row r="3191" spans="1:26" ht="12.75" customHeight="1" x14ac:dyDescent="0.25">
      <c r="A3191" s="64">
        <v>21267</v>
      </c>
      <c r="B3191" s="81">
        <f>VLOOKUP(A3191,'[2]Pop commune'!$A$4:$G$3833,7,FALSE)</f>
        <v>137</v>
      </c>
      <c r="C3191" s="82">
        <f>VLOOKUP(A3191,'[2]Pop commune'!$A$4:$H$3833,5,FALSE)</f>
        <v>95</v>
      </c>
      <c r="D3191" s="83">
        <f t="shared" si="99"/>
        <v>42</v>
      </c>
      <c r="E3191" s="83">
        <f>VLOOKUP(A3191,'[2]Pop commune'!$A$4:$G$3833,6,FALSE)</f>
        <v>42</v>
      </c>
      <c r="F3191" s="83">
        <f t="shared" si="100"/>
        <v>460</v>
      </c>
      <c r="G3191" s="83">
        <f>VLOOKUP(A3191,'[2]Pop commune'!$A$4:$G$3833,4,FALSE)</f>
        <v>460</v>
      </c>
      <c r="H3191" s="64">
        <v>21</v>
      </c>
      <c r="I3191" s="122">
        <v>210007597</v>
      </c>
      <c r="J3191" s="65" t="s">
        <v>4039</v>
      </c>
      <c r="K3191" s="121"/>
      <c r="L3191" s="103" t="s">
        <v>3993</v>
      </c>
      <c r="M3191" s="65" t="s">
        <v>104</v>
      </c>
      <c r="N3191" s="65" t="s">
        <v>662</v>
      </c>
      <c r="O3191" s="64">
        <v>210012175</v>
      </c>
      <c r="P3191" s="94" t="s">
        <v>253</v>
      </c>
      <c r="Q3191" s="90">
        <v>1</v>
      </c>
      <c r="X3191" s="65" t="s">
        <v>733</v>
      </c>
      <c r="Y3191" s="65">
        <f>SUMPRODUCT(('[2]Prog 89'!$C$5:$C$10000=A3191)*'[2]Prog 89'!$E$5:$F$10000)</f>
        <v>0</v>
      </c>
      <c r="Z3191" s="65">
        <f>SUMPRODUCT(('[2]Prog 89'!$C$5:$C$10000=A3191)*'[2]Prog 89'!$G$5:$H$10000)</f>
        <v>0</v>
      </c>
    </row>
    <row r="3192" spans="1:26" ht="12.75" customHeight="1" x14ac:dyDescent="0.25">
      <c r="A3192" s="64">
        <v>21289</v>
      </c>
      <c r="B3192" s="81">
        <f>VLOOKUP(A3192,'[2]Pop commune'!$A$4:$G$3833,7,FALSE)</f>
        <v>23.198275862068908</v>
      </c>
      <c r="C3192" s="82">
        <f>VLOOKUP(A3192,'[2]Pop commune'!$A$4:$H$3833,5,FALSE)</f>
        <v>16.137931034482719</v>
      </c>
      <c r="D3192" s="83">
        <f t="shared" si="99"/>
        <v>7.0603448275861895</v>
      </c>
      <c r="E3192" s="83">
        <f>VLOOKUP(A3192,'[2]Pop commune'!$A$4:$G$3833,6,FALSE)</f>
        <v>7.0603448275861895</v>
      </c>
      <c r="F3192" s="83">
        <f t="shared" si="100"/>
        <v>117</v>
      </c>
      <c r="G3192" s="83">
        <f>VLOOKUP(A3192,'[2]Pop commune'!$A$4:$G$3833,4,FALSE)</f>
        <v>117</v>
      </c>
      <c r="H3192" s="64">
        <v>21</v>
      </c>
      <c r="I3192" s="122">
        <v>210007597</v>
      </c>
      <c r="J3192" s="65" t="s">
        <v>4040</v>
      </c>
      <c r="K3192" s="121"/>
      <c r="L3192" s="73" t="s">
        <v>3993</v>
      </c>
      <c r="M3192" s="65" t="s">
        <v>104</v>
      </c>
      <c r="N3192" s="65" t="s">
        <v>662</v>
      </c>
      <c r="O3192" s="64">
        <v>210012175</v>
      </c>
      <c r="P3192" s="94" t="s">
        <v>253</v>
      </c>
      <c r="Q3192" s="90">
        <v>1</v>
      </c>
      <c r="X3192" s="65" t="s">
        <v>733</v>
      </c>
      <c r="Y3192" s="65">
        <f>SUMPRODUCT(('[2]Prog 89'!$C$5:$C$10000=A3192)*'[2]Prog 89'!$E$5:$F$10000)</f>
        <v>0</v>
      </c>
      <c r="Z3192" s="65">
        <f>SUMPRODUCT(('[2]Prog 89'!$C$5:$C$10000=A3192)*'[2]Prog 89'!$G$5:$H$10000)</f>
        <v>0</v>
      </c>
    </row>
    <row r="3193" spans="1:26" ht="12.75" customHeight="1" x14ac:dyDescent="0.25">
      <c r="A3193" s="64">
        <v>21294</v>
      </c>
      <c r="B3193" s="81">
        <f>VLOOKUP(A3193,'[2]Pop commune'!$A$4:$G$3833,7,FALSE)</f>
        <v>75.796116504854055</v>
      </c>
      <c r="C3193" s="82">
        <f>VLOOKUP(A3193,'[2]Pop commune'!$A$4:$H$3833,5,FALSE)</f>
        <v>61.456310679611398</v>
      </c>
      <c r="D3193" s="83">
        <f t="shared" si="99"/>
        <v>14.33980582524266</v>
      </c>
      <c r="E3193" s="83">
        <f>VLOOKUP(A3193,'[2]Pop commune'!$A$4:$G$3833,6,FALSE)</f>
        <v>14.33980582524266</v>
      </c>
      <c r="F3193" s="83">
        <f t="shared" si="100"/>
        <v>421.99999999999829</v>
      </c>
      <c r="G3193" s="83">
        <f>VLOOKUP(A3193,'[2]Pop commune'!$A$4:$G$3833,4,FALSE)</f>
        <v>421.99999999999829</v>
      </c>
      <c r="H3193" s="64">
        <v>21</v>
      </c>
      <c r="I3193" s="122">
        <v>210007597</v>
      </c>
      <c r="J3193" s="65" t="s">
        <v>4041</v>
      </c>
      <c r="K3193" s="121"/>
      <c r="L3193" s="103" t="s">
        <v>3993</v>
      </c>
      <c r="M3193" s="65" t="s">
        <v>104</v>
      </c>
      <c r="N3193" s="65" t="s">
        <v>662</v>
      </c>
      <c r="O3193" s="64">
        <v>210012175</v>
      </c>
      <c r="P3193" s="94" t="s">
        <v>253</v>
      </c>
      <c r="Q3193" s="90">
        <v>1</v>
      </c>
      <c r="X3193" s="65" t="s">
        <v>733</v>
      </c>
      <c r="Y3193" s="65">
        <f>SUMPRODUCT(('[2]Prog 89'!$C$5:$C$10000=A3193)*'[2]Prog 89'!$E$5:$F$10000)</f>
        <v>0</v>
      </c>
      <c r="Z3193" s="65">
        <f>SUMPRODUCT(('[2]Prog 89'!$C$5:$C$10000=A3193)*'[2]Prog 89'!$G$5:$H$10000)</f>
        <v>0</v>
      </c>
    </row>
    <row r="3194" spans="1:26" ht="12.75" customHeight="1" x14ac:dyDescent="0.25">
      <c r="A3194" s="64">
        <v>21297</v>
      </c>
      <c r="B3194" s="81">
        <f>VLOOKUP(A3194,'[2]Pop commune'!$A$4:$G$3833,7,FALSE)</f>
        <v>148.59287925696543</v>
      </c>
      <c r="C3194" s="82">
        <f>VLOOKUP(A3194,'[2]Pop commune'!$A$4:$H$3833,5,FALSE)</f>
        <v>113.21362229102128</v>
      </c>
      <c r="D3194" s="83">
        <f t="shared" si="99"/>
        <v>35.379256965944151</v>
      </c>
      <c r="E3194" s="83">
        <f>VLOOKUP(A3194,'[2]Pop commune'!$A$4:$G$3833,6,FALSE)</f>
        <v>35.379256965944151</v>
      </c>
      <c r="F3194" s="83">
        <f t="shared" si="100"/>
        <v>652.99999999999773</v>
      </c>
      <c r="G3194" s="83">
        <f>VLOOKUP(A3194,'[2]Pop commune'!$A$4:$G$3833,4,FALSE)</f>
        <v>652.99999999999773</v>
      </c>
      <c r="H3194" s="64">
        <v>21</v>
      </c>
      <c r="I3194" s="122">
        <v>210007597</v>
      </c>
      <c r="J3194" s="65" t="s">
        <v>4042</v>
      </c>
      <c r="K3194" s="121"/>
      <c r="L3194" s="103" t="s">
        <v>3993</v>
      </c>
      <c r="M3194" s="65" t="s">
        <v>104</v>
      </c>
      <c r="N3194" s="65" t="s">
        <v>662</v>
      </c>
      <c r="O3194" s="64">
        <v>210012175</v>
      </c>
      <c r="P3194" s="94" t="s">
        <v>253</v>
      </c>
      <c r="Q3194" s="90">
        <v>1</v>
      </c>
      <c r="X3194" s="65" t="s">
        <v>733</v>
      </c>
      <c r="Y3194" s="65">
        <f>SUMPRODUCT(('[2]Prog 89'!$C$5:$C$10000=A3194)*'[2]Prog 89'!$E$5:$F$10000)</f>
        <v>0</v>
      </c>
      <c r="Z3194" s="65">
        <f>SUMPRODUCT(('[2]Prog 89'!$C$5:$C$10000=A3194)*'[2]Prog 89'!$G$5:$H$10000)</f>
        <v>0</v>
      </c>
    </row>
    <row r="3195" spans="1:26" ht="12.75" customHeight="1" x14ac:dyDescent="0.25">
      <c r="A3195" s="64">
        <v>21368</v>
      </c>
      <c r="B3195" s="81">
        <f>VLOOKUP(A3195,'[2]Pop commune'!$A$4:$G$3833,7,FALSE)</f>
        <v>58.767716535433053</v>
      </c>
      <c r="C3195" s="82">
        <f>VLOOKUP(A3195,'[2]Pop commune'!$A$4:$H$3833,5,FALSE)</f>
        <v>40.838582677165341</v>
      </c>
      <c r="D3195" s="83">
        <f t="shared" si="99"/>
        <v>17.929133858267711</v>
      </c>
      <c r="E3195" s="83">
        <f>VLOOKUP(A3195,'[2]Pop commune'!$A$4:$G$3833,6,FALSE)</f>
        <v>17.929133858267711</v>
      </c>
      <c r="F3195" s="83">
        <f t="shared" si="100"/>
        <v>253</v>
      </c>
      <c r="G3195" s="83">
        <f>VLOOKUP(A3195,'[2]Pop commune'!$A$4:$G$3833,4,FALSE)</f>
        <v>253</v>
      </c>
      <c r="H3195" s="64">
        <v>21</v>
      </c>
      <c r="I3195" s="122">
        <v>210007597</v>
      </c>
      <c r="J3195" s="65" t="s">
        <v>4043</v>
      </c>
      <c r="K3195" s="121"/>
      <c r="L3195" s="103" t="s">
        <v>3993</v>
      </c>
      <c r="M3195" s="65" t="s">
        <v>104</v>
      </c>
      <c r="N3195" s="65" t="s">
        <v>662</v>
      </c>
      <c r="O3195" s="64">
        <v>210012175</v>
      </c>
      <c r="P3195" s="94" t="s">
        <v>253</v>
      </c>
      <c r="Q3195" s="90">
        <v>1</v>
      </c>
      <c r="X3195" s="65" t="s">
        <v>733</v>
      </c>
      <c r="Y3195" s="65">
        <f>SUMPRODUCT(('[2]Prog 89'!$C$5:$C$10000=A3195)*'[2]Prog 89'!$E$5:$F$10000)</f>
        <v>0</v>
      </c>
      <c r="Z3195" s="65">
        <f>SUMPRODUCT(('[2]Prog 89'!$C$5:$C$10000=A3195)*'[2]Prog 89'!$G$5:$H$10000)</f>
        <v>0</v>
      </c>
    </row>
    <row r="3196" spans="1:26" ht="12.75" customHeight="1" x14ac:dyDescent="0.25">
      <c r="A3196" s="64">
        <v>21384</v>
      </c>
      <c r="B3196" s="81">
        <f>VLOOKUP(A3196,'[2]Pop commune'!$A$4:$G$3833,7,FALSE)</f>
        <v>15</v>
      </c>
      <c r="C3196" s="82">
        <f>VLOOKUP(A3196,'[2]Pop commune'!$A$4:$H$3833,5,FALSE)</f>
        <v>10</v>
      </c>
      <c r="D3196" s="83">
        <f t="shared" si="99"/>
        <v>5</v>
      </c>
      <c r="E3196" s="83">
        <f>VLOOKUP(A3196,'[2]Pop commune'!$A$4:$G$3833,6,FALSE)</f>
        <v>5</v>
      </c>
      <c r="F3196" s="83">
        <f t="shared" si="100"/>
        <v>61</v>
      </c>
      <c r="G3196" s="83">
        <f>VLOOKUP(A3196,'[2]Pop commune'!$A$4:$G$3833,4,FALSE)</f>
        <v>61</v>
      </c>
      <c r="H3196" s="64">
        <v>21</v>
      </c>
      <c r="I3196" s="122">
        <v>210007597</v>
      </c>
      <c r="J3196" s="65" t="s">
        <v>4044</v>
      </c>
      <c r="K3196" s="121"/>
      <c r="L3196" s="73" t="s">
        <v>3993</v>
      </c>
      <c r="M3196" s="65" t="s">
        <v>104</v>
      </c>
      <c r="N3196" s="65" t="s">
        <v>662</v>
      </c>
      <c r="O3196" s="64">
        <v>210012175</v>
      </c>
      <c r="P3196" s="94" t="s">
        <v>253</v>
      </c>
      <c r="Q3196" s="90">
        <v>1</v>
      </c>
      <c r="X3196" s="65" t="s">
        <v>733</v>
      </c>
      <c r="Y3196" s="65">
        <f>SUMPRODUCT(('[2]Prog 89'!$C$5:$C$10000=A3196)*'[2]Prog 89'!$E$5:$F$10000)</f>
        <v>0</v>
      </c>
      <c r="Z3196" s="65">
        <f>SUMPRODUCT(('[2]Prog 89'!$C$5:$C$10000=A3196)*'[2]Prog 89'!$G$5:$H$10000)</f>
        <v>0</v>
      </c>
    </row>
    <row r="3197" spans="1:26" ht="12.75" customHeight="1" x14ac:dyDescent="0.25">
      <c r="A3197" s="64">
        <v>21409</v>
      </c>
      <c r="B3197" s="81">
        <f>VLOOKUP(A3197,'[2]Pop commune'!$A$4:$G$3833,7,FALSE)</f>
        <v>107.69438433758347</v>
      </c>
      <c r="C3197" s="82">
        <f>VLOOKUP(A3197,'[2]Pop commune'!$A$4:$H$3833,5,FALSE)</f>
        <v>78.509512811691849</v>
      </c>
      <c r="D3197" s="83">
        <f t="shared" si="99"/>
        <v>29.184871525891623</v>
      </c>
      <c r="E3197" s="83">
        <f>VLOOKUP(A3197,'[2]Pop commune'!$A$4:$G$3833,6,FALSE)</f>
        <v>29.184871525891623</v>
      </c>
      <c r="F3197" s="83">
        <f t="shared" si="100"/>
        <v>458.00000000000142</v>
      </c>
      <c r="G3197" s="83">
        <f>VLOOKUP(A3197,'[2]Pop commune'!$A$4:$G$3833,4,FALSE)</f>
        <v>458.00000000000142</v>
      </c>
      <c r="H3197" s="64">
        <v>21</v>
      </c>
      <c r="I3197" s="122">
        <v>210007597</v>
      </c>
      <c r="J3197" s="65" t="s">
        <v>4045</v>
      </c>
      <c r="K3197" s="121"/>
      <c r="L3197" s="73" t="s">
        <v>3993</v>
      </c>
      <c r="M3197" s="65" t="s">
        <v>104</v>
      </c>
      <c r="N3197" s="65" t="s">
        <v>662</v>
      </c>
      <c r="O3197" s="64">
        <v>210012175</v>
      </c>
      <c r="P3197" s="94" t="s">
        <v>253</v>
      </c>
      <c r="Q3197" s="90">
        <v>1</v>
      </c>
      <c r="X3197" s="65" t="s">
        <v>733</v>
      </c>
      <c r="Y3197" s="65">
        <f>SUMPRODUCT(('[2]Prog 89'!$C$5:$C$10000=A3197)*'[2]Prog 89'!$E$5:$F$10000)</f>
        <v>0</v>
      </c>
      <c r="Z3197" s="65">
        <f>SUMPRODUCT(('[2]Prog 89'!$C$5:$C$10000=A3197)*'[2]Prog 89'!$G$5:$H$10000)</f>
        <v>0</v>
      </c>
    </row>
    <row r="3198" spans="1:26" ht="12.75" customHeight="1" x14ac:dyDescent="0.25">
      <c r="A3198" s="64">
        <v>21464</v>
      </c>
      <c r="B3198" s="81">
        <f>VLOOKUP(A3198,'[2]Pop commune'!$A$4:$G$3833,7,FALSE)</f>
        <v>1585.2183929574553</v>
      </c>
      <c r="C3198" s="82">
        <f>VLOOKUP(A3198,'[2]Pop commune'!$A$4:$H$3833,5,FALSE)</f>
        <v>873.26326179228658</v>
      </c>
      <c r="D3198" s="83">
        <f t="shared" si="99"/>
        <v>711.95513116516872</v>
      </c>
      <c r="E3198" s="83">
        <f>VLOOKUP(A3198,'[2]Pop commune'!$A$4:$G$3833,6,FALSE)</f>
        <v>711.95513116516872</v>
      </c>
      <c r="F3198" s="83">
        <f t="shared" si="100"/>
        <v>5572</v>
      </c>
      <c r="G3198" s="83">
        <f>VLOOKUP(A3198,'[2]Pop commune'!$A$4:$G$3833,4,FALSE)</f>
        <v>5572</v>
      </c>
      <c r="H3198" s="64">
        <v>21</v>
      </c>
      <c r="I3198" s="122">
        <v>210007597</v>
      </c>
      <c r="J3198" s="65" t="s">
        <v>4046</v>
      </c>
      <c r="K3198" s="121"/>
      <c r="L3198" s="103" t="s">
        <v>3993</v>
      </c>
      <c r="M3198" s="65" t="s">
        <v>104</v>
      </c>
      <c r="N3198" s="65" t="s">
        <v>662</v>
      </c>
      <c r="O3198" s="64">
        <v>210012175</v>
      </c>
      <c r="P3198" s="94" t="s">
        <v>253</v>
      </c>
      <c r="Q3198" s="90">
        <v>1</v>
      </c>
      <c r="X3198" s="65" t="s">
        <v>733</v>
      </c>
      <c r="Y3198" s="65">
        <f>SUMPRODUCT(('[2]Prog 89'!$C$5:$C$10000=A3198)*'[2]Prog 89'!$E$5:$F$10000)</f>
        <v>0</v>
      </c>
      <c r="Z3198" s="65">
        <f>SUMPRODUCT(('[2]Prog 89'!$C$5:$C$10000=A3198)*'[2]Prog 89'!$G$5:$H$10000)</f>
        <v>0</v>
      </c>
    </row>
    <row r="3199" spans="1:26" ht="12.75" customHeight="1" x14ac:dyDescent="0.25">
      <c r="A3199" s="64">
        <v>21506</v>
      </c>
      <c r="B3199" s="81">
        <f>VLOOKUP(A3199,'[2]Pop commune'!$A$4:$G$3833,7,FALSE)</f>
        <v>92.882640586797265</v>
      </c>
      <c r="C3199" s="82">
        <f>VLOOKUP(A3199,'[2]Pop commune'!$A$4:$H$3833,5,FALSE)</f>
        <v>53.894865525672493</v>
      </c>
      <c r="D3199" s="83">
        <f t="shared" si="99"/>
        <v>38.987775061124779</v>
      </c>
      <c r="E3199" s="83">
        <f>VLOOKUP(A3199,'[2]Pop commune'!$A$4:$G$3833,6,FALSE)</f>
        <v>38.987775061124779</v>
      </c>
      <c r="F3199" s="83">
        <f t="shared" si="100"/>
        <v>469.00000000000102</v>
      </c>
      <c r="G3199" s="83">
        <f>VLOOKUP(A3199,'[2]Pop commune'!$A$4:$G$3833,4,FALSE)</f>
        <v>469.00000000000102</v>
      </c>
      <c r="H3199" s="64">
        <v>21</v>
      </c>
      <c r="I3199" s="122">
        <v>210007597</v>
      </c>
      <c r="J3199" s="65" t="s">
        <v>4047</v>
      </c>
      <c r="K3199" s="121"/>
      <c r="L3199" s="103" t="s">
        <v>3993</v>
      </c>
      <c r="M3199" s="65" t="s">
        <v>104</v>
      </c>
      <c r="N3199" s="65" t="s">
        <v>662</v>
      </c>
      <c r="O3199" s="64">
        <v>210012175</v>
      </c>
      <c r="P3199" s="94" t="s">
        <v>253</v>
      </c>
      <c r="Q3199" s="90">
        <v>1</v>
      </c>
      <c r="X3199" s="65" t="s">
        <v>733</v>
      </c>
      <c r="Y3199" s="65">
        <f>SUMPRODUCT(('[2]Prog 89'!$C$5:$C$10000=A3199)*'[2]Prog 89'!$E$5:$F$10000)</f>
        <v>0</v>
      </c>
      <c r="Z3199" s="65">
        <f>SUMPRODUCT(('[2]Prog 89'!$C$5:$C$10000=A3199)*'[2]Prog 89'!$G$5:$H$10000)</f>
        <v>0</v>
      </c>
    </row>
    <row r="3200" spans="1:26" ht="12.75" customHeight="1" x14ac:dyDescent="0.25">
      <c r="A3200" s="64">
        <v>21517</v>
      </c>
      <c r="B3200" s="81">
        <f>VLOOKUP(A3200,'[2]Pop commune'!$A$4:$G$3833,7,FALSE)</f>
        <v>67.41609195402296</v>
      </c>
      <c r="C3200" s="82">
        <f>VLOOKUP(A3200,'[2]Pop commune'!$A$4:$H$3833,5,FALSE)</f>
        <v>43.494252873563198</v>
      </c>
      <c r="D3200" s="83">
        <f t="shared" si="99"/>
        <v>23.921839080459762</v>
      </c>
      <c r="E3200" s="83">
        <f>VLOOKUP(A3200,'[2]Pop commune'!$A$4:$G$3833,6,FALSE)</f>
        <v>23.921839080459762</v>
      </c>
      <c r="F3200" s="83">
        <f t="shared" si="100"/>
        <v>473</v>
      </c>
      <c r="G3200" s="83">
        <f>VLOOKUP(A3200,'[2]Pop commune'!$A$4:$G$3833,4,FALSE)</f>
        <v>473</v>
      </c>
      <c r="H3200" s="64">
        <v>21</v>
      </c>
      <c r="I3200" s="122">
        <v>210007597</v>
      </c>
      <c r="J3200" s="65" t="s">
        <v>3044</v>
      </c>
      <c r="K3200" s="121"/>
      <c r="L3200" s="103" t="s">
        <v>3993</v>
      </c>
      <c r="M3200" s="65" t="s">
        <v>104</v>
      </c>
      <c r="N3200" s="65" t="s">
        <v>662</v>
      </c>
      <c r="O3200" s="64">
        <v>210012175</v>
      </c>
      <c r="P3200" s="94" t="s">
        <v>253</v>
      </c>
      <c r="Q3200" s="90">
        <v>1</v>
      </c>
      <c r="X3200" s="65" t="s">
        <v>733</v>
      </c>
      <c r="Y3200" s="65">
        <f>SUMPRODUCT(('[2]Prog 89'!$C$5:$C$10000=A3200)*'[2]Prog 89'!$E$5:$F$10000)</f>
        <v>0</v>
      </c>
      <c r="Z3200" s="65">
        <f>SUMPRODUCT(('[2]Prog 89'!$C$5:$C$10000=A3200)*'[2]Prog 89'!$G$5:$H$10000)</f>
        <v>0</v>
      </c>
    </row>
    <row r="3201" spans="1:26" ht="12.75" customHeight="1" x14ac:dyDescent="0.25">
      <c r="A3201" s="64">
        <v>21542</v>
      </c>
      <c r="B3201" s="81">
        <f>VLOOKUP(A3201,'[2]Pop commune'!$A$4:$G$3833,7,FALSE)</f>
        <v>77.593291404612003</v>
      </c>
      <c r="C3201" s="82">
        <f>VLOOKUP(A3201,'[2]Pop commune'!$A$4:$H$3833,5,FALSE)</f>
        <v>66.362683438155003</v>
      </c>
      <c r="D3201" s="83">
        <f t="shared" si="99"/>
        <v>11.230607966457001</v>
      </c>
      <c r="E3201" s="83">
        <f>VLOOKUP(A3201,'[2]Pop commune'!$A$4:$G$3833,6,FALSE)</f>
        <v>11.230607966457001</v>
      </c>
      <c r="F3201" s="83">
        <f t="shared" si="100"/>
        <v>486.99999999999898</v>
      </c>
      <c r="G3201" s="83">
        <f>VLOOKUP(A3201,'[2]Pop commune'!$A$4:$G$3833,4,FALSE)</f>
        <v>486.99999999999898</v>
      </c>
      <c r="H3201" s="64">
        <v>21</v>
      </c>
      <c r="I3201" s="122">
        <v>210007597</v>
      </c>
      <c r="J3201" s="65" t="s">
        <v>4048</v>
      </c>
      <c r="K3201" s="121"/>
      <c r="L3201" s="103" t="s">
        <v>3993</v>
      </c>
      <c r="M3201" s="65" t="s">
        <v>104</v>
      </c>
      <c r="N3201" s="65" t="s">
        <v>662</v>
      </c>
      <c r="O3201" s="64">
        <v>210012175</v>
      </c>
      <c r="P3201" s="94" t="s">
        <v>253</v>
      </c>
      <c r="Q3201" s="90">
        <v>1</v>
      </c>
      <c r="X3201" s="65" t="s">
        <v>733</v>
      </c>
      <c r="Y3201" s="65">
        <f>SUMPRODUCT(('[2]Prog 89'!$C$5:$C$10000=A3201)*'[2]Prog 89'!$E$5:$F$10000)</f>
        <v>0</v>
      </c>
      <c r="Z3201" s="65">
        <f>SUMPRODUCT(('[2]Prog 89'!$C$5:$C$10000=A3201)*'[2]Prog 89'!$G$5:$H$10000)</f>
        <v>0</v>
      </c>
    </row>
    <row r="3202" spans="1:26" ht="12.75" customHeight="1" x14ac:dyDescent="0.25">
      <c r="A3202" s="64">
        <v>21564</v>
      </c>
      <c r="B3202" s="81">
        <f>VLOOKUP(A3202,'[2]Pop commune'!$A$4:$G$3833,7,FALSE)</f>
        <v>82.964258283938307</v>
      </c>
      <c r="C3202" s="82">
        <f>VLOOKUP(A3202,'[2]Pop commune'!$A$4:$H$3833,5,FALSE)</f>
        <v>53.966230563052193</v>
      </c>
      <c r="D3202" s="83">
        <f t="shared" si="99"/>
        <v>28.998027720886107</v>
      </c>
      <c r="E3202" s="83">
        <f>VLOOKUP(A3202,'[2]Pop commune'!$A$4:$G$3833,6,FALSE)</f>
        <v>28.998027720886107</v>
      </c>
      <c r="F3202" s="83">
        <f t="shared" si="100"/>
        <v>422</v>
      </c>
      <c r="G3202" s="83">
        <f>VLOOKUP(A3202,'[2]Pop commune'!$A$4:$G$3833,4,FALSE)</f>
        <v>422</v>
      </c>
      <c r="H3202" s="64">
        <v>21</v>
      </c>
      <c r="I3202" s="122">
        <v>210007597</v>
      </c>
      <c r="J3202" s="65" t="s">
        <v>4049</v>
      </c>
      <c r="K3202" s="121"/>
      <c r="L3202" s="103" t="s">
        <v>3993</v>
      </c>
      <c r="M3202" s="65" t="s">
        <v>104</v>
      </c>
      <c r="N3202" s="65" t="s">
        <v>662</v>
      </c>
      <c r="O3202" s="64">
        <v>210012175</v>
      </c>
      <c r="P3202" s="94" t="s">
        <v>253</v>
      </c>
      <c r="Q3202" s="90">
        <v>1</v>
      </c>
      <c r="X3202" s="65" t="s">
        <v>733</v>
      </c>
      <c r="Y3202" s="65">
        <f>SUMPRODUCT(('[2]Prog 89'!$C$5:$C$10000=A3202)*'[2]Prog 89'!$E$5:$F$10000)</f>
        <v>0</v>
      </c>
      <c r="Z3202" s="65">
        <f>SUMPRODUCT(('[2]Prog 89'!$C$5:$C$10000=A3202)*'[2]Prog 89'!$G$5:$H$10000)</f>
        <v>0</v>
      </c>
    </row>
    <row r="3203" spans="1:26" ht="12.75" customHeight="1" x14ac:dyDescent="0.25">
      <c r="A3203" s="64">
        <v>21688</v>
      </c>
      <c r="B3203" s="81">
        <f>VLOOKUP(A3203,'[2]Pop commune'!$A$4:$G$3833,7,FALSE)</f>
        <v>33.72357723577236</v>
      </c>
      <c r="C3203" s="82">
        <f>VLOOKUP(A3203,'[2]Pop commune'!$A$4:$H$3833,5,FALSE)</f>
        <v>28.764227642276424</v>
      </c>
      <c r="D3203" s="83">
        <f t="shared" si="99"/>
        <v>4.9593495934959346</v>
      </c>
      <c r="E3203" s="83">
        <f>VLOOKUP(A3203,'[2]Pop commune'!$A$4:$G$3833,6,FALSE)</f>
        <v>4.9593495934959346</v>
      </c>
      <c r="F3203" s="83">
        <f t="shared" si="100"/>
        <v>122</v>
      </c>
      <c r="G3203" s="83">
        <f>VLOOKUP(A3203,'[2]Pop commune'!$A$4:$G$3833,4,FALSE)</f>
        <v>122</v>
      </c>
      <c r="H3203" s="64">
        <v>21</v>
      </c>
      <c r="I3203" s="122">
        <v>210007597</v>
      </c>
      <c r="J3203" s="65" t="s">
        <v>4050</v>
      </c>
      <c r="K3203" s="121"/>
      <c r="L3203" s="73" t="s">
        <v>3993</v>
      </c>
      <c r="M3203" s="65" t="s">
        <v>104</v>
      </c>
      <c r="N3203" s="65" t="s">
        <v>662</v>
      </c>
      <c r="O3203" s="64">
        <v>210012175</v>
      </c>
      <c r="P3203" s="94" t="s">
        <v>253</v>
      </c>
      <c r="Q3203" s="90">
        <v>1</v>
      </c>
      <c r="X3203" s="65" t="s">
        <v>733</v>
      </c>
      <c r="Y3203" s="65">
        <f>SUMPRODUCT(('[2]Prog 89'!$C$5:$C$10000=A3203)*'[2]Prog 89'!$E$5:$F$10000)</f>
        <v>0</v>
      </c>
      <c r="Z3203" s="65">
        <f>SUMPRODUCT(('[2]Prog 89'!$C$5:$C$10000=A3203)*'[2]Prog 89'!$G$5:$H$10000)</f>
        <v>0</v>
      </c>
    </row>
    <row r="3204" spans="1:26" ht="12.75" customHeight="1" x14ac:dyDescent="0.25">
      <c r="A3204" s="64">
        <v>21691</v>
      </c>
      <c r="B3204" s="81">
        <f>VLOOKUP(A3204,'[2]Pop commune'!$A$4:$G$3833,7,FALSE)</f>
        <v>83</v>
      </c>
      <c r="C3204" s="82">
        <f>VLOOKUP(A3204,'[2]Pop commune'!$A$4:$H$3833,5,FALSE)</f>
        <v>56</v>
      </c>
      <c r="D3204" s="83">
        <f t="shared" si="99"/>
        <v>27</v>
      </c>
      <c r="E3204" s="83">
        <f>VLOOKUP(A3204,'[2]Pop commune'!$A$4:$G$3833,6,FALSE)</f>
        <v>27</v>
      </c>
      <c r="F3204" s="83">
        <f t="shared" si="100"/>
        <v>367</v>
      </c>
      <c r="G3204" s="83">
        <f>VLOOKUP(A3204,'[2]Pop commune'!$A$4:$G$3833,4,FALSE)</f>
        <v>367</v>
      </c>
      <c r="H3204" s="64">
        <v>21</v>
      </c>
      <c r="I3204" s="122">
        <v>210007597</v>
      </c>
      <c r="J3204" s="65" t="s">
        <v>4051</v>
      </c>
      <c r="K3204" s="121"/>
      <c r="L3204" s="73" t="s">
        <v>3993</v>
      </c>
      <c r="M3204" s="65" t="s">
        <v>104</v>
      </c>
      <c r="N3204" s="65" t="s">
        <v>662</v>
      </c>
      <c r="O3204" s="64">
        <v>210012175</v>
      </c>
      <c r="P3204" s="94" t="s">
        <v>253</v>
      </c>
      <c r="Q3204" s="90">
        <v>1</v>
      </c>
      <c r="X3204" s="65" t="s">
        <v>733</v>
      </c>
      <c r="Y3204" s="65">
        <f>SUMPRODUCT(('[2]Prog 89'!$C$5:$C$10000=A3204)*'[2]Prog 89'!$E$5:$F$10000)</f>
        <v>0</v>
      </c>
      <c r="Z3204" s="65">
        <f>SUMPRODUCT(('[2]Prog 89'!$C$5:$C$10000=A3204)*'[2]Prog 89'!$G$5:$H$10000)</f>
        <v>0</v>
      </c>
    </row>
    <row r="3205" spans="1:26" ht="12.75" customHeight="1" x14ac:dyDescent="0.25">
      <c r="A3205" s="64">
        <v>21698</v>
      </c>
      <c r="B3205" s="81">
        <f>VLOOKUP(A3205,'[2]Pop commune'!$A$4:$G$3833,7,FALSE)</f>
        <v>115</v>
      </c>
      <c r="C3205" s="82">
        <f>VLOOKUP(A3205,'[2]Pop commune'!$A$4:$H$3833,5,FALSE)</f>
        <v>88</v>
      </c>
      <c r="D3205" s="83">
        <f t="shared" ref="D3205:D3268" si="101">E3205/Q3205</f>
        <v>27</v>
      </c>
      <c r="E3205" s="83">
        <f>VLOOKUP(A3205,'[2]Pop commune'!$A$4:$G$3833,6,FALSE)</f>
        <v>27</v>
      </c>
      <c r="F3205" s="83">
        <f t="shared" ref="F3205:F3268" si="102">G3205/Q3205</f>
        <v>403</v>
      </c>
      <c r="G3205" s="83">
        <f>VLOOKUP(A3205,'[2]Pop commune'!$A$4:$G$3833,4,FALSE)</f>
        <v>403</v>
      </c>
      <c r="H3205" s="64">
        <v>21</v>
      </c>
      <c r="I3205" s="122">
        <v>210007597</v>
      </c>
      <c r="J3205" s="65" t="s">
        <v>4052</v>
      </c>
      <c r="K3205" s="121"/>
      <c r="L3205" s="73" t="s">
        <v>3993</v>
      </c>
      <c r="M3205" s="65" t="s">
        <v>104</v>
      </c>
      <c r="N3205" s="65" t="s">
        <v>662</v>
      </c>
      <c r="O3205" s="64">
        <v>210012175</v>
      </c>
      <c r="P3205" s="94" t="s">
        <v>253</v>
      </c>
      <c r="Q3205" s="90">
        <v>1</v>
      </c>
      <c r="X3205" s="65" t="s">
        <v>733</v>
      </c>
      <c r="Y3205" s="65">
        <f>SUMPRODUCT(('[2]Prog 89'!$C$5:$C$10000=A3205)*'[2]Prog 89'!$E$5:$F$10000)</f>
        <v>0</v>
      </c>
      <c r="Z3205" s="65">
        <f>SUMPRODUCT(('[2]Prog 89'!$C$5:$C$10000=A3205)*'[2]Prog 89'!$G$5:$H$10000)</f>
        <v>0</v>
      </c>
    </row>
    <row r="3206" spans="1:26" ht="12.75" customHeight="1" x14ac:dyDescent="0.25">
      <c r="A3206" s="64">
        <v>21708</v>
      </c>
      <c r="B3206" s="81">
        <f>VLOOKUP(A3206,'[2]Pop commune'!$A$4:$G$3833,7,FALSE)</f>
        <v>53</v>
      </c>
      <c r="C3206" s="82">
        <f>VLOOKUP(A3206,'[2]Pop commune'!$A$4:$H$3833,5,FALSE)</f>
        <v>36</v>
      </c>
      <c r="D3206" s="83">
        <f t="shared" si="101"/>
        <v>17</v>
      </c>
      <c r="E3206" s="83">
        <f>VLOOKUP(A3206,'[2]Pop commune'!$A$4:$G$3833,6,FALSE)</f>
        <v>17</v>
      </c>
      <c r="F3206" s="83">
        <f t="shared" si="102"/>
        <v>342</v>
      </c>
      <c r="G3206" s="83">
        <f>VLOOKUP(A3206,'[2]Pop commune'!$A$4:$G$3833,4,FALSE)</f>
        <v>342</v>
      </c>
      <c r="H3206" s="64">
        <v>21</v>
      </c>
      <c r="I3206" s="122">
        <v>210007597</v>
      </c>
      <c r="J3206" s="65" t="s">
        <v>4053</v>
      </c>
      <c r="K3206" s="121"/>
      <c r="L3206" s="73" t="s">
        <v>3993</v>
      </c>
      <c r="M3206" s="65" t="s">
        <v>104</v>
      </c>
      <c r="N3206" s="65" t="s">
        <v>662</v>
      </c>
      <c r="O3206" s="64">
        <v>210012175</v>
      </c>
      <c r="P3206" s="94" t="s">
        <v>253</v>
      </c>
      <c r="Q3206" s="90">
        <v>1</v>
      </c>
      <c r="X3206" s="65" t="s">
        <v>733</v>
      </c>
      <c r="Y3206" s="65">
        <f>SUMPRODUCT(('[2]Prog 89'!$C$5:$C$10000=A3206)*'[2]Prog 89'!$E$5:$F$10000)</f>
        <v>0</v>
      </c>
      <c r="Z3206" s="65">
        <f>SUMPRODUCT(('[2]Prog 89'!$C$5:$C$10000=A3206)*'[2]Prog 89'!$G$5:$H$10000)</f>
        <v>0</v>
      </c>
    </row>
    <row r="3207" spans="1:26" s="104" customFormat="1" ht="12.75" customHeight="1" x14ac:dyDescent="0.25">
      <c r="A3207" s="64">
        <v>21714</v>
      </c>
      <c r="B3207" s="81">
        <f>VLOOKUP(A3207,'[2]Pop commune'!$A$4:$G$3833,7,FALSE)</f>
        <v>116.82644628099149</v>
      </c>
      <c r="C3207" s="82">
        <f>VLOOKUP(A3207,'[2]Pop commune'!$A$4:$H$3833,5,FALSE)</f>
        <v>62.51239669421475</v>
      </c>
      <c r="D3207" s="83">
        <f t="shared" si="101"/>
        <v>54.314049586776747</v>
      </c>
      <c r="E3207" s="83">
        <f>VLOOKUP(A3207,'[2]Pop commune'!$A$4:$G$3833,6,FALSE)</f>
        <v>54.314049586776747</v>
      </c>
      <c r="F3207" s="83">
        <f t="shared" si="102"/>
        <v>371.99999999999926</v>
      </c>
      <c r="G3207" s="83">
        <f>VLOOKUP(A3207,'[2]Pop commune'!$A$4:$G$3833,4,FALSE)</f>
        <v>371.99999999999926</v>
      </c>
      <c r="H3207" s="64">
        <v>21</v>
      </c>
      <c r="I3207" s="122">
        <v>210007597</v>
      </c>
      <c r="J3207" s="65" t="s">
        <v>4054</v>
      </c>
      <c r="K3207" s="121"/>
      <c r="L3207" s="73" t="s">
        <v>3993</v>
      </c>
      <c r="M3207" s="65" t="s">
        <v>104</v>
      </c>
      <c r="N3207" s="65" t="s">
        <v>662</v>
      </c>
      <c r="O3207" s="64">
        <v>210012175</v>
      </c>
      <c r="P3207" s="94" t="s">
        <v>253</v>
      </c>
      <c r="Q3207" s="90">
        <v>1</v>
      </c>
      <c r="R3207" s="65"/>
      <c r="S3207" s="65"/>
      <c r="T3207" s="65"/>
      <c r="U3207" s="65"/>
      <c r="V3207" s="65"/>
      <c r="W3207" s="65"/>
      <c r="X3207" s="65" t="s">
        <v>733</v>
      </c>
      <c r="Y3207" s="65">
        <f>SUMPRODUCT(('[2]Prog 89'!$C$5:$C$10000=A3207)*'[2]Prog 89'!$E$5:$F$10000)</f>
        <v>0</v>
      </c>
      <c r="Z3207" s="65">
        <f>SUMPRODUCT(('[2]Prog 89'!$C$5:$C$10000=A3207)*'[2]Prog 89'!$G$5:$H$10000)</f>
        <v>0</v>
      </c>
    </row>
    <row r="3208" spans="1:26" s="104" customFormat="1" ht="12.75" customHeight="1" x14ac:dyDescent="0.25">
      <c r="A3208" s="64">
        <v>21716</v>
      </c>
      <c r="B3208" s="81">
        <f>VLOOKUP(A3208,'[2]Pop commune'!$A$4:$G$3833,7,FALSE)</f>
        <v>59.331460674157313</v>
      </c>
      <c r="C3208" s="82">
        <f>VLOOKUP(A3208,'[2]Pop commune'!$A$4:$H$3833,5,FALSE)</f>
        <v>36.202247191011239</v>
      </c>
      <c r="D3208" s="83">
        <f t="shared" si="101"/>
        <v>23.129213483146071</v>
      </c>
      <c r="E3208" s="83">
        <f>VLOOKUP(A3208,'[2]Pop commune'!$A$4:$G$3833,6,FALSE)</f>
        <v>23.129213483146071</v>
      </c>
      <c r="F3208" s="83">
        <f t="shared" si="102"/>
        <v>179</v>
      </c>
      <c r="G3208" s="83">
        <f>VLOOKUP(A3208,'[2]Pop commune'!$A$4:$G$3833,4,FALSE)</f>
        <v>179</v>
      </c>
      <c r="H3208" s="64">
        <v>21</v>
      </c>
      <c r="I3208" s="122">
        <v>210007597</v>
      </c>
      <c r="J3208" s="65" t="s">
        <v>4055</v>
      </c>
      <c r="K3208" s="121"/>
      <c r="L3208" s="73" t="s">
        <v>3993</v>
      </c>
      <c r="M3208" s="65" t="s">
        <v>104</v>
      </c>
      <c r="N3208" s="65" t="s">
        <v>662</v>
      </c>
      <c r="O3208" s="64">
        <v>210012175</v>
      </c>
      <c r="P3208" s="94" t="s">
        <v>253</v>
      </c>
      <c r="Q3208" s="90">
        <v>1</v>
      </c>
      <c r="R3208" s="65"/>
      <c r="S3208" s="65"/>
      <c r="T3208" s="65"/>
      <c r="U3208" s="65"/>
      <c r="V3208" s="65"/>
      <c r="W3208" s="65"/>
      <c r="X3208" s="65" t="s">
        <v>733</v>
      </c>
      <c r="Y3208" s="65">
        <f>SUMPRODUCT(('[2]Prog 89'!$C$5:$C$10000=A3208)*'[2]Prog 89'!$E$5:$F$10000)</f>
        <v>0</v>
      </c>
      <c r="Z3208" s="65">
        <f>SUMPRODUCT(('[2]Prog 89'!$C$5:$C$10000=A3208)*'[2]Prog 89'!$G$5:$H$10000)</f>
        <v>0</v>
      </c>
    </row>
    <row r="3209" spans="1:26" ht="12.75" customHeight="1" x14ac:dyDescent="0.25">
      <c r="A3209" s="64">
        <v>21048</v>
      </c>
      <c r="B3209" s="81">
        <f>VLOOKUP(A3209,'[2]Pop commune'!$A$4:$G$3833,7,FALSE)</f>
        <v>102</v>
      </c>
      <c r="C3209" s="82">
        <f>VLOOKUP(A3209,'[2]Pop commune'!$A$4:$H$3833,5,FALSE)</f>
        <v>83</v>
      </c>
      <c r="D3209" s="83">
        <f t="shared" si="101"/>
        <v>19</v>
      </c>
      <c r="E3209" s="83">
        <f>VLOOKUP(A3209,'[2]Pop commune'!$A$4:$G$3833,6,FALSE)</f>
        <v>19</v>
      </c>
      <c r="F3209" s="83">
        <f t="shared" si="102"/>
        <v>514</v>
      </c>
      <c r="G3209" s="83">
        <f>VLOOKUP(A3209,'[2]Pop commune'!$A$4:$G$3833,4,FALSE)</f>
        <v>514</v>
      </c>
      <c r="H3209" s="64">
        <v>21</v>
      </c>
      <c r="I3209" s="125">
        <v>210010856</v>
      </c>
      <c r="J3209" s="65" t="s">
        <v>958</v>
      </c>
      <c r="K3209" s="121" t="s">
        <v>4736</v>
      </c>
      <c r="L3209" s="103" t="s">
        <v>4056</v>
      </c>
      <c r="M3209" s="65" t="s">
        <v>109</v>
      </c>
      <c r="N3209" s="65" t="s">
        <v>1478</v>
      </c>
      <c r="O3209" s="64">
        <v>210781266</v>
      </c>
      <c r="P3209" s="65" t="s">
        <v>1689</v>
      </c>
      <c r="Q3209" s="90">
        <v>1</v>
      </c>
      <c r="S3209" s="65">
        <v>13</v>
      </c>
      <c r="U3209" s="65">
        <v>2</v>
      </c>
      <c r="X3209" s="65" t="s">
        <v>733</v>
      </c>
      <c r="Y3209" s="65">
        <f>SUMPRODUCT(('[2]Prog 89'!$C$5:$C$10000=A3209)*'[2]Prog 89'!$E$5:$F$10000)</f>
        <v>0</v>
      </c>
      <c r="Z3209" s="65">
        <f>SUMPRODUCT(('[2]Prog 89'!$C$5:$C$10000=A3209)*'[2]Prog 89'!$G$5:$H$10000)</f>
        <v>0</v>
      </c>
    </row>
    <row r="3210" spans="1:26" ht="12.75" customHeight="1" x14ac:dyDescent="0.25">
      <c r="A3210" s="64">
        <v>21145</v>
      </c>
      <c r="B3210" s="81">
        <f>VLOOKUP(A3210,'[2]Pop commune'!$A$4:$G$3833,7,FALSE)</f>
        <v>9</v>
      </c>
      <c r="C3210" s="82">
        <f>VLOOKUP(A3210,'[2]Pop commune'!$A$4:$H$3833,5,FALSE)</f>
        <v>4</v>
      </c>
      <c r="D3210" s="83">
        <f t="shared" si="101"/>
        <v>5</v>
      </c>
      <c r="E3210" s="83">
        <f>VLOOKUP(A3210,'[2]Pop commune'!$A$4:$G$3833,6,FALSE)</f>
        <v>5</v>
      </c>
      <c r="F3210" s="83">
        <f t="shared" si="102"/>
        <v>34</v>
      </c>
      <c r="G3210" s="83">
        <f>VLOOKUP(A3210,'[2]Pop commune'!$A$4:$G$3833,4,FALSE)</f>
        <v>34</v>
      </c>
      <c r="H3210" s="64">
        <v>21</v>
      </c>
      <c r="I3210" s="125">
        <v>210006698</v>
      </c>
      <c r="J3210" s="65" t="s">
        <v>4057</v>
      </c>
      <c r="K3210" s="121" t="s">
        <v>4741</v>
      </c>
      <c r="L3210" s="103" t="s">
        <v>3161</v>
      </c>
      <c r="M3210" s="65" t="s">
        <v>4058</v>
      </c>
      <c r="N3210" s="65" t="s">
        <v>1478</v>
      </c>
      <c r="O3210" s="64">
        <v>210781266</v>
      </c>
      <c r="P3210" s="65" t="s">
        <v>1689</v>
      </c>
      <c r="Q3210" s="90">
        <v>1</v>
      </c>
      <c r="S3210" s="65">
        <v>15</v>
      </c>
      <c r="U3210" s="65">
        <v>1</v>
      </c>
      <c r="X3210" s="65" t="s">
        <v>733</v>
      </c>
      <c r="Y3210" s="65">
        <f>SUMPRODUCT(('[2]Prog 89'!$C$5:$C$10000=A3210)*'[2]Prog 89'!$E$5:$F$10000)</f>
        <v>0</v>
      </c>
      <c r="Z3210" s="65">
        <f>SUMPRODUCT(('[2]Prog 89'!$C$5:$C$10000=A3210)*'[2]Prog 89'!$G$5:$H$10000)</f>
        <v>0</v>
      </c>
    </row>
    <row r="3211" spans="1:26" ht="12.75" customHeight="1" x14ac:dyDescent="0.25">
      <c r="A3211" s="64">
        <v>21002</v>
      </c>
      <c r="B3211" s="81">
        <f>VLOOKUP(A3211,'[2]Pop commune'!$A$4:$G$3833,7,FALSE)</f>
        <v>76</v>
      </c>
      <c r="C3211" s="82">
        <f>VLOOKUP(A3211,'[2]Pop commune'!$A$4:$H$3833,5,FALSE)</f>
        <v>44</v>
      </c>
      <c r="D3211" s="83">
        <f t="shared" si="101"/>
        <v>32</v>
      </c>
      <c r="E3211" s="83">
        <f>VLOOKUP(A3211,'[2]Pop commune'!$A$4:$G$3833,6,FALSE)</f>
        <v>32</v>
      </c>
      <c r="F3211" s="83">
        <f t="shared" si="102"/>
        <v>295</v>
      </c>
      <c r="G3211" s="83">
        <f>VLOOKUP(A3211,'[2]Pop commune'!$A$4:$G$3833,4,FALSE)</f>
        <v>295</v>
      </c>
      <c r="H3211" s="64">
        <v>21</v>
      </c>
      <c r="I3211" s="125">
        <v>210984696</v>
      </c>
      <c r="J3211" s="65" t="s">
        <v>4059</v>
      </c>
      <c r="K3211" s="121" t="s">
        <v>4743</v>
      </c>
      <c r="L3211" s="103" t="s">
        <v>4060</v>
      </c>
      <c r="M3211" s="65" t="s">
        <v>114</v>
      </c>
      <c r="N3211" s="65" t="s">
        <v>1478</v>
      </c>
      <c r="O3211" s="64">
        <v>210781266</v>
      </c>
      <c r="P3211" s="65" t="s">
        <v>1689</v>
      </c>
      <c r="Q3211" s="90">
        <v>1</v>
      </c>
      <c r="S3211" s="65">
        <v>25</v>
      </c>
      <c r="U3211" s="65">
        <v>1</v>
      </c>
      <c r="X3211" s="65" t="s">
        <v>733</v>
      </c>
      <c r="Y3211" s="65">
        <f>SUMPRODUCT(('[2]Prog 89'!$C$5:$C$10000=A3211)*'[2]Prog 89'!$E$5:$F$10000)</f>
        <v>0</v>
      </c>
      <c r="Z3211" s="65">
        <f>SUMPRODUCT(('[2]Prog 89'!$C$5:$C$10000=A3211)*'[2]Prog 89'!$G$5:$H$10000)</f>
        <v>0</v>
      </c>
    </row>
    <row r="3212" spans="1:26" ht="12.75" customHeight="1" x14ac:dyDescent="0.25">
      <c r="A3212" s="64">
        <v>21012</v>
      </c>
      <c r="B3212" s="81">
        <f>VLOOKUP(A3212,'[2]Pop commune'!$A$4:$G$3833,7,FALSE)</f>
        <v>101.55191256830631</v>
      </c>
      <c r="C3212" s="82">
        <f>VLOOKUP(A3212,'[2]Pop commune'!$A$4:$H$3833,5,FALSE)</f>
        <v>66.360655737705116</v>
      </c>
      <c r="D3212" s="83">
        <f t="shared" si="101"/>
        <v>35.191256830601198</v>
      </c>
      <c r="E3212" s="83">
        <f>VLOOKUP(A3212,'[2]Pop commune'!$A$4:$G$3833,6,FALSE)</f>
        <v>35.191256830601198</v>
      </c>
      <c r="F3212" s="83">
        <f t="shared" si="102"/>
        <v>368.00000000000114</v>
      </c>
      <c r="G3212" s="83">
        <f>VLOOKUP(A3212,'[2]Pop commune'!$A$4:$G$3833,4,FALSE)</f>
        <v>368.00000000000114</v>
      </c>
      <c r="H3212" s="64">
        <v>21</v>
      </c>
      <c r="I3212" s="125">
        <v>210984183</v>
      </c>
      <c r="J3212" s="65" t="s">
        <v>4061</v>
      </c>
      <c r="K3212" s="121" t="s">
        <v>4732</v>
      </c>
      <c r="L3212" s="103" t="s">
        <v>4062</v>
      </c>
      <c r="M3212" s="65" t="s">
        <v>4063</v>
      </c>
      <c r="N3212" s="65" t="s">
        <v>1478</v>
      </c>
      <c r="O3212" s="64">
        <v>210781266</v>
      </c>
      <c r="P3212" s="65" t="s">
        <v>1689</v>
      </c>
      <c r="Q3212" s="90">
        <v>1</v>
      </c>
      <c r="S3212" s="65">
        <v>30</v>
      </c>
      <c r="U3212" s="65">
        <v>2</v>
      </c>
      <c r="X3212" s="65" t="s">
        <v>733</v>
      </c>
      <c r="Y3212" s="65">
        <f>SUMPRODUCT(('[2]Prog 89'!$C$5:$C$10000=A3212)*'[2]Prog 89'!$E$5:$F$10000)</f>
        <v>0</v>
      </c>
      <c r="Z3212" s="65">
        <f>SUMPRODUCT(('[2]Prog 89'!$C$5:$C$10000=A3212)*'[2]Prog 89'!$G$5:$H$10000)</f>
        <v>0</v>
      </c>
    </row>
    <row r="3213" spans="1:26" ht="12.75" customHeight="1" x14ac:dyDescent="0.25">
      <c r="A3213" s="64">
        <v>21016</v>
      </c>
      <c r="B3213" s="81">
        <f>VLOOKUP(A3213,'[2]Pop commune'!$A$4:$G$3833,7,FALSE)</f>
        <v>176</v>
      </c>
      <c r="C3213" s="82">
        <f>VLOOKUP(A3213,'[2]Pop commune'!$A$4:$H$3833,5,FALSE)</f>
        <v>136</v>
      </c>
      <c r="D3213" s="83">
        <f t="shared" si="101"/>
        <v>40</v>
      </c>
      <c r="E3213" s="83">
        <f>VLOOKUP(A3213,'[2]Pop commune'!$A$4:$G$3833,6,FALSE)</f>
        <v>40</v>
      </c>
      <c r="F3213" s="83">
        <f t="shared" si="102"/>
        <v>779</v>
      </c>
      <c r="G3213" s="83">
        <f>VLOOKUP(A3213,'[2]Pop commune'!$A$4:$G$3833,4,FALSE)</f>
        <v>779</v>
      </c>
      <c r="H3213" s="64">
        <v>21</v>
      </c>
      <c r="I3213" s="125">
        <v>210010864</v>
      </c>
      <c r="J3213" s="65" t="s">
        <v>4064</v>
      </c>
      <c r="K3213" s="121" t="s">
        <v>4737</v>
      </c>
      <c r="L3213" s="103" t="s">
        <v>4065</v>
      </c>
      <c r="M3213" s="65" t="s">
        <v>110</v>
      </c>
      <c r="N3213" s="65" t="s">
        <v>1478</v>
      </c>
      <c r="O3213" s="64">
        <v>210781266</v>
      </c>
      <c r="P3213" s="65" t="s">
        <v>1689</v>
      </c>
      <c r="Q3213" s="90">
        <v>1</v>
      </c>
      <c r="S3213" s="65">
        <v>35</v>
      </c>
      <c r="U3213" s="65">
        <v>3</v>
      </c>
      <c r="X3213" s="65" t="s">
        <v>733</v>
      </c>
      <c r="Y3213" s="65">
        <f>SUMPRODUCT(('[2]Prog 89'!$C$5:$C$10000=A3213)*'[2]Prog 89'!$E$5:$F$10000)</f>
        <v>0</v>
      </c>
      <c r="Z3213" s="65">
        <f>SUMPRODUCT(('[2]Prog 89'!$C$5:$C$10000=A3213)*'[2]Prog 89'!$G$5:$H$10000)</f>
        <v>0</v>
      </c>
    </row>
    <row r="3214" spans="1:26" ht="12.75" customHeight="1" x14ac:dyDescent="0.25">
      <c r="A3214" s="64">
        <v>21025</v>
      </c>
      <c r="B3214" s="81">
        <f>VLOOKUP(A3214,'[2]Pop commune'!$A$4:$G$3833,7,FALSE)</f>
        <v>20.424657534246567</v>
      </c>
      <c r="C3214" s="82">
        <f>VLOOKUP(A3214,'[2]Pop commune'!$A$4:$H$3833,5,FALSE)</f>
        <v>17.506849315068486</v>
      </c>
      <c r="D3214" s="83">
        <f t="shared" si="101"/>
        <v>2.917808219178081</v>
      </c>
      <c r="E3214" s="83">
        <f>VLOOKUP(A3214,'[2]Pop commune'!$A$4:$G$3833,6,FALSE)</f>
        <v>2.917808219178081</v>
      </c>
      <c r="F3214" s="83">
        <f t="shared" si="102"/>
        <v>71</v>
      </c>
      <c r="G3214" s="83">
        <f>VLOOKUP(A3214,'[2]Pop commune'!$A$4:$G$3833,4,FALSE)</f>
        <v>71</v>
      </c>
      <c r="H3214" s="64">
        <v>21</v>
      </c>
      <c r="I3214" s="125">
        <v>210986469</v>
      </c>
      <c r="J3214" s="65" t="s">
        <v>4066</v>
      </c>
      <c r="K3214" s="121" t="s">
        <v>4738</v>
      </c>
      <c r="L3214" s="103" t="s">
        <v>3104</v>
      </c>
      <c r="M3214" s="65" t="s">
        <v>4067</v>
      </c>
      <c r="N3214" s="65" t="s">
        <v>1478</v>
      </c>
      <c r="O3214" s="64">
        <v>210781266</v>
      </c>
      <c r="P3214" s="65" t="s">
        <v>1689</v>
      </c>
      <c r="Q3214" s="90">
        <v>1</v>
      </c>
      <c r="S3214" s="65">
        <v>37</v>
      </c>
      <c r="U3214" s="65">
        <v>1</v>
      </c>
      <c r="X3214" s="65" t="s">
        <v>733</v>
      </c>
      <c r="Y3214" s="65">
        <f>SUMPRODUCT(('[2]Prog 89'!$C$5:$C$10000=A3214)*'[2]Prog 89'!$E$5:$F$10000)</f>
        <v>0</v>
      </c>
      <c r="Z3214" s="65">
        <f>SUMPRODUCT(('[2]Prog 89'!$C$5:$C$10000=A3214)*'[2]Prog 89'!$G$5:$H$10000)</f>
        <v>0</v>
      </c>
    </row>
    <row r="3215" spans="1:26" ht="60" x14ac:dyDescent="0.25">
      <c r="A3215" s="64">
        <v>21010</v>
      </c>
      <c r="B3215" s="81">
        <f>VLOOKUP(A3215,'[2]Pop commune'!$A$4:$G$3833,7,FALSE)</f>
        <v>33.659259259259201</v>
      </c>
      <c r="C3215" s="82">
        <f>VLOOKUP(A3215,'[2]Pop commune'!$A$4:$H$3833,5,FALSE)</f>
        <v>21.037037037036999</v>
      </c>
      <c r="D3215" s="83">
        <f t="shared" si="101"/>
        <v>12.6222222222222</v>
      </c>
      <c r="E3215" s="83">
        <f>VLOOKUP(A3215,'[2]Pop commune'!$A$4:$G$3833,6,FALSE)</f>
        <v>12.6222222222222</v>
      </c>
      <c r="F3215" s="83">
        <f t="shared" si="102"/>
        <v>142</v>
      </c>
      <c r="G3215" s="83">
        <f>VLOOKUP(A3215,'[2]Pop commune'!$A$4:$G$3833,4,FALSE)</f>
        <v>142</v>
      </c>
      <c r="H3215" s="64">
        <v>21</v>
      </c>
      <c r="I3215" s="125">
        <v>210982138</v>
      </c>
      <c r="J3215" s="65" t="s">
        <v>4068</v>
      </c>
      <c r="K3215" s="121" t="s">
        <v>4875</v>
      </c>
      <c r="L3215" s="103" t="s">
        <v>4069</v>
      </c>
      <c r="M3215" s="65" t="s">
        <v>4070</v>
      </c>
      <c r="N3215" s="65" t="s">
        <v>1478</v>
      </c>
      <c r="O3215" s="64">
        <v>210781266</v>
      </c>
      <c r="P3215" s="65" t="s">
        <v>1689</v>
      </c>
      <c r="Q3215" s="90">
        <v>1</v>
      </c>
      <c r="S3215" s="65">
        <v>61</v>
      </c>
      <c r="U3215" s="65">
        <v>9</v>
      </c>
      <c r="V3215" s="65">
        <v>16</v>
      </c>
      <c r="W3215" s="65">
        <v>16</v>
      </c>
      <c r="X3215" s="65" t="s">
        <v>733</v>
      </c>
      <c r="Y3215" s="65">
        <f>SUMPRODUCT(('[2]Prog 89'!$C$5:$C$10000=A3215)*'[2]Prog 89'!$E$5:$F$10000)</f>
        <v>0</v>
      </c>
      <c r="Z3215" s="65">
        <f>SUMPRODUCT(('[2]Prog 89'!$C$5:$C$10000=A3215)*'[2]Prog 89'!$G$5:$H$10000)</f>
        <v>0</v>
      </c>
    </row>
    <row r="3216" spans="1:26" ht="12.75" customHeight="1" x14ac:dyDescent="0.25">
      <c r="A3216" s="64">
        <v>21021</v>
      </c>
      <c r="B3216" s="81">
        <f>VLOOKUP(A3216,'[2]Pop commune'!$A$4:$G$3833,7,FALSE)</f>
        <v>570.59988386830196</v>
      </c>
      <c r="C3216" s="82">
        <f>VLOOKUP(A3216,'[2]Pop commune'!$A$4:$H$3833,5,FALSE)</f>
        <v>452.81107535403322</v>
      </c>
      <c r="D3216" s="83">
        <f t="shared" si="101"/>
        <v>117.78880851426877</v>
      </c>
      <c r="E3216" s="83">
        <f>VLOOKUP(A3216,'[2]Pop commune'!$A$4:$G$3833,6,FALSE)</f>
        <v>117.78880851426877</v>
      </c>
      <c r="F3216" s="83">
        <f t="shared" si="102"/>
        <v>2528</v>
      </c>
      <c r="G3216" s="83">
        <f>VLOOKUP(A3216,'[2]Pop commune'!$A$4:$G$3833,4,FALSE)</f>
        <v>2528</v>
      </c>
      <c r="H3216" s="64">
        <v>21</v>
      </c>
      <c r="I3216" s="125">
        <v>210982765</v>
      </c>
      <c r="J3216" s="65" t="s">
        <v>4071</v>
      </c>
      <c r="K3216" s="121"/>
      <c r="L3216" s="103" t="s">
        <v>3837</v>
      </c>
      <c r="M3216" s="65" t="s">
        <v>1688</v>
      </c>
      <c r="N3216" s="65" t="s">
        <v>1478</v>
      </c>
      <c r="O3216" s="64">
        <v>210781266</v>
      </c>
      <c r="P3216" s="65" t="s">
        <v>1689</v>
      </c>
      <c r="Q3216" s="90">
        <v>1</v>
      </c>
      <c r="R3216" s="65">
        <v>466</v>
      </c>
      <c r="S3216" s="65">
        <v>250</v>
      </c>
      <c r="T3216" s="65">
        <v>46</v>
      </c>
      <c r="U3216" s="65">
        <v>27</v>
      </c>
      <c r="X3216" s="65" t="s">
        <v>671</v>
      </c>
      <c r="Y3216" s="65">
        <f>SUMPRODUCT(('[2]Prog 89'!$C$5:$C$10000=A3216)*'[2]Prog 89'!$E$5:$F$10000)</f>
        <v>0</v>
      </c>
      <c r="Z3216" s="65">
        <f>SUMPRODUCT(('[2]Prog 89'!$C$5:$C$10000=A3216)*'[2]Prog 89'!$G$5:$H$10000)</f>
        <v>0</v>
      </c>
    </row>
    <row r="3217" spans="1:26" ht="12.75" customHeight="1" x14ac:dyDescent="0.25">
      <c r="A3217" s="64">
        <v>21037</v>
      </c>
      <c r="B3217" s="81">
        <f>VLOOKUP(A3217,'[2]Pop commune'!$A$4:$G$3833,7,FALSE)</f>
        <v>108.02547770700669</v>
      </c>
      <c r="C3217" s="82">
        <f>VLOOKUP(A3217,'[2]Pop commune'!$A$4:$H$3833,5,FALSE)</f>
        <v>63.184713375796363</v>
      </c>
      <c r="D3217" s="83">
        <f t="shared" si="101"/>
        <v>44.840764331210323</v>
      </c>
      <c r="E3217" s="83">
        <f>VLOOKUP(A3217,'[2]Pop commune'!$A$4:$G$3833,6,FALSE)</f>
        <v>44.840764331210323</v>
      </c>
      <c r="F3217" s="83">
        <f t="shared" si="102"/>
        <v>320.00000000000091</v>
      </c>
      <c r="G3217" s="83">
        <f>VLOOKUP(A3217,'[2]Pop commune'!$A$4:$G$3833,4,FALSE)</f>
        <v>320.00000000000091</v>
      </c>
      <c r="H3217" s="64">
        <v>21</v>
      </c>
      <c r="I3217" s="125">
        <v>210982138</v>
      </c>
      <c r="J3217" s="65" t="s">
        <v>4072</v>
      </c>
      <c r="K3217" s="121"/>
      <c r="L3217" s="103" t="s">
        <v>4069</v>
      </c>
      <c r="M3217" s="65" t="s">
        <v>4070</v>
      </c>
      <c r="N3217" s="65" t="s">
        <v>1478</v>
      </c>
      <c r="O3217" s="64">
        <v>210781266</v>
      </c>
      <c r="P3217" s="65" t="s">
        <v>1689</v>
      </c>
      <c r="Q3217" s="90">
        <v>1</v>
      </c>
      <c r="X3217" s="65" t="s">
        <v>733</v>
      </c>
      <c r="Y3217" s="65">
        <f>SUMPRODUCT(('[2]Prog 89'!$C$5:$C$10000=A3217)*'[2]Prog 89'!$E$5:$F$10000)</f>
        <v>0</v>
      </c>
      <c r="Z3217" s="65">
        <f>SUMPRODUCT(('[2]Prog 89'!$C$5:$C$10000=A3217)*'[2]Prog 89'!$G$5:$H$10000)</f>
        <v>0</v>
      </c>
    </row>
    <row r="3218" spans="1:26" ht="12.75" customHeight="1" x14ac:dyDescent="0.25">
      <c r="A3218" s="64">
        <v>21054</v>
      </c>
      <c r="B3218" s="81">
        <f>VLOOKUP(A3218,'[2]Pop commune'!$A$4:$G$3833,7,FALSE)</f>
        <v>6034.0604444064656</v>
      </c>
      <c r="C3218" s="82">
        <f>VLOOKUP(A3218,'[2]Pop commune'!$A$4:$H$3833,5,FALSE)</f>
        <v>3449.3676617731298</v>
      </c>
      <c r="D3218" s="83">
        <f t="shared" si="101"/>
        <v>2584.6927826333358</v>
      </c>
      <c r="E3218" s="83">
        <f>VLOOKUP(A3218,'[2]Pop commune'!$A$4:$G$3833,6,FALSE)</f>
        <v>2584.6927826333358</v>
      </c>
      <c r="F3218" s="83">
        <f t="shared" si="102"/>
        <v>21838</v>
      </c>
      <c r="G3218" s="83">
        <f>VLOOKUP(A3218,'[2]Pop commune'!$A$4:$G$3833,4,FALSE)</f>
        <v>21838</v>
      </c>
      <c r="H3218" s="64">
        <v>21</v>
      </c>
      <c r="I3218" s="125">
        <v>210982138</v>
      </c>
      <c r="J3218" s="65" t="s">
        <v>4073</v>
      </c>
      <c r="K3218" s="121"/>
      <c r="L3218" s="73" t="s">
        <v>4073</v>
      </c>
      <c r="M3218" s="65" t="s">
        <v>4070</v>
      </c>
      <c r="N3218" s="65" t="s">
        <v>1478</v>
      </c>
      <c r="O3218" s="64">
        <v>210781266</v>
      </c>
      <c r="P3218" s="65" t="s">
        <v>1689</v>
      </c>
      <c r="Q3218" s="90">
        <v>1</v>
      </c>
      <c r="X3218" s="65" t="s">
        <v>733</v>
      </c>
      <c r="Y3218" s="65">
        <f>SUMPRODUCT(('[2]Prog 89'!$C$5:$C$10000=A3218)*'[2]Prog 89'!$E$5:$F$10000)</f>
        <v>0</v>
      </c>
      <c r="Z3218" s="65">
        <f>SUMPRODUCT(('[2]Prog 89'!$C$5:$C$10000=A3218)*'[2]Prog 89'!$G$5:$H$10000)</f>
        <v>0</v>
      </c>
    </row>
    <row r="3219" spans="1:26" ht="12.75" customHeight="1" x14ac:dyDescent="0.25">
      <c r="A3219" s="64">
        <v>21086</v>
      </c>
      <c r="B3219" s="81">
        <f>VLOOKUP(A3219,'[2]Pop commune'!$A$4:$G$3833,7,FALSE)</f>
        <v>314.51818916734015</v>
      </c>
      <c r="C3219" s="82">
        <f>VLOOKUP(A3219,'[2]Pop commune'!$A$4:$H$3833,5,FALSE)</f>
        <v>231.11560226354069</v>
      </c>
      <c r="D3219" s="83">
        <f t="shared" si="101"/>
        <v>83.402586903799474</v>
      </c>
      <c r="E3219" s="83">
        <f>VLOOKUP(A3219,'[2]Pop commune'!$A$4:$G$3833,6,FALSE)</f>
        <v>83.402586903799474</v>
      </c>
      <c r="F3219" s="83">
        <f t="shared" si="102"/>
        <v>1243</v>
      </c>
      <c r="G3219" s="83">
        <f>VLOOKUP(A3219,'[2]Pop commune'!$A$4:$G$3833,4,FALSE)</f>
        <v>1243</v>
      </c>
      <c r="H3219" s="64">
        <v>21</v>
      </c>
      <c r="I3219" s="125">
        <v>210982138</v>
      </c>
      <c r="J3219" s="65" t="s">
        <v>4074</v>
      </c>
      <c r="K3219" s="121"/>
      <c r="L3219" s="103" t="s">
        <v>4075</v>
      </c>
      <c r="M3219" s="65" t="s">
        <v>4070</v>
      </c>
      <c r="N3219" s="65" t="s">
        <v>1478</v>
      </c>
      <c r="O3219" s="64">
        <v>210781266</v>
      </c>
      <c r="P3219" s="65" t="s">
        <v>1689</v>
      </c>
      <c r="Q3219" s="90">
        <v>1</v>
      </c>
      <c r="X3219" s="65" t="s">
        <v>733</v>
      </c>
      <c r="Y3219" s="65">
        <f>SUMPRODUCT(('[2]Prog 89'!$C$5:$C$10000=A3219)*'[2]Prog 89'!$E$5:$F$10000)</f>
        <v>0</v>
      </c>
      <c r="Z3219" s="65">
        <f>SUMPRODUCT(('[2]Prog 89'!$C$5:$C$10000=A3219)*'[2]Prog 89'!$G$5:$H$10000)</f>
        <v>0</v>
      </c>
    </row>
    <row r="3220" spans="1:26" s="104" customFormat="1" ht="12.75" customHeight="1" x14ac:dyDescent="0.25">
      <c r="A3220" s="64">
        <v>21092</v>
      </c>
      <c r="B3220" s="81">
        <f>VLOOKUP(A3220,'[2]Pop commune'!$A$4:$G$3833,7,FALSE)</f>
        <v>42.47846889952153</v>
      </c>
      <c r="C3220" s="82">
        <f>VLOOKUP(A3220,'[2]Pop commune'!$A$4:$H$3833,5,FALSE)</f>
        <v>24.009569377990431</v>
      </c>
      <c r="D3220" s="83">
        <f t="shared" si="101"/>
        <v>18.468899521531103</v>
      </c>
      <c r="E3220" s="83">
        <f>VLOOKUP(A3220,'[2]Pop commune'!$A$4:$G$3833,6,FALSE)</f>
        <v>18.468899521531103</v>
      </c>
      <c r="F3220" s="83">
        <f t="shared" si="102"/>
        <v>193</v>
      </c>
      <c r="G3220" s="83">
        <f>VLOOKUP(A3220,'[2]Pop commune'!$A$4:$G$3833,4,FALSE)</f>
        <v>193</v>
      </c>
      <c r="H3220" s="64">
        <v>21</v>
      </c>
      <c r="I3220" s="125">
        <v>210982138</v>
      </c>
      <c r="J3220" s="65" t="s">
        <v>4076</v>
      </c>
      <c r="K3220" s="121"/>
      <c r="L3220" s="103" t="s">
        <v>4069</v>
      </c>
      <c r="M3220" s="65" t="s">
        <v>4070</v>
      </c>
      <c r="N3220" s="65" t="s">
        <v>1478</v>
      </c>
      <c r="O3220" s="64">
        <v>210781266</v>
      </c>
      <c r="P3220" s="65" t="s">
        <v>1689</v>
      </c>
      <c r="Q3220" s="90">
        <v>1</v>
      </c>
      <c r="R3220" s="65"/>
      <c r="S3220" s="65"/>
      <c r="T3220" s="65"/>
      <c r="U3220" s="65"/>
      <c r="V3220" s="65"/>
      <c r="W3220" s="65"/>
      <c r="X3220" s="65" t="s">
        <v>733</v>
      </c>
      <c r="Y3220" s="65">
        <f>SUMPRODUCT(('[2]Prog 89'!$C$5:$C$10000=A3220)*'[2]Prog 89'!$E$5:$F$10000)</f>
        <v>0</v>
      </c>
      <c r="Z3220" s="65">
        <f>SUMPRODUCT(('[2]Prog 89'!$C$5:$C$10000=A3220)*'[2]Prog 89'!$G$5:$H$10000)</f>
        <v>0</v>
      </c>
    </row>
    <row r="3221" spans="1:26" ht="12.75" customHeight="1" x14ac:dyDescent="0.25">
      <c r="A3221" s="64">
        <v>21099</v>
      </c>
      <c r="B3221" s="81">
        <f>VLOOKUP(A3221,'[2]Pop commune'!$A$4:$G$3833,7,FALSE)</f>
        <v>73.111818910906962</v>
      </c>
      <c r="C3221" s="82">
        <f>VLOOKUP(A3221,'[2]Pop commune'!$A$4:$H$3833,5,FALSE)</f>
        <v>48.735543321640002</v>
      </c>
      <c r="D3221" s="83">
        <f t="shared" si="101"/>
        <v>24.37627558926696</v>
      </c>
      <c r="E3221" s="83">
        <f>VLOOKUP(A3221,'[2]Pop commune'!$A$4:$G$3833,6,FALSE)</f>
        <v>24.37627558926696</v>
      </c>
      <c r="F3221" s="83">
        <f t="shared" si="102"/>
        <v>324.99999999999886</v>
      </c>
      <c r="G3221" s="83">
        <f>VLOOKUP(A3221,'[2]Pop commune'!$A$4:$G$3833,4,FALSE)</f>
        <v>324.99999999999886</v>
      </c>
      <c r="H3221" s="64">
        <v>21</v>
      </c>
      <c r="I3221" s="125">
        <v>210982138</v>
      </c>
      <c r="J3221" s="65" t="s">
        <v>4077</v>
      </c>
      <c r="K3221" s="121"/>
      <c r="L3221" s="103" t="s">
        <v>4069</v>
      </c>
      <c r="M3221" s="65" t="s">
        <v>4070</v>
      </c>
      <c r="N3221" s="65" t="s">
        <v>1478</v>
      </c>
      <c r="O3221" s="64">
        <v>210781266</v>
      </c>
      <c r="P3221" s="65" t="s">
        <v>1689</v>
      </c>
      <c r="Q3221" s="90">
        <v>1</v>
      </c>
      <c r="X3221" s="65" t="s">
        <v>733</v>
      </c>
      <c r="Y3221" s="65">
        <f>SUMPRODUCT(('[2]Prog 89'!$C$5:$C$10000=A3221)*'[2]Prog 89'!$E$5:$F$10000)</f>
        <v>0</v>
      </c>
      <c r="Z3221" s="65">
        <f>SUMPRODUCT(('[2]Prog 89'!$C$5:$C$10000=A3221)*'[2]Prog 89'!$G$5:$H$10000)</f>
        <v>0</v>
      </c>
    </row>
    <row r="3222" spans="1:26" ht="12.75" customHeight="1" x14ac:dyDescent="0.25">
      <c r="A3222" s="64">
        <v>21170</v>
      </c>
      <c r="B3222" s="81">
        <f>VLOOKUP(A3222,'[2]Pop commune'!$A$4:$G$3833,7,FALSE)</f>
        <v>62.443768996960515</v>
      </c>
      <c r="C3222" s="82">
        <f>VLOOKUP(A3222,'[2]Pop commune'!$A$4:$H$3833,5,FALSE)</f>
        <v>37.075987841945306</v>
      </c>
      <c r="D3222" s="83">
        <f t="shared" si="101"/>
        <v>25.367781155015209</v>
      </c>
      <c r="E3222" s="83">
        <f>VLOOKUP(A3222,'[2]Pop commune'!$A$4:$G$3833,6,FALSE)</f>
        <v>25.367781155015209</v>
      </c>
      <c r="F3222" s="83">
        <f t="shared" si="102"/>
        <v>321</v>
      </c>
      <c r="G3222" s="83">
        <f>VLOOKUP(A3222,'[2]Pop commune'!$A$4:$G$3833,4,FALSE)</f>
        <v>321</v>
      </c>
      <c r="H3222" s="64">
        <v>21</v>
      </c>
      <c r="I3222" s="125">
        <v>210982138</v>
      </c>
      <c r="J3222" s="65" t="s">
        <v>4078</v>
      </c>
      <c r="K3222" s="121"/>
      <c r="L3222" s="103" t="s">
        <v>4075</v>
      </c>
      <c r="M3222" s="65" t="s">
        <v>4070</v>
      </c>
      <c r="N3222" s="65" t="s">
        <v>1478</v>
      </c>
      <c r="O3222" s="64">
        <v>210781266</v>
      </c>
      <c r="P3222" s="65" t="s">
        <v>1689</v>
      </c>
      <c r="Q3222" s="90">
        <v>1</v>
      </c>
      <c r="X3222" s="65" t="s">
        <v>733</v>
      </c>
      <c r="Y3222" s="65">
        <f>SUMPRODUCT(('[2]Prog 89'!$C$5:$C$10000=A3222)*'[2]Prog 89'!$E$5:$F$10000)</f>
        <v>0</v>
      </c>
      <c r="Z3222" s="65">
        <f>SUMPRODUCT(('[2]Prog 89'!$C$5:$C$10000=A3222)*'[2]Prog 89'!$G$5:$H$10000)</f>
        <v>0</v>
      </c>
    </row>
    <row r="3223" spans="1:26" ht="12.75" customHeight="1" x14ac:dyDescent="0.25">
      <c r="A3223" s="64">
        <v>21173</v>
      </c>
      <c r="B3223" s="81">
        <f>VLOOKUP(A3223,'[2]Pop commune'!$A$4:$G$3833,7,FALSE)</f>
        <v>150.4078947368422</v>
      </c>
      <c r="C3223" s="82">
        <f>VLOOKUP(A3223,'[2]Pop commune'!$A$4:$H$3833,5,FALSE)</f>
        <v>103.80263157894744</v>
      </c>
      <c r="D3223" s="83">
        <f t="shared" si="101"/>
        <v>46.605263157894761</v>
      </c>
      <c r="E3223" s="83">
        <f>VLOOKUP(A3223,'[2]Pop commune'!$A$4:$G$3833,6,FALSE)</f>
        <v>46.605263157894761</v>
      </c>
      <c r="F3223" s="83">
        <f t="shared" si="102"/>
        <v>644</v>
      </c>
      <c r="G3223" s="83">
        <f>VLOOKUP(A3223,'[2]Pop commune'!$A$4:$G$3833,4,FALSE)</f>
        <v>644</v>
      </c>
      <c r="H3223" s="64">
        <v>21</v>
      </c>
      <c r="I3223" s="125">
        <v>210982138</v>
      </c>
      <c r="J3223" s="65" t="s">
        <v>4079</v>
      </c>
      <c r="K3223" s="121"/>
      <c r="L3223" s="103" t="s">
        <v>4075</v>
      </c>
      <c r="M3223" s="65" t="s">
        <v>4070</v>
      </c>
      <c r="N3223" s="65" t="s">
        <v>1478</v>
      </c>
      <c r="O3223" s="64">
        <v>210781266</v>
      </c>
      <c r="P3223" s="65" t="s">
        <v>1689</v>
      </c>
      <c r="Q3223" s="90">
        <v>1</v>
      </c>
      <c r="X3223" s="65" t="s">
        <v>733</v>
      </c>
      <c r="Y3223" s="65">
        <f>SUMPRODUCT(('[2]Prog 89'!$C$5:$C$10000=A3223)*'[2]Prog 89'!$E$5:$F$10000)</f>
        <v>0</v>
      </c>
      <c r="Z3223" s="65">
        <f>SUMPRODUCT(('[2]Prog 89'!$C$5:$C$10000=A3223)*'[2]Prog 89'!$G$5:$H$10000)</f>
        <v>0</v>
      </c>
    </row>
    <row r="3224" spans="1:26" ht="12.75" customHeight="1" x14ac:dyDescent="0.25">
      <c r="A3224" s="64">
        <v>21185</v>
      </c>
      <c r="B3224" s="81">
        <f>VLOOKUP(A3224,'[2]Pop commune'!$A$4:$G$3833,7,FALSE)</f>
        <v>75.779929577464799</v>
      </c>
      <c r="C3224" s="82">
        <f>VLOOKUP(A3224,'[2]Pop commune'!$A$4:$H$3833,5,FALSE)</f>
        <v>61.01760563380283</v>
      </c>
      <c r="D3224" s="83">
        <f t="shared" si="101"/>
        <v>14.762323943661976</v>
      </c>
      <c r="E3224" s="83">
        <f>VLOOKUP(A3224,'[2]Pop commune'!$A$4:$G$3833,6,FALSE)</f>
        <v>14.762323943661976</v>
      </c>
      <c r="F3224" s="83">
        <f t="shared" si="102"/>
        <v>559</v>
      </c>
      <c r="G3224" s="83">
        <f>VLOOKUP(A3224,'[2]Pop commune'!$A$4:$G$3833,4,FALSE)</f>
        <v>559</v>
      </c>
      <c r="H3224" s="64">
        <v>21</v>
      </c>
      <c r="I3224" s="125">
        <v>210982138</v>
      </c>
      <c r="J3224" s="65" t="s">
        <v>4080</v>
      </c>
      <c r="K3224" s="121"/>
      <c r="L3224" s="103" t="s">
        <v>4075</v>
      </c>
      <c r="M3224" s="65" t="s">
        <v>4070</v>
      </c>
      <c r="N3224" s="65" t="s">
        <v>1478</v>
      </c>
      <c r="O3224" s="64">
        <v>210781266</v>
      </c>
      <c r="P3224" s="65" t="s">
        <v>1689</v>
      </c>
      <c r="Q3224" s="90">
        <v>1</v>
      </c>
      <c r="X3224" s="65" t="s">
        <v>733</v>
      </c>
      <c r="Y3224" s="65">
        <f>SUMPRODUCT(('[2]Prog 89'!$C$5:$C$10000=A3224)*'[2]Prog 89'!$E$5:$F$10000)</f>
        <v>0</v>
      </c>
      <c r="Z3224" s="65">
        <f>SUMPRODUCT(('[2]Prog 89'!$C$5:$C$10000=A3224)*'[2]Prog 89'!$G$5:$H$10000)</f>
        <v>0</v>
      </c>
    </row>
    <row r="3225" spans="1:26" ht="12.75" customHeight="1" x14ac:dyDescent="0.25">
      <c r="A3225" s="64">
        <v>21190</v>
      </c>
      <c r="B3225" s="81">
        <f>VLOOKUP(A3225,'[2]Pop commune'!$A$4:$G$3833,7,FALSE)</f>
        <v>89.661764705882376</v>
      </c>
      <c r="C3225" s="82">
        <f>VLOOKUP(A3225,'[2]Pop commune'!$A$4:$H$3833,5,FALSE)</f>
        <v>66.014705882352956</v>
      </c>
      <c r="D3225" s="83">
        <f t="shared" si="101"/>
        <v>23.647058823529417</v>
      </c>
      <c r="E3225" s="83">
        <f>VLOOKUP(A3225,'[2]Pop commune'!$A$4:$G$3833,6,FALSE)</f>
        <v>23.647058823529417</v>
      </c>
      <c r="F3225" s="83">
        <f t="shared" si="102"/>
        <v>469</v>
      </c>
      <c r="G3225" s="83">
        <f>VLOOKUP(A3225,'[2]Pop commune'!$A$4:$G$3833,4,FALSE)</f>
        <v>469</v>
      </c>
      <c r="H3225" s="64">
        <v>21</v>
      </c>
      <c r="I3225" s="125">
        <v>210982138</v>
      </c>
      <c r="J3225" s="65" t="s">
        <v>4081</v>
      </c>
      <c r="K3225" s="121"/>
      <c r="L3225" s="103" t="s">
        <v>4075</v>
      </c>
      <c r="M3225" s="65" t="s">
        <v>4070</v>
      </c>
      <c r="N3225" s="65" t="s">
        <v>1478</v>
      </c>
      <c r="O3225" s="64">
        <v>210781266</v>
      </c>
      <c r="P3225" s="65" t="s">
        <v>1689</v>
      </c>
      <c r="Q3225" s="90">
        <v>1</v>
      </c>
      <c r="X3225" s="65" t="s">
        <v>733</v>
      </c>
      <c r="Y3225" s="65">
        <f>SUMPRODUCT(('[2]Prog 89'!$C$5:$C$10000=A3225)*'[2]Prog 89'!$E$5:$F$10000)</f>
        <v>0</v>
      </c>
      <c r="Z3225" s="65">
        <f>SUMPRODUCT(('[2]Prog 89'!$C$5:$C$10000=A3225)*'[2]Prog 89'!$G$5:$H$10000)</f>
        <v>0</v>
      </c>
    </row>
    <row r="3226" spans="1:26" ht="12.75" customHeight="1" x14ac:dyDescent="0.25">
      <c r="A3226" s="64">
        <v>21236</v>
      </c>
      <c r="B3226" s="81">
        <f>VLOOKUP(A3226,'[2]Pop commune'!$A$4:$G$3833,7,FALSE)</f>
        <v>47.047995741364893</v>
      </c>
      <c r="C3226" s="82">
        <f>VLOOKUP(A3226,'[2]Pop commune'!$A$4:$H$3833,5,FALSE)</f>
        <v>39.206663117804077</v>
      </c>
      <c r="D3226" s="83">
        <f t="shared" si="101"/>
        <v>7.8413326235608158</v>
      </c>
      <c r="E3226" s="83">
        <f>VLOOKUP(A3226,'[2]Pop commune'!$A$4:$G$3833,6,FALSE)</f>
        <v>7.8413326235608158</v>
      </c>
      <c r="F3226" s="83">
        <f t="shared" si="102"/>
        <v>249</v>
      </c>
      <c r="G3226" s="83">
        <f>VLOOKUP(A3226,'[2]Pop commune'!$A$4:$G$3833,4,FALSE)</f>
        <v>249</v>
      </c>
      <c r="H3226" s="64">
        <v>21</v>
      </c>
      <c r="I3226" s="125">
        <v>210982138</v>
      </c>
      <c r="J3226" s="65" t="s">
        <v>4082</v>
      </c>
      <c r="K3226" s="121"/>
      <c r="L3226" s="103" t="s">
        <v>4075</v>
      </c>
      <c r="M3226" s="65" t="s">
        <v>4070</v>
      </c>
      <c r="N3226" s="65" t="s">
        <v>1478</v>
      </c>
      <c r="O3226" s="64">
        <v>210781266</v>
      </c>
      <c r="P3226" s="65" t="s">
        <v>1689</v>
      </c>
      <c r="Q3226" s="90">
        <v>1</v>
      </c>
      <c r="X3226" s="65" t="s">
        <v>733</v>
      </c>
      <c r="Y3226" s="65">
        <f>SUMPRODUCT(('[2]Prog 89'!$C$5:$C$10000=A3226)*'[2]Prog 89'!$E$5:$F$10000)</f>
        <v>0</v>
      </c>
      <c r="Z3226" s="65">
        <f>SUMPRODUCT(('[2]Prog 89'!$C$5:$C$10000=A3226)*'[2]Prog 89'!$G$5:$H$10000)</f>
        <v>0</v>
      </c>
    </row>
    <row r="3227" spans="1:26" ht="12.75" customHeight="1" x14ac:dyDescent="0.25">
      <c r="A3227" s="64">
        <v>21241</v>
      </c>
      <c r="B3227" s="81">
        <f>VLOOKUP(A3227,'[2]Pop commune'!$A$4:$G$3833,7,FALSE)</f>
        <v>76.195121951219505</v>
      </c>
      <c r="C3227" s="82">
        <f>VLOOKUP(A3227,'[2]Pop commune'!$A$4:$H$3833,5,FALSE)</f>
        <v>63.331010452961664</v>
      </c>
      <c r="D3227" s="83">
        <f t="shared" si="101"/>
        <v>12.864111498257838</v>
      </c>
      <c r="E3227" s="83">
        <f>VLOOKUP(A3227,'[2]Pop commune'!$A$4:$G$3833,6,FALSE)</f>
        <v>12.864111498257838</v>
      </c>
      <c r="F3227" s="83">
        <f t="shared" si="102"/>
        <v>284</v>
      </c>
      <c r="G3227" s="83">
        <f>VLOOKUP(A3227,'[2]Pop commune'!$A$4:$G$3833,4,FALSE)</f>
        <v>284</v>
      </c>
      <c r="H3227" s="64">
        <v>21</v>
      </c>
      <c r="I3227" s="125">
        <v>210982138</v>
      </c>
      <c r="J3227" s="65" t="s">
        <v>4083</v>
      </c>
      <c r="K3227" s="121"/>
      <c r="L3227" s="103" t="s">
        <v>4069</v>
      </c>
      <c r="M3227" s="65" t="s">
        <v>4070</v>
      </c>
      <c r="N3227" s="65" t="s">
        <v>1478</v>
      </c>
      <c r="O3227" s="64">
        <v>210781266</v>
      </c>
      <c r="P3227" s="65" t="s">
        <v>1689</v>
      </c>
      <c r="Q3227" s="90">
        <v>1</v>
      </c>
      <c r="X3227" s="65" t="s">
        <v>733</v>
      </c>
      <c r="Y3227" s="65">
        <f>SUMPRODUCT(('[2]Prog 89'!$C$5:$C$10000=A3227)*'[2]Prog 89'!$E$5:$F$10000)</f>
        <v>0</v>
      </c>
      <c r="Z3227" s="65">
        <f>SUMPRODUCT(('[2]Prog 89'!$C$5:$C$10000=A3227)*'[2]Prog 89'!$G$5:$H$10000)</f>
        <v>0</v>
      </c>
    </row>
    <row r="3228" spans="1:26" ht="12.75" customHeight="1" x14ac:dyDescent="0.25">
      <c r="A3228" s="64">
        <v>21347</v>
      </c>
      <c r="B3228" s="81">
        <f>VLOOKUP(A3228,'[2]Pop commune'!$A$4:$G$3833,7,FALSE)</f>
        <v>100</v>
      </c>
      <c r="C3228" s="82">
        <f>VLOOKUP(A3228,'[2]Pop commune'!$A$4:$H$3833,5,FALSE)</f>
        <v>78</v>
      </c>
      <c r="D3228" s="83">
        <f t="shared" si="101"/>
        <v>22</v>
      </c>
      <c r="E3228" s="83">
        <f>VLOOKUP(A3228,'[2]Pop commune'!$A$4:$G$3833,6,FALSE)</f>
        <v>22</v>
      </c>
      <c r="F3228" s="83">
        <f t="shared" si="102"/>
        <v>296</v>
      </c>
      <c r="G3228" s="83">
        <f>VLOOKUP(A3228,'[2]Pop commune'!$A$4:$G$3833,4,FALSE)</f>
        <v>296</v>
      </c>
      <c r="H3228" s="64">
        <v>21</v>
      </c>
      <c r="I3228" s="125">
        <v>210982138</v>
      </c>
      <c r="J3228" s="65" t="s">
        <v>4084</v>
      </c>
      <c r="K3228" s="121"/>
      <c r="L3228" s="103" t="s">
        <v>4075</v>
      </c>
      <c r="M3228" s="65" t="s">
        <v>4070</v>
      </c>
      <c r="N3228" s="65" t="s">
        <v>1478</v>
      </c>
      <c r="O3228" s="64">
        <v>210781266</v>
      </c>
      <c r="P3228" s="65" t="s">
        <v>1689</v>
      </c>
      <c r="Q3228" s="90">
        <v>1</v>
      </c>
      <c r="X3228" s="65" t="s">
        <v>733</v>
      </c>
      <c r="Y3228" s="65">
        <f>SUMPRODUCT(('[2]Prog 89'!$C$5:$C$10000=A3228)*'[2]Prog 89'!$E$5:$F$10000)</f>
        <v>0</v>
      </c>
      <c r="Z3228" s="65">
        <f>SUMPRODUCT(('[2]Prog 89'!$C$5:$C$10000=A3228)*'[2]Prog 89'!$G$5:$H$10000)</f>
        <v>0</v>
      </c>
    </row>
    <row r="3229" spans="1:26" ht="12.75" customHeight="1" x14ac:dyDescent="0.25">
      <c r="A3229" s="64">
        <v>21387</v>
      </c>
      <c r="B3229" s="81">
        <f>VLOOKUP(A3229,'[2]Pop commune'!$A$4:$G$3833,7,FALSE)</f>
        <v>42</v>
      </c>
      <c r="C3229" s="82">
        <f>VLOOKUP(A3229,'[2]Pop commune'!$A$4:$H$3833,5,FALSE)</f>
        <v>30</v>
      </c>
      <c r="D3229" s="83">
        <f t="shared" si="101"/>
        <v>12</v>
      </c>
      <c r="E3229" s="83">
        <f>VLOOKUP(A3229,'[2]Pop commune'!$A$4:$G$3833,6,FALSE)</f>
        <v>12</v>
      </c>
      <c r="F3229" s="83">
        <f t="shared" si="102"/>
        <v>206</v>
      </c>
      <c r="G3229" s="83">
        <f>VLOOKUP(A3229,'[2]Pop commune'!$A$4:$G$3833,4,FALSE)</f>
        <v>206</v>
      </c>
      <c r="H3229" s="64">
        <v>21</v>
      </c>
      <c r="I3229" s="125">
        <v>210982138</v>
      </c>
      <c r="J3229" s="65" t="s">
        <v>4085</v>
      </c>
      <c r="K3229" s="121"/>
      <c r="L3229" s="103" t="s">
        <v>4075</v>
      </c>
      <c r="M3229" s="65" t="s">
        <v>4070</v>
      </c>
      <c r="N3229" s="65" t="s">
        <v>1478</v>
      </c>
      <c r="O3229" s="64">
        <v>210781266</v>
      </c>
      <c r="P3229" s="65" t="s">
        <v>1689</v>
      </c>
      <c r="Q3229" s="90">
        <v>1</v>
      </c>
      <c r="X3229" s="65" t="s">
        <v>733</v>
      </c>
      <c r="Y3229" s="65">
        <f>SUMPRODUCT(('[2]Prog 89'!$C$5:$C$10000=A3229)*'[2]Prog 89'!$E$5:$F$10000)</f>
        <v>0</v>
      </c>
      <c r="Z3229" s="65">
        <f>SUMPRODUCT(('[2]Prog 89'!$C$5:$C$10000=A3229)*'[2]Prog 89'!$G$5:$H$10000)</f>
        <v>0</v>
      </c>
    </row>
    <row r="3230" spans="1:26" ht="12.75" customHeight="1" x14ac:dyDescent="0.25">
      <c r="A3230" s="64">
        <v>21397</v>
      </c>
      <c r="B3230" s="81">
        <f>VLOOKUP(A3230,'[2]Pop commune'!$A$4:$G$3833,7,FALSE)</f>
        <v>43.97727272727272</v>
      </c>
      <c r="C3230" s="82">
        <f>VLOOKUP(A3230,'[2]Pop commune'!$A$4:$H$3833,5,FALSE)</f>
        <v>33.22727272727272</v>
      </c>
      <c r="D3230" s="83">
        <f t="shared" si="101"/>
        <v>10.749999999999996</v>
      </c>
      <c r="E3230" s="83">
        <f>VLOOKUP(A3230,'[2]Pop commune'!$A$4:$G$3833,6,FALSE)</f>
        <v>10.749999999999996</v>
      </c>
      <c r="F3230" s="83">
        <f t="shared" si="102"/>
        <v>172</v>
      </c>
      <c r="G3230" s="83">
        <f>VLOOKUP(A3230,'[2]Pop commune'!$A$4:$G$3833,4,FALSE)</f>
        <v>172</v>
      </c>
      <c r="H3230" s="64">
        <v>21</v>
      </c>
      <c r="I3230" s="125">
        <v>210982138</v>
      </c>
      <c r="J3230" s="65" t="s">
        <v>4086</v>
      </c>
      <c r="K3230" s="121"/>
      <c r="L3230" s="103" t="s">
        <v>4069</v>
      </c>
      <c r="M3230" s="65" t="s">
        <v>4070</v>
      </c>
      <c r="N3230" s="65" t="s">
        <v>1478</v>
      </c>
      <c r="O3230" s="64">
        <v>210781266</v>
      </c>
      <c r="P3230" s="65" t="s">
        <v>1689</v>
      </c>
      <c r="Q3230" s="90">
        <v>1</v>
      </c>
      <c r="X3230" s="65" t="s">
        <v>733</v>
      </c>
      <c r="Y3230" s="65">
        <f>SUMPRODUCT(('[2]Prog 89'!$C$5:$C$10000=A3230)*'[2]Prog 89'!$E$5:$F$10000)</f>
        <v>0</v>
      </c>
      <c r="Z3230" s="65">
        <f>SUMPRODUCT(('[2]Prog 89'!$C$5:$C$10000=A3230)*'[2]Prog 89'!$G$5:$H$10000)</f>
        <v>0</v>
      </c>
    </row>
    <row r="3231" spans="1:26" ht="12.75" customHeight="1" x14ac:dyDescent="0.25">
      <c r="A3231" s="64">
        <v>21401</v>
      </c>
      <c r="B3231" s="81">
        <f>VLOOKUP(A3231,'[2]Pop commune'!$A$4:$G$3833,7,FALSE)</f>
        <v>94.538681948424255</v>
      </c>
      <c r="C3231" s="82">
        <f>VLOOKUP(A3231,'[2]Pop commune'!$A$4:$H$3833,5,FALSE)</f>
        <v>64.366762177650557</v>
      </c>
      <c r="D3231" s="83">
        <f t="shared" si="101"/>
        <v>30.171919770773702</v>
      </c>
      <c r="E3231" s="83">
        <f>VLOOKUP(A3231,'[2]Pop commune'!$A$4:$G$3833,6,FALSE)</f>
        <v>30.171919770773702</v>
      </c>
      <c r="F3231" s="83">
        <f t="shared" si="102"/>
        <v>351.00000000000068</v>
      </c>
      <c r="G3231" s="83">
        <f>VLOOKUP(A3231,'[2]Pop commune'!$A$4:$G$3833,4,FALSE)</f>
        <v>351.00000000000068</v>
      </c>
      <c r="H3231" s="64">
        <v>21</v>
      </c>
      <c r="I3231" s="125">
        <v>210982138</v>
      </c>
      <c r="J3231" s="65" t="s">
        <v>4087</v>
      </c>
      <c r="K3231" s="121"/>
      <c r="L3231" s="103" t="s">
        <v>4069</v>
      </c>
      <c r="M3231" s="65" t="s">
        <v>4070</v>
      </c>
      <c r="N3231" s="65" t="s">
        <v>1478</v>
      </c>
      <c r="O3231" s="64">
        <v>210781266</v>
      </c>
      <c r="P3231" s="65" t="s">
        <v>1689</v>
      </c>
      <c r="Q3231" s="90">
        <v>1</v>
      </c>
      <c r="X3231" s="65" t="s">
        <v>733</v>
      </c>
      <c r="Y3231" s="65">
        <f>SUMPRODUCT(('[2]Prog 89'!$C$5:$C$10000=A3231)*'[2]Prog 89'!$E$5:$F$10000)</f>
        <v>0</v>
      </c>
      <c r="Z3231" s="65">
        <f>SUMPRODUCT(('[2]Prog 89'!$C$5:$C$10000=A3231)*'[2]Prog 89'!$G$5:$H$10000)</f>
        <v>0</v>
      </c>
    </row>
    <row r="3232" spans="1:26" ht="12.75" customHeight="1" x14ac:dyDescent="0.25">
      <c r="A3232" s="64">
        <v>21405</v>
      </c>
      <c r="B3232" s="81">
        <f>VLOOKUP(A3232,'[2]Pop commune'!$A$4:$G$3833,7,FALSE)</f>
        <v>168.61388550548133</v>
      </c>
      <c r="C3232" s="82">
        <f>VLOOKUP(A3232,'[2]Pop commune'!$A$4:$H$3833,5,FALSE)</f>
        <v>106.3873325213156</v>
      </c>
      <c r="D3232" s="83">
        <f t="shared" si="101"/>
        <v>62.226552984165735</v>
      </c>
      <c r="E3232" s="83">
        <f>VLOOKUP(A3232,'[2]Pop commune'!$A$4:$G$3833,6,FALSE)</f>
        <v>62.226552984165735</v>
      </c>
      <c r="F3232" s="83">
        <f t="shared" si="102"/>
        <v>824.00000000000114</v>
      </c>
      <c r="G3232" s="83">
        <f>VLOOKUP(A3232,'[2]Pop commune'!$A$4:$G$3833,4,FALSE)</f>
        <v>824.00000000000114</v>
      </c>
      <c r="H3232" s="64">
        <v>21</v>
      </c>
      <c r="I3232" s="125">
        <v>210982138</v>
      </c>
      <c r="J3232" s="65" t="s">
        <v>4088</v>
      </c>
      <c r="K3232" s="121"/>
      <c r="L3232" s="103" t="s">
        <v>4075</v>
      </c>
      <c r="M3232" s="65" t="s">
        <v>4070</v>
      </c>
      <c r="N3232" s="65" t="s">
        <v>1478</v>
      </c>
      <c r="O3232" s="64">
        <v>210781266</v>
      </c>
      <c r="P3232" s="65" t="s">
        <v>1689</v>
      </c>
      <c r="Q3232" s="90">
        <v>1</v>
      </c>
      <c r="X3232" s="65" t="s">
        <v>733</v>
      </c>
      <c r="Y3232" s="65">
        <f>SUMPRODUCT(('[2]Prog 89'!$C$5:$C$10000=A3232)*'[2]Prog 89'!$E$5:$F$10000)</f>
        <v>0</v>
      </c>
      <c r="Z3232" s="65">
        <f>SUMPRODUCT(('[2]Prog 89'!$C$5:$C$10000=A3232)*'[2]Prog 89'!$G$5:$H$10000)</f>
        <v>0</v>
      </c>
    </row>
    <row r="3233" spans="1:26" ht="12.75" customHeight="1" x14ac:dyDescent="0.25">
      <c r="A3233" s="64">
        <v>21411</v>
      </c>
      <c r="B3233" s="81">
        <f>VLOOKUP(A3233,'[2]Pop commune'!$A$4:$G$3833,7,FALSE)</f>
        <v>81.814126394052025</v>
      </c>
      <c r="C3233" s="82">
        <f>VLOOKUP(A3233,'[2]Pop commune'!$A$4:$H$3833,5,FALSE)</f>
        <v>54.542750929368019</v>
      </c>
      <c r="D3233" s="83">
        <f t="shared" si="101"/>
        <v>27.271375464684006</v>
      </c>
      <c r="E3233" s="83">
        <f>VLOOKUP(A3233,'[2]Pop commune'!$A$4:$G$3833,6,FALSE)</f>
        <v>27.271375464684006</v>
      </c>
      <c r="F3233" s="83">
        <f t="shared" si="102"/>
        <v>524</v>
      </c>
      <c r="G3233" s="83">
        <f>VLOOKUP(A3233,'[2]Pop commune'!$A$4:$G$3833,4,FALSE)</f>
        <v>524</v>
      </c>
      <c r="H3233" s="64">
        <v>21</v>
      </c>
      <c r="I3233" s="125">
        <v>210982138</v>
      </c>
      <c r="J3233" s="65" t="s">
        <v>4089</v>
      </c>
      <c r="K3233" s="121"/>
      <c r="L3233" s="73" t="s">
        <v>4075</v>
      </c>
      <c r="M3233" s="65" t="s">
        <v>4070</v>
      </c>
      <c r="N3233" s="65" t="s">
        <v>1478</v>
      </c>
      <c r="O3233" s="64">
        <v>210781266</v>
      </c>
      <c r="P3233" s="65" t="s">
        <v>1689</v>
      </c>
      <c r="Q3233" s="90">
        <v>1</v>
      </c>
      <c r="X3233" s="65" t="s">
        <v>733</v>
      </c>
      <c r="Y3233" s="65">
        <f>SUMPRODUCT(('[2]Prog 89'!$C$5:$C$10000=A3233)*'[2]Prog 89'!$E$5:$F$10000)</f>
        <v>0</v>
      </c>
      <c r="Z3233" s="65">
        <f>SUMPRODUCT(('[2]Prog 89'!$C$5:$C$10000=A3233)*'[2]Prog 89'!$G$5:$H$10000)</f>
        <v>0</v>
      </c>
    </row>
    <row r="3234" spans="1:26" ht="12.75" customHeight="1" x14ac:dyDescent="0.25">
      <c r="A3234" s="64">
        <v>21412</v>
      </c>
      <c r="B3234" s="81">
        <f>VLOOKUP(A3234,'[2]Pop commune'!$A$4:$G$3833,7,FALSE)</f>
        <v>400.62417442481416</v>
      </c>
      <c r="C3234" s="82">
        <f>VLOOKUP(A3234,'[2]Pop commune'!$A$4:$H$3833,5,FALSE)</f>
        <v>223.03863248104329</v>
      </c>
      <c r="D3234" s="83">
        <f t="shared" si="101"/>
        <v>177.58554194377086</v>
      </c>
      <c r="E3234" s="83">
        <f>VLOOKUP(A3234,'[2]Pop commune'!$A$4:$G$3833,6,FALSE)</f>
        <v>177.58554194377086</v>
      </c>
      <c r="F3234" s="83">
        <f t="shared" si="102"/>
        <v>1490</v>
      </c>
      <c r="G3234" s="83">
        <f>VLOOKUP(A3234,'[2]Pop commune'!$A$4:$G$3833,4,FALSE)</f>
        <v>1490</v>
      </c>
      <c r="H3234" s="64">
        <v>21</v>
      </c>
      <c r="I3234" s="125">
        <v>210982138</v>
      </c>
      <c r="J3234" s="65" t="s">
        <v>4090</v>
      </c>
      <c r="K3234" s="121"/>
      <c r="L3234" s="73" t="s">
        <v>4069</v>
      </c>
      <c r="M3234" s="65" t="s">
        <v>4070</v>
      </c>
      <c r="N3234" s="65" t="s">
        <v>1478</v>
      </c>
      <c r="O3234" s="64">
        <v>210781266</v>
      </c>
      <c r="P3234" s="65" t="s">
        <v>1689</v>
      </c>
      <c r="Q3234" s="90">
        <v>1</v>
      </c>
      <c r="X3234" s="65" t="s">
        <v>733</v>
      </c>
      <c r="Y3234" s="65">
        <f>SUMPRODUCT(('[2]Prog 89'!$C$5:$C$10000=A3234)*'[2]Prog 89'!$E$5:$F$10000)</f>
        <v>0</v>
      </c>
      <c r="Z3234" s="65">
        <f>SUMPRODUCT(('[2]Prog 89'!$C$5:$C$10000=A3234)*'[2]Prog 89'!$G$5:$H$10000)</f>
        <v>0</v>
      </c>
    </row>
    <row r="3235" spans="1:26" ht="12.75" customHeight="1" x14ac:dyDescent="0.25">
      <c r="A3235" s="64">
        <v>21423</v>
      </c>
      <c r="B3235" s="81">
        <f>VLOOKUP(A3235,'[2]Pop commune'!$A$4:$G$3833,7,FALSE)</f>
        <v>173.20564652982952</v>
      </c>
      <c r="C3235" s="82">
        <f>VLOOKUP(A3235,'[2]Pop commune'!$A$4:$H$3833,5,FALSE)</f>
        <v>127.41564802194355</v>
      </c>
      <c r="D3235" s="83">
        <f t="shared" si="101"/>
        <v>45.789998507885961</v>
      </c>
      <c r="E3235" s="83">
        <f>VLOOKUP(A3235,'[2]Pop commune'!$A$4:$G$3833,6,FALSE)</f>
        <v>45.789998507885961</v>
      </c>
      <c r="F3235" s="83">
        <f t="shared" si="102"/>
        <v>658</v>
      </c>
      <c r="G3235" s="83">
        <f>VLOOKUP(A3235,'[2]Pop commune'!$A$4:$G$3833,4,FALSE)</f>
        <v>658</v>
      </c>
      <c r="H3235" s="64">
        <v>21</v>
      </c>
      <c r="I3235" s="125">
        <v>210982138</v>
      </c>
      <c r="J3235" s="65" t="s">
        <v>4091</v>
      </c>
      <c r="K3235" s="121"/>
      <c r="L3235" s="103" t="s">
        <v>4075</v>
      </c>
      <c r="M3235" s="65" t="s">
        <v>4070</v>
      </c>
      <c r="N3235" s="65" t="s">
        <v>1478</v>
      </c>
      <c r="O3235" s="64">
        <v>210781266</v>
      </c>
      <c r="P3235" s="65" t="s">
        <v>1689</v>
      </c>
      <c r="Q3235" s="90">
        <v>1</v>
      </c>
      <c r="V3235" s="102"/>
      <c r="W3235" s="102"/>
      <c r="X3235" s="65" t="s">
        <v>733</v>
      </c>
      <c r="Y3235" s="65">
        <f>SUMPRODUCT(('[2]Prog 89'!$C$5:$C$10000=A3235)*'[2]Prog 89'!$E$5:$F$10000)</f>
        <v>0</v>
      </c>
      <c r="Z3235" s="65">
        <f>SUMPRODUCT(('[2]Prog 89'!$C$5:$C$10000=A3235)*'[2]Prog 89'!$G$5:$H$10000)</f>
        <v>0</v>
      </c>
    </row>
    <row r="3236" spans="1:26" ht="12.75" customHeight="1" x14ac:dyDescent="0.25">
      <c r="A3236" s="64">
        <v>21428</v>
      </c>
      <c r="B3236" s="81">
        <f>VLOOKUP(A3236,'[2]Pop commune'!$A$4:$G$3833,7,FALSE)</f>
        <v>49.367088607594944</v>
      </c>
      <c r="C3236" s="82">
        <f>VLOOKUP(A3236,'[2]Pop commune'!$A$4:$H$3833,5,FALSE)</f>
        <v>36.53164556962026</v>
      </c>
      <c r="D3236" s="83">
        <f t="shared" si="101"/>
        <v>12.835443037974686</v>
      </c>
      <c r="E3236" s="83">
        <f>VLOOKUP(A3236,'[2]Pop commune'!$A$4:$G$3833,6,FALSE)</f>
        <v>12.835443037974686</v>
      </c>
      <c r="F3236" s="83">
        <f t="shared" si="102"/>
        <v>156</v>
      </c>
      <c r="G3236" s="83">
        <f>VLOOKUP(A3236,'[2]Pop commune'!$A$4:$G$3833,4,FALSE)</f>
        <v>156</v>
      </c>
      <c r="H3236" s="64">
        <v>21</v>
      </c>
      <c r="I3236" s="125">
        <v>210982138</v>
      </c>
      <c r="J3236" s="65" t="s">
        <v>4092</v>
      </c>
      <c r="K3236" s="121"/>
      <c r="L3236" s="103" t="s">
        <v>4069</v>
      </c>
      <c r="M3236" s="65" t="s">
        <v>4070</v>
      </c>
      <c r="N3236" s="65" t="s">
        <v>1478</v>
      </c>
      <c r="O3236" s="64">
        <v>210781266</v>
      </c>
      <c r="P3236" s="65" t="s">
        <v>1689</v>
      </c>
      <c r="Q3236" s="90">
        <v>1</v>
      </c>
      <c r="X3236" s="65" t="s">
        <v>733</v>
      </c>
      <c r="Y3236" s="65">
        <f>SUMPRODUCT(('[2]Prog 89'!$C$5:$C$10000=A3236)*'[2]Prog 89'!$E$5:$F$10000)</f>
        <v>0</v>
      </c>
      <c r="Z3236" s="65">
        <f>SUMPRODUCT(('[2]Prog 89'!$C$5:$C$10000=A3236)*'[2]Prog 89'!$G$5:$H$10000)</f>
        <v>0</v>
      </c>
    </row>
    <row r="3237" spans="1:26" ht="12.75" customHeight="1" x14ac:dyDescent="0.25">
      <c r="A3237" s="64">
        <v>21450</v>
      </c>
      <c r="B3237" s="81">
        <f>VLOOKUP(A3237,'[2]Pop commune'!$A$4:$G$3833,7,FALSE)</f>
        <v>45.011627906976756</v>
      </c>
      <c r="C3237" s="82">
        <f>VLOOKUP(A3237,'[2]Pop commune'!$A$4:$H$3833,5,FALSE)</f>
        <v>32.151162790697683</v>
      </c>
      <c r="D3237" s="83">
        <f t="shared" si="101"/>
        <v>12.860465116279075</v>
      </c>
      <c r="E3237" s="83">
        <f>VLOOKUP(A3237,'[2]Pop commune'!$A$4:$G$3833,6,FALSE)</f>
        <v>12.860465116279075</v>
      </c>
      <c r="F3237" s="83">
        <f t="shared" si="102"/>
        <v>158</v>
      </c>
      <c r="G3237" s="83">
        <f>VLOOKUP(A3237,'[2]Pop commune'!$A$4:$G$3833,4,FALSE)</f>
        <v>158</v>
      </c>
      <c r="H3237" s="64">
        <v>21</v>
      </c>
      <c r="I3237" s="125">
        <v>210982138</v>
      </c>
      <c r="J3237" s="65" t="s">
        <v>4093</v>
      </c>
      <c r="K3237" s="121"/>
      <c r="L3237" s="103" t="s">
        <v>4069</v>
      </c>
      <c r="M3237" s="65" t="s">
        <v>4070</v>
      </c>
      <c r="N3237" s="65" t="s">
        <v>1478</v>
      </c>
      <c r="O3237" s="64">
        <v>210781266</v>
      </c>
      <c r="P3237" s="65" t="s">
        <v>1689</v>
      </c>
      <c r="Q3237" s="90">
        <v>1</v>
      </c>
      <c r="X3237" s="65" t="s">
        <v>733</v>
      </c>
      <c r="Y3237" s="65">
        <f>SUMPRODUCT(('[2]Prog 89'!$C$5:$C$10000=A3237)*'[2]Prog 89'!$E$5:$F$10000)</f>
        <v>0</v>
      </c>
      <c r="Z3237" s="65">
        <f>SUMPRODUCT(('[2]Prog 89'!$C$5:$C$10000=A3237)*'[2]Prog 89'!$G$5:$H$10000)</f>
        <v>0</v>
      </c>
    </row>
    <row r="3238" spans="1:26" ht="12.75" customHeight="1" x14ac:dyDescent="0.25">
      <c r="A3238" s="64">
        <v>21480</v>
      </c>
      <c r="B3238" s="81">
        <f>VLOOKUP(A3238,'[2]Pop commune'!$A$4:$G$3833,7,FALSE)</f>
        <v>102.83400809716601</v>
      </c>
      <c r="C3238" s="82">
        <f>VLOOKUP(A3238,'[2]Pop commune'!$A$4:$H$3833,5,FALSE)</f>
        <v>71.983805668016203</v>
      </c>
      <c r="D3238" s="83">
        <f t="shared" si="101"/>
        <v>30.850202429149803</v>
      </c>
      <c r="E3238" s="83">
        <f>VLOOKUP(A3238,'[2]Pop commune'!$A$4:$G$3833,6,FALSE)</f>
        <v>30.850202429149803</v>
      </c>
      <c r="F3238" s="83">
        <f t="shared" si="102"/>
        <v>254</v>
      </c>
      <c r="G3238" s="83">
        <f>VLOOKUP(A3238,'[2]Pop commune'!$A$4:$G$3833,4,FALSE)</f>
        <v>254</v>
      </c>
      <c r="H3238" s="64">
        <v>21</v>
      </c>
      <c r="I3238" s="125">
        <v>210982138</v>
      </c>
      <c r="J3238" s="65" t="s">
        <v>4094</v>
      </c>
      <c r="K3238" s="121"/>
      <c r="L3238" s="103" t="s">
        <v>4069</v>
      </c>
      <c r="M3238" s="65" t="s">
        <v>4070</v>
      </c>
      <c r="N3238" s="65" t="s">
        <v>1478</v>
      </c>
      <c r="O3238" s="64">
        <v>210781266</v>
      </c>
      <c r="P3238" s="65" t="s">
        <v>1689</v>
      </c>
      <c r="Q3238" s="90">
        <v>1</v>
      </c>
      <c r="X3238" s="65" t="s">
        <v>733</v>
      </c>
      <c r="Y3238" s="65">
        <f>SUMPRODUCT(('[2]Prog 89'!$C$5:$C$10000=A3238)*'[2]Prog 89'!$E$5:$F$10000)</f>
        <v>0</v>
      </c>
      <c r="Z3238" s="65">
        <f>SUMPRODUCT(('[2]Prog 89'!$C$5:$C$10000=A3238)*'[2]Prog 89'!$G$5:$H$10000)</f>
        <v>0</v>
      </c>
    </row>
    <row r="3239" spans="1:26" ht="12.75" customHeight="1" x14ac:dyDescent="0.25">
      <c r="A3239" s="64">
        <v>21492</v>
      </c>
      <c r="B3239" s="81">
        <f>VLOOKUP(A3239,'[2]Pop commune'!$A$4:$G$3833,7,FALSE)</f>
        <v>118.21689615927629</v>
      </c>
      <c r="C3239" s="82">
        <f>VLOOKUP(A3239,'[2]Pop commune'!$A$4:$H$3833,5,FALSE)</f>
        <v>65.12443047937019</v>
      </c>
      <c r="D3239" s="83">
        <f t="shared" si="101"/>
        <v>53.092465679906098</v>
      </c>
      <c r="E3239" s="83">
        <f>VLOOKUP(A3239,'[2]Pop commune'!$A$4:$G$3833,6,FALSE)</f>
        <v>53.092465679906098</v>
      </c>
      <c r="F3239" s="83">
        <f t="shared" si="102"/>
        <v>519</v>
      </c>
      <c r="G3239" s="83">
        <f>VLOOKUP(A3239,'[2]Pop commune'!$A$4:$G$3833,4,FALSE)</f>
        <v>519</v>
      </c>
      <c r="H3239" s="64">
        <v>21</v>
      </c>
      <c r="I3239" s="125">
        <v>210982138</v>
      </c>
      <c r="J3239" s="65" t="s">
        <v>4095</v>
      </c>
      <c r="K3239" s="121"/>
      <c r="L3239" s="73" t="s">
        <v>4069</v>
      </c>
      <c r="M3239" s="65" t="s">
        <v>4070</v>
      </c>
      <c r="N3239" s="65" t="s">
        <v>1478</v>
      </c>
      <c r="O3239" s="64">
        <v>210781266</v>
      </c>
      <c r="P3239" s="65" t="s">
        <v>1689</v>
      </c>
      <c r="Q3239" s="90">
        <v>1</v>
      </c>
      <c r="X3239" s="65" t="s">
        <v>733</v>
      </c>
      <c r="Y3239" s="65">
        <f>SUMPRODUCT(('[2]Prog 89'!$C$5:$C$10000=A3239)*'[2]Prog 89'!$E$5:$F$10000)</f>
        <v>0</v>
      </c>
      <c r="Z3239" s="65">
        <f>SUMPRODUCT(('[2]Prog 89'!$C$5:$C$10000=A3239)*'[2]Prog 89'!$G$5:$H$10000)</f>
        <v>0</v>
      </c>
    </row>
    <row r="3240" spans="1:26" ht="12.75" customHeight="1" x14ac:dyDescent="0.25">
      <c r="A3240" s="64">
        <v>21534</v>
      </c>
      <c r="B3240" s="81">
        <f>VLOOKUP(A3240,'[2]Pop commune'!$A$4:$G$3833,7,FALSE)</f>
        <v>136</v>
      </c>
      <c r="C3240" s="82">
        <f>VLOOKUP(A3240,'[2]Pop commune'!$A$4:$H$3833,5,FALSE)</f>
        <v>104</v>
      </c>
      <c r="D3240" s="83">
        <f t="shared" si="101"/>
        <v>32</v>
      </c>
      <c r="E3240" s="83">
        <f>VLOOKUP(A3240,'[2]Pop commune'!$A$4:$G$3833,6,FALSE)</f>
        <v>32</v>
      </c>
      <c r="F3240" s="83">
        <f t="shared" si="102"/>
        <v>701</v>
      </c>
      <c r="G3240" s="83">
        <f>VLOOKUP(A3240,'[2]Pop commune'!$A$4:$G$3833,4,FALSE)</f>
        <v>701</v>
      </c>
      <c r="H3240" s="64">
        <v>21</v>
      </c>
      <c r="I3240" s="125">
        <v>210982138</v>
      </c>
      <c r="J3240" s="65" t="s">
        <v>4096</v>
      </c>
      <c r="K3240" s="121"/>
      <c r="L3240" s="103" t="s">
        <v>4075</v>
      </c>
      <c r="M3240" s="65" t="s">
        <v>4070</v>
      </c>
      <c r="N3240" s="65" t="s">
        <v>1478</v>
      </c>
      <c r="O3240" s="64">
        <v>210781266</v>
      </c>
      <c r="P3240" s="65" t="s">
        <v>1689</v>
      </c>
      <c r="Q3240" s="90">
        <v>1</v>
      </c>
      <c r="V3240" s="97"/>
      <c r="W3240" s="97"/>
      <c r="X3240" s="65" t="s">
        <v>733</v>
      </c>
      <c r="Y3240" s="65">
        <f>SUMPRODUCT(('[2]Prog 89'!$C$5:$C$10000=A3240)*'[2]Prog 89'!$E$5:$F$10000)</f>
        <v>0</v>
      </c>
      <c r="Z3240" s="65">
        <f>SUMPRODUCT(('[2]Prog 89'!$C$5:$C$10000=A3240)*'[2]Prog 89'!$G$5:$H$10000)</f>
        <v>0</v>
      </c>
    </row>
    <row r="3241" spans="1:26" ht="12.75" customHeight="1" x14ac:dyDescent="0.25">
      <c r="A3241" s="64">
        <v>21558</v>
      </c>
      <c r="B3241" s="81">
        <f>VLOOKUP(A3241,'[2]Pop commune'!$A$4:$G$3833,7,FALSE)</f>
        <v>210.52121212121168</v>
      </c>
      <c r="C3241" s="82">
        <f>VLOOKUP(A3241,'[2]Pop commune'!$A$4:$H$3833,5,FALSE)</f>
        <v>154.85454545454513</v>
      </c>
      <c r="D3241" s="83">
        <f t="shared" si="101"/>
        <v>55.666666666666551</v>
      </c>
      <c r="E3241" s="83">
        <f>VLOOKUP(A3241,'[2]Pop commune'!$A$4:$G$3833,6,FALSE)</f>
        <v>55.666666666666551</v>
      </c>
      <c r="F3241" s="83">
        <f t="shared" si="102"/>
        <v>834.99999999999829</v>
      </c>
      <c r="G3241" s="83">
        <f>VLOOKUP(A3241,'[2]Pop commune'!$A$4:$G$3833,4,FALSE)</f>
        <v>834.99999999999829</v>
      </c>
      <c r="H3241" s="64">
        <v>21</v>
      </c>
      <c r="I3241" s="125">
        <v>210982138</v>
      </c>
      <c r="J3241" s="65" t="s">
        <v>4097</v>
      </c>
      <c r="K3241" s="121"/>
      <c r="L3241" s="73" t="s">
        <v>4075</v>
      </c>
      <c r="M3241" s="65" t="s">
        <v>4070</v>
      </c>
      <c r="N3241" s="65" t="s">
        <v>1478</v>
      </c>
      <c r="O3241" s="64">
        <v>210781266</v>
      </c>
      <c r="P3241" s="65" t="s">
        <v>1689</v>
      </c>
      <c r="Q3241" s="90">
        <v>1</v>
      </c>
      <c r="V3241" s="97"/>
      <c r="W3241" s="97"/>
      <c r="X3241" s="65" t="s">
        <v>733</v>
      </c>
      <c r="Y3241" s="65">
        <f>SUMPRODUCT(('[2]Prog 89'!$C$5:$C$10000=A3241)*'[2]Prog 89'!$E$5:$F$10000)</f>
        <v>0</v>
      </c>
      <c r="Z3241" s="65">
        <f>SUMPRODUCT(('[2]Prog 89'!$C$5:$C$10000=A3241)*'[2]Prog 89'!$G$5:$H$10000)</f>
        <v>0</v>
      </c>
    </row>
    <row r="3242" spans="1:26" ht="12.75" customHeight="1" x14ac:dyDescent="0.25">
      <c r="A3242" s="64">
        <v>21590</v>
      </c>
      <c r="B3242" s="81">
        <f>VLOOKUP(A3242,'[2]Pop commune'!$A$4:$G$3833,7,FALSE)</f>
        <v>428.54887204928946</v>
      </c>
      <c r="C3242" s="82">
        <f>VLOOKUP(A3242,'[2]Pop commune'!$A$4:$H$3833,5,FALSE)</f>
        <v>277.28416695806493</v>
      </c>
      <c r="D3242" s="83">
        <f t="shared" si="101"/>
        <v>151.26470509122453</v>
      </c>
      <c r="E3242" s="83">
        <f>VLOOKUP(A3242,'[2]Pop commune'!$A$4:$G$3833,6,FALSE)</f>
        <v>151.26470509122453</v>
      </c>
      <c r="F3242" s="83">
        <f t="shared" si="102"/>
        <v>1332</v>
      </c>
      <c r="G3242" s="83">
        <f>VLOOKUP(A3242,'[2]Pop commune'!$A$4:$G$3833,4,FALSE)</f>
        <v>1332</v>
      </c>
      <c r="H3242" s="64">
        <v>21</v>
      </c>
      <c r="I3242" s="125">
        <v>210982138</v>
      </c>
      <c r="J3242" s="65" t="s">
        <v>4098</v>
      </c>
      <c r="K3242" s="121"/>
      <c r="L3242" s="103" t="s">
        <v>4069</v>
      </c>
      <c r="M3242" s="65" t="s">
        <v>4070</v>
      </c>
      <c r="N3242" s="65" t="s">
        <v>1478</v>
      </c>
      <c r="O3242" s="64">
        <v>210781266</v>
      </c>
      <c r="P3242" s="65" t="s">
        <v>1689</v>
      </c>
      <c r="Q3242" s="90">
        <v>1</v>
      </c>
      <c r="X3242" s="65" t="s">
        <v>733</v>
      </c>
      <c r="Y3242" s="65">
        <f>SUMPRODUCT(('[2]Prog 89'!$C$5:$C$10000=A3242)*'[2]Prog 89'!$E$5:$F$10000)</f>
        <v>0</v>
      </c>
      <c r="Z3242" s="65">
        <f>SUMPRODUCT(('[2]Prog 89'!$C$5:$C$10000=A3242)*'[2]Prog 89'!$G$5:$H$10000)</f>
        <v>0</v>
      </c>
    </row>
    <row r="3243" spans="1:26" ht="12.75" customHeight="1" x14ac:dyDescent="0.25">
      <c r="A3243" s="64">
        <v>21606</v>
      </c>
      <c r="B3243" s="81">
        <f>VLOOKUP(A3243,'[2]Pop commune'!$A$4:$G$3833,7,FALSE)</f>
        <v>403.82571006278044</v>
      </c>
      <c r="C3243" s="82">
        <f>VLOOKUP(A3243,'[2]Pop commune'!$A$4:$H$3833,5,FALSE)</f>
        <v>265.16876199611147</v>
      </c>
      <c r="D3243" s="83">
        <f t="shared" si="101"/>
        <v>138.65694806666897</v>
      </c>
      <c r="E3243" s="83">
        <f>VLOOKUP(A3243,'[2]Pop commune'!$A$4:$G$3833,6,FALSE)</f>
        <v>138.65694806666897</v>
      </c>
      <c r="F3243" s="83">
        <f t="shared" si="102"/>
        <v>1841.999999999993</v>
      </c>
      <c r="G3243" s="83">
        <f>VLOOKUP(A3243,'[2]Pop commune'!$A$4:$G$3833,4,FALSE)</f>
        <v>1841.999999999993</v>
      </c>
      <c r="H3243" s="64">
        <v>21</v>
      </c>
      <c r="I3243" s="125">
        <v>210982138</v>
      </c>
      <c r="J3243" s="65" t="s">
        <v>4099</v>
      </c>
      <c r="K3243" s="121"/>
      <c r="L3243" s="73" t="s">
        <v>4075</v>
      </c>
      <c r="M3243" s="65" t="s">
        <v>4070</v>
      </c>
      <c r="N3243" s="65" t="s">
        <v>1478</v>
      </c>
      <c r="O3243" s="64">
        <v>210781266</v>
      </c>
      <c r="P3243" s="65" t="s">
        <v>1689</v>
      </c>
      <c r="Q3243" s="90">
        <v>1</v>
      </c>
      <c r="X3243" s="65" t="s">
        <v>733</v>
      </c>
      <c r="Y3243" s="65">
        <f>SUMPRODUCT(('[2]Prog 89'!$C$5:$C$10000=A3243)*'[2]Prog 89'!$E$5:$F$10000)</f>
        <v>0</v>
      </c>
      <c r="Z3243" s="65">
        <f>SUMPRODUCT(('[2]Prog 89'!$C$5:$C$10000=A3243)*'[2]Prog 89'!$G$5:$H$10000)</f>
        <v>0</v>
      </c>
    </row>
    <row r="3244" spans="1:26" ht="12.75" customHeight="1" x14ac:dyDescent="0.25">
      <c r="A3244" s="64">
        <v>21616</v>
      </c>
      <c r="B3244" s="81">
        <f>VLOOKUP(A3244,'[2]Pop commune'!$A$4:$G$3833,7,FALSE)</f>
        <v>38.616216216216358</v>
      </c>
      <c r="C3244" s="82">
        <f>VLOOKUP(A3244,'[2]Pop commune'!$A$4:$H$3833,5,FALSE)</f>
        <v>29.47027027027038</v>
      </c>
      <c r="D3244" s="83">
        <f t="shared" si="101"/>
        <v>9.1459459459459804</v>
      </c>
      <c r="E3244" s="83">
        <f>VLOOKUP(A3244,'[2]Pop commune'!$A$4:$G$3833,6,FALSE)</f>
        <v>9.1459459459459804</v>
      </c>
      <c r="F3244" s="83">
        <f t="shared" si="102"/>
        <v>188.00000000000071</v>
      </c>
      <c r="G3244" s="83">
        <f>VLOOKUP(A3244,'[2]Pop commune'!$A$4:$G$3833,4,FALSE)</f>
        <v>188.00000000000071</v>
      </c>
      <c r="H3244" s="64">
        <v>21</v>
      </c>
      <c r="I3244" s="125">
        <v>210982138</v>
      </c>
      <c r="J3244" s="65" t="s">
        <v>4100</v>
      </c>
      <c r="K3244" s="121"/>
      <c r="L3244" s="73" t="s">
        <v>4075</v>
      </c>
      <c r="M3244" s="65" t="s">
        <v>4070</v>
      </c>
      <c r="N3244" s="65" t="s">
        <v>1478</v>
      </c>
      <c r="O3244" s="64">
        <v>210781266</v>
      </c>
      <c r="P3244" s="65" t="s">
        <v>1689</v>
      </c>
      <c r="Q3244" s="90">
        <v>1</v>
      </c>
      <c r="X3244" s="65" t="s">
        <v>733</v>
      </c>
      <c r="Y3244" s="65">
        <f>SUMPRODUCT(('[2]Prog 89'!$C$5:$C$10000=A3244)*'[2]Prog 89'!$E$5:$F$10000)</f>
        <v>0</v>
      </c>
      <c r="Z3244" s="65">
        <f>SUMPRODUCT(('[2]Prog 89'!$C$5:$C$10000=A3244)*'[2]Prog 89'!$G$5:$H$10000)</f>
        <v>0</v>
      </c>
    </row>
    <row r="3245" spans="1:26" ht="12.75" customHeight="1" x14ac:dyDescent="0.25">
      <c r="A3245" s="64">
        <v>21684</v>
      </c>
      <c r="B3245" s="81">
        <f>VLOOKUP(A3245,'[2]Pop commune'!$A$4:$G$3833,7,FALSE)</f>
        <v>176.41387283236958</v>
      </c>
      <c r="C3245" s="82">
        <f>VLOOKUP(A3245,'[2]Pop commune'!$A$4:$H$3833,5,FALSE)</f>
        <v>136.8728323699419</v>
      </c>
      <c r="D3245" s="83">
        <f t="shared" si="101"/>
        <v>39.541040462427659</v>
      </c>
      <c r="E3245" s="83">
        <f>VLOOKUP(A3245,'[2]Pop commune'!$A$4:$G$3833,6,FALSE)</f>
        <v>39.541040462427659</v>
      </c>
      <c r="F3245" s="83">
        <f t="shared" si="102"/>
        <v>876.99999999999807</v>
      </c>
      <c r="G3245" s="83">
        <f>VLOOKUP(A3245,'[2]Pop commune'!$A$4:$G$3833,4,FALSE)</f>
        <v>876.99999999999807</v>
      </c>
      <c r="H3245" s="64">
        <v>21</v>
      </c>
      <c r="I3245" s="125">
        <v>210982138</v>
      </c>
      <c r="J3245" s="65" t="s">
        <v>4101</v>
      </c>
      <c r="K3245" s="121"/>
      <c r="L3245" s="73" t="s">
        <v>4075</v>
      </c>
      <c r="M3245" s="65" t="s">
        <v>4070</v>
      </c>
      <c r="N3245" s="65" t="s">
        <v>1478</v>
      </c>
      <c r="O3245" s="64">
        <v>210781266</v>
      </c>
      <c r="P3245" s="65" t="s">
        <v>1689</v>
      </c>
      <c r="Q3245" s="90">
        <v>1</v>
      </c>
      <c r="X3245" s="65" t="s">
        <v>733</v>
      </c>
      <c r="Y3245" s="65">
        <f>SUMPRODUCT(('[2]Prog 89'!$C$5:$C$10000=A3245)*'[2]Prog 89'!$E$5:$F$10000)</f>
        <v>0</v>
      </c>
      <c r="Z3245" s="65">
        <f>SUMPRODUCT(('[2]Prog 89'!$C$5:$C$10000=A3245)*'[2]Prog 89'!$G$5:$H$10000)</f>
        <v>0</v>
      </c>
    </row>
    <row r="3246" spans="1:26" ht="12.75" customHeight="1" x14ac:dyDescent="0.25">
      <c r="A3246" s="64">
        <v>21712</v>
      </c>
      <c r="B3246" s="81">
        <f>VLOOKUP(A3246,'[2]Pop commune'!$A$4:$G$3833,7,FALSE)</f>
        <v>94.564315352696752</v>
      </c>
      <c r="C3246" s="82">
        <f>VLOOKUP(A3246,'[2]Pop commune'!$A$4:$H$3833,5,FALSE)</f>
        <v>51.680497925311023</v>
      </c>
      <c r="D3246" s="83">
        <f t="shared" si="101"/>
        <v>42.883817427385736</v>
      </c>
      <c r="E3246" s="83">
        <f>VLOOKUP(A3246,'[2]Pop commune'!$A$4:$G$3833,6,FALSE)</f>
        <v>42.883817427385736</v>
      </c>
      <c r="F3246" s="83">
        <f t="shared" si="102"/>
        <v>264.99999999999903</v>
      </c>
      <c r="G3246" s="83">
        <f>VLOOKUP(A3246,'[2]Pop commune'!$A$4:$G$3833,4,FALSE)</f>
        <v>264.99999999999903</v>
      </c>
      <c r="H3246" s="64">
        <v>21</v>
      </c>
      <c r="I3246" s="125">
        <v>210982138</v>
      </c>
      <c r="J3246" s="65" t="s">
        <v>4102</v>
      </c>
      <c r="K3246" s="121"/>
      <c r="L3246" s="73" t="s">
        <v>4069</v>
      </c>
      <c r="M3246" s="65" t="s">
        <v>4070</v>
      </c>
      <c r="N3246" s="65" t="s">
        <v>1478</v>
      </c>
      <c r="O3246" s="64">
        <v>210781266</v>
      </c>
      <c r="P3246" s="65" t="s">
        <v>1689</v>
      </c>
      <c r="Q3246" s="90">
        <v>1</v>
      </c>
      <c r="X3246" s="65" t="s">
        <v>733</v>
      </c>
      <c r="Y3246" s="65">
        <f>SUMPRODUCT(('[2]Prog 89'!$C$5:$C$10000=A3246)*'[2]Prog 89'!$E$5:$F$10000)</f>
        <v>0</v>
      </c>
      <c r="Z3246" s="65">
        <f>SUMPRODUCT(('[2]Prog 89'!$C$5:$C$10000=A3246)*'[2]Prog 89'!$G$5:$H$10000)</f>
        <v>0</v>
      </c>
    </row>
    <row r="3247" spans="1:26" ht="12.75" customHeight="1" x14ac:dyDescent="0.25">
      <c r="A3247" s="64">
        <v>21044</v>
      </c>
      <c r="B3247" s="81">
        <f>VLOOKUP(A3247,'[2]Pop commune'!$A$4:$G$3833,7,FALSE)</f>
        <v>26</v>
      </c>
      <c r="C3247" s="82">
        <f>VLOOKUP(A3247,'[2]Pop commune'!$A$4:$H$3833,5,FALSE)</f>
        <v>14</v>
      </c>
      <c r="D3247" s="83">
        <f t="shared" si="101"/>
        <v>12</v>
      </c>
      <c r="E3247" s="83">
        <f>VLOOKUP(A3247,'[2]Pop commune'!$A$4:$G$3833,6,FALSE)</f>
        <v>12</v>
      </c>
      <c r="F3247" s="83">
        <f t="shared" si="102"/>
        <v>74</v>
      </c>
      <c r="G3247" s="83">
        <f>VLOOKUP(A3247,'[2]Pop commune'!$A$4:$G$3833,4,FALSE)</f>
        <v>74</v>
      </c>
      <c r="H3247" s="64">
        <v>21</v>
      </c>
      <c r="I3247" s="125">
        <v>210984183</v>
      </c>
      <c r="J3247" s="65" t="s">
        <v>4103</v>
      </c>
      <c r="K3247" s="121"/>
      <c r="L3247" s="103" t="s">
        <v>4104</v>
      </c>
      <c r="M3247" s="65" t="s">
        <v>4063</v>
      </c>
      <c r="N3247" s="65" t="s">
        <v>1478</v>
      </c>
      <c r="O3247" s="64">
        <v>210781266</v>
      </c>
      <c r="P3247" s="65" t="s">
        <v>1689</v>
      </c>
      <c r="Q3247" s="90">
        <v>1</v>
      </c>
      <c r="X3247" s="65" t="s">
        <v>733</v>
      </c>
      <c r="Y3247" s="65">
        <f>SUMPRODUCT(('[2]Prog 89'!$C$5:$C$10000=A3247)*'[2]Prog 89'!$E$5:$F$10000)</f>
        <v>0</v>
      </c>
      <c r="Z3247" s="65">
        <f>SUMPRODUCT(('[2]Prog 89'!$C$5:$C$10000=A3247)*'[2]Prog 89'!$G$5:$H$10000)</f>
        <v>0</v>
      </c>
    </row>
    <row r="3248" spans="1:26" ht="12.75" customHeight="1" x14ac:dyDescent="0.25">
      <c r="A3248" s="64">
        <v>21078</v>
      </c>
      <c r="B3248" s="81">
        <f>VLOOKUP(A3248,'[2]Pop commune'!$A$4:$G$3833,7,FALSE)</f>
        <v>20.424657534246567</v>
      </c>
      <c r="C3248" s="82">
        <f>VLOOKUP(A3248,'[2]Pop commune'!$A$4:$H$3833,5,FALSE)</f>
        <v>13.616438356164378</v>
      </c>
      <c r="D3248" s="83">
        <f t="shared" si="101"/>
        <v>6.8082191780821892</v>
      </c>
      <c r="E3248" s="83">
        <f>VLOOKUP(A3248,'[2]Pop commune'!$A$4:$G$3833,6,FALSE)</f>
        <v>6.8082191780821892</v>
      </c>
      <c r="F3248" s="83">
        <f t="shared" si="102"/>
        <v>71</v>
      </c>
      <c r="G3248" s="83">
        <f>VLOOKUP(A3248,'[2]Pop commune'!$A$4:$G$3833,4,FALSE)</f>
        <v>71</v>
      </c>
      <c r="H3248" s="64">
        <v>21</v>
      </c>
      <c r="I3248" s="125">
        <v>210984183</v>
      </c>
      <c r="J3248" s="65" t="s">
        <v>4105</v>
      </c>
      <c r="K3248" s="121"/>
      <c r="L3248" s="103" t="s">
        <v>4104</v>
      </c>
      <c r="M3248" s="65" t="s">
        <v>4063</v>
      </c>
      <c r="N3248" s="65" t="s">
        <v>1478</v>
      </c>
      <c r="O3248" s="64">
        <v>210781266</v>
      </c>
      <c r="P3248" s="65" t="s">
        <v>1689</v>
      </c>
      <c r="Q3248" s="90">
        <v>1</v>
      </c>
      <c r="X3248" s="65" t="s">
        <v>733</v>
      </c>
      <c r="Y3248" s="65">
        <f>SUMPRODUCT(('[2]Prog 89'!$C$5:$C$10000=A3248)*'[2]Prog 89'!$E$5:$F$10000)</f>
        <v>0</v>
      </c>
      <c r="Z3248" s="65">
        <f>SUMPRODUCT(('[2]Prog 89'!$C$5:$C$10000=A3248)*'[2]Prog 89'!$G$5:$H$10000)</f>
        <v>0</v>
      </c>
    </row>
    <row r="3249" spans="1:26" ht="12.75" customHeight="1" x14ac:dyDescent="0.25">
      <c r="A3249" s="64">
        <v>21093</v>
      </c>
      <c r="B3249" s="81">
        <f>VLOOKUP(A3249,'[2]Pop commune'!$A$4:$G$3833,7,FALSE)</f>
        <v>43.169811320754718</v>
      </c>
      <c r="C3249" s="82">
        <f>VLOOKUP(A3249,'[2]Pop commune'!$A$4:$H$3833,5,FALSE)</f>
        <v>30.415094339622641</v>
      </c>
      <c r="D3249" s="83">
        <f t="shared" si="101"/>
        <v>12.754716981132074</v>
      </c>
      <c r="E3249" s="83">
        <f>VLOOKUP(A3249,'[2]Pop commune'!$A$4:$G$3833,6,FALSE)</f>
        <v>12.754716981132074</v>
      </c>
      <c r="F3249" s="83">
        <f t="shared" si="102"/>
        <v>156</v>
      </c>
      <c r="G3249" s="83">
        <f>VLOOKUP(A3249,'[2]Pop commune'!$A$4:$G$3833,4,FALSE)</f>
        <v>156</v>
      </c>
      <c r="H3249" s="64">
        <v>21</v>
      </c>
      <c r="I3249" s="125">
        <v>210984183</v>
      </c>
      <c r="J3249" s="65" t="s">
        <v>4106</v>
      </c>
      <c r="K3249" s="121"/>
      <c r="L3249" s="103" t="s">
        <v>4104</v>
      </c>
      <c r="M3249" s="65" t="s">
        <v>4063</v>
      </c>
      <c r="N3249" s="65" t="s">
        <v>1478</v>
      </c>
      <c r="O3249" s="64">
        <v>210781266</v>
      </c>
      <c r="P3249" s="65" t="s">
        <v>1689</v>
      </c>
      <c r="Q3249" s="90">
        <v>1</v>
      </c>
      <c r="X3249" s="65" t="s">
        <v>733</v>
      </c>
      <c r="Y3249" s="65">
        <f>SUMPRODUCT(('[2]Prog 89'!$C$5:$C$10000=A3249)*'[2]Prog 89'!$E$5:$F$10000)</f>
        <v>0</v>
      </c>
      <c r="Z3249" s="65">
        <f>SUMPRODUCT(('[2]Prog 89'!$C$5:$C$10000=A3249)*'[2]Prog 89'!$G$5:$H$10000)</f>
        <v>0</v>
      </c>
    </row>
    <row r="3250" spans="1:26" ht="12.75" customHeight="1" x14ac:dyDescent="0.25">
      <c r="A3250" s="64">
        <v>21115</v>
      </c>
      <c r="B3250" s="81">
        <f>VLOOKUP(A3250,'[2]Pop commune'!$A$4:$G$3833,7,FALSE)</f>
        <v>111.95384615384614</v>
      </c>
      <c r="C3250" s="82">
        <f>VLOOKUP(A3250,'[2]Pop commune'!$A$4:$H$3833,5,FALSE)</f>
        <v>77.582051282051282</v>
      </c>
      <c r="D3250" s="83">
        <f t="shared" si="101"/>
        <v>34.371794871794869</v>
      </c>
      <c r="E3250" s="83">
        <f>VLOOKUP(A3250,'[2]Pop commune'!$A$4:$G$3833,6,FALSE)</f>
        <v>34.371794871794869</v>
      </c>
      <c r="F3250" s="83">
        <f t="shared" si="102"/>
        <v>383</v>
      </c>
      <c r="G3250" s="83">
        <f>VLOOKUP(A3250,'[2]Pop commune'!$A$4:$G$3833,4,FALSE)</f>
        <v>383</v>
      </c>
      <c r="H3250" s="64">
        <v>21</v>
      </c>
      <c r="I3250" s="125">
        <v>210984183</v>
      </c>
      <c r="J3250" s="65" t="s">
        <v>4107</v>
      </c>
      <c r="K3250" s="121"/>
      <c r="L3250" s="103" t="s">
        <v>4062</v>
      </c>
      <c r="M3250" s="65" t="s">
        <v>4063</v>
      </c>
      <c r="N3250" s="65" t="s">
        <v>1478</v>
      </c>
      <c r="O3250" s="64">
        <v>210781266</v>
      </c>
      <c r="P3250" s="65" t="s">
        <v>1689</v>
      </c>
      <c r="Q3250" s="90">
        <v>1</v>
      </c>
      <c r="X3250" s="65" t="s">
        <v>733</v>
      </c>
      <c r="Y3250" s="65">
        <f>SUMPRODUCT(('[2]Prog 89'!$C$5:$C$10000=A3250)*'[2]Prog 89'!$E$5:$F$10000)</f>
        <v>0</v>
      </c>
      <c r="Z3250" s="65">
        <f>SUMPRODUCT(('[2]Prog 89'!$C$5:$C$10000=A3250)*'[2]Prog 89'!$G$5:$H$10000)</f>
        <v>0</v>
      </c>
    </row>
    <row r="3251" spans="1:26" ht="12.75" customHeight="1" x14ac:dyDescent="0.25">
      <c r="A3251" s="64">
        <v>21125</v>
      </c>
      <c r="B3251" s="81">
        <f>VLOOKUP(A3251,'[2]Pop commune'!$A$4:$G$3833,7,FALSE)</f>
        <v>100.99176954732553</v>
      </c>
      <c r="C3251" s="82">
        <f>VLOOKUP(A3251,'[2]Pop commune'!$A$4:$H$3833,5,FALSE)</f>
        <v>69.757201646090834</v>
      </c>
      <c r="D3251" s="83">
        <f t="shared" si="101"/>
        <v>31.234567901234701</v>
      </c>
      <c r="E3251" s="83">
        <f>VLOOKUP(A3251,'[2]Pop commune'!$A$4:$G$3833,6,FALSE)</f>
        <v>31.234567901234701</v>
      </c>
      <c r="F3251" s="83">
        <f t="shared" si="102"/>
        <v>253.00000000000108</v>
      </c>
      <c r="G3251" s="83">
        <f>VLOOKUP(A3251,'[2]Pop commune'!$A$4:$G$3833,4,FALSE)</f>
        <v>253.00000000000108</v>
      </c>
      <c r="H3251" s="64">
        <v>21</v>
      </c>
      <c r="I3251" s="125">
        <v>210984183</v>
      </c>
      <c r="J3251" s="65" t="s">
        <v>3423</v>
      </c>
      <c r="K3251" s="121"/>
      <c r="L3251" s="103" t="s">
        <v>4104</v>
      </c>
      <c r="M3251" s="65" t="s">
        <v>4063</v>
      </c>
      <c r="N3251" s="65" t="s">
        <v>1478</v>
      </c>
      <c r="O3251" s="64">
        <v>210781266</v>
      </c>
      <c r="P3251" s="65" t="s">
        <v>1689</v>
      </c>
      <c r="Q3251" s="90">
        <v>1</v>
      </c>
      <c r="X3251" s="65" t="s">
        <v>733</v>
      </c>
      <c r="Y3251" s="65">
        <f>SUMPRODUCT(('[2]Prog 89'!$C$5:$C$10000=A3251)*'[2]Prog 89'!$E$5:$F$10000)</f>
        <v>0</v>
      </c>
      <c r="Z3251" s="65">
        <f>SUMPRODUCT(('[2]Prog 89'!$C$5:$C$10000=A3251)*'[2]Prog 89'!$G$5:$H$10000)</f>
        <v>0</v>
      </c>
    </row>
    <row r="3252" spans="1:26" ht="12.75" customHeight="1" x14ac:dyDescent="0.25">
      <c r="A3252" s="64">
        <v>21143</v>
      </c>
      <c r="B3252" s="81">
        <f>VLOOKUP(A3252,'[2]Pop commune'!$A$4:$G$3833,7,FALSE)</f>
        <v>21</v>
      </c>
      <c r="C3252" s="82">
        <f>VLOOKUP(A3252,'[2]Pop commune'!$A$4:$H$3833,5,FALSE)</f>
        <v>14</v>
      </c>
      <c r="D3252" s="83">
        <f t="shared" si="101"/>
        <v>7</v>
      </c>
      <c r="E3252" s="83">
        <f>VLOOKUP(A3252,'[2]Pop commune'!$A$4:$G$3833,6,FALSE)</f>
        <v>7</v>
      </c>
      <c r="F3252" s="83">
        <f t="shared" si="102"/>
        <v>62</v>
      </c>
      <c r="G3252" s="83">
        <f>VLOOKUP(A3252,'[2]Pop commune'!$A$4:$G$3833,4,FALSE)</f>
        <v>62</v>
      </c>
      <c r="H3252" s="64">
        <v>21</v>
      </c>
      <c r="I3252" s="125">
        <v>210984183</v>
      </c>
      <c r="J3252" s="65" t="s">
        <v>4108</v>
      </c>
      <c r="K3252" s="121"/>
      <c r="L3252" s="103" t="s">
        <v>4104</v>
      </c>
      <c r="M3252" s="65" t="s">
        <v>4063</v>
      </c>
      <c r="N3252" s="65" t="s">
        <v>1478</v>
      </c>
      <c r="O3252" s="64">
        <v>210781266</v>
      </c>
      <c r="P3252" s="65" t="s">
        <v>1689</v>
      </c>
      <c r="Q3252" s="90">
        <v>1</v>
      </c>
      <c r="S3252" s="97"/>
      <c r="T3252" s="97"/>
      <c r="U3252" s="97"/>
      <c r="X3252" s="65" t="s">
        <v>733</v>
      </c>
      <c r="Y3252" s="65">
        <f>SUMPRODUCT(('[2]Prog 89'!$C$5:$C$10000=A3252)*'[2]Prog 89'!$E$5:$F$10000)</f>
        <v>0</v>
      </c>
      <c r="Z3252" s="65">
        <f>SUMPRODUCT(('[2]Prog 89'!$C$5:$C$10000=A3252)*'[2]Prog 89'!$G$5:$H$10000)</f>
        <v>0</v>
      </c>
    </row>
    <row r="3253" spans="1:26" ht="12.75" customHeight="1" x14ac:dyDescent="0.25">
      <c r="A3253" s="64">
        <v>21149</v>
      </c>
      <c r="B3253" s="81">
        <f>VLOOKUP(A3253,'[2]Pop commune'!$A$4:$G$3833,7,FALSE)</f>
        <v>72.052980132450557</v>
      </c>
      <c r="C3253" s="82">
        <f>VLOOKUP(A3253,'[2]Pop commune'!$A$4:$H$3833,5,FALSE)</f>
        <v>47.284768211920678</v>
      </c>
      <c r="D3253" s="83">
        <f t="shared" si="101"/>
        <v>24.768211920529879</v>
      </c>
      <c r="E3253" s="83">
        <f>VLOOKUP(A3253,'[2]Pop commune'!$A$4:$G$3833,6,FALSE)</f>
        <v>24.768211920529879</v>
      </c>
      <c r="F3253" s="83">
        <f t="shared" si="102"/>
        <v>170.00000000000054</v>
      </c>
      <c r="G3253" s="83">
        <f>VLOOKUP(A3253,'[2]Pop commune'!$A$4:$G$3833,4,FALSE)</f>
        <v>170.00000000000054</v>
      </c>
      <c r="H3253" s="64">
        <v>21</v>
      </c>
      <c r="I3253" s="125">
        <v>210984183</v>
      </c>
      <c r="J3253" s="65" t="s">
        <v>4109</v>
      </c>
      <c r="K3253" s="121"/>
      <c r="L3253" s="73" t="s">
        <v>4062</v>
      </c>
      <c r="M3253" s="65" t="s">
        <v>4063</v>
      </c>
      <c r="N3253" s="65" t="s">
        <v>1478</v>
      </c>
      <c r="O3253" s="64">
        <v>210781266</v>
      </c>
      <c r="P3253" s="65" t="s">
        <v>1689</v>
      </c>
      <c r="Q3253" s="90">
        <v>1</v>
      </c>
      <c r="X3253" s="65" t="s">
        <v>733</v>
      </c>
      <c r="Y3253" s="65">
        <f>SUMPRODUCT(('[2]Prog 89'!$C$5:$C$10000=A3253)*'[2]Prog 89'!$E$5:$F$10000)</f>
        <v>0</v>
      </c>
      <c r="Z3253" s="65">
        <f>SUMPRODUCT(('[2]Prog 89'!$C$5:$C$10000=A3253)*'[2]Prog 89'!$G$5:$H$10000)</f>
        <v>0</v>
      </c>
    </row>
    <row r="3254" spans="1:26" ht="12.75" customHeight="1" x14ac:dyDescent="0.25">
      <c r="A3254" s="64">
        <v>21154</v>
      </c>
      <c r="B3254" s="81">
        <f>VLOOKUP(A3254,'[2]Pop commune'!$A$4:$G$3833,7,FALSE)</f>
        <v>1864.6687760900115</v>
      </c>
      <c r="C3254" s="82">
        <f>VLOOKUP(A3254,'[2]Pop commune'!$A$4:$H$3833,5,FALSE)</f>
        <v>1043.718555881296</v>
      </c>
      <c r="D3254" s="83">
        <f t="shared" si="101"/>
        <v>820.95022020871556</v>
      </c>
      <c r="E3254" s="83">
        <f>VLOOKUP(A3254,'[2]Pop commune'!$A$4:$G$3833,6,FALSE)</f>
        <v>820.95022020871556</v>
      </c>
      <c r="F3254" s="83">
        <f t="shared" si="102"/>
        <v>5478.0000000000091</v>
      </c>
      <c r="G3254" s="83">
        <f>VLOOKUP(A3254,'[2]Pop commune'!$A$4:$G$3833,4,FALSE)</f>
        <v>5478.0000000000091</v>
      </c>
      <c r="H3254" s="64">
        <v>21</v>
      </c>
      <c r="I3254" s="125">
        <v>210984183</v>
      </c>
      <c r="J3254" s="65" t="s">
        <v>4110</v>
      </c>
      <c r="K3254" s="121"/>
      <c r="L3254" s="103" t="s">
        <v>4062</v>
      </c>
      <c r="M3254" s="65" t="s">
        <v>4063</v>
      </c>
      <c r="N3254" s="65" t="s">
        <v>1478</v>
      </c>
      <c r="O3254" s="64">
        <v>210781266</v>
      </c>
      <c r="P3254" s="65" t="s">
        <v>1689</v>
      </c>
      <c r="Q3254" s="90">
        <v>1</v>
      </c>
      <c r="X3254" s="65" t="s">
        <v>733</v>
      </c>
      <c r="Y3254" s="65">
        <f>SUMPRODUCT(('[2]Prog 89'!$C$5:$C$10000=A3254)*'[2]Prog 89'!$E$5:$F$10000)</f>
        <v>0</v>
      </c>
      <c r="Z3254" s="65">
        <f>SUMPRODUCT(('[2]Prog 89'!$C$5:$C$10000=A3254)*'[2]Prog 89'!$G$5:$H$10000)</f>
        <v>0</v>
      </c>
    </row>
    <row r="3255" spans="1:26" ht="12.75" customHeight="1" x14ac:dyDescent="0.25">
      <c r="A3255" s="64">
        <v>21161</v>
      </c>
      <c r="B3255" s="81">
        <f>VLOOKUP(A3255,'[2]Pop commune'!$A$4:$G$3833,7,FALSE)</f>
        <v>23.441860465116285</v>
      </c>
      <c r="C3255" s="82">
        <f>VLOOKUP(A3255,'[2]Pop commune'!$A$4:$H$3833,5,FALSE)</f>
        <v>11.720930232558144</v>
      </c>
      <c r="D3255" s="83">
        <f t="shared" si="101"/>
        <v>11.720930232558143</v>
      </c>
      <c r="E3255" s="83">
        <f>VLOOKUP(A3255,'[2]Pop commune'!$A$4:$G$3833,6,FALSE)</f>
        <v>11.720930232558143</v>
      </c>
      <c r="F3255" s="83">
        <f t="shared" si="102"/>
        <v>84</v>
      </c>
      <c r="G3255" s="83">
        <f>VLOOKUP(A3255,'[2]Pop commune'!$A$4:$G$3833,4,FALSE)</f>
        <v>84</v>
      </c>
      <c r="H3255" s="64">
        <v>21</v>
      </c>
      <c r="I3255" s="125">
        <v>210984183</v>
      </c>
      <c r="J3255" s="65" t="s">
        <v>4111</v>
      </c>
      <c r="K3255" s="121"/>
      <c r="L3255" s="103" t="s">
        <v>4062</v>
      </c>
      <c r="M3255" s="65" t="s">
        <v>4063</v>
      </c>
      <c r="N3255" s="65" t="s">
        <v>1478</v>
      </c>
      <c r="O3255" s="64">
        <v>210781266</v>
      </c>
      <c r="P3255" s="65" t="s">
        <v>1689</v>
      </c>
      <c r="Q3255" s="90">
        <v>1</v>
      </c>
      <c r="X3255" s="65" t="s">
        <v>733</v>
      </c>
      <c r="Y3255" s="65">
        <f>SUMPRODUCT(('[2]Prog 89'!$C$5:$C$10000=A3255)*'[2]Prog 89'!$E$5:$F$10000)</f>
        <v>0</v>
      </c>
      <c r="Z3255" s="65">
        <f>SUMPRODUCT(('[2]Prog 89'!$C$5:$C$10000=A3255)*'[2]Prog 89'!$G$5:$H$10000)</f>
        <v>0</v>
      </c>
    </row>
    <row r="3256" spans="1:26" ht="12.75" customHeight="1" x14ac:dyDescent="0.25">
      <c r="A3256" s="64">
        <v>21252</v>
      </c>
      <c r="B3256" s="81">
        <f>VLOOKUP(A3256,'[2]Pop commune'!$A$4:$G$3833,7,FALSE)</f>
        <v>34.15116279069759</v>
      </c>
      <c r="C3256" s="82">
        <f>VLOOKUP(A3256,'[2]Pop commune'!$A$4:$H$3833,5,FALSE)</f>
        <v>13.453488372092989</v>
      </c>
      <c r="D3256" s="83">
        <f t="shared" si="101"/>
        <v>20.697674418604599</v>
      </c>
      <c r="E3256" s="83">
        <f>VLOOKUP(A3256,'[2]Pop commune'!$A$4:$G$3833,6,FALSE)</f>
        <v>20.697674418604599</v>
      </c>
      <c r="F3256" s="83">
        <f t="shared" si="102"/>
        <v>88.999999999999787</v>
      </c>
      <c r="G3256" s="83">
        <f>VLOOKUP(A3256,'[2]Pop commune'!$A$4:$G$3833,4,FALSE)</f>
        <v>88.999999999999787</v>
      </c>
      <c r="H3256" s="64">
        <v>21</v>
      </c>
      <c r="I3256" s="125">
        <v>210984183</v>
      </c>
      <c r="J3256" s="65" t="s">
        <v>4112</v>
      </c>
      <c r="K3256" s="121"/>
      <c r="L3256" s="103" t="s">
        <v>4104</v>
      </c>
      <c r="M3256" s="65" t="s">
        <v>4063</v>
      </c>
      <c r="N3256" s="65" t="s">
        <v>1478</v>
      </c>
      <c r="O3256" s="64">
        <v>210781266</v>
      </c>
      <c r="P3256" s="65" t="s">
        <v>1689</v>
      </c>
      <c r="Q3256" s="90">
        <v>1</v>
      </c>
      <c r="X3256" s="65" t="s">
        <v>733</v>
      </c>
      <c r="Y3256" s="65">
        <f>SUMPRODUCT(('[2]Prog 89'!$C$5:$C$10000=A3256)*'[2]Prog 89'!$E$5:$F$10000)</f>
        <v>0</v>
      </c>
      <c r="Z3256" s="65">
        <f>SUMPRODUCT(('[2]Prog 89'!$C$5:$C$10000=A3256)*'[2]Prog 89'!$G$5:$H$10000)</f>
        <v>0</v>
      </c>
    </row>
    <row r="3257" spans="1:26" ht="12.75" customHeight="1" x14ac:dyDescent="0.25">
      <c r="A3257" s="64">
        <v>21258</v>
      </c>
      <c r="B3257" s="81">
        <f>VLOOKUP(A3257,'[2]Pop commune'!$A$4:$G$3833,7,FALSE)</f>
        <v>44.859967506915197</v>
      </c>
      <c r="C3257" s="82">
        <f>VLOOKUP(A3257,'[2]Pop commune'!$A$4:$H$3833,5,FALSE)</f>
        <v>28.63402181292459</v>
      </c>
      <c r="D3257" s="83">
        <f t="shared" si="101"/>
        <v>16.225945693990603</v>
      </c>
      <c r="E3257" s="83">
        <f>VLOOKUP(A3257,'[2]Pop commune'!$A$4:$G$3833,6,FALSE)</f>
        <v>16.225945693990603</v>
      </c>
      <c r="F3257" s="83">
        <f t="shared" si="102"/>
        <v>218</v>
      </c>
      <c r="G3257" s="83">
        <f>VLOOKUP(A3257,'[2]Pop commune'!$A$4:$G$3833,4,FALSE)</f>
        <v>218</v>
      </c>
      <c r="H3257" s="64">
        <v>21</v>
      </c>
      <c r="I3257" s="125">
        <v>210984183</v>
      </c>
      <c r="J3257" s="65" t="s">
        <v>4113</v>
      </c>
      <c r="K3257" s="121"/>
      <c r="L3257" s="103" t="s">
        <v>4062</v>
      </c>
      <c r="M3257" s="65" t="s">
        <v>4063</v>
      </c>
      <c r="N3257" s="65" t="s">
        <v>1478</v>
      </c>
      <c r="O3257" s="64">
        <v>210781266</v>
      </c>
      <c r="P3257" s="65" t="s">
        <v>1689</v>
      </c>
      <c r="Q3257" s="90">
        <v>1</v>
      </c>
      <c r="X3257" s="65" t="s">
        <v>733</v>
      </c>
      <c r="Y3257" s="65">
        <f>SUMPRODUCT(('[2]Prog 89'!$C$5:$C$10000=A3257)*'[2]Prog 89'!$E$5:$F$10000)</f>
        <v>0</v>
      </c>
      <c r="Z3257" s="65">
        <f>SUMPRODUCT(('[2]Prog 89'!$C$5:$C$10000=A3257)*'[2]Prog 89'!$G$5:$H$10000)</f>
        <v>0</v>
      </c>
    </row>
    <row r="3258" spans="1:26" ht="12.75" customHeight="1" x14ac:dyDescent="0.25">
      <c r="A3258" s="64">
        <v>21279</v>
      </c>
      <c r="B3258" s="81">
        <f>VLOOKUP(A3258,'[2]Pop commune'!$A$4:$G$3833,7,FALSE)</f>
        <v>15.46875</v>
      </c>
      <c r="C3258" s="82">
        <f>VLOOKUP(A3258,'[2]Pop commune'!$A$4:$H$3833,5,FALSE)</f>
        <v>10.3125</v>
      </c>
      <c r="D3258" s="83">
        <f t="shared" si="101"/>
        <v>5.15625</v>
      </c>
      <c r="E3258" s="83">
        <f>VLOOKUP(A3258,'[2]Pop commune'!$A$4:$G$3833,6,FALSE)</f>
        <v>5.15625</v>
      </c>
      <c r="F3258" s="83">
        <f t="shared" si="102"/>
        <v>33</v>
      </c>
      <c r="G3258" s="83">
        <f>VLOOKUP(A3258,'[2]Pop commune'!$A$4:$G$3833,4,FALSE)</f>
        <v>33</v>
      </c>
      <c r="H3258" s="64">
        <v>21</v>
      </c>
      <c r="I3258" s="125">
        <v>210984183</v>
      </c>
      <c r="J3258" s="65" t="s">
        <v>4114</v>
      </c>
      <c r="K3258" s="121"/>
      <c r="L3258" s="103" t="s">
        <v>4104</v>
      </c>
      <c r="M3258" s="65" t="s">
        <v>4063</v>
      </c>
      <c r="N3258" s="65" t="s">
        <v>1478</v>
      </c>
      <c r="O3258" s="64">
        <v>210781266</v>
      </c>
      <c r="P3258" s="65" t="s">
        <v>1689</v>
      </c>
      <c r="Q3258" s="90">
        <v>1</v>
      </c>
      <c r="X3258" s="65" t="s">
        <v>733</v>
      </c>
      <c r="Y3258" s="65">
        <f>SUMPRODUCT(('[2]Prog 89'!$C$5:$C$10000=A3258)*'[2]Prog 89'!$E$5:$F$10000)</f>
        <v>0</v>
      </c>
      <c r="Z3258" s="65">
        <f>SUMPRODUCT(('[2]Prog 89'!$C$5:$C$10000=A3258)*'[2]Prog 89'!$G$5:$H$10000)</f>
        <v>0</v>
      </c>
    </row>
    <row r="3259" spans="1:26" ht="12.75" customHeight="1" x14ac:dyDescent="0.25">
      <c r="A3259" s="64">
        <v>21302</v>
      </c>
      <c r="B3259" s="81">
        <f>VLOOKUP(A3259,'[2]Pop commune'!$A$4:$G$3833,7,FALSE)</f>
        <v>47.314285714285774</v>
      </c>
      <c r="C3259" s="82">
        <f>VLOOKUP(A3259,'[2]Pop commune'!$A$4:$H$3833,5,FALSE)</f>
        <v>26.742857142857179</v>
      </c>
      <c r="D3259" s="83">
        <f t="shared" si="101"/>
        <v>20.571428571428598</v>
      </c>
      <c r="E3259" s="83">
        <f>VLOOKUP(A3259,'[2]Pop commune'!$A$4:$G$3833,6,FALSE)</f>
        <v>20.571428571428598</v>
      </c>
      <c r="F3259" s="83">
        <f t="shared" si="102"/>
        <v>144</v>
      </c>
      <c r="G3259" s="83">
        <f>VLOOKUP(A3259,'[2]Pop commune'!$A$4:$G$3833,4,FALSE)</f>
        <v>144</v>
      </c>
      <c r="H3259" s="64">
        <v>21</v>
      </c>
      <c r="I3259" s="125">
        <v>210984183</v>
      </c>
      <c r="J3259" s="65" t="s">
        <v>4115</v>
      </c>
      <c r="K3259" s="121"/>
      <c r="L3259" s="103" t="s">
        <v>4062</v>
      </c>
      <c r="M3259" s="65" t="s">
        <v>4063</v>
      </c>
      <c r="N3259" s="65" t="s">
        <v>1478</v>
      </c>
      <c r="O3259" s="64">
        <v>210781266</v>
      </c>
      <c r="P3259" s="65" t="s">
        <v>1689</v>
      </c>
      <c r="Q3259" s="90">
        <v>1</v>
      </c>
      <c r="X3259" s="65" t="s">
        <v>733</v>
      </c>
      <c r="Y3259" s="65">
        <f>SUMPRODUCT(('[2]Prog 89'!$C$5:$C$10000=A3259)*'[2]Prog 89'!$E$5:$F$10000)</f>
        <v>0</v>
      </c>
      <c r="Z3259" s="65">
        <f>SUMPRODUCT(('[2]Prog 89'!$C$5:$C$10000=A3259)*'[2]Prog 89'!$G$5:$H$10000)</f>
        <v>0</v>
      </c>
    </row>
    <row r="3260" spans="1:26" ht="12.75" customHeight="1" x14ac:dyDescent="0.25">
      <c r="A3260" s="64">
        <v>21309</v>
      </c>
      <c r="B3260" s="81">
        <f>VLOOKUP(A3260,'[2]Pop commune'!$A$4:$G$3833,7,FALSE)</f>
        <v>29.696969696969681</v>
      </c>
      <c r="C3260" s="82">
        <f>VLOOKUP(A3260,'[2]Pop commune'!$A$4:$H$3833,5,FALSE)</f>
        <v>18.030303030303021</v>
      </c>
      <c r="D3260" s="83">
        <f t="shared" si="101"/>
        <v>11.666666666666661</v>
      </c>
      <c r="E3260" s="83">
        <f>VLOOKUP(A3260,'[2]Pop commune'!$A$4:$G$3833,6,FALSE)</f>
        <v>11.666666666666661</v>
      </c>
      <c r="F3260" s="83">
        <f t="shared" si="102"/>
        <v>105</v>
      </c>
      <c r="G3260" s="83">
        <f>VLOOKUP(A3260,'[2]Pop commune'!$A$4:$G$3833,4,FALSE)</f>
        <v>105</v>
      </c>
      <c r="H3260" s="64">
        <v>21</v>
      </c>
      <c r="I3260" s="125">
        <v>210984183</v>
      </c>
      <c r="J3260" s="65" t="s">
        <v>4116</v>
      </c>
      <c r="K3260" s="121"/>
      <c r="L3260" s="73" t="s">
        <v>4104</v>
      </c>
      <c r="M3260" s="65" t="s">
        <v>4063</v>
      </c>
      <c r="N3260" s="65" t="s">
        <v>1478</v>
      </c>
      <c r="O3260" s="64">
        <v>210781266</v>
      </c>
      <c r="P3260" s="65" t="s">
        <v>1689</v>
      </c>
      <c r="Q3260" s="90">
        <v>1</v>
      </c>
      <c r="X3260" s="65" t="s">
        <v>733</v>
      </c>
      <c r="Y3260" s="65">
        <f>SUMPRODUCT(('[2]Prog 89'!$C$5:$C$10000=A3260)*'[2]Prog 89'!$E$5:$F$10000)</f>
        <v>0</v>
      </c>
      <c r="Z3260" s="65">
        <f>SUMPRODUCT(('[2]Prog 89'!$C$5:$C$10000=A3260)*'[2]Prog 89'!$G$5:$H$10000)</f>
        <v>0</v>
      </c>
    </row>
    <row r="3261" spans="1:26" ht="12.75" customHeight="1" x14ac:dyDescent="0.25">
      <c r="A3261" s="64">
        <v>21336</v>
      </c>
      <c r="B3261" s="81">
        <f>VLOOKUP(A3261,'[2]Pop commune'!$A$4:$G$3833,7,FALSE)</f>
        <v>310.21094332810219</v>
      </c>
      <c r="C3261" s="82">
        <f>VLOOKUP(A3261,'[2]Pop commune'!$A$4:$H$3833,5,FALSE)</f>
        <v>150.91484008633395</v>
      </c>
      <c r="D3261" s="83">
        <f t="shared" si="101"/>
        <v>159.29610324176824</v>
      </c>
      <c r="E3261" s="83">
        <f>VLOOKUP(A3261,'[2]Pop commune'!$A$4:$G$3833,6,FALSE)</f>
        <v>159.29610324176824</v>
      </c>
      <c r="F3261" s="83">
        <f t="shared" si="102"/>
        <v>759.00000000000182</v>
      </c>
      <c r="G3261" s="83">
        <f>VLOOKUP(A3261,'[2]Pop commune'!$A$4:$G$3833,4,FALSE)</f>
        <v>759.00000000000182</v>
      </c>
      <c r="H3261" s="64">
        <v>21</v>
      </c>
      <c r="I3261" s="125">
        <v>210984183</v>
      </c>
      <c r="J3261" s="65" t="s">
        <v>4117</v>
      </c>
      <c r="K3261" s="121"/>
      <c r="L3261" s="103" t="s">
        <v>4104</v>
      </c>
      <c r="M3261" s="65" t="s">
        <v>4063</v>
      </c>
      <c r="N3261" s="65" t="s">
        <v>1478</v>
      </c>
      <c r="O3261" s="64">
        <v>210781266</v>
      </c>
      <c r="P3261" s="65" t="s">
        <v>1689</v>
      </c>
      <c r="Q3261" s="90">
        <v>1</v>
      </c>
      <c r="S3261" s="99"/>
      <c r="T3261" s="99"/>
      <c r="U3261" s="99"/>
      <c r="X3261" s="65" t="s">
        <v>733</v>
      </c>
      <c r="Y3261" s="65">
        <f>SUMPRODUCT(('[2]Prog 89'!$C$5:$C$10000=A3261)*'[2]Prog 89'!$E$5:$F$10000)</f>
        <v>0</v>
      </c>
      <c r="Z3261" s="65">
        <f>SUMPRODUCT(('[2]Prog 89'!$C$5:$C$10000=A3261)*'[2]Prog 89'!$G$5:$H$10000)</f>
        <v>0</v>
      </c>
    </row>
    <row r="3262" spans="1:26" ht="12.75" customHeight="1" x14ac:dyDescent="0.25">
      <c r="A3262" s="64">
        <v>21343</v>
      </c>
      <c r="B3262" s="81">
        <f>VLOOKUP(A3262,'[2]Pop commune'!$A$4:$G$3833,7,FALSE)</f>
        <v>42.84</v>
      </c>
      <c r="C3262" s="82">
        <f>VLOOKUP(A3262,'[2]Pop commune'!$A$4:$H$3833,5,FALSE)</f>
        <v>27.54</v>
      </c>
      <c r="D3262" s="83">
        <f t="shared" si="101"/>
        <v>15.3</v>
      </c>
      <c r="E3262" s="83">
        <f>VLOOKUP(A3262,'[2]Pop commune'!$A$4:$G$3833,6,FALSE)</f>
        <v>15.3</v>
      </c>
      <c r="F3262" s="83">
        <f t="shared" si="102"/>
        <v>102</v>
      </c>
      <c r="G3262" s="83">
        <f>VLOOKUP(A3262,'[2]Pop commune'!$A$4:$G$3833,4,FALSE)</f>
        <v>102</v>
      </c>
      <c r="H3262" s="64">
        <v>21</v>
      </c>
      <c r="I3262" s="125">
        <v>210984183</v>
      </c>
      <c r="J3262" s="65" t="s">
        <v>4118</v>
      </c>
      <c r="K3262" s="121"/>
      <c r="L3262" s="103" t="s">
        <v>4104</v>
      </c>
      <c r="M3262" s="65" t="s">
        <v>4063</v>
      </c>
      <c r="N3262" s="65" t="s">
        <v>1478</v>
      </c>
      <c r="O3262" s="64">
        <v>210781266</v>
      </c>
      <c r="P3262" s="65" t="s">
        <v>1689</v>
      </c>
      <c r="Q3262" s="90">
        <v>1</v>
      </c>
      <c r="X3262" s="65" t="s">
        <v>733</v>
      </c>
      <c r="Y3262" s="65">
        <f>SUMPRODUCT(('[2]Prog 89'!$C$5:$C$10000=A3262)*'[2]Prog 89'!$E$5:$F$10000)</f>
        <v>0</v>
      </c>
      <c r="Z3262" s="65">
        <f>SUMPRODUCT(('[2]Prog 89'!$C$5:$C$10000=A3262)*'[2]Prog 89'!$G$5:$H$10000)</f>
        <v>0</v>
      </c>
    </row>
    <row r="3263" spans="1:26" ht="12.75" customHeight="1" x14ac:dyDescent="0.25">
      <c r="A3263" s="64">
        <v>21372</v>
      </c>
      <c r="B3263" s="81">
        <f>VLOOKUP(A3263,'[2]Pop commune'!$A$4:$G$3833,7,FALSE)</f>
        <v>16.439560439560438</v>
      </c>
      <c r="C3263" s="82">
        <f>VLOOKUP(A3263,'[2]Pop commune'!$A$4:$H$3833,5,FALSE)</f>
        <v>10.637362637362637</v>
      </c>
      <c r="D3263" s="83">
        <f t="shared" si="101"/>
        <v>5.802197802197802</v>
      </c>
      <c r="E3263" s="83">
        <f>VLOOKUP(A3263,'[2]Pop commune'!$A$4:$G$3833,6,FALSE)</f>
        <v>5.802197802197802</v>
      </c>
      <c r="F3263" s="83">
        <f t="shared" si="102"/>
        <v>88</v>
      </c>
      <c r="G3263" s="83">
        <f>VLOOKUP(A3263,'[2]Pop commune'!$A$4:$G$3833,4,FALSE)</f>
        <v>88</v>
      </c>
      <c r="H3263" s="64">
        <v>21</v>
      </c>
      <c r="I3263" s="125">
        <v>210984183</v>
      </c>
      <c r="J3263" s="65" t="s">
        <v>4119</v>
      </c>
      <c r="K3263" s="121"/>
      <c r="L3263" s="103" t="s">
        <v>4062</v>
      </c>
      <c r="M3263" s="65" t="s">
        <v>4063</v>
      </c>
      <c r="N3263" s="65" t="s">
        <v>1478</v>
      </c>
      <c r="O3263" s="64">
        <v>210781266</v>
      </c>
      <c r="P3263" s="65" t="s">
        <v>1689</v>
      </c>
      <c r="Q3263" s="90">
        <v>1</v>
      </c>
      <c r="X3263" s="65" t="s">
        <v>733</v>
      </c>
      <c r="Y3263" s="65">
        <f>SUMPRODUCT(('[2]Prog 89'!$C$5:$C$10000=A3263)*'[2]Prog 89'!$E$5:$F$10000)</f>
        <v>0</v>
      </c>
      <c r="Z3263" s="65">
        <f>SUMPRODUCT(('[2]Prog 89'!$C$5:$C$10000=A3263)*'[2]Prog 89'!$G$5:$H$10000)</f>
        <v>0</v>
      </c>
    </row>
    <row r="3264" spans="1:26" ht="12.75" customHeight="1" x14ac:dyDescent="0.25">
      <c r="A3264" s="64">
        <v>21378</v>
      </c>
      <c r="B3264" s="81">
        <f>VLOOKUP(A3264,'[2]Pop commune'!$A$4:$G$3833,7,FALSE)</f>
        <v>32</v>
      </c>
      <c r="C3264" s="82">
        <f>VLOOKUP(A3264,'[2]Pop commune'!$A$4:$H$3833,5,FALSE)</f>
        <v>19</v>
      </c>
      <c r="D3264" s="83">
        <f t="shared" si="101"/>
        <v>13</v>
      </c>
      <c r="E3264" s="83">
        <f>VLOOKUP(A3264,'[2]Pop commune'!$A$4:$G$3833,6,FALSE)</f>
        <v>13</v>
      </c>
      <c r="F3264" s="83">
        <f t="shared" si="102"/>
        <v>104</v>
      </c>
      <c r="G3264" s="83">
        <f>VLOOKUP(A3264,'[2]Pop commune'!$A$4:$G$3833,4,FALSE)</f>
        <v>104</v>
      </c>
      <c r="H3264" s="64">
        <v>21</v>
      </c>
      <c r="I3264" s="125">
        <v>210984183</v>
      </c>
      <c r="J3264" s="65" t="s">
        <v>4120</v>
      </c>
      <c r="K3264" s="121"/>
      <c r="L3264" s="103" t="s">
        <v>4104</v>
      </c>
      <c r="M3264" s="65" t="s">
        <v>4063</v>
      </c>
      <c r="N3264" s="65" t="s">
        <v>1478</v>
      </c>
      <c r="O3264" s="64">
        <v>210781266</v>
      </c>
      <c r="P3264" s="65" t="s">
        <v>1689</v>
      </c>
      <c r="Q3264" s="90">
        <v>1</v>
      </c>
      <c r="X3264" s="65" t="s">
        <v>733</v>
      </c>
      <c r="Y3264" s="65">
        <f>SUMPRODUCT(('[2]Prog 89'!$C$5:$C$10000=A3264)*'[2]Prog 89'!$E$5:$F$10000)</f>
        <v>0</v>
      </c>
      <c r="Z3264" s="65">
        <f>SUMPRODUCT(('[2]Prog 89'!$C$5:$C$10000=A3264)*'[2]Prog 89'!$G$5:$H$10000)</f>
        <v>0</v>
      </c>
    </row>
    <row r="3265" spans="1:26" ht="12.75" customHeight="1" x14ac:dyDescent="0.25">
      <c r="A3265" s="64">
        <v>21393</v>
      </c>
      <c r="B3265" s="81">
        <f>VLOOKUP(A3265,'[2]Pop commune'!$A$4:$G$3833,7,FALSE)</f>
        <v>32.725000000000001</v>
      </c>
      <c r="C3265" s="82">
        <f>VLOOKUP(A3265,'[2]Pop commune'!$A$4:$H$3833,5,FALSE)</f>
        <v>22.137499999999999</v>
      </c>
      <c r="D3265" s="83">
        <f t="shared" si="101"/>
        <v>10.5875</v>
      </c>
      <c r="E3265" s="83">
        <f>VLOOKUP(A3265,'[2]Pop commune'!$A$4:$G$3833,6,FALSE)</f>
        <v>10.5875</v>
      </c>
      <c r="F3265" s="83">
        <f t="shared" si="102"/>
        <v>154</v>
      </c>
      <c r="G3265" s="83">
        <f>VLOOKUP(A3265,'[2]Pop commune'!$A$4:$G$3833,4,FALSE)</f>
        <v>154</v>
      </c>
      <c r="H3265" s="64">
        <v>21</v>
      </c>
      <c r="I3265" s="125">
        <v>210984183</v>
      </c>
      <c r="J3265" s="65" t="s">
        <v>4121</v>
      </c>
      <c r="K3265" s="121"/>
      <c r="L3265" s="103" t="s">
        <v>4062</v>
      </c>
      <c r="M3265" s="65" t="s">
        <v>4063</v>
      </c>
      <c r="N3265" s="65" t="s">
        <v>1478</v>
      </c>
      <c r="O3265" s="64">
        <v>210781266</v>
      </c>
      <c r="P3265" s="65" t="s">
        <v>1689</v>
      </c>
      <c r="Q3265" s="90">
        <v>1</v>
      </c>
      <c r="X3265" s="65" t="s">
        <v>733</v>
      </c>
      <c r="Y3265" s="65">
        <f>SUMPRODUCT(('[2]Prog 89'!$C$5:$C$10000=A3265)*'[2]Prog 89'!$E$5:$F$10000)</f>
        <v>0</v>
      </c>
      <c r="Z3265" s="65">
        <f>SUMPRODUCT(('[2]Prog 89'!$C$5:$C$10000=A3265)*'[2]Prog 89'!$G$5:$H$10000)</f>
        <v>0</v>
      </c>
    </row>
    <row r="3266" spans="1:26" ht="12.75" customHeight="1" x14ac:dyDescent="0.25">
      <c r="A3266" s="64">
        <v>21419</v>
      </c>
      <c r="B3266" s="81">
        <f>VLOOKUP(A3266,'[2]Pop commune'!$A$4:$G$3833,7,FALSE)</f>
        <v>82.931818181818471</v>
      </c>
      <c r="C3266" s="82">
        <f>VLOOKUP(A3266,'[2]Pop commune'!$A$4:$H$3833,5,FALSE)</f>
        <v>55.625000000000199</v>
      </c>
      <c r="D3266" s="83">
        <f t="shared" si="101"/>
        <v>27.306818181818279</v>
      </c>
      <c r="E3266" s="83">
        <f>VLOOKUP(A3266,'[2]Pop commune'!$A$4:$G$3833,6,FALSE)</f>
        <v>27.306818181818279</v>
      </c>
      <c r="F3266" s="83">
        <f t="shared" si="102"/>
        <v>267.00000000000097</v>
      </c>
      <c r="G3266" s="83">
        <f>VLOOKUP(A3266,'[2]Pop commune'!$A$4:$G$3833,4,FALSE)</f>
        <v>267.00000000000097</v>
      </c>
      <c r="H3266" s="64">
        <v>21</v>
      </c>
      <c r="I3266" s="125">
        <v>210984183</v>
      </c>
      <c r="J3266" s="65" t="s">
        <v>4122</v>
      </c>
      <c r="K3266" s="121"/>
      <c r="L3266" s="103" t="s">
        <v>4104</v>
      </c>
      <c r="M3266" s="65" t="s">
        <v>4063</v>
      </c>
      <c r="N3266" s="65" t="s">
        <v>1478</v>
      </c>
      <c r="O3266" s="64">
        <v>210781266</v>
      </c>
      <c r="P3266" s="65" t="s">
        <v>1689</v>
      </c>
      <c r="Q3266" s="90">
        <v>1</v>
      </c>
      <c r="X3266" s="65" t="s">
        <v>733</v>
      </c>
      <c r="Y3266" s="65">
        <f>SUMPRODUCT(('[2]Prog 89'!$C$5:$C$10000=A3266)*'[2]Prog 89'!$E$5:$F$10000)</f>
        <v>0</v>
      </c>
      <c r="Z3266" s="65">
        <f>SUMPRODUCT(('[2]Prog 89'!$C$5:$C$10000=A3266)*'[2]Prog 89'!$G$5:$H$10000)</f>
        <v>0</v>
      </c>
    </row>
    <row r="3267" spans="1:26" ht="12.75" customHeight="1" x14ac:dyDescent="0.25">
      <c r="A3267" s="64">
        <v>21435</v>
      </c>
      <c r="B3267" s="81">
        <f>VLOOKUP(A3267,'[2]Pop commune'!$A$4:$G$3833,7,FALSE)</f>
        <v>62.116197183098549</v>
      </c>
      <c r="C3267" s="82">
        <f>VLOOKUP(A3267,'[2]Pop commune'!$A$4:$H$3833,5,FALSE)</f>
        <v>45.271126760563348</v>
      </c>
      <c r="D3267" s="83">
        <f t="shared" si="101"/>
        <v>16.845070422535201</v>
      </c>
      <c r="E3267" s="83">
        <f>VLOOKUP(A3267,'[2]Pop commune'!$A$4:$G$3833,6,FALSE)</f>
        <v>16.845070422535201</v>
      </c>
      <c r="F3267" s="83">
        <f t="shared" si="102"/>
        <v>299</v>
      </c>
      <c r="G3267" s="83">
        <f>VLOOKUP(A3267,'[2]Pop commune'!$A$4:$G$3833,4,FALSE)</f>
        <v>299</v>
      </c>
      <c r="H3267" s="64">
        <v>21</v>
      </c>
      <c r="I3267" s="125">
        <v>210984183</v>
      </c>
      <c r="J3267" s="65" t="s">
        <v>4123</v>
      </c>
      <c r="K3267" s="121"/>
      <c r="L3267" s="103" t="s">
        <v>4062</v>
      </c>
      <c r="M3267" s="65" t="s">
        <v>4063</v>
      </c>
      <c r="N3267" s="65" t="s">
        <v>1478</v>
      </c>
      <c r="O3267" s="64">
        <v>210781266</v>
      </c>
      <c r="P3267" s="65" t="s">
        <v>1689</v>
      </c>
      <c r="Q3267" s="90">
        <v>1</v>
      </c>
      <c r="X3267" s="65" t="s">
        <v>733</v>
      </c>
      <c r="Y3267" s="65">
        <f>SUMPRODUCT(('[2]Prog 89'!$C$5:$C$10000=A3267)*'[2]Prog 89'!$E$5:$F$10000)</f>
        <v>0</v>
      </c>
      <c r="Z3267" s="65">
        <f>SUMPRODUCT(('[2]Prog 89'!$C$5:$C$10000=A3267)*'[2]Prog 89'!$G$5:$H$10000)</f>
        <v>0</v>
      </c>
    </row>
    <row r="3268" spans="1:26" ht="12.75" customHeight="1" x14ac:dyDescent="0.25">
      <c r="A3268" s="64">
        <v>21444</v>
      </c>
      <c r="B3268" s="81">
        <f>VLOOKUP(A3268,'[2]Pop commune'!$A$4:$G$3833,7,FALSE)</f>
        <v>25</v>
      </c>
      <c r="C3268" s="82">
        <f>VLOOKUP(A3268,'[2]Pop commune'!$A$4:$H$3833,5,FALSE)</f>
        <v>15</v>
      </c>
      <c r="D3268" s="83">
        <f t="shared" si="101"/>
        <v>10</v>
      </c>
      <c r="E3268" s="83">
        <f>VLOOKUP(A3268,'[2]Pop commune'!$A$4:$G$3833,6,FALSE)</f>
        <v>10</v>
      </c>
      <c r="F3268" s="83">
        <f t="shared" si="102"/>
        <v>79</v>
      </c>
      <c r="G3268" s="83">
        <f>VLOOKUP(A3268,'[2]Pop commune'!$A$4:$G$3833,4,FALSE)</f>
        <v>79</v>
      </c>
      <c r="H3268" s="64">
        <v>21</v>
      </c>
      <c r="I3268" s="125">
        <v>210984183</v>
      </c>
      <c r="J3268" s="65" t="s">
        <v>4124</v>
      </c>
      <c r="K3268" s="121"/>
      <c r="L3268" s="103" t="s">
        <v>4062</v>
      </c>
      <c r="M3268" s="65" t="s">
        <v>4063</v>
      </c>
      <c r="N3268" s="65" t="s">
        <v>1478</v>
      </c>
      <c r="O3268" s="64">
        <v>210781266</v>
      </c>
      <c r="P3268" s="65" t="s">
        <v>1689</v>
      </c>
      <c r="Q3268" s="90">
        <v>1</v>
      </c>
      <c r="X3268" s="65" t="s">
        <v>733</v>
      </c>
      <c r="Y3268" s="65">
        <f>SUMPRODUCT(('[2]Prog 89'!$C$5:$C$10000=A3268)*'[2]Prog 89'!$E$5:$F$10000)</f>
        <v>0</v>
      </c>
      <c r="Z3268" s="65">
        <f>SUMPRODUCT(('[2]Prog 89'!$C$5:$C$10000=A3268)*'[2]Prog 89'!$G$5:$H$10000)</f>
        <v>0</v>
      </c>
    </row>
    <row r="3269" spans="1:26" ht="12.75" customHeight="1" x14ac:dyDescent="0.25">
      <c r="A3269" s="64">
        <v>21451</v>
      </c>
      <c r="B3269" s="81">
        <f>VLOOKUP(A3269,'[2]Pop commune'!$A$4:$G$3833,7,FALSE)</f>
        <v>29.25</v>
      </c>
      <c r="C3269" s="82">
        <f>VLOOKUP(A3269,'[2]Pop commune'!$A$4:$H$3833,5,FALSE)</f>
        <v>21.45</v>
      </c>
      <c r="D3269" s="83">
        <f t="shared" ref="D3269:D3332" si="103">E3269/Q3269</f>
        <v>7.8</v>
      </c>
      <c r="E3269" s="83">
        <f>VLOOKUP(A3269,'[2]Pop commune'!$A$4:$G$3833,6,FALSE)</f>
        <v>7.8</v>
      </c>
      <c r="F3269" s="83">
        <f t="shared" ref="F3269:F3332" si="104">G3269/Q3269</f>
        <v>78</v>
      </c>
      <c r="G3269" s="83">
        <f>VLOOKUP(A3269,'[2]Pop commune'!$A$4:$G$3833,4,FALSE)</f>
        <v>78</v>
      </c>
      <c r="H3269" s="64">
        <v>21</v>
      </c>
      <c r="I3269" s="125">
        <v>210984183</v>
      </c>
      <c r="J3269" s="65" t="s">
        <v>4125</v>
      </c>
      <c r="K3269" s="121"/>
      <c r="L3269" s="103" t="s">
        <v>4104</v>
      </c>
      <c r="M3269" s="65" t="s">
        <v>4063</v>
      </c>
      <c r="N3269" s="65" t="s">
        <v>1478</v>
      </c>
      <c r="O3269" s="64">
        <v>210781266</v>
      </c>
      <c r="P3269" s="65" t="s">
        <v>1689</v>
      </c>
      <c r="Q3269" s="90">
        <v>1</v>
      </c>
      <c r="X3269" s="65" t="s">
        <v>733</v>
      </c>
      <c r="Y3269" s="65">
        <f>SUMPRODUCT(('[2]Prog 89'!$C$5:$C$10000=A3269)*'[2]Prog 89'!$E$5:$F$10000)</f>
        <v>0</v>
      </c>
      <c r="Z3269" s="65">
        <f>SUMPRODUCT(('[2]Prog 89'!$C$5:$C$10000=A3269)*'[2]Prog 89'!$G$5:$H$10000)</f>
        <v>0</v>
      </c>
    </row>
    <row r="3270" spans="1:26" ht="12.75" customHeight="1" x14ac:dyDescent="0.25">
      <c r="A3270" s="64">
        <v>21454</v>
      </c>
      <c r="B3270" s="81">
        <f>VLOOKUP(A3270,'[2]Pop commune'!$A$4:$G$3833,7,FALSE)</f>
        <v>59.544642857143025</v>
      </c>
      <c r="C3270" s="82">
        <f>VLOOKUP(A3270,'[2]Pop commune'!$A$4:$H$3833,5,FALSE)</f>
        <v>33.428571428571523</v>
      </c>
      <c r="D3270" s="83">
        <f t="shared" si="103"/>
        <v>26.116071428571502</v>
      </c>
      <c r="E3270" s="83">
        <f>VLOOKUP(A3270,'[2]Pop commune'!$A$4:$G$3833,6,FALSE)</f>
        <v>26.116071428571502</v>
      </c>
      <c r="F3270" s="83">
        <f t="shared" si="104"/>
        <v>117</v>
      </c>
      <c r="G3270" s="83">
        <f>VLOOKUP(A3270,'[2]Pop commune'!$A$4:$G$3833,4,FALSE)</f>
        <v>117</v>
      </c>
      <c r="H3270" s="64">
        <v>21</v>
      </c>
      <c r="I3270" s="125">
        <v>210984183</v>
      </c>
      <c r="J3270" s="65" t="s">
        <v>4126</v>
      </c>
      <c r="K3270" s="121"/>
      <c r="L3270" s="73" t="s">
        <v>4104</v>
      </c>
      <c r="M3270" s="65" t="s">
        <v>4063</v>
      </c>
      <c r="N3270" s="65" t="s">
        <v>1478</v>
      </c>
      <c r="O3270" s="64">
        <v>210781266</v>
      </c>
      <c r="P3270" s="65" t="s">
        <v>1689</v>
      </c>
      <c r="Q3270" s="90">
        <v>1</v>
      </c>
      <c r="X3270" s="65" t="s">
        <v>733</v>
      </c>
      <c r="Y3270" s="65">
        <f>SUMPRODUCT(('[2]Prog 89'!$C$5:$C$10000=A3270)*'[2]Prog 89'!$E$5:$F$10000)</f>
        <v>0</v>
      </c>
      <c r="Z3270" s="65">
        <f>SUMPRODUCT(('[2]Prog 89'!$C$5:$C$10000=A3270)*'[2]Prog 89'!$G$5:$H$10000)</f>
        <v>0</v>
      </c>
    </row>
    <row r="3271" spans="1:26" ht="12.75" customHeight="1" x14ac:dyDescent="0.25">
      <c r="A3271" s="64">
        <v>21460</v>
      </c>
      <c r="B3271" s="81">
        <f>VLOOKUP(A3271,'[2]Pop commune'!$A$4:$G$3833,7,FALSE)</f>
        <v>31</v>
      </c>
      <c r="C3271" s="82">
        <f>VLOOKUP(A3271,'[2]Pop commune'!$A$4:$H$3833,5,FALSE)</f>
        <v>19</v>
      </c>
      <c r="D3271" s="83">
        <f t="shared" si="103"/>
        <v>12</v>
      </c>
      <c r="E3271" s="83">
        <f>VLOOKUP(A3271,'[2]Pop commune'!$A$4:$G$3833,6,FALSE)</f>
        <v>12</v>
      </c>
      <c r="F3271" s="83">
        <f t="shared" si="104"/>
        <v>81</v>
      </c>
      <c r="G3271" s="83">
        <f>VLOOKUP(A3271,'[2]Pop commune'!$A$4:$G$3833,4,FALSE)</f>
        <v>81</v>
      </c>
      <c r="H3271" s="64">
        <v>21</v>
      </c>
      <c r="I3271" s="125">
        <v>210984183</v>
      </c>
      <c r="J3271" s="65" t="s">
        <v>4127</v>
      </c>
      <c r="K3271" s="121"/>
      <c r="L3271" s="103" t="s">
        <v>4062</v>
      </c>
      <c r="M3271" s="65" t="s">
        <v>4063</v>
      </c>
      <c r="N3271" s="65" t="s">
        <v>1478</v>
      </c>
      <c r="O3271" s="64">
        <v>210781266</v>
      </c>
      <c r="P3271" s="65" t="s">
        <v>1689</v>
      </c>
      <c r="Q3271" s="90">
        <v>1</v>
      </c>
      <c r="X3271" s="65" t="s">
        <v>733</v>
      </c>
      <c r="Y3271" s="65">
        <f>SUMPRODUCT(('[2]Prog 89'!$C$5:$C$10000=A3271)*'[2]Prog 89'!$E$5:$F$10000)</f>
        <v>0</v>
      </c>
      <c r="Z3271" s="65">
        <f>SUMPRODUCT(('[2]Prog 89'!$C$5:$C$10000=A3271)*'[2]Prog 89'!$G$5:$H$10000)</f>
        <v>0</v>
      </c>
    </row>
    <row r="3272" spans="1:26" ht="12.75" customHeight="1" x14ac:dyDescent="0.25">
      <c r="A3272" s="64">
        <v>21465</v>
      </c>
      <c r="B3272" s="81">
        <f>VLOOKUP(A3272,'[2]Pop commune'!$A$4:$G$3833,7,FALSE)</f>
        <v>19.25675675675669</v>
      </c>
      <c r="C3272" s="82">
        <f>VLOOKUP(A3272,'[2]Pop commune'!$A$4:$H$3833,5,FALSE)</f>
        <v>11.14864864864861</v>
      </c>
      <c r="D3272" s="83">
        <f t="shared" si="103"/>
        <v>8.1081081081080804</v>
      </c>
      <c r="E3272" s="83">
        <f>VLOOKUP(A3272,'[2]Pop commune'!$A$4:$G$3833,6,FALSE)</f>
        <v>8.1081081081080804</v>
      </c>
      <c r="F3272" s="83">
        <f t="shared" si="104"/>
        <v>74.999999999999744</v>
      </c>
      <c r="G3272" s="83">
        <f>VLOOKUP(A3272,'[2]Pop commune'!$A$4:$G$3833,4,FALSE)</f>
        <v>74.999999999999744</v>
      </c>
      <c r="H3272" s="64">
        <v>21</v>
      </c>
      <c r="I3272" s="125">
        <v>210984183</v>
      </c>
      <c r="J3272" s="65" t="s">
        <v>4128</v>
      </c>
      <c r="K3272" s="121"/>
      <c r="L3272" s="103" t="s">
        <v>4062</v>
      </c>
      <c r="M3272" s="65" t="s">
        <v>4063</v>
      </c>
      <c r="N3272" s="65" t="s">
        <v>1478</v>
      </c>
      <c r="O3272" s="64">
        <v>210781266</v>
      </c>
      <c r="P3272" s="65" t="s">
        <v>1689</v>
      </c>
      <c r="Q3272" s="90">
        <v>1</v>
      </c>
      <c r="X3272" s="65" t="s">
        <v>733</v>
      </c>
      <c r="Y3272" s="65">
        <f>SUMPRODUCT(('[2]Prog 89'!$C$5:$C$10000=A3272)*'[2]Prog 89'!$E$5:$F$10000)</f>
        <v>0</v>
      </c>
      <c r="Z3272" s="65">
        <f>SUMPRODUCT(('[2]Prog 89'!$C$5:$C$10000=A3272)*'[2]Prog 89'!$G$5:$H$10000)</f>
        <v>0</v>
      </c>
    </row>
    <row r="3273" spans="1:26" ht="12.75" customHeight="1" x14ac:dyDescent="0.25">
      <c r="A3273" s="64">
        <v>21484</v>
      </c>
      <c r="B3273" s="81">
        <f>VLOOKUP(A3273,'[2]Pop commune'!$A$4:$G$3833,7,FALSE)</f>
        <v>17.757554999295557</v>
      </c>
      <c r="C3273" s="82">
        <f>VLOOKUP(A3273,'[2]Pop commune'!$A$4:$H$3833,5,FALSE)</f>
        <v>14.804029332957628</v>
      </c>
      <c r="D3273" s="83">
        <f t="shared" si="103"/>
        <v>2.9535256663379279</v>
      </c>
      <c r="E3273" s="83">
        <f>VLOOKUP(A3273,'[2]Pop commune'!$A$4:$G$3833,6,FALSE)</f>
        <v>2.9535256663379279</v>
      </c>
      <c r="F3273" s="83">
        <f t="shared" si="104"/>
        <v>80</v>
      </c>
      <c r="G3273" s="83">
        <f>VLOOKUP(A3273,'[2]Pop commune'!$A$4:$G$3833,4,FALSE)</f>
        <v>80</v>
      </c>
      <c r="H3273" s="64">
        <v>21</v>
      </c>
      <c r="I3273" s="125">
        <v>210984183</v>
      </c>
      <c r="J3273" s="65" t="s">
        <v>4129</v>
      </c>
      <c r="K3273" s="121"/>
      <c r="L3273" s="103" t="s">
        <v>4104</v>
      </c>
      <c r="M3273" s="65" t="s">
        <v>4063</v>
      </c>
      <c r="N3273" s="65" t="s">
        <v>1478</v>
      </c>
      <c r="O3273" s="64">
        <v>210781266</v>
      </c>
      <c r="P3273" s="65" t="s">
        <v>1689</v>
      </c>
      <c r="Q3273" s="90">
        <v>1</v>
      </c>
      <c r="X3273" s="65" t="s">
        <v>733</v>
      </c>
      <c r="Y3273" s="65">
        <f>SUMPRODUCT(('[2]Prog 89'!$C$5:$C$10000=A3273)*'[2]Prog 89'!$E$5:$F$10000)</f>
        <v>0</v>
      </c>
      <c r="Z3273" s="65">
        <f>SUMPRODUCT(('[2]Prog 89'!$C$5:$C$10000=A3273)*'[2]Prog 89'!$G$5:$H$10000)</f>
        <v>0</v>
      </c>
    </row>
    <row r="3274" spans="1:26" ht="12.75" customHeight="1" x14ac:dyDescent="0.25">
      <c r="A3274" s="64">
        <v>21488</v>
      </c>
      <c r="B3274" s="81">
        <f>VLOOKUP(A3274,'[2]Pop commune'!$A$4:$G$3833,7,FALSE)</f>
        <v>70</v>
      </c>
      <c r="C3274" s="82">
        <f>VLOOKUP(A3274,'[2]Pop commune'!$A$4:$H$3833,5,FALSE)</f>
        <v>44</v>
      </c>
      <c r="D3274" s="83">
        <f t="shared" si="103"/>
        <v>26</v>
      </c>
      <c r="E3274" s="83">
        <f>VLOOKUP(A3274,'[2]Pop commune'!$A$4:$G$3833,6,FALSE)</f>
        <v>26</v>
      </c>
      <c r="F3274" s="83">
        <f t="shared" si="104"/>
        <v>199</v>
      </c>
      <c r="G3274" s="83">
        <f>VLOOKUP(A3274,'[2]Pop commune'!$A$4:$G$3833,4,FALSE)</f>
        <v>199</v>
      </c>
      <c r="H3274" s="64">
        <v>21</v>
      </c>
      <c r="I3274" s="125">
        <v>210984183</v>
      </c>
      <c r="J3274" s="65" t="s">
        <v>4130</v>
      </c>
      <c r="K3274" s="121"/>
      <c r="L3274" s="103" t="s">
        <v>4104</v>
      </c>
      <c r="M3274" s="65" t="s">
        <v>4063</v>
      </c>
      <c r="N3274" s="65" t="s">
        <v>1478</v>
      </c>
      <c r="O3274" s="64">
        <v>210781266</v>
      </c>
      <c r="P3274" s="65" t="s">
        <v>1689</v>
      </c>
      <c r="Q3274" s="90">
        <v>1</v>
      </c>
      <c r="X3274" s="65" t="s">
        <v>733</v>
      </c>
      <c r="Y3274" s="65">
        <f>SUMPRODUCT(('[2]Prog 89'!$C$5:$C$10000=A3274)*'[2]Prog 89'!$E$5:$F$10000)</f>
        <v>0</v>
      </c>
      <c r="Z3274" s="65">
        <f>SUMPRODUCT(('[2]Prog 89'!$C$5:$C$10000=A3274)*'[2]Prog 89'!$G$5:$H$10000)</f>
        <v>0</v>
      </c>
    </row>
    <row r="3275" spans="1:26" ht="12.75" customHeight="1" x14ac:dyDescent="0.25">
      <c r="A3275" s="64">
        <v>21499</v>
      </c>
      <c r="B3275" s="81">
        <f>VLOOKUP(A3275,'[2]Pop commune'!$A$4:$G$3833,7,FALSE)</f>
        <v>54.974389511723281</v>
      </c>
      <c r="C3275" s="82">
        <f>VLOOKUP(A3275,'[2]Pop commune'!$A$4:$H$3833,5,FALSE)</f>
        <v>32.002999970717873</v>
      </c>
      <c r="D3275" s="83">
        <f t="shared" si="103"/>
        <v>22.971389541005408</v>
      </c>
      <c r="E3275" s="83">
        <f>VLOOKUP(A3275,'[2]Pop commune'!$A$4:$G$3833,6,FALSE)</f>
        <v>22.971389541005408</v>
      </c>
      <c r="F3275" s="83">
        <f t="shared" si="104"/>
        <v>214</v>
      </c>
      <c r="G3275" s="83">
        <f>VLOOKUP(A3275,'[2]Pop commune'!$A$4:$G$3833,4,FALSE)</f>
        <v>214</v>
      </c>
      <c r="H3275" s="64">
        <v>21</v>
      </c>
      <c r="I3275" s="125">
        <v>210984183</v>
      </c>
      <c r="J3275" s="65" t="s">
        <v>4131</v>
      </c>
      <c r="K3275" s="121"/>
      <c r="L3275" s="103" t="s">
        <v>4062</v>
      </c>
      <c r="M3275" s="65" t="s">
        <v>4063</v>
      </c>
      <c r="N3275" s="65" t="s">
        <v>1478</v>
      </c>
      <c r="O3275" s="64">
        <v>210781266</v>
      </c>
      <c r="P3275" s="65" t="s">
        <v>1689</v>
      </c>
      <c r="Q3275" s="90">
        <v>1</v>
      </c>
      <c r="X3275" s="65" t="s">
        <v>733</v>
      </c>
      <c r="Y3275" s="65">
        <f>SUMPRODUCT(('[2]Prog 89'!$C$5:$C$10000=A3275)*'[2]Prog 89'!$E$5:$F$10000)</f>
        <v>0</v>
      </c>
      <c r="Z3275" s="65">
        <f>SUMPRODUCT(('[2]Prog 89'!$C$5:$C$10000=A3275)*'[2]Prog 89'!$G$5:$H$10000)</f>
        <v>0</v>
      </c>
    </row>
    <row r="3276" spans="1:26" ht="12.75" customHeight="1" x14ac:dyDescent="0.25">
      <c r="A3276" s="64">
        <v>21510</v>
      </c>
      <c r="B3276" s="81">
        <f>VLOOKUP(A3276,'[2]Pop commune'!$A$4:$G$3833,7,FALSE)</f>
        <v>48.17415730337077</v>
      </c>
      <c r="C3276" s="82">
        <f>VLOOKUP(A3276,'[2]Pop commune'!$A$4:$H$3833,5,FALSE)</f>
        <v>39.325842696629202</v>
      </c>
      <c r="D3276" s="83">
        <f t="shared" si="103"/>
        <v>8.8483146067415692</v>
      </c>
      <c r="E3276" s="83">
        <f>VLOOKUP(A3276,'[2]Pop commune'!$A$4:$G$3833,6,FALSE)</f>
        <v>8.8483146067415692</v>
      </c>
      <c r="F3276" s="83">
        <f t="shared" si="104"/>
        <v>175</v>
      </c>
      <c r="G3276" s="83">
        <f>VLOOKUP(A3276,'[2]Pop commune'!$A$4:$G$3833,4,FALSE)</f>
        <v>175</v>
      </c>
      <c r="H3276" s="64">
        <v>21</v>
      </c>
      <c r="I3276" s="125">
        <v>210984183</v>
      </c>
      <c r="J3276" s="65" t="s">
        <v>4132</v>
      </c>
      <c r="K3276" s="121"/>
      <c r="L3276" s="73" t="s">
        <v>4062</v>
      </c>
      <c r="M3276" s="65" t="s">
        <v>4063</v>
      </c>
      <c r="N3276" s="65" t="s">
        <v>1478</v>
      </c>
      <c r="O3276" s="64">
        <v>210781266</v>
      </c>
      <c r="P3276" s="65" t="s">
        <v>1689</v>
      </c>
      <c r="Q3276" s="90">
        <v>1</v>
      </c>
      <c r="R3276" s="99"/>
      <c r="S3276" s="99"/>
      <c r="T3276" s="99"/>
      <c r="U3276" s="99"/>
      <c r="X3276" s="65" t="s">
        <v>733</v>
      </c>
      <c r="Y3276" s="65">
        <f>SUMPRODUCT(('[2]Prog 89'!$C$5:$C$10000=A3276)*'[2]Prog 89'!$E$5:$F$10000)</f>
        <v>0</v>
      </c>
      <c r="Z3276" s="65">
        <f>SUMPRODUCT(('[2]Prog 89'!$C$5:$C$10000=A3276)*'[2]Prog 89'!$G$5:$H$10000)</f>
        <v>0</v>
      </c>
    </row>
    <row r="3277" spans="1:26" ht="12.75" customHeight="1" x14ac:dyDescent="0.25">
      <c r="A3277" s="64">
        <v>21511</v>
      </c>
      <c r="B3277" s="81">
        <f>VLOOKUP(A3277,'[2]Pop commune'!$A$4:$G$3833,7,FALSE)</f>
        <v>41.183999999999997</v>
      </c>
      <c r="C3277" s="82">
        <f>VLOOKUP(A3277,'[2]Pop commune'!$A$4:$H$3833,5,FALSE)</f>
        <v>23.231999999999999</v>
      </c>
      <c r="D3277" s="83">
        <f t="shared" si="103"/>
        <v>17.951999999999998</v>
      </c>
      <c r="E3277" s="83">
        <f>VLOOKUP(A3277,'[2]Pop commune'!$A$4:$G$3833,6,FALSE)</f>
        <v>17.951999999999998</v>
      </c>
      <c r="F3277" s="83">
        <f t="shared" si="104"/>
        <v>132</v>
      </c>
      <c r="G3277" s="83">
        <f>VLOOKUP(A3277,'[2]Pop commune'!$A$4:$G$3833,4,FALSE)</f>
        <v>132</v>
      </c>
      <c r="H3277" s="64">
        <v>21</v>
      </c>
      <c r="I3277" s="125">
        <v>210984183</v>
      </c>
      <c r="J3277" s="65" t="s">
        <v>4133</v>
      </c>
      <c r="K3277" s="121"/>
      <c r="L3277" s="73" t="s">
        <v>4104</v>
      </c>
      <c r="M3277" s="65" t="s">
        <v>4063</v>
      </c>
      <c r="N3277" s="65" t="s">
        <v>1478</v>
      </c>
      <c r="O3277" s="64">
        <v>210781266</v>
      </c>
      <c r="P3277" s="65" t="s">
        <v>1689</v>
      </c>
      <c r="Q3277" s="90">
        <v>1</v>
      </c>
      <c r="X3277" s="65" t="s">
        <v>733</v>
      </c>
      <c r="Y3277" s="65">
        <f>SUMPRODUCT(('[2]Prog 89'!$C$5:$C$10000=A3277)*'[2]Prog 89'!$E$5:$F$10000)</f>
        <v>0</v>
      </c>
      <c r="Z3277" s="65">
        <f>SUMPRODUCT(('[2]Prog 89'!$C$5:$C$10000=A3277)*'[2]Prog 89'!$G$5:$H$10000)</f>
        <v>0</v>
      </c>
    </row>
    <row r="3278" spans="1:26" ht="12.75" customHeight="1" x14ac:dyDescent="0.25">
      <c r="A3278" s="64">
        <v>21545</v>
      </c>
      <c r="B3278" s="81">
        <f>VLOOKUP(A3278,'[2]Pop commune'!$A$4:$G$3833,7,FALSE)</f>
        <v>270.15833868605671</v>
      </c>
      <c r="C3278" s="82">
        <f>VLOOKUP(A3278,'[2]Pop commune'!$A$4:$H$3833,5,FALSE)</f>
        <v>182.08474109243383</v>
      </c>
      <c r="D3278" s="83">
        <f t="shared" si="103"/>
        <v>88.073597593622893</v>
      </c>
      <c r="E3278" s="83">
        <f>VLOOKUP(A3278,'[2]Pop commune'!$A$4:$G$3833,6,FALSE)</f>
        <v>88.073597593622893</v>
      </c>
      <c r="F3278" s="83">
        <f t="shared" si="104"/>
        <v>959</v>
      </c>
      <c r="G3278" s="83">
        <f>VLOOKUP(A3278,'[2]Pop commune'!$A$4:$G$3833,4,FALSE)</f>
        <v>959</v>
      </c>
      <c r="H3278" s="64">
        <v>21</v>
      </c>
      <c r="I3278" s="125">
        <v>210984183</v>
      </c>
      <c r="J3278" s="65" t="s">
        <v>4134</v>
      </c>
      <c r="K3278" s="121"/>
      <c r="L3278" s="103" t="s">
        <v>4062</v>
      </c>
      <c r="M3278" s="65" t="s">
        <v>4063</v>
      </c>
      <c r="N3278" s="65" t="s">
        <v>1478</v>
      </c>
      <c r="O3278" s="64">
        <v>210781266</v>
      </c>
      <c r="P3278" s="65" t="s">
        <v>1689</v>
      </c>
      <c r="Q3278" s="90">
        <v>1</v>
      </c>
      <c r="X3278" s="65" t="s">
        <v>733</v>
      </c>
      <c r="Y3278" s="65">
        <f>SUMPRODUCT(('[2]Prog 89'!$C$5:$C$10000=A3278)*'[2]Prog 89'!$E$5:$F$10000)</f>
        <v>0</v>
      </c>
      <c r="Z3278" s="65">
        <f>SUMPRODUCT(('[2]Prog 89'!$C$5:$C$10000=A3278)*'[2]Prog 89'!$G$5:$H$10000)</f>
        <v>0</v>
      </c>
    </row>
    <row r="3279" spans="1:26" ht="12.75" customHeight="1" x14ac:dyDescent="0.25">
      <c r="A3279" s="64">
        <v>21594</v>
      </c>
      <c r="B3279" s="81">
        <f>VLOOKUP(A3279,'[2]Pop commune'!$A$4:$G$3833,7,FALSE)</f>
        <v>47.076923076923087</v>
      </c>
      <c r="C3279" s="82">
        <f>VLOOKUP(A3279,'[2]Pop commune'!$A$4:$H$3833,5,FALSE)</f>
        <v>32.36538461538462</v>
      </c>
      <c r="D3279" s="83">
        <f t="shared" si="103"/>
        <v>14.711538461538465</v>
      </c>
      <c r="E3279" s="83">
        <f>VLOOKUP(A3279,'[2]Pop commune'!$A$4:$G$3833,6,FALSE)</f>
        <v>14.711538461538465</v>
      </c>
      <c r="F3279" s="83">
        <f t="shared" si="104"/>
        <v>204</v>
      </c>
      <c r="G3279" s="83">
        <f>VLOOKUP(A3279,'[2]Pop commune'!$A$4:$G$3833,4,FALSE)</f>
        <v>204</v>
      </c>
      <c r="H3279" s="64">
        <v>21</v>
      </c>
      <c r="I3279" s="125">
        <v>210984183</v>
      </c>
      <c r="J3279" s="65" t="s">
        <v>4135</v>
      </c>
      <c r="K3279" s="121"/>
      <c r="L3279" s="103" t="s">
        <v>4104</v>
      </c>
      <c r="M3279" s="65" t="s">
        <v>4063</v>
      </c>
      <c r="N3279" s="65" t="s">
        <v>1478</v>
      </c>
      <c r="O3279" s="64">
        <v>210781266</v>
      </c>
      <c r="P3279" s="65" t="s">
        <v>1689</v>
      </c>
      <c r="Q3279" s="90">
        <v>1</v>
      </c>
      <c r="X3279" s="65" t="s">
        <v>733</v>
      </c>
      <c r="Y3279" s="65">
        <f>SUMPRODUCT(('[2]Prog 89'!$C$5:$C$10000=A3279)*'[2]Prog 89'!$E$5:$F$10000)</f>
        <v>0</v>
      </c>
      <c r="Z3279" s="65">
        <f>SUMPRODUCT(('[2]Prog 89'!$C$5:$C$10000=A3279)*'[2]Prog 89'!$G$5:$H$10000)</f>
        <v>0</v>
      </c>
    </row>
    <row r="3280" spans="1:26" ht="12.75" customHeight="1" x14ac:dyDescent="0.25">
      <c r="A3280" s="64">
        <v>21653</v>
      </c>
      <c r="B3280" s="81">
        <f>VLOOKUP(A3280,'[2]Pop commune'!$A$4:$G$3833,7,FALSE)</f>
        <v>7.4576271186440639</v>
      </c>
      <c r="C3280" s="82">
        <f>VLOOKUP(A3280,'[2]Pop commune'!$A$4:$H$3833,5,FALSE)</f>
        <v>3.728813559322032</v>
      </c>
      <c r="D3280" s="83">
        <f t="shared" si="103"/>
        <v>3.728813559322032</v>
      </c>
      <c r="E3280" s="83">
        <f>VLOOKUP(A3280,'[2]Pop commune'!$A$4:$G$3833,6,FALSE)</f>
        <v>3.728813559322032</v>
      </c>
      <c r="F3280" s="83">
        <f t="shared" si="104"/>
        <v>55</v>
      </c>
      <c r="G3280" s="83">
        <f>VLOOKUP(A3280,'[2]Pop commune'!$A$4:$G$3833,4,FALSE)</f>
        <v>55</v>
      </c>
      <c r="H3280" s="64">
        <v>21</v>
      </c>
      <c r="I3280" s="125">
        <v>210984183</v>
      </c>
      <c r="J3280" s="65" t="s">
        <v>4136</v>
      </c>
      <c r="K3280" s="121"/>
      <c r="L3280" s="73" t="s">
        <v>4062</v>
      </c>
      <c r="M3280" s="65" t="s">
        <v>4063</v>
      </c>
      <c r="N3280" s="65" t="s">
        <v>1478</v>
      </c>
      <c r="O3280" s="64">
        <v>210781266</v>
      </c>
      <c r="P3280" s="65" t="s">
        <v>1689</v>
      </c>
      <c r="Q3280" s="90">
        <v>1</v>
      </c>
      <c r="X3280" s="65" t="s">
        <v>733</v>
      </c>
      <c r="Y3280" s="65">
        <f>SUMPRODUCT(('[2]Prog 89'!$C$5:$C$10000=A3280)*'[2]Prog 89'!$E$5:$F$10000)</f>
        <v>0</v>
      </c>
      <c r="Z3280" s="65">
        <f>SUMPRODUCT(('[2]Prog 89'!$C$5:$C$10000=A3280)*'[2]Prog 89'!$G$5:$H$10000)</f>
        <v>0</v>
      </c>
    </row>
    <row r="3281" spans="1:26" ht="12.75" customHeight="1" x14ac:dyDescent="0.25">
      <c r="A3281" s="64">
        <v>21655</v>
      </c>
      <c r="B3281" s="81">
        <f>VLOOKUP(A3281,'[2]Pop commune'!$A$4:$G$3833,7,FALSE)</f>
        <v>82.99563318777291</v>
      </c>
      <c r="C3281" s="82">
        <f>VLOOKUP(A3281,'[2]Pop commune'!$A$4:$H$3833,5,FALSE)</f>
        <v>50.18340611353711</v>
      </c>
      <c r="D3281" s="83">
        <f t="shared" si="103"/>
        <v>32.812227074235807</v>
      </c>
      <c r="E3281" s="83">
        <f>VLOOKUP(A3281,'[2]Pop commune'!$A$4:$G$3833,6,FALSE)</f>
        <v>32.812227074235807</v>
      </c>
      <c r="F3281" s="83">
        <f t="shared" si="104"/>
        <v>221</v>
      </c>
      <c r="G3281" s="83">
        <f>VLOOKUP(A3281,'[2]Pop commune'!$A$4:$G$3833,4,FALSE)</f>
        <v>221</v>
      </c>
      <c r="H3281" s="64">
        <v>21</v>
      </c>
      <c r="I3281" s="125">
        <v>210984183</v>
      </c>
      <c r="J3281" s="65" t="s">
        <v>4137</v>
      </c>
      <c r="K3281" s="121"/>
      <c r="L3281" s="73" t="s">
        <v>4062</v>
      </c>
      <c r="M3281" s="65" t="s">
        <v>4063</v>
      </c>
      <c r="N3281" s="65" t="s">
        <v>1478</v>
      </c>
      <c r="O3281" s="64">
        <v>210781266</v>
      </c>
      <c r="P3281" s="65" t="s">
        <v>1689</v>
      </c>
      <c r="Q3281" s="90">
        <v>1</v>
      </c>
      <c r="X3281" s="65" t="s">
        <v>733</v>
      </c>
      <c r="Y3281" s="65">
        <f>SUMPRODUCT(('[2]Prog 89'!$C$5:$C$10000=A3281)*'[2]Prog 89'!$E$5:$F$10000)</f>
        <v>0</v>
      </c>
      <c r="Z3281" s="65">
        <f>SUMPRODUCT(('[2]Prog 89'!$C$5:$C$10000=A3281)*'[2]Prog 89'!$G$5:$H$10000)</f>
        <v>0</v>
      </c>
    </row>
    <row r="3282" spans="1:26" ht="12.75" customHeight="1" x14ac:dyDescent="0.25">
      <c r="A3282" s="64">
        <v>21664</v>
      </c>
      <c r="B3282" s="81">
        <f>VLOOKUP(A3282,'[2]Pop commune'!$A$4:$G$3833,7,FALSE)</f>
        <v>32.359550561797761</v>
      </c>
      <c r="C3282" s="82">
        <f>VLOOKUP(A3282,'[2]Pop commune'!$A$4:$H$3833,5,FALSE)</f>
        <v>22.247191011235959</v>
      </c>
      <c r="D3282" s="83">
        <f t="shared" si="103"/>
        <v>10.1123595505618</v>
      </c>
      <c r="E3282" s="83">
        <f>VLOOKUP(A3282,'[2]Pop commune'!$A$4:$G$3833,6,FALSE)</f>
        <v>10.1123595505618</v>
      </c>
      <c r="F3282" s="83">
        <f t="shared" si="104"/>
        <v>90</v>
      </c>
      <c r="G3282" s="83">
        <f>VLOOKUP(A3282,'[2]Pop commune'!$A$4:$G$3833,4,FALSE)</f>
        <v>90</v>
      </c>
      <c r="H3282" s="64">
        <v>21</v>
      </c>
      <c r="I3282" s="125">
        <v>210984183</v>
      </c>
      <c r="J3282" s="65" t="s">
        <v>4138</v>
      </c>
      <c r="K3282" s="121"/>
      <c r="L3282" s="73" t="s">
        <v>4104</v>
      </c>
      <c r="M3282" s="65" t="s">
        <v>4063</v>
      </c>
      <c r="N3282" s="65" t="s">
        <v>1478</v>
      </c>
      <c r="O3282" s="64">
        <v>210781266</v>
      </c>
      <c r="P3282" s="65" t="s">
        <v>1689</v>
      </c>
      <c r="Q3282" s="90">
        <v>1</v>
      </c>
      <c r="X3282" s="65" t="s">
        <v>733</v>
      </c>
      <c r="Y3282" s="65">
        <f>SUMPRODUCT(('[2]Prog 89'!$C$5:$C$10000=A3282)*'[2]Prog 89'!$E$5:$F$10000)</f>
        <v>0</v>
      </c>
      <c r="Z3282" s="65">
        <f>SUMPRODUCT(('[2]Prog 89'!$C$5:$C$10000=A3282)*'[2]Prog 89'!$G$5:$H$10000)</f>
        <v>0</v>
      </c>
    </row>
    <row r="3283" spans="1:26" ht="12.75" customHeight="1" x14ac:dyDescent="0.25">
      <c r="A3283" s="64">
        <v>21671</v>
      </c>
      <c r="B3283" s="81">
        <f>VLOOKUP(A3283,'[2]Pop commune'!$A$4:$G$3833,7,FALSE)</f>
        <v>23.172413793103438</v>
      </c>
      <c r="C3283" s="82">
        <f>VLOOKUP(A3283,'[2]Pop commune'!$A$4:$H$3833,5,FALSE)</f>
        <v>13.51724137931034</v>
      </c>
      <c r="D3283" s="83">
        <f t="shared" si="103"/>
        <v>9.6551724137930997</v>
      </c>
      <c r="E3283" s="83">
        <f>VLOOKUP(A3283,'[2]Pop commune'!$A$4:$G$3833,6,FALSE)</f>
        <v>9.6551724137930997</v>
      </c>
      <c r="F3283" s="83">
        <f t="shared" si="104"/>
        <v>56</v>
      </c>
      <c r="G3283" s="83">
        <f>VLOOKUP(A3283,'[2]Pop commune'!$A$4:$G$3833,4,FALSE)</f>
        <v>56</v>
      </c>
      <c r="H3283" s="64">
        <v>21</v>
      </c>
      <c r="I3283" s="125">
        <v>210984183</v>
      </c>
      <c r="J3283" s="65" t="s">
        <v>4139</v>
      </c>
      <c r="K3283" s="121"/>
      <c r="L3283" s="73" t="s">
        <v>4104</v>
      </c>
      <c r="M3283" s="65" t="s">
        <v>4063</v>
      </c>
      <c r="N3283" s="65" t="s">
        <v>1478</v>
      </c>
      <c r="O3283" s="64">
        <v>210781266</v>
      </c>
      <c r="P3283" s="65" t="s">
        <v>1689</v>
      </c>
      <c r="Q3283" s="90">
        <v>1</v>
      </c>
      <c r="X3283" s="65" t="s">
        <v>733</v>
      </c>
      <c r="Y3283" s="65">
        <f>SUMPRODUCT(('[2]Prog 89'!$C$5:$C$10000=A3283)*'[2]Prog 89'!$E$5:$F$10000)</f>
        <v>0</v>
      </c>
      <c r="Z3283" s="65">
        <f>SUMPRODUCT(('[2]Prog 89'!$C$5:$C$10000=A3283)*'[2]Prog 89'!$G$5:$H$10000)</f>
        <v>0</v>
      </c>
    </row>
    <row r="3284" spans="1:26" ht="12.75" customHeight="1" x14ac:dyDescent="0.25">
      <c r="A3284" s="64">
        <v>21693</v>
      </c>
      <c r="B3284" s="81">
        <f>VLOOKUP(A3284,'[2]Pop commune'!$A$4:$G$3833,7,FALSE)</f>
        <v>26</v>
      </c>
      <c r="C3284" s="82">
        <f>VLOOKUP(A3284,'[2]Pop commune'!$A$4:$H$3833,5,FALSE)</f>
        <v>17</v>
      </c>
      <c r="D3284" s="83">
        <f t="shared" si="103"/>
        <v>9</v>
      </c>
      <c r="E3284" s="83">
        <f>VLOOKUP(A3284,'[2]Pop commune'!$A$4:$G$3833,6,FALSE)</f>
        <v>9</v>
      </c>
      <c r="F3284" s="83">
        <f t="shared" si="104"/>
        <v>69</v>
      </c>
      <c r="G3284" s="83">
        <f>VLOOKUP(A3284,'[2]Pop commune'!$A$4:$G$3833,4,FALSE)</f>
        <v>69</v>
      </c>
      <c r="H3284" s="64">
        <v>21</v>
      </c>
      <c r="I3284" s="125">
        <v>210984183</v>
      </c>
      <c r="J3284" s="65" t="s">
        <v>4140</v>
      </c>
      <c r="K3284" s="121"/>
      <c r="L3284" s="73" t="s">
        <v>4104</v>
      </c>
      <c r="M3284" s="65" t="s">
        <v>4063</v>
      </c>
      <c r="N3284" s="65" t="s">
        <v>1478</v>
      </c>
      <c r="O3284" s="64">
        <v>210781266</v>
      </c>
      <c r="P3284" s="65" t="s">
        <v>1689</v>
      </c>
      <c r="Q3284" s="90">
        <v>1</v>
      </c>
      <c r="X3284" s="65" t="s">
        <v>733</v>
      </c>
      <c r="Y3284" s="65">
        <f>SUMPRODUCT(('[2]Prog 89'!$C$5:$C$10000=A3284)*'[2]Prog 89'!$E$5:$F$10000)</f>
        <v>0</v>
      </c>
      <c r="Z3284" s="65">
        <f>SUMPRODUCT(('[2]Prog 89'!$C$5:$C$10000=A3284)*'[2]Prog 89'!$G$5:$H$10000)</f>
        <v>0</v>
      </c>
    </row>
    <row r="3285" spans="1:26" ht="12.75" customHeight="1" x14ac:dyDescent="0.25">
      <c r="A3285" s="64">
        <v>21700</v>
      </c>
      <c r="B3285" s="81">
        <f>VLOOKUP(A3285,'[2]Pop commune'!$A$4:$G$3833,7,FALSE)</f>
        <v>28</v>
      </c>
      <c r="C3285" s="82">
        <f>VLOOKUP(A3285,'[2]Pop commune'!$A$4:$H$3833,5,FALSE)</f>
        <v>19</v>
      </c>
      <c r="D3285" s="83">
        <f t="shared" si="103"/>
        <v>9</v>
      </c>
      <c r="E3285" s="83">
        <f>VLOOKUP(A3285,'[2]Pop commune'!$A$4:$G$3833,6,FALSE)</f>
        <v>9</v>
      </c>
      <c r="F3285" s="83">
        <f t="shared" si="104"/>
        <v>107</v>
      </c>
      <c r="G3285" s="83">
        <f>VLOOKUP(A3285,'[2]Pop commune'!$A$4:$G$3833,4,FALSE)</f>
        <v>107</v>
      </c>
      <c r="H3285" s="64">
        <v>21</v>
      </c>
      <c r="I3285" s="125">
        <v>210984183</v>
      </c>
      <c r="J3285" s="65" t="s">
        <v>4141</v>
      </c>
      <c r="K3285" s="121"/>
      <c r="L3285" s="73" t="s">
        <v>4062</v>
      </c>
      <c r="M3285" s="65" t="s">
        <v>4063</v>
      </c>
      <c r="N3285" s="65" t="s">
        <v>1478</v>
      </c>
      <c r="O3285" s="64">
        <v>210781266</v>
      </c>
      <c r="P3285" s="65" t="s">
        <v>1689</v>
      </c>
      <c r="Q3285" s="90">
        <v>1</v>
      </c>
      <c r="X3285" s="65" t="s">
        <v>733</v>
      </c>
      <c r="Y3285" s="65">
        <f>SUMPRODUCT(('[2]Prog 89'!$C$5:$C$10000=A3285)*'[2]Prog 89'!$E$5:$F$10000)</f>
        <v>0</v>
      </c>
      <c r="Z3285" s="65">
        <f>SUMPRODUCT(('[2]Prog 89'!$C$5:$C$10000=A3285)*'[2]Prog 89'!$G$5:$H$10000)</f>
        <v>0</v>
      </c>
    </row>
    <row r="3286" spans="1:26" ht="12.75" customHeight="1" x14ac:dyDescent="0.25">
      <c r="A3286" s="64">
        <v>21706</v>
      </c>
      <c r="B3286" s="81">
        <f>VLOOKUP(A3286,'[2]Pop commune'!$A$4:$G$3833,7,FALSE)</f>
        <v>30</v>
      </c>
      <c r="C3286" s="82">
        <f>VLOOKUP(A3286,'[2]Pop commune'!$A$4:$H$3833,5,FALSE)</f>
        <v>24</v>
      </c>
      <c r="D3286" s="83">
        <f t="shared" si="103"/>
        <v>6</v>
      </c>
      <c r="E3286" s="83">
        <f>VLOOKUP(A3286,'[2]Pop commune'!$A$4:$G$3833,6,FALSE)</f>
        <v>6</v>
      </c>
      <c r="F3286" s="83">
        <f t="shared" si="104"/>
        <v>123</v>
      </c>
      <c r="G3286" s="83">
        <f>VLOOKUP(A3286,'[2]Pop commune'!$A$4:$G$3833,4,FALSE)</f>
        <v>123</v>
      </c>
      <c r="H3286" s="64">
        <v>21</v>
      </c>
      <c r="I3286" s="125">
        <v>210984183</v>
      </c>
      <c r="J3286" s="65" t="s">
        <v>4142</v>
      </c>
      <c r="K3286" s="121"/>
      <c r="L3286" s="73" t="s">
        <v>4062</v>
      </c>
      <c r="M3286" s="65" t="s">
        <v>4063</v>
      </c>
      <c r="N3286" s="65" t="s">
        <v>1478</v>
      </c>
      <c r="O3286" s="64">
        <v>210781266</v>
      </c>
      <c r="P3286" s="65" t="s">
        <v>1689</v>
      </c>
      <c r="Q3286" s="90">
        <v>1</v>
      </c>
      <c r="X3286" s="65" t="s">
        <v>733</v>
      </c>
      <c r="Y3286" s="65">
        <f>SUMPRODUCT(('[2]Prog 89'!$C$5:$C$10000=A3286)*'[2]Prog 89'!$E$5:$F$10000)</f>
        <v>0</v>
      </c>
      <c r="Z3286" s="65">
        <f>SUMPRODUCT(('[2]Prog 89'!$C$5:$C$10000=A3286)*'[2]Prog 89'!$G$5:$H$10000)</f>
        <v>0</v>
      </c>
    </row>
    <row r="3287" spans="1:26" ht="12.75" customHeight="1" x14ac:dyDescent="0.25">
      <c r="A3287" s="64">
        <v>21711</v>
      </c>
      <c r="B3287" s="81">
        <f>VLOOKUP(A3287,'[2]Pop commune'!$A$4:$G$3833,7,FALSE)</f>
        <v>32.293577981651524</v>
      </c>
      <c r="C3287" s="82">
        <f>VLOOKUP(A3287,'[2]Pop commune'!$A$4:$H$3833,5,FALSE)</f>
        <v>22.201834862385422</v>
      </c>
      <c r="D3287" s="83">
        <f t="shared" si="103"/>
        <v>10.0917431192661</v>
      </c>
      <c r="E3287" s="83">
        <f>VLOOKUP(A3287,'[2]Pop commune'!$A$4:$G$3833,6,FALSE)</f>
        <v>10.0917431192661</v>
      </c>
      <c r="F3287" s="83">
        <f t="shared" si="104"/>
        <v>110</v>
      </c>
      <c r="G3287" s="83">
        <f>VLOOKUP(A3287,'[2]Pop commune'!$A$4:$G$3833,4,FALSE)</f>
        <v>110</v>
      </c>
      <c r="H3287" s="64">
        <v>21</v>
      </c>
      <c r="I3287" s="125">
        <v>210984183</v>
      </c>
      <c r="J3287" s="65" t="s">
        <v>4143</v>
      </c>
      <c r="K3287" s="121"/>
      <c r="L3287" s="73" t="s">
        <v>4062</v>
      </c>
      <c r="M3287" s="65" t="s">
        <v>4063</v>
      </c>
      <c r="N3287" s="65" t="s">
        <v>1478</v>
      </c>
      <c r="O3287" s="64">
        <v>210781266</v>
      </c>
      <c r="P3287" s="65" t="s">
        <v>1689</v>
      </c>
      <c r="Q3287" s="90">
        <v>1</v>
      </c>
      <c r="X3287" s="65" t="s">
        <v>733</v>
      </c>
      <c r="Y3287" s="65">
        <f>SUMPRODUCT(('[2]Prog 89'!$C$5:$C$10000=A3287)*'[2]Prog 89'!$E$5:$F$10000)</f>
        <v>0</v>
      </c>
      <c r="Z3287" s="65">
        <f>SUMPRODUCT(('[2]Prog 89'!$C$5:$C$10000=A3287)*'[2]Prog 89'!$G$5:$H$10000)</f>
        <v>0</v>
      </c>
    </row>
    <row r="3288" spans="1:26" ht="12.75" customHeight="1" x14ac:dyDescent="0.25">
      <c r="A3288" s="64">
        <v>21070</v>
      </c>
      <c r="B3288" s="81">
        <f>VLOOKUP(A3288,'[2]Pop commune'!$A$4:$G$3833,7,FALSE)</f>
        <v>16.227272727272734</v>
      </c>
      <c r="C3288" s="82">
        <f>VLOOKUP(A3288,'[2]Pop commune'!$A$4:$H$3833,5,FALSE)</f>
        <v>9.9166666666666714</v>
      </c>
      <c r="D3288" s="83">
        <f t="shared" si="103"/>
        <v>6.3106060606060641</v>
      </c>
      <c r="E3288" s="83">
        <f>VLOOKUP(A3288,'[2]Pop commune'!$A$4:$G$3833,6,FALSE)</f>
        <v>6.3106060606060641</v>
      </c>
      <c r="F3288" s="83">
        <f t="shared" si="104"/>
        <v>119</v>
      </c>
      <c r="G3288" s="83">
        <f>VLOOKUP(A3288,'[2]Pop commune'!$A$4:$G$3833,4,FALSE)</f>
        <v>119</v>
      </c>
      <c r="H3288" s="64">
        <v>21</v>
      </c>
      <c r="I3288" s="125">
        <v>210010856</v>
      </c>
      <c r="J3288" s="65" t="s">
        <v>4144</v>
      </c>
      <c r="K3288" s="121"/>
      <c r="L3288" s="103" t="s">
        <v>4056</v>
      </c>
      <c r="M3288" s="65" t="s">
        <v>109</v>
      </c>
      <c r="N3288" s="65" t="s">
        <v>1478</v>
      </c>
      <c r="O3288" s="64">
        <v>210781266</v>
      </c>
      <c r="P3288" s="65" t="s">
        <v>1689</v>
      </c>
      <c r="Q3288" s="90">
        <v>1</v>
      </c>
      <c r="X3288" s="65" t="s">
        <v>733</v>
      </c>
      <c r="Y3288" s="65">
        <f>SUMPRODUCT(('[2]Prog 89'!$C$5:$C$10000=A3288)*'[2]Prog 89'!$E$5:$F$10000)</f>
        <v>0</v>
      </c>
      <c r="Z3288" s="65">
        <f>SUMPRODUCT(('[2]Prog 89'!$C$5:$C$10000=A3288)*'[2]Prog 89'!$G$5:$H$10000)</f>
        <v>0</v>
      </c>
    </row>
    <row r="3289" spans="1:26" ht="12.75" customHeight="1" x14ac:dyDescent="0.25">
      <c r="A3289" s="64">
        <v>21110</v>
      </c>
      <c r="B3289" s="81">
        <f>VLOOKUP(A3289,'[2]Pop commune'!$A$4:$G$3833,7,FALSE)</f>
        <v>211</v>
      </c>
      <c r="C3289" s="82">
        <f>VLOOKUP(A3289,'[2]Pop commune'!$A$4:$H$3833,5,FALSE)</f>
        <v>113</v>
      </c>
      <c r="D3289" s="83">
        <f t="shared" si="103"/>
        <v>98</v>
      </c>
      <c r="E3289" s="83">
        <f>VLOOKUP(A3289,'[2]Pop commune'!$A$4:$G$3833,6,FALSE)</f>
        <v>98</v>
      </c>
      <c r="F3289" s="83">
        <f t="shared" si="104"/>
        <v>678</v>
      </c>
      <c r="G3289" s="83">
        <f>VLOOKUP(A3289,'[2]Pop commune'!$A$4:$G$3833,4,FALSE)</f>
        <v>678</v>
      </c>
      <c r="H3289" s="64">
        <v>21</v>
      </c>
      <c r="I3289" s="125">
        <v>210010856</v>
      </c>
      <c r="J3289" s="65" t="s">
        <v>4145</v>
      </c>
      <c r="K3289" s="121"/>
      <c r="L3289" s="103" t="s">
        <v>4056</v>
      </c>
      <c r="M3289" s="65" t="s">
        <v>109</v>
      </c>
      <c r="N3289" s="65" t="s">
        <v>1478</v>
      </c>
      <c r="O3289" s="64">
        <v>210781266</v>
      </c>
      <c r="P3289" s="65" t="s">
        <v>1689</v>
      </c>
      <c r="Q3289" s="90">
        <v>1</v>
      </c>
      <c r="X3289" s="65" t="s">
        <v>733</v>
      </c>
      <c r="Y3289" s="65">
        <f>SUMPRODUCT(('[2]Prog 89'!$C$5:$C$10000=A3289)*'[2]Prog 89'!$E$5:$F$10000)</f>
        <v>0</v>
      </c>
      <c r="Z3289" s="65">
        <f>SUMPRODUCT(('[2]Prog 89'!$C$5:$C$10000=A3289)*'[2]Prog 89'!$G$5:$H$10000)</f>
        <v>0</v>
      </c>
    </row>
    <row r="3290" spans="1:26" ht="12.75" customHeight="1" x14ac:dyDescent="0.25">
      <c r="A3290" s="64">
        <v>21113</v>
      </c>
      <c r="B3290" s="81">
        <f>VLOOKUP(A3290,'[2]Pop commune'!$A$4:$G$3833,7,FALSE)</f>
        <v>16.719576719576718</v>
      </c>
      <c r="C3290" s="82">
        <f>VLOOKUP(A3290,'[2]Pop commune'!$A$4:$H$3833,5,FALSE)</f>
        <v>15.047619047619047</v>
      </c>
      <c r="D3290" s="83">
        <f t="shared" si="103"/>
        <v>1.6719576719576721</v>
      </c>
      <c r="E3290" s="83">
        <f>VLOOKUP(A3290,'[2]Pop commune'!$A$4:$G$3833,6,FALSE)</f>
        <v>1.6719576719576721</v>
      </c>
      <c r="F3290" s="83">
        <f t="shared" si="104"/>
        <v>158</v>
      </c>
      <c r="G3290" s="83">
        <f>VLOOKUP(A3290,'[2]Pop commune'!$A$4:$G$3833,4,FALSE)</f>
        <v>158</v>
      </c>
      <c r="H3290" s="64">
        <v>21</v>
      </c>
      <c r="I3290" s="125">
        <v>210010856</v>
      </c>
      <c r="J3290" s="65" t="s">
        <v>4146</v>
      </c>
      <c r="K3290" s="121"/>
      <c r="L3290" s="103" t="s">
        <v>4056</v>
      </c>
      <c r="M3290" s="65" t="s">
        <v>109</v>
      </c>
      <c r="N3290" s="65" t="s">
        <v>1478</v>
      </c>
      <c r="O3290" s="64">
        <v>210781266</v>
      </c>
      <c r="P3290" s="65" t="s">
        <v>1689</v>
      </c>
      <c r="Q3290" s="90">
        <v>1</v>
      </c>
      <c r="X3290" s="65" t="s">
        <v>733</v>
      </c>
      <c r="Y3290" s="65">
        <f>SUMPRODUCT(('[2]Prog 89'!$C$5:$C$10000=A3290)*'[2]Prog 89'!$E$5:$F$10000)</f>
        <v>0</v>
      </c>
      <c r="Z3290" s="65">
        <f>SUMPRODUCT(('[2]Prog 89'!$C$5:$C$10000=A3290)*'[2]Prog 89'!$G$5:$H$10000)</f>
        <v>0</v>
      </c>
    </row>
    <row r="3291" spans="1:26" ht="12.75" customHeight="1" x14ac:dyDescent="0.25">
      <c r="A3291" s="64">
        <v>21132</v>
      </c>
      <c r="B3291" s="81">
        <f>VLOOKUP(A3291,'[2]Pop commune'!$A$4:$G$3833,7,FALSE)</f>
        <v>71</v>
      </c>
      <c r="C3291" s="82">
        <f>VLOOKUP(A3291,'[2]Pop commune'!$A$4:$H$3833,5,FALSE)</f>
        <v>59</v>
      </c>
      <c r="D3291" s="83">
        <f t="shared" si="103"/>
        <v>12</v>
      </c>
      <c r="E3291" s="83">
        <f>VLOOKUP(A3291,'[2]Pop commune'!$A$4:$G$3833,6,FALSE)</f>
        <v>12</v>
      </c>
      <c r="F3291" s="83">
        <f t="shared" si="104"/>
        <v>349</v>
      </c>
      <c r="G3291" s="83">
        <f>VLOOKUP(A3291,'[2]Pop commune'!$A$4:$G$3833,4,FALSE)</f>
        <v>349</v>
      </c>
      <c r="H3291" s="64">
        <v>21</v>
      </c>
      <c r="I3291" s="125">
        <v>210010856</v>
      </c>
      <c r="J3291" s="65" t="s">
        <v>4147</v>
      </c>
      <c r="K3291" s="121"/>
      <c r="L3291" s="103" t="s">
        <v>4056</v>
      </c>
      <c r="M3291" s="65" t="s">
        <v>109</v>
      </c>
      <c r="N3291" s="65" t="s">
        <v>1478</v>
      </c>
      <c r="O3291" s="64">
        <v>210781266</v>
      </c>
      <c r="P3291" s="65" t="s">
        <v>1689</v>
      </c>
      <c r="Q3291" s="90">
        <v>1</v>
      </c>
      <c r="X3291" s="65" t="s">
        <v>733</v>
      </c>
      <c r="Y3291" s="65">
        <f>SUMPRODUCT(('[2]Prog 89'!$C$5:$C$10000=A3291)*'[2]Prog 89'!$E$5:$F$10000)</f>
        <v>0</v>
      </c>
      <c r="Z3291" s="65">
        <f>SUMPRODUCT(('[2]Prog 89'!$C$5:$C$10000=A3291)*'[2]Prog 89'!$G$5:$H$10000)</f>
        <v>0</v>
      </c>
    </row>
    <row r="3292" spans="1:26" ht="12.75" customHeight="1" x14ac:dyDescent="0.25">
      <c r="A3292" s="64">
        <v>21133</v>
      </c>
      <c r="B3292" s="81">
        <f>VLOOKUP(A3292,'[2]Pop commune'!$A$4:$G$3833,7,FALSE)</f>
        <v>90.119354838709654</v>
      </c>
      <c r="C3292" s="82">
        <f>VLOOKUP(A3292,'[2]Pop commune'!$A$4:$H$3833,5,FALSE)</f>
        <v>60.409677419354821</v>
      </c>
      <c r="D3292" s="83">
        <f t="shared" si="103"/>
        <v>29.709677419354829</v>
      </c>
      <c r="E3292" s="83">
        <f>VLOOKUP(A3292,'[2]Pop commune'!$A$4:$G$3833,6,FALSE)</f>
        <v>29.709677419354829</v>
      </c>
      <c r="F3292" s="83">
        <f t="shared" si="104"/>
        <v>307</v>
      </c>
      <c r="G3292" s="83">
        <f>VLOOKUP(A3292,'[2]Pop commune'!$A$4:$G$3833,4,FALSE)</f>
        <v>307</v>
      </c>
      <c r="H3292" s="64">
        <v>21</v>
      </c>
      <c r="I3292" s="125">
        <v>210010856</v>
      </c>
      <c r="J3292" s="65" t="s">
        <v>4148</v>
      </c>
      <c r="K3292" s="121"/>
      <c r="L3292" s="103" t="s">
        <v>4056</v>
      </c>
      <c r="M3292" s="65" t="s">
        <v>109</v>
      </c>
      <c r="N3292" s="65" t="s">
        <v>1478</v>
      </c>
      <c r="O3292" s="64">
        <v>210781266</v>
      </c>
      <c r="P3292" s="65" t="s">
        <v>1689</v>
      </c>
      <c r="Q3292" s="90">
        <v>1</v>
      </c>
      <c r="X3292" s="65" t="s">
        <v>733</v>
      </c>
      <c r="Y3292" s="65">
        <f>SUMPRODUCT(('[2]Prog 89'!$C$5:$C$10000=A3292)*'[2]Prog 89'!$E$5:$F$10000)</f>
        <v>0</v>
      </c>
      <c r="Z3292" s="65">
        <f>SUMPRODUCT(('[2]Prog 89'!$C$5:$C$10000=A3292)*'[2]Prog 89'!$G$5:$H$10000)</f>
        <v>0</v>
      </c>
    </row>
    <row r="3293" spans="1:26" ht="12.75" customHeight="1" x14ac:dyDescent="0.25">
      <c r="A3293" s="64">
        <v>21169</v>
      </c>
      <c r="B3293" s="81">
        <f>VLOOKUP(A3293,'[2]Pop commune'!$A$4:$G$3833,7,FALSE)</f>
        <v>34.481481481481481</v>
      </c>
      <c r="C3293" s="82">
        <f>VLOOKUP(A3293,'[2]Pop commune'!$A$4:$H$3833,5,FALSE)</f>
        <v>26.6</v>
      </c>
      <c r="D3293" s="83">
        <f t="shared" si="103"/>
        <v>7.8814814814814795</v>
      </c>
      <c r="E3293" s="83">
        <f>VLOOKUP(A3293,'[2]Pop commune'!$A$4:$G$3833,6,FALSE)</f>
        <v>7.8814814814814795</v>
      </c>
      <c r="F3293" s="83">
        <f t="shared" si="104"/>
        <v>133</v>
      </c>
      <c r="G3293" s="83">
        <f>VLOOKUP(A3293,'[2]Pop commune'!$A$4:$G$3833,4,FALSE)</f>
        <v>133</v>
      </c>
      <c r="H3293" s="64">
        <v>21</v>
      </c>
      <c r="I3293" s="125">
        <v>210010856</v>
      </c>
      <c r="J3293" s="65" t="s">
        <v>4149</v>
      </c>
      <c r="K3293" s="121"/>
      <c r="L3293" s="103" t="s">
        <v>4056</v>
      </c>
      <c r="M3293" s="65" t="s">
        <v>109</v>
      </c>
      <c r="N3293" s="65" t="s">
        <v>1478</v>
      </c>
      <c r="O3293" s="64">
        <v>210781266</v>
      </c>
      <c r="P3293" s="65" t="s">
        <v>1689</v>
      </c>
      <c r="Q3293" s="90">
        <v>1</v>
      </c>
      <c r="X3293" s="65" t="s">
        <v>733</v>
      </c>
      <c r="Y3293" s="65">
        <f>SUMPRODUCT(('[2]Prog 89'!$C$5:$C$10000=A3293)*'[2]Prog 89'!$E$5:$F$10000)</f>
        <v>0</v>
      </c>
      <c r="Z3293" s="65">
        <f>SUMPRODUCT(('[2]Prog 89'!$C$5:$C$10000=A3293)*'[2]Prog 89'!$G$5:$H$10000)</f>
        <v>0</v>
      </c>
    </row>
    <row r="3294" spans="1:26" ht="12.75" customHeight="1" x14ac:dyDescent="0.25">
      <c r="A3294" s="64">
        <v>21178</v>
      </c>
      <c r="B3294" s="81">
        <f>VLOOKUP(A3294,'[2]Pop commune'!$A$4:$G$3833,7,FALSE)</f>
        <v>20</v>
      </c>
      <c r="C3294" s="82">
        <f>VLOOKUP(A3294,'[2]Pop commune'!$A$4:$H$3833,5,FALSE)</f>
        <v>14</v>
      </c>
      <c r="D3294" s="83">
        <f t="shared" si="103"/>
        <v>6</v>
      </c>
      <c r="E3294" s="83">
        <f>VLOOKUP(A3294,'[2]Pop commune'!$A$4:$G$3833,6,FALSE)</f>
        <v>6</v>
      </c>
      <c r="F3294" s="83">
        <f t="shared" si="104"/>
        <v>122</v>
      </c>
      <c r="G3294" s="83">
        <f>VLOOKUP(A3294,'[2]Pop commune'!$A$4:$G$3833,4,FALSE)</f>
        <v>122</v>
      </c>
      <c r="H3294" s="64">
        <v>21</v>
      </c>
      <c r="I3294" s="125">
        <v>210010856</v>
      </c>
      <c r="J3294" s="65" t="s">
        <v>4150</v>
      </c>
      <c r="K3294" s="121"/>
      <c r="L3294" s="103" t="s">
        <v>4056</v>
      </c>
      <c r="M3294" s="65" t="s">
        <v>109</v>
      </c>
      <c r="N3294" s="65" t="s">
        <v>1478</v>
      </c>
      <c r="O3294" s="64">
        <v>210781266</v>
      </c>
      <c r="P3294" s="65" t="s">
        <v>1689</v>
      </c>
      <c r="Q3294" s="90">
        <v>1</v>
      </c>
      <c r="X3294" s="65" t="s">
        <v>733</v>
      </c>
      <c r="Y3294" s="65">
        <f>SUMPRODUCT(('[2]Prog 89'!$C$5:$C$10000=A3294)*'[2]Prog 89'!$E$5:$F$10000)</f>
        <v>0</v>
      </c>
      <c r="Z3294" s="65">
        <f>SUMPRODUCT(('[2]Prog 89'!$C$5:$C$10000=A3294)*'[2]Prog 89'!$G$5:$H$10000)</f>
        <v>0</v>
      </c>
    </row>
    <row r="3295" spans="1:26" ht="12.75" customHeight="1" x14ac:dyDescent="0.25">
      <c r="A3295" s="64">
        <v>21182</v>
      </c>
      <c r="B3295" s="81">
        <f>VLOOKUP(A3295,'[2]Pop commune'!$A$4:$G$3833,7,FALSE)</f>
        <v>7</v>
      </c>
      <c r="C3295" s="82">
        <f>VLOOKUP(A3295,'[2]Pop commune'!$A$4:$H$3833,5,FALSE)</f>
        <v>4</v>
      </c>
      <c r="D3295" s="83">
        <f t="shared" si="103"/>
        <v>3</v>
      </c>
      <c r="E3295" s="83">
        <f>VLOOKUP(A3295,'[2]Pop commune'!$A$4:$G$3833,6,FALSE)</f>
        <v>3</v>
      </c>
      <c r="F3295" s="83">
        <f t="shared" si="104"/>
        <v>95</v>
      </c>
      <c r="G3295" s="83">
        <f>VLOOKUP(A3295,'[2]Pop commune'!$A$4:$G$3833,4,FALSE)</f>
        <v>95</v>
      </c>
      <c r="H3295" s="64">
        <v>21</v>
      </c>
      <c r="I3295" s="125">
        <v>210010856</v>
      </c>
      <c r="J3295" s="65" t="s">
        <v>4151</v>
      </c>
      <c r="K3295" s="121"/>
      <c r="L3295" s="103" t="s">
        <v>4056</v>
      </c>
      <c r="M3295" s="65" t="s">
        <v>109</v>
      </c>
      <c r="N3295" s="65" t="s">
        <v>1478</v>
      </c>
      <c r="O3295" s="64">
        <v>210781266</v>
      </c>
      <c r="P3295" s="65" t="s">
        <v>1689</v>
      </c>
      <c r="Q3295" s="90">
        <v>1</v>
      </c>
      <c r="X3295" s="65" t="s">
        <v>733</v>
      </c>
      <c r="Y3295" s="65">
        <f>SUMPRODUCT(('[2]Prog 89'!$C$5:$C$10000=A3295)*'[2]Prog 89'!$E$5:$F$10000)</f>
        <v>0</v>
      </c>
      <c r="Z3295" s="65">
        <f>SUMPRODUCT(('[2]Prog 89'!$C$5:$C$10000=A3295)*'[2]Prog 89'!$G$5:$H$10000)</f>
        <v>0</v>
      </c>
    </row>
    <row r="3296" spans="1:26" ht="12.75" customHeight="1" x14ac:dyDescent="0.25">
      <c r="A3296" s="64">
        <v>21191</v>
      </c>
      <c r="B3296" s="81">
        <f>VLOOKUP(A3296,'[2]Pop commune'!$A$4:$G$3833,7,FALSE)</f>
        <v>173.99258343634051</v>
      </c>
      <c r="C3296" s="82">
        <f>VLOOKUP(A3296,'[2]Pop commune'!$A$4:$H$3833,5,FALSE)</f>
        <v>142.26452410383135</v>
      </c>
      <c r="D3296" s="83">
        <f t="shared" si="103"/>
        <v>31.728059332509151</v>
      </c>
      <c r="E3296" s="83">
        <f>VLOOKUP(A3296,'[2]Pop commune'!$A$4:$G$3833,6,FALSE)</f>
        <v>31.728059332509151</v>
      </c>
      <c r="F3296" s="83">
        <f t="shared" si="104"/>
        <v>827.99999999999682</v>
      </c>
      <c r="G3296" s="83">
        <f>VLOOKUP(A3296,'[2]Pop commune'!$A$4:$G$3833,4,FALSE)</f>
        <v>827.99999999999682</v>
      </c>
      <c r="H3296" s="64">
        <v>21</v>
      </c>
      <c r="I3296" s="125">
        <v>210010856</v>
      </c>
      <c r="J3296" s="65" t="s">
        <v>4152</v>
      </c>
      <c r="K3296" s="121"/>
      <c r="L3296" s="103" t="s">
        <v>4056</v>
      </c>
      <c r="M3296" s="65" t="s">
        <v>109</v>
      </c>
      <c r="N3296" s="65" t="s">
        <v>1478</v>
      </c>
      <c r="O3296" s="64">
        <v>210781266</v>
      </c>
      <c r="P3296" s="65" t="s">
        <v>1689</v>
      </c>
      <c r="Q3296" s="90">
        <v>1</v>
      </c>
      <c r="V3296" s="99"/>
      <c r="W3296" s="99"/>
      <c r="X3296" s="65" t="s">
        <v>733</v>
      </c>
      <c r="Y3296" s="65">
        <f>SUMPRODUCT(('[2]Prog 89'!$C$5:$C$10000=A3296)*'[2]Prog 89'!$E$5:$F$10000)</f>
        <v>0</v>
      </c>
      <c r="Z3296" s="65">
        <f>SUMPRODUCT(('[2]Prog 89'!$C$5:$C$10000=A3296)*'[2]Prog 89'!$G$5:$H$10000)</f>
        <v>0</v>
      </c>
    </row>
    <row r="3297" spans="1:26" ht="12.75" customHeight="1" x14ac:dyDescent="0.25">
      <c r="A3297" s="64">
        <v>21200</v>
      </c>
      <c r="B3297" s="81">
        <f>VLOOKUP(A3297,'[2]Pop commune'!$A$4:$G$3833,7,FALSE)</f>
        <v>387.74836533405721</v>
      </c>
      <c r="C3297" s="82">
        <f>VLOOKUP(A3297,'[2]Pop commune'!$A$4:$H$3833,5,FALSE)</f>
        <v>217.77514418004552</v>
      </c>
      <c r="D3297" s="83">
        <f t="shared" si="103"/>
        <v>169.9732211540117</v>
      </c>
      <c r="E3297" s="83">
        <f>VLOOKUP(A3297,'[2]Pop commune'!$A$4:$G$3833,6,FALSE)</f>
        <v>169.9732211540117</v>
      </c>
      <c r="F3297" s="83">
        <f t="shared" si="104"/>
        <v>1160</v>
      </c>
      <c r="G3297" s="83">
        <f>VLOOKUP(A3297,'[2]Pop commune'!$A$4:$G$3833,4,FALSE)</f>
        <v>1160</v>
      </c>
      <c r="H3297" s="64">
        <v>21</v>
      </c>
      <c r="I3297" s="125">
        <v>210010856</v>
      </c>
      <c r="J3297" s="65" t="s">
        <v>4153</v>
      </c>
      <c r="K3297" s="121"/>
      <c r="L3297" s="103" t="s">
        <v>4056</v>
      </c>
      <c r="M3297" s="65" t="s">
        <v>109</v>
      </c>
      <c r="N3297" s="65" t="s">
        <v>1478</v>
      </c>
      <c r="O3297" s="64">
        <v>210781266</v>
      </c>
      <c r="P3297" s="65" t="s">
        <v>1689</v>
      </c>
      <c r="Q3297" s="90">
        <v>1</v>
      </c>
      <c r="V3297" s="99"/>
      <c r="W3297" s="99"/>
      <c r="X3297" s="65" t="s">
        <v>733</v>
      </c>
      <c r="Y3297" s="65">
        <f>SUMPRODUCT(('[2]Prog 89'!$C$5:$C$10000=A3297)*'[2]Prog 89'!$E$5:$F$10000)</f>
        <v>0</v>
      </c>
      <c r="Z3297" s="65">
        <f>SUMPRODUCT(('[2]Prog 89'!$C$5:$C$10000=A3297)*'[2]Prog 89'!$G$5:$H$10000)</f>
        <v>0</v>
      </c>
    </row>
    <row r="3298" spans="1:26" ht="12.75" customHeight="1" x14ac:dyDescent="0.25">
      <c r="A3298" s="64">
        <v>21217</v>
      </c>
      <c r="B3298" s="81">
        <f>VLOOKUP(A3298,'[2]Pop commune'!$A$4:$G$3833,7,FALSE)</f>
        <v>15.647058823529408</v>
      </c>
      <c r="C3298" s="82">
        <f>VLOOKUP(A3298,'[2]Pop commune'!$A$4:$H$3833,5,FALSE)</f>
        <v>10.757352941176467</v>
      </c>
      <c r="D3298" s="83">
        <f t="shared" si="103"/>
        <v>4.8897058823529402</v>
      </c>
      <c r="E3298" s="83">
        <f>VLOOKUP(A3298,'[2]Pop commune'!$A$4:$G$3833,6,FALSE)</f>
        <v>4.8897058823529402</v>
      </c>
      <c r="F3298" s="83">
        <f t="shared" si="104"/>
        <v>133</v>
      </c>
      <c r="G3298" s="83">
        <f>VLOOKUP(A3298,'[2]Pop commune'!$A$4:$G$3833,4,FALSE)</f>
        <v>133</v>
      </c>
      <c r="H3298" s="64">
        <v>21</v>
      </c>
      <c r="I3298" s="125">
        <v>210010856</v>
      </c>
      <c r="J3298" s="65" t="s">
        <v>4154</v>
      </c>
      <c r="K3298" s="121"/>
      <c r="L3298" s="73" t="s">
        <v>4056</v>
      </c>
      <c r="M3298" s="65" t="s">
        <v>109</v>
      </c>
      <c r="N3298" s="65" t="s">
        <v>1478</v>
      </c>
      <c r="O3298" s="64">
        <v>210781266</v>
      </c>
      <c r="P3298" s="65" t="s">
        <v>1689</v>
      </c>
      <c r="Q3298" s="90">
        <v>1</v>
      </c>
      <c r="X3298" s="65" t="s">
        <v>733</v>
      </c>
      <c r="Y3298" s="65">
        <f>SUMPRODUCT(('[2]Prog 89'!$C$5:$C$10000=A3298)*'[2]Prog 89'!$E$5:$F$10000)</f>
        <v>0</v>
      </c>
      <c r="Z3298" s="65">
        <f>SUMPRODUCT(('[2]Prog 89'!$C$5:$C$10000=A3298)*'[2]Prog 89'!$G$5:$H$10000)</f>
        <v>0</v>
      </c>
    </row>
    <row r="3299" spans="1:26" ht="12.75" customHeight="1" x14ac:dyDescent="0.25">
      <c r="A3299" s="64">
        <v>21219</v>
      </c>
      <c r="B3299" s="81">
        <f>VLOOKUP(A3299,'[2]Pop commune'!$A$4:$G$3833,7,FALSE)</f>
        <v>28.500000000000121</v>
      </c>
      <c r="C3299" s="82">
        <f>VLOOKUP(A3299,'[2]Pop commune'!$A$4:$H$3833,5,FALSE)</f>
        <v>25.333333333333439</v>
      </c>
      <c r="D3299" s="83">
        <f t="shared" si="103"/>
        <v>3.1666666666666803</v>
      </c>
      <c r="E3299" s="83">
        <f>VLOOKUP(A3299,'[2]Pop commune'!$A$4:$G$3833,6,FALSE)</f>
        <v>3.1666666666666803</v>
      </c>
      <c r="F3299" s="83">
        <f t="shared" si="104"/>
        <v>133.00000000000057</v>
      </c>
      <c r="G3299" s="83">
        <f>VLOOKUP(A3299,'[2]Pop commune'!$A$4:$G$3833,4,FALSE)</f>
        <v>133.00000000000057</v>
      </c>
      <c r="H3299" s="64">
        <v>21</v>
      </c>
      <c r="I3299" s="125">
        <v>210010856</v>
      </c>
      <c r="J3299" s="65" t="s">
        <v>4155</v>
      </c>
      <c r="K3299" s="121"/>
      <c r="L3299" s="73" t="s">
        <v>4056</v>
      </c>
      <c r="M3299" s="65" t="s">
        <v>109</v>
      </c>
      <c r="N3299" s="65" t="s">
        <v>1478</v>
      </c>
      <c r="O3299" s="64">
        <v>210781266</v>
      </c>
      <c r="P3299" s="65" t="s">
        <v>1689</v>
      </c>
      <c r="Q3299" s="90">
        <v>1</v>
      </c>
      <c r="X3299" s="65" t="s">
        <v>733</v>
      </c>
      <c r="Y3299" s="65">
        <f>SUMPRODUCT(('[2]Prog 89'!$C$5:$C$10000=A3299)*'[2]Prog 89'!$E$5:$F$10000)</f>
        <v>0</v>
      </c>
      <c r="Z3299" s="65">
        <f>SUMPRODUCT(('[2]Prog 89'!$C$5:$C$10000=A3299)*'[2]Prog 89'!$G$5:$H$10000)</f>
        <v>0</v>
      </c>
    </row>
    <row r="3300" spans="1:26" ht="12.75" customHeight="1" x14ac:dyDescent="0.25">
      <c r="A3300" s="64">
        <v>21228</v>
      </c>
      <c r="B3300" s="81">
        <f>VLOOKUP(A3300,'[2]Pop commune'!$A$4:$G$3833,7,FALSE)</f>
        <v>34.161971830985792</v>
      </c>
      <c r="C3300" s="82">
        <f>VLOOKUP(A3300,'[2]Pop commune'!$A$4:$H$3833,5,FALSE)</f>
        <v>22.774647887323859</v>
      </c>
      <c r="D3300" s="83">
        <f t="shared" si="103"/>
        <v>11.387323943661929</v>
      </c>
      <c r="E3300" s="83">
        <f>VLOOKUP(A3300,'[2]Pop commune'!$A$4:$G$3833,6,FALSE)</f>
        <v>11.387323943661929</v>
      </c>
      <c r="F3300" s="83">
        <f t="shared" si="104"/>
        <v>146.99999999999946</v>
      </c>
      <c r="G3300" s="83">
        <f>VLOOKUP(A3300,'[2]Pop commune'!$A$4:$G$3833,4,FALSE)</f>
        <v>146.99999999999946</v>
      </c>
      <c r="H3300" s="64">
        <v>21</v>
      </c>
      <c r="I3300" s="125">
        <v>210010856</v>
      </c>
      <c r="J3300" s="65" t="s">
        <v>4156</v>
      </c>
      <c r="K3300" s="121"/>
      <c r="L3300" s="103" t="s">
        <v>4056</v>
      </c>
      <c r="M3300" s="65" t="s">
        <v>109</v>
      </c>
      <c r="N3300" s="65" t="s">
        <v>1478</v>
      </c>
      <c r="O3300" s="64">
        <v>210781266</v>
      </c>
      <c r="P3300" s="65" t="s">
        <v>1689</v>
      </c>
      <c r="Q3300" s="90">
        <v>1</v>
      </c>
      <c r="X3300" s="65" t="s">
        <v>733</v>
      </c>
      <c r="Y3300" s="65">
        <f>SUMPRODUCT(('[2]Prog 89'!$C$5:$C$10000=A3300)*'[2]Prog 89'!$E$5:$F$10000)</f>
        <v>0</v>
      </c>
      <c r="Z3300" s="65">
        <f>SUMPRODUCT(('[2]Prog 89'!$C$5:$C$10000=A3300)*'[2]Prog 89'!$G$5:$H$10000)</f>
        <v>0</v>
      </c>
    </row>
    <row r="3301" spans="1:26" ht="12.75" customHeight="1" x14ac:dyDescent="0.25">
      <c r="A3301" s="64">
        <v>21246</v>
      </c>
      <c r="B3301" s="81">
        <f>VLOOKUP(A3301,'[2]Pop commune'!$A$4:$G$3833,7,FALSE)</f>
        <v>32.824468085106389</v>
      </c>
      <c r="C3301" s="82">
        <f>VLOOKUP(A3301,'[2]Pop commune'!$A$4:$H$3833,5,FALSE)</f>
        <v>25.86170212765958</v>
      </c>
      <c r="D3301" s="83">
        <f t="shared" si="103"/>
        <v>6.9627659574468099</v>
      </c>
      <c r="E3301" s="83">
        <f>VLOOKUP(A3301,'[2]Pop commune'!$A$4:$G$3833,6,FALSE)</f>
        <v>6.9627659574468099</v>
      </c>
      <c r="F3301" s="83">
        <f t="shared" si="104"/>
        <v>187</v>
      </c>
      <c r="G3301" s="83">
        <f>VLOOKUP(A3301,'[2]Pop commune'!$A$4:$G$3833,4,FALSE)</f>
        <v>187</v>
      </c>
      <c r="H3301" s="64">
        <v>21</v>
      </c>
      <c r="I3301" s="125">
        <v>210010856</v>
      </c>
      <c r="J3301" s="65" t="s">
        <v>4157</v>
      </c>
      <c r="K3301" s="121"/>
      <c r="L3301" s="73" t="s">
        <v>4056</v>
      </c>
      <c r="M3301" s="65" t="s">
        <v>109</v>
      </c>
      <c r="N3301" s="65" t="s">
        <v>1478</v>
      </c>
      <c r="O3301" s="64">
        <v>210781266</v>
      </c>
      <c r="P3301" s="65" t="s">
        <v>1689</v>
      </c>
      <c r="Q3301" s="90">
        <v>1</v>
      </c>
      <c r="X3301" s="65" t="s">
        <v>733</v>
      </c>
      <c r="Y3301" s="65">
        <f>SUMPRODUCT(('[2]Prog 89'!$C$5:$C$10000=A3301)*'[2]Prog 89'!$E$5:$F$10000)</f>
        <v>0</v>
      </c>
      <c r="Z3301" s="65">
        <f>SUMPRODUCT(('[2]Prog 89'!$C$5:$C$10000=A3301)*'[2]Prog 89'!$G$5:$H$10000)</f>
        <v>0</v>
      </c>
    </row>
    <row r="3302" spans="1:26" ht="12.75" customHeight="1" x14ac:dyDescent="0.25">
      <c r="A3302" s="64">
        <v>21254</v>
      </c>
      <c r="B3302" s="81">
        <f>VLOOKUP(A3302,'[2]Pop commune'!$A$4:$G$3833,7,FALSE)</f>
        <v>38.112676056338017</v>
      </c>
      <c r="C3302" s="82">
        <f>VLOOKUP(A3302,'[2]Pop commune'!$A$4:$H$3833,5,FALSE)</f>
        <v>27.887323943661961</v>
      </c>
      <c r="D3302" s="83">
        <f t="shared" si="103"/>
        <v>10.225352112676052</v>
      </c>
      <c r="E3302" s="83">
        <f>VLOOKUP(A3302,'[2]Pop commune'!$A$4:$G$3833,6,FALSE)</f>
        <v>10.225352112676052</v>
      </c>
      <c r="F3302" s="83">
        <f t="shared" si="104"/>
        <v>198</v>
      </c>
      <c r="G3302" s="83">
        <f>VLOOKUP(A3302,'[2]Pop commune'!$A$4:$G$3833,4,FALSE)</f>
        <v>198</v>
      </c>
      <c r="H3302" s="64">
        <v>21</v>
      </c>
      <c r="I3302" s="125">
        <v>210010856</v>
      </c>
      <c r="J3302" s="65" t="s">
        <v>4158</v>
      </c>
      <c r="K3302" s="121"/>
      <c r="L3302" s="103" t="s">
        <v>4056</v>
      </c>
      <c r="M3302" s="65" t="s">
        <v>109</v>
      </c>
      <c r="N3302" s="65" t="s">
        <v>1478</v>
      </c>
      <c r="O3302" s="64">
        <v>210781266</v>
      </c>
      <c r="P3302" s="65" t="s">
        <v>1689</v>
      </c>
      <c r="Q3302" s="90">
        <v>1</v>
      </c>
      <c r="X3302" s="65" t="s">
        <v>733</v>
      </c>
      <c r="Y3302" s="65">
        <f>SUMPRODUCT(('[2]Prog 89'!$C$5:$C$10000=A3302)*'[2]Prog 89'!$E$5:$F$10000)</f>
        <v>0</v>
      </c>
      <c r="Z3302" s="65">
        <f>SUMPRODUCT(('[2]Prog 89'!$C$5:$C$10000=A3302)*'[2]Prog 89'!$G$5:$H$10000)</f>
        <v>0</v>
      </c>
    </row>
    <row r="3303" spans="1:26" ht="12.75" customHeight="1" x14ac:dyDescent="0.25">
      <c r="A3303" s="64">
        <v>21263</v>
      </c>
      <c r="B3303" s="81">
        <f>VLOOKUP(A3303,'[2]Pop commune'!$A$4:$G$3833,7,FALSE)</f>
        <v>454.99865348012531</v>
      </c>
      <c r="C3303" s="82">
        <f>VLOOKUP(A3303,'[2]Pop commune'!$A$4:$H$3833,5,FALSE)</f>
        <v>323.55129157595007</v>
      </c>
      <c r="D3303" s="83">
        <f t="shared" si="103"/>
        <v>131.44736190417521</v>
      </c>
      <c r="E3303" s="83">
        <f>VLOOKUP(A3303,'[2]Pop commune'!$A$4:$G$3833,6,FALSE)</f>
        <v>131.44736190417521</v>
      </c>
      <c r="F3303" s="83">
        <f t="shared" si="104"/>
        <v>1547</v>
      </c>
      <c r="G3303" s="83">
        <f>VLOOKUP(A3303,'[2]Pop commune'!$A$4:$G$3833,4,FALSE)</f>
        <v>1547</v>
      </c>
      <c r="H3303" s="64">
        <v>21</v>
      </c>
      <c r="I3303" s="125">
        <v>210010856</v>
      </c>
      <c r="J3303" s="65" t="s">
        <v>4159</v>
      </c>
      <c r="K3303" s="121"/>
      <c r="L3303" s="103" t="s">
        <v>4056</v>
      </c>
      <c r="M3303" s="65" t="s">
        <v>109</v>
      </c>
      <c r="N3303" s="65" t="s">
        <v>1478</v>
      </c>
      <c r="O3303" s="64">
        <v>210781266</v>
      </c>
      <c r="P3303" s="65" t="s">
        <v>1689</v>
      </c>
      <c r="Q3303" s="90">
        <v>1</v>
      </c>
      <c r="X3303" s="65" t="s">
        <v>733</v>
      </c>
      <c r="Y3303" s="65">
        <f>SUMPRODUCT(('[2]Prog 89'!$C$5:$C$10000=A3303)*'[2]Prog 89'!$E$5:$F$10000)</f>
        <v>0</v>
      </c>
      <c r="Z3303" s="65">
        <f>SUMPRODUCT(('[2]Prog 89'!$C$5:$C$10000=A3303)*'[2]Prog 89'!$G$5:$H$10000)</f>
        <v>0</v>
      </c>
    </row>
    <row r="3304" spans="1:26" ht="12.75" customHeight="1" x14ac:dyDescent="0.25">
      <c r="A3304" s="64">
        <v>21265</v>
      </c>
      <c r="B3304" s="81">
        <f>VLOOKUP(A3304,'[2]Pop commune'!$A$4:$G$3833,7,FALSE)</f>
        <v>272.01581027667993</v>
      </c>
      <c r="C3304" s="82">
        <f>VLOOKUP(A3304,'[2]Pop commune'!$A$4:$H$3833,5,FALSE)</f>
        <v>175.49407114624512</v>
      </c>
      <c r="D3304" s="83">
        <f t="shared" si="103"/>
        <v>96.52173913043481</v>
      </c>
      <c r="E3304" s="83">
        <f>VLOOKUP(A3304,'[2]Pop commune'!$A$4:$G$3833,6,FALSE)</f>
        <v>96.52173913043481</v>
      </c>
      <c r="F3304" s="83">
        <f t="shared" si="104"/>
        <v>740</v>
      </c>
      <c r="G3304" s="83">
        <f>VLOOKUP(A3304,'[2]Pop commune'!$A$4:$G$3833,4,FALSE)</f>
        <v>740</v>
      </c>
      <c r="H3304" s="64">
        <v>21</v>
      </c>
      <c r="I3304" s="125">
        <v>210010856</v>
      </c>
      <c r="J3304" s="65" t="s">
        <v>4160</v>
      </c>
      <c r="K3304" s="121"/>
      <c r="L3304" s="103" t="s">
        <v>4056</v>
      </c>
      <c r="M3304" s="65" t="s">
        <v>109</v>
      </c>
      <c r="N3304" s="65" t="s">
        <v>1478</v>
      </c>
      <c r="O3304" s="64">
        <v>210781266</v>
      </c>
      <c r="P3304" s="65" t="s">
        <v>1689</v>
      </c>
      <c r="Q3304" s="90">
        <v>1</v>
      </c>
      <c r="X3304" s="65" t="s">
        <v>733</v>
      </c>
      <c r="Y3304" s="65">
        <f>SUMPRODUCT(('[2]Prog 89'!$C$5:$C$10000=A3304)*'[2]Prog 89'!$E$5:$F$10000)</f>
        <v>0</v>
      </c>
      <c r="Z3304" s="65">
        <f>SUMPRODUCT(('[2]Prog 89'!$C$5:$C$10000=A3304)*'[2]Prog 89'!$G$5:$H$10000)</f>
        <v>0</v>
      </c>
    </row>
    <row r="3305" spans="1:26" ht="12.75" customHeight="1" x14ac:dyDescent="0.25">
      <c r="A3305" s="64">
        <v>21295</v>
      </c>
      <c r="B3305" s="81">
        <f>VLOOKUP(A3305,'[2]Pop commune'!$A$4:$G$3833,7,FALSE)</f>
        <v>715.90874802619214</v>
      </c>
      <c r="C3305" s="82">
        <f>VLOOKUP(A3305,'[2]Pop commune'!$A$4:$H$3833,5,FALSE)</f>
        <v>418.64956475938533</v>
      </c>
      <c r="D3305" s="83">
        <f t="shared" si="103"/>
        <v>297.25918326680676</v>
      </c>
      <c r="E3305" s="83">
        <f>VLOOKUP(A3305,'[2]Pop commune'!$A$4:$G$3833,6,FALSE)</f>
        <v>297.25918326680676</v>
      </c>
      <c r="F3305" s="83">
        <f t="shared" si="104"/>
        <v>3121.0000000000091</v>
      </c>
      <c r="G3305" s="83">
        <f>VLOOKUP(A3305,'[2]Pop commune'!$A$4:$G$3833,4,FALSE)</f>
        <v>3121.0000000000091</v>
      </c>
      <c r="H3305" s="64">
        <v>21</v>
      </c>
      <c r="I3305" s="125">
        <v>210010856</v>
      </c>
      <c r="J3305" s="65" t="s">
        <v>4161</v>
      </c>
      <c r="K3305" s="121"/>
      <c r="L3305" s="103" t="s">
        <v>4056</v>
      </c>
      <c r="M3305" s="65" t="s">
        <v>109</v>
      </c>
      <c r="N3305" s="65" t="s">
        <v>1478</v>
      </c>
      <c r="O3305" s="64">
        <v>210781266</v>
      </c>
      <c r="P3305" s="65" t="s">
        <v>1689</v>
      </c>
      <c r="Q3305" s="90">
        <v>1</v>
      </c>
      <c r="X3305" s="65" t="s">
        <v>733</v>
      </c>
      <c r="Y3305" s="65">
        <f>SUMPRODUCT(('[2]Prog 89'!$C$5:$C$10000=A3305)*'[2]Prog 89'!$E$5:$F$10000)</f>
        <v>0</v>
      </c>
      <c r="Z3305" s="65">
        <f>SUMPRODUCT(('[2]Prog 89'!$C$5:$C$10000=A3305)*'[2]Prog 89'!$G$5:$H$10000)</f>
        <v>0</v>
      </c>
    </row>
    <row r="3306" spans="1:26" ht="12.75" customHeight="1" x14ac:dyDescent="0.25">
      <c r="A3306" s="64">
        <v>21407</v>
      </c>
      <c r="B3306" s="81">
        <f>VLOOKUP(A3306,'[2]Pop commune'!$A$4:$G$3833,7,FALSE)</f>
        <v>31.466666666666654</v>
      </c>
      <c r="C3306" s="82">
        <f>VLOOKUP(A3306,'[2]Pop commune'!$A$4:$H$3833,5,FALSE)</f>
        <v>22.61666666666666</v>
      </c>
      <c r="D3306" s="83">
        <f t="shared" si="103"/>
        <v>8.8499999999999961</v>
      </c>
      <c r="E3306" s="83">
        <f>VLOOKUP(A3306,'[2]Pop commune'!$A$4:$G$3833,6,FALSE)</f>
        <v>8.8499999999999961</v>
      </c>
      <c r="F3306" s="83">
        <f t="shared" si="104"/>
        <v>236</v>
      </c>
      <c r="G3306" s="83">
        <f>VLOOKUP(A3306,'[2]Pop commune'!$A$4:$G$3833,4,FALSE)</f>
        <v>236</v>
      </c>
      <c r="H3306" s="64">
        <v>21</v>
      </c>
      <c r="I3306" s="125">
        <v>210010856</v>
      </c>
      <c r="J3306" s="65" t="s">
        <v>4162</v>
      </c>
      <c r="K3306" s="121"/>
      <c r="L3306" s="103" t="s">
        <v>4056</v>
      </c>
      <c r="M3306" s="65" t="s">
        <v>109</v>
      </c>
      <c r="N3306" s="65" t="s">
        <v>1478</v>
      </c>
      <c r="O3306" s="64">
        <v>210781266</v>
      </c>
      <c r="P3306" s="65" t="s">
        <v>1689</v>
      </c>
      <c r="Q3306" s="90">
        <v>1</v>
      </c>
      <c r="X3306" s="65" t="s">
        <v>733</v>
      </c>
      <c r="Y3306" s="65">
        <f>SUMPRODUCT(('[2]Prog 89'!$C$5:$C$10000=A3306)*'[2]Prog 89'!$E$5:$F$10000)</f>
        <v>0</v>
      </c>
      <c r="Z3306" s="65">
        <f>SUMPRODUCT(('[2]Prog 89'!$C$5:$C$10000=A3306)*'[2]Prog 89'!$G$5:$H$10000)</f>
        <v>0</v>
      </c>
    </row>
    <row r="3307" spans="1:26" ht="12.75" customHeight="1" x14ac:dyDescent="0.25">
      <c r="A3307" s="64">
        <v>21442</v>
      </c>
      <c r="B3307" s="81">
        <f>VLOOKUP(A3307,'[2]Pop commune'!$A$4:$G$3833,7,FALSE)</f>
        <v>174.25225302871348</v>
      </c>
      <c r="C3307" s="82">
        <f>VLOOKUP(A3307,'[2]Pop commune'!$A$4:$H$3833,5,FALSE)</f>
        <v>108.15554278585412</v>
      </c>
      <c r="D3307" s="83">
        <f t="shared" si="103"/>
        <v>66.096710242859345</v>
      </c>
      <c r="E3307" s="83">
        <f>VLOOKUP(A3307,'[2]Pop commune'!$A$4:$G$3833,6,FALSE)</f>
        <v>66.096710242859345</v>
      </c>
      <c r="F3307" s="83">
        <f t="shared" si="104"/>
        <v>688.99999999999875</v>
      </c>
      <c r="G3307" s="83">
        <f>VLOOKUP(A3307,'[2]Pop commune'!$A$4:$G$3833,4,FALSE)</f>
        <v>688.99999999999875</v>
      </c>
      <c r="H3307" s="64">
        <v>21</v>
      </c>
      <c r="I3307" s="125">
        <v>210010856</v>
      </c>
      <c r="J3307" s="65" t="s">
        <v>4163</v>
      </c>
      <c r="K3307" s="121"/>
      <c r="L3307" s="103" t="s">
        <v>4056</v>
      </c>
      <c r="M3307" s="65" t="s">
        <v>109</v>
      </c>
      <c r="N3307" s="65" t="s">
        <v>1478</v>
      </c>
      <c r="O3307" s="64">
        <v>210781266</v>
      </c>
      <c r="P3307" s="65" t="s">
        <v>1689</v>
      </c>
      <c r="Q3307" s="90">
        <v>1</v>
      </c>
      <c r="X3307" s="65" t="s">
        <v>733</v>
      </c>
      <c r="Y3307" s="65">
        <f>SUMPRODUCT(('[2]Prog 89'!$C$5:$C$10000=A3307)*'[2]Prog 89'!$E$5:$F$10000)</f>
        <v>0</v>
      </c>
      <c r="Z3307" s="65">
        <f>SUMPRODUCT(('[2]Prog 89'!$C$5:$C$10000=A3307)*'[2]Prog 89'!$G$5:$H$10000)</f>
        <v>0</v>
      </c>
    </row>
    <row r="3308" spans="1:26" ht="12.75" customHeight="1" x14ac:dyDescent="0.25">
      <c r="A3308" s="64">
        <v>21458</v>
      </c>
      <c r="B3308" s="81">
        <f>VLOOKUP(A3308,'[2]Pop commune'!$A$4:$G$3833,7,FALSE)</f>
        <v>115.56716417910449</v>
      </c>
      <c r="C3308" s="82">
        <f>VLOOKUP(A3308,'[2]Pop commune'!$A$4:$H$3833,5,FALSE)</f>
        <v>82.6902985074627</v>
      </c>
      <c r="D3308" s="83">
        <f t="shared" si="103"/>
        <v>32.876865671641795</v>
      </c>
      <c r="E3308" s="83">
        <f>VLOOKUP(A3308,'[2]Pop commune'!$A$4:$G$3833,6,FALSE)</f>
        <v>32.876865671641795</v>
      </c>
      <c r="F3308" s="83">
        <f t="shared" si="104"/>
        <v>1068</v>
      </c>
      <c r="G3308" s="83">
        <f>VLOOKUP(A3308,'[2]Pop commune'!$A$4:$G$3833,4,FALSE)</f>
        <v>1068</v>
      </c>
      <c r="H3308" s="64">
        <v>21</v>
      </c>
      <c r="I3308" s="125">
        <v>210010856</v>
      </c>
      <c r="J3308" s="65" t="s">
        <v>4164</v>
      </c>
      <c r="K3308" s="121"/>
      <c r="L3308" s="73" t="s">
        <v>4056</v>
      </c>
      <c r="M3308" s="65" t="s">
        <v>109</v>
      </c>
      <c r="N3308" s="65" t="s">
        <v>1478</v>
      </c>
      <c r="O3308" s="64">
        <v>210781266</v>
      </c>
      <c r="P3308" s="65" t="s">
        <v>1689</v>
      </c>
      <c r="Q3308" s="90">
        <v>1</v>
      </c>
      <c r="X3308" s="65" t="s">
        <v>733</v>
      </c>
      <c r="Y3308" s="65">
        <f>SUMPRODUCT(('[2]Prog 89'!$C$5:$C$10000=A3308)*'[2]Prog 89'!$E$5:$F$10000)</f>
        <v>0</v>
      </c>
      <c r="Z3308" s="65">
        <f>SUMPRODUCT(('[2]Prog 89'!$C$5:$C$10000=A3308)*'[2]Prog 89'!$G$5:$H$10000)</f>
        <v>0</v>
      </c>
    </row>
    <row r="3309" spans="1:26" ht="12.75" customHeight="1" x14ac:dyDescent="0.25">
      <c r="A3309" s="64">
        <v>21513</v>
      </c>
      <c r="B3309" s="81">
        <f>VLOOKUP(A3309,'[2]Pop commune'!$A$4:$G$3833,7,FALSE)</f>
        <v>51.737373737373744</v>
      </c>
      <c r="C3309" s="82">
        <f>VLOOKUP(A3309,'[2]Pop commune'!$A$4:$H$3833,5,FALSE)</f>
        <v>34.823232323232325</v>
      </c>
      <c r="D3309" s="83">
        <f t="shared" si="103"/>
        <v>16.914141414141415</v>
      </c>
      <c r="E3309" s="83">
        <f>VLOOKUP(A3309,'[2]Pop commune'!$A$4:$G$3833,6,FALSE)</f>
        <v>16.914141414141415</v>
      </c>
      <c r="F3309" s="83">
        <f t="shared" si="104"/>
        <v>197</v>
      </c>
      <c r="G3309" s="83">
        <f>VLOOKUP(A3309,'[2]Pop commune'!$A$4:$G$3833,4,FALSE)</f>
        <v>197</v>
      </c>
      <c r="H3309" s="64">
        <v>21</v>
      </c>
      <c r="I3309" s="125">
        <v>210010856</v>
      </c>
      <c r="J3309" s="65" t="s">
        <v>4165</v>
      </c>
      <c r="K3309" s="121"/>
      <c r="L3309" s="103" t="s">
        <v>4056</v>
      </c>
      <c r="M3309" s="65" t="s">
        <v>109</v>
      </c>
      <c r="N3309" s="65" t="s">
        <v>1478</v>
      </c>
      <c r="O3309" s="64">
        <v>210781266</v>
      </c>
      <c r="P3309" s="65" t="s">
        <v>1689</v>
      </c>
      <c r="Q3309" s="90">
        <v>1</v>
      </c>
      <c r="X3309" s="65" t="s">
        <v>733</v>
      </c>
      <c r="Y3309" s="65">
        <f>SUMPRODUCT(('[2]Prog 89'!$C$5:$C$10000=A3309)*'[2]Prog 89'!$E$5:$F$10000)</f>
        <v>0</v>
      </c>
      <c r="Z3309" s="65">
        <f>SUMPRODUCT(('[2]Prog 89'!$C$5:$C$10000=A3309)*'[2]Prog 89'!$G$5:$H$10000)</f>
        <v>0</v>
      </c>
    </row>
    <row r="3310" spans="1:26" ht="12.75" customHeight="1" x14ac:dyDescent="0.25">
      <c r="A3310" s="64">
        <v>21523</v>
      </c>
      <c r="B3310" s="81">
        <f>VLOOKUP(A3310,'[2]Pop commune'!$A$4:$G$3833,7,FALSE)</f>
        <v>31.288888888888895</v>
      </c>
      <c r="C3310" s="82">
        <f>VLOOKUP(A3310,'[2]Pop commune'!$A$4:$H$3833,5,FALSE)</f>
        <v>23.466666666666672</v>
      </c>
      <c r="D3310" s="83">
        <f t="shared" si="103"/>
        <v>7.8222222222222237</v>
      </c>
      <c r="E3310" s="83">
        <f>VLOOKUP(A3310,'[2]Pop commune'!$A$4:$G$3833,6,FALSE)</f>
        <v>7.8222222222222237</v>
      </c>
      <c r="F3310" s="83">
        <f t="shared" si="104"/>
        <v>132</v>
      </c>
      <c r="G3310" s="83">
        <f>VLOOKUP(A3310,'[2]Pop commune'!$A$4:$G$3833,4,FALSE)</f>
        <v>132</v>
      </c>
      <c r="H3310" s="64">
        <v>21</v>
      </c>
      <c r="I3310" s="125">
        <v>210010856</v>
      </c>
      <c r="J3310" s="65" t="s">
        <v>4166</v>
      </c>
      <c r="K3310" s="121"/>
      <c r="L3310" s="103" t="s">
        <v>4056</v>
      </c>
      <c r="M3310" s="65" t="s">
        <v>109</v>
      </c>
      <c r="N3310" s="65" t="s">
        <v>1478</v>
      </c>
      <c r="O3310" s="64">
        <v>210781266</v>
      </c>
      <c r="P3310" s="65" t="s">
        <v>1689</v>
      </c>
      <c r="Q3310" s="90">
        <v>1</v>
      </c>
      <c r="X3310" s="65" t="s">
        <v>733</v>
      </c>
      <c r="Y3310" s="65">
        <f>SUMPRODUCT(('[2]Prog 89'!$C$5:$C$10000=A3310)*'[2]Prog 89'!$E$5:$F$10000)</f>
        <v>0</v>
      </c>
      <c r="Z3310" s="65">
        <f>SUMPRODUCT(('[2]Prog 89'!$C$5:$C$10000=A3310)*'[2]Prog 89'!$G$5:$H$10000)</f>
        <v>0</v>
      </c>
    </row>
    <row r="3311" spans="1:26" ht="12.75" customHeight="1" x14ac:dyDescent="0.25">
      <c r="A3311" s="64">
        <v>21565</v>
      </c>
      <c r="B3311" s="81">
        <f>VLOOKUP(A3311,'[2]Pop commune'!$A$4:$G$3833,7,FALSE)</f>
        <v>85.808463251670375</v>
      </c>
      <c r="C3311" s="82">
        <f>VLOOKUP(A3311,'[2]Pop commune'!$A$4:$H$3833,5,FALSE)</f>
        <v>68.846325167037861</v>
      </c>
      <c r="D3311" s="83">
        <f t="shared" si="103"/>
        <v>16.962138084632514</v>
      </c>
      <c r="E3311" s="83">
        <f>VLOOKUP(A3311,'[2]Pop commune'!$A$4:$G$3833,6,FALSE)</f>
        <v>16.962138084632514</v>
      </c>
      <c r="F3311" s="83">
        <f t="shared" si="104"/>
        <v>448</v>
      </c>
      <c r="G3311" s="83">
        <f>VLOOKUP(A3311,'[2]Pop commune'!$A$4:$G$3833,4,FALSE)</f>
        <v>448</v>
      </c>
      <c r="H3311" s="64">
        <v>21</v>
      </c>
      <c r="I3311" s="125">
        <v>210010856</v>
      </c>
      <c r="J3311" s="65" t="s">
        <v>4167</v>
      </c>
      <c r="K3311" s="121"/>
      <c r="L3311" s="103" t="s">
        <v>4056</v>
      </c>
      <c r="M3311" s="65" t="s">
        <v>109</v>
      </c>
      <c r="N3311" s="65" t="s">
        <v>1478</v>
      </c>
      <c r="O3311" s="64">
        <v>210781266</v>
      </c>
      <c r="P3311" s="65" t="s">
        <v>1689</v>
      </c>
      <c r="Q3311" s="90">
        <v>1</v>
      </c>
      <c r="X3311" s="65" t="s">
        <v>733</v>
      </c>
      <c r="Y3311" s="65">
        <f>SUMPRODUCT(('[2]Prog 89'!$C$5:$C$10000=A3311)*'[2]Prog 89'!$E$5:$F$10000)</f>
        <v>0</v>
      </c>
      <c r="Z3311" s="65">
        <f>SUMPRODUCT(('[2]Prog 89'!$C$5:$C$10000=A3311)*'[2]Prog 89'!$G$5:$H$10000)</f>
        <v>0</v>
      </c>
    </row>
    <row r="3312" spans="1:26" ht="12.75" customHeight="1" x14ac:dyDescent="0.25">
      <c r="A3312" s="64">
        <v>21585</v>
      </c>
      <c r="B3312" s="81">
        <f>VLOOKUP(A3312,'[2]Pop commune'!$A$4:$G$3833,7,FALSE)</f>
        <v>239</v>
      </c>
      <c r="C3312" s="82">
        <f>VLOOKUP(A3312,'[2]Pop commune'!$A$4:$H$3833,5,FALSE)</f>
        <v>153</v>
      </c>
      <c r="D3312" s="83">
        <f t="shared" si="103"/>
        <v>86</v>
      </c>
      <c r="E3312" s="83">
        <f>VLOOKUP(A3312,'[2]Pop commune'!$A$4:$G$3833,6,FALSE)</f>
        <v>86</v>
      </c>
      <c r="F3312" s="83">
        <f t="shared" si="104"/>
        <v>1039</v>
      </c>
      <c r="G3312" s="83">
        <f>VLOOKUP(A3312,'[2]Pop commune'!$A$4:$G$3833,4,FALSE)</f>
        <v>1039</v>
      </c>
      <c r="H3312" s="64">
        <v>21</v>
      </c>
      <c r="I3312" s="125">
        <v>210010856</v>
      </c>
      <c r="J3312" s="65" t="s">
        <v>4168</v>
      </c>
      <c r="K3312" s="121"/>
      <c r="L3312" s="103" t="s">
        <v>4056</v>
      </c>
      <c r="M3312" s="65" t="s">
        <v>109</v>
      </c>
      <c r="N3312" s="65" t="s">
        <v>1478</v>
      </c>
      <c r="O3312" s="64">
        <v>210781266</v>
      </c>
      <c r="P3312" s="65" t="s">
        <v>1689</v>
      </c>
      <c r="Q3312" s="90">
        <v>1</v>
      </c>
      <c r="X3312" s="65" t="s">
        <v>733</v>
      </c>
      <c r="Y3312" s="65">
        <f>SUMPRODUCT(('[2]Prog 89'!$C$5:$C$10000=A3312)*'[2]Prog 89'!$E$5:$F$10000)</f>
        <v>0</v>
      </c>
      <c r="Z3312" s="65">
        <f>SUMPRODUCT(('[2]Prog 89'!$C$5:$C$10000=A3312)*'[2]Prog 89'!$G$5:$H$10000)</f>
        <v>0</v>
      </c>
    </row>
    <row r="3313" spans="1:26" ht="12.75" customHeight="1" x14ac:dyDescent="0.25">
      <c r="A3313" s="64">
        <v>21586</v>
      </c>
      <c r="B3313" s="81">
        <f>VLOOKUP(A3313,'[2]Pop commune'!$A$4:$G$3833,7,FALSE)</f>
        <v>116</v>
      </c>
      <c r="C3313" s="82">
        <f>VLOOKUP(A3313,'[2]Pop commune'!$A$4:$H$3833,5,FALSE)</f>
        <v>87</v>
      </c>
      <c r="D3313" s="83">
        <f t="shared" si="103"/>
        <v>29</v>
      </c>
      <c r="E3313" s="83">
        <f>VLOOKUP(A3313,'[2]Pop commune'!$A$4:$G$3833,6,FALSE)</f>
        <v>29</v>
      </c>
      <c r="F3313" s="83">
        <f t="shared" si="104"/>
        <v>691</v>
      </c>
      <c r="G3313" s="83">
        <f>VLOOKUP(A3313,'[2]Pop commune'!$A$4:$G$3833,4,FALSE)</f>
        <v>691</v>
      </c>
      <c r="H3313" s="64">
        <v>21</v>
      </c>
      <c r="I3313" s="125">
        <v>210010856</v>
      </c>
      <c r="J3313" s="65" t="s">
        <v>4169</v>
      </c>
      <c r="K3313" s="121"/>
      <c r="L3313" s="103" t="s">
        <v>4056</v>
      </c>
      <c r="M3313" s="65" t="s">
        <v>109</v>
      </c>
      <c r="N3313" s="65" t="s">
        <v>1478</v>
      </c>
      <c r="O3313" s="64">
        <v>210781266</v>
      </c>
      <c r="P3313" s="65" t="s">
        <v>1689</v>
      </c>
      <c r="Q3313" s="90">
        <v>1</v>
      </c>
      <c r="X3313" s="65" t="s">
        <v>733</v>
      </c>
      <c r="Y3313" s="65">
        <f>SUMPRODUCT(('[2]Prog 89'!$C$5:$C$10000=A3313)*'[2]Prog 89'!$E$5:$F$10000)</f>
        <v>0</v>
      </c>
      <c r="Z3313" s="65">
        <f>SUMPRODUCT(('[2]Prog 89'!$C$5:$C$10000=A3313)*'[2]Prog 89'!$G$5:$H$10000)</f>
        <v>0</v>
      </c>
    </row>
    <row r="3314" spans="1:26" ht="12.75" customHeight="1" x14ac:dyDescent="0.25">
      <c r="A3314" s="64">
        <v>21596</v>
      </c>
      <c r="B3314" s="81">
        <f>VLOOKUP(A3314,'[2]Pop commune'!$A$4:$G$3833,7,FALSE)</f>
        <v>36</v>
      </c>
      <c r="C3314" s="82">
        <f>VLOOKUP(A3314,'[2]Pop commune'!$A$4:$H$3833,5,FALSE)</f>
        <v>28</v>
      </c>
      <c r="D3314" s="83">
        <f t="shared" si="103"/>
        <v>8</v>
      </c>
      <c r="E3314" s="83">
        <f>VLOOKUP(A3314,'[2]Pop commune'!$A$4:$G$3833,6,FALSE)</f>
        <v>8</v>
      </c>
      <c r="F3314" s="83">
        <f t="shared" si="104"/>
        <v>380</v>
      </c>
      <c r="G3314" s="83">
        <f>VLOOKUP(A3314,'[2]Pop commune'!$A$4:$G$3833,4,FALSE)</f>
        <v>380</v>
      </c>
      <c r="H3314" s="64">
        <v>21</v>
      </c>
      <c r="I3314" s="125">
        <v>210010856</v>
      </c>
      <c r="J3314" s="65" t="s">
        <v>4170</v>
      </c>
      <c r="K3314" s="121"/>
      <c r="L3314" s="103" t="s">
        <v>4056</v>
      </c>
      <c r="M3314" s="65" t="s">
        <v>109</v>
      </c>
      <c r="N3314" s="65" t="s">
        <v>1478</v>
      </c>
      <c r="O3314" s="64">
        <v>210781266</v>
      </c>
      <c r="P3314" s="65" t="s">
        <v>1689</v>
      </c>
      <c r="Q3314" s="90">
        <v>1</v>
      </c>
      <c r="X3314" s="65" t="s">
        <v>733</v>
      </c>
      <c r="Y3314" s="65">
        <f>SUMPRODUCT(('[2]Prog 89'!$C$5:$C$10000=A3314)*'[2]Prog 89'!$E$5:$F$10000)</f>
        <v>0</v>
      </c>
      <c r="Z3314" s="65">
        <f>SUMPRODUCT(('[2]Prog 89'!$C$5:$C$10000=A3314)*'[2]Prog 89'!$G$5:$H$10000)</f>
        <v>0</v>
      </c>
    </row>
    <row r="3315" spans="1:26" ht="12.75" customHeight="1" x14ac:dyDescent="0.25">
      <c r="A3315" s="64">
        <v>21597</v>
      </c>
      <c r="B3315" s="81">
        <f>VLOOKUP(A3315,'[2]Pop commune'!$A$4:$G$3833,7,FALSE)</f>
        <v>7.3111111111110798</v>
      </c>
      <c r="C3315" s="82">
        <f>VLOOKUP(A3315,'[2]Pop commune'!$A$4:$H$3833,5,FALSE)</f>
        <v>5.2222222222222001</v>
      </c>
      <c r="D3315" s="83">
        <f t="shared" si="103"/>
        <v>2.0888888888888801</v>
      </c>
      <c r="E3315" s="83">
        <f>VLOOKUP(A3315,'[2]Pop commune'!$A$4:$G$3833,6,FALSE)</f>
        <v>2.0888888888888801</v>
      </c>
      <c r="F3315" s="83">
        <f t="shared" si="104"/>
        <v>46.999999999999801</v>
      </c>
      <c r="G3315" s="83">
        <f>VLOOKUP(A3315,'[2]Pop commune'!$A$4:$G$3833,4,FALSE)</f>
        <v>46.999999999999801</v>
      </c>
      <c r="H3315" s="64">
        <v>21</v>
      </c>
      <c r="I3315" s="125">
        <v>210010856</v>
      </c>
      <c r="J3315" s="65" t="s">
        <v>4171</v>
      </c>
      <c r="K3315" s="121"/>
      <c r="L3315" s="103" t="s">
        <v>4056</v>
      </c>
      <c r="M3315" s="65" t="s">
        <v>109</v>
      </c>
      <c r="N3315" s="65" t="s">
        <v>1478</v>
      </c>
      <c r="O3315" s="64">
        <v>210781266</v>
      </c>
      <c r="P3315" s="65" t="s">
        <v>1689</v>
      </c>
      <c r="Q3315" s="90">
        <v>1</v>
      </c>
      <c r="X3315" s="65" t="s">
        <v>733</v>
      </c>
      <c r="Y3315" s="65">
        <f>SUMPRODUCT(('[2]Prog 89'!$C$5:$C$10000=A3315)*'[2]Prog 89'!$E$5:$F$10000)</f>
        <v>0</v>
      </c>
      <c r="Z3315" s="65">
        <f>SUMPRODUCT(('[2]Prog 89'!$C$5:$C$10000=A3315)*'[2]Prog 89'!$G$5:$H$10000)</f>
        <v>0</v>
      </c>
    </row>
    <row r="3316" spans="1:26" ht="12.75" customHeight="1" x14ac:dyDescent="0.25">
      <c r="A3316" s="64">
        <v>21601</v>
      </c>
      <c r="B3316" s="81">
        <f>VLOOKUP(A3316,'[2]Pop commune'!$A$4:$G$3833,7,FALSE)</f>
        <v>13.577777777777719</v>
      </c>
      <c r="C3316" s="82">
        <f>VLOOKUP(A3316,'[2]Pop commune'!$A$4:$H$3833,5,FALSE)</f>
        <v>7.3111111111110798</v>
      </c>
      <c r="D3316" s="83">
        <f t="shared" si="103"/>
        <v>6.26666666666664</v>
      </c>
      <c r="E3316" s="83">
        <f>VLOOKUP(A3316,'[2]Pop commune'!$A$4:$G$3833,6,FALSE)</f>
        <v>6.26666666666664</v>
      </c>
      <c r="F3316" s="83">
        <f t="shared" si="104"/>
        <v>93.999999999999602</v>
      </c>
      <c r="G3316" s="83">
        <f>VLOOKUP(A3316,'[2]Pop commune'!$A$4:$G$3833,4,FALSE)</f>
        <v>93.999999999999602</v>
      </c>
      <c r="H3316" s="64">
        <v>21</v>
      </c>
      <c r="I3316" s="125">
        <v>210010856</v>
      </c>
      <c r="J3316" s="65" t="s">
        <v>4172</v>
      </c>
      <c r="K3316" s="121"/>
      <c r="L3316" s="73" t="s">
        <v>4056</v>
      </c>
      <c r="M3316" s="65" t="s">
        <v>109</v>
      </c>
      <c r="N3316" s="65" t="s">
        <v>1478</v>
      </c>
      <c r="O3316" s="64">
        <v>210781266</v>
      </c>
      <c r="P3316" s="65" t="s">
        <v>1689</v>
      </c>
      <c r="Q3316" s="90">
        <v>1</v>
      </c>
      <c r="X3316" s="65" t="s">
        <v>733</v>
      </c>
      <c r="Y3316" s="65">
        <f>SUMPRODUCT(('[2]Prog 89'!$C$5:$C$10000=A3316)*'[2]Prog 89'!$E$5:$F$10000)</f>
        <v>0</v>
      </c>
      <c r="Z3316" s="65">
        <f>SUMPRODUCT(('[2]Prog 89'!$C$5:$C$10000=A3316)*'[2]Prog 89'!$G$5:$H$10000)</f>
        <v>0</v>
      </c>
    </row>
    <row r="3317" spans="1:26" ht="12.75" customHeight="1" x14ac:dyDescent="0.25">
      <c r="A3317" s="64">
        <v>21625</v>
      </c>
      <c r="B3317" s="81">
        <f>VLOOKUP(A3317,'[2]Pop commune'!$A$4:$G$3833,7,FALSE)</f>
        <v>21.770833333333325</v>
      </c>
      <c r="C3317" s="82">
        <f>VLOOKUP(A3317,'[2]Pop commune'!$A$4:$H$3833,5,FALSE)</f>
        <v>12.864583333333329</v>
      </c>
      <c r="D3317" s="83">
        <f t="shared" si="103"/>
        <v>8.9062499999999964</v>
      </c>
      <c r="E3317" s="83">
        <f>VLOOKUP(A3317,'[2]Pop commune'!$A$4:$G$3833,6,FALSE)</f>
        <v>8.9062499999999964</v>
      </c>
      <c r="F3317" s="83">
        <f t="shared" si="104"/>
        <v>95</v>
      </c>
      <c r="G3317" s="83">
        <f>VLOOKUP(A3317,'[2]Pop commune'!$A$4:$G$3833,4,FALSE)</f>
        <v>95</v>
      </c>
      <c r="H3317" s="64">
        <v>21</v>
      </c>
      <c r="I3317" s="125">
        <v>210010856</v>
      </c>
      <c r="J3317" s="65" t="s">
        <v>2264</v>
      </c>
      <c r="K3317" s="121"/>
      <c r="L3317" s="73" t="s">
        <v>4056</v>
      </c>
      <c r="M3317" s="65" t="s">
        <v>109</v>
      </c>
      <c r="N3317" s="65" t="s">
        <v>1478</v>
      </c>
      <c r="O3317" s="64">
        <v>210781266</v>
      </c>
      <c r="P3317" s="65" t="s">
        <v>1689</v>
      </c>
      <c r="Q3317" s="90">
        <v>1</v>
      </c>
      <c r="X3317" s="65" t="s">
        <v>733</v>
      </c>
      <c r="Y3317" s="65">
        <f>SUMPRODUCT(('[2]Prog 89'!$C$5:$C$10000=A3317)*'[2]Prog 89'!$E$5:$F$10000)</f>
        <v>0</v>
      </c>
      <c r="Z3317" s="65">
        <f>SUMPRODUCT(('[2]Prog 89'!$C$5:$C$10000=A3317)*'[2]Prog 89'!$G$5:$H$10000)</f>
        <v>0</v>
      </c>
    </row>
    <row r="3318" spans="1:26" ht="12.75" customHeight="1" x14ac:dyDescent="0.25">
      <c r="A3318" s="64">
        <v>21650</v>
      </c>
      <c r="B3318" s="81">
        <f>VLOOKUP(A3318,'[2]Pop commune'!$A$4:$G$3833,7,FALSE)</f>
        <v>28</v>
      </c>
      <c r="C3318" s="82">
        <f>VLOOKUP(A3318,'[2]Pop commune'!$A$4:$H$3833,5,FALSE)</f>
        <v>24</v>
      </c>
      <c r="D3318" s="83">
        <f t="shared" si="103"/>
        <v>4</v>
      </c>
      <c r="E3318" s="83">
        <f>VLOOKUP(A3318,'[2]Pop commune'!$A$4:$G$3833,6,FALSE)</f>
        <v>4</v>
      </c>
      <c r="F3318" s="83">
        <f t="shared" si="104"/>
        <v>153</v>
      </c>
      <c r="G3318" s="83">
        <f>VLOOKUP(A3318,'[2]Pop commune'!$A$4:$G$3833,4,FALSE)</f>
        <v>153</v>
      </c>
      <c r="H3318" s="64">
        <v>21</v>
      </c>
      <c r="I3318" s="125">
        <v>210010856</v>
      </c>
      <c r="J3318" s="65" t="s">
        <v>4173</v>
      </c>
      <c r="K3318" s="121"/>
      <c r="L3318" s="73" t="s">
        <v>4056</v>
      </c>
      <c r="M3318" s="65" t="s">
        <v>109</v>
      </c>
      <c r="N3318" s="65" t="s">
        <v>1478</v>
      </c>
      <c r="O3318" s="64">
        <v>210781266</v>
      </c>
      <c r="P3318" s="65" t="s">
        <v>1689</v>
      </c>
      <c r="Q3318" s="90">
        <v>1</v>
      </c>
      <c r="X3318" s="65" t="s">
        <v>733</v>
      </c>
      <c r="Y3318" s="65">
        <f>SUMPRODUCT(('[2]Prog 89'!$C$5:$C$10000=A3318)*'[2]Prog 89'!$E$5:$F$10000)</f>
        <v>0</v>
      </c>
      <c r="Z3318" s="65">
        <f>SUMPRODUCT(('[2]Prog 89'!$C$5:$C$10000=A3318)*'[2]Prog 89'!$G$5:$H$10000)</f>
        <v>0</v>
      </c>
    </row>
    <row r="3319" spans="1:26" ht="12.75" customHeight="1" x14ac:dyDescent="0.25">
      <c r="A3319" s="64">
        <v>21053</v>
      </c>
      <c r="B3319" s="81">
        <f>VLOOKUP(A3319,'[2]Pop commune'!$A$4:$G$3833,7,FALSE)</f>
        <v>68.418848167539537</v>
      </c>
      <c r="C3319" s="82">
        <f>VLOOKUP(A3319,'[2]Pop commune'!$A$4:$H$3833,5,FALSE)</f>
        <v>40.429319371727907</v>
      </c>
      <c r="D3319" s="83">
        <f t="shared" si="103"/>
        <v>27.98952879581163</v>
      </c>
      <c r="E3319" s="83">
        <f>VLOOKUP(A3319,'[2]Pop commune'!$A$4:$G$3833,6,FALSE)</f>
        <v>27.98952879581163</v>
      </c>
      <c r="F3319" s="83">
        <f t="shared" si="104"/>
        <v>198.0000000000008</v>
      </c>
      <c r="G3319" s="83">
        <f>VLOOKUP(A3319,'[2]Pop commune'!$A$4:$G$3833,4,FALSE)</f>
        <v>198.0000000000008</v>
      </c>
      <c r="H3319" s="64">
        <v>21</v>
      </c>
      <c r="I3319" s="125">
        <v>210010864</v>
      </c>
      <c r="J3319" s="65" t="s">
        <v>4174</v>
      </c>
      <c r="K3319" s="121"/>
      <c r="L3319" s="103" t="s">
        <v>4065</v>
      </c>
      <c r="M3319" s="65" t="s">
        <v>110</v>
      </c>
      <c r="N3319" s="65" t="s">
        <v>1478</v>
      </c>
      <c r="O3319" s="64">
        <v>210781266</v>
      </c>
      <c r="P3319" s="65" t="s">
        <v>1689</v>
      </c>
      <c r="Q3319" s="90">
        <v>1</v>
      </c>
      <c r="X3319" s="65" t="s">
        <v>733</v>
      </c>
      <c r="Y3319" s="65">
        <f>SUMPRODUCT(('[2]Prog 89'!$C$5:$C$10000=A3319)*'[2]Prog 89'!$E$5:$F$10000)</f>
        <v>0</v>
      </c>
      <c r="Z3319" s="65">
        <f>SUMPRODUCT(('[2]Prog 89'!$C$5:$C$10000=A3319)*'[2]Prog 89'!$G$5:$H$10000)</f>
        <v>0</v>
      </c>
    </row>
    <row r="3320" spans="1:26" ht="12.75" customHeight="1" x14ac:dyDescent="0.25">
      <c r="A3320" s="64">
        <v>21056</v>
      </c>
      <c r="B3320" s="81">
        <f>VLOOKUP(A3320,'[2]Pop commune'!$A$4:$G$3833,7,FALSE)</f>
        <v>159.65190366021392</v>
      </c>
      <c r="C3320" s="82">
        <f>VLOOKUP(A3320,'[2]Pop commune'!$A$4:$H$3833,5,FALSE)</f>
        <v>112.16051459673255</v>
      </c>
      <c r="D3320" s="83">
        <f t="shared" si="103"/>
        <v>47.49138906348135</v>
      </c>
      <c r="E3320" s="83">
        <f>VLOOKUP(A3320,'[2]Pop commune'!$A$4:$G$3833,6,FALSE)</f>
        <v>47.49138906348135</v>
      </c>
      <c r="F3320" s="83">
        <f t="shared" si="104"/>
        <v>806.99999999999784</v>
      </c>
      <c r="G3320" s="83">
        <f>VLOOKUP(A3320,'[2]Pop commune'!$A$4:$G$3833,4,FALSE)</f>
        <v>806.99999999999784</v>
      </c>
      <c r="H3320" s="64">
        <v>21</v>
      </c>
      <c r="I3320" s="125">
        <v>210010864</v>
      </c>
      <c r="J3320" s="65" t="s">
        <v>4175</v>
      </c>
      <c r="K3320" s="121"/>
      <c r="L3320" s="73" t="s">
        <v>4065</v>
      </c>
      <c r="M3320" s="65" t="s">
        <v>110</v>
      </c>
      <c r="N3320" s="65" t="s">
        <v>1478</v>
      </c>
      <c r="O3320" s="64">
        <v>210781266</v>
      </c>
      <c r="P3320" s="65" t="s">
        <v>1689</v>
      </c>
      <c r="Q3320" s="90">
        <v>1</v>
      </c>
      <c r="X3320" s="65" t="s">
        <v>733</v>
      </c>
      <c r="Y3320" s="65">
        <f>SUMPRODUCT(('[2]Prog 89'!$C$5:$C$10000=A3320)*'[2]Prog 89'!$E$5:$F$10000)</f>
        <v>0</v>
      </c>
      <c r="Z3320" s="65">
        <f>SUMPRODUCT(('[2]Prog 89'!$C$5:$C$10000=A3320)*'[2]Prog 89'!$G$5:$H$10000)</f>
        <v>0</v>
      </c>
    </row>
    <row r="3321" spans="1:26" ht="12.75" customHeight="1" x14ac:dyDescent="0.25">
      <c r="A3321" s="64">
        <v>21060</v>
      </c>
      <c r="B3321" s="81">
        <f>VLOOKUP(A3321,'[2]Pop commune'!$A$4:$G$3833,7,FALSE)</f>
        <v>436.91317012948417</v>
      </c>
      <c r="C3321" s="82">
        <f>VLOOKUP(A3321,'[2]Pop commune'!$A$4:$H$3833,5,FALSE)</f>
        <v>303.73400502864121</v>
      </c>
      <c r="D3321" s="83">
        <f t="shared" si="103"/>
        <v>133.17916510084297</v>
      </c>
      <c r="E3321" s="83">
        <f>VLOOKUP(A3321,'[2]Pop commune'!$A$4:$G$3833,6,FALSE)</f>
        <v>133.17916510084297</v>
      </c>
      <c r="F3321" s="83">
        <f t="shared" si="104"/>
        <v>1644</v>
      </c>
      <c r="G3321" s="83">
        <f>VLOOKUP(A3321,'[2]Pop commune'!$A$4:$G$3833,4,FALSE)</f>
        <v>1644</v>
      </c>
      <c r="H3321" s="64">
        <v>21</v>
      </c>
      <c r="I3321" s="125">
        <v>210010864</v>
      </c>
      <c r="J3321" s="65" t="s">
        <v>4176</v>
      </c>
      <c r="K3321" s="121"/>
      <c r="L3321" s="103" t="s">
        <v>4065</v>
      </c>
      <c r="M3321" s="65" t="s">
        <v>110</v>
      </c>
      <c r="N3321" s="65" t="s">
        <v>1478</v>
      </c>
      <c r="O3321" s="64">
        <v>210781266</v>
      </c>
      <c r="P3321" s="65" t="s">
        <v>1689</v>
      </c>
      <c r="Q3321" s="90">
        <v>1</v>
      </c>
      <c r="X3321" s="65" t="s">
        <v>733</v>
      </c>
      <c r="Y3321" s="65">
        <f>SUMPRODUCT(('[2]Prog 89'!$C$5:$C$10000=A3321)*'[2]Prog 89'!$E$5:$F$10000)</f>
        <v>0</v>
      </c>
      <c r="Z3321" s="65">
        <f>SUMPRODUCT(('[2]Prog 89'!$C$5:$C$10000=A3321)*'[2]Prog 89'!$G$5:$H$10000)</f>
        <v>0</v>
      </c>
    </row>
    <row r="3322" spans="1:26" ht="12.75" customHeight="1" x14ac:dyDescent="0.25">
      <c r="A3322" s="64">
        <v>21071</v>
      </c>
      <c r="B3322" s="81">
        <f>VLOOKUP(A3322,'[2]Pop commune'!$A$4:$G$3833,7,FALSE)</f>
        <v>152.66859715140498</v>
      </c>
      <c r="C3322" s="82">
        <f>VLOOKUP(A3322,'[2]Pop commune'!$A$4:$H$3833,5,FALSE)</f>
        <v>96.049779664791203</v>
      </c>
      <c r="D3322" s="83">
        <f t="shared" si="103"/>
        <v>56.618817486613764</v>
      </c>
      <c r="E3322" s="83">
        <f>VLOOKUP(A3322,'[2]Pop commune'!$A$4:$G$3833,6,FALSE)</f>
        <v>56.618817486613764</v>
      </c>
      <c r="F3322" s="83">
        <f t="shared" si="104"/>
        <v>733.00000000000216</v>
      </c>
      <c r="G3322" s="83">
        <f>VLOOKUP(A3322,'[2]Pop commune'!$A$4:$G$3833,4,FALSE)</f>
        <v>733.00000000000216</v>
      </c>
      <c r="H3322" s="64">
        <v>21</v>
      </c>
      <c r="I3322" s="125">
        <v>210010864</v>
      </c>
      <c r="J3322" s="65" t="s">
        <v>4177</v>
      </c>
      <c r="K3322" s="121"/>
      <c r="L3322" s="103" t="s">
        <v>4065</v>
      </c>
      <c r="M3322" s="65" t="s">
        <v>110</v>
      </c>
      <c r="N3322" s="65" t="s">
        <v>1478</v>
      </c>
      <c r="O3322" s="64">
        <v>210781266</v>
      </c>
      <c r="P3322" s="65" t="s">
        <v>1689</v>
      </c>
      <c r="Q3322" s="90">
        <v>1</v>
      </c>
      <c r="X3322" s="65" t="s">
        <v>733</v>
      </c>
      <c r="Y3322" s="65">
        <f>SUMPRODUCT(('[2]Prog 89'!$C$5:$C$10000=A3322)*'[2]Prog 89'!$E$5:$F$10000)</f>
        <v>0</v>
      </c>
      <c r="Z3322" s="65">
        <f>SUMPRODUCT(('[2]Prog 89'!$C$5:$C$10000=A3322)*'[2]Prog 89'!$G$5:$H$10000)</f>
        <v>0</v>
      </c>
    </row>
    <row r="3323" spans="1:26" ht="12.75" customHeight="1" x14ac:dyDescent="0.25">
      <c r="A3323" s="64">
        <v>21072</v>
      </c>
      <c r="B3323" s="81">
        <f>VLOOKUP(A3323,'[2]Pop commune'!$A$4:$G$3833,7,FALSE)</f>
        <v>43.678530179611577</v>
      </c>
      <c r="C3323" s="82">
        <f>VLOOKUP(A3323,'[2]Pop commune'!$A$4:$H$3833,5,FALSE)</f>
        <v>34.517839250096387</v>
      </c>
      <c r="D3323" s="83">
        <f t="shared" si="103"/>
        <v>9.1606909295151908</v>
      </c>
      <c r="E3323" s="83">
        <f>VLOOKUP(A3323,'[2]Pop commune'!$A$4:$G$3833,6,FALSE)</f>
        <v>9.1606909295151908</v>
      </c>
      <c r="F3323" s="83">
        <f t="shared" si="104"/>
        <v>209</v>
      </c>
      <c r="G3323" s="83">
        <f>VLOOKUP(A3323,'[2]Pop commune'!$A$4:$G$3833,4,FALSE)</f>
        <v>209</v>
      </c>
      <c r="H3323" s="64">
        <v>21</v>
      </c>
      <c r="I3323" s="125">
        <v>210010864</v>
      </c>
      <c r="J3323" s="65" t="s">
        <v>4178</v>
      </c>
      <c r="K3323" s="121"/>
      <c r="L3323" s="103" t="s">
        <v>4065</v>
      </c>
      <c r="M3323" s="65" t="s">
        <v>110</v>
      </c>
      <c r="N3323" s="65" t="s">
        <v>1478</v>
      </c>
      <c r="O3323" s="64">
        <v>210781266</v>
      </c>
      <c r="P3323" s="65" t="s">
        <v>1689</v>
      </c>
      <c r="Q3323" s="90">
        <v>1</v>
      </c>
      <c r="X3323" s="65" t="s">
        <v>733</v>
      </c>
      <c r="Y3323" s="65">
        <f>SUMPRODUCT(('[2]Prog 89'!$C$5:$C$10000=A3323)*'[2]Prog 89'!$E$5:$F$10000)</f>
        <v>0</v>
      </c>
      <c r="Z3323" s="65">
        <f>SUMPRODUCT(('[2]Prog 89'!$C$5:$C$10000=A3323)*'[2]Prog 89'!$G$5:$H$10000)</f>
        <v>0</v>
      </c>
    </row>
    <row r="3324" spans="1:26" ht="12.75" customHeight="1" x14ac:dyDescent="0.25">
      <c r="A3324" s="64">
        <v>21076</v>
      </c>
      <c r="B3324" s="81">
        <f>VLOOKUP(A3324,'[2]Pop commune'!$A$4:$G$3833,7,FALSE)</f>
        <v>157.91556728232197</v>
      </c>
      <c r="C3324" s="82">
        <f>VLOOKUP(A3324,'[2]Pop commune'!$A$4:$H$3833,5,FALSE)</f>
        <v>106.48021108179424</v>
      </c>
      <c r="D3324" s="83">
        <f t="shared" si="103"/>
        <v>51.435356200527728</v>
      </c>
      <c r="E3324" s="83">
        <f>VLOOKUP(A3324,'[2]Pop commune'!$A$4:$G$3833,6,FALSE)</f>
        <v>51.435356200527728</v>
      </c>
      <c r="F3324" s="83">
        <f t="shared" si="104"/>
        <v>684</v>
      </c>
      <c r="G3324" s="83">
        <f>VLOOKUP(A3324,'[2]Pop commune'!$A$4:$G$3833,4,FALSE)</f>
        <v>684</v>
      </c>
      <c r="H3324" s="64">
        <v>21</v>
      </c>
      <c r="I3324" s="125">
        <v>210010864</v>
      </c>
      <c r="J3324" s="65" t="s">
        <v>4179</v>
      </c>
      <c r="K3324" s="121"/>
      <c r="L3324" s="103" t="s">
        <v>4180</v>
      </c>
      <c r="M3324" s="65" t="s">
        <v>110</v>
      </c>
      <c r="N3324" s="65" t="s">
        <v>1478</v>
      </c>
      <c r="O3324" s="64">
        <v>210781266</v>
      </c>
      <c r="P3324" s="65" t="s">
        <v>1689</v>
      </c>
      <c r="Q3324" s="90">
        <v>1</v>
      </c>
      <c r="X3324" s="65" t="s">
        <v>733</v>
      </c>
      <c r="Y3324" s="65">
        <f>SUMPRODUCT(('[2]Prog 89'!$C$5:$C$10000=A3324)*'[2]Prog 89'!$E$5:$F$10000)</f>
        <v>0</v>
      </c>
      <c r="Z3324" s="65">
        <f>SUMPRODUCT(('[2]Prog 89'!$C$5:$C$10000=A3324)*'[2]Prog 89'!$G$5:$H$10000)</f>
        <v>0</v>
      </c>
    </row>
    <row r="3325" spans="1:26" ht="12.75" customHeight="1" x14ac:dyDescent="0.25">
      <c r="A3325" s="64">
        <v>21079</v>
      </c>
      <c r="B3325" s="81">
        <f>VLOOKUP(A3325,'[2]Pop commune'!$A$4:$G$3833,7,FALSE)</f>
        <v>32.9375</v>
      </c>
      <c r="C3325" s="82">
        <f>VLOOKUP(A3325,'[2]Pop commune'!$A$4:$H$3833,5,FALSE)</f>
        <v>24.4375</v>
      </c>
      <c r="D3325" s="83">
        <f t="shared" si="103"/>
        <v>8.5</v>
      </c>
      <c r="E3325" s="83">
        <f>VLOOKUP(A3325,'[2]Pop commune'!$A$4:$G$3833,6,FALSE)</f>
        <v>8.5</v>
      </c>
      <c r="F3325" s="83">
        <f t="shared" si="104"/>
        <v>153</v>
      </c>
      <c r="G3325" s="83">
        <f>VLOOKUP(A3325,'[2]Pop commune'!$A$4:$G$3833,4,FALSE)</f>
        <v>153</v>
      </c>
      <c r="H3325" s="64">
        <v>21</v>
      </c>
      <c r="I3325" s="125">
        <v>210010864</v>
      </c>
      <c r="J3325" s="65" t="s">
        <v>4181</v>
      </c>
      <c r="K3325" s="121"/>
      <c r="L3325" s="103" t="s">
        <v>4065</v>
      </c>
      <c r="M3325" s="65" t="s">
        <v>110</v>
      </c>
      <c r="N3325" s="65" t="s">
        <v>1478</v>
      </c>
      <c r="O3325" s="64">
        <v>210781266</v>
      </c>
      <c r="P3325" s="65" t="s">
        <v>1689</v>
      </c>
      <c r="Q3325" s="90">
        <v>1</v>
      </c>
      <c r="X3325" s="65" t="s">
        <v>733</v>
      </c>
      <c r="Y3325" s="65">
        <f>SUMPRODUCT(('[2]Prog 89'!$C$5:$C$10000=A3325)*'[2]Prog 89'!$E$5:$F$10000)</f>
        <v>0</v>
      </c>
      <c r="Z3325" s="65">
        <f>SUMPRODUCT(('[2]Prog 89'!$C$5:$C$10000=A3325)*'[2]Prog 89'!$G$5:$H$10000)</f>
        <v>0</v>
      </c>
    </row>
    <row r="3326" spans="1:26" ht="12.75" customHeight="1" x14ac:dyDescent="0.25">
      <c r="A3326" s="64">
        <v>21094</v>
      </c>
      <c r="B3326" s="81">
        <f>VLOOKUP(A3326,'[2]Pop commune'!$A$4:$G$3833,7,FALSE)</f>
        <v>58.601123595505655</v>
      </c>
      <c r="C3326" s="82">
        <f>VLOOKUP(A3326,'[2]Pop commune'!$A$4:$H$3833,5,FALSE)</f>
        <v>29.814606741573051</v>
      </c>
      <c r="D3326" s="83">
        <f t="shared" si="103"/>
        <v>28.7865168539326</v>
      </c>
      <c r="E3326" s="83">
        <f>VLOOKUP(A3326,'[2]Pop commune'!$A$4:$G$3833,6,FALSE)</f>
        <v>28.7865168539326</v>
      </c>
      <c r="F3326" s="83">
        <f t="shared" si="104"/>
        <v>366</v>
      </c>
      <c r="G3326" s="83">
        <f>VLOOKUP(A3326,'[2]Pop commune'!$A$4:$G$3833,4,FALSE)</f>
        <v>366</v>
      </c>
      <c r="H3326" s="64">
        <v>21</v>
      </c>
      <c r="I3326" s="125">
        <v>210010864</v>
      </c>
      <c r="J3326" s="65" t="s">
        <v>4182</v>
      </c>
      <c r="K3326" s="121"/>
      <c r="L3326" s="103" t="s">
        <v>4183</v>
      </c>
      <c r="M3326" s="65" t="s">
        <v>110</v>
      </c>
      <c r="N3326" s="65" t="s">
        <v>1478</v>
      </c>
      <c r="O3326" s="64">
        <v>210781266</v>
      </c>
      <c r="P3326" s="65" t="s">
        <v>1689</v>
      </c>
      <c r="Q3326" s="90">
        <v>1</v>
      </c>
      <c r="X3326" s="65" t="s">
        <v>733</v>
      </c>
      <c r="Y3326" s="65">
        <f>SUMPRODUCT(('[2]Prog 89'!$C$5:$C$10000=A3326)*'[2]Prog 89'!$E$5:$F$10000)</f>
        <v>0</v>
      </c>
      <c r="Z3326" s="65">
        <f>SUMPRODUCT(('[2]Prog 89'!$C$5:$C$10000=A3326)*'[2]Prog 89'!$G$5:$H$10000)</f>
        <v>0</v>
      </c>
    </row>
    <row r="3327" spans="1:26" ht="12.75" customHeight="1" x14ac:dyDescent="0.25">
      <c r="A3327" s="64">
        <v>21135</v>
      </c>
      <c r="B3327" s="81">
        <f>VLOOKUP(A3327,'[2]Pop commune'!$A$4:$G$3833,7,FALSE)</f>
        <v>88.358064516129048</v>
      </c>
      <c r="C3327" s="82">
        <f>VLOOKUP(A3327,'[2]Pop commune'!$A$4:$H$3833,5,FALSE)</f>
        <v>57.287096774193557</v>
      </c>
      <c r="D3327" s="83">
        <f t="shared" si="103"/>
        <v>31.070967741935487</v>
      </c>
      <c r="E3327" s="83">
        <f>VLOOKUP(A3327,'[2]Pop commune'!$A$4:$G$3833,6,FALSE)</f>
        <v>31.070967741935487</v>
      </c>
      <c r="F3327" s="83">
        <f t="shared" si="104"/>
        <v>301</v>
      </c>
      <c r="G3327" s="83">
        <f>VLOOKUP(A3327,'[2]Pop commune'!$A$4:$G$3833,4,FALSE)</f>
        <v>301</v>
      </c>
      <c r="H3327" s="64">
        <v>21</v>
      </c>
      <c r="I3327" s="125">
        <v>210010864</v>
      </c>
      <c r="J3327" s="65" t="s">
        <v>4184</v>
      </c>
      <c r="K3327" s="121"/>
      <c r="L3327" s="103" t="s">
        <v>4065</v>
      </c>
      <c r="M3327" s="65" t="s">
        <v>110</v>
      </c>
      <c r="N3327" s="65" t="s">
        <v>1478</v>
      </c>
      <c r="O3327" s="64">
        <v>210781266</v>
      </c>
      <c r="P3327" s="65" t="s">
        <v>1689</v>
      </c>
      <c r="Q3327" s="90">
        <v>1</v>
      </c>
      <c r="X3327" s="65" t="s">
        <v>733</v>
      </c>
      <c r="Y3327" s="65">
        <f>SUMPRODUCT(('[2]Prog 89'!$C$5:$C$10000=A3327)*'[2]Prog 89'!$E$5:$F$10000)</f>
        <v>0</v>
      </c>
      <c r="Z3327" s="65">
        <f>SUMPRODUCT(('[2]Prog 89'!$C$5:$C$10000=A3327)*'[2]Prog 89'!$G$5:$H$10000)</f>
        <v>0</v>
      </c>
    </row>
    <row r="3328" spans="1:26" ht="12.75" customHeight="1" x14ac:dyDescent="0.25">
      <c r="A3328" s="64">
        <v>21146</v>
      </c>
      <c r="B3328" s="81">
        <f>VLOOKUP(A3328,'[2]Pop commune'!$A$4:$G$3833,7,FALSE)</f>
        <v>34.22794117647058</v>
      </c>
      <c r="C3328" s="82">
        <f>VLOOKUP(A3328,'[2]Pop commune'!$A$4:$H$3833,5,FALSE)</f>
        <v>27.382352941176464</v>
      </c>
      <c r="D3328" s="83">
        <f t="shared" si="103"/>
        <v>6.845588235294116</v>
      </c>
      <c r="E3328" s="83">
        <f>VLOOKUP(A3328,'[2]Pop commune'!$A$4:$G$3833,6,FALSE)</f>
        <v>6.845588235294116</v>
      </c>
      <c r="F3328" s="83">
        <f t="shared" si="104"/>
        <v>133</v>
      </c>
      <c r="G3328" s="83">
        <f>VLOOKUP(A3328,'[2]Pop commune'!$A$4:$G$3833,4,FALSE)</f>
        <v>133</v>
      </c>
      <c r="H3328" s="64">
        <v>21</v>
      </c>
      <c r="I3328" s="125">
        <v>210010864</v>
      </c>
      <c r="J3328" s="65" t="s">
        <v>4185</v>
      </c>
      <c r="K3328" s="121"/>
      <c r="L3328" s="103" t="s">
        <v>4065</v>
      </c>
      <c r="M3328" s="65" t="s">
        <v>110</v>
      </c>
      <c r="N3328" s="65" t="s">
        <v>1478</v>
      </c>
      <c r="O3328" s="64">
        <v>210781266</v>
      </c>
      <c r="P3328" s="65" t="s">
        <v>1689</v>
      </c>
      <c r="Q3328" s="90">
        <v>1</v>
      </c>
      <c r="X3328" s="65" t="s">
        <v>733</v>
      </c>
      <c r="Y3328" s="65">
        <f>SUMPRODUCT(('[2]Prog 89'!$C$5:$C$10000=A3328)*'[2]Prog 89'!$E$5:$F$10000)</f>
        <v>0</v>
      </c>
      <c r="Z3328" s="65">
        <f>SUMPRODUCT(('[2]Prog 89'!$C$5:$C$10000=A3328)*'[2]Prog 89'!$G$5:$H$10000)</f>
        <v>0</v>
      </c>
    </row>
    <row r="3329" spans="1:26" ht="12.75" customHeight="1" x14ac:dyDescent="0.25">
      <c r="A3329" s="64">
        <v>21158</v>
      </c>
      <c r="B3329" s="81">
        <f>VLOOKUP(A3329,'[2]Pop commune'!$A$4:$G$3833,7,FALSE)</f>
        <v>38.86363636363636</v>
      </c>
      <c r="C3329" s="82">
        <f>VLOOKUP(A3329,'[2]Pop commune'!$A$4:$H$3833,5,FALSE)</f>
        <v>22.346590909090907</v>
      </c>
      <c r="D3329" s="83">
        <f t="shared" si="103"/>
        <v>16.517045454545453</v>
      </c>
      <c r="E3329" s="83">
        <f>VLOOKUP(A3329,'[2]Pop commune'!$A$4:$G$3833,6,FALSE)</f>
        <v>16.517045454545453</v>
      </c>
      <c r="F3329" s="83">
        <f t="shared" si="104"/>
        <v>171</v>
      </c>
      <c r="G3329" s="83">
        <f>VLOOKUP(A3329,'[2]Pop commune'!$A$4:$G$3833,4,FALSE)</f>
        <v>171</v>
      </c>
      <c r="H3329" s="64">
        <v>21</v>
      </c>
      <c r="I3329" s="125">
        <v>210010864</v>
      </c>
      <c r="J3329" s="65" t="s">
        <v>4186</v>
      </c>
      <c r="K3329" s="121"/>
      <c r="L3329" s="103" t="s">
        <v>4183</v>
      </c>
      <c r="M3329" s="65" t="s">
        <v>110</v>
      </c>
      <c r="N3329" s="65" t="s">
        <v>1478</v>
      </c>
      <c r="O3329" s="64">
        <v>210781266</v>
      </c>
      <c r="P3329" s="65" t="s">
        <v>1689</v>
      </c>
      <c r="Q3329" s="90">
        <v>1</v>
      </c>
      <c r="X3329" s="65" t="s">
        <v>733</v>
      </c>
      <c r="Y3329" s="65">
        <f>SUMPRODUCT(('[2]Prog 89'!$C$5:$C$10000=A3329)*'[2]Prog 89'!$E$5:$F$10000)</f>
        <v>0</v>
      </c>
      <c r="Z3329" s="65">
        <f>SUMPRODUCT(('[2]Prog 89'!$C$5:$C$10000=A3329)*'[2]Prog 89'!$G$5:$H$10000)</f>
        <v>0</v>
      </c>
    </row>
    <row r="3330" spans="1:26" ht="12.75" customHeight="1" x14ac:dyDescent="0.25">
      <c r="A3330" s="64">
        <v>21167</v>
      </c>
      <c r="B3330" s="81">
        <f>VLOOKUP(A3330,'[2]Pop commune'!$A$4:$G$3833,7,FALSE)</f>
        <v>25</v>
      </c>
      <c r="C3330" s="82">
        <f>VLOOKUP(A3330,'[2]Pop commune'!$A$4:$H$3833,5,FALSE)</f>
        <v>17</v>
      </c>
      <c r="D3330" s="83">
        <f t="shared" si="103"/>
        <v>8</v>
      </c>
      <c r="E3330" s="83">
        <f>VLOOKUP(A3330,'[2]Pop commune'!$A$4:$G$3833,6,FALSE)</f>
        <v>8</v>
      </c>
      <c r="F3330" s="83">
        <f t="shared" si="104"/>
        <v>121</v>
      </c>
      <c r="G3330" s="83">
        <f>VLOOKUP(A3330,'[2]Pop commune'!$A$4:$G$3833,4,FALSE)</f>
        <v>121</v>
      </c>
      <c r="H3330" s="64">
        <v>21</v>
      </c>
      <c r="I3330" s="125">
        <v>210010864</v>
      </c>
      <c r="J3330" s="65" t="s">
        <v>4187</v>
      </c>
      <c r="K3330" s="121"/>
      <c r="L3330" s="103" t="s">
        <v>4065</v>
      </c>
      <c r="M3330" s="65" t="s">
        <v>110</v>
      </c>
      <c r="N3330" s="65" t="s">
        <v>1478</v>
      </c>
      <c r="O3330" s="64">
        <v>210781266</v>
      </c>
      <c r="P3330" s="65" t="s">
        <v>1689</v>
      </c>
      <c r="Q3330" s="90">
        <v>1</v>
      </c>
      <c r="X3330" s="65" t="s">
        <v>733</v>
      </c>
      <c r="Y3330" s="65">
        <f>SUMPRODUCT(('[2]Prog 89'!$C$5:$C$10000=A3330)*'[2]Prog 89'!$E$5:$F$10000)</f>
        <v>0</v>
      </c>
      <c r="Z3330" s="65">
        <f>SUMPRODUCT(('[2]Prog 89'!$C$5:$C$10000=A3330)*'[2]Prog 89'!$G$5:$H$10000)</f>
        <v>0</v>
      </c>
    </row>
    <row r="3331" spans="1:26" ht="12.75" customHeight="1" x14ac:dyDescent="0.25">
      <c r="A3331" s="64">
        <v>21175</v>
      </c>
      <c r="B3331" s="81">
        <f>VLOOKUP(A3331,'[2]Pop commune'!$A$4:$G$3833,7,FALSE)</f>
        <v>27.526881720430111</v>
      </c>
      <c r="C3331" s="82">
        <f>VLOOKUP(A3331,'[2]Pop commune'!$A$4:$H$3833,5,FALSE)</f>
        <v>17.20430107526882</v>
      </c>
      <c r="D3331" s="83">
        <f t="shared" si="103"/>
        <v>10.322580645161292</v>
      </c>
      <c r="E3331" s="83">
        <f>VLOOKUP(A3331,'[2]Pop commune'!$A$4:$G$3833,6,FALSE)</f>
        <v>10.322580645161292</v>
      </c>
      <c r="F3331" s="83">
        <f t="shared" si="104"/>
        <v>160</v>
      </c>
      <c r="G3331" s="83">
        <f>VLOOKUP(A3331,'[2]Pop commune'!$A$4:$G$3833,4,FALSE)</f>
        <v>160</v>
      </c>
      <c r="H3331" s="64">
        <v>21</v>
      </c>
      <c r="I3331" s="125">
        <v>210010864</v>
      </c>
      <c r="J3331" s="65" t="s">
        <v>4188</v>
      </c>
      <c r="K3331" s="121"/>
      <c r="L3331" s="103" t="s">
        <v>4180</v>
      </c>
      <c r="M3331" s="65" t="s">
        <v>110</v>
      </c>
      <c r="N3331" s="65" t="s">
        <v>1478</v>
      </c>
      <c r="O3331" s="64">
        <v>210781266</v>
      </c>
      <c r="P3331" s="65" t="s">
        <v>1689</v>
      </c>
      <c r="Q3331" s="90">
        <v>1</v>
      </c>
      <c r="X3331" s="65" t="s">
        <v>733</v>
      </c>
      <c r="Y3331" s="65">
        <f>SUMPRODUCT(('[2]Prog 89'!$C$5:$C$10000=A3331)*'[2]Prog 89'!$E$5:$F$10000)</f>
        <v>0</v>
      </c>
      <c r="Z3331" s="65">
        <f>SUMPRODUCT(('[2]Prog 89'!$C$5:$C$10000=A3331)*'[2]Prog 89'!$G$5:$H$10000)</f>
        <v>0</v>
      </c>
    </row>
    <row r="3332" spans="1:26" ht="12.75" customHeight="1" x14ac:dyDescent="0.25">
      <c r="A3332" s="64">
        <v>21180</v>
      </c>
      <c r="B3332" s="81">
        <f>VLOOKUP(A3332,'[2]Pop commune'!$A$4:$G$3833,7,FALSE)</f>
        <v>25.992537313432834</v>
      </c>
      <c r="C3332" s="82">
        <f>VLOOKUP(A3332,'[2]Pop commune'!$A$4:$H$3833,5,FALSE)</f>
        <v>17.328358208955223</v>
      </c>
      <c r="D3332" s="83">
        <f t="shared" si="103"/>
        <v>8.6641791044776113</v>
      </c>
      <c r="E3332" s="83">
        <f>VLOOKUP(A3332,'[2]Pop commune'!$A$4:$G$3833,6,FALSE)</f>
        <v>8.6641791044776113</v>
      </c>
      <c r="F3332" s="83">
        <f t="shared" si="104"/>
        <v>129</v>
      </c>
      <c r="G3332" s="83">
        <f>VLOOKUP(A3332,'[2]Pop commune'!$A$4:$G$3833,4,FALSE)</f>
        <v>129</v>
      </c>
      <c r="H3332" s="64">
        <v>21</v>
      </c>
      <c r="I3332" s="125">
        <v>210010864</v>
      </c>
      <c r="J3332" s="65" t="s">
        <v>4189</v>
      </c>
      <c r="K3332" s="121"/>
      <c r="L3332" s="103" t="s">
        <v>4180</v>
      </c>
      <c r="M3332" s="65" t="s">
        <v>110</v>
      </c>
      <c r="N3332" s="65" t="s">
        <v>1478</v>
      </c>
      <c r="O3332" s="64">
        <v>210781266</v>
      </c>
      <c r="P3332" s="65" t="s">
        <v>1689</v>
      </c>
      <c r="Q3332" s="90">
        <v>1</v>
      </c>
      <c r="X3332" s="65" t="s">
        <v>733</v>
      </c>
      <c r="Y3332" s="65">
        <f>SUMPRODUCT(('[2]Prog 89'!$C$5:$C$10000=A3332)*'[2]Prog 89'!$E$5:$F$10000)</f>
        <v>0</v>
      </c>
      <c r="Z3332" s="65">
        <f>SUMPRODUCT(('[2]Prog 89'!$C$5:$C$10000=A3332)*'[2]Prog 89'!$G$5:$H$10000)</f>
        <v>0</v>
      </c>
    </row>
    <row r="3333" spans="1:26" ht="12.75" customHeight="1" x14ac:dyDescent="0.25">
      <c r="A3333" s="64">
        <v>21215</v>
      </c>
      <c r="B3333" s="81">
        <f>VLOOKUP(A3333,'[2]Pop commune'!$A$4:$G$3833,7,FALSE)</f>
        <v>26.121794871794748</v>
      </c>
      <c r="C3333" s="82">
        <f>VLOOKUP(A3333,'[2]Pop commune'!$A$4:$H$3833,5,FALSE)</f>
        <v>17.762820512820429</v>
      </c>
      <c r="D3333" s="83">
        <f t="shared" ref="D3333:D3396" si="105">E3333/Q3333</f>
        <v>8.3589743589743204</v>
      </c>
      <c r="E3333" s="83">
        <f>VLOOKUP(A3333,'[2]Pop commune'!$A$4:$G$3833,6,FALSE)</f>
        <v>8.3589743589743204</v>
      </c>
      <c r="F3333" s="83">
        <f t="shared" ref="F3333:F3396" si="106">G3333/Q3333</f>
        <v>162.99999999999923</v>
      </c>
      <c r="G3333" s="83">
        <f>VLOOKUP(A3333,'[2]Pop commune'!$A$4:$G$3833,4,FALSE)</f>
        <v>162.99999999999923</v>
      </c>
      <c r="H3333" s="64">
        <v>21</v>
      </c>
      <c r="I3333" s="125">
        <v>210010864</v>
      </c>
      <c r="J3333" s="65" t="s">
        <v>4190</v>
      </c>
      <c r="K3333" s="121"/>
      <c r="L3333" s="73" t="s">
        <v>4065</v>
      </c>
      <c r="M3333" s="65" t="s">
        <v>110</v>
      </c>
      <c r="N3333" s="65" t="s">
        <v>1478</v>
      </c>
      <c r="O3333" s="64">
        <v>210781266</v>
      </c>
      <c r="P3333" s="65" t="s">
        <v>1689</v>
      </c>
      <c r="Q3333" s="90">
        <v>1</v>
      </c>
      <c r="X3333" s="65" t="s">
        <v>733</v>
      </c>
      <c r="Y3333" s="65">
        <f>SUMPRODUCT(('[2]Prog 89'!$C$5:$C$10000=A3333)*'[2]Prog 89'!$E$5:$F$10000)</f>
        <v>0</v>
      </c>
      <c r="Z3333" s="65">
        <f>SUMPRODUCT(('[2]Prog 89'!$C$5:$C$10000=A3333)*'[2]Prog 89'!$G$5:$H$10000)</f>
        <v>0</v>
      </c>
    </row>
    <row r="3334" spans="1:26" ht="12.75" customHeight="1" x14ac:dyDescent="0.25">
      <c r="A3334" s="64">
        <v>21225</v>
      </c>
      <c r="B3334" s="81">
        <f>VLOOKUP(A3334,'[2]Pop commune'!$A$4:$G$3833,7,FALSE)</f>
        <v>35.197183098591424</v>
      </c>
      <c r="C3334" s="82">
        <f>VLOOKUP(A3334,'[2]Pop commune'!$A$4:$H$3833,5,FALSE)</f>
        <v>22.774647887323859</v>
      </c>
      <c r="D3334" s="83">
        <f t="shared" si="105"/>
        <v>12.422535211267562</v>
      </c>
      <c r="E3334" s="83">
        <f>VLOOKUP(A3334,'[2]Pop commune'!$A$4:$G$3833,6,FALSE)</f>
        <v>12.422535211267562</v>
      </c>
      <c r="F3334" s="83">
        <f t="shared" si="106"/>
        <v>146.99999999999946</v>
      </c>
      <c r="G3334" s="83">
        <f>VLOOKUP(A3334,'[2]Pop commune'!$A$4:$G$3833,4,FALSE)</f>
        <v>146.99999999999946</v>
      </c>
      <c r="H3334" s="64">
        <v>21</v>
      </c>
      <c r="I3334" s="125">
        <v>210010864</v>
      </c>
      <c r="J3334" s="65" t="s">
        <v>4191</v>
      </c>
      <c r="K3334" s="121"/>
      <c r="L3334" s="103" t="s">
        <v>4183</v>
      </c>
      <c r="M3334" s="65" t="s">
        <v>110</v>
      </c>
      <c r="N3334" s="65" t="s">
        <v>1478</v>
      </c>
      <c r="O3334" s="64">
        <v>210781266</v>
      </c>
      <c r="P3334" s="65" t="s">
        <v>1689</v>
      </c>
      <c r="Q3334" s="90">
        <v>1</v>
      </c>
      <c r="X3334" s="65" t="s">
        <v>733</v>
      </c>
      <c r="Y3334" s="65">
        <f>SUMPRODUCT(('[2]Prog 89'!$C$5:$C$10000=A3334)*'[2]Prog 89'!$E$5:$F$10000)</f>
        <v>0</v>
      </c>
      <c r="Z3334" s="65">
        <f>SUMPRODUCT(('[2]Prog 89'!$C$5:$C$10000=A3334)*'[2]Prog 89'!$G$5:$H$10000)</f>
        <v>0</v>
      </c>
    </row>
    <row r="3335" spans="1:26" ht="12.75" customHeight="1" x14ac:dyDescent="0.25">
      <c r="A3335" s="64">
        <v>21233</v>
      </c>
      <c r="B3335" s="81">
        <f>VLOOKUP(A3335,'[2]Pop commune'!$A$4:$G$3833,7,FALSE)</f>
        <v>28.824242424242424</v>
      </c>
      <c r="C3335" s="82">
        <f>VLOOKUP(A3335,'[2]Pop commune'!$A$4:$H$3833,5,FALSE)</f>
        <v>21.866666666666667</v>
      </c>
      <c r="D3335" s="83">
        <f t="shared" si="105"/>
        <v>6.957575757575758</v>
      </c>
      <c r="E3335" s="83">
        <f>VLOOKUP(A3335,'[2]Pop commune'!$A$4:$G$3833,6,FALSE)</f>
        <v>6.957575757575758</v>
      </c>
      <c r="F3335" s="83">
        <f t="shared" si="106"/>
        <v>164</v>
      </c>
      <c r="G3335" s="83">
        <f>VLOOKUP(A3335,'[2]Pop commune'!$A$4:$G$3833,4,FALSE)</f>
        <v>164</v>
      </c>
      <c r="H3335" s="64">
        <v>21</v>
      </c>
      <c r="I3335" s="125">
        <v>210010864</v>
      </c>
      <c r="J3335" s="65" t="s">
        <v>4192</v>
      </c>
      <c r="K3335" s="121"/>
      <c r="L3335" s="103" t="s">
        <v>4180</v>
      </c>
      <c r="M3335" s="65" t="s">
        <v>110</v>
      </c>
      <c r="N3335" s="65" t="s">
        <v>1478</v>
      </c>
      <c r="O3335" s="64">
        <v>210781266</v>
      </c>
      <c r="P3335" s="65" t="s">
        <v>1689</v>
      </c>
      <c r="Q3335" s="90">
        <v>1</v>
      </c>
      <c r="X3335" s="65" t="s">
        <v>733</v>
      </c>
      <c r="Y3335" s="65">
        <f>SUMPRODUCT(('[2]Prog 89'!$C$5:$C$10000=A3335)*'[2]Prog 89'!$E$5:$F$10000)</f>
        <v>0</v>
      </c>
      <c r="Z3335" s="65">
        <f>SUMPRODUCT(('[2]Prog 89'!$C$5:$C$10000=A3335)*'[2]Prog 89'!$G$5:$H$10000)</f>
        <v>0</v>
      </c>
    </row>
    <row r="3336" spans="1:26" ht="12.75" customHeight="1" x14ac:dyDescent="0.25">
      <c r="A3336" s="64">
        <v>21256</v>
      </c>
      <c r="B3336" s="81">
        <f>VLOOKUP(A3336,'[2]Pop commune'!$A$4:$G$3833,7,FALSE)</f>
        <v>59.644444444444453</v>
      </c>
      <c r="C3336" s="82">
        <f>VLOOKUP(A3336,'[2]Pop commune'!$A$4:$H$3833,5,FALSE)</f>
        <v>47.911111111111119</v>
      </c>
      <c r="D3336" s="83">
        <f t="shared" si="105"/>
        <v>11.733333333333336</v>
      </c>
      <c r="E3336" s="83">
        <f>VLOOKUP(A3336,'[2]Pop commune'!$A$4:$G$3833,6,FALSE)</f>
        <v>11.733333333333336</v>
      </c>
      <c r="F3336" s="83">
        <f t="shared" si="106"/>
        <v>308</v>
      </c>
      <c r="G3336" s="83">
        <f>VLOOKUP(A3336,'[2]Pop commune'!$A$4:$G$3833,4,FALSE)</f>
        <v>308</v>
      </c>
      <c r="H3336" s="64">
        <v>21</v>
      </c>
      <c r="I3336" s="125">
        <v>210010864</v>
      </c>
      <c r="J3336" s="65" t="s">
        <v>4193</v>
      </c>
      <c r="K3336" s="121"/>
      <c r="L3336" s="103" t="s">
        <v>4180</v>
      </c>
      <c r="M3336" s="65" t="s">
        <v>110</v>
      </c>
      <c r="N3336" s="65" t="s">
        <v>1478</v>
      </c>
      <c r="O3336" s="64">
        <v>210781266</v>
      </c>
      <c r="P3336" s="65" t="s">
        <v>1689</v>
      </c>
      <c r="Q3336" s="90">
        <v>1</v>
      </c>
      <c r="X3336" s="65" t="s">
        <v>733</v>
      </c>
      <c r="Y3336" s="65">
        <f>SUMPRODUCT(('[2]Prog 89'!$C$5:$C$10000=A3336)*'[2]Prog 89'!$E$5:$F$10000)</f>
        <v>0</v>
      </c>
      <c r="Z3336" s="65">
        <f>SUMPRODUCT(('[2]Prog 89'!$C$5:$C$10000=A3336)*'[2]Prog 89'!$G$5:$H$10000)</f>
        <v>0</v>
      </c>
    </row>
    <row r="3337" spans="1:26" ht="12.75" customHeight="1" x14ac:dyDescent="0.25">
      <c r="A3337" s="64">
        <v>21277</v>
      </c>
      <c r="B3337" s="81">
        <f>VLOOKUP(A3337,'[2]Pop commune'!$A$4:$G$3833,7,FALSE)</f>
        <v>225.80150360265839</v>
      </c>
      <c r="C3337" s="82">
        <f>VLOOKUP(A3337,'[2]Pop commune'!$A$4:$H$3833,5,FALSE)</f>
        <v>149.8077595057257</v>
      </c>
      <c r="D3337" s="83">
        <f t="shared" si="105"/>
        <v>75.993744096932701</v>
      </c>
      <c r="E3337" s="83">
        <f>VLOOKUP(A3337,'[2]Pop commune'!$A$4:$G$3833,6,FALSE)</f>
        <v>75.993744096932701</v>
      </c>
      <c r="F3337" s="83">
        <f t="shared" si="106"/>
        <v>908.99999999999739</v>
      </c>
      <c r="G3337" s="83">
        <f>VLOOKUP(A3337,'[2]Pop commune'!$A$4:$G$3833,4,FALSE)</f>
        <v>908.99999999999739</v>
      </c>
      <c r="H3337" s="64">
        <v>21</v>
      </c>
      <c r="I3337" s="125">
        <v>210010864</v>
      </c>
      <c r="J3337" s="65" t="s">
        <v>4194</v>
      </c>
      <c r="K3337" s="121"/>
      <c r="L3337" s="103" t="s">
        <v>4183</v>
      </c>
      <c r="M3337" s="65" t="s">
        <v>110</v>
      </c>
      <c r="N3337" s="65" t="s">
        <v>1478</v>
      </c>
      <c r="O3337" s="64">
        <v>210781266</v>
      </c>
      <c r="P3337" s="65" t="s">
        <v>1689</v>
      </c>
      <c r="Q3337" s="90">
        <v>1</v>
      </c>
      <c r="X3337" s="65" t="s">
        <v>733</v>
      </c>
      <c r="Y3337" s="65">
        <f>SUMPRODUCT(('[2]Prog 89'!$C$5:$C$10000=A3337)*'[2]Prog 89'!$E$5:$F$10000)</f>
        <v>0</v>
      </c>
      <c r="Z3337" s="65">
        <f>SUMPRODUCT(('[2]Prog 89'!$C$5:$C$10000=A3337)*'[2]Prog 89'!$G$5:$H$10000)</f>
        <v>0</v>
      </c>
    </row>
    <row r="3338" spans="1:26" ht="12.75" customHeight="1" x14ac:dyDescent="0.25">
      <c r="A3338" s="64">
        <v>21281</v>
      </c>
      <c r="B3338" s="81">
        <f>VLOOKUP(A3338,'[2]Pop commune'!$A$4:$G$3833,7,FALSE)</f>
        <v>29.374193548387048</v>
      </c>
      <c r="C3338" s="82">
        <f>VLOOKUP(A3338,'[2]Pop commune'!$A$4:$H$3833,5,FALSE)</f>
        <v>13.16774193548385</v>
      </c>
      <c r="D3338" s="83">
        <f t="shared" si="105"/>
        <v>16.206451612903198</v>
      </c>
      <c r="E3338" s="83">
        <f>VLOOKUP(A3338,'[2]Pop commune'!$A$4:$G$3833,6,FALSE)</f>
        <v>16.206451612903198</v>
      </c>
      <c r="F3338" s="83">
        <f t="shared" si="106"/>
        <v>157</v>
      </c>
      <c r="G3338" s="83">
        <f>VLOOKUP(A3338,'[2]Pop commune'!$A$4:$G$3833,4,FALSE)</f>
        <v>157</v>
      </c>
      <c r="H3338" s="64">
        <v>21</v>
      </c>
      <c r="I3338" s="125">
        <v>210010864</v>
      </c>
      <c r="J3338" s="65" t="s">
        <v>2518</v>
      </c>
      <c r="K3338" s="121"/>
      <c r="L3338" s="103" t="s">
        <v>4183</v>
      </c>
      <c r="M3338" s="65" t="s">
        <v>110</v>
      </c>
      <c r="N3338" s="65" t="s">
        <v>1478</v>
      </c>
      <c r="O3338" s="64">
        <v>210781266</v>
      </c>
      <c r="P3338" s="65" t="s">
        <v>1689</v>
      </c>
      <c r="Q3338" s="90">
        <v>1</v>
      </c>
      <c r="X3338" s="65" t="s">
        <v>733</v>
      </c>
      <c r="Y3338" s="65">
        <f>SUMPRODUCT(('[2]Prog 89'!$C$5:$C$10000=A3338)*'[2]Prog 89'!$E$5:$F$10000)</f>
        <v>0</v>
      </c>
      <c r="Z3338" s="65">
        <f>SUMPRODUCT(('[2]Prog 89'!$C$5:$C$10000=A3338)*'[2]Prog 89'!$G$5:$H$10000)</f>
        <v>0</v>
      </c>
    </row>
    <row r="3339" spans="1:26" ht="12.75" customHeight="1" x14ac:dyDescent="0.25">
      <c r="A3339" s="64">
        <v>21316</v>
      </c>
      <c r="B3339" s="81">
        <f>VLOOKUP(A3339,'[2]Pop commune'!$A$4:$G$3833,7,FALSE)</f>
        <v>95</v>
      </c>
      <c r="C3339" s="82">
        <f>VLOOKUP(A3339,'[2]Pop commune'!$A$4:$H$3833,5,FALSE)</f>
        <v>61</v>
      </c>
      <c r="D3339" s="83">
        <f t="shared" si="105"/>
        <v>34</v>
      </c>
      <c r="E3339" s="83">
        <f>VLOOKUP(A3339,'[2]Pop commune'!$A$4:$G$3833,6,FALSE)</f>
        <v>34</v>
      </c>
      <c r="F3339" s="83">
        <f t="shared" si="106"/>
        <v>329</v>
      </c>
      <c r="G3339" s="83">
        <f>VLOOKUP(A3339,'[2]Pop commune'!$A$4:$G$3833,4,FALSE)</f>
        <v>329</v>
      </c>
      <c r="H3339" s="64">
        <v>21</v>
      </c>
      <c r="I3339" s="125">
        <v>210010864</v>
      </c>
      <c r="J3339" s="65" t="s">
        <v>4195</v>
      </c>
      <c r="K3339" s="121"/>
      <c r="L3339" s="103" t="s">
        <v>4180</v>
      </c>
      <c r="M3339" s="65" t="s">
        <v>110</v>
      </c>
      <c r="N3339" s="65" t="s">
        <v>1478</v>
      </c>
      <c r="O3339" s="64">
        <v>210781266</v>
      </c>
      <c r="P3339" s="65" t="s">
        <v>1689</v>
      </c>
      <c r="Q3339" s="90">
        <v>1</v>
      </c>
      <c r="X3339" s="65" t="s">
        <v>733</v>
      </c>
      <c r="Y3339" s="65">
        <f>SUMPRODUCT(('[2]Prog 89'!$C$5:$C$10000=A3339)*'[2]Prog 89'!$E$5:$F$10000)</f>
        <v>0</v>
      </c>
      <c r="Z3339" s="65">
        <f>SUMPRODUCT(('[2]Prog 89'!$C$5:$C$10000=A3339)*'[2]Prog 89'!$G$5:$H$10000)</f>
        <v>0</v>
      </c>
    </row>
    <row r="3340" spans="1:26" ht="12.75" customHeight="1" x14ac:dyDescent="0.25">
      <c r="A3340" s="64">
        <v>21323</v>
      </c>
      <c r="B3340" s="81">
        <f>VLOOKUP(A3340,'[2]Pop commune'!$A$4:$G$3833,7,FALSE)</f>
        <v>20.28571428571427</v>
      </c>
      <c r="C3340" s="82">
        <f>VLOOKUP(A3340,'[2]Pop commune'!$A$4:$H$3833,5,FALSE)</f>
        <v>14.947368421052619</v>
      </c>
      <c r="D3340" s="83">
        <f t="shared" si="105"/>
        <v>5.3383458646616502</v>
      </c>
      <c r="E3340" s="83">
        <f>VLOOKUP(A3340,'[2]Pop commune'!$A$4:$G$3833,6,FALSE)</f>
        <v>5.3383458646616502</v>
      </c>
      <c r="F3340" s="83">
        <f t="shared" si="106"/>
        <v>142</v>
      </c>
      <c r="G3340" s="83">
        <f>VLOOKUP(A3340,'[2]Pop commune'!$A$4:$G$3833,4,FALSE)</f>
        <v>142</v>
      </c>
      <c r="H3340" s="64">
        <v>21</v>
      </c>
      <c r="I3340" s="125">
        <v>210010864</v>
      </c>
      <c r="J3340" s="65" t="s">
        <v>4196</v>
      </c>
      <c r="K3340" s="121"/>
      <c r="L3340" s="103" t="s">
        <v>4065</v>
      </c>
      <c r="M3340" s="65" t="s">
        <v>110</v>
      </c>
      <c r="N3340" s="65" t="s">
        <v>1478</v>
      </c>
      <c r="O3340" s="64">
        <v>210781266</v>
      </c>
      <c r="P3340" s="65" t="s">
        <v>1689</v>
      </c>
      <c r="Q3340" s="90">
        <v>1</v>
      </c>
      <c r="X3340" s="65" t="s">
        <v>733</v>
      </c>
      <c r="Y3340" s="65">
        <f>SUMPRODUCT(('[2]Prog 89'!$C$5:$C$10000=A3340)*'[2]Prog 89'!$E$5:$F$10000)</f>
        <v>0</v>
      </c>
      <c r="Z3340" s="65">
        <f>SUMPRODUCT(('[2]Prog 89'!$C$5:$C$10000=A3340)*'[2]Prog 89'!$G$5:$H$10000)</f>
        <v>0</v>
      </c>
    </row>
    <row r="3341" spans="1:26" ht="12.75" customHeight="1" x14ac:dyDescent="0.25">
      <c r="A3341" s="64">
        <v>21337</v>
      </c>
      <c r="B3341" s="81">
        <f>VLOOKUP(A3341,'[2]Pop commune'!$A$4:$G$3833,7,FALSE)</f>
        <v>354.78627145085761</v>
      </c>
      <c r="C3341" s="82">
        <f>VLOOKUP(A3341,'[2]Pop commune'!$A$4:$H$3833,5,FALSE)</f>
        <v>230.40717628705119</v>
      </c>
      <c r="D3341" s="83">
        <f t="shared" si="105"/>
        <v>124.3790951638064</v>
      </c>
      <c r="E3341" s="83">
        <f>VLOOKUP(A3341,'[2]Pop commune'!$A$4:$G$3833,6,FALSE)</f>
        <v>124.3790951638064</v>
      </c>
      <c r="F3341" s="83">
        <f t="shared" si="106"/>
        <v>1307</v>
      </c>
      <c r="G3341" s="83">
        <f>VLOOKUP(A3341,'[2]Pop commune'!$A$4:$G$3833,4,FALSE)</f>
        <v>1307</v>
      </c>
      <c r="H3341" s="64">
        <v>21</v>
      </c>
      <c r="I3341" s="125">
        <v>210010864</v>
      </c>
      <c r="J3341" s="65" t="s">
        <v>4197</v>
      </c>
      <c r="K3341" s="121"/>
      <c r="L3341" s="103" t="s">
        <v>4180</v>
      </c>
      <c r="M3341" s="65" t="s">
        <v>110</v>
      </c>
      <c r="N3341" s="65" t="s">
        <v>1478</v>
      </c>
      <c r="O3341" s="64">
        <v>210781266</v>
      </c>
      <c r="P3341" s="65" t="s">
        <v>1689</v>
      </c>
      <c r="Q3341" s="90">
        <v>1</v>
      </c>
      <c r="S3341" s="99"/>
      <c r="T3341" s="99"/>
      <c r="U3341" s="99"/>
      <c r="X3341" s="65" t="s">
        <v>733</v>
      </c>
      <c r="Y3341" s="65">
        <f>SUMPRODUCT(('[2]Prog 89'!$C$5:$C$10000=A3341)*'[2]Prog 89'!$E$5:$F$10000)</f>
        <v>0</v>
      </c>
      <c r="Z3341" s="65">
        <f>SUMPRODUCT(('[2]Prog 89'!$C$5:$C$10000=A3341)*'[2]Prog 89'!$G$5:$H$10000)</f>
        <v>0</v>
      </c>
    </row>
    <row r="3342" spans="1:26" ht="12.75" customHeight="1" x14ac:dyDescent="0.25">
      <c r="A3342" s="64">
        <v>21348</v>
      </c>
      <c r="B3342" s="81">
        <f>VLOOKUP(A3342,'[2]Pop commune'!$A$4:$G$3833,7,FALSE)</f>
        <v>25.235849056603747</v>
      </c>
      <c r="C3342" s="82">
        <f>VLOOKUP(A3342,'[2]Pop commune'!$A$4:$H$3833,5,FALSE)</f>
        <v>16.150943396226399</v>
      </c>
      <c r="D3342" s="83">
        <f t="shared" si="105"/>
        <v>9.0849056603773501</v>
      </c>
      <c r="E3342" s="83">
        <f>VLOOKUP(A3342,'[2]Pop commune'!$A$4:$G$3833,6,FALSE)</f>
        <v>9.0849056603773501</v>
      </c>
      <c r="F3342" s="83">
        <f t="shared" si="106"/>
        <v>107</v>
      </c>
      <c r="G3342" s="83">
        <f>VLOOKUP(A3342,'[2]Pop commune'!$A$4:$G$3833,4,FALSE)</f>
        <v>107</v>
      </c>
      <c r="H3342" s="64">
        <v>21</v>
      </c>
      <c r="I3342" s="125">
        <v>210010864</v>
      </c>
      <c r="J3342" s="65" t="s">
        <v>4198</v>
      </c>
      <c r="K3342" s="121"/>
      <c r="L3342" s="73" t="s">
        <v>4183</v>
      </c>
      <c r="M3342" s="65" t="s">
        <v>110</v>
      </c>
      <c r="N3342" s="65" t="s">
        <v>1478</v>
      </c>
      <c r="O3342" s="64">
        <v>210781266</v>
      </c>
      <c r="P3342" s="65" t="s">
        <v>1689</v>
      </c>
      <c r="Q3342" s="90">
        <v>1</v>
      </c>
      <c r="X3342" s="65" t="s">
        <v>733</v>
      </c>
      <c r="Y3342" s="65">
        <f>SUMPRODUCT(('[2]Prog 89'!$C$5:$C$10000=A3342)*'[2]Prog 89'!$E$5:$F$10000)</f>
        <v>0</v>
      </c>
      <c r="Z3342" s="65">
        <f>SUMPRODUCT(('[2]Prog 89'!$C$5:$C$10000=A3342)*'[2]Prog 89'!$G$5:$H$10000)</f>
        <v>0</v>
      </c>
    </row>
    <row r="3343" spans="1:26" ht="12.75" customHeight="1" x14ac:dyDescent="0.25">
      <c r="A3343" s="64">
        <v>21369</v>
      </c>
      <c r="B3343" s="81">
        <f>VLOOKUP(A3343,'[2]Pop commune'!$A$4:$G$3833,7,FALSE)</f>
        <v>52.956081081081095</v>
      </c>
      <c r="C3343" s="82">
        <f>VLOOKUP(A3343,'[2]Pop commune'!$A$4:$H$3833,5,FALSE)</f>
        <v>39.476351351351362</v>
      </c>
      <c r="D3343" s="83">
        <f t="shared" si="105"/>
        <v>13.479729729729732</v>
      </c>
      <c r="E3343" s="83">
        <f>VLOOKUP(A3343,'[2]Pop commune'!$A$4:$G$3833,6,FALSE)</f>
        <v>13.479729729729732</v>
      </c>
      <c r="F3343" s="83">
        <f t="shared" si="106"/>
        <v>285</v>
      </c>
      <c r="G3343" s="83">
        <f>VLOOKUP(A3343,'[2]Pop commune'!$A$4:$G$3833,4,FALSE)</f>
        <v>285</v>
      </c>
      <c r="H3343" s="64">
        <v>21</v>
      </c>
      <c r="I3343" s="125">
        <v>210010864</v>
      </c>
      <c r="J3343" s="65" t="s">
        <v>4199</v>
      </c>
      <c r="K3343" s="121"/>
      <c r="L3343" s="103" t="s">
        <v>4065</v>
      </c>
      <c r="M3343" s="65" t="s">
        <v>110</v>
      </c>
      <c r="N3343" s="65" t="s">
        <v>1478</v>
      </c>
      <c r="O3343" s="64">
        <v>210781266</v>
      </c>
      <c r="P3343" s="65" t="s">
        <v>1689</v>
      </c>
      <c r="Q3343" s="90">
        <v>1</v>
      </c>
      <c r="X3343" s="65" t="s">
        <v>733</v>
      </c>
      <c r="Y3343" s="65">
        <f>SUMPRODUCT(('[2]Prog 89'!$C$5:$C$10000=A3343)*'[2]Prog 89'!$E$5:$F$10000)</f>
        <v>0</v>
      </c>
      <c r="Z3343" s="65">
        <f>SUMPRODUCT(('[2]Prog 89'!$C$5:$C$10000=A3343)*'[2]Prog 89'!$G$5:$H$10000)</f>
        <v>0</v>
      </c>
    </row>
    <row r="3344" spans="1:26" ht="12.75" customHeight="1" x14ac:dyDescent="0.25">
      <c r="A3344" s="64">
        <v>21376</v>
      </c>
      <c r="B3344" s="81">
        <f>VLOOKUP(A3344,'[2]Pop commune'!$A$4:$G$3833,7,FALSE)</f>
        <v>12.299999999999999</v>
      </c>
      <c r="C3344" s="82">
        <f>VLOOKUP(A3344,'[2]Pop commune'!$A$4:$H$3833,5,FALSE)</f>
        <v>8.1999999999999993</v>
      </c>
      <c r="D3344" s="83">
        <f t="shared" si="105"/>
        <v>4.0999999999999996</v>
      </c>
      <c r="E3344" s="83">
        <f>VLOOKUP(A3344,'[2]Pop commune'!$A$4:$G$3833,6,FALSE)</f>
        <v>4.0999999999999996</v>
      </c>
      <c r="F3344" s="83">
        <f t="shared" si="106"/>
        <v>123</v>
      </c>
      <c r="G3344" s="83">
        <f>VLOOKUP(A3344,'[2]Pop commune'!$A$4:$G$3833,4,FALSE)</f>
        <v>123</v>
      </c>
      <c r="H3344" s="64">
        <v>21</v>
      </c>
      <c r="I3344" s="125">
        <v>210010864</v>
      </c>
      <c r="J3344" s="65" t="s">
        <v>4200</v>
      </c>
      <c r="K3344" s="121"/>
      <c r="L3344" s="103" t="s">
        <v>4180</v>
      </c>
      <c r="M3344" s="65" t="s">
        <v>110</v>
      </c>
      <c r="N3344" s="65" t="s">
        <v>1478</v>
      </c>
      <c r="O3344" s="64">
        <v>210781266</v>
      </c>
      <c r="P3344" s="65" t="s">
        <v>1689</v>
      </c>
      <c r="Q3344" s="90">
        <v>1</v>
      </c>
      <c r="X3344" s="65" t="s">
        <v>733</v>
      </c>
      <c r="Y3344" s="65">
        <f>SUMPRODUCT(('[2]Prog 89'!$C$5:$C$10000=A3344)*'[2]Prog 89'!$E$5:$F$10000)</f>
        <v>0</v>
      </c>
      <c r="Z3344" s="65">
        <f>SUMPRODUCT(('[2]Prog 89'!$C$5:$C$10000=A3344)*'[2]Prog 89'!$G$5:$H$10000)</f>
        <v>0</v>
      </c>
    </row>
    <row r="3345" spans="1:26" ht="12.75" customHeight="1" x14ac:dyDescent="0.25">
      <c r="A3345" s="64">
        <v>21398</v>
      </c>
      <c r="B3345" s="81">
        <f>VLOOKUP(A3345,'[2]Pop commune'!$A$4:$G$3833,7,FALSE)</f>
        <v>92</v>
      </c>
      <c r="C3345" s="82">
        <f>VLOOKUP(A3345,'[2]Pop commune'!$A$4:$H$3833,5,FALSE)</f>
        <v>63</v>
      </c>
      <c r="D3345" s="83">
        <f t="shared" si="105"/>
        <v>29</v>
      </c>
      <c r="E3345" s="83">
        <f>VLOOKUP(A3345,'[2]Pop commune'!$A$4:$G$3833,6,FALSE)</f>
        <v>29</v>
      </c>
      <c r="F3345" s="83">
        <f t="shared" si="106"/>
        <v>348</v>
      </c>
      <c r="G3345" s="83">
        <f>VLOOKUP(A3345,'[2]Pop commune'!$A$4:$G$3833,4,FALSE)</f>
        <v>348</v>
      </c>
      <c r="H3345" s="64">
        <v>21</v>
      </c>
      <c r="I3345" s="125">
        <v>210010864</v>
      </c>
      <c r="J3345" s="65" t="s">
        <v>4201</v>
      </c>
      <c r="K3345" s="121"/>
      <c r="L3345" s="103" t="s">
        <v>4180</v>
      </c>
      <c r="M3345" s="65" t="s">
        <v>110</v>
      </c>
      <c r="N3345" s="65" t="s">
        <v>1478</v>
      </c>
      <c r="O3345" s="64">
        <v>210781266</v>
      </c>
      <c r="P3345" s="65" t="s">
        <v>1689</v>
      </c>
      <c r="Q3345" s="90">
        <v>1</v>
      </c>
      <c r="X3345" s="65" t="s">
        <v>733</v>
      </c>
      <c r="Y3345" s="65">
        <f>SUMPRODUCT(('[2]Prog 89'!$C$5:$C$10000=A3345)*'[2]Prog 89'!$E$5:$F$10000)</f>
        <v>0</v>
      </c>
      <c r="Z3345" s="65">
        <f>SUMPRODUCT(('[2]Prog 89'!$C$5:$C$10000=A3345)*'[2]Prog 89'!$G$5:$H$10000)</f>
        <v>0</v>
      </c>
    </row>
    <row r="3346" spans="1:26" ht="12.75" customHeight="1" x14ac:dyDescent="0.25">
      <c r="A3346" s="64">
        <v>21416</v>
      </c>
      <c r="B3346" s="81">
        <f>VLOOKUP(A3346,'[2]Pop commune'!$A$4:$G$3833,7,FALSE)</f>
        <v>508.45492283126413</v>
      </c>
      <c r="C3346" s="82">
        <f>VLOOKUP(A3346,'[2]Pop commune'!$A$4:$H$3833,5,FALSE)</f>
        <v>271.45949392961739</v>
      </c>
      <c r="D3346" s="83">
        <f t="shared" si="105"/>
        <v>236.99542890164673</v>
      </c>
      <c r="E3346" s="83">
        <f>VLOOKUP(A3346,'[2]Pop commune'!$A$4:$G$3833,6,FALSE)</f>
        <v>236.99542890164673</v>
      </c>
      <c r="F3346" s="83">
        <f t="shared" si="106"/>
        <v>2066</v>
      </c>
      <c r="G3346" s="83">
        <f>VLOOKUP(A3346,'[2]Pop commune'!$A$4:$G$3833,4,FALSE)</f>
        <v>2066</v>
      </c>
      <c r="H3346" s="64">
        <v>21</v>
      </c>
      <c r="I3346" s="125">
        <v>210010864</v>
      </c>
      <c r="J3346" s="65" t="s">
        <v>4202</v>
      </c>
      <c r="K3346" s="121"/>
      <c r="L3346" s="103" t="s">
        <v>4065</v>
      </c>
      <c r="M3346" s="65" t="s">
        <v>110</v>
      </c>
      <c r="N3346" s="65" t="s">
        <v>1478</v>
      </c>
      <c r="O3346" s="64">
        <v>210781266</v>
      </c>
      <c r="P3346" s="65" t="s">
        <v>1689</v>
      </c>
      <c r="Q3346" s="90">
        <v>1</v>
      </c>
      <c r="X3346" s="65" t="s">
        <v>733</v>
      </c>
      <c r="Y3346" s="65">
        <f>SUMPRODUCT(('[2]Prog 89'!$C$5:$C$10000=A3346)*'[2]Prog 89'!$E$5:$F$10000)</f>
        <v>0</v>
      </c>
      <c r="Z3346" s="65">
        <f>SUMPRODUCT(('[2]Prog 89'!$C$5:$C$10000=A3346)*'[2]Prog 89'!$G$5:$H$10000)</f>
        <v>0</v>
      </c>
    </row>
    <row r="3347" spans="1:26" ht="12.75" customHeight="1" x14ac:dyDescent="0.25">
      <c r="A3347" s="64">
        <v>21433</v>
      </c>
      <c r="B3347" s="81">
        <f>VLOOKUP(A3347,'[2]Pop commune'!$A$4:$G$3833,7,FALSE)</f>
        <v>112.42146901043128</v>
      </c>
      <c r="C3347" s="82">
        <f>VLOOKUP(A3347,'[2]Pop commune'!$A$4:$H$3833,5,FALSE)</f>
        <v>72.686294618813321</v>
      </c>
      <c r="D3347" s="83">
        <f t="shared" si="105"/>
        <v>39.735174391617953</v>
      </c>
      <c r="E3347" s="83">
        <f>VLOOKUP(A3347,'[2]Pop commune'!$A$4:$G$3833,6,FALSE)</f>
        <v>39.735174391617953</v>
      </c>
      <c r="F3347" s="83">
        <f t="shared" si="106"/>
        <v>378</v>
      </c>
      <c r="G3347" s="83">
        <f>VLOOKUP(A3347,'[2]Pop commune'!$A$4:$G$3833,4,FALSE)</f>
        <v>378</v>
      </c>
      <c r="H3347" s="64">
        <v>21</v>
      </c>
      <c r="I3347" s="125">
        <v>210010864</v>
      </c>
      <c r="J3347" s="65" t="s">
        <v>4203</v>
      </c>
      <c r="K3347" s="121"/>
      <c r="L3347" s="103" t="s">
        <v>4183</v>
      </c>
      <c r="M3347" s="65" t="s">
        <v>110</v>
      </c>
      <c r="N3347" s="65" t="s">
        <v>1478</v>
      </c>
      <c r="O3347" s="64">
        <v>210781266</v>
      </c>
      <c r="P3347" s="65" t="s">
        <v>1689</v>
      </c>
      <c r="Q3347" s="90">
        <v>1</v>
      </c>
      <c r="X3347" s="65" t="s">
        <v>733</v>
      </c>
      <c r="Y3347" s="65">
        <f>SUMPRODUCT(('[2]Prog 89'!$C$5:$C$10000=A3347)*'[2]Prog 89'!$E$5:$F$10000)</f>
        <v>0</v>
      </c>
      <c r="Z3347" s="65">
        <f>SUMPRODUCT(('[2]Prog 89'!$C$5:$C$10000=A3347)*'[2]Prog 89'!$G$5:$H$10000)</f>
        <v>0</v>
      </c>
    </row>
    <row r="3348" spans="1:26" ht="12.75" customHeight="1" x14ac:dyDescent="0.25">
      <c r="A3348" s="64">
        <v>21437</v>
      </c>
      <c r="B3348" s="81">
        <f>VLOOKUP(A3348,'[2]Pop commune'!$A$4:$G$3833,7,FALSE)</f>
        <v>41.475000000000001</v>
      </c>
      <c r="C3348" s="82">
        <f>VLOOKUP(A3348,'[2]Pop commune'!$A$4:$H$3833,5,FALSE)</f>
        <v>36.537500000000001</v>
      </c>
      <c r="D3348" s="83">
        <f t="shared" si="105"/>
        <v>4.9375</v>
      </c>
      <c r="E3348" s="83">
        <f>VLOOKUP(A3348,'[2]Pop commune'!$A$4:$G$3833,6,FALSE)</f>
        <v>4.9375</v>
      </c>
      <c r="F3348" s="83">
        <f t="shared" si="106"/>
        <v>237</v>
      </c>
      <c r="G3348" s="83">
        <f>VLOOKUP(A3348,'[2]Pop commune'!$A$4:$G$3833,4,FALSE)</f>
        <v>237</v>
      </c>
      <c r="H3348" s="64">
        <v>21</v>
      </c>
      <c r="I3348" s="125">
        <v>210010864</v>
      </c>
      <c r="J3348" s="65" t="s">
        <v>4204</v>
      </c>
      <c r="K3348" s="121"/>
      <c r="L3348" s="103" t="s">
        <v>4180</v>
      </c>
      <c r="M3348" s="65" t="s">
        <v>110</v>
      </c>
      <c r="N3348" s="65" t="s">
        <v>1478</v>
      </c>
      <c r="O3348" s="64">
        <v>210781266</v>
      </c>
      <c r="P3348" s="65" t="s">
        <v>1689</v>
      </c>
      <c r="Q3348" s="90">
        <v>1</v>
      </c>
      <c r="X3348" s="65" t="s">
        <v>733</v>
      </c>
      <c r="Y3348" s="65">
        <f>SUMPRODUCT(('[2]Prog 89'!$C$5:$C$10000=A3348)*'[2]Prog 89'!$E$5:$F$10000)</f>
        <v>0</v>
      </c>
      <c r="Z3348" s="65">
        <f>SUMPRODUCT(('[2]Prog 89'!$C$5:$C$10000=A3348)*'[2]Prog 89'!$G$5:$H$10000)</f>
        <v>0</v>
      </c>
    </row>
    <row r="3349" spans="1:26" ht="12.75" customHeight="1" x14ac:dyDescent="0.25">
      <c r="A3349" s="64">
        <v>21459</v>
      </c>
      <c r="B3349" s="81">
        <f>VLOOKUP(A3349,'[2]Pop commune'!$A$4:$G$3833,7,FALSE)</f>
        <v>44.050209205020906</v>
      </c>
      <c r="C3349" s="82">
        <f>VLOOKUP(A3349,'[2]Pop commune'!$A$4:$H$3833,5,FALSE)</f>
        <v>29.991631799163169</v>
      </c>
      <c r="D3349" s="83">
        <f t="shared" si="105"/>
        <v>14.058577405857735</v>
      </c>
      <c r="E3349" s="83">
        <f>VLOOKUP(A3349,'[2]Pop commune'!$A$4:$G$3833,6,FALSE)</f>
        <v>14.058577405857735</v>
      </c>
      <c r="F3349" s="83">
        <f t="shared" si="106"/>
        <v>224</v>
      </c>
      <c r="G3349" s="83">
        <f>VLOOKUP(A3349,'[2]Pop commune'!$A$4:$G$3833,4,FALSE)</f>
        <v>224</v>
      </c>
      <c r="H3349" s="64">
        <v>21</v>
      </c>
      <c r="I3349" s="125">
        <v>210010864</v>
      </c>
      <c r="J3349" s="65" t="s">
        <v>4205</v>
      </c>
      <c r="K3349" s="121"/>
      <c r="L3349" s="73" t="s">
        <v>4065</v>
      </c>
      <c r="M3349" s="65" t="s">
        <v>110</v>
      </c>
      <c r="N3349" s="65" t="s">
        <v>1478</v>
      </c>
      <c r="O3349" s="64">
        <v>210781266</v>
      </c>
      <c r="P3349" s="65" t="s">
        <v>1689</v>
      </c>
      <c r="Q3349" s="90">
        <v>1</v>
      </c>
      <c r="X3349" s="65" t="s">
        <v>733</v>
      </c>
      <c r="Y3349" s="65">
        <f>SUMPRODUCT(('[2]Prog 89'!$C$5:$C$10000=A3349)*'[2]Prog 89'!$E$5:$F$10000)</f>
        <v>0</v>
      </c>
      <c r="Z3349" s="65">
        <f>SUMPRODUCT(('[2]Prog 89'!$C$5:$C$10000=A3349)*'[2]Prog 89'!$G$5:$H$10000)</f>
        <v>0</v>
      </c>
    </row>
    <row r="3350" spans="1:26" ht="12.75" customHeight="1" x14ac:dyDescent="0.25">
      <c r="A3350" s="64">
        <v>21467</v>
      </c>
      <c r="B3350" s="81">
        <f>VLOOKUP(A3350,'[2]Pop commune'!$A$4:$G$3833,7,FALSE)</f>
        <v>26</v>
      </c>
      <c r="C3350" s="82">
        <f>VLOOKUP(A3350,'[2]Pop commune'!$A$4:$H$3833,5,FALSE)</f>
        <v>21</v>
      </c>
      <c r="D3350" s="83">
        <f t="shared" si="105"/>
        <v>5</v>
      </c>
      <c r="E3350" s="83">
        <f>VLOOKUP(A3350,'[2]Pop commune'!$A$4:$G$3833,6,FALSE)</f>
        <v>5</v>
      </c>
      <c r="F3350" s="83">
        <f t="shared" si="106"/>
        <v>133</v>
      </c>
      <c r="G3350" s="83">
        <f>VLOOKUP(A3350,'[2]Pop commune'!$A$4:$G$3833,4,FALSE)</f>
        <v>133</v>
      </c>
      <c r="H3350" s="64">
        <v>21</v>
      </c>
      <c r="I3350" s="125">
        <v>210010864</v>
      </c>
      <c r="J3350" s="65" t="s">
        <v>4206</v>
      </c>
      <c r="K3350" s="121"/>
      <c r="L3350" s="103" t="s">
        <v>4065</v>
      </c>
      <c r="M3350" s="65" t="s">
        <v>110</v>
      </c>
      <c r="N3350" s="65" t="s">
        <v>1478</v>
      </c>
      <c r="O3350" s="64">
        <v>210781266</v>
      </c>
      <c r="P3350" s="65" t="s">
        <v>1689</v>
      </c>
      <c r="Q3350" s="90">
        <v>1</v>
      </c>
      <c r="X3350" s="65" t="s">
        <v>733</v>
      </c>
      <c r="Y3350" s="65">
        <f>SUMPRODUCT(('[2]Prog 89'!$C$5:$C$10000=A3350)*'[2]Prog 89'!$E$5:$F$10000)</f>
        <v>0</v>
      </c>
      <c r="Z3350" s="65">
        <f>SUMPRODUCT(('[2]Prog 89'!$C$5:$C$10000=A3350)*'[2]Prog 89'!$G$5:$H$10000)</f>
        <v>0</v>
      </c>
    </row>
    <row r="3351" spans="1:26" ht="12.75" customHeight="1" x14ac:dyDescent="0.25">
      <c r="A3351" s="64">
        <v>21468</v>
      </c>
      <c r="B3351" s="81">
        <f>VLOOKUP(A3351,'[2]Pop commune'!$A$4:$G$3833,7,FALSE)</f>
        <v>36.00000000000005</v>
      </c>
      <c r="C3351" s="82">
        <f>VLOOKUP(A3351,'[2]Pop commune'!$A$4:$H$3833,5,FALSE)</f>
        <v>22.628571428571458</v>
      </c>
      <c r="D3351" s="83">
        <f t="shared" si="105"/>
        <v>13.37142857142859</v>
      </c>
      <c r="E3351" s="83">
        <f>VLOOKUP(A3351,'[2]Pop commune'!$A$4:$G$3833,6,FALSE)</f>
        <v>13.37142857142859</v>
      </c>
      <c r="F3351" s="83">
        <f t="shared" si="106"/>
        <v>108</v>
      </c>
      <c r="G3351" s="83">
        <f>VLOOKUP(A3351,'[2]Pop commune'!$A$4:$G$3833,4,FALSE)</f>
        <v>108</v>
      </c>
      <c r="H3351" s="64">
        <v>21</v>
      </c>
      <c r="I3351" s="125">
        <v>210010864</v>
      </c>
      <c r="J3351" s="65" t="s">
        <v>4207</v>
      </c>
      <c r="K3351" s="121"/>
      <c r="L3351" s="103" t="s">
        <v>4183</v>
      </c>
      <c r="M3351" s="65" t="s">
        <v>110</v>
      </c>
      <c r="N3351" s="65" t="s">
        <v>1478</v>
      </c>
      <c r="O3351" s="64">
        <v>210781266</v>
      </c>
      <c r="P3351" s="65" t="s">
        <v>1689</v>
      </c>
      <c r="Q3351" s="90">
        <v>1</v>
      </c>
      <c r="X3351" s="65" t="s">
        <v>733</v>
      </c>
      <c r="Y3351" s="65">
        <f>SUMPRODUCT(('[2]Prog 89'!$C$5:$C$10000=A3351)*'[2]Prog 89'!$E$5:$F$10000)</f>
        <v>0</v>
      </c>
      <c r="Z3351" s="65">
        <f>SUMPRODUCT(('[2]Prog 89'!$C$5:$C$10000=A3351)*'[2]Prog 89'!$G$5:$H$10000)</f>
        <v>0</v>
      </c>
    </row>
    <row r="3352" spans="1:26" ht="12.75" customHeight="1" x14ac:dyDescent="0.25">
      <c r="A3352" s="64">
        <v>21482</v>
      </c>
      <c r="B3352" s="81">
        <f>VLOOKUP(A3352,'[2]Pop commune'!$A$4:$G$3833,7,FALSE)</f>
        <v>185.63072378138912</v>
      </c>
      <c r="C3352" s="82">
        <f>VLOOKUP(A3352,'[2]Pop commune'!$A$4:$H$3833,5,FALSE)</f>
        <v>109.96602658788812</v>
      </c>
      <c r="D3352" s="83">
        <f t="shared" si="105"/>
        <v>75.664697193500999</v>
      </c>
      <c r="E3352" s="83">
        <f>VLOOKUP(A3352,'[2]Pop commune'!$A$4:$G$3833,6,FALSE)</f>
        <v>75.664697193500999</v>
      </c>
      <c r="F3352" s="83">
        <f t="shared" si="106"/>
        <v>683.00000000000239</v>
      </c>
      <c r="G3352" s="83">
        <f>VLOOKUP(A3352,'[2]Pop commune'!$A$4:$G$3833,4,FALSE)</f>
        <v>683.00000000000239</v>
      </c>
      <c r="H3352" s="64">
        <v>21</v>
      </c>
      <c r="I3352" s="125">
        <v>210010864</v>
      </c>
      <c r="J3352" s="65" t="s">
        <v>4208</v>
      </c>
      <c r="K3352" s="121"/>
      <c r="L3352" s="103" t="s">
        <v>4180</v>
      </c>
      <c r="M3352" s="65" t="s">
        <v>110</v>
      </c>
      <c r="N3352" s="65" t="s">
        <v>1478</v>
      </c>
      <c r="O3352" s="64">
        <v>210781266</v>
      </c>
      <c r="P3352" s="65" t="s">
        <v>1689</v>
      </c>
      <c r="Q3352" s="90">
        <v>1</v>
      </c>
      <c r="X3352" s="65" t="s">
        <v>733</v>
      </c>
      <c r="Y3352" s="65">
        <f>SUMPRODUCT(('[2]Prog 89'!$C$5:$C$10000=A3352)*'[2]Prog 89'!$E$5:$F$10000)</f>
        <v>0</v>
      </c>
      <c r="Z3352" s="65">
        <f>SUMPRODUCT(('[2]Prog 89'!$C$5:$C$10000=A3352)*'[2]Prog 89'!$G$5:$H$10000)</f>
        <v>0</v>
      </c>
    </row>
    <row r="3353" spans="1:26" ht="12.75" customHeight="1" x14ac:dyDescent="0.25">
      <c r="A3353" s="64">
        <v>21496</v>
      </c>
      <c r="B3353" s="81">
        <f>VLOOKUP(A3353,'[2]Pop commune'!$A$4:$G$3833,7,FALSE)</f>
        <v>336.22778675282609</v>
      </c>
      <c r="C3353" s="82">
        <f>VLOOKUP(A3353,'[2]Pop commune'!$A$4:$H$3833,5,FALSE)</f>
        <v>202.94830371566979</v>
      </c>
      <c r="D3353" s="83">
        <f t="shared" si="105"/>
        <v>133.27948303715627</v>
      </c>
      <c r="E3353" s="83">
        <f>VLOOKUP(A3353,'[2]Pop commune'!$A$4:$G$3833,6,FALSE)</f>
        <v>133.27948303715627</v>
      </c>
      <c r="F3353" s="83">
        <f t="shared" si="106"/>
        <v>1250</v>
      </c>
      <c r="G3353" s="83">
        <f>VLOOKUP(A3353,'[2]Pop commune'!$A$4:$G$3833,4,FALSE)</f>
        <v>1250</v>
      </c>
      <c r="H3353" s="64">
        <v>21</v>
      </c>
      <c r="I3353" s="125">
        <v>210010864</v>
      </c>
      <c r="J3353" s="65" t="s">
        <v>4209</v>
      </c>
      <c r="K3353" s="121"/>
      <c r="L3353" s="103" t="s">
        <v>4180</v>
      </c>
      <c r="M3353" s="65" t="s">
        <v>110</v>
      </c>
      <c r="N3353" s="65" t="s">
        <v>1478</v>
      </c>
      <c r="O3353" s="64">
        <v>210781266</v>
      </c>
      <c r="P3353" s="65" t="s">
        <v>1689</v>
      </c>
      <c r="Q3353" s="90">
        <v>1</v>
      </c>
      <c r="X3353" s="65" t="s">
        <v>733</v>
      </c>
      <c r="Y3353" s="65">
        <f>SUMPRODUCT(('[2]Prog 89'!$C$5:$C$10000=A3353)*'[2]Prog 89'!$E$5:$F$10000)</f>
        <v>0</v>
      </c>
      <c r="Z3353" s="65">
        <f>SUMPRODUCT(('[2]Prog 89'!$C$5:$C$10000=A3353)*'[2]Prog 89'!$G$5:$H$10000)</f>
        <v>0</v>
      </c>
    </row>
    <row r="3354" spans="1:26" ht="12.75" customHeight="1" x14ac:dyDescent="0.25">
      <c r="A3354" s="64">
        <v>21503</v>
      </c>
      <c r="B3354" s="81">
        <f>VLOOKUP(A3354,'[2]Pop commune'!$A$4:$G$3833,7,FALSE)</f>
        <v>31</v>
      </c>
      <c r="C3354" s="82">
        <f>VLOOKUP(A3354,'[2]Pop commune'!$A$4:$H$3833,5,FALSE)</f>
        <v>20</v>
      </c>
      <c r="D3354" s="83">
        <f t="shared" si="105"/>
        <v>11</v>
      </c>
      <c r="E3354" s="83">
        <f>VLOOKUP(A3354,'[2]Pop commune'!$A$4:$G$3833,6,FALSE)</f>
        <v>11</v>
      </c>
      <c r="F3354" s="83">
        <f t="shared" si="106"/>
        <v>116</v>
      </c>
      <c r="G3354" s="83">
        <f>VLOOKUP(A3354,'[2]Pop commune'!$A$4:$G$3833,4,FALSE)</f>
        <v>116</v>
      </c>
      <c r="H3354" s="64">
        <v>21</v>
      </c>
      <c r="I3354" s="125">
        <v>210010864</v>
      </c>
      <c r="J3354" s="65" t="s">
        <v>4210</v>
      </c>
      <c r="K3354" s="121"/>
      <c r="L3354" s="103" t="s">
        <v>4183</v>
      </c>
      <c r="M3354" s="65" t="s">
        <v>110</v>
      </c>
      <c r="N3354" s="65" t="s">
        <v>1478</v>
      </c>
      <c r="O3354" s="64">
        <v>210781266</v>
      </c>
      <c r="P3354" s="65" t="s">
        <v>1689</v>
      </c>
      <c r="Q3354" s="90">
        <v>1</v>
      </c>
      <c r="R3354" s="99"/>
      <c r="X3354" s="65" t="s">
        <v>733</v>
      </c>
      <c r="Y3354" s="65">
        <f>SUMPRODUCT(('[2]Prog 89'!$C$5:$C$10000=A3354)*'[2]Prog 89'!$E$5:$F$10000)</f>
        <v>0</v>
      </c>
      <c r="Z3354" s="65">
        <f>SUMPRODUCT(('[2]Prog 89'!$C$5:$C$10000=A3354)*'[2]Prog 89'!$G$5:$H$10000)</f>
        <v>0</v>
      </c>
    </row>
    <row r="3355" spans="1:26" ht="12.75" customHeight="1" x14ac:dyDescent="0.25">
      <c r="A3355" s="64">
        <v>21522</v>
      </c>
      <c r="B3355" s="81">
        <f>VLOOKUP(A3355,'[2]Pop commune'!$A$4:$G$3833,7,FALSE)</f>
        <v>111.27104249610005</v>
      </c>
      <c r="C3355" s="82">
        <f>VLOOKUP(A3355,'[2]Pop commune'!$A$4:$H$3833,5,FALSE)</f>
        <v>72.890166173574002</v>
      </c>
      <c r="D3355" s="83">
        <f t="shared" si="105"/>
        <v>38.380876322526042</v>
      </c>
      <c r="E3355" s="83">
        <f>VLOOKUP(A3355,'[2]Pop commune'!$A$4:$G$3833,6,FALSE)</f>
        <v>38.380876322526042</v>
      </c>
      <c r="F3355" s="83">
        <f t="shared" si="106"/>
        <v>420</v>
      </c>
      <c r="G3355" s="83">
        <f>VLOOKUP(A3355,'[2]Pop commune'!$A$4:$G$3833,4,FALSE)</f>
        <v>420</v>
      </c>
      <c r="H3355" s="64">
        <v>21</v>
      </c>
      <c r="I3355" s="125">
        <v>210010864</v>
      </c>
      <c r="J3355" s="65" t="s">
        <v>4211</v>
      </c>
      <c r="K3355" s="121"/>
      <c r="L3355" s="103" t="s">
        <v>4065</v>
      </c>
      <c r="M3355" s="65" t="s">
        <v>110</v>
      </c>
      <c r="N3355" s="65" t="s">
        <v>1478</v>
      </c>
      <c r="O3355" s="64">
        <v>210781266</v>
      </c>
      <c r="P3355" s="65" t="s">
        <v>1689</v>
      </c>
      <c r="Q3355" s="90">
        <v>1</v>
      </c>
      <c r="X3355" s="65" t="s">
        <v>733</v>
      </c>
      <c r="Y3355" s="65">
        <f>SUMPRODUCT(('[2]Prog 89'!$C$5:$C$10000=A3355)*'[2]Prog 89'!$E$5:$F$10000)</f>
        <v>0</v>
      </c>
      <c r="Z3355" s="65">
        <f>SUMPRODUCT(('[2]Prog 89'!$C$5:$C$10000=A3355)*'[2]Prog 89'!$G$5:$H$10000)</f>
        <v>0</v>
      </c>
    </row>
    <row r="3356" spans="1:26" ht="12.75" customHeight="1" x14ac:dyDescent="0.25">
      <c r="A3356" s="64">
        <v>21556</v>
      </c>
      <c r="B3356" s="81">
        <f>VLOOKUP(A3356,'[2]Pop commune'!$A$4:$G$3833,7,FALSE)</f>
        <v>45</v>
      </c>
      <c r="C3356" s="82">
        <f>VLOOKUP(A3356,'[2]Pop commune'!$A$4:$H$3833,5,FALSE)</f>
        <v>32</v>
      </c>
      <c r="D3356" s="83">
        <f t="shared" si="105"/>
        <v>13</v>
      </c>
      <c r="E3356" s="83">
        <f>VLOOKUP(A3356,'[2]Pop commune'!$A$4:$G$3833,6,FALSE)</f>
        <v>13</v>
      </c>
      <c r="F3356" s="83">
        <f t="shared" si="106"/>
        <v>248</v>
      </c>
      <c r="G3356" s="83">
        <f>VLOOKUP(A3356,'[2]Pop commune'!$A$4:$G$3833,4,FALSE)</f>
        <v>248</v>
      </c>
      <c r="H3356" s="64">
        <v>21</v>
      </c>
      <c r="I3356" s="125">
        <v>210010864</v>
      </c>
      <c r="J3356" s="65" t="s">
        <v>4212</v>
      </c>
      <c r="K3356" s="121"/>
      <c r="L3356" s="73" t="s">
        <v>4180</v>
      </c>
      <c r="M3356" s="65" t="s">
        <v>110</v>
      </c>
      <c r="N3356" s="65" t="s">
        <v>1478</v>
      </c>
      <c r="O3356" s="64">
        <v>210781266</v>
      </c>
      <c r="P3356" s="65" t="s">
        <v>1689</v>
      </c>
      <c r="Q3356" s="90">
        <v>1</v>
      </c>
      <c r="X3356" s="65" t="s">
        <v>733</v>
      </c>
      <c r="Y3356" s="65">
        <f>SUMPRODUCT(('[2]Prog 89'!$C$5:$C$10000=A3356)*'[2]Prog 89'!$E$5:$F$10000)</f>
        <v>0</v>
      </c>
      <c r="Z3356" s="65">
        <f>SUMPRODUCT(('[2]Prog 89'!$C$5:$C$10000=A3356)*'[2]Prog 89'!$G$5:$H$10000)</f>
        <v>0</v>
      </c>
    </row>
    <row r="3357" spans="1:26" ht="12.75" customHeight="1" x14ac:dyDescent="0.25">
      <c r="A3357" s="64">
        <v>21562</v>
      </c>
      <c r="B3357" s="81">
        <f>VLOOKUP(A3357,'[2]Pop commune'!$A$4:$G$3833,7,FALSE)</f>
        <v>59</v>
      </c>
      <c r="C3357" s="82">
        <f>VLOOKUP(A3357,'[2]Pop commune'!$A$4:$H$3833,5,FALSE)</f>
        <v>32</v>
      </c>
      <c r="D3357" s="83">
        <f t="shared" si="105"/>
        <v>27</v>
      </c>
      <c r="E3357" s="83">
        <f>VLOOKUP(A3357,'[2]Pop commune'!$A$4:$G$3833,6,FALSE)</f>
        <v>27</v>
      </c>
      <c r="F3357" s="83">
        <f t="shared" si="106"/>
        <v>217</v>
      </c>
      <c r="G3357" s="83">
        <f>VLOOKUP(A3357,'[2]Pop commune'!$A$4:$G$3833,4,FALSE)</f>
        <v>217</v>
      </c>
      <c r="H3357" s="64">
        <v>21</v>
      </c>
      <c r="I3357" s="125">
        <v>210010864</v>
      </c>
      <c r="J3357" s="65" t="s">
        <v>4213</v>
      </c>
      <c r="K3357" s="121"/>
      <c r="L3357" s="103" t="s">
        <v>4183</v>
      </c>
      <c r="M3357" s="65" t="s">
        <v>110</v>
      </c>
      <c r="N3357" s="65" t="s">
        <v>1478</v>
      </c>
      <c r="O3357" s="64">
        <v>210781266</v>
      </c>
      <c r="P3357" s="65" t="s">
        <v>1689</v>
      </c>
      <c r="Q3357" s="90">
        <v>1</v>
      </c>
      <c r="X3357" s="65" t="s">
        <v>733</v>
      </c>
      <c r="Y3357" s="65">
        <f>SUMPRODUCT(('[2]Prog 89'!$C$5:$C$10000=A3357)*'[2]Prog 89'!$E$5:$F$10000)</f>
        <v>0</v>
      </c>
      <c r="Z3357" s="65">
        <f>SUMPRODUCT(('[2]Prog 89'!$C$5:$C$10000=A3357)*'[2]Prog 89'!$G$5:$H$10000)</f>
        <v>0</v>
      </c>
    </row>
    <row r="3358" spans="1:26" ht="12.75" customHeight="1" x14ac:dyDescent="0.25">
      <c r="A3358" s="64">
        <v>21571</v>
      </c>
      <c r="B3358" s="81">
        <f>VLOOKUP(A3358,'[2]Pop commune'!$A$4:$G$3833,7,FALSE)</f>
        <v>54.857142857143081</v>
      </c>
      <c r="C3358" s="82">
        <f>VLOOKUP(A3358,'[2]Pop commune'!$A$4:$H$3833,5,FALSE)</f>
        <v>43.682539682539861</v>
      </c>
      <c r="D3358" s="83">
        <f t="shared" si="105"/>
        <v>11.17460317460322</v>
      </c>
      <c r="E3358" s="83">
        <f>VLOOKUP(A3358,'[2]Pop commune'!$A$4:$G$3833,6,FALSE)</f>
        <v>11.17460317460322</v>
      </c>
      <c r="F3358" s="83">
        <f t="shared" si="106"/>
        <v>256.00000000000102</v>
      </c>
      <c r="G3358" s="83">
        <f>VLOOKUP(A3358,'[2]Pop commune'!$A$4:$G$3833,4,FALSE)</f>
        <v>256.00000000000102</v>
      </c>
      <c r="H3358" s="64">
        <v>21</v>
      </c>
      <c r="I3358" s="125">
        <v>210010864</v>
      </c>
      <c r="J3358" s="65" t="s">
        <v>3018</v>
      </c>
      <c r="K3358" s="121"/>
      <c r="L3358" s="73" t="s">
        <v>4180</v>
      </c>
      <c r="M3358" s="65" t="s">
        <v>110</v>
      </c>
      <c r="N3358" s="65" t="s">
        <v>1478</v>
      </c>
      <c r="O3358" s="64">
        <v>210781266</v>
      </c>
      <c r="P3358" s="65" t="s">
        <v>1689</v>
      </c>
      <c r="Q3358" s="90">
        <v>1</v>
      </c>
      <c r="X3358" s="65" t="s">
        <v>733</v>
      </c>
      <c r="Y3358" s="65">
        <f>SUMPRODUCT(('[2]Prog 89'!$C$5:$C$10000=A3358)*'[2]Prog 89'!$E$5:$F$10000)</f>
        <v>0</v>
      </c>
      <c r="Z3358" s="65">
        <f>SUMPRODUCT(('[2]Prog 89'!$C$5:$C$10000=A3358)*'[2]Prog 89'!$G$5:$H$10000)</f>
        <v>0</v>
      </c>
    </row>
    <row r="3359" spans="1:26" ht="12.75" customHeight="1" x14ac:dyDescent="0.25">
      <c r="A3359" s="64">
        <v>21574</v>
      </c>
      <c r="B3359" s="81">
        <f>VLOOKUP(A3359,'[2]Pop commune'!$A$4:$G$3833,7,FALSE)</f>
        <v>117.58104738154566</v>
      </c>
      <c r="C3359" s="82">
        <f>VLOOKUP(A3359,'[2]Pop commune'!$A$4:$H$3833,5,FALSE)</f>
        <v>79.750623441396186</v>
      </c>
      <c r="D3359" s="83">
        <f t="shared" si="105"/>
        <v>37.830423940149473</v>
      </c>
      <c r="E3359" s="83">
        <f>VLOOKUP(A3359,'[2]Pop commune'!$A$4:$G$3833,6,FALSE)</f>
        <v>37.830423940149473</v>
      </c>
      <c r="F3359" s="83">
        <f t="shared" si="106"/>
        <v>409.99999999999829</v>
      </c>
      <c r="G3359" s="83">
        <f>VLOOKUP(A3359,'[2]Pop commune'!$A$4:$G$3833,4,FALSE)</f>
        <v>409.99999999999829</v>
      </c>
      <c r="H3359" s="64">
        <v>21</v>
      </c>
      <c r="I3359" s="125">
        <v>210010864</v>
      </c>
      <c r="J3359" s="65" t="s">
        <v>4214</v>
      </c>
      <c r="K3359" s="121"/>
      <c r="L3359" s="103" t="s">
        <v>4183</v>
      </c>
      <c r="M3359" s="65" t="s">
        <v>110</v>
      </c>
      <c r="N3359" s="65" t="s">
        <v>1478</v>
      </c>
      <c r="O3359" s="64">
        <v>210781266</v>
      </c>
      <c r="P3359" s="65" t="s">
        <v>1689</v>
      </c>
      <c r="Q3359" s="90">
        <v>1</v>
      </c>
      <c r="X3359" s="65" t="s">
        <v>733</v>
      </c>
      <c r="Y3359" s="65">
        <f>SUMPRODUCT(('[2]Prog 89'!$C$5:$C$10000=A3359)*'[2]Prog 89'!$E$5:$F$10000)</f>
        <v>0</v>
      </c>
      <c r="Z3359" s="65">
        <f>SUMPRODUCT(('[2]Prog 89'!$C$5:$C$10000=A3359)*'[2]Prog 89'!$G$5:$H$10000)</f>
        <v>0</v>
      </c>
    </row>
    <row r="3360" spans="1:26" ht="12.75" customHeight="1" x14ac:dyDescent="0.25">
      <c r="A3360" s="64">
        <v>21595</v>
      </c>
      <c r="B3360" s="81">
        <f>VLOOKUP(A3360,'[2]Pop commune'!$A$4:$G$3833,7,FALSE)</f>
        <v>17.526315789473689</v>
      </c>
      <c r="C3360" s="82">
        <f>VLOOKUP(A3360,'[2]Pop commune'!$A$4:$H$3833,5,FALSE)</f>
        <v>14.60526315789474</v>
      </c>
      <c r="D3360" s="83">
        <f t="shared" si="105"/>
        <v>2.9210526315789478</v>
      </c>
      <c r="E3360" s="83">
        <f>VLOOKUP(A3360,'[2]Pop commune'!$A$4:$G$3833,6,FALSE)</f>
        <v>2.9210526315789478</v>
      </c>
      <c r="F3360" s="83">
        <f t="shared" si="106"/>
        <v>148</v>
      </c>
      <c r="G3360" s="83">
        <f>VLOOKUP(A3360,'[2]Pop commune'!$A$4:$G$3833,4,FALSE)</f>
        <v>148</v>
      </c>
      <c r="H3360" s="64">
        <v>21</v>
      </c>
      <c r="I3360" s="125">
        <v>210010864</v>
      </c>
      <c r="J3360" s="65" t="s">
        <v>4215</v>
      </c>
      <c r="K3360" s="121"/>
      <c r="L3360" s="103" t="s">
        <v>4065</v>
      </c>
      <c r="M3360" s="65" t="s">
        <v>110</v>
      </c>
      <c r="N3360" s="65" t="s">
        <v>1478</v>
      </c>
      <c r="O3360" s="64">
        <v>210781266</v>
      </c>
      <c r="P3360" s="65" t="s">
        <v>1689</v>
      </c>
      <c r="Q3360" s="90">
        <v>1</v>
      </c>
      <c r="X3360" s="65" t="s">
        <v>733</v>
      </c>
      <c r="Y3360" s="65">
        <f>SUMPRODUCT(('[2]Prog 89'!$C$5:$C$10000=A3360)*'[2]Prog 89'!$E$5:$F$10000)</f>
        <v>0</v>
      </c>
      <c r="Z3360" s="65">
        <f>SUMPRODUCT(('[2]Prog 89'!$C$5:$C$10000=A3360)*'[2]Prog 89'!$G$5:$H$10000)</f>
        <v>0</v>
      </c>
    </row>
    <row r="3361" spans="1:26" ht="12.75" customHeight="1" x14ac:dyDescent="0.25">
      <c r="A3361" s="64">
        <v>21610</v>
      </c>
      <c r="B3361" s="81">
        <f>VLOOKUP(A3361,'[2]Pop commune'!$A$4:$G$3833,7,FALSE)</f>
        <v>70.971428571428675</v>
      </c>
      <c r="C3361" s="82">
        <f>VLOOKUP(A3361,'[2]Pop commune'!$A$4:$H$3833,5,FALSE)</f>
        <v>51.428571428571502</v>
      </c>
      <c r="D3361" s="83">
        <f t="shared" si="105"/>
        <v>19.542857142857169</v>
      </c>
      <c r="E3361" s="83">
        <f>VLOOKUP(A3361,'[2]Pop commune'!$A$4:$G$3833,6,FALSE)</f>
        <v>19.542857142857169</v>
      </c>
      <c r="F3361" s="83">
        <f t="shared" si="106"/>
        <v>360.00000000000051</v>
      </c>
      <c r="G3361" s="83">
        <f>VLOOKUP(A3361,'[2]Pop commune'!$A$4:$G$3833,4,FALSE)</f>
        <v>360.00000000000051</v>
      </c>
      <c r="H3361" s="64">
        <v>21</v>
      </c>
      <c r="I3361" s="125">
        <v>210010864</v>
      </c>
      <c r="J3361" s="65" t="s">
        <v>4216</v>
      </c>
      <c r="K3361" s="121"/>
      <c r="L3361" s="73" t="s">
        <v>4180</v>
      </c>
      <c r="M3361" s="65" t="s">
        <v>110</v>
      </c>
      <c r="N3361" s="65" t="s">
        <v>1478</v>
      </c>
      <c r="O3361" s="64">
        <v>210781266</v>
      </c>
      <c r="P3361" s="65" t="s">
        <v>1689</v>
      </c>
      <c r="Q3361" s="90">
        <v>1</v>
      </c>
      <c r="R3361" s="99"/>
      <c r="X3361" s="65" t="s">
        <v>733</v>
      </c>
      <c r="Y3361" s="65">
        <f>SUMPRODUCT(('[2]Prog 89'!$C$5:$C$10000=A3361)*'[2]Prog 89'!$E$5:$F$10000)</f>
        <v>0</v>
      </c>
      <c r="Z3361" s="65">
        <f>SUMPRODUCT(('[2]Prog 89'!$C$5:$C$10000=A3361)*'[2]Prog 89'!$G$5:$H$10000)</f>
        <v>0</v>
      </c>
    </row>
    <row r="3362" spans="1:26" ht="12.75" customHeight="1" x14ac:dyDescent="0.25">
      <c r="A3362" s="64">
        <v>21618</v>
      </c>
      <c r="B3362" s="81">
        <f>VLOOKUP(A3362,'[2]Pop commune'!$A$4:$G$3833,7,FALSE)</f>
        <v>143.76607142857102</v>
      </c>
      <c r="C3362" s="82">
        <f>VLOOKUP(A3362,'[2]Pop commune'!$A$4:$H$3833,5,FALSE)</f>
        <v>87.466071428571183</v>
      </c>
      <c r="D3362" s="83">
        <f t="shared" si="105"/>
        <v>56.299999999999841</v>
      </c>
      <c r="E3362" s="83">
        <f>VLOOKUP(A3362,'[2]Pop commune'!$A$4:$G$3833,6,FALSE)</f>
        <v>56.299999999999841</v>
      </c>
      <c r="F3362" s="83">
        <f t="shared" si="106"/>
        <v>562.99999999999841</v>
      </c>
      <c r="G3362" s="83">
        <f>VLOOKUP(A3362,'[2]Pop commune'!$A$4:$G$3833,4,FALSE)</f>
        <v>562.99999999999841</v>
      </c>
      <c r="H3362" s="64">
        <v>21</v>
      </c>
      <c r="I3362" s="125">
        <v>210010864</v>
      </c>
      <c r="J3362" s="65" t="s">
        <v>4217</v>
      </c>
      <c r="K3362" s="121"/>
      <c r="L3362" s="73" t="s">
        <v>4180</v>
      </c>
      <c r="M3362" s="65" t="s">
        <v>110</v>
      </c>
      <c r="N3362" s="65" t="s">
        <v>1478</v>
      </c>
      <c r="O3362" s="64">
        <v>210781266</v>
      </c>
      <c r="P3362" s="65" t="s">
        <v>1689</v>
      </c>
      <c r="Q3362" s="90">
        <v>1</v>
      </c>
      <c r="X3362" s="65" t="s">
        <v>733</v>
      </c>
      <c r="Y3362" s="65">
        <f>SUMPRODUCT(('[2]Prog 89'!$C$5:$C$10000=A3362)*'[2]Prog 89'!$E$5:$F$10000)</f>
        <v>0</v>
      </c>
      <c r="Z3362" s="65">
        <f>SUMPRODUCT(('[2]Prog 89'!$C$5:$C$10000=A3362)*'[2]Prog 89'!$G$5:$H$10000)</f>
        <v>0</v>
      </c>
    </row>
    <row r="3363" spans="1:26" ht="12.75" customHeight="1" x14ac:dyDescent="0.25">
      <c r="A3363" s="64">
        <v>21619</v>
      </c>
      <c r="B3363" s="81">
        <f>VLOOKUP(A3363,'[2]Pop commune'!$A$4:$G$3833,7,FALSE)</f>
        <v>54.467532467532536</v>
      </c>
      <c r="C3363" s="82">
        <f>VLOOKUP(A3363,'[2]Pop commune'!$A$4:$H$3833,5,FALSE)</f>
        <v>38.329004329004377</v>
      </c>
      <c r="D3363" s="83">
        <f t="shared" si="105"/>
        <v>16.138528138528159</v>
      </c>
      <c r="E3363" s="83">
        <f>VLOOKUP(A3363,'[2]Pop commune'!$A$4:$G$3833,6,FALSE)</f>
        <v>16.138528138528159</v>
      </c>
      <c r="F3363" s="83">
        <f t="shared" si="106"/>
        <v>233</v>
      </c>
      <c r="G3363" s="83">
        <f>VLOOKUP(A3363,'[2]Pop commune'!$A$4:$G$3833,4,FALSE)</f>
        <v>233</v>
      </c>
      <c r="H3363" s="64">
        <v>21</v>
      </c>
      <c r="I3363" s="125">
        <v>210010864</v>
      </c>
      <c r="J3363" s="65" t="s">
        <v>4218</v>
      </c>
      <c r="K3363" s="121"/>
      <c r="L3363" s="73" t="s">
        <v>4065</v>
      </c>
      <c r="M3363" s="65" t="s">
        <v>110</v>
      </c>
      <c r="N3363" s="65" t="s">
        <v>1478</v>
      </c>
      <c r="O3363" s="64">
        <v>210781266</v>
      </c>
      <c r="P3363" s="65" t="s">
        <v>1689</v>
      </c>
      <c r="Q3363" s="90">
        <v>1</v>
      </c>
      <c r="X3363" s="65" t="s">
        <v>733</v>
      </c>
      <c r="Y3363" s="65">
        <f>SUMPRODUCT(('[2]Prog 89'!$C$5:$C$10000=A3363)*'[2]Prog 89'!$E$5:$F$10000)</f>
        <v>0</v>
      </c>
      <c r="Z3363" s="65">
        <f>SUMPRODUCT(('[2]Prog 89'!$C$5:$C$10000=A3363)*'[2]Prog 89'!$G$5:$H$10000)</f>
        <v>0</v>
      </c>
    </row>
    <row r="3364" spans="1:26" ht="12.75" customHeight="1" x14ac:dyDescent="0.25">
      <c r="A3364" s="64">
        <v>21624</v>
      </c>
      <c r="B3364" s="81">
        <f>VLOOKUP(A3364,'[2]Pop commune'!$A$4:$G$3833,7,FALSE)</f>
        <v>19.13286713286719</v>
      </c>
      <c r="C3364" s="82">
        <f>VLOOKUP(A3364,'[2]Pop commune'!$A$4:$H$3833,5,FALSE)</f>
        <v>16.11188811188816</v>
      </c>
      <c r="D3364" s="83">
        <f t="shared" si="105"/>
        <v>3.0209790209790297</v>
      </c>
      <c r="E3364" s="83">
        <f>VLOOKUP(A3364,'[2]Pop commune'!$A$4:$G$3833,6,FALSE)</f>
        <v>3.0209790209790297</v>
      </c>
      <c r="F3364" s="83">
        <f t="shared" si="106"/>
        <v>144</v>
      </c>
      <c r="G3364" s="83">
        <f>VLOOKUP(A3364,'[2]Pop commune'!$A$4:$G$3833,4,FALSE)</f>
        <v>144</v>
      </c>
      <c r="H3364" s="64">
        <v>21</v>
      </c>
      <c r="I3364" s="125">
        <v>210010864</v>
      </c>
      <c r="J3364" s="65" t="s">
        <v>4219</v>
      </c>
      <c r="K3364" s="121"/>
      <c r="L3364" s="73" t="s">
        <v>4180</v>
      </c>
      <c r="M3364" s="65" t="s">
        <v>110</v>
      </c>
      <c r="N3364" s="65" t="s">
        <v>1478</v>
      </c>
      <c r="O3364" s="64">
        <v>210781266</v>
      </c>
      <c r="P3364" s="65" t="s">
        <v>1689</v>
      </c>
      <c r="Q3364" s="90">
        <v>1</v>
      </c>
      <c r="X3364" s="65" t="s">
        <v>733</v>
      </c>
      <c r="Y3364" s="65">
        <f>SUMPRODUCT(('[2]Prog 89'!$C$5:$C$10000=A3364)*'[2]Prog 89'!$E$5:$F$10000)</f>
        <v>0</v>
      </c>
      <c r="Z3364" s="65">
        <f>SUMPRODUCT(('[2]Prog 89'!$C$5:$C$10000=A3364)*'[2]Prog 89'!$G$5:$H$10000)</f>
        <v>0</v>
      </c>
    </row>
    <row r="3365" spans="1:26" ht="12.75" customHeight="1" x14ac:dyDescent="0.25">
      <c r="A3365" s="64">
        <v>21644</v>
      </c>
      <c r="B3365" s="81">
        <f>VLOOKUP(A3365,'[2]Pop commune'!$A$4:$G$3833,7,FALSE)</f>
        <v>25.69047619047619</v>
      </c>
      <c r="C3365" s="82">
        <f>VLOOKUP(A3365,'[2]Pop commune'!$A$4:$H$3833,5,FALSE)</f>
        <v>20.75</v>
      </c>
      <c r="D3365" s="83">
        <f t="shared" si="105"/>
        <v>4.9404761904761898</v>
      </c>
      <c r="E3365" s="83">
        <f>VLOOKUP(A3365,'[2]Pop commune'!$A$4:$G$3833,6,FALSE)</f>
        <v>4.9404761904761898</v>
      </c>
      <c r="F3365" s="83">
        <f t="shared" si="106"/>
        <v>166</v>
      </c>
      <c r="G3365" s="83">
        <f>VLOOKUP(A3365,'[2]Pop commune'!$A$4:$G$3833,4,FALSE)</f>
        <v>166</v>
      </c>
      <c r="H3365" s="64">
        <v>21</v>
      </c>
      <c r="I3365" s="125">
        <v>210010864</v>
      </c>
      <c r="J3365" s="65" t="s">
        <v>4220</v>
      </c>
      <c r="K3365" s="121"/>
      <c r="L3365" s="73" t="s">
        <v>4065</v>
      </c>
      <c r="M3365" s="65" t="s">
        <v>110</v>
      </c>
      <c r="N3365" s="65" t="s">
        <v>1478</v>
      </c>
      <c r="O3365" s="64">
        <v>210781266</v>
      </c>
      <c r="P3365" s="65" t="s">
        <v>1689</v>
      </c>
      <c r="Q3365" s="90">
        <v>1</v>
      </c>
      <c r="X3365" s="65" t="s">
        <v>733</v>
      </c>
      <c r="Y3365" s="65">
        <f>SUMPRODUCT(('[2]Prog 89'!$C$5:$C$10000=A3365)*'[2]Prog 89'!$E$5:$F$10000)</f>
        <v>0</v>
      </c>
      <c r="Z3365" s="65">
        <f>SUMPRODUCT(('[2]Prog 89'!$C$5:$C$10000=A3365)*'[2]Prog 89'!$G$5:$H$10000)</f>
        <v>0</v>
      </c>
    </row>
    <row r="3366" spans="1:26" ht="12.75" customHeight="1" x14ac:dyDescent="0.25">
      <c r="A3366" s="64">
        <v>21680</v>
      </c>
      <c r="B3366" s="81">
        <f>VLOOKUP(A3366,'[2]Pop commune'!$A$4:$G$3833,7,FALSE)</f>
        <v>122</v>
      </c>
      <c r="C3366" s="82">
        <f>VLOOKUP(A3366,'[2]Pop commune'!$A$4:$H$3833,5,FALSE)</f>
        <v>72</v>
      </c>
      <c r="D3366" s="83">
        <f t="shared" si="105"/>
        <v>50</v>
      </c>
      <c r="E3366" s="83">
        <f>VLOOKUP(A3366,'[2]Pop commune'!$A$4:$G$3833,6,FALSE)</f>
        <v>50</v>
      </c>
      <c r="F3366" s="83">
        <f t="shared" si="106"/>
        <v>489</v>
      </c>
      <c r="G3366" s="83">
        <f>VLOOKUP(A3366,'[2]Pop commune'!$A$4:$G$3833,4,FALSE)</f>
        <v>489</v>
      </c>
      <c r="H3366" s="64">
        <v>21</v>
      </c>
      <c r="I3366" s="125">
        <v>210010864</v>
      </c>
      <c r="J3366" s="65" t="s">
        <v>4221</v>
      </c>
      <c r="K3366" s="121"/>
      <c r="L3366" s="73" t="s">
        <v>4180</v>
      </c>
      <c r="M3366" s="65" t="s">
        <v>110</v>
      </c>
      <c r="N3366" s="65" t="s">
        <v>1478</v>
      </c>
      <c r="O3366" s="64">
        <v>210781266</v>
      </c>
      <c r="P3366" s="65" t="s">
        <v>1689</v>
      </c>
      <c r="Q3366" s="90">
        <v>1</v>
      </c>
      <c r="X3366" s="65" t="s">
        <v>733</v>
      </c>
      <c r="Y3366" s="65">
        <f>SUMPRODUCT(('[2]Prog 89'!$C$5:$C$10000=A3366)*'[2]Prog 89'!$E$5:$F$10000)</f>
        <v>0</v>
      </c>
      <c r="Z3366" s="65">
        <f>SUMPRODUCT(('[2]Prog 89'!$C$5:$C$10000=A3366)*'[2]Prog 89'!$G$5:$H$10000)</f>
        <v>0</v>
      </c>
    </row>
    <row r="3367" spans="1:26" ht="12.75" customHeight="1" x14ac:dyDescent="0.25">
      <c r="A3367" s="64">
        <v>21682</v>
      </c>
      <c r="B3367" s="81">
        <f>VLOOKUP(A3367,'[2]Pop commune'!$A$4:$G$3833,7,FALSE)</f>
        <v>43.172093023255982</v>
      </c>
      <c r="C3367" s="82">
        <f>VLOOKUP(A3367,'[2]Pop commune'!$A$4:$H$3833,5,FALSE)</f>
        <v>29.809302325581509</v>
      </c>
      <c r="D3367" s="83">
        <f t="shared" si="105"/>
        <v>13.36279069767447</v>
      </c>
      <c r="E3367" s="83">
        <f>VLOOKUP(A3367,'[2]Pop commune'!$A$4:$G$3833,6,FALSE)</f>
        <v>13.36279069767447</v>
      </c>
      <c r="F3367" s="83">
        <f t="shared" si="106"/>
        <v>221.00000000000085</v>
      </c>
      <c r="G3367" s="83">
        <f>VLOOKUP(A3367,'[2]Pop commune'!$A$4:$G$3833,4,FALSE)</f>
        <v>221.00000000000085</v>
      </c>
      <c r="H3367" s="64">
        <v>21</v>
      </c>
      <c r="I3367" s="125">
        <v>210010864</v>
      </c>
      <c r="J3367" s="65" t="s">
        <v>4222</v>
      </c>
      <c r="K3367" s="121"/>
      <c r="L3367" s="73" t="s">
        <v>4065</v>
      </c>
      <c r="M3367" s="65" t="s">
        <v>110</v>
      </c>
      <c r="N3367" s="65" t="s">
        <v>1478</v>
      </c>
      <c r="O3367" s="64">
        <v>210781266</v>
      </c>
      <c r="P3367" s="65" t="s">
        <v>1689</v>
      </c>
      <c r="Q3367" s="90">
        <v>1</v>
      </c>
      <c r="X3367" s="65" t="s">
        <v>733</v>
      </c>
      <c r="Y3367" s="65">
        <f>SUMPRODUCT(('[2]Prog 89'!$C$5:$C$10000=A3367)*'[2]Prog 89'!$E$5:$F$10000)</f>
        <v>0</v>
      </c>
      <c r="Z3367" s="65">
        <f>SUMPRODUCT(('[2]Prog 89'!$C$5:$C$10000=A3367)*'[2]Prog 89'!$G$5:$H$10000)</f>
        <v>0</v>
      </c>
    </row>
    <row r="3368" spans="1:26" ht="12.75" customHeight="1" x14ac:dyDescent="0.25">
      <c r="A3368" s="64">
        <v>21713</v>
      </c>
      <c r="B3368" s="81">
        <f>VLOOKUP(A3368,'[2]Pop commune'!$A$4:$G$3833,7,FALSE)</f>
        <v>70.416430594900817</v>
      </c>
      <c r="C3368" s="82">
        <f>VLOOKUP(A3368,'[2]Pop commune'!$A$4:$H$3833,5,FALSE)</f>
        <v>35.733711048158618</v>
      </c>
      <c r="D3368" s="83">
        <f t="shared" si="105"/>
        <v>34.682719546742192</v>
      </c>
      <c r="E3368" s="83">
        <f>VLOOKUP(A3368,'[2]Pop commune'!$A$4:$G$3833,6,FALSE)</f>
        <v>34.682719546742192</v>
      </c>
      <c r="F3368" s="83">
        <f t="shared" si="106"/>
        <v>371</v>
      </c>
      <c r="G3368" s="83">
        <f>VLOOKUP(A3368,'[2]Pop commune'!$A$4:$G$3833,4,FALSE)</f>
        <v>371</v>
      </c>
      <c r="H3368" s="64">
        <v>21</v>
      </c>
      <c r="I3368" s="125">
        <v>210010864</v>
      </c>
      <c r="J3368" s="65" t="s">
        <v>4223</v>
      </c>
      <c r="K3368" s="121"/>
      <c r="L3368" s="73" t="s">
        <v>4180</v>
      </c>
      <c r="M3368" s="65" t="s">
        <v>110</v>
      </c>
      <c r="N3368" s="65" t="s">
        <v>1478</v>
      </c>
      <c r="O3368" s="64">
        <v>210781266</v>
      </c>
      <c r="P3368" s="65" t="s">
        <v>1689</v>
      </c>
      <c r="Q3368" s="90">
        <v>1</v>
      </c>
      <c r="X3368" s="65" t="s">
        <v>733</v>
      </c>
      <c r="Y3368" s="65">
        <f>SUMPRODUCT(('[2]Prog 89'!$C$5:$C$10000=A3368)*'[2]Prog 89'!$E$5:$F$10000)</f>
        <v>0</v>
      </c>
      <c r="Z3368" s="65">
        <f>SUMPRODUCT(('[2]Prog 89'!$C$5:$C$10000=A3368)*'[2]Prog 89'!$G$5:$H$10000)</f>
        <v>0</v>
      </c>
    </row>
    <row r="3369" spans="1:26" ht="12.75" customHeight="1" x14ac:dyDescent="0.25">
      <c r="A3369" s="64">
        <v>21026</v>
      </c>
      <c r="B3369" s="81">
        <f>VLOOKUP(A3369,'[2]Pop commune'!$A$4:$G$3833,7,FALSE)</f>
        <v>57.606382978723374</v>
      </c>
      <c r="C3369" s="82">
        <f>VLOOKUP(A3369,'[2]Pop commune'!$A$4:$H$3833,5,FALSE)</f>
        <v>39.414893617021256</v>
      </c>
      <c r="D3369" s="83">
        <f t="shared" si="105"/>
        <v>18.191489361702121</v>
      </c>
      <c r="E3369" s="83">
        <f>VLOOKUP(A3369,'[2]Pop commune'!$A$4:$G$3833,6,FALSE)</f>
        <v>18.191489361702121</v>
      </c>
      <c r="F3369" s="83">
        <f t="shared" si="106"/>
        <v>190</v>
      </c>
      <c r="G3369" s="83">
        <f>VLOOKUP(A3369,'[2]Pop commune'!$A$4:$G$3833,4,FALSE)</f>
        <v>190</v>
      </c>
      <c r="H3369" s="64">
        <v>21</v>
      </c>
      <c r="I3369" s="125">
        <v>210986469</v>
      </c>
      <c r="J3369" s="65" t="s">
        <v>4224</v>
      </c>
      <c r="K3369" s="121"/>
      <c r="L3369" s="103" t="s">
        <v>3104</v>
      </c>
      <c r="M3369" s="65" t="s">
        <v>4067</v>
      </c>
      <c r="N3369" s="65" t="s">
        <v>1478</v>
      </c>
      <c r="O3369" s="64">
        <v>210781266</v>
      </c>
      <c r="P3369" s="65" t="s">
        <v>1689</v>
      </c>
      <c r="Q3369" s="90">
        <v>1</v>
      </c>
      <c r="X3369" s="65" t="s">
        <v>733</v>
      </c>
      <c r="Y3369" s="65">
        <f>SUMPRODUCT(('[2]Prog 89'!$C$5:$C$10000=A3369)*'[2]Prog 89'!$E$5:$F$10000)</f>
        <v>0</v>
      </c>
      <c r="Z3369" s="65">
        <f>SUMPRODUCT(('[2]Prog 89'!$C$5:$C$10000=A3369)*'[2]Prog 89'!$G$5:$H$10000)</f>
        <v>0</v>
      </c>
    </row>
    <row r="3370" spans="1:26" ht="12.75" customHeight="1" x14ac:dyDescent="0.25">
      <c r="A3370" s="64">
        <v>21064</v>
      </c>
      <c r="B3370" s="81">
        <f>VLOOKUP(A3370,'[2]Pop commune'!$A$4:$G$3833,7,FALSE)</f>
        <v>24.45569620253173</v>
      </c>
      <c r="C3370" s="82">
        <f>VLOOKUP(A3370,'[2]Pop commune'!$A$4:$H$3833,5,FALSE)</f>
        <v>13.822784810126629</v>
      </c>
      <c r="D3370" s="83">
        <f t="shared" si="105"/>
        <v>10.6329113924051</v>
      </c>
      <c r="E3370" s="83">
        <f>VLOOKUP(A3370,'[2]Pop commune'!$A$4:$G$3833,6,FALSE)</f>
        <v>10.6329113924051</v>
      </c>
      <c r="F3370" s="83">
        <f t="shared" si="106"/>
        <v>84.000000000000284</v>
      </c>
      <c r="G3370" s="83">
        <f>VLOOKUP(A3370,'[2]Pop commune'!$A$4:$G$3833,4,FALSE)</f>
        <v>84.000000000000284</v>
      </c>
      <c r="H3370" s="64">
        <v>21</v>
      </c>
      <c r="I3370" s="125">
        <v>210986469</v>
      </c>
      <c r="J3370" s="65" t="s">
        <v>4225</v>
      </c>
      <c r="K3370" s="121"/>
      <c r="L3370" s="103" t="s">
        <v>3104</v>
      </c>
      <c r="M3370" s="65" t="s">
        <v>4067</v>
      </c>
      <c r="N3370" s="65" t="s">
        <v>1478</v>
      </c>
      <c r="O3370" s="64">
        <v>210781266</v>
      </c>
      <c r="P3370" s="65" t="s">
        <v>1689</v>
      </c>
      <c r="Q3370" s="90">
        <v>1</v>
      </c>
      <c r="X3370" s="65" t="s">
        <v>733</v>
      </c>
      <c r="Y3370" s="65">
        <f>SUMPRODUCT(('[2]Prog 89'!$C$5:$C$10000=A3370)*'[2]Prog 89'!$E$5:$F$10000)</f>
        <v>0</v>
      </c>
      <c r="Z3370" s="65">
        <f>SUMPRODUCT(('[2]Prog 89'!$C$5:$C$10000=A3370)*'[2]Prog 89'!$G$5:$H$10000)</f>
        <v>0</v>
      </c>
    </row>
    <row r="3371" spans="1:26" ht="12.75" customHeight="1" x14ac:dyDescent="0.25">
      <c r="A3371" s="64">
        <v>21114</v>
      </c>
      <c r="B3371" s="81">
        <f>VLOOKUP(A3371,'[2]Pop commune'!$A$4:$G$3833,7,FALSE)</f>
        <v>60.450867052023099</v>
      </c>
      <c r="C3371" s="82">
        <f>VLOOKUP(A3371,'[2]Pop commune'!$A$4:$H$3833,5,FALSE)</f>
        <v>35.502890173410393</v>
      </c>
      <c r="D3371" s="83">
        <f t="shared" si="105"/>
        <v>24.94797687861271</v>
      </c>
      <c r="E3371" s="83">
        <f>VLOOKUP(A3371,'[2]Pop commune'!$A$4:$G$3833,6,FALSE)</f>
        <v>24.94797687861271</v>
      </c>
      <c r="F3371" s="83">
        <f t="shared" si="106"/>
        <v>166</v>
      </c>
      <c r="G3371" s="83">
        <f>VLOOKUP(A3371,'[2]Pop commune'!$A$4:$G$3833,4,FALSE)</f>
        <v>166</v>
      </c>
      <c r="H3371" s="64">
        <v>21</v>
      </c>
      <c r="I3371" s="125">
        <v>210986469</v>
      </c>
      <c r="J3371" s="65" t="s">
        <v>4226</v>
      </c>
      <c r="K3371" s="121"/>
      <c r="L3371" s="103" t="s">
        <v>3104</v>
      </c>
      <c r="M3371" s="65" t="s">
        <v>4067</v>
      </c>
      <c r="N3371" s="65" t="s">
        <v>1478</v>
      </c>
      <c r="O3371" s="64">
        <v>210781266</v>
      </c>
      <c r="P3371" s="65" t="s">
        <v>1689</v>
      </c>
      <c r="Q3371" s="90">
        <v>1</v>
      </c>
      <c r="X3371" s="65" t="s">
        <v>733</v>
      </c>
      <c r="Y3371" s="65">
        <f>SUMPRODUCT(('[2]Prog 89'!$C$5:$C$10000=A3371)*'[2]Prog 89'!$E$5:$F$10000)</f>
        <v>0</v>
      </c>
      <c r="Z3371" s="65">
        <f>SUMPRODUCT(('[2]Prog 89'!$C$5:$C$10000=A3371)*'[2]Prog 89'!$G$5:$H$10000)</f>
        <v>0</v>
      </c>
    </row>
    <row r="3372" spans="1:26" ht="12.75" customHeight="1" x14ac:dyDescent="0.25">
      <c r="A3372" s="64">
        <v>21137</v>
      </c>
      <c r="B3372" s="81">
        <f>VLOOKUP(A3372,'[2]Pop commune'!$A$4:$G$3833,7,FALSE)</f>
        <v>18</v>
      </c>
      <c r="C3372" s="82">
        <f>VLOOKUP(A3372,'[2]Pop commune'!$A$4:$H$3833,5,FALSE)</f>
        <v>9</v>
      </c>
      <c r="D3372" s="83">
        <f t="shared" si="105"/>
        <v>9</v>
      </c>
      <c r="E3372" s="83">
        <f>VLOOKUP(A3372,'[2]Pop commune'!$A$4:$G$3833,6,FALSE)</f>
        <v>9</v>
      </c>
      <c r="F3372" s="83">
        <f t="shared" si="106"/>
        <v>79</v>
      </c>
      <c r="G3372" s="83">
        <f>VLOOKUP(A3372,'[2]Pop commune'!$A$4:$G$3833,4,FALSE)</f>
        <v>79</v>
      </c>
      <c r="H3372" s="64">
        <v>21</v>
      </c>
      <c r="I3372" s="125">
        <v>210986469</v>
      </c>
      <c r="J3372" s="65" t="s">
        <v>4227</v>
      </c>
      <c r="K3372" s="121"/>
      <c r="L3372" s="103" t="s">
        <v>3104</v>
      </c>
      <c r="M3372" s="65" t="s">
        <v>4067</v>
      </c>
      <c r="N3372" s="65" t="s">
        <v>1478</v>
      </c>
      <c r="O3372" s="64">
        <v>210781266</v>
      </c>
      <c r="P3372" s="65" t="s">
        <v>1689</v>
      </c>
      <c r="Q3372" s="90">
        <v>1</v>
      </c>
      <c r="X3372" s="65" t="s">
        <v>733</v>
      </c>
      <c r="Y3372" s="65">
        <f>SUMPRODUCT(('[2]Prog 89'!$C$5:$C$10000=A3372)*'[2]Prog 89'!$E$5:$F$10000)</f>
        <v>0</v>
      </c>
      <c r="Z3372" s="65">
        <f>SUMPRODUCT(('[2]Prog 89'!$C$5:$C$10000=A3372)*'[2]Prog 89'!$G$5:$H$10000)</f>
        <v>0</v>
      </c>
    </row>
    <row r="3373" spans="1:26" ht="12.75" customHeight="1" x14ac:dyDescent="0.25">
      <c r="A3373" s="64">
        <v>21204</v>
      </c>
      <c r="B3373" s="81">
        <f>VLOOKUP(A3373,'[2]Pop commune'!$A$4:$G$3833,7,FALSE)</f>
        <v>16</v>
      </c>
      <c r="C3373" s="82">
        <f>VLOOKUP(A3373,'[2]Pop commune'!$A$4:$H$3833,5,FALSE)</f>
        <v>13</v>
      </c>
      <c r="D3373" s="83">
        <f t="shared" si="105"/>
        <v>3</v>
      </c>
      <c r="E3373" s="83">
        <f>VLOOKUP(A3373,'[2]Pop commune'!$A$4:$G$3833,6,FALSE)</f>
        <v>3</v>
      </c>
      <c r="F3373" s="83">
        <f t="shared" si="106"/>
        <v>80</v>
      </c>
      <c r="G3373" s="83">
        <f>VLOOKUP(A3373,'[2]Pop commune'!$A$4:$G$3833,4,FALSE)</f>
        <v>80</v>
      </c>
      <c r="H3373" s="64">
        <v>21</v>
      </c>
      <c r="I3373" s="125">
        <v>210986469</v>
      </c>
      <c r="J3373" s="65" t="s">
        <v>4228</v>
      </c>
      <c r="K3373" s="121"/>
      <c r="L3373" s="103" t="s">
        <v>3104</v>
      </c>
      <c r="M3373" s="65" t="s">
        <v>4067</v>
      </c>
      <c r="N3373" s="65" t="s">
        <v>1478</v>
      </c>
      <c r="O3373" s="64">
        <v>210781266</v>
      </c>
      <c r="P3373" s="65" t="s">
        <v>1689</v>
      </c>
      <c r="Q3373" s="90">
        <v>1</v>
      </c>
      <c r="X3373" s="65" t="s">
        <v>733</v>
      </c>
      <c r="Y3373" s="65">
        <f>SUMPRODUCT(('[2]Prog 89'!$C$5:$C$10000=A3373)*'[2]Prog 89'!$E$5:$F$10000)</f>
        <v>0</v>
      </c>
      <c r="Z3373" s="65">
        <f>SUMPRODUCT(('[2]Prog 89'!$C$5:$C$10000=A3373)*'[2]Prog 89'!$G$5:$H$10000)</f>
        <v>0</v>
      </c>
    </row>
    <row r="3374" spans="1:26" ht="12.75" customHeight="1" x14ac:dyDescent="0.25">
      <c r="A3374" s="64">
        <v>21212</v>
      </c>
      <c r="B3374" s="81">
        <f>VLOOKUP(A3374,'[2]Pop commune'!$A$4:$G$3833,7,FALSE)</f>
        <v>95.227544910179347</v>
      </c>
      <c r="C3374" s="82">
        <f>VLOOKUP(A3374,'[2]Pop commune'!$A$4:$H$3833,5,FALSE)</f>
        <v>60.413173652694418</v>
      </c>
      <c r="D3374" s="83">
        <f t="shared" si="105"/>
        <v>34.814371257484922</v>
      </c>
      <c r="E3374" s="83">
        <f>VLOOKUP(A3374,'[2]Pop commune'!$A$4:$G$3833,6,FALSE)</f>
        <v>34.814371257484922</v>
      </c>
      <c r="F3374" s="83">
        <f t="shared" si="106"/>
        <v>341.99999999999892</v>
      </c>
      <c r="G3374" s="83">
        <f>VLOOKUP(A3374,'[2]Pop commune'!$A$4:$G$3833,4,FALSE)</f>
        <v>341.99999999999892</v>
      </c>
      <c r="H3374" s="64">
        <v>21</v>
      </c>
      <c r="I3374" s="125">
        <v>210986469</v>
      </c>
      <c r="J3374" s="65" t="s">
        <v>4229</v>
      </c>
      <c r="K3374" s="121"/>
      <c r="L3374" s="73" t="s">
        <v>3104</v>
      </c>
      <c r="M3374" s="65" t="s">
        <v>4067</v>
      </c>
      <c r="N3374" s="65" t="s">
        <v>1478</v>
      </c>
      <c r="O3374" s="64">
        <v>210781266</v>
      </c>
      <c r="P3374" s="65" t="s">
        <v>1689</v>
      </c>
      <c r="Q3374" s="90">
        <v>1</v>
      </c>
      <c r="X3374" s="65" t="s">
        <v>733</v>
      </c>
      <c r="Y3374" s="65">
        <f>SUMPRODUCT(('[2]Prog 89'!$C$5:$C$10000=A3374)*'[2]Prog 89'!$E$5:$F$10000)</f>
        <v>0</v>
      </c>
      <c r="Z3374" s="65">
        <f>SUMPRODUCT(('[2]Prog 89'!$C$5:$C$10000=A3374)*'[2]Prog 89'!$G$5:$H$10000)</f>
        <v>0</v>
      </c>
    </row>
    <row r="3375" spans="1:26" ht="12.75" customHeight="1" x14ac:dyDescent="0.25">
      <c r="A3375" s="64">
        <v>21248</v>
      </c>
      <c r="B3375" s="81">
        <f>VLOOKUP(A3375,'[2]Pop commune'!$A$4:$G$3833,7,FALSE)</f>
        <v>16</v>
      </c>
      <c r="C3375" s="82">
        <f>VLOOKUP(A3375,'[2]Pop commune'!$A$4:$H$3833,5,FALSE)</f>
        <v>8</v>
      </c>
      <c r="D3375" s="83">
        <f t="shared" si="105"/>
        <v>8</v>
      </c>
      <c r="E3375" s="83">
        <f>VLOOKUP(A3375,'[2]Pop commune'!$A$4:$G$3833,6,FALSE)</f>
        <v>8</v>
      </c>
      <c r="F3375" s="83">
        <f t="shared" si="106"/>
        <v>77</v>
      </c>
      <c r="G3375" s="83">
        <f>VLOOKUP(A3375,'[2]Pop commune'!$A$4:$G$3833,4,FALSE)</f>
        <v>77</v>
      </c>
      <c r="H3375" s="64">
        <v>21</v>
      </c>
      <c r="I3375" s="125">
        <v>210986469</v>
      </c>
      <c r="J3375" s="65" t="s">
        <v>4230</v>
      </c>
      <c r="K3375" s="121"/>
      <c r="L3375" s="73" t="s">
        <v>3104</v>
      </c>
      <c r="M3375" s="65" t="s">
        <v>4067</v>
      </c>
      <c r="N3375" s="65" t="s">
        <v>1478</v>
      </c>
      <c r="O3375" s="64">
        <v>210781266</v>
      </c>
      <c r="P3375" s="65" t="s">
        <v>1689</v>
      </c>
      <c r="Q3375" s="90">
        <v>1</v>
      </c>
      <c r="X3375" s="65" t="s">
        <v>733</v>
      </c>
      <c r="Y3375" s="65">
        <f>SUMPRODUCT(('[2]Prog 89'!$C$5:$C$10000=A3375)*'[2]Prog 89'!$E$5:$F$10000)</f>
        <v>0</v>
      </c>
      <c r="Z3375" s="65">
        <f>SUMPRODUCT(('[2]Prog 89'!$C$5:$C$10000=A3375)*'[2]Prog 89'!$G$5:$H$10000)</f>
        <v>0</v>
      </c>
    </row>
    <row r="3376" spans="1:26" ht="12.75" customHeight="1" x14ac:dyDescent="0.25">
      <c r="A3376" s="64">
        <v>21259</v>
      </c>
      <c r="B3376" s="81">
        <f>VLOOKUP(A3376,'[2]Pop commune'!$A$4:$G$3833,7,FALSE)</f>
        <v>110.15282392026624</v>
      </c>
      <c r="C3376" s="82">
        <f>VLOOKUP(A3376,'[2]Pop commune'!$A$4:$H$3833,5,FALSE)</f>
        <v>83.634551495016964</v>
      </c>
      <c r="D3376" s="83">
        <f t="shared" si="105"/>
        <v>26.518272425249279</v>
      </c>
      <c r="E3376" s="83">
        <f>VLOOKUP(A3376,'[2]Pop commune'!$A$4:$G$3833,6,FALSE)</f>
        <v>26.518272425249279</v>
      </c>
      <c r="F3376" s="83">
        <f t="shared" si="106"/>
        <v>307.00000000000131</v>
      </c>
      <c r="G3376" s="83">
        <f>VLOOKUP(A3376,'[2]Pop commune'!$A$4:$G$3833,4,FALSE)</f>
        <v>307.00000000000131</v>
      </c>
      <c r="H3376" s="64">
        <v>21</v>
      </c>
      <c r="I3376" s="125">
        <v>210986469</v>
      </c>
      <c r="J3376" s="65" t="s">
        <v>4231</v>
      </c>
      <c r="K3376" s="121"/>
      <c r="L3376" s="73" t="s">
        <v>3104</v>
      </c>
      <c r="M3376" s="65" t="s">
        <v>4067</v>
      </c>
      <c r="N3376" s="65" t="s">
        <v>1478</v>
      </c>
      <c r="O3376" s="64">
        <v>210781266</v>
      </c>
      <c r="P3376" s="65" t="s">
        <v>1689</v>
      </c>
      <c r="Q3376" s="90">
        <v>1</v>
      </c>
      <c r="R3376" s="99"/>
      <c r="X3376" s="65" t="s">
        <v>733</v>
      </c>
      <c r="Y3376" s="65">
        <f>SUMPRODUCT(('[2]Prog 89'!$C$5:$C$10000=A3376)*'[2]Prog 89'!$E$5:$F$10000)</f>
        <v>0</v>
      </c>
      <c r="Z3376" s="65">
        <f>SUMPRODUCT(('[2]Prog 89'!$C$5:$C$10000=A3376)*'[2]Prog 89'!$G$5:$H$10000)</f>
        <v>0</v>
      </c>
    </row>
    <row r="3377" spans="1:26" ht="12.75" customHeight="1" x14ac:dyDescent="0.25">
      <c r="A3377" s="64">
        <v>21287</v>
      </c>
      <c r="B3377" s="81">
        <f>VLOOKUP(A3377,'[2]Pop commune'!$A$4:$G$3833,7,FALSE)</f>
        <v>50.750000000000206</v>
      </c>
      <c r="C3377" s="82">
        <f>VLOOKUP(A3377,'[2]Pop commune'!$A$4:$H$3833,5,FALSE)</f>
        <v>32.107142857142989</v>
      </c>
      <c r="D3377" s="83">
        <f t="shared" si="105"/>
        <v>18.642857142857217</v>
      </c>
      <c r="E3377" s="83">
        <f>VLOOKUP(A3377,'[2]Pop commune'!$A$4:$G$3833,6,FALSE)</f>
        <v>18.642857142857217</v>
      </c>
      <c r="F3377" s="83">
        <f t="shared" si="106"/>
        <v>174.00000000000071</v>
      </c>
      <c r="G3377" s="83">
        <f>VLOOKUP(A3377,'[2]Pop commune'!$A$4:$G$3833,4,FALSE)</f>
        <v>174.00000000000071</v>
      </c>
      <c r="H3377" s="64">
        <v>21</v>
      </c>
      <c r="I3377" s="125">
        <v>210986469</v>
      </c>
      <c r="J3377" s="65" t="s">
        <v>1839</v>
      </c>
      <c r="K3377" s="121"/>
      <c r="L3377" s="73" t="s">
        <v>3104</v>
      </c>
      <c r="M3377" s="65" t="s">
        <v>4067</v>
      </c>
      <c r="N3377" s="65" t="s">
        <v>1478</v>
      </c>
      <c r="O3377" s="64">
        <v>210781266</v>
      </c>
      <c r="P3377" s="65" t="s">
        <v>1689</v>
      </c>
      <c r="Q3377" s="90">
        <v>1</v>
      </c>
      <c r="X3377" s="65" t="s">
        <v>733</v>
      </c>
      <c r="Y3377" s="65">
        <f>SUMPRODUCT(('[2]Prog 89'!$C$5:$C$10000=A3377)*'[2]Prog 89'!$E$5:$F$10000)</f>
        <v>0</v>
      </c>
      <c r="Z3377" s="65">
        <f>SUMPRODUCT(('[2]Prog 89'!$C$5:$C$10000=A3377)*'[2]Prog 89'!$G$5:$H$10000)</f>
        <v>0</v>
      </c>
    </row>
    <row r="3378" spans="1:26" ht="12.75" customHeight="1" x14ac:dyDescent="0.25">
      <c r="A3378" s="64">
        <v>21358</v>
      </c>
      <c r="B3378" s="81">
        <f>VLOOKUP(A3378,'[2]Pop commune'!$A$4:$G$3833,7,FALSE)</f>
        <v>51.999999999999744</v>
      </c>
      <c r="C3378" s="82">
        <f>VLOOKUP(A3378,'[2]Pop commune'!$A$4:$H$3833,5,FALSE)</f>
        <v>26.509803921568501</v>
      </c>
      <c r="D3378" s="83">
        <f t="shared" si="105"/>
        <v>25.490196078431246</v>
      </c>
      <c r="E3378" s="83">
        <f>VLOOKUP(A3378,'[2]Pop commune'!$A$4:$G$3833,6,FALSE)</f>
        <v>25.490196078431246</v>
      </c>
      <c r="F3378" s="83">
        <f t="shared" si="106"/>
        <v>207.99999999999901</v>
      </c>
      <c r="G3378" s="83">
        <f>VLOOKUP(A3378,'[2]Pop commune'!$A$4:$G$3833,4,FALSE)</f>
        <v>207.99999999999901</v>
      </c>
      <c r="H3378" s="64">
        <v>21</v>
      </c>
      <c r="I3378" s="125">
        <v>210986469</v>
      </c>
      <c r="J3378" s="65" t="s">
        <v>4232</v>
      </c>
      <c r="K3378" s="121"/>
      <c r="L3378" s="103" t="s">
        <v>3104</v>
      </c>
      <c r="M3378" s="65" t="s">
        <v>4067</v>
      </c>
      <c r="N3378" s="65" t="s">
        <v>1478</v>
      </c>
      <c r="O3378" s="64">
        <v>210781266</v>
      </c>
      <c r="P3378" s="65" t="s">
        <v>1689</v>
      </c>
      <c r="Q3378" s="90">
        <v>1</v>
      </c>
      <c r="X3378" s="65" t="s">
        <v>733</v>
      </c>
      <c r="Y3378" s="65">
        <f>SUMPRODUCT(('[2]Prog 89'!$C$5:$C$10000=A3378)*'[2]Prog 89'!$E$5:$F$10000)</f>
        <v>0</v>
      </c>
      <c r="Z3378" s="65">
        <f>SUMPRODUCT(('[2]Prog 89'!$C$5:$C$10000=A3378)*'[2]Prog 89'!$G$5:$H$10000)</f>
        <v>0</v>
      </c>
    </row>
    <row r="3379" spans="1:26" ht="12.75" customHeight="1" x14ac:dyDescent="0.25">
      <c r="A3379" s="64">
        <v>21389</v>
      </c>
      <c r="B3379" s="81">
        <f>VLOOKUP(A3379,'[2]Pop commune'!$A$4:$G$3833,7,FALSE)</f>
        <v>67.4212765957447</v>
      </c>
      <c r="C3379" s="82">
        <f>VLOOKUP(A3379,'[2]Pop commune'!$A$4:$H$3833,5,FALSE)</f>
        <v>40.651063829787248</v>
      </c>
      <c r="D3379" s="83">
        <f t="shared" si="105"/>
        <v>26.770212765957456</v>
      </c>
      <c r="E3379" s="83">
        <f>VLOOKUP(A3379,'[2]Pop commune'!$A$4:$G$3833,6,FALSE)</f>
        <v>26.770212765957456</v>
      </c>
      <c r="F3379" s="83">
        <f t="shared" si="106"/>
        <v>233</v>
      </c>
      <c r="G3379" s="83">
        <f>VLOOKUP(A3379,'[2]Pop commune'!$A$4:$G$3833,4,FALSE)</f>
        <v>233</v>
      </c>
      <c r="H3379" s="64">
        <v>21</v>
      </c>
      <c r="I3379" s="125">
        <v>210986469</v>
      </c>
      <c r="J3379" s="65" t="s">
        <v>1465</v>
      </c>
      <c r="K3379" s="121"/>
      <c r="L3379" s="103" t="s">
        <v>3104</v>
      </c>
      <c r="M3379" s="65" t="s">
        <v>4067</v>
      </c>
      <c r="N3379" s="65" t="s">
        <v>1478</v>
      </c>
      <c r="O3379" s="64">
        <v>210781266</v>
      </c>
      <c r="P3379" s="65" t="s">
        <v>1689</v>
      </c>
      <c r="Q3379" s="90">
        <v>1</v>
      </c>
      <c r="X3379" s="65" t="s">
        <v>733</v>
      </c>
      <c r="Y3379" s="65">
        <f>SUMPRODUCT(('[2]Prog 89'!$C$5:$C$10000=A3379)*'[2]Prog 89'!$E$5:$F$10000)</f>
        <v>0</v>
      </c>
      <c r="Z3379" s="65">
        <f>SUMPRODUCT(('[2]Prog 89'!$C$5:$C$10000=A3379)*'[2]Prog 89'!$G$5:$H$10000)</f>
        <v>0</v>
      </c>
    </row>
    <row r="3380" spans="1:26" ht="12.75" customHeight="1" x14ac:dyDescent="0.25">
      <c r="A3380" s="64">
        <v>21425</v>
      </c>
      <c r="B3380" s="81">
        <f>VLOOKUP(A3380,'[2]Pop commune'!$A$4:$G$3833,7,FALSE)</f>
        <v>1806.7256473784414</v>
      </c>
      <c r="C3380" s="82">
        <f>VLOOKUP(A3380,'[2]Pop commune'!$A$4:$H$3833,5,FALSE)</f>
        <v>1040.9782597917031</v>
      </c>
      <c r="D3380" s="83">
        <f t="shared" si="105"/>
        <v>765.74738758673823</v>
      </c>
      <c r="E3380" s="83">
        <f>VLOOKUP(A3380,'[2]Pop commune'!$A$4:$G$3833,6,FALSE)</f>
        <v>765.74738758673823</v>
      </c>
      <c r="F3380" s="83">
        <f t="shared" si="106"/>
        <v>5394.00000000001</v>
      </c>
      <c r="G3380" s="83">
        <f>VLOOKUP(A3380,'[2]Pop commune'!$A$4:$G$3833,4,FALSE)</f>
        <v>5394.00000000001</v>
      </c>
      <c r="H3380" s="64">
        <v>21</v>
      </c>
      <c r="I3380" s="125">
        <v>210986469</v>
      </c>
      <c r="J3380" s="65" t="s">
        <v>4233</v>
      </c>
      <c r="K3380" s="121"/>
      <c r="L3380" s="103" t="s">
        <v>3104</v>
      </c>
      <c r="M3380" s="65" t="s">
        <v>4067</v>
      </c>
      <c r="N3380" s="65" t="s">
        <v>1478</v>
      </c>
      <c r="O3380" s="64">
        <v>210781266</v>
      </c>
      <c r="P3380" s="65" t="s">
        <v>1689</v>
      </c>
      <c r="Q3380" s="90">
        <v>1</v>
      </c>
      <c r="X3380" s="65" t="s">
        <v>733</v>
      </c>
      <c r="Y3380" s="65">
        <f>SUMPRODUCT(('[2]Prog 89'!$C$5:$C$10000=A3380)*'[2]Prog 89'!$E$5:$F$10000)</f>
        <v>0</v>
      </c>
      <c r="Z3380" s="65">
        <f>SUMPRODUCT(('[2]Prog 89'!$C$5:$C$10000=A3380)*'[2]Prog 89'!$G$5:$H$10000)</f>
        <v>0</v>
      </c>
    </row>
    <row r="3381" spans="1:26" ht="12.75" customHeight="1" x14ac:dyDescent="0.25">
      <c r="A3381" s="64">
        <v>21429</v>
      </c>
      <c r="B3381" s="81">
        <f>VLOOKUP(A3381,'[2]Pop commune'!$A$4:$G$3833,7,FALSE)</f>
        <v>99.311036789297205</v>
      </c>
      <c r="C3381" s="82">
        <f>VLOOKUP(A3381,'[2]Pop commune'!$A$4:$H$3833,5,FALSE)</f>
        <v>80.056856187290606</v>
      </c>
      <c r="D3381" s="83">
        <f t="shared" si="105"/>
        <v>19.254180602006599</v>
      </c>
      <c r="E3381" s="83">
        <f>VLOOKUP(A3381,'[2]Pop commune'!$A$4:$G$3833,6,FALSE)</f>
        <v>19.254180602006599</v>
      </c>
      <c r="F3381" s="83">
        <f t="shared" si="106"/>
        <v>302.99999999999858</v>
      </c>
      <c r="G3381" s="83">
        <f>VLOOKUP(A3381,'[2]Pop commune'!$A$4:$G$3833,4,FALSE)</f>
        <v>302.99999999999858</v>
      </c>
      <c r="H3381" s="64">
        <v>21</v>
      </c>
      <c r="I3381" s="125">
        <v>210986469</v>
      </c>
      <c r="J3381" s="65" t="s">
        <v>4234</v>
      </c>
      <c r="K3381" s="121"/>
      <c r="L3381" s="103" t="s">
        <v>3104</v>
      </c>
      <c r="M3381" s="65" t="s">
        <v>4067</v>
      </c>
      <c r="N3381" s="65" t="s">
        <v>1478</v>
      </c>
      <c r="O3381" s="64">
        <v>210781266</v>
      </c>
      <c r="P3381" s="65" t="s">
        <v>1689</v>
      </c>
      <c r="Q3381" s="90">
        <v>1</v>
      </c>
      <c r="X3381" s="65" t="s">
        <v>733</v>
      </c>
      <c r="Y3381" s="65">
        <f>SUMPRODUCT(('[2]Prog 89'!$C$5:$C$10000=A3381)*'[2]Prog 89'!$E$5:$F$10000)</f>
        <v>0</v>
      </c>
      <c r="Z3381" s="65">
        <f>SUMPRODUCT(('[2]Prog 89'!$C$5:$C$10000=A3381)*'[2]Prog 89'!$G$5:$H$10000)</f>
        <v>0</v>
      </c>
    </row>
    <row r="3382" spans="1:26" ht="12.75" customHeight="1" x14ac:dyDescent="0.25">
      <c r="A3382" s="64">
        <v>21456</v>
      </c>
      <c r="B3382" s="81">
        <f>VLOOKUP(A3382,'[2]Pop commune'!$A$4:$G$3833,7,FALSE)</f>
        <v>38</v>
      </c>
      <c r="C3382" s="82">
        <f>VLOOKUP(A3382,'[2]Pop commune'!$A$4:$H$3833,5,FALSE)</f>
        <v>23</v>
      </c>
      <c r="D3382" s="83">
        <f t="shared" si="105"/>
        <v>15</v>
      </c>
      <c r="E3382" s="83">
        <f>VLOOKUP(A3382,'[2]Pop commune'!$A$4:$G$3833,6,FALSE)</f>
        <v>15</v>
      </c>
      <c r="F3382" s="83">
        <f t="shared" si="106"/>
        <v>157</v>
      </c>
      <c r="G3382" s="83">
        <f>VLOOKUP(A3382,'[2]Pop commune'!$A$4:$G$3833,4,FALSE)</f>
        <v>157</v>
      </c>
      <c r="H3382" s="64">
        <v>21</v>
      </c>
      <c r="I3382" s="125">
        <v>210986469</v>
      </c>
      <c r="J3382" s="65" t="s">
        <v>4235</v>
      </c>
      <c r="K3382" s="121"/>
      <c r="L3382" s="73" t="s">
        <v>3104</v>
      </c>
      <c r="M3382" s="65" t="s">
        <v>4067</v>
      </c>
      <c r="N3382" s="65" t="s">
        <v>1478</v>
      </c>
      <c r="O3382" s="64">
        <v>210781266</v>
      </c>
      <c r="P3382" s="65" t="s">
        <v>1689</v>
      </c>
      <c r="Q3382" s="90">
        <v>1</v>
      </c>
      <c r="X3382" s="65" t="s">
        <v>733</v>
      </c>
      <c r="Y3382" s="65">
        <f>SUMPRODUCT(('[2]Prog 89'!$C$5:$C$10000=A3382)*'[2]Prog 89'!$E$5:$F$10000)</f>
        <v>0</v>
      </c>
      <c r="Z3382" s="65">
        <f>SUMPRODUCT(('[2]Prog 89'!$C$5:$C$10000=A3382)*'[2]Prog 89'!$G$5:$H$10000)</f>
        <v>0</v>
      </c>
    </row>
    <row r="3383" spans="1:26" ht="12.75" customHeight="1" x14ac:dyDescent="0.25">
      <c r="A3383" s="64">
        <v>21530</v>
      </c>
      <c r="B3383" s="81">
        <f>VLOOKUP(A3383,'[2]Pop commune'!$A$4:$G$3833,7,FALSE)</f>
        <v>61.158536585365937</v>
      </c>
      <c r="C3383" s="82">
        <f>VLOOKUP(A3383,'[2]Pop commune'!$A$4:$H$3833,5,FALSE)</f>
        <v>36.280487804878099</v>
      </c>
      <c r="D3383" s="83">
        <f t="shared" si="105"/>
        <v>24.878048780487841</v>
      </c>
      <c r="E3383" s="83">
        <f>VLOOKUP(A3383,'[2]Pop commune'!$A$4:$G$3833,6,FALSE)</f>
        <v>24.878048780487841</v>
      </c>
      <c r="F3383" s="83">
        <f t="shared" si="106"/>
        <v>170</v>
      </c>
      <c r="G3383" s="83">
        <f>VLOOKUP(A3383,'[2]Pop commune'!$A$4:$G$3833,4,FALSE)</f>
        <v>170</v>
      </c>
      <c r="H3383" s="64">
        <v>21</v>
      </c>
      <c r="I3383" s="125">
        <v>210986469</v>
      </c>
      <c r="J3383" s="65" t="s">
        <v>805</v>
      </c>
      <c r="K3383" s="121"/>
      <c r="L3383" s="103" t="s">
        <v>3104</v>
      </c>
      <c r="M3383" s="65" t="s">
        <v>4067</v>
      </c>
      <c r="N3383" s="65" t="s">
        <v>1478</v>
      </c>
      <c r="O3383" s="64">
        <v>210781266</v>
      </c>
      <c r="P3383" s="65" t="s">
        <v>1689</v>
      </c>
      <c r="Q3383" s="90">
        <v>1</v>
      </c>
      <c r="X3383" s="65" t="s">
        <v>733</v>
      </c>
      <c r="Y3383" s="65">
        <f>SUMPRODUCT(('[2]Prog 89'!$C$5:$C$10000=A3383)*'[2]Prog 89'!$E$5:$F$10000)</f>
        <v>0</v>
      </c>
      <c r="Z3383" s="65">
        <f>SUMPRODUCT(('[2]Prog 89'!$C$5:$C$10000=A3383)*'[2]Prog 89'!$G$5:$H$10000)</f>
        <v>0</v>
      </c>
    </row>
    <row r="3384" spans="1:26" ht="12.75" customHeight="1" x14ac:dyDescent="0.25">
      <c r="A3384" s="64">
        <v>21568</v>
      </c>
      <c r="B3384" s="81">
        <f>VLOOKUP(A3384,'[2]Pop commune'!$A$4:$G$3833,7,FALSE)</f>
        <v>240</v>
      </c>
      <c r="C3384" s="82">
        <f>VLOOKUP(A3384,'[2]Pop commune'!$A$4:$H$3833,5,FALSE)</f>
        <v>151</v>
      </c>
      <c r="D3384" s="83">
        <f t="shared" si="105"/>
        <v>89</v>
      </c>
      <c r="E3384" s="83">
        <f>VLOOKUP(A3384,'[2]Pop commune'!$A$4:$G$3833,6,FALSE)</f>
        <v>89</v>
      </c>
      <c r="F3384" s="83">
        <f t="shared" si="106"/>
        <v>742</v>
      </c>
      <c r="G3384" s="83">
        <f>VLOOKUP(A3384,'[2]Pop commune'!$A$4:$G$3833,4,FALSE)</f>
        <v>742</v>
      </c>
      <c r="H3384" s="64">
        <v>21</v>
      </c>
      <c r="I3384" s="125">
        <v>210986469</v>
      </c>
      <c r="J3384" s="65" t="s">
        <v>3846</v>
      </c>
      <c r="K3384" s="121"/>
      <c r="L3384" s="103" t="s">
        <v>3104</v>
      </c>
      <c r="M3384" s="65" t="s">
        <v>4067</v>
      </c>
      <c r="N3384" s="65" t="s">
        <v>1478</v>
      </c>
      <c r="O3384" s="64">
        <v>210781266</v>
      </c>
      <c r="P3384" s="65" t="s">
        <v>1689</v>
      </c>
      <c r="Q3384" s="90">
        <v>1</v>
      </c>
      <c r="X3384" s="65" t="s">
        <v>733</v>
      </c>
      <c r="Y3384" s="65">
        <f>SUMPRODUCT(('[2]Prog 89'!$C$5:$C$10000=A3384)*'[2]Prog 89'!$E$5:$F$10000)</f>
        <v>0</v>
      </c>
      <c r="Z3384" s="65">
        <f>SUMPRODUCT(('[2]Prog 89'!$C$5:$C$10000=A3384)*'[2]Prog 89'!$G$5:$H$10000)</f>
        <v>0</v>
      </c>
    </row>
    <row r="3385" spans="1:26" ht="12.75" customHeight="1" x14ac:dyDescent="0.25">
      <c r="A3385" s="64">
        <v>21598</v>
      </c>
      <c r="B3385" s="81">
        <f>VLOOKUP(A3385,'[2]Pop commune'!$A$4:$G$3833,7,FALSE)</f>
        <v>41.944785276073645</v>
      </c>
      <c r="C3385" s="82">
        <f>VLOOKUP(A3385,'[2]Pop commune'!$A$4:$H$3833,5,FALSE)</f>
        <v>22.435582822085902</v>
      </c>
      <c r="D3385" s="83">
        <f t="shared" si="105"/>
        <v>19.50920245398774</v>
      </c>
      <c r="E3385" s="83">
        <f>VLOOKUP(A3385,'[2]Pop commune'!$A$4:$G$3833,6,FALSE)</f>
        <v>19.50920245398774</v>
      </c>
      <c r="F3385" s="83">
        <f t="shared" si="106"/>
        <v>159</v>
      </c>
      <c r="G3385" s="83">
        <f>VLOOKUP(A3385,'[2]Pop commune'!$A$4:$G$3833,4,FALSE)</f>
        <v>159</v>
      </c>
      <c r="H3385" s="64">
        <v>21</v>
      </c>
      <c r="I3385" s="125">
        <v>210986469</v>
      </c>
      <c r="J3385" s="65" t="s">
        <v>4236</v>
      </c>
      <c r="K3385" s="121"/>
      <c r="L3385" s="103" t="s">
        <v>3104</v>
      </c>
      <c r="M3385" s="65" t="s">
        <v>4067</v>
      </c>
      <c r="N3385" s="65" t="s">
        <v>1478</v>
      </c>
      <c r="O3385" s="64">
        <v>210781266</v>
      </c>
      <c r="P3385" s="65" t="s">
        <v>1689</v>
      </c>
      <c r="Q3385" s="90">
        <v>1</v>
      </c>
      <c r="X3385" s="65" t="s">
        <v>733</v>
      </c>
      <c r="Y3385" s="65">
        <f>SUMPRODUCT(('[2]Prog 89'!$C$5:$C$10000=A3385)*'[2]Prog 89'!$E$5:$F$10000)</f>
        <v>0</v>
      </c>
      <c r="Z3385" s="65">
        <f>SUMPRODUCT(('[2]Prog 89'!$C$5:$C$10000=A3385)*'[2]Prog 89'!$G$5:$H$10000)</f>
        <v>0</v>
      </c>
    </row>
    <row r="3386" spans="1:26" ht="12.75" customHeight="1" x14ac:dyDescent="0.25">
      <c r="A3386" s="64">
        <v>21641</v>
      </c>
      <c r="B3386" s="81">
        <f>VLOOKUP(A3386,'[2]Pop commune'!$A$4:$G$3833,7,FALSE)</f>
        <v>92.797826086956547</v>
      </c>
      <c r="C3386" s="82">
        <f>VLOOKUP(A3386,'[2]Pop commune'!$A$4:$H$3833,5,FALSE)</f>
        <v>63.860869565217406</v>
      </c>
      <c r="D3386" s="83">
        <f t="shared" si="105"/>
        <v>28.936956521739134</v>
      </c>
      <c r="E3386" s="83">
        <f>VLOOKUP(A3386,'[2]Pop commune'!$A$4:$G$3833,6,FALSE)</f>
        <v>28.936956521739134</v>
      </c>
      <c r="F3386" s="83">
        <f t="shared" si="106"/>
        <v>459</v>
      </c>
      <c r="G3386" s="83">
        <f>VLOOKUP(A3386,'[2]Pop commune'!$A$4:$G$3833,4,FALSE)</f>
        <v>459</v>
      </c>
      <c r="H3386" s="64">
        <v>21</v>
      </c>
      <c r="I3386" s="125">
        <v>210986469</v>
      </c>
      <c r="J3386" s="65" t="s">
        <v>4237</v>
      </c>
      <c r="K3386" s="121"/>
      <c r="L3386" s="73" t="s">
        <v>3104</v>
      </c>
      <c r="M3386" s="65" t="s">
        <v>4067</v>
      </c>
      <c r="N3386" s="65" t="s">
        <v>1478</v>
      </c>
      <c r="O3386" s="64">
        <v>210781266</v>
      </c>
      <c r="P3386" s="65" t="s">
        <v>1689</v>
      </c>
      <c r="Q3386" s="90">
        <v>1</v>
      </c>
      <c r="X3386" s="65" t="s">
        <v>733</v>
      </c>
      <c r="Y3386" s="65">
        <f>SUMPRODUCT(('[2]Prog 89'!$C$5:$C$10000=A3386)*'[2]Prog 89'!$E$5:$F$10000)</f>
        <v>0</v>
      </c>
      <c r="Z3386" s="65">
        <f>SUMPRODUCT(('[2]Prog 89'!$C$5:$C$10000=A3386)*'[2]Prog 89'!$G$5:$H$10000)</f>
        <v>0</v>
      </c>
    </row>
    <row r="3387" spans="1:26" ht="12.75" customHeight="1" x14ac:dyDescent="0.25">
      <c r="A3387" s="64">
        <v>21105</v>
      </c>
      <c r="B3387" s="81">
        <f>VLOOKUP(A3387,'[2]Pop commune'!$A$4:$G$3833,7,FALSE)</f>
        <v>107.17948717948725</v>
      </c>
      <c r="C3387" s="82">
        <f>VLOOKUP(A3387,'[2]Pop commune'!$A$4:$H$3833,5,FALSE)</f>
        <v>96.461538461538524</v>
      </c>
      <c r="D3387" s="83">
        <f t="shared" si="105"/>
        <v>10.717948717948724</v>
      </c>
      <c r="E3387" s="83">
        <f>VLOOKUP(A3387,'[2]Pop commune'!$A$4:$G$3833,6,FALSE)</f>
        <v>10.717948717948724</v>
      </c>
      <c r="F3387" s="83">
        <f t="shared" si="106"/>
        <v>836</v>
      </c>
      <c r="G3387" s="83">
        <f>VLOOKUP(A3387,'[2]Pop commune'!$A$4:$G$3833,4,FALSE)</f>
        <v>836</v>
      </c>
      <c r="H3387" s="64">
        <v>21</v>
      </c>
      <c r="I3387" s="125">
        <v>210982765</v>
      </c>
      <c r="J3387" s="65" t="s">
        <v>4238</v>
      </c>
      <c r="K3387" s="121"/>
      <c r="L3387" s="73" t="s">
        <v>3837</v>
      </c>
      <c r="M3387" s="65" t="s">
        <v>1688</v>
      </c>
      <c r="N3387" s="65" t="s">
        <v>1478</v>
      </c>
      <c r="O3387" s="64">
        <v>210781266</v>
      </c>
      <c r="P3387" s="65" t="s">
        <v>1689</v>
      </c>
      <c r="Q3387" s="90">
        <v>1</v>
      </c>
      <c r="X3387" s="65" t="s">
        <v>671</v>
      </c>
      <c r="Y3387" s="65">
        <f>SUMPRODUCT(('[2]Prog 89'!$C$5:$C$10000=A3387)*'[2]Prog 89'!$E$5:$F$10000)</f>
        <v>0</v>
      </c>
      <c r="Z3387" s="65">
        <f>SUMPRODUCT(('[2]Prog 89'!$C$5:$C$10000=A3387)*'[2]Prog 89'!$G$5:$H$10000)</f>
        <v>0</v>
      </c>
    </row>
    <row r="3388" spans="1:26" ht="12.75" customHeight="1" x14ac:dyDescent="0.25">
      <c r="A3388" s="64">
        <v>21171</v>
      </c>
      <c r="B3388" s="81">
        <f>VLOOKUP(A3388,'[2]Pop commune'!$A$4:$G$3833,7,FALSE)</f>
        <v>2478.8383004774041</v>
      </c>
      <c r="C3388" s="82">
        <f>VLOOKUP(A3388,'[2]Pop commune'!$A$4:$H$3833,5,FALSE)</f>
        <v>1791.8982765821077</v>
      </c>
      <c r="D3388" s="83">
        <f t="shared" si="105"/>
        <v>686.94002389529669</v>
      </c>
      <c r="E3388" s="83">
        <f>VLOOKUP(A3388,'[2]Pop commune'!$A$4:$G$3833,6,FALSE)</f>
        <v>686.94002389529669</v>
      </c>
      <c r="F3388" s="83">
        <f t="shared" si="106"/>
        <v>10486</v>
      </c>
      <c r="G3388" s="83">
        <f>VLOOKUP(A3388,'[2]Pop commune'!$A$4:$G$3833,4,FALSE)</f>
        <v>10486</v>
      </c>
      <c r="H3388" s="64">
        <v>21</v>
      </c>
      <c r="I3388" s="125">
        <v>210982765</v>
      </c>
      <c r="J3388" s="65" t="s">
        <v>4239</v>
      </c>
      <c r="K3388" s="121"/>
      <c r="L3388" s="103" t="s">
        <v>3837</v>
      </c>
      <c r="M3388" s="65" t="s">
        <v>1688</v>
      </c>
      <c r="N3388" s="65" t="s">
        <v>1478</v>
      </c>
      <c r="O3388" s="64">
        <v>210781266</v>
      </c>
      <c r="P3388" s="65" t="s">
        <v>1689</v>
      </c>
      <c r="Q3388" s="90">
        <v>1</v>
      </c>
      <c r="X3388" s="65" t="s">
        <v>671</v>
      </c>
      <c r="Y3388" s="65">
        <f>SUMPRODUCT(('[2]Prog 89'!$C$5:$C$10000=A3388)*'[2]Prog 89'!$E$5:$F$10000)</f>
        <v>0</v>
      </c>
      <c r="Z3388" s="65">
        <f>SUMPRODUCT(('[2]Prog 89'!$C$5:$C$10000=A3388)*'[2]Prog 89'!$G$5:$H$10000)</f>
        <v>0</v>
      </c>
    </row>
    <row r="3389" spans="1:26" ht="12.75" customHeight="1" x14ac:dyDescent="0.25">
      <c r="A3389" s="64">
        <v>21209</v>
      </c>
      <c r="B3389" s="81">
        <f>VLOOKUP(A3389,'[2]Pop commune'!$A$4:$G$3833,7,FALSE)</f>
        <v>351</v>
      </c>
      <c r="C3389" s="82">
        <f>VLOOKUP(A3389,'[2]Pop commune'!$A$4:$H$3833,5,FALSE)</f>
        <v>277</v>
      </c>
      <c r="D3389" s="83">
        <f t="shared" si="105"/>
        <v>74</v>
      </c>
      <c r="E3389" s="83">
        <f>VLOOKUP(A3389,'[2]Pop commune'!$A$4:$G$3833,6,FALSE)</f>
        <v>74</v>
      </c>
      <c r="F3389" s="83">
        <f t="shared" si="106"/>
        <v>1839</v>
      </c>
      <c r="G3389" s="83">
        <f>VLOOKUP(A3389,'[2]Pop commune'!$A$4:$G$3833,4,FALSE)</f>
        <v>1839</v>
      </c>
      <c r="H3389" s="64">
        <v>21</v>
      </c>
      <c r="I3389" s="125">
        <v>210982765</v>
      </c>
      <c r="J3389" s="65" t="s">
        <v>4240</v>
      </c>
      <c r="K3389" s="121"/>
      <c r="L3389" s="73" t="s">
        <v>3837</v>
      </c>
      <c r="M3389" s="65" t="s">
        <v>1688</v>
      </c>
      <c r="N3389" s="65" t="s">
        <v>1478</v>
      </c>
      <c r="O3389" s="64">
        <v>210781266</v>
      </c>
      <c r="P3389" s="65" t="s">
        <v>1689</v>
      </c>
      <c r="Q3389" s="90">
        <v>1</v>
      </c>
      <c r="R3389" s="99"/>
      <c r="X3389" s="65" t="s">
        <v>671</v>
      </c>
      <c r="Y3389" s="65">
        <f>SUMPRODUCT(('[2]Prog 89'!$C$5:$C$10000=A3389)*'[2]Prog 89'!$E$5:$F$10000)</f>
        <v>0</v>
      </c>
      <c r="Z3389" s="65">
        <f>SUMPRODUCT(('[2]Prog 89'!$C$5:$C$10000=A3389)*'[2]Prog 89'!$G$5:$H$10000)</f>
        <v>0</v>
      </c>
    </row>
    <row r="3390" spans="1:26" ht="12.75" customHeight="1" x14ac:dyDescent="0.25">
      <c r="A3390" s="64">
        <v>21213</v>
      </c>
      <c r="B3390" s="81">
        <f>VLOOKUP(A3390,'[2]Pop commune'!$A$4:$G$3833,7,FALSE)</f>
        <v>135.44695649474039</v>
      </c>
      <c r="C3390" s="82">
        <f>VLOOKUP(A3390,'[2]Pop commune'!$A$4:$H$3833,5,FALSE)</f>
        <v>99.058221914063864</v>
      </c>
      <c r="D3390" s="83">
        <f t="shared" si="105"/>
        <v>36.38873458067652</v>
      </c>
      <c r="E3390" s="83">
        <f>VLOOKUP(A3390,'[2]Pop commune'!$A$4:$G$3833,6,FALSE)</f>
        <v>36.38873458067652</v>
      </c>
      <c r="F3390" s="83">
        <f t="shared" si="106"/>
        <v>759</v>
      </c>
      <c r="G3390" s="83">
        <f>VLOOKUP(A3390,'[2]Pop commune'!$A$4:$G$3833,4,FALSE)</f>
        <v>759</v>
      </c>
      <c r="H3390" s="64">
        <v>21</v>
      </c>
      <c r="I3390" s="125">
        <v>210982765</v>
      </c>
      <c r="J3390" s="65" t="s">
        <v>4241</v>
      </c>
      <c r="K3390" s="121"/>
      <c r="L3390" s="73" t="s">
        <v>3837</v>
      </c>
      <c r="M3390" s="65" t="s">
        <v>1688</v>
      </c>
      <c r="N3390" s="65" t="s">
        <v>1478</v>
      </c>
      <c r="O3390" s="64">
        <v>210781266</v>
      </c>
      <c r="P3390" s="65" t="s">
        <v>1689</v>
      </c>
      <c r="Q3390" s="90">
        <v>1</v>
      </c>
      <c r="X3390" s="65" t="s">
        <v>671</v>
      </c>
      <c r="Y3390" s="65">
        <f>SUMPRODUCT(('[2]Prog 89'!$C$5:$C$10000=A3390)*'[2]Prog 89'!$E$5:$F$10000)</f>
        <v>0</v>
      </c>
      <c r="Z3390" s="65">
        <f>SUMPRODUCT(('[2]Prog 89'!$C$5:$C$10000=A3390)*'[2]Prog 89'!$G$5:$H$10000)</f>
        <v>0</v>
      </c>
    </row>
    <row r="3391" spans="1:26" ht="12.75" customHeight="1" x14ac:dyDescent="0.25">
      <c r="A3391" s="64">
        <v>21223</v>
      </c>
      <c r="B3391" s="81">
        <f>VLOOKUP(A3391,'[2]Pop commune'!$A$4:$G$3833,7,FALSE)</f>
        <v>463.64508339407513</v>
      </c>
      <c r="C3391" s="82">
        <f>VLOOKUP(A3391,'[2]Pop commune'!$A$4:$H$3833,5,FALSE)</f>
        <v>275.06126843693329</v>
      </c>
      <c r="D3391" s="83">
        <f t="shared" si="105"/>
        <v>188.58381495714184</v>
      </c>
      <c r="E3391" s="83">
        <f>VLOOKUP(A3391,'[2]Pop commune'!$A$4:$G$3833,6,FALSE)</f>
        <v>188.58381495714184</v>
      </c>
      <c r="F3391" s="83">
        <f t="shared" si="106"/>
        <v>1427</v>
      </c>
      <c r="G3391" s="83">
        <f>VLOOKUP(A3391,'[2]Pop commune'!$A$4:$G$3833,4,FALSE)</f>
        <v>1427</v>
      </c>
      <c r="H3391" s="64">
        <v>21</v>
      </c>
      <c r="I3391" s="125">
        <v>210982765</v>
      </c>
      <c r="J3391" s="65" t="s">
        <v>4242</v>
      </c>
      <c r="K3391" s="121"/>
      <c r="L3391" s="73" t="s">
        <v>1695</v>
      </c>
      <c r="M3391" s="65" t="s">
        <v>1688</v>
      </c>
      <c r="N3391" s="65" t="s">
        <v>1478</v>
      </c>
      <c r="O3391" s="64">
        <v>210781266</v>
      </c>
      <c r="P3391" s="65" t="s">
        <v>1689</v>
      </c>
      <c r="Q3391" s="90">
        <v>1</v>
      </c>
      <c r="X3391" s="65" t="s">
        <v>671</v>
      </c>
      <c r="Y3391" s="65">
        <f>SUMPRODUCT(('[2]Prog 89'!$C$5:$C$10000=A3391)*'[2]Prog 89'!$E$5:$F$10000)</f>
        <v>0</v>
      </c>
      <c r="Z3391" s="65">
        <f>SUMPRODUCT(('[2]Prog 89'!$C$5:$C$10000=A3391)*'[2]Prog 89'!$G$5:$H$10000)</f>
        <v>0</v>
      </c>
    </row>
    <row r="3392" spans="1:26" ht="12.75" customHeight="1" x14ac:dyDescent="0.25">
      <c r="A3392" s="64">
        <v>21227</v>
      </c>
      <c r="B3392" s="81">
        <f>VLOOKUP(A3392,'[2]Pop commune'!$A$4:$G$3833,7,FALSE)</f>
        <v>164.07076723834098</v>
      </c>
      <c r="C3392" s="82">
        <f>VLOOKUP(A3392,'[2]Pop commune'!$A$4:$H$3833,5,FALSE)</f>
        <v>76.216909068354525</v>
      </c>
      <c r="D3392" s="83">
        <f t="shared" si="105"/>
        <v>87.853858169986466</v>
      </c>
      <c r="E3392" s="83">
        <f>VLOOKUP(A3392,'[2]Pop commune'!$A$4:$G$3833,6,FALSE)</f>
        <v>87.853858169986466</v>
      </c>
      <c r="F3392" s="83">
        <f t="shared" si="106"/>
        <v>435</v>
      </c>
      <c r="G3392" s="83">
        <f>VLOOKUP(A3392,'[2]Pop commune'!$A$4:$G$3833,4,FALSE)</f>
        <v>435</v>
      </c>
      <c r="H3392" s="64">
        <v>21</v>
      </c>
      <c r="I3392" s="125">
        <v>210982765</v>
      </c>
      <c r="J3392" s="65" t="s">
        <v>4243</v>
      </c>
      <c r="K3392" s="121"/>
      <c r="L3392" s="103" t="s">
        <v>1695</v>
      </c>
      <c r="M3392" s="65" t="s">
        <v>1688</v>
      </c>
      <c r="N3392" s="65" t="s">
        <v>1478</v>
      </c>
      <c r="O3392" s="64">
        <v>210781266</v>
      </c>
      <c r="P3392" s="65" t="s">
        <v>1689</v>
      </c>
      <c r="Q3392" s="90">
        <v>1</v>
      </c>
      <c r="X3392" s="65" t="s">
        <v>671</v>
      </c>
      <c r="Y3392" s="65">
        <f>SUMPRODUCT(('[2]Prog 89'!$C$5:$C$10000=A3392)*'[2]Prog 89'!$E$5:$F$10000)</f>
        <v>0</v>
      </c>
      <c r="Z3392" s="65">
        <f>SUMPRODUCT(('[2]Prog 89'!$C$5:$C$10000=A3392)*'[2]Prog 89'!$G$5:$H$10000)</f>
        <v>0</v>
      </c>
    </row>
    <row r="3393" spans="1:26" ht="12.75" customHeight="1" x14ac:dyDescent="0.25">
      <c r="A3393" s="105">
        <v>71475</v>
      </c>
      <c r="B3393" s="81">
        <f>VLOOKUP(A3393,'[2]Pop commune'!$A$4:$G$3833,7,FALSE)</f>
        <v>1794.3845937496208</v>
      </c>
      <c r="C3393" s="82">
        <f>VLOOKUP(A3393,'[2]Pop commune'!$A$4:$H$3833,5,FALSE)</f>
        <v>1123.0812119391935</v>
      </c>
      <c r="D3393" s="83">
        <f t="shared" si="105"/>
        <v>335.65169090521368</v>
      </c>
      <c r="E3393" s="83">
        <f>VLOOKUP(A3393,'[2]Pop commune'!$A$4:$G$3833,6,FALSE)</f>
        <v>671.30338181042737</v>
      </c>
      <c r="F3393" s="83">
        <f t="shared" si="106"/>
        <v>3282.4999999999964</v>
      </c>
      <c r="G3393" s="83">
        <f>VLOOKUP(A3393,'[2]Pop commune'!$A$4:$G$3833,4,FALSE)</f>
        <v>6564.9999999999927</v>
      </c>
      <c r="H3393" s="64">
        <v>71</v>
      </c>
      <c r="I3393" s="125">
        <v>710971284</v>
      </c>
      <c r="J3393" s="65" t="s">
        <v>3846</v>
      </c>
      <c r="K3393" s="121"/>
      <c r="L3393" s="103" t="s">
        <v>1517</v>
      </c>
      <c r="M3393" s="109" t="s">
        <v>1521</v>
      </c>
      <c r="N3393" s="65" t="s">
        <v>662</v>
      </c>
      <c r="O3393" s="108">
        <v>710971359</v>
      </c>
      <c r="P3393" s="109" t="s">
        <v>409</v>
      </c>
      <c r="Q3393" s="107">
        <v>2</v>
      </c>
      <c r="R3393" s="104"/>
      <c r="S3393" s="104"/>
      <c r="T3393" s="104"/>
      <c r="U3393" s="104"/>
      <c r="V3393" s="104"/>
      <c r="W3393" s="104"/>
      <c r="X3393" s="65" t="s">
        <v>671</v>
      </c>
      <c r="Y3393" s="65">
        <f>SUMPRODUCT(('[2]Prog 89'!$C$5:$C$10000=A3393)*'[2]Prog 89'!$E$5:$F$10000)</f>
        <v>0</v>
      </c>
      <c r="Z3393" s="65">
        <f>SUMPRODUCT(('[2]Prog 89'!$C$5:$C$10000=A3393)*'[2]Prog 89'!$G$5:$H$10000)</f>
        <v>0</v>
      </c>
    </row>
    <row r="3394" spans="1:26" ht="12.75" customHeight="1" x14ac:dyDescent="0.25">
      <c r="A3394" s="64">
        <v>21255</v>
      </c>
      <c r="B3394" s="81">
        <f>VLOOKUP(A3394,'[2]Pop commune'!$A$4:$G$3833,7,FALSE)</f>
        <v>72</v>
      </c>
      <c r="C3394" s="82">
        <f>VLOOKUP(A3394,'[2]Pop commune'!$A$4:$H$3833,5,FALSE)</f>
        <v>60</v>
      </c>
      <c r="D3394" s="83">
        <f t="shared" si="105"/>
        <v>12</v>
      </c>
      <c r="E3394" s="83">
        <f>VLOOKUP(A3394,'[2]Pop commune'!$A$4:$G$3833,6,FALSE)</f>
        <v>12</v>
      </c>
      <c r="F3394" s="83">
        <f t="shared" si="106"/>
        <v>266</v>
      </c>
      <c r="G3394" s="83">
        <f>VLOOKUP(A3394,'[2]Pop commune'!$A$4:$G$3833,4,FALSE)</f>
        <v>266</v>
      </c>
      <c r="H3394" s="64">
        <v>21</v>
      </c>
      <c r="I3394" s="125">
        <v>210982765</v>
      </c>
      <c r="J3394" s="65" t="s">
        <v>4244</v>
      </c>
      <c r="K3394" s="121"/>
      <c r="L3394" s="103" t="s">
        <v>1695</v>
      </c>
      <c r="M3394" s="65" t="s">
        <v>1688</v>
      </c>
      <c r="N3394" s="65" t="s">
        <v>1478</v>
      </c>
      <c r="O3394" s="64">
        <v>210781266</v>
      </c>
      <c r="P3394" s="65" t="s">
        <v>1689</v>
      </c>
      <c r="Q3394" s="90">
        <v>1</v>
      </c>
      <c r="X3394" s="65" t="s">
        <v>671</v>
      </c>
      <c r="Y3394" s="65">
        <f>SUMPRODUCT(('[2]Prog 89'!$C$5:$C$10000=A3394)*'[2]Prog 89'!$E$5:$F$10000)</f>
        <v>0</v>
      </c>
      <c r="Z3394" s="65">
        <f>SUMPRODUCT(('[2]Prog 89'!$C$5:$C$10000=A3394)*'[2]Prog 89'!$G$5:$H$10000)</f>
        <v>0</v>
      </c>
    </row>
    <row r="3395" spans="1:26" ht="12.75" customHeight="1" x14ac:dyDescent="0.25">
      <c r="A3395" s="64">
        <v>21315</v>
      </c>
      <c r="B3395" s="81">
        <f>VLOOKUP(A3395,'[2]Pop commune'!$A$4:$G$3833,7,FALSE)</f>
        <v>321.44028244033933</v>
      </c>
      <c r="C3395" s="82">
        <f>VLOOKUP(A3395,'[2]Pop commune'!$A$4:$H$3833,5,FALSE)</f>
        <v>207.88119764350679</v>
      </c>
      <c r="D3395" s="83">
        <f t="shared" si="105"/>
        <v>113.55908479683252</v>
      </c>
      <c r="E3395" s="83">
        <f>VLOOKUP(A3395,'[2]Pop commune'!$A$4:$G$3833,6,FALSE)</f>
        <v>113.55908479683252</v>
      </c>
      <c r="F3395" s="83">
        <f t="shared" si="106"/>
        <v>1229</v>
      </c>
      <c r="G3395" s="83">
        <f>VLOOKUP(A3395,'[2]Pop commune'!$A$4:$G$3833,4,FALSE)</f>
        <v>1229</v>
      </c>
      <c r="H3395" s="64">
        <v>21</v>
      </c>
      <c r="I3395" s="125">
        <v>210982765</v>
      </c>
      <c r="J3395" s="65" t="s">
        <v>4245</v>
      </c>
      <c r="K3395" s="121"/>
      <c r="L3395" s="103" t="s">
        <v>1695</v>
      </c>
      <c r="M3395" s="65" t="s">
        <v>1688</v>
      </c>
      <c r="N3395" s="65" t="s">
        <v>1478</v>
      </c>
      <c r="O3395" s="64">
        <v>210781266</v>
      </c>
      <c r="P3395" s="65" t="s">
        <v>1689</v>
      </c>
      <c r="Q3395" s="90">
        <v>1</v>
      </c>
      <c r="X3395" s="65" t="s">
        <v>671</v>
      </c>
      <c r="Y3395" s="65">
        <f>SUMPRODUCT(('[2]Prog 89'!$C$5:$C$10000=A3395)*'[2]Prog 89'!$E$5:$F$10000)</f>
        <v>0</v>
      </c>
      <c r="Z3395" s="65">
        <f>SUMPRODUCT(('[2]Prog 89'!$C$5:$C$10000=A3395)*'[2]Prog 89'!$G$5:$H$10000)</f>
        <v>0</v>
      </c>
    </row>
    <row r="3396" spans="1:26" ht="12.75" customHeight="1" x14ac:dyDescent="0.25">
      <c r="A3396" s="64">
        <v>71486</v>
      </c>
      <c r="B3396" s="81">
        <f>VLOOKUP(A3396,'[2]Pop commune'!$A$4:$G$3833,7,FALSE)</f>
        <v>2948</v>
      </c>
      <c r="C3396" s="82">
        <f>VLOOKUP(A3396,'[2]Pop commune'!$A$4:$H$3833,5,FALSE)</f>
        <v>1694</v>
      </c>
      <c r="D3396" s="83">
        <f t="shared" si="105"/>
        <v>627</v>
      </c>
      <c r="E3396" s="83">
        <f>VLOOKUP(A3396,'[2]Pop commune'!$A$4:$G$3833,6,FALSE)</f>
        <v>1254</v>
      </c>
      <c r="F3396" s="83">
        <f t="shared" si="106"/>
        <v>4412</v>
      </c>
      <c r="G3396" s="83">
        <f>VLOOKUP(A3396,'[2]Pop commune'!$A$4:$G$3833,4,FALSE)</f>
        <v>8824</v>
      </c>
      <c r="H3396" s="64">
        <v>71</v>
      </c>
      <c r="I3396" s="122">
        <v>710970724</v>
      </c>
      <c r="J3396" s="65" t="s">
        <v>4246</v>
      </c>
      <c r="K3396" s="121"/>
      <c r="L3396" s="103" t="s">
        <v>4247</v>
      </c>
      <c r="M3396" s="65" t="s">
        <v>1514</v>
      </c>
      <c r="N3396" s="65" t="s">
        <v>662</v>
      </c>
      <c r="O3396" s="64">
        <v>710785544</v>
      </c>
      <c r="P3396" s="94" t="s">
        <v>1515</v>
      </c>
      <c r="Q3396" s="107">
        <v>2</v>
      </c>
      <c r="X3396" s="65" t="s">
        <v>671</v>
      </c>
      <c r="Y3396" s="65">
        <f>SUMPRODUCT(('[2]Prog 89'!$C$5:$C$10000=A3396)*'[2]Prog 89'!$E$5:$F$10000)</f>
        <v>0</v>
      </c>
      <c r="Z3396" s="65">
        <f>SUMPRODUCT(('[2]Prog 89'!$C$5:$C$10000=A3396)*'[2]Prog 89'!$G$5:$H$10000)</f>
        <v>0</v>
      </c>
    </row>
    <row r="3397" spans="1:26" ht="12.75" customHeight="1" x14ac:dyDescent="0.25">
      <c r="A3397" s="64">
        <v>71486</v>
      </c>
      <c r="B3397" s="81">
        <f>VLOOKUP(A3397,'[2]Pop commune'!$A$4:$G$3833,7,FALSE)</f>
        <v>2948</v>
      </c>
      <c r="C3397" s="82">
        <f>VLOOKUP(A3397,'[2]Pop commune'!$A$4:$H$3833,5,FALSE)</f>
        <v>1694</v>
      </c>
      <c r="D3397" s="83">
        <f t="shared" ref="D3397:D3460" si="107">E3397/Q3397</f>
        <v>627</v>
      </c>
      <c r="E3397" s="83">
        <f>VLOOKUP(A3397,'[2]Pop commune'!$A$4:$G$3833,6,FALSE)</f>
        <v>1254</v>
      </c>
      <c r="F3397" s="83">
        <f t="shared" ref="F3397:F3460" si="108">G3397/Q3397</f>
        <v>4412</v>
      </c>
      <c r="G3397" s="83">
        <f>VLOOKUP(A3397,'[2]Pop commune'!$A$4:$G$3833,4,FALSE)</f>
        <v>8824</v>
      </c>
      <c r="H3397" s="64">
        <v>71</v>
      </c>
      <c r="I3397" s="122">
        <v>710977794</v>
      </c>
      <c r="J3397" s="65" t="s">
        <v>4246</v>
      </c>
      <c r="K3397" s="121"/>
      <c r="L3397" s="103" t="s">
        <v>4247</v>
      </c>
      <c r="M3397" s="65" t="s">
        <v>1418</v>
      </c>
      <c r="N3397" s="65" t="s">
        <v>662</v>
      </c>
      <c r="O3397" s="64">
        <v>750050759</v>
      </c>
      <c r="P3397" s="106" t="s">
        <v>1419</v>
      </c>
      <c r="Q3397" s="107">
        <v>2</v>
      </c>
      <c r="X3397" s="65" t="s">
        <v>671</v>
      </c>
      <c r="Y3397" s="65">
        <f>SUMPRODUCT(('[2]Prog 89'!$C$5:$C$10000=A3397)*'[2]Prog 89'!$E$5:$F$10000)</f>
        <v>0</v>
      </c>
      <c r="Z3397" s="65">
        <f>SUMPRODUCT(('[2]Prog 89'!$C$5:$C$10000=A3397)*'[2]Prog 89'!$G$5:$H$10000)</f>
        <v>0</v>
      </c>
    </row>
    <row r="3398" spans="1:26" ht="12.75" customHeight="1" x14ac:dyDescent="0.25">
      <c r="A3398" s="64">
        <v>21452</v>
      </c>
      <c r="B3398" s="81">
        <f>VLOOKUP(A3398,'[2]Pop commune'!$A$4:$G$3833,7,FALSE)</f>
        <v>516</v>
      </c>
      <c r="C3398" s="82">
        <f>VLOOKUP(A3398,'[2]Pop commune'!$A$4:$H$3833,5,FALSE)</f>
        <v>330</v>
      </c>
      <c r="D3398" s="83">
        <f t="shared" si="107"/>
        <v>186</v>
      </c>
      <c r="E3398" s="83">
        <f>VLOOKUP(A3398,'[2]Pop commune'!$A$4:$G$3833,6,FALSE)</f>
        <v>186</v>
      </c>
      <c r="F3398" s="83">
        <f t="shared" si="108"/>
        <v>1832</v>
      </c>
      <c r="G3398" s="83">
        <f>VLOOKUP(A3398,'[2]Pop commune'!$A$4:$G$3833,4,FALSE)</f>
        <v>1832</v>
      </c>
      <c r="H3398" s="64">
        <v>21</v>
      </c>
      <c r="I3398" s="125">
        <v>210982765</v>
      </c>
      <c r="J3398" s="65" t="s">
        <v>4248</v>
      </c>
      <c r="K3398" s="121"/>
      <c r="L3398" s="103" t="s">
        <v>2553</v>
      </c>
      <c r="M3398" s="65" t="s">
        <v>1688</v>
      </c>
      <c r="N3398" s="65" t="s">
        <v>1478</v>
      </c>
      <c r="O3398" s="64">
        <v>210781266</v>
      </c>
      <c r="P3398" s="65" t="s">
        <v>1689</v>
      </c>
      <c r="Q3398" s="90">
        <v>1</v>
      </c>
      <c r="X3398" s="65" t="s">
        <v>671</v>
      </c>
      <c r="Y3398" s="65">
        <f>SUMPRODUCT(('[2]Prog 89'!$C$5:$C$10000=A3398)*'[2]Prog 89'!$E$5:$F$10000)</f>
        <v>0</v>
      </c>
      <c r="Z3398" s="65">
        <f>SUMPRODUCT(('[2]Prog 89'!$C$5:$C$10000=A3398)*'[2]Prog 89'!$G$5:$H$10000)</f>
        <v>0</v>
      </c>
    </row>
    <row r="3399" spans="1:26" ht="12.75" customHeight="1" x14ac:dyDescent="0.25">
      <c r="A3399" s="64">
        <v>21473</v>
      </c>
      <c r="B3399" s="81">
        <f>VLOOKUP(A3399,'[2]Pop commune'!$A$4:$G$3833,7,FALSE)</f>
        <v>236</v>
      </c>
      <c r="C3399" s="82">
        <f>VLOOKUP(A3399,'[2]Pop commune'!$A$4:$H$3833,5,FALSE)</f>
        <v>165</v>
      </c>
      <c r="D3399" s="83">
        <f t="shared" si="107"/>
        <v>71</v>
      </c>
      <c r="E3399" s="83">
        <f>VLOOKUP(A3399,'[2]Pop commune'!$A$4:$G$3833,6,FALSE)</f>
        <v>71</v>
      </c>
      <c r="F3399" s="83">
        <f t="shared" si="108"/>
        <v>1342</v>
      </c>
      <c r="G3399" s="83">
        <f>VLOOKUP(A3399,'[2]Pop commune'!$A$4:$G$3833,4,FALSE)</f>
        <v>1342</v>
      </c>
      <c r="H3399" s="64">
        <v>21</v>
      </c>
      <c r="I3399" s="125">
        <v>210982765</v>
      </c>
      <c r="J3399" s="65" t="s">
        <v>4249</v>
      </c>
      <c r="K3399" s="121"/>
      <c r="L3399" s="103" t="s">
        <v>2553</v>
      </c>
      <c r="M3399" s="65" t="s">
        <v>1688</v>
      </c>
      <c r="N3399" s="65" t="s">
        <v>1478</v>
      </c>
      <c r="O3399" s="64">
        <v>210781266</v>
      </c>
      <c r="P3399" s="65" t="s">
        <v>1689</v>
      </c>
      <c r="Q3399" s="90">
        <v>1</v>
      </c>
      <c r="X3399" s="65" t="s">
        <v>671</v>
      </c>
      <c r="Y3399" s="65">
        <f>SUMPRODUCT(('[2]Prog 89'!$C$5:$C$10000=A3399)*'[2]Prog 89'!$E$5:$F$10000)</f>
        <v>0</v>
      </c>
      <c r="Z3399" s="65">
        <f>SUMPRODUCT(('[2]Prog 89'!$C$5:$C$10000=A3399)*'[2]Prog 89'!$G$5:$H$10000)</f>
        <v>0</v>
      </c>
    </row>
    <row r="3400" spans="1:26" ht="12.75" customHeight="1" x14ac:dyDescent="0.25">
      <c r="A3400" s="64">
        <v>21478</v>
      </c>
      <c r="B3400" s="81">
        <f>VLOOKUP(A3400,'[2]Pop commune'!$A$4:$G$3833,7,FALSE)</f>
        <v>79</v>
      </c>
      <c r="C3400" s="82">
        <f>VLOOKUP(A3400,'[2]Pop commune'!$A$4:$H$3833,5,FALSE)</f>
        <v>68</v>
      </c>
      <c r="D3400" s="83">
        <f t="shared" si="107"/>
        <v>11</v>
      </c>
      <c r="E3400" s="83">
        <f>VLOOKUP(A3400,'[2]Pop commune'!$A$4:$G$3833,6,FALSE)</f>
        <v>11</v>
      </c>
      <c r="F3400" s="83">
        <f t="shared" si="108"/>
        <v>302</v>
      </c>
      <c r="G3400" s="83">
        <f>VLOOKUP(A3400,'[2]Pop commune'!$A$4:$G$3833,4,FALSE)</f>
        <v>302</v>
      </c>
      <c r="H3400" s="64">
        <v>21</v>
      </c>
      <c r="I3400" s="125">
        <v>210982765</v>
      </c>
      <c r="J3400" s="65" t="s">
        <v>4250</v>
      </c>
      <c r="K3400" s="121"/>
      <c r="L3400" s="103" t="s">
        <v>1687</v>
      </c>
      <c r="M3400" s="65" t="s">
        <v>1688</v>
      </c>
      <c r="N3400" s="65" t="s">
        <v>1478</v>
      </c>
      <c r="O3400" s="64">
        <v>210781266</v>
      </c>
      <c r="P3400" s="65" t="s">
        <v>1689</v>
      </c>
      <c r="Q3400" s="90">
        <v>1</v>
      </c>
      <c r="X3400" s="65" t="s">
        <v>671</v>
      </c>
      <c r="Y3400" s="65">
        <f>SUMPRODUCT(('[2]Prog 89'!$C$5:$C$10000=A3400)*'[2]Prog 89'!$E$5:$F$10000)</f>
        <v>0</v>
      </c>
      <c r="Z3400" s="65">
        <f>SUMPRODUCT(('[2]Prog 89'!$C$5:$C$10000=A3400)*'[2]Prog 89'!$G$5:$H$10000)</f>
        <v>0</v>
      </c>
    </row>
    <row r="3401" spans="1:26" ht="12.75" customHeight="1" x14ac:dyDescent="0.25">
      <c r="A3401" s="64">
        <v>21481</v>
      </c>
      <c r="B3401" s="81">
        <f>VLOOKUP(A3401,'[2]Pop commune'!$A$4:$G$3833,7,FALSE)</f>
        <v>392.33916554508698</v>
      </c>
      <c r="C3401" s="82">
        <f>VLOOKUP(A3401,'[2]Pop commune'!$A$4:$H$3833,5,FALSE)</f>
        <v>268.84522207267798</v>
      </c>
      <c r="D3401" s="83">
        <f t="shared" si="107"/>
        <v>123.493943472409</v>
      </c>
      <c r="E3401" s="83">
        <f>VLOOKUP(A3401,'[2]Pop commune'!$A$4:$G$3833,6,FALSE)</f>
        <v>123.493943472409</v>
      </c>
      <c r="F3401" s="83">
        <f t="shared" si="108"/>
        <v>1624</v>
      </c>
      <c r="G3401" s="83">
        <f>VLOOKUP(A3401,'[2]Pop commune'!$A$4:$G$3833,4,FALSE)</f>
        <v>1624</v>
      </c>
      <c r="H3401" s="64">
        <v>21</v>
      </c>
      <c r="I3401" s="125">
        <v>210982765</v>
      </c>
      <c r="J3401" s="65" t="s">
        <v>4251</v>
      </c>
      <c r="K3401" s="121"/>
      <c r="L3401" s="103" t="s">
        <v>2553</v>
      </c>
      <c r="M3401" s="65" t="s">
        <v>1688</v>
      </c>
      <c r="N3401" s="65" t="s">
        <v>1478</v>
      </c>
      <c r="O3401" s="64">
        <v>210781266</v>
      </c>
      <c r="P3401" s="65" t="s">
        <v>1689</v>
      </c>
      <c r="Q3401" s="90">
        <v>1</v>
      </c>
      <c r="X3401" s="65" t="s">
        <v>671</v>
      </c>
      <c r="Y3401" s="65">
        <f>SUMPRODUCT(('[2]Prog 89'!$C$5:$C$10000=A3401)*'[2]Prog 89'!$E$5:$F$10000)</f>
        <v>0</v>
      </c>
      <c r="Z3401" s="65">
        <f>SUMPRODUCT(('[2]Prog 89'!$C$5:$C$10000=A3401)*'[2]Prog 89'!$G$5:$H$10000)</f>
        <v>0</v>
      </c>
    </row>
    <row r="3402" spans="1:26" ht="12.75" customHeight="1" x14ac:dyDescent="0.25">
      <c r="A3402" s="64">
        <v>21508</v>
      </c>
      <c r="B3402" s="81">
        <f>VLOOKUP(A3402,'[2]Pop commune'!$A$4:$G$3833,7,FALSE)</f>
        <v>79</v>
      </c>
      <c r="C3402" s="82">
        <f>VLOOKUP(A3402,'[2]Pop commune'!$A$4:$H$3833,5,FALSE)</f>
        <v>65</v>
      </c>
      <c r="D3402" s="83">
        <f t="shared" si="107"/>
        <v>14</v>
      </c>
      <c r="E3402" s="83">
        <f>VLOOKUP(A3402,'[2]Pop commune'!$A$4:$G$3833,6,FALSE)</f>
        <v>14</v>
      </c>
      <c r="F3402" s="83">
        <f t="shared" si="108"/>
        <v>390</v>
      </c>
      <c r="G3402" s="83">
        <f>VLOOKUP(A3402,'[2]Pop commune'!$A$4:$G$3833,4,FALSE)</f>
        <v>390</v>
      </c>
      <c r="H3402" s="64">
        <v>21</v>
      </c>
      <c r="I3402" s="125">
        <v>210982765</v>
      </c>
      <c r="J3402" s="65" t="s">
        <v>4252</v>
      </c>
      <c r="K3402" s="121"/>
      <c r="L3402" s="73" t="s">
        <v>1687</v>
      </c>
      <c r="M3402" s="65" t="s">
        <v>1688</v>
      </c>
      <c r="N3402" s="65" t="s">
        <v>1478</v>
      </c>
      <c r="O3402" s="64">
        <v>210781266</v>
      </c>
      <c r="P3402" s="65" t="s">
        <v>1689</v>
      </c>
      <c r="Q3402" s="90">
        <v>1</v>
      </c>
      <c r="R3402" s="99"/>
      <c r="S3402" s="99"/>
      <c r="T3402" s="99"/>
      <c r="U3402" s="99"/>
      <c r="X3402" s="65" t="s">
        <v>671</v>
      </c>
      <c r="Y3402" s="65">
        <f>SUMPRODUCT(('[2]Prog 89'!$C$5:$C$10000=A3402)*'[2]Prog 89'!$E$5:$F$10000)</f>
        <v>0</v>
      </c>
      <c r="Z3402" s="65">
        <f>SUMPRODUCT(('[2]Prog 89'!$C$5:$C$10000=A3402)*'[2]Prog 89'!$G$5:$H$10000)</f>
        <v>0</v>
      </c>
    </row>
    <row r="3403" spans="1:26" ht="12.75" customHeight="1" x14ac:dyDescent="0.25">
      <c r="A3403" s="104">
        <v>21617</v>
      </c>
      <c r="B3403" s="81">
        <f>VLOOKUP(A3403,'[2]Pop commune'!$A$4:$G$3833,7,FALSE)</f>
        <v>3516.3592654355371</v>
      </c>
      <c r="C3403" s="82">
        <f>VLOOKUP(A3403,'[2]Pop commune'!$A$4:$H$3833,5,FALSE)</f>
        <v>2072.4775403938438</v>
      </c>
      <c r="D3403" s="83">
        <f t="shared" si="107"/>
        <v>721.94086252084674</v>
      </c>
      <c r="E3403" s="83">
        <f>VLOOKUP(A3403,'[2]Pop commune'!$A$4:$G$3833,6,FALSE)</f>
        <v>1443.8817250416935</v>
      </c>
      <c r="F3403" s="83">
        <f t="shared" si="108"/>
        <v>5565.5</v>
      </c>
      <c r="G3403" s="83">
        <f>VLOOKUP(A3403,'[2]Pop commune'!$A$4:$G$3833,4,FALSE)</f>
        <v>11131</v>
      </c>
      <c r="H3403" s="105">
        <v>21</v>
      </c>
      <c r="I3403" s="124">
        <v>210983383</v>
      </c>
      <c r="J3403" s="104" t="s">
        <v>4253</v>
      </c>
      <c r="K3403" s="121"/>
      <c r="L3403" s="104" t="s">
        <v>1695</v>
      </c>
      <c r="M3403" s="104" t="s">
        <v>99</v>
      </c>
      <c r="N3403" s="104" t="s">
        <v>662</v>
      </c>
      <c r="O3403" s="105">
        <v>210000766</v>
      </c>
      <c r="P3403" s="104" t="s">
        <v>1680</v>
      </c>
      <c r="Q3403" s="105">
        <v>2</v>
      </c>
      <c r="X3403" s="65" t="s">
        <v>671</v>
      </c>
      <c r="Y3403" s="65">
        <f>SUMPRODUCT(('[2]Prog 89'!$C$5:$C$10000=A3403)*'[2]Prog 89'!$E$5:$F$10000)</f>
        <v>0</v>
      </c>
      <c r="Z3403" s="65">
        <f>SUMPRODUCT(('[2]Prog 89'!$C$5:$C$10000=A3403)*'[2]Prog 89'!$G$5:$H$10000)</f>
        <v>0</v>
      </c>
    </row>
    <row r="3404" spans="1:26" ht="12.75" customHeight="1" x14ac:dyDescent="0.25">
      <c r="A3404" s="64">
        <v>21521</v>
      </c>
      <c r="B3404" s="81">
        <f>VLOOKUP(A3404,'[2]Pop commune'!$A$4:$G$3833,7,FALSE)</f>
        <v>146.19724770642208</v>
      </c>
      <c r="C3404" s="82">
        <f>VLOOKUP(A3404,'[2]Pop commune'!$A$4:$H$3833,5,FALSE)</f>
        <v>108.94954128440372</v>
      </c>
      <c r="D3404" s="83">
        <f t="shared" si="107"/>
        <v>37.247706422018361</v>
      </c>
      <c r="E3404" s="83">
        <f>VLOOKUP(A3404,'[2]Pop commune'!$A$4:$G$3833,6,FALSE)</f>
        <v>37.247706422018361</v>
      </c>
      <c r="F3404" s="83">
        <f t="shared" si="108"/>
        <v>812</v>
      </c>
      <c r="G3404" s="83">
        <f>VLOOKUP(A3404,'[2]Pop commune'!$A$4:$G$3833,4,FALSE)</f>
        <v>812</v>
      </c>
      <c r="H3404" s="64">
        <v>21</v>
      </c>
      <c r="I3404" s="125">
        <v>210982765</v>
      </c>
      <c r="J3404" s="65" t="s">
        <v>4254</v>
      </c>
      <c r="K3404" s="121"/>
      <c r="L3404" s="103" t="s">
        <v>3837</v>
      </c>
      <c r="M3404" s="65" t="s">
        <v>1688</v>
      </c>
      <c r="N3404" s="65" t="s">
        <v>1478</v>
      </c>
      <c r="O3404" s="64">
        <v>210781266</v>
      </c>
      <c r="P3404" s="65" t="s">
        <v>1689</v>
      </c>
      <c r="Q3404" s="90">
        <v>1</v>
      </c>
      <c r="X3404" s="65" t="s">
        <v>671</v>
      </c>
      <c r="Y3404" s="65">
        <f>SUMPRODUCT(('[2]Prog 89'!$C$5:$C$10000=A3404)*'[2]Prog 89'!$E$5:$F$10000)</f>
        <v>0</v>
      </c>
      <c r="Z3404" s="65">
        <f>SUMPRODUCT(('[2]Prog 89'!$C$5:$C$10000=A3404)*'[2]Prog 89'!$G$5:$H$10000)</f>
        <v>0</v>
      </c>
    </row>
    <row r="3405" spans="1:26" ht="12.75" customHeight="1" x14ac:dyDescent="0.25">
      <c r="A3405" s="104">
        <v>21617</v>
      </c>
      <c r="B3405" s="81">
        <f>VLOOKUP(A3405,'[2]Pop commune'!$A$4:$G$3833,7,FALSE)</f>
        <v>3516.3592654355371</v>
      </c>
      <c r="C3405" s="82">
        <f>VLOOKUP(A3405,'[2]Pop commune'!$A$4:$H$3833,5,FALSE)</f>
        <v>2072.4775403938438</v>
      </c>
      <c r="D3405" s="83">
        <f t="shared" si="107"/>
        <v>721.94086252084674</v>
      </c>
      <c r="E3405" s="83">
        <f>VLOOKUP(A3405,'[2]Pop commune'!$A$4:$G$3833,6,FALSE)</f>
        <v>1443.8817250416935</v>
      </c>
      <c r="F3405" s="83">
        <f t="shared" si="108"/>
        <v>5565.5</v>
      </c>
      <c r="G3405" s="83">
        <f>VLOOKUP(A3405,'[2]Pop commune'!$A$4:$G$3833,4,FALSE)</f>
        <v>11131</v>
      </c>
      <c r="H3405" s="105">
        <v>21</v>
      </c>
      <c r="I3405" s="124">
        <v>210983995</v>
      </c>
      <c r="J3405" s="104" t="s">
        <v>4253</v>
      </c>
      <c r="K3405" s="121"/>
      <c r="L3405" s="104" t="s">
        <v>1695</v>
      </c>
      <c r="M3405" s="104" t="s">
        <v>128</v>
      </c>
      <c r="N3405" s="104" t="s">
        <v>1478</v>
      </c>
      <c r="O3405" s="105">
        <v>210987400</v>
      </c>
      <c r="P3405" s="65" t="s">
        <v>279</v>
      </c>
      <c r="Q3405" s="64">
        <v>2</v>
      </c>
      <c r="X3405" s="65" t="s">
        <v>671</v>
      </c>
      <c r="Y3405" s="65">
        <f>SUMPRODUCT(('[2]Prog 89'!$C$5:$C$10000=A3405)*'[2]Prog 89'!$E$5:$F$10000)</f>
        <v>0</v>
      </c>
      <c r="Z3405" s="65">
        <f>SUMPRODUCT(('[2]Prog 89'!$C$5:$C$10000=A3405)*'[2]Prog 89'!$G$5:$H$10000)</f>
        <v>0</v>
      </c>
    </row>
    <row r="3406" spans="1:26" ht="12.75" customHeight="1" x14ac:dyDescent="0.25">
      <c r="A3406" s="64">
        <v>21605</v>
      </c>
      <c r="B3406" s="81">
        <f>VLOOKUP(A3406,'[2]Pop commune'!$A$4:$G$3833,7,FALSE)</f>
        <v>418.93208386425329</v>
      </c>
      <c r="C3406" s="82">
        <f>VLOOKUP(A3406,'[2]Pop commune'!$A$4:$H$3833,5,FALSE)</f>
        <v>261.83687087522901</v>
      </c>
      <c r="D3406" s="83">
        <f t="shared" si="107"/>
        <v>157.0952129890243</v>
      </c>
      <c r="E3406" s="83">
        <f>VLOOKUP(A3406,'[2]Pop commune'!$A$4:$G$3833,6,FALSE)</f>
        <v>157.0952129890243</v>
      </c>
      <c r="F3406" s="83">
        <f t="shared" si="108"/>
        <v>2145.9999999999918</v>
      </c>
      <c r="G3406" s="83">
        <f>VLOOKUP(A3406,'[2]Pop commune'!$A$4:$G$3833,4,FALSE)</f>
        <v>2145.9999999999918</v>
      </c>
      <c r="H3406" s="64">
        <v>21</v>
      </c>
      <c r="I3406" s="125">
        <v>210982765</v>
      </c>
      <c r="J3406" s="65" t="s">
        <v>4255</v>
      </c>
      <c r="K3406" s="121"/>
      <c r="L3406" s="73" t="s">
        <v>3837</v>
      </c>
      <c r="M3406" s="65" t="s">
        <v>1688</v>
      </c>
      <c r="N3406" s="65" t="s">
        <v>1478</v>
      </c>
      <c r="O3406" s="64">
        <v>210781266</v>
      </c>
      <c r="P3406" s="65" t="s">
        <v>1689</v>
      </c>
      <c r="Q3406" s="90">
        <v>1</v>
      </c>
      <c r="X3406" s="65" t="s">
        <v>671</v>
      </c>
      <c r="Y3406" s="65">
        <f>SUMPRODUCT(('[2]Prog 89'!$C$5:$C$10000=A3406)*'[2]Prog 89'!$E$5:$F$10000)</f>
        <v>0</v>
      </c>
      <c r="Z3406" s="65">
        <f>SUMPRODUCT(('[2]Prog 89'!$C$5:$C$10000=A3406)*'[2]Prog 89'!$G$5:$H$10000)</f>
        <v>0</v>
      </c>
    </row>
    <row r="3407" spans="1:26" ht="12.75" customHeight="1" x14ac:dyDescent="0.25">
      <c r="A3407" s="64">
        <v>21151</v>
      </c>
      <c r="B3407" s="81">
        <f>VLOOKUP(A3407,'[2]Pop commune'!$A$4:$G$3833,7,FALSE)</f>
        <v>24.725274725274726</v>
      </c>
      <c r="C3407" s="82">
        <f>VLOOKUP(A3407,'[2]Pop commune'!$A$4:$H$3833,5,FALSE)</f>
        <v>15.824175824175825</v>
      </c>
      <c r="D3407" s="83">
        <f t="shared" si="107"/>
        <v>8.9010989010989015</v>
      </c>
      <c r="E3407" s="83">
        <f>VLOOKUP(A3407,'[2]Pop commune'!$A$4:$G$3833,6,FALSE)</f>
        <v>8.9010989010989015</v>
      </c>
      <c r="F3407" s="83">
        <f t="shared" si="108"/>
        <v>90</v>
      </c>
      <c r="G3407" s="83">
        <f>VLOOKUP(A3407,'[2]Pop commune'!$A$4:$G$3833,4,FALSE)</f>
        <v>90</v>
      </c>
      <c r="H3407" s="64">
        <v>21</v>
      </c>
      <c r="I3407" s="125">
        <v>210006698</v>
      </c>
      <c r="J3407" s="65" t="s">
        <v>4256</v>
      </c>
      <c r="K3407" s="121"/>
      <c r="L3407" s="73" t="s">
        <v>3161</v>
      </c>
      <c r="M3407" s="65" t="s">
        <v>4058</v>
      </c>
      <c r="N3407" s="65" t="s">
        <v>1478</v>
      </c>
      <c r="O3407" s="64">
        <v>210781266</v>
      </c>
      <c r="P3407" s="65" t="s">
        <v>1689</v>
      </c>
      <c r="Q3407" s="90">
        <v>1</v>
      </c>
      <c r="X3407" s="65" t="s">
        <v>733</v>
      </c>
      <c r="Y3407" s="65">
        <f>SUMPRODUCT(('[2]Prog 89'!$C$5:$C$10000=A3407)*'[2]Prog 89'!$E$5:$F$10000)</f>
        <v>0</v>
      </c>
      <c r="Z3407" s="65">
        <f>SUMPRODUCT(('[2]Prog 89'!$C$5:$C$10000=A3407)*'[2]Prog 89'!$G$5:$H$10000)</f>
        <v>0</v>
      </c>
    </row>
    <row r="3408" spans="1:26" ht="12.75" customHeight="1" x14ac:dyDescent="0.25">
      <c r="A3408" s="64">
        <v>21205</v>
      </c>
      <c r="B3408" s="81">
        <f>VLOOKUP(A3408,'[2]Pop commune'!$A$4:$G$3833,7,FALSE)</f>
        <v>48</v>
      </c>
      <c r="C3408" s="82">
        <f>VLOOKUP(A3408,'[2]Pop commune'!$A$4:$H$3833,5,FALSE)</f>
        <v>31</v>
      </c>
      <c r="D3408" s="83">
        <f t="shared" si="107"/>
        <v>17</v>
      </c>
      <c r="E3408" s="83">
        <f>VLOOKUP(A3408,'[2]Pop commune'!$A$4:$G$3833,6,FALSE)</f>
        <v>17</v>
      </c>
      <c r="F3408" s="83">
        <f t="shared" si="108"/>
        <v>240</v>
      </c>
      <c r="G3408" s="83">
        <f>VLOOKUP(A3408,'[2]Pop commune'!$A$4:$G$3833,4,FALSE)</f>
        <v>240</v>
      </c>
      <c r="H3408" s="64">
        <v>21</v>
      </c>
      <c r="I3408" s="125">
        <v>210006698</v>
      </c>
      <c r="J3408" s="65" t="s">
        <v>4257</v>
      </c>
      <c r="K3408" s="121"/>
      <c r="L3408" s="103" t="s">
        <v>3161</v>
      </c>
      <c r="M3408" s="65" t="s">
        <v>4058</v>
      </c>
      <c r="N3408" s="65" t="s">
        <v>1478</v>
      </c>
      <c r="O3408" s="64">
        <v>210781266</v>
      </c>
      <c r="P3408" s="65" t="s">
        <v>1689</v>
      </c>
      <c r="Q3408" s="90">
        <v>1</v>
      </c>
      <c r="X3408" s="65" t="s">
        <v>733</v>
      </c>
      <c r="Y3408" s="65">
        <f>SUMPRODUCT(('[2]Prog 89'!$C$5:$C$10000=A3408)*'[2]Prog 89'!$E$5:$F$10000)</f>
        <v>0</v>
      </c>
      <c r="Z3408" s="65">
        <f>SUMPRODUCT(('[2]Prog 89'!$C$5:$C$10000=A3408)*'[2]Prog 89'!$G$5:$H$10000)</f>
        <v>0</v>
      </c>
    </row>
    <row r="3409" spans="1:26" ht="12.75" customHeight="1" x14ac:dyDescent="0.25">
      <c r="A3409" s="64">
        <v>21272</v>
      </c>
      <c r="B3409" s="81">
        <f>VLOOKUP(A3409,'[2]Pop commune'!$A$4:$G$3833,7,FALSE)</f>
        <v>51</v>
      </c>
      <c r="C3409" s="82">
        <f>VLOOKUP(A3409,'[2]Pop commune'!$A$4:$H$3833,5,FALSE)</f>
        <v>30</v>
      </c>
      <c r="D3409" s="83">
        <f t="shared" si="107"/>
        <v>21</v>
      </c>
      <c r="E3409" s="83">
        <f>VLOOKUP(A3409,'[2]Pop commune'!$A$4:$G$3833,6,FALSE)</f>
        <v>21</v>
      </c>
      <c r="F3409" s="83">
        <f t="shared" si="108"/>
        <v>167</v>
      </c>
      <c r="G3409" s="83">
        <f>VLOOKUP(A3409,'[2]Pop commune'!$A$4:$G$3833,4,FALSE)</f>
        <v>167</v>
      </c>
      <c r="H3409" s="64">
        <v>21</v>
      </c>
      <c r="I3409" s="125">
        <v>210006698</v>
      </c>
      <c r="J3409" s="65" t="s">
        <v>4258</v>
      </c>
      <c r="K3409" s="121"/>
      <c r="L3409" s="103" t="s">
        <v>3161</v>
      </c>
      <c r="M3409" s="65" t="s">
        <v>4058</v>
      </c>
      <c r="N3409" s="65" t="s">
        <v>1478</v>
      </c>
      <c r="O3409" s="64">
        <v>210781266</v>
      </c>
      <c r="P3409" s="65" t="s">
        <v>1689</v>
      </c>
      <c r="Q3409" s="90">
        <v>1</v>
      </c>
      <c r="X3409" s="65" t="s">
        <v>733</v>
      </c>
      <c r="Y3409" s="65">
        <f>SUMPRODUCT(('[2]Prog 89'!$C$5:$C$10000=A3409)*'[2]Prog 89'!$E$5:$F$10000)</f>
        <v>0</v>
      </c>
      <c r="Z3409" s="65">
        <f>SUMPRODUCT(('[2]Prog 89'!$C$5:$C$10000=A3409)*'[2]Prog 89'!$G$5:$H$10000)</f>
        <v>0</v>
      </c>
    </row>
    <row r="3410" spans="1:26" ht="12.75" customHeight="1" x14ac:dyDescent="0.25">
      <c r="A3410" s="64">
        <v>21291</v>
      </c>
      <c r="B3410" s="81">
        <f>VLOOKUP(A3410,'[2]Pop commune'!$A$4:$G$3833,7,FALSE)</f>
        <v>85.608695652173949</v>
      </c>
      <c r="C3410" s="82">
        <f>VLOOKUP(A3410,'[2]Pop commune'!$A$4:$H$3833,5,FALSE)</f>
        <v>55.451086956521763</v>
      </c>
      <c r="D3410" s="83">
        <f t="shared" si="107"/>
        <v>30.157608695652183</v>
      </c>
      <c r="E3410" s="83">
        <f>VLOOKUP(A3410,'[2]Pop commune'!$A$4:$G$3833,6,FALSE)</f>
        <v>30.157608695652183</v>
      </c>
      <c r="F3410" s="83">
        <f t="shared" si="108"/>
        <v>358</v>
      </c>
      <c r="G3410" s="83">
        <f>VLOOKUP(A3410,'[2]Pop commune'!$A$4:$G$3833,4,FALSE)</f>
        <v>358</v>
      </c>
      <c r="H3410" s="64">
        <v>21</v>
      </c>
      <c r="I3410" s="125">
        <v>210006698</v>
      </c>
      <c r="J3410" s="65" t="s">
        <v>4259</v>
      </c>
      <c r="K3410" s="121"/>
      <c r="L3410" s="73" t="s">
        <v>3161</v>
      </c>
      <c r="M3410" s="65" t="s">
        <v>4058</v>
      </c>
      <c r="N3410" s="65" t="s">
        <v>1478</v>
      </c>
      <c r="O3410" s="64">
        <v>210781266</v>
      </c>
      <c r="P3410" s="65" t="s">
        <v>1689</v>
      </c>
      <c r="Q3410" s="90">
        <v>1</v>
      </c>
      <c r="X3410" s="65" t="s">
        <v>733</v>
      </c>
      <c r="Y3410" s="65">
        <f>SUMPRODUCT(('[2]Prog 89'!$C$5:$C$10000=A3410)*'[2]Prog 89'!$E$5:$F$10000)</f>
        <v>0</v>
      </c>
      <c r="Z3410" s="65">
        <f>SUMPRODUCT(('[2]Prog 89'!$C$5:$C$10000=A3410)*'[2]Prog 89'!$G$5:$H$10000)</f>
        <v>0</v>
      </c>
    </row>
    <row r="3411" spans="1:26" ht="12.75" customHeight="1" x14ac:dyDescent="0.25">
      <c r="A3411" s="64">
        <v>21329</v>
      </c>
      <c r="B3411" s="81">
        <f>VLOOKUP(A3411,'[2]Pop commune'!$A$4:$G$3833,7,FALSE)</f>
        <v>16</v>
      </c>
      <c r="C3411" s="82">
        <f>VLOOKUP(A3411,'[2]Pop commune'!$A$4:$H$3833,5,FALSE)</f>
        <v>8.8888888888888893</v>
      </c>
      <c r="D3411" s="83">
        <f t="shared" si="107"/>
        <v>7.1111111111111116</v>
      </c>
      <c r="E3411" s="83">
        <f>VLOOKUP(A3411,'[2]Pop commune'!$A$4:$G$3833,6,FALSE)</f>
        <v>7.1111111111111116</v>
      </c>
      <c r="F3411" s="83">
        <f t="shared" si="108"/>
        <v>40</v>
      </c>
      <c r="G3411" s="83">
        <f>VLOOKUP(A3411,'[2]Pop commune'!$A$4:$G$3833,4,FALSE)</f>
        <v>40</v>
      </c>
      <c r="H3411" s="64">
        <v>21</v>
      </c>
      <c r="I3411" s="125">
        <v>210006698</v>
      </c>
      <c r="J3411" s="65" t="s">
        <v>4260</v>
      </c>
      <c r="K3411" s="121"/>
      <c r="L3411" s="103" t="s">
        <v>3161</v>
      </c>
      <c r="M3411" s="65" t="s">
        <v>4058</v>
      </c>
      <c r="N3411" s="65" t="s">
        <v>1478</v>
      </c>
      <c r="O3411" s="64">
        <v>210781266</v>
      </c>
      <c r="P3411" s="65" t="s">
        <v>1689</v>
      </c>
      <c r="Q3411" s="90">
        <v>1</v>
      </c>
      <c r="S3411" s="99"/>
      <c r="T3411" s="99"/>
      <c r="U3411" s="99"/>
      <c r="X3411" s="65" t="s">
        <v>733</v>
      </c>
      <c r="Y3411" s="65">
        <f>SUMPRODUCT(('[2]Prog 89'!$C$5:$C$10000=A3411)*'[2]Prog 89'!$E$5:$F$10000)</f>
        <v>0</v>
      </c>
      <c r="Z3411" s="65">
        <f>SUMPRODUCT(('[2]Prog 89'!$C$5:$C$10000=A3411)*'[2]Prog 89'!$G$5:$H$10000)</f>
        <v>0</v>
      </c>
    </row>
    <row r="3412" spans="1:26" ht="12.75" customHeight="1" x14ac:dyDescent="0.25">
      <c r="A3412" s="64">
        <v>21341</v>
      </c>
      <c r="B3412" s="81">
        <f>VLOOKUP(A3412,'[2]Pop commune'!$A$4:$G$3833,7,FALSE)</f>
        <v>31.698113207547166</v>
      </c>
      <c r="C3412" s="82">
        <f>VLOOKUP(A3412,'[2]Pop commune'!$A$4:$H$3833,5,FALSE)</f>
        <v>24.764150943396224</v>
      </c>
      <c r="D3412" s="83">
        <f t="shared" si="107"/>
        <v>6.9339622641509422</v>
      </c>
      <c r="E3412" s="83">
        <f>VLOOKUP(A3412,'[2]Pop commune'!$A$4:$G$3833,6,FALSE)</f>
        <v>6.9339622641509422</v>
      </c>
      <c r="F3412" s="83">
        <f t="shared" si="108"/>
        <v>105</v>
      </c>
      <c r="G3412" s="83">
        <f>VLOOKUP(A3412,'[2]Pop commune'!$A$4:$G$3833,4,FALSE)</f>
        <v>105</v>
      </c>
      <c r="H3412" s="64">
        <v>21</v>
      </c>
      <c r="I3412" s="125">
        <v>210006698</v>
      </c>
      <c r="J3412" s="65" t="s">
        <v>4261</v>
      </c>
      <c r="K3412" s="121"/>
      <c r="L3412" s="103" t="s">
        <v>3161</v>
      </c>
      <c r="M3412" s="65" t="s">
        <v>4058</v>
      </c>
      <c r="N3412" s="65" t="s">
        <v>1478</v>
      </c>
      <c r="O3412" s="64">
        <v>210781266</v>
      </c>
      <c r="P3412" s="65" t="s">
        <v>1689</v>
      </c>
      <c r="Q3412" s="90">
        <v>1</v>
      </c>
      <c r="S3412" s="99"/>
      <c r="T3412" s="99"/>
      <c r="U3412" s="99"/>
      <c r="X3412" s="65" t="s">
        <v>733</v>
      </c>
      <c r="Y3412" s="65">
        <f>SUMPRODUCT(('[2]Prog 89'!$C$5:$C$10000=A3412)*'[2]Prog 89'!$E$5:$F$10000)</f>
        <v>0</v>
      </c>
      <c r="Z3412" s="65">
        <f>SUMPRODUCT(('[2]Prog 89'!$C$5:$C$10000=A3412)*'[2]Prog 89'!$G$5:$H$10000)</f>
        <v>0</v>
      </c>
    </row>
    <row r="3413" spans="1:26" ht="12.75" customHeight="1" x14ac:dyDescent="0.25">
      <c r="A3413" s="64">
        <v>21365</v>
      </c>
      <c r="B3413" s="81">
        <f>VLOOKUP(A3413,'[2]Pop commune'!$A$4:$G$3833,7,FALSE)</f>
        <v>19.25675675675669</v>
      </c>
      <c r="C3413" s="82">
        <f>VLOOKUP(A3413,'[2]Pop commune'!$A$4:$H$3833,5,FALSE)</f>
        <v>15.20270270270265</v>
      </c>
      <c r="D3413" s="83">
        <f t="shared" si="107"/>
        <v>4.0540540540540402</v>
      </c>
      <c r="E3413" s="83">
        <f>VLOOKUP(A3413,'[2]Pop commune'!$A$4:$G$3833,6,FALSE)</f>
        <v>4.0540540540540402</v>
      </c>
      <c r="F3413" s="83">
        <f t="shared" si="108"/>
        <v>74.999999999999744</v>
      </c>
      <c r="G3413" s="83">
        <f>VLOOKUP(A3413,'[2]Pop commune'!$A$4:$G$3833,4,FALSE)</f>
        <v>74.999999999999744</v>
      </c>
      <c r="H3413" s="64">
        <v>21</v>
      </c>
      <c r="I3413" s="125">
        <v>210006698</v>
      </c>
      <c r="J3413" s="65" t="s">
        <v>4262</v>
      </c>
      <c r="K3413" s="121"/>
      <c r="L3413" s="103" t="s">
        <v>3161</v>
      </c>
      <c r="M3413" s="65" t="s">
        <v>4058</v>
      </c>
      <c r="N3413" s="65" t="s">
        <v>1478</v>
      </c>
      <c r="O3413" s="64">
        <v>210781266</v>
      </c>
      <c r="P3413" s="65" t="s">
        <v>1689</v>
      </c>
      <c r="Q3413" s="90">
        <v>1</v>
      </c>
      <c r="X3413" s="65" t="s">
        <v>733</v>
      </c>
      <c r="Y3413" s="65">
        <f>SUMPRODUCT(('[2]Prog 89'!$C$5:$C$10000=A3413)*'[2]Prog 89'!$E$5:$F$10000)</f>
        <v>0</v>
      </c>
      <c r="Z3413" s="65">
        <f>SUMPRODUCT(('[2]Prog 89'!$C$5:$C$10000=A3413)*'[2]Prog 89'!$G$5:$H$10000)</f>
        <v>0</v>
      </c>
    </row>
    <row r="3414" spans="1:26" ht="12.75" customHeight="1" x14ac:dyDescent="0.25">
      <c r="A3414" s="64">
        <v>21394</v>
      </c>
      <c r="B3414" s="81">
        <f>VLOOKUP(A3414,'[2]Pop commune'!$A$4:$G$3833,7,FALSE)</f>
        <v>44.032258064516128</v>
      </c>
      <c r="C3414" s="82">
        <f>VLOOKUP(A3414,'[2]Pop commune'!$A$4:$H$3833,5,FALSE)</f>
        <v>26.41935483870968</v>
      </c>
      <c r="D3414" s="83">
        <f t="shared" si="107"/>
        <v>17.612903225806452</v>
      </c>
      <c r="E3414" s="83">
        <f>VLOOKUP(A3414,'[2]Pop commune'!$A$4:$G$3833,6,FALSE)</f>
        <v>17.612903225806452</v>
      </c>
      <c r="F3414" s="83">
        <f t="shared" si="108"/>
        <v>182</v>
      </c>
      <c r="G3414" s="83">
        <f>VLOOKUP(A3414,'[2]Pop commune'!$A$4:$G$3833,4,FALSE)</f>
        <v>182</v>
      </c>
      <c r="H3414" s="64">
        <v>21</v>
      </c>
      <c r="I3414" s="125">
        <v>210006698</v>
      </c>
      <c r="J3414" s="65" t="s">
        <v>4263</v>
      </c>
      <c r="K3414" s="121"/>
      <c r="L3414" s="103" t="s">
        <v>3161</v>
      </c>
      <c r="M3414" s="65" t="s">
        <v>4058</v>
      </c>
      <c r="N3414" s="65" t="s">
        <v>1478</v>
      </c>
      <c r="O3414" s="64">
        <v>210781266</v>
      </c>
      <c r="P3414" s="65" t="s">
        <v>1689</v>
      </c>
      <c r="Q3414" s="90">
        <v>1</v>
      </c>
      <c r="X3414" s="65" t="s">
        <v>733</v>
      </c>
      <c r="Y3414" s="65">
        <f>SUMPRODUCT(('[2]Prog 89'!$C$5:$C$10000=A3414)*'[2]Prog 89'!$E$5:$F$10000)</f>
        <v>0</v>
      </c>
      <c r="Z3414" s="65">
        <f>SUMPRODUCT(('[2]Prog 89'!$C$5:$C$10000=A3414)*'[2]Prog 89'!$G$5:$H$10000)</f>
        <v>0</v>
      </c>
    </row>
    <row r="3415" spans="1:26" ht="12.75" customHeight="1" x14ac:dyDescent="0.25">
      <c r="A3415" s="64">
        <v>21413</v>
      </c>
      <c r="B3415" s="81">
        <f>VLOOKUP(A3415,'[2]Pop commune'!$A$4:$G$3833,7,FALSE)</f>
        <v>108.13262599469492</v>
      </c>
      <c r="C3415" s="82">
        <f>VLOOKUP(A3415,'[2]Pop commune'!$A$4:$H$3833,5,FALSE)</f>
        <v>76.387267904509258</v>
      </c>
      <c r="D3415" s="83">
        <f t="shared" si="107"/>
        <v>31.745358090185665</v>
      </c>
      <c r="E3415" s="83">
        <f>VLOOKUP(A3415,'[2]Pop commune'!$A$4:$G$3833,6,FALSE)</f>
        <v>31.745358090185665</v>
      </c>
      <c r="F3415" s="83">
        <f t="shared" si="108"/>
        <v>374</v>
      </c>
      <c r="G3415" s="83">
        <f>VLOOKUP(A3415,'[2]Pop commune'!$A$4:$G$3833,4,FALSE)</f>
        <v>374</v>
      </c>
      <c r="H3415" s="64">
        <v>21</v>
      </c>
      <c r="I3415" s="125">
        <v>210006698</v>
      </c>
      <c r="J3415" s="65" t="s">
        <v>4264</v>
      </c>
      <c r="K3415" s="121"/>
      <c r="L3415" s="103" t="s">
        <v>3161</v>
      </c>
      <c r="M3415" s="65" t="s">
        <v>4058</v>
      </c>
      <c r="N3415" s="65" t="s">
        <v>1478</v>
      </c>
      <c r="O3415" s="64">
        <v>210781266</v>
      </c>
      <c r="P3415" s="65" t="s">
        <v>1689</v>
      </c>
      <c r="Q3415" s="90">
        <v>1</v>
      </c>
      <c r="X3415" s="65" t="s">
        <v>733</v>
      </c>
      <c r="Y3415" s="65">
        <f>SUMPRODUCT(('[2]Prog 89'!$C$5:$C$10000=A3415)*'[2]Prog 89'!$E$5:$F$10000)</f>
        <v>0</v>
      </c>
      <c r="Z3415" s="65">
        <f>SUMPRODUCT(('[2]Prog 89'!$C$5:$C$10000=A3415)*'[2]Prog 89'!$G$5:$H$10000)</f>
        <v>0</v>
      </c>
    </row>
    <row r="3416" spans="1:26" ht="12.75" customHeight="1" x14ac:dyDescent="0.25">
      <c r="A3416" s="64">
        <v>21431</v>
      </c>
      <c r="B3416" s="81">
        <f>VLOOKUP(A3416,'[2]Pop commune'!$A$4:$G$3833,7,FALSE)</f>
        <v>46.4275862068964</v>
      </c>
      <c r="C3416" s="82">
        <f>VLOOKUP(A3416,'[2]Pop commune'!$A$4:$H$3833,5,FALSE)</f>
        <v>25.3241379310344</v>
      </c>
      <c r="D3416" s="83">
        <f t="shared" si="107"/>
        <v>21.103448275862</v>
      </c>
      <c r="E3416" s="83">
        <f>VLOOKUP(A3416,'[2]Pop commune'!$A$4:$G$3833,6,FALSE)</f>
        <v>21.103448275862</v>
      </c>
      <c r="F3416" s="83">
        <f t="shared" si="108"/>
        <v>152.99999999999949</v>
      </c>
      <c r="G3416" s="83">
        <f>VLOOKUP(A3416,'[2]Pop commune'!$A$4:$G$3833,4,FALSE)</f>
        <v>152.99999999999949</v>
      </c>
      <c r="H3416" s="64">
        <v>21</v>
      </c>
      <c r="I3416" s="125">
        <v>210006698</v>
      </c>
      <c r="J3416" s="65" t="s">
        <v>4265</v>
      </c>
      <c r="K3416" s="121"/>
      <c r="L3416" s="103" t="s">
        <v>3161</v>
      </c>
      <c r="M3416" s="65" t="s">
        <v>4058</v>
      </c>
      <c r="N3416" s="65" t="s">
        <v>1478</v>
      </c>
      <c r="O3416" s="64">
        <v>210781266</v>
      </c>
      <c r="P3416" s="65" t="s">
        <v>1689</v>
      </c>
      <c r="Q3416" s="90">
        <v>1</v>
      </c>
      <c r="X3416" s="65" t="s">
        <v>733</v>
      </c>
      <c r="Y3416" s="65">
        <f>SUMPRODUCT(('[2]Prog 89'!$C$5:$C$10000=A3416)*'[2]Prog 89'!$E$5:$F$10000)</f>
        <v>0</v>
      </c>
      <c r="Z3416" s="65">
        <f>SUMPRODUCT(('[2]Prog 89'!$C$5:$C$10000=A3416)*'[2]Prog 89'!$G$5:$H$10000)</f>
        <v>0</v>
      </c>
    </row>
    <row r="3417" spans="1:26" ht="12.75" customHeight="1" x14ac:dyDescent="0.25">
      <c r="A3417" s="64">
        <v>21497</v>
      </c>
      <c r="B3417" s="81">
        <f>VLOOKUP(A3417,'[2]Pop commune'!$A$4:$G$3833,7,FALSE)</f>
        <v>48</v>
      </c>
      <c r="C3417" s="82">
        <f>VLOOKUP(A3417,'[2]Pop commune'!$A$4:$H$3833,5,FALSE)</f>
        <v>25</v>
      </c>
      <c r="D3417" s="83">
        <f t="shared" si="107"/>
        <v>23</v>
      </c>
      <c r="E3417" s="83">
        <f>VLOOKUP(A3417,'[2]Pop commune'!$A$4:$G$3833,6,FALSE)</f>
        <v>23</v>
      </c>
      <c r="F3417" s="83">
        <f t="shared" si="108"/>
        <v>204</v>
      </c>
      <c r="G3417" s="83">
        <f>VLOOKUP(A3417,'[2]Pop commune'!$A$4:$G$3833,4,FALSE)</f>
        <v>204</v>
      </c>
      <c r="H3417" s="64">
        <v>21</v>
      </c>
      <c r="I3417" s="125">
        <v>210006698</v>
      </c>
      <c r="J3417" s="65" t="s">
        <v>4266</v>
      </c>
      <c r="K3417" s="121"/>
      <c r="L3417" s="103" t="s">
        <v>3161</v>
      </c>
      <c r="M3417" s="65" t="s">
        <v>4058</v>
      </c>
      <c r="N3417" s="65" t="s">
        <v>1478</v>
      </c>
      <c r="O3417" s="64">
        <v>210781266</v>
      </c>
      <c r="P3417" s="65" t="s">
        <v>1689</v>
      </c>
      <c r="Q3417" s="90">
        <v>1</v>
      </c>
      <c r="X3417" s="65" t="s">
        <v>733</v>
      </c>
      <c r="Y3417" s="65">
        <f>SUMPRODUCT(('[2]Prog 89'!$C$5:$C$10000=A3417)*'[2]Prog 89'!$E$5:$F$10000)</f>
        <v>0</v>
      </c>
      <c r="Z3417" s="65">
        <f>SUMPRODUCT(('[2]Prog 89'!$C$5:$C$10000=A3417)*'[2]Prog 89'!$G$5:$H$10000)</f>
        <v>0</v>
      </c>
    </row>
    <row r="3418" spans="1:26" ht="12.75" customHeight="1" x14ac:dyDescent="0.25">
      <c r="A3418" s="64">
        <v>21547</v>
      </c>
      <c r="B3418" s="81">
        <f>VLOOKUP(A3418,'[2]Pop commune'!$A$4:$G$3833,7,FALSE)</f>
        <v>61.152173913043683</v>
      </c>
      <c r="C3418" s="82">
        <f>VLOOKUP(A3418,'[2]Pop commune'!$A$4:$H$3833,5,FALSE)</f>
        <v>46.391304347826242</v>
      </c>
      <c r="D3418" s="83">
        <f t="shared" si="107"/>
        <v>14.76086956521744</v>
      </c>
      <c r="E3418" s="83">
        <f>VLOOKUP(A3418,'[2]Pop commune'!$A$4:$G$3833,6,FALSE)</f>
        <v>14.76086956521744</v>
      </c>
      <c r="F3418" s="83">
        <f t="shared" si="108"/>
        <v>194.00000000000065</v>
      </c>
      <c r="G3418" s="83">
        <f>VLOOKUP(A3418,'[2]Pop commune'!$A$4:$G$3833,4,FALSE)</f>
        <v>194.00000000000065</v>
      </c>
      <c r="H3418" s="64">
        <v>21</v>
      </c>
      <c r="I3418" s="125">
        <v>210006698</v>
      </c>
      <c r="J3418" s="65" t="s">
        <v>4267</v>
      </c>
      <c r="K3418" s="121"/>
      <c r="L3418" s="103" t="s">
        <v>3161</v>
      </c>
      <c r="M3418" s="65" t="s">
        <v>4058</v>
      </c>
      <c r="N3418" s="65" t="s">
        <v>1478</v>
      </c>
      <c r="O3418" s="64">
        <v>210781266</v>
      </c>
      <c r="P3418" s="65" t="s">
        <v>1689</v>
      </c>
      <c r="Q3418" s="90">
        <v>1</v>
      </c>
      <c r="X3418" s="65" t="s">
        <v>733</v>
      </c>
      <c r="Y3418" s="65">
        <f>SUMPRODUCT(('[2]Prog 89'!$C$5:$C$10000=A3418)*'[2]Prog 89'!$E$5:$F$10000)</f>
        <v>0</v>
      </c>
      <c r="Z3418" s="65">
        <f>SUMPRODUCT(('[2]Prog 89'!$C$5:$C$10000=A3418)*'[2]Prog 89'!$G$5:$H$10000)</f>
        <v>0</v>
      </c>
    </row>
    <row r="3419" spans="1:26" ht="12.75" customHeight="1" x14ac:dyDescent="0.25">
      <c r="A3419" s="64">
        <v>21603</v>
      </c>
      <c r="B3419" s="81">
        <f>VLOOKUP(A3419,'[2]Pop commune'!$A$4:$G$3833,7,FALSE)</f>
        <v>1194.8612901553076</v>
      </c>
      <c r="C3419" s="82">
        <f>VLOOKUP(A3419,'[2]Pop commune'!$A$4:$H$3833,5,FALSE)</f>
        <v>657.05630187883094</v>
      </c>
      <c r="D3419" s="83">
        <f t="shared" si="107"/>
        <v>537.80498827647671</v>
      </c>
      <c r="E3419" s="83">
        <f>VLOOKUP(A3419,'[2]Pop commune'!$A$4:$G$3833,6,FALSE)</f>
        <v>537.80498827647671</v>
      </c>
      <c r="F3419" s="83">
        <f t="shared" si="108"/>
        <v>4107</v>
      </c>
      <c r="G3419" s="83">
        <f>VLOOKUP(A3419,'[2]Pop commune'!$A$4:$G$3833,4,FALSE)</f>
        <v>4107</v>
      </c>
      <c r="H3419" s="64">
        <v>21</v>
      </c>
      <c r="I3419" s="125">
        <v>210006698</v>
      </c>
      <c r="J3419" s="65" t="s">
        <v>4268</v>
      </c>
      <c r="K3419" s="121"/>
      <c r="L3419" s="73" t="s">
        <v>3161</v>
      </c>
      <c r="M3419" s="65" t="s">
        <v>4058</v>
      </c>
      <c r="N3419" s="65" t="s">
        <v>1478</v>
      </c>
      <c r="O3419" s="64">
        <v>210781266</v>
      </c>
      <c r="P3419" s="65" t="s">
        <v>1689</v>
      </c>
      <c r="Q3419" s="90">
        <v>1</v>
      </c>
      <c r="X3419" s="65" t="s">
        <v>733</v>
      </c>
      <c r="Y3419" s="65">
        <f>SUMPRODUCT(('[2]Prog 89'!$C$5:$C$10000=A3419)*'[2]Prog 89'!$E$5:$F$10000)</f>
        <v>0</v>
      </c>
      <c r="Z3419" s="65">
        <f>SUMPRODUCT(('[2]Prog 89'!$C$5:$C$10000=A3419)*'[2]Prog 89'!$G$5:$H$10000)</f>
        <v>0</v>
      </c>
    </row>
    <row r="3420" spans="1:26" ht="12.75" customHeight="1" x14ac:dyDescent="0.25">
      <c r="A3420" s="64">
        <v>21612</v>
      </c>
      <c r="B3420" s="81">
        <f>VLOOKUP(A3420,'[2]Pop commune'!$A$4:$G$3833,7,FALSE)</f>
        <v>26.279569892473042</v>
      </c>
      <c r="C3420" s="82">
        <f>VLOOKUP(A3420,'[2]Pop commune'!$A$4:$H$3833,5,FALSE)</f>
        <v>22.23655913978488</v>
      </c>
      <c r="D3420" s="83">
        <f t="shared" si="107"/>
        <v>4.0430107526881596</v>
      </c>
      <c r="E3420" s="83">
        <f>VLOOKUP(A3420,'[2]Pop commune'!$A$4:$G$3833,6,FALSE)</f>
        <v>4.0430107526881596</v>
      </c>
      <c r="F3420" s="83">
        <f t="shared" si="108"/>
        <v>93.999999999999716</v>
      </c>
      <c r="G3420" s="83">
        <f>VLOOKUP(A3420,'[2]Pop commune'!$A$4:$G$3833,4,FALSE)</f>
        <v>93.999999999999716</v>
      </c>
      <c r="H3420" s="64">
        <v>21</v>
      </c>
      <c r="I3420" s="125">
        <v>210006698</v>
      </c>
      <c r="J3420" s="65" t="s">
        <v>4269</v>
      </c>
      <c r="K3420" s="121"/>
      <c r="L3420" s="73" t="s">
        <v>3161</v>
      </c>
      <c r="M3420" s="65" t="s">
        <v>4058</v>
      </c>
      <c r="N3420" s="65" t="s">
        <v>1478</v>
      </c>
      <c r="O3420" s="64">
        <v>210781266</v>
      </c>
      <c r="P3420" s="65" t="s">
        <v>1689</v>
      </c>
      <c r="Q3420" s="90">
        <v>1</v>
      </c>
      <c r="X3420" s="65" t="s">
        <v>733</v>
      </c>
      <c r="Y3420" s="65">
        <f>SUMPRODUCT(('[2]Prog 89'!$C$5:$C$10000=A3420)*'[2]Prog 89'!$E$5:$F$10000)</f>
        <v>0</v>
      </c>
      <c r="Z3420" s="65">
        <f>SUMPRODUCT(('[2]Prog 89'!$C$5:$C$10000=A3420)*'[2]Prog 89'!$G$5:$H$10000)</f>
        <v>0</v>
      </c>
    </row>
    <row r="3421" spans="1:26" ht="12.75" customHeight="1" x14ac:dyDescent="0.25">
      <c r="A3421" s="64">
        <v>21676</v>
      </c>
      <c r="B3421" s="81">
        <f>VLOOKUP(A3421,'[2]Pop commune'!$A$4:$G$3833,7,FALSE)</f>
        <v>66.370370370370551</v>
      </c>
      <c r="C3421" s="82">
        <f>VLOOKUP(A3421,'[2]Pop commune'!$A$4:$H$3833,5,FALSE)</f>
        <v>36.296296296296397</v>
      </c>
      <c r="D3421" s="83">
        <f t="shared" si="107"/>
        <v>30.074074074074161</v>
      </c>
      <c r="E3421" s="83">
        <f>VLOOKUP(A3421,'[2]Pop commune'!$A$4:$G$3833,6,FALSE)</f>
        <v>30.074074074074161</v>
      </c>
      <c r="F3421" s="83">
        <f t="shared" si="108"/>
        <v>224.00000000000065</v>
      </c>
      <c r="G3421" s="83">
        <f>VLOOKUP(A3421,'[2]Pop commune'!$A$4:$G$3833,4,FALSE)</f>
        <v>224.00000000000065</v>
      </c>
      <c r="H3421" s="64">
        <v>21</v>
      </c>
      <c r="I3421" s="125">
        <v>210006698</v>
      </c>
      <c r="J3421" s="65" t="s">
        <v>4270</v>
      </c>
      <c r="K3421" s="121"/>
      <c r="L3421" s="73" t="s">
        <v>3161</v>
      </c>
      <c r="M3421" s="65" t="s">
        <v>4058</v>
      </c>
      <c r="N3421" s="65" t="s">
        <v>1478</v>
      </c>
      <c r="O3421" s="64">
        <v>210781266</v>
      </c>
      <c r="P3421" s="65" t="s">
        <v>1689</v>
      </c>
      <c r="Q3421" s="90">
        <v>1</v>
      </c>
      <c r="R3421" s="97"/>
      <c r="X3421" s="65" t="s">
        <v>733</v>
      </c>
      <c r="Y3421" s="65">
        <f>SUMPRODUCT(('[2]Prog 89'!$C$5:$C$10000=A3421)*'[2]Prog 89'!$E$5:$F$10000)</f>
        <v>0</v>
      </c>
      <c r="Z3421" s="65">
        <f>SUMPRODUCT(('[2]Prog 89'!$C$5:$C$10000=A3421)*'[2]Prog 89'!$G$5:$H$10000)</f>
        <v>0</v>
      </c>
    </row>
    <row r="3422" spans="1:26" ht="12.75" customHeight="1" x14ac:dyDescent="0.25">
      <c r="A3422" s="64">
        <v>21689</v>
      </c>
      <c r="B3422" s="81">
        <f>VLOOKUP(A3422,'[2]Pop commune'!$A$4:$G$3833,7,FALSE)</f>
        <v>34.568181818181827</v>
      </c>
      <c r="C3422" s="82">
        <f>VLOOKUP(A3422,'[2]Pop commune'!$A$4:$H$3833,5,FALSE)</f>
        <v>25.92613636363637</v>
      </c>
      <c r="D3422" s="83">
        <f t="shared" si="107"/>
        <v>8.6420454545454568</v>
      </c>
      <c r="E3422" s="83">
        <f>VLOOKUP(A3422,'[2]Pop commune'!$A$4:$G$3833,6,FALSE)</f>
        <v>8.6420454545454568</v>
      </c>
      <c r="F3422" s="83">
        <f t="shared" si="108"/>
        <v>169</v>
      </c>
      <c r="G3422" s="83">
        <f>VLOOKUP(A3422,'[2]Pop commune'!$A$4:$G$3833,4,FALSE)</f>
        <v>169</v>
      </c>
      <c r="H3422" s="64">
        <v>21</v>
      </c>
      <c r="I3422" s="125">
        <v>210006698</v>
      </c>
      <c r="J3422" s="65" t="s">
        <v>4271</v>
      </c>
      <c r="K3422" s="121"/>
      <c r="L3422" s="73" t="s">
        <v>3161</v>
      </c>
      <c r="M3422" s="65" t="s">
        <v>4058</v>
      </c>
      <c r="N3422" s="65" t="s">
        <v>1478</v>
      </c>
      <c r="O3422" s="64">
        <v>210781266</v>
      </c>
      <c r="P3422" s="65" t="s">
        <v>1689</v>
      </c>
      <c r="Q3422" s="90">
        <v>1</v>
      </c>
      <c r="X3422" s="65" t="s">
        <v>733</v>
      </c>
      <c r="Y3422" s="65">
        <f>SUMPRODUCT(('[2]Prog 89'!$C$5:$C$10000=A3422)*'[2]Prog 89'!$E$5:$F$10000)</f>
        <v>0</v>
      </c>
      <c r="Z3422" s="65">
        <f>SUMPRODUCT(('[2]Prog 89'!$C$5:$C$10000=A3422)*'[2]Prog 89'!$G$5:$H$10000)</f>
        <v>0</v>
      </c>
    </row>
    <row r="3423" spans="1:26" ht="12.75" customHeight="1" x14ac:dyDescent="0.25">
      <c r="A3423" s="64">
        <v>21696</v>
      </c>
      <c r="B3423" s="81">
        <f>VLOOKUP(A3423,'[2]Pop commune'!$A$4:$G$3833,7,FALSE)</f>
        <v>22.233333333333334</v>
      </c>
      <c r="C3423" s="82">
        <f>VLOOKUP(A3423,'[2]Pop commune'!$A$4:$H$3833,5,FALSE)</f>
        <v>11.6</v>
      </c>
      <c r="D3423" s="83">
        <f t="shared" si="107"/>
        <v>10.633333333333333</v>
      </c>
      <c r="E3423" s="83">
        <f>VLOOKUP(A3423,'[2]Pop commune'!$A$4:$G$3833,6,FALSE)</f>
        <v>10.633333333333333</v>
      </c>
      <c r="F3423" s="83">
        <f t="shared" si="108"/>
        <v>87</v>
      </c>
      <c r="G3423" s="83">
        <f>VLOOKUP(A3423,'[2]Pop commune'!$A$4:$G$3833,4,FALSE)</f>
        <v>87</v>
      </c>
      <c r="H3423" s="64">
        <v>21</v>
      </c>
      <c r="I3423" s="125">
        <v>210006698</v>
      </c>
      <c r="J3423" s="65" t="s">
        <v>4272</v>
      </c>
      <c r="K3423" s="121"/>
      <c r="L3423" s="73" t="s">
        <v>3161</v>
      </c>
      <c r="M3423" s="65" t="s">
        <v>4058</v>
      </c>
      <c r="N3423" s="65" t="s">
        <v>1478</v>
      </c>
      <c r="O3423" s="64">
        <v>210781266</v>
      </c>
      <c r="P3423" s="65" t="s">
        <v>1689</v>
      </c>
      <c r="Q3423" s="90">
        <v>1</v>
      </c>
      <c r="X3423" s="65" t="s">
        <v>733</v>
      </c>
      <c r="Y3423" s="65">
        <f>SUMPRODUCT(('[2]Prog 89'!$C$5:$C$10000=A3423)*'[2]Prog 89'!$E$5:$F$10000)</f>
        <v>0</v>
      </c>
      <c r="Z3423" s="65">
        <f>SUMPRODUCT(('[2]Prog 89'!$C$5:$C$10000=A3423)*'[2]Prog 89'!$G$5:$H$10000)</f>
        <v>0</v>
      </c>
    </row>
    <row r="3424" spans="1:26" ht="12" x14ac:dyDescent="0.25">
      <c r="A3424" s="64">
        <v>21013</v>
      </c>
      <c r="B3424" s="81">
        <f>VLOOKUP(A3424,'[2]Pop commune'!$A$4:$G$3833,7,FALSE)</f>
        <v>52.241860465116261</v>
      </c>
      <c r="C3424" s="82">
        <f>VLOOKUP(A3424,'[2]Pop commune'!$A$4:$H$3833,5,FALSE)</f>
        <v>38.697674418604642</v>
      </c>
      <c r="D3424" s="83">
        <f t="shared" si="107"/>
        <v>13.544186046511623</v>
      </c>
      <c r="E3424" s="83">
        <f>VLOOKUP(A3424,'[2]Pop commune'!$A$4:$G$3833,6,FALSE)</f>
        <v>13.544186046511623</v>
      </c>
      <c r="F3424" s="83">
        <f t="shared" si="108"/>
        <v>416</v>
      </c>
      <c r="G3424" s="83">
        <f>VLOOKUP(A3424,'[2]Pop commune'!$A$4:$G$3833,4,FALSE)</f>
        <v>416</v>
      </c>
      <c r="H3424" s="64">
        <v>21</v>
      </c>
      <c r="I3424" s="125">
        <v>210984696</v>
      </c>
      <c r="J3424" s="65" t="s">
        <v>4273</v>
      </c>
      <c r="K3424" s="121"/>
      <c r="L3424" s="103" t="s">
        <v>4060</v>
      </c>
      <c r="M3424" s="65" t="s">
        <v>114</v>
      </c>
      <c r="N3424" s="65" t="s">
        <v>1478</v>
      </c>
      <c r="O3424" s="64">
        <v>210781266</v>
      </c>
      <c r="P3424" s="65" t="s">
        <v>1689</v>
      </c>
      <c r="Q3424" s="90">
        <v>1</v>
      </c>
      <c r="X3424" s="65" t="s">
        <v>733</v>
      </c>
      <c r="Y3424" s="65">
        <f>SUMPRODUCT(('[2]Prog 89'!$C$5:$C$10000=A3424)*'[2]Prog 89'!$E$5:$F$10000)</f>
        <v>0</v>
      </c>
      <c r="Z3424" s="65">
        <f>SUMPRODUCT(('[2]Prog 89'!$C$5:$C$10000=A3424)*'[2]Prog 89'!$G$5:$H$10000)</f>
        <v>0</v>
      </c>
    </row>
    <row r="3425" spans="1:26" ht="12.75" customHeight="1" x14ac:dyDescent="0.25">
      <c r="A3425" s="64">
        <v>21018</v>
      </c>
      <c r="B3425" s="81">
        <f>VLOOKUP(A3425,'[2]Pop commune'!$A$4:$G$3833,7,FALSE)</f>
        <v>13.725490196078432</v>
      </c>
      <c r="C3425" s="82">
        <f>VLOOKUP(A3425,'[2]Pop commune'!$A$4:$H$3833,5,FALSE)</f>
        <v>10.784313725490197</v>
      </c>
      <c r="D3425" s="83">
        <f t="shared" si="107"/>
        <v>2.9411764705882351</v>
      </c>
      <c r="E3425" s="83">
        <f>VLOOKUP(A3425,'[2]Pop commune'!$A$4:$G$3833,6,FALSE)</f>
        <v>2.9411764705882351</v>
      </c>
      <c r="F3425" s="83">
        <f t="shared" si="108"/>
        <v>50</v>
      </c>
      <c r="G3425" s="83">
        <f>VLOOKUP(A3425,'[2]Pop commune'!$A$4:$G$3833,4,FALSE)</f>
        <v>50</v>
      </c>
      <c r="H3425" s="64">
        <v>21</v>
      </c>
      <c r="I3425" s="125">
        <v>210984696</v>
      </c>
      <c r="J3425" s="65" t="s">
        <v>1163</v>
      </c>
      <c r="K3425" s="121"/>
      <c r="L3425" s="103" t="s">
        <v>4060</v>
      </c>
      <c r="M3425" s="65" t="s">
        <v>114</v>
      </c>
      <c r="N3425" s="65" t="s">
        <v>1478</v>
      </c>
      <c r="O3425" s="64">
        <v>210781266</v>
      </c>
      <c r="P3425" s="65" t="s">
        <v>1689</v>
      </c>
      <c r="Q3425" s="90">
        <v>1</v>
      </c>
      <c r="X3425" s="65" t="s">
        <v>733</v>
      </c>
      <c r="Y3425" s="65">
        <f>SUMPRODUCT(('[2]Prog 89'!$C$5:$C$10000=A3425)*'[2]Prog 89'!$E$5:$F$10000)</f>
        <v>0</v>
      </c>
      <c r="Z3425" s="65">
        <f>SUMPRODUCT(('[2]Prog 89'!$C$5:$C$10000=A3425)*'[2]Prog 89'!$G$5:$H$10000)</f>
        <v>0</v>
      </c>
    </row>
    <row r="3426" spans="1:26" ht="12.75" customHeight="1" x14ac:dyDescent="0.25">
      <c r="A3426" s="64">
        <v>21033</v>
      </c>
      <c r="B3426" s="81">
        <f>VLOOKUP(A3426,'[2]Pop commune'!$A$4:$G$3833,7,FALSE)</f>
        <v>41.081081081081201</v>
      </c>
      <c r="C3426" s="82">
        <f>VLOOKUP(A3426,'[2]Pop commune'!$A$4:$H$3833,5,FALSE)</f>
        <v>31.837837837837931</v>
      </c>
      <c r="D3426" s="83">
        <f t="shared" si="107"/>
        <v>9.2432432432432705</v>
      </c>
      <c r="E3426" s="83">
        <f>VLOOKUP(A3426,'[2]Pop commune'!$A$4:$G$3833,6,FALSE)</f>
        <v>9.2432432432432705</v>
      </c>
      <c r="F3426" s="83">
        <f t="shared" si="108"/>
        <v>152</v>
      </c>
      <c r="G3426" s="83">
        <f>VLOOKUP(A3426,'[2]Pop commune'!$A$4:$G$3833,4,FALSE)</f>
        <v>152</v>
      </c>
      <c r="H3426" s="64">
        <v>21</v>
      </c>
      <c r="I3426" s="125">
        <v>210984696</v>
      </c>
      <c r="J3426" s="65" t="s">
        <v>4274</v>
      </c>
      <c r="K3426" s="121"/>
      <c r="L3426" s="73" t="s">
        <v>4060</v>
      </c>
      <c r="M3426" s="65" t="s">
        <v>114</v>
      </c>
      <c r="N3426" s="65" t="s">
        <v>1478</v>
      </c>
      <c r="O3426" s="64">
        <v>210781266</v>
      </c>
      <c r="P3426" s="65" t="s">
        <v>1689</v>
      </c>
      <c r="Q3426" s="90">
        <v>1</v>
      </c>
      <c r="X3426" s="65" t="s">
        <v>733</v>
      </c>
      <c r="Y3426" s="65">
        <f>SUMPRODUCT(('[2]Prog 89'!$C$5:$C$10000=A3426)*'[2]Prog 89'!$E$5:$F$10000)</f>
        <v>0</v>
      </c>
      <c r="Z3426" s="65">
        <f>SUMPRODUCT(('[2]Prog 89'!$C$5:$C$10000=A3426)*'[2]Prog 89'!$G$5:$H$10000)</f>
        <v>0</v>
      </c>
    </row>
    <row r="3427" spans="1:26" ht="12" x14ac:dyDescent="0.25">
      <c r="A3427" s="64">
        <v>21045</v>
      </c>
      <c r="B3427" s="81">
        <f>VLOOKUP(A3427,'[2]Pop commune'!$A$4:$G$3833,7,FALSE)</f>
        <v>56.534693877551049</v>
      </c>
      <c r="C3427" s="82">
        <f>VLOOKUP(A3427,'[2]Pop commune'!$A$4:$H$3833,5,FALSE)</f>
        <v>34.71428571428573</v>
      </c>
      <c r="D3427" s="83">
        <f t="shared" si="107"/>
        <v>21.820408163265316</v>
      </c>
      <c r="E3427" s="83">
        <f>VLOOKUP(A3427,'[2]Pop commune'!$A$4:$G$3833,6,FALSE)</f>
        <v>21.820408163265316</v>
      </c>
      <c r="F3427" s="83">
        <f t="shared" si="108"/>
        <v>243</v>
      </c>
      <c r="G3427" s="83">
        <f>VLOOKUP(A3427,'[2]Pop commune'!$A$4:$G$3833,4,FALSE)</f>
        <v>243</v>
      </c>
      <c r="H3427" s="64">
        <v>21</v>
      </c>
      <c r="I3427" s="125">
        <v>210984696</v>
      </c>
      <c r="J3427" s="65" t="s">
        <v>4275</v>
      </c>
      <c r="K3427" s="121"/>
      <c r="L3427" s="103" t="s">
        <v>4060</v>
      </c>
      <c r="M3427" s="65" t="s">
        <v>114</v>
      </c>
      <c r="N3427" s="65" t="s">
        <v>1478</v>
      </c>
      <c r="O3427" s="64">
        <v>210781266</v>
      </c>
      <c r="P3427" s="65" t="s">
        <v>1689</v>
      </c>
      <c r="Q3427" s="90">
        <v>1</v>
      </c>
      <c r="X3427" s="65" t="s">
        <v>733</v>
      </c>
      <c r="Y3427" s="65">
        <f>SUMPRODUCT(('[2]Prog 89'!$C$5:$C$10000=A3427)*'[2]Prog 89'!$E$5:$F$10000)</f>
        <v>0</v>
      </c>
      <c r="Z3427" s="65">
        <f>SUMPRODUCT(('[2]Prog 89'!$C$5:$C$10000=A3427)*'[2]Prog 89'!$G$5:$H$10000)</f>
        <v>0</v>
      </c>
    </row>
    <row r="3428" spans="1:26" ht="12.75" customHeight="1" x14ac:dyDescent="0.25">
      <c r="A3428" s="64">
        <v>21051</v>
      </c>
      <c r="B3428" s="81">
        <f>VLOOKUP(A3428,'[2]Pop commune'!$A$4:$G$3833,7,FALSE)</f>
        <v>28.513761467889879</v>
      </c>
      <c r="C3428" s="82">
        <f>VLOOKUP(A3428,'[2]Pop commune'!$A$4:$H$3833,5,FALSE)</f>
        <v>14.256880733944939</v>
      </c>
      <c r="D3428" s="83">
        <f t="shared" si="107"/>
        <v>14.256880733944939</v>
      </c>
      <c r="E3428" s="83">
        <f>VLOOKUP(A3428,'[2]Pop commune'!$A$4:$G$3833,6,FALSE)</f>
        <v>14.256880733944939</v>
      </c>
      <c r="F3428" s="83">
        <f t="shared" si="108"/>
        <v>111</v>
      </c>
      <c r="G3428" s="83">
        <f>VLOOKUP(A3428,'[2]Pop commune'!$A$4:$G$3833,4,FALSE)</f>
        <v>111</v>
      </c>
      <c r="H3428" s="64">
        <v>21</v>
      </c>
      <c r="I3428" s="125">
        <v>210984696</v>
      </c>
      <c r="J3428" s="65" t="s">
        <v>4276</v>
      </c>
      <c r="K3428" s="121"/>
      <c r="L3428" s="103" t="s">
        <v>4060</v>
      </c>
      <c r="M3428" s="65" t="s">
        <v>114</v>
      </c>
      <c r="N3428" s="65" t="s">
        <v>1478</v>
      </c>
      <c r="O3428" s="64">
        <v>210781266</v>
      </c>
      <c r="P3428" s="65" t="s">
        <v>1689</v>
      </c>
      <c r="Q3428" s="90">
        <v>1</v>
      </c>
      <c r="X3428" s="65" t="s">
        <v>733</v>
      </c>
      <c r="Y3428" s="65">
        <f>SUMPRODUCT(('[2]Prog 89'!$C$5:$C$10000=A3428)*'[2]Prog 89'!$E$5:$F$10000)</f>
        <v>0</v>
      </c>
      <c r="Z3428" s="65">
        <f>SUMPRODUCT(('[2]Prog 89'!$C$5:$C$10000=A3428)*'[2]Prog 89'!$G$5:$H$10000)</f>
        <v>0</v>
      </c>
    </row>
    <row r="3429" spans="1:26" ht="12.75" customHeight="1" x14ac:dyDescent="0.25">
      <c r="A3429" s="64">
        <v>21080</v>
      </c>
      <c r="B3429" s="81">
        <f>VLOOKUP(A3429,'[2]Pop commune'!$A$4:$G$3833,7,FALSE)</f>
        <v>145.4073033707858</v>
      </c>
      <c r="C3429" s="82">
        <f>VLOOKUP(A3429,'[2]Pop commune'!$A$4:$H$3833,5,FALSE)</f>
        <v>90.252808988763604</v>
      </c>
      <c r="D3429" s="83">
        <f t="shared" si="107"/>
        <v>55.1544943820222</v>
      </c>
      <c r="E3429" s="83">
        <f>VLOOKUP(A3429,'[2]Pop commune'!$A$4:$G$3833,6,FALSE)</f>
        <v>55.1544943820222</v>
      </c>
      <c r="F3429" s="83">
        <f t="shared" si="108"/>
        <v>713.99999999999648</v>
      </c>
      <c r="G3429" s="83">
        <f>VLOOKUP(A3429,'[2]Pop commune'!$A$4:$G$3833,4,FALSE)</f>
        <v>713.99999999999648</v>
      </c>
      <c r="H3429" s="64">
        <v>21</v>
      </c>
      <c r="I3429" s="125">
        <v>210984696</v>
      </c>
      <c r="J3429" s="65" t="s">
        <v>4277</v>
      </c>
      <c r="K3429" s="121"/>
      <c r="L3429" s="103" t="s">
        <v>4060</v>
      </c>
      <c r="M3429" s="65" t="s">
        <v>114</v>
      </c>
      <c r="N3429" s="65" t="s">
        <v>1478</v>
      </c>
      <c r="O3429" s="64">
        <v>210781266</v>
      </c>
      <c r="P3429" s="65" t="s">
        <v>1689</v>
      </c>
      <c r="Q3429" s="90">
        <v>1</v>
      </c>
      <c r="X3429" s="65" t="s">
        <v>733</v>
      </c>
      <c r="Y3429" s="65">
        <f>SUMPRODUCT(('[2]Prog 89'!$C$5:$C$10000=A3429)*'[2]Prog 89'!$E$5:$F$10000)</f>
        <v>0</v>
      </c>
      <c r="Z3429" s="65">
        <f>SUMPRODUCT(('[2]Prog 89'!$C$5:$C$10000=A3429)*'[2]Prog 89'!$G$5:$H$10000)</f>
        <v>0</v>
      </c>
    </row>
    <row r="3430" spans="1:26" ht="12.75" customHeight="1" x14ac:dyDescent="0.25">
      <c r="A3430" s="64">
        <v>21081</v>
      </c>
      <c r="B3430" s="81">
        <f>VLOOKUP(A3430,'[2]Pop commune'!$A$4:$G$3833,7,FALSE)</f>
        <v>15</v>
      </c>
      <c r="C3430" s="82">
        <f>VLOOKUP(A3430,'[2]Pop commune'!$A$4:$H$3833,5,FALSE)</f>
        <v>12</v>
      </c>
      <c r="D3430" s="83">
        <f t="shared" si="107"/>
        <v>3</v>
      </c>
      <c r="E3430" s="83">
        <f>VLOOKUP(A3430,'[2]Pop commune'!$A$4:$G$3833,6,FALSE)</f>
        <v>3</v>
      </c>
      <c r="F3430" s="83">
        <f t="shared" si="108"/>
        <v>125</v>
      </c>
      <c r="G3430" s="83">
        <f>VLOOKUP(A3430,'[2]Pop commune'!$A$4:$G$3833,4,FALSE)</f>
        <v>125</v>
      </c>
      <c r="H3430" s="64">
        <v>21</v>
      </c>
      <c r="I3430" s="125">
        <v>210984696</v>
      </c>
      <c r="J3430" s="65" t="s">
        <v>4278</v>
      </c>
      <c r="K3430" s="121"/>
      <c r="L3430" s="103" t="s">
        <v>4060</v>
      </c>
      <c r="M3430" s="65" t="s">
        <v>114</v>
      </c>
      <c r="N3430" s="65" t="s">
        <v>1478</v>
      </c>
      <c r="O3430" s="64">
        <v>210781266</v>
      </c>
      <c r="P3430" s="65" t="s">
        <v>1689</v>
      </c>
      <c r="Q3430" s="90">
        <v>1</v>
      </c>
      <c r="X3430" s="65" t="s">
        <v>733</v>
      </c>
      <c r="Y3430" s="65">
        <f>SUMPRODUCT(('[2]Prog 89'!$C$5:$C$10000=A3430)*'[2]Prog 89'!$E$5:$F$10000)</f>
        <v>0</v>
      </c>
      <c r="Z3430" s="65">
        <f>SUMPRODUCT(('[2]Prog 89'!$C$5:$C$10000=A3430)*'[2]Prog 89'!$G$5:$H$10000)</f>
        <v>0</v>
      </c>
    </row>
    <row r="3431" spans="1:26" ht="12.75" customHeight="1" x14ac:dyDescent="0.25">
      <c r="A3431" s="64">
        <v>21121</v>
      </c>
      <c r="B3431" s="81">
        <f>VLOOKUP(A3431,'[2]Pop commune'!$A$4:$G$3833,7,FALSE)</f>
        <v>26.894736842105271</v>
      </c>
      <c r="C3431" s="82">
        <f>VLOOKUP(A3431,'[2]Pop commune'!$A$4:$H$3833,5,FALSE)</f>
        <v>19.21052631578948</v>
      </c>
      <c r="D3431" s="83">
        <f t="shared" si="107"/>
        <v>7.684210526315792</v>
      </c>
      <c r="E3431" s="83">
        <f>VLOOKUP(A3431,'[2]Pop commune'!$A$4:$G$3833,6,FALSE)</f>
        <v>7.684210526315792</v>
      </c>
      <c r="F3431" s="83">
        <f t="shared" si="108"/>
        <v>73</v>
      </c>
      <c r="G3431" s="83">
        <f>VLOOKUP(A3431,'[2]Pop commune'!$A$4:$G$3833,4,FALSE)</f>
        <v>73</v>
      </c>
      <c r="H3431" s="64">
        <v>21</v>
      </c>
      <c r="I3431" s="125">
        <v>210984696</v>
      </c>
      <c r="J3431" s="65" t="s">
        <v>2225</v>
      </c>
      <c r="K3431" s="121"/>
      <c r="L3431" s="103" t="s">
        <v>4060</v>
      </c>
      <c r="M3431" s="65" t="s">
        <v>114</v>
      </c>
      <c r="N3431" s="65" t="s">
        <v>1478</v>
      </c>
      <c r="O3431" s="64">
        <v>210781266</v>
      </c>
      <c r="P3431" s="65" t="s">
        <v>1689</v>
      </c>
      <c r="Q3431" s="90">
        <v>1</v>
      </c>
      <c r="X3431" s="65" t="s">
        <v>733</v>
      </c>
      <c r="Y3431" s="65">
        <f>SUMPRODUCT(('[2]Prog 89'!$C$5:$C$10000=A3431)*'[2]Prog 89'!$E$5:$F$10000)</f>
        <v>0</v>
      </c>
      <c r="Z3431" s="65">
        <f>SUMPRODUCT(('[2]Prog 89'!$C$5:$C$10000=A3431)*'[2]Prog 89'!$G$5:$H$10000)</f>
        <v>0</v>
      </c>
    </row>
    <row r="3432" spans="1:26" ht="12.75" customHeight="1" x14ac:dyDescent="0.25">
      <c r="A3432" s="64">
        <v>21234</v>
      </c>
      <c r="B3432" s="81">
        <f>VLOOKUP(A3432,'[2]Pop commune'!$A$4:$G$3833,7,FALSE)</f>
        <v>13.461538461538467</v>
      </c>
      <c r="C3432" s="82">
        <f>VLOOKUP(A3432,'[2]Pop commune'!$A$4:$H$3833,5,FALSE)</f>
        <v>10.576923076923082</v>
      </c>
      <c r="D3432" s="83">
        <f t="shared" si="107"/>
        <v>2.8846153846153859</v>
      </c>
      <c r="E3432" s="83">
        <f>VLOOKUP(A3432,'[2]Pop commune'!$A$4:$G$3833,6,FALSE)</f>
        <v>2.8846153846153859</v>
      </c>
      <c r="F3432" s="83">
        <f t="shared" si="108"/>
        <v>50</v>
      </c>
      <c r="G3432" s="83">
        <f>VLOOKUP(A3432,'[2]Pop commune'!$A$4:$G$3833,4,FALSE)</f>
        <v>50</v>
      </c>
      <c r="H3432" s="64">
        <v>21</v>
      </c>
      <c r="I3432" s="125">
        <v>210984696</v>
      </c>
      <c r="J3432" s="65" t="s">
        <v>4279</v>
      </c>
      <c r="K3432" s="121"/>
      <c r="L3432" s="103" t="s">
        <v>4060</v>
      </c>
      <c r="M3432" s="65" t="s">
        <v>114</v>
      </c>
      <c r="N3432" s="65" t="s">
        <v>1478</v>
      </c>
      <c r="O3432" s="64">
        <v>210781266</v>
      </c>
      <c r="P3432" s="65" t="s">
        <v>1689</v>
      </c>
      <c r="Q3432" s="90">
        <v>1</v>
      </c>
      <c r="X3432" s="65" t="s">
        <v>733</v>
      </c>
      <c r="Y3432" s="65">
        <f>SUMPRODUCT(('[2]Prog 89'!$C$5:$C$10000=A3432)*'[2]Prog 89'!$E$5:$F$10000)</f>
        <v>0</v>
      </c>
      <c r="Z3432" s="65">
        <f>SUMPRODUCT(('[2]Prog 89'!$C$5:$C$10000=A3432)*'[2]Prog 89'!$G$5:$H$10000)</f>
        <v>0</v>
      </c>
    </row>
    <row r="3433" spans="1:26" ht="12.75" customHeight="1" x14ac:dyDescent="0.25">
      <c r="A3433" s="64">
        <v>21238</v>
      </c>
      <c r="B3433" s="81">
        <f>VLOOKUP(A3433,'[2]Pop commune'!$A$4:$G$3833,7,FALSE)</f>
        <v>33.066666666666563</v>
      </c>
      <c r="C3433" s="82">
        <f>VLOOKUP(A3433,'[2]Pop commune'!$A$4:$H$3833,5,FALSE)</f>
        <v>23.766666666666591</v>
      </c>
      <c r="D3433" s="83">
        <f t="shared" si="107"/>
        <v>9.2999999999999705</v>
      </c>
      <c r="E3433" s="83">
        <f>VLOOKUP(A3433,'[2]Pop commune'!$A$4:$G$3833,6,FALSE)</f>
        <v>9.2999999999999705</v>
      </c>
      <c r="F3433" s="83">
        <f t="shared" si="108"/>
        <v>124</v>
      </c>
      <c r="G3433" s="83">
        <f>VLOOKUP(A3433,'[2]Pop commune'!$A$4:$G$3833,4,FALSE)</f>
        <v>124</v>
      </c>
      <c r="H3433" s="64">
        <v>21</v>
      </c>
      <c r="I3433" s="125">
        <v>210984696</v>
      </c>
      <c r="J3433" s="65" t="s">
        <v>4280</v>
      </c>
      <c r="K3433" s="121"/>
      <c r="L3433" s="103" t="s">
        <v>4060</v>
      </c>
      <c r="M3433" s="65" t="s">
        <v>114</v>
      </c>
      <c r="N3433" s="65" t="s">
        <v>1478</v>
      </c>
      <c r="O3433" s="64">
        <v>210781266</v>
      </c>
      <c r="P3433" s="65" t="s">
        <v>1689</v>
      </c>
      <c r="Q3433" s="90">
        <v>1</v>
      </c>
      <c r="X3433" s="65" t="s">
        <v>733</v>
      </c>
      <c r="Y3433" s="65">
        <f>SUMPRODUCT(('[2]Prog 89'!$C$5:$C$10000=A3433)*'[2]Prog 89'!$E$5:$F$10000)</f>
        <v>0</v>
      </c>
      <c r="Z3433" s="65">
        <f>SUMPRODUCT(('[2]Prog 89'!$C$5:$C$10000=A3433)*'[2]Prog 89'!$G$5:$H$10000)</f>
        <v>0</v>
      </c>
    </row>
    <row r="3434" spans="1:26" ht="12.75" customHeight="1" x14ac:dyDescent="0.25">
      <c r="A3434" s="64">
        <v>21293</v>
      </c>
      <c r="B3434" s="81">
        <f>VLOOKUP(A3434,'[2]Pop commune'!$A$4:$G$3833,7,FALSE)</f>
        <v>31</v>
      </c>
      <c r="C3434" s="82">
        <f>VLOOKUP(A3434,'[2]Pop commune'!$A$4:$H$3833,5,FALSE)</f>
        <v>18</v>
      </c>
      <c r="D3434" s="83">
        <f t="shared" si="107"/>
        <v>13</v>
      </c>
      <c r="E3434" s="83">
        <f>VLOOKUP(A3434,'[2]Pop commune'!$A$4:$G$3833,6,FALSE)</f>
        <v>13</v>
      </c>
      <c r="F3434" s="83">
        <f t="shared" si="108"/>
        <v>128</v>
      </c>
      <c r="G3434" s="83">
        <f>VLOOKUP(A3434,'[2]Pop commune'!$A$4:$G$3833,4,FALSE)</f>
        <v>128</v>
      </c>
      <c r="H3434" s="64">
        <v>21</v>
      </c>
      <c r="I3434" s="125">
        <v>210984696</v>
      </c>
      <c r="J3434" s="65" t="s">
        <v>4281</v>
      </c>
      <c r="K3434" s="121"/>
      <c r="L3434" s="103" t="s">
        <v>4060</v>
      </c>
      <c r="M3434" s="65" t="s">
        <v>114</v>
      </c>
      <c r="N3434" s="65" t="s">
        <v>1478</v>
      </c>
      <c r="O3434" s="64">
        <v>210781266</v>
      </c>
      <c r="P3434" s="65" t="s">
        <v>1689</v>
      </c>
      <c r="Q3434" s="90">
        <v>1</v>
      </c>
      <c r="X3434" s="65" t="s">
        <v>733</v>
      </c>
      <c r="Y3434" s="65">
        <f>SUMPRODUCT(('[2]Prog 89'!$C$5:$C$10000=A3434)*'[2]Prog 89'!$E$5:$F$10000)</f>
        <v>0</v>
      </c>
      <c r="Z3434" s="65">
        <f>SUMPRODUCT(('[2]Prog 89'!$C$5:$C$10000=A3434)*'[2]Prog 89'!$G$5:$H$10000)</f>
        <v>0</v>
      </c>
    </row>
    <row r="3435" spans="1:26" ht="12.75" customHeight="1" x14ac:dyDescent="0.25">
      <c r="A3435" s="64">
        <v>21300</v>
      </c>
      <c r="B3435" s="81">
        <f>VLOOKUP(A3435,'[2]Pop commune'!$A$4:$G$3833,7,FALSE)</f>
        <v>94.000772271636748</v>
      </c>
      <c r="C3435" s="82">
        <f>VLOOKUP(A3435,'[2]Pop commune'!$A$4:$H$3833,5,FALSE)</f>
        <v>67.000550448932572</v>
      </c>
      <c r="D3435" s="83">
        <f t="shared" si="107"/>
        <v>27.000221822704173</v>
      </c>
      <c r="E3435" s="83">
        <f>VLOOKUP(A3435,'[2]Pop commune'!$A$4:$G$3833,6,FALSE)</f>
        <v>27.000221822704173</v>
      </c>
      <c r="F3435" s="83">
        <f t="shared" si="108"/>
        <v>353</v>
      </c>
      <c r="G3435" s="83">
        <f>VLOOKUP(A3435,'[2]Pop commune'!$A$4:$G$3833,4,FALSE)</f>
        <v>353</v>
      </c>
      <c r="H3435" s="64">
        <v>21</v>
      </c>
      <c r="I3435" s="125">
        <v>210984696</v>
      </c>
      <c r="J3435" s="65" t="s">
        <v>4282</v>
      </c>
      <c r="K3435" s="121"/>
      <c r="L3435" s="103" t="s">
        <v>4060</v>
      </c>
      <c r="M3435" s="65" t="s">
        <v>114</v>
      </c>
      <c r="N3435" s="65" t="s">
        <v>1478</v>
      </c>
      <c r="O3435" s="64">
        <v>210781266</v>
      </c>
      <c r="P3435" s="65" t="s">
        <v>1689</v>
      </c>
      <c r="Q3435" s="90">
        <v>1</v>
      </c>
      <c r="X3435" s="65" t="s">
        <v>733</v>
      </c>
      <c r="Y3435" s="65">
        <f>SUMPRODUCT(('[2]Prog 89'!$C$5:$C$10000=A3435)*'[2]Prog 89'!$E$5:$F$10000)</f>
        <v>0</v>
      </c>
      <c r="Z3435" s="65">
        <f>SUMPRODUCT(('[2]Prog 89'!$C$5:$C$10000=A3435)*'[2]Prog 89'!$G$5:$H$10000)</f>
        <v>0</v>
      </c>
    </row>
    <row r="3436" spans="1:26" ht="12.75" customHeight="1" x14ac:dyDescent="0.25">
      <c r="A3436" s="64">
        <v>21306</v>
      </c>
      <c r="B3436" s="81">
        <f>VLOOKUP(A3436,'[2]Pop commune'!$A$4:$G$3833,7,FALSE)</f>
        <v>20.6930693069306</v>
      </c>
      <c r="C3436" s="82">
        <f>VLOOKUP(A3436,'[2]Pop commune'!$A$4:$H$3833,5,FALSE)</f>
        <v>17.58910891089101</v>
      </c>
      <c r="D3436" s="83">
        <f t="shared" si="107"/>
        <v>3.1039603960395903</v>
      </c>
      <c r="E3436" s="83">
        <f>VLOOKUP(A3436,'[2]Pop commune'!$A$4:$G$3833,6,FALSE)</f>
        <v>3.1039603960395903</v>
      </c>
      <c r="F3436" s="83">
        <f t="shared" si="108"/>
        <v>208.99999999999903</v>
      </c>
      <c r="G3436" s="83">
        <f>VLOOKUP(A3436,'[2]Pop commune'!$A$4:$G$3833,4,FALSE)</f>
        <v>208.99999999999903</v>
      </c>
      <c r="H3436" s="64">
        <v>21</v>
      </c>
      <c r="I3436" s="125">
        <v>210984696</v>
      </c>
      <c r="J3436" s="65" t="s">
        <v>4283</v>
      </c>
      <c r="K3436" s="121"/>
      <c r="L3436" s="103" t="s">
        <v>4060</v>
      </c>
      <c r="M3436" s="65" t="s">
        <v>114</v>
      </c>
      <c r="N3436" s="65" t="s">
        <v>1478</v>
      </c>
      <c r="O3436" s="64">
        <v>210781266</v>
      </c>
      <c r="P3436" s="65" t="s">
        <v>1689</v>
      </c>
      <c r="Q3436" s="90">
        <v>1</v>
      </c>
      <c r="X3436" s="65" t="s">
        <v>733</v>
      </c>
      <c r="Y3436" s="65">
        <f>SUMPRODUCT(('[2]Prog 89'!$C$5:$C$10000=A3436)*'[2]Prog 89'!$E$5:$F$10000)</f>
        <v>0</v>
      </c>
      <c r="Z3436" s="65">
        <f>SUMPRODUCT(('[2]Prog 89'!$C$5:$C$10000=A3436)*'[2]Prog 89'!$G$5:$H$10000)</f>
        <v>0</v>
      </c>
    </row>
    <row r="3437" spans="1:26" ht="12.75" customHeight="1" x14ac:dyDescent="0.25">
      <c r="A3437" s="64">
        <v>21310</v>
      </c>
      <c r="B3437" s="81">
        <f>VLOOKUP(A3437,'[2]Pop commune'!$A$4:$G$3833,7,FALSE)</f>
        <v>28</v>
      </c>
      <c r="C3437" s="82">
        <f>VLOOKUP(A3437,'[2]Pop commune'!$A$4:$H$3833,5,FALSE)</f>
        <v>15</v>
      </c>
      <c r="D3437" s="83">
        <f t="shared" si="107"/>
        <v>13</v>
      </c>
      <c r="E3437" s="83">
        <f>VLOOKUP(A3437,'[2]Pop commune'!$A$4:$G$3833,6,FALSE)</f>
        <v>13</v>
      </c>
      <c r="F3437" s="83">
        <f t="shared" si="108"/>
        <v>96</v>
      </c>
      <c r="G3437" s="83">
        <f>VLOOKUP(A3437,'[2]Pop commune'!$A$4:$G$3833,4,FALSE)</f>
        <v>96</v>
      </c>
      <c r="H3437" s="64">
        <v>21</v>
      </c>
      <c r="I3437" s="125">
        <v>210984696</v>
      </c>
      <c r="J3437" s="65" t="s">
        <v>4284</v>
      </c>
      <c r="K3437" s="121"/>
      <c r="L3437" s="73" t="s">
        <v>4060</v>
      </c>
      <c r="M3437" s="65" t="s">
        <v>114</v>
      </c>
      <c r="N3437" s="65" t="s">
        <v>1478</v>
      </c>
      <c r="O3437" s="64">
        <v>210781266</v>
      </c>
      <c r="P3437" s="65" t="s">
        <v>1689</v>
      </c>
      <c r="Q3437" s="90">
        <v>1</v>
      </c>
      <c r="X3437" s="65" t="s">
        <v>733</v>
      </c>
      <c r="Y3437" s="65">
        <f>SUMPRODUCT(('[2]Prog 89'!$C$5:$C$10000=A3437)*'[2]Prog 89'!$E$5:$F$10000)</f>
        <v>0</v>
      </c>
      <c r="Z3437" s="65">
        <f>SUMPRODUCT(('[2]Prog 89'!$C$5:$C$10000=A3437)*'[2]Prog 89'!$G$5:$H$10000)</f>
        <v>0</v>
      </c>
    </row>
    <row r="3438" spans="1:26" ht="12.75" customHeight="1" x14ac:dyDescent="0.25">
      <c r="A3438" s="64">
        <v>21373</v>
      </c>
      <c r="B3438" s="81">
        <f>VLOOKUP(A3438,'[2]Pop commune'!$A$4:$G$3833,7,FALSE)</f>
        <v>167.16802168021681</v>
      </c>
      <c r="C3438" s="82">
        <f>VLOOKUP(A3438,'[2]Pop commune'!$A$4:$H$3833,5,FALSE)</f>
        <v>113.75338753387534</v>
      </c>
      <c r="D3438" s="83">
        <f t="shared" si="107"/>
        <v>53.414634146341463</v>
      </c>
      <c r="E3438" s="83">
        <f>VLOOKUP(A3438,'[2]Pop commune'!$A$4:$G$3833,6,FALSE)</f>
        <v>53.414634146341463</v>
      </c>
      <c r="F3438" s="83">
        <f t="shared" si="108"/>
        <v>730</v>
      </c>
      <c r="G3438" s="83">
        <f>VLOOKUP(A3438,'[2]Pop commune'!$A$4:$G$3833,4,FALSE)</f>
        <v>730</v>
      </c>
      <c r="H3438" s="64">
        <v>21</v>
      </c>
      <c r="I3438" s="125">
        <v>210984696</v>
      </c>
      <c r="J3438" s="65" t="s">
        <v>4285</v>
      </c>
      <c r="K3438" s="121"/>
      <c r="L3438" s="103" t="s">
        <v>4060</v>
      </c>
      <c r="M3438" s="65" t="s">
        <v>114</v>
      </c>
      <c r="N3438" s="65" t="s">
        <v>1478</v>
      </c>
      <c r="O3438" s="64">
        <v>210781266</v>
      </c>
      <c r="P3438" s="65" t="s">
        <v>1689</v>
      </c>
      <c r="Q3438" s="90">
        <v>1</v>
      </c>
      <c r="X3438" s="65" t="s">
        <v>733</v>
      </c>
      <c r="Y3438" s="65">
        <f>SUMPRODUCT(('[2]Prog 89'!$C$5:$C$10000=A3438)*'[2]Prog 89'!$E$5:$F$10000)</f>
        <v>0</v>
      </c>
      <c r="Z3438" s="65">
        <f>SUMPRODUCT(('[2]Prog 89'!$C$5:$C$10000=A3438)*'[2]Prog 89'!$G$5:$H$10000)</f>
        <v>0</v>
      </c>
    </row>
    <row r="3439" spans="1:26" ht="12.75" customHeight="1" x14ac:dyDescent="0.25">
      <c r="A3439" s="64">
        <v>21406</v>
      </c>
      <c r="B3439" s="81">
        <f>VLOOKUP(A3439,'[2]Pop commune'!$A$4:$G$3833,7,FALSE)</f>
        <v>30</v>
      </c>
      <c r="C3439" s="82">
        <f>VLOOKUP(A3439,'[2]Pop commune'!$A$4:$H$3833,5,FALSE)</f>
        <v>20</v>
      </c>
      <c r="D3439" s="83">
        <f t="shared" si="107"/>
        <v>10</v>
      </c>
      <c r="E3439" s="83">
        <f>VLOOKUP(A3439,'[2]Pop commune'!$A$4:$G$3833,6,FALSE)</f>
        <v>10</v>
      </c>
      <c r="F3439" s="83">
        <f t="shared" si="108"/>
        <v>238</v>
      </c>
      <c r="G3439" s="83">
        <f>VLOOKUP(A3439,'[2]Pop commune'!$A$4:$G$3833,4,FALSE)</f>
        <v>238</v>
      </c>
      <c r="H3439" s="64">
        <v>21</v>
      </c>
      <c r="I3439" s="125">
        <v>210984696</v>
      </c>
      <c r="J3439" s="65" t="s">
        <v>4286</v>
      </c>
      <c r="K3439" s="121"/>
      <c r="L3439" s="103" t="s">
        <v>4060</v>
      </c>
      <c r="M3439" s="65" t="s">
        <v>114</v>
      </c>
      <c r="N3439" s="65" t="s">
        <v>1478</v>
      </c>
      <c r="O3439" s="64">
        <v>210781266</v>
      </c>
      <c r="P3439" s="65" t="s">
        <v>1689</v>
      </c>
      <c r="Q3439" s="90">
        <v>1</v>
      </c>
      <c r="X3439" s="65" t="s">
        <v>733</v>
      </c>
      <c r="Y3439" s="65">
        <f>SUMPRODUCT(('[2]Prog 89'!$C$5:$C$10000=A3439)*'[2]Prog 89'!$E$5:$F$10000)</f>
        <v>0</v>
      </c>
      <c r="Z3439" s="65">
        <f>SUMPRODUCT(('[2]Prog 89'!$C$5:$C$10000=A3439)*'[2]Prog 89'!$G$5:$H$10000)</f>
        <v>0</v>
      </c>
    </row>
    <row r="3440" spans="1:26" ht="12.75" customHeight="1" x14ac:dyDescent="0.25">
      <c r="A3440" s="64">
        <v>21439</v>
      </c>
      <c r="B3440" s="81">
        <f>VLOOKUP(A3440,'[2]Pop commune'!$A$4:$G$3833,7,FALSE)</f>
        <v>26.640000000000015</v>
      </c>
      <c r="C3440" s="82">
        <f>VLOOKUP(A3440,'[2]Pop commune'!$A$4:$H$3833,5,FALSE)</f>
        <v>21.706666666666678</v>
      </c>
      <c r="D3440" s="83">
        <f t="shared" si="107"/>
        <v>4.9333333333333353</v>
      </c>
      <c r="E3440" s="83">
        <f>VLOOKUP(A3440,'[2]Pop commune'!$A$4:$G$3833,6,FALSE)</f>
        <v>4.9333333333333353</v>
      </c>
      <c r="F3440" s="83">
        <f t="shared" si="108"/>
        <v>74</v>
      </c>
      <c r="G3440" s="83">
        <f>VLOOKUP(A3440,'[2]Pop commune'!$A$4:$G$3833,4,FALSE)</f>
        <v>74</v>
      </c>
      <c r="H3440" s="64">
        <v>21</v>
      </c>
      <c r="I3440" s="125">
        <v>210984696</v>
      </c>
      <c r="J3440" s="65" t="s">
        <v>4287</v>
      </c>
      <c r="K3440" s="121"/>
      <c r="L3440" s="103" t="s">
        <v>4060</v>
      </c>
      <c r="M3440" s="65" t="s">
        <v>114</v>
      </c>
      <c r="N3440" s="65" t="s">
        <v>1478</v>
      </c>
      <c r="O3440" s="64">
        <v>210781266</v>
      </c>
      <c r="P3440" s="65" t="s">
        <v>1689</v>
      </c>
      <c r="Q3440" s="90">
        <v>1</v>
      </c>
      <c r="X3440" s="65" t="s">
        <v>733</v>
      </c>
      <c r="Y3440" s="65">
        <f>SUMPRODUCT(('[2]Prog 89'!$C$5:$C$10000=A3440)*'[2]Prog 89'!$E$5:$F$10000)</f>
        <v>0</v>
      </c>
      <c r="Z3440" s="65">
        <f>SUMPRODUCT(('[2]Prog 89'!$C$5:$C$10000=A3440)*'[2]Prog 89'!$G$5:$H$10000)</f>
        <v>0</v>
      </c>
    </row>
    <row r="3441" spans="1:26" ht="12.75" customHeight="1" x14ac:dyDescent="0.25">
      <c r="A3441" s="64">
        <v>21504</v>
      </c>
      <c r="B3441" s="81">
        <f>VLOOKUP(A3441,'[2]Pop commune'!$A$4:$G$3833,7,FALSE)</f>
        <v>26.07954545454546</v>
      </c>
      <c r="C3441" s="82">
        <f>VLOOKUP(A3441,'[2]Pop commune'!$A$4:$H$3833,5,FALSE)</f>
        <v>15.454545454545457</v>
      </c>
      <c r="D3441" s="83">
        <f t="shared" si="107"/>
        <v>10.625000000000002</v>
      </c>
      <c r="E3441" s="83">
        <f>VLOOKUP(A3441,'[2]Pop commune'!$A$4:$G$3833,6,FALSE)</f>
        <v>10.625000000000002</v>
      </c>
      <c r="F3441" s="83">
        <f t="shared" si="108"/>
        <v>85</v>
      </c>
      <c r="G3441" s="83">
        <f>VLOOKUP(A3441,'[2]Pop commune'!$A$4:$G$3833,4,FALSE)</f>
        <v>85</v>
      </c>
      <c r="H3441" s="64">
        <v>21</v>
      </c>
      <c r="I3441" s="125">
        <v>210984696</v>
      </c>
      <c r="J3441" s="65" t="s">
        <v>4288</v>
      </c>
      <c r="K3441" s="121"/>
      <c r="L3441" s="103" t="s">
        <v>4060</v>
      </c>
      <c r="M3441" s="65" t="s">
        <v>114</v>
      </c>
      <c r="N3441" s="65" t="s">
        <v>1478</v>
      </c>
      <c r="O3441" s="64">
        <v>210781266</v>
      </c>
      <c r="P3441" s="65" t="s">
        <v>1689</v>
      </c>
      <c r="Q3441" s="90">
        <v>1</v>
      </c>
      <c r="X3441" s="65" t="s">
        <v>733</v>
      </c>
      <c r="Y3441" s="65">
        <f>SUMPRODUCT(('[2]Prog 89'!$C$5:$C$10000=A3441)*'[2]Prog 89'!$E$5:$F$10000)</f>
        <v>0</v>
      </c>
      <c r="Z3441" s="65">
        <f>SUMPRODUCT(('[2]Prog 89'!$C$5:$C$10000=A3441)*'[2]Prog 89'!$G$5:$H$10000)</f>
        <v>0</v>
      </c>
    </row>
    <row r="3442" spans="1:26" ht="12.75" customHeight="1" x14ac:dyDescent="0.25">
      <c r="A3442" s="64">
        <v>21520</v>
      </c>
      <c r="B3442" s="81">
        <f>VLOOKUP(A3442,'[2]Pop commune'!$A$4:$G$3833,7,FALSE)</f>
        <v>23.183673469387752</v>
      </c>
      <c r="C3442" s="82">
        <f>VLOOKUP(A3442,'[2]Pop commune'!$A$4:$H$3833,5,FALSE)</f>
        <v>15.455782312925168</v>
      </c>
      <c r="D3442" s="83">
        <f t="shared" si="107"/>
        <v>7.7278911564625838</v>
      </c>
      <c r="E3442" s="83">
        <f>VLOOKUP(A3442,'[2]Pop commune'!$A$4:$G$3833,6,FALSE)</f>
        <v>7.7278911564625838</v>
      </c>
      <c r="F3442" s="83">
        <f t="shared" si="108"/>
        <v>142</v>
      </c>
      <c r="G3442" s="83">
        <f>VLOOKUP(A3442,'[2]Pop commune'!$A$4:$G$3833,4,FALSE)</f>
        <v>142</v>
      </c>
      <c r="H3442" s="64">
        <v>21</v>
      </c>
      <c r="I3442" s="125">
        <v>210984696</v>
      </c>
      <c r="J3442" s="65" t="s">
        <v>4289</v>
      </c>
      <c r="K3442" s="121"/>
      <c r="L3442" s="103" t="s">
        <v>4060</v>
      </c>
      <c r="M3442" s="65" t="s">
        <v>114</v>
      </c>
      <c r="N3442" s="65" t="s">
        <v>1478</v>
      </c>
      <c r="O3442" s="64">
        <v>210781266</v>
      </c>
      <c r="P3442" s="65" t="s">
        <v>1689</v>
      </c>
      <c r="Q3442" s="90">
        <v>1</v>
      </c>
      <c r="X3442" s="65" t="s">
        <v>733</v>
      </c>
      <c r="Y3442" s="65">
        <f>SUMPRODUCT(('[2]Prog 89'!$C$5:$C$10000=A3442)*'[2]Prog 89'!$E$5:$F$10000)</f>
        <v>0</v>
      </c>
      <c r="Z3442" s="65">
        <f>SUMPRODUCT(('[2]Prog 89'!$C$5:$C$10000=A3442)*'[2]Prog 89'!$G$5:$H$10000)</f>
        <v>0</v>
      </c>
    </row>
    <row r="3443" spans="1:26" ht="12.75" customHeight="1" x14ac:dyDescent="0.25">
      <c r="A3443" s="64">
        <v>21539</v>
      </c>
      <c r="B3443" s="81">
        <f>VLOOKUP(A3443,'[2]Pop commune'!$A$4:$G$3833,7,FALSE)</f>
        <v>19.852941176470623</v>
      </c>
      <c r="C3443" s="82">
        <f>VLOOKUP(A3443,'[2]Pop commune'!$A$4:$H$3833,5,FALSE)</f>
        <v>11.0294117647059</v>
      </c>
      <c r="D3443" s="83">
        <f t="shared" si="107"/>
        <v>8.8235294117647207</v>
      </c>
      <c r="E3443" s="83">
        <f>VLOOKUP(A3443,'[2]Pop commune'!$A$4:$G$3833,6,FALSE)</f>
        <v>8.8235294117647207</v>
      </c>
      <c r="F3443" s="83">
        <f t="shared" si="108"/>
        <v>75.000000000000114</v>
      </c>
      <c r="G3443" s="83">
        <f>VLOOKUP(A3443,'[2]Pop commune'!$A$4:$G$3833,4,FALSE)</f>
        <v>75.000000000000114</v>
      </c>
      <c r="H3443" s="64">
        <v>21</v>
      </c>
      <c r="I3443" s="125">
        <v>210984696</v>
      </c>
      <c r="J3443" s="65" t="s">
        <v>4290</v>
      </c>
      <c r="K3443" s="121"/>
      <c r="L3443" s="103" t="s">
        <v>4060</v>
      </c>
      <c r="M3443" s="65" t="s">
        <v>114</v>
      </c>
      <c r="N3443" s="65" t="s">
        <v>1478</v>
      </c>
      <c r="O3443" s="64">
        <v>210781266</v>
      </c>
      <c r="P3443" s="65" t="s">
        <v>1689</v>
      </c>
      <c r="Q3443" s="90">
        <v>1</v>
      </c>
      <c r="X3443" s="65" t="s">
        <v>733</v>
      </c>
      <c r="Y3443" s="65">
        <f>SUMPRODUCT(('[2]Prog 89'!$C$5:$C$10000=A3443)*'[2]Prog 89'!$E$5:$F$10000)</f>
        <v>0</v>
      </c>
      <c r="Z3443" s="65">
        <f>SUMPRODUCT(('[2]Prog 89'!$C$5:$C$10000=A3443)*'[2]Prog 89'!$G$5:$H$10000)</f>
        <v>0</v>
      </c>
    </row>
    <row r="3444" spans="1:26" ht="12.75" customHeight="1" x14ac:dyDescent="0.25">
      <c r="A3444" s="64">
        <v>21553</v>
      </c>
      <c r="B3444" s="81">
        <f>VLOOKUP(A3444,'[2]Pop commune'!$A$4:$G$3833,7,FALSE)</f>
        <v>25.878260869565281</v>
      </c>
      <c r="C3444" s="82">
        <f>VLOOKUP(A3444,'[2]Pop commune'!$A$4:$H$3833,5,FALSE)</f>
        <v>15.095652173913081</v>
      </c>
      <c r="D3444" s="83">
        <f t="shared" si="107"/>
        <v>10.7826086956522</v>
      </c>
      <c r="E3444" s="83">
        <f>VLOOKUP(A3444,'[2]Pop commune'!$A$4:$G$3833,6,FALSE)</f>
        <v>10.7826086956522</v>
      </c>
      <c r="F3444" s="83">
        <f t="shared" si="108"/>
        <v>124</v>
      </c>
      <c r="G3444" s="83">
        <f>VLOOKUP(A3444,'[2]Pop commune'!$A$4:$G$3833,4,FALSE)</f>
        <v>124</v>
      </c>
      <c r="H3444" s="64">
        <v>21</v>
      </c>
      <c r="I3444" s="125">
        <v>210984696</v>
      </c>
      <c r="J3444" s="65" t="s">
        <v>4291</v>
      </c>
      <c r="K3444" s="121"/>
      <c r="L3444" s="103" t="s">
        <v>4060</v>
      </c>
      <c r="M3444" s="65" t="s">
        <v>114</v>
      </c>
      <c r="N3444" s="65" t="s">
        <v>1478</v>
      </c>
      <c r="O3444" s="64">
        <v>210781266</v>
      </c>
      <c r="P3444" s="65" t="s">
        <v>1689</v>
      </c>
      <c r="Q3444" s="90">
        <v>1</v>
      </c>
      <c r="X3444" s="65" t="s">
        <v>733</v>
      </c>
      <c r="Y3444" s="65">
        <f>SUMPRODUCT(('[2]Prog 89'!$C$5:$C$10000=A3444)*'[2]Prog 89'!$E$5:$F$10000)</f>
        <v>0</v>
      </c>
      <c r="Z3444" s="65">
        <f>SUMPRODUCT(('[2]Prog 89'!$C$5:$C$10000=A3444)*'[2]Prog 89'!$G$5:$H$10000)</f>
        <v>0</v>
      </c>
    </row>
    <row r="3445" spans="1:26" ht="12.75" customHeight="1" x14ac:dyDescent="0.25">
      <c r="A3445" s="64">
        <v>21559</v>
      </c>
      <c r="B3445" s="81">
        <f>VLOOKUP(A3445,'[2]Pop commune'!$A$4:$G$3833,7,FALSE)</f>
        <v>125.76764705882395</v>
      </c>
      <c r="C3445" s="82">
        <f>VLOOKUP(A3445,'[2]Pop commune'!$A$4:$H$3833,5,FALSE)</f>
        <v>96.902941176470918</v>
      </c>
      <c r="D3445" s="83">
        <f t="shared" si="107"/>
        <v>28.864705882353039</v>
      </c>
      <c r="E3445" s="83">
        <f>VLOOKUP(A3445,'[2]Pop commune'!$A$4:$G$3833,6,FALSE)</f>
        <v>28.864705882353039</v>
      </c>
      <c r="F3445" s="83">
        <f t="shared" si="108"/>
        <v>701.00000000000239</v>
      </c>
      <c r="G3445" s="83">
        <f>VLOOKUP(A3445,'[2]Pop commune'!$A$4:$G$3833,4,FALSE)</f>
        <v>701.00000000000239</v>
      </c>
      <c r="H3445" s="64">
        <v>21</v>
      </c>
      <c r="I3445" s="125">
        <v>210984696</v>
      </c>
      <c r="J3445" s="65" t="s">
        <v>4292</v>
      </c>
      <c r="K3445" s="121"/>
      <c r="L3445" s="103" t="s">
        <v>4060</v>
      </c>
      <c r="M3445" s="65" t="s">
        <v>114</v>
      </c>
      <c r="N3445" s="65" t="s">
        <v>1478</v>
      </c>
      <c r="O3445" s="64">
        <v>210781266</v>
      </c>
      <c r="P3445" s="65" t="s">
        <v>1689</v>
      </c>
      <c r="Q3445" s="90">
        <v>1</v>
      </c>
      <c r="X3445" s="65" t="s">
        <v>733</v>
      </c>
      <c r="Y3445" s="65">
        <f>SUMPRODUCT(('[2]Prog 89'!$C$5:$C$10000=A3445)*'[2]Prog 89'!$E$5:$F$10000)</f>
        <v>0</v>
      </c>
      <c r="Z3445" s="65">
        <f>SUMPRODUCT(('[2]Prog 89'!$C$5:$C$10000=A3445)*'[2]Prog 89'!$G$5:$H$10000)</f>
        <v>0</v>
      </c>
    </row>
    <row r="3446" spans="1:26" ht="12.75" customHeight="1" x14ac:dyDescent="0.25">
      <c r="A3446" s="64">
        <v>21578</v>
      </c>
      <c r="B3446" s="81">
        <f>VLOOKUP(A3446,'[2]Pop commune'!$A$4:$G$3833,7,FALSE)</f>
        <v>56.212927756653912</v>
      </c>
      <c r="C3446" s="82">
        <f>VLOOKUP(A3446,'[2]Pop commune'!$A$4:$H$3833,5,FALSE)</f>
        <v>39.148288973383977</v>
      </c>
      <c r="D3446" s="83">
        <f t="shared" si="107"/>
        <v>17.064638783269938</v>
      </c>
      <c r="E3446" s="83">
        <f>VLOOKUP(A3446,'[2]Pop commune'!$A$4:$G$3833,6,FALSE)</f>
        <v>17.064638783269938</v>
      </c>
      <c r="F3446" s="83">
        <f t="shared" si="108"/>
        <v>264</v>
      </c>
      <c r="G3446" s="83">
        <f>VLOOKUP(A3446,'[2]Pop commune'!$A$4:$G$3833,4,FALSE)</f>
        <v>264</v>
      </c>
      <c r="H3446" s="64">
        <v>21</v>
      </c>
      <c r="I3446" s="125">
        <v>210984696</v>
      </c>
      <c r="J3446" s="65" t="s">
        <v>4293</v>
      </c>
      <c r="K3446" s="121"/>
      <c r="L3446" s="103" t="s">
        <v>4060</v>
      </c>
      <c r="M3446" s="65" t="s">
        <v>114</v>
      </c>
      <c r="N3446" s="65" t="s">
        <v>1478</v>
      </c>
      <c r="O3446" s="64">
        <v>210781266</v>
      </c>
      <c r="P3446" s="65" t="s">
        <v>1689</v>
      </c>
      <c r="Q3446" s="90">
        <v>1</v>
      </c>
      <c r="X3446" s="65" t="s">
        <v>733</v>
      </c>
      <c r="Y3446" s="65">
        <f>SUMPRODUCT(('[2]Prog 89'!$C$5:$C$10000=A3446)*'[2]Prog 89'!$E$5:$F$10000)</f>
        <v>0</v>
      </c>
      <c r="Z3446" s="65">
        <f>SUMPRODUCT(('[2]Prog 89'!$C$5:$C$10000=A3446)*'[2]Prog 89'!$G$5:$H$10000)</f>
        <v>0</v>
      </c>
    </row>
    <row r="3447" spans="1:26" ht="12.75" customHeight="1" x14ac:dyDescent="0.25">
      <c r="A3447" s="64">
        <v>21592</v>
      </c>
      <c r="B3447" s="81">
        <f>VLOOKUP(A3447,'[2]Pop commune'!$A$4:$G$3833,7,FALSE)</f>
        <v>37.260273972602718</v>
      </c>
      <c r="C3447" s="82">
        <f>VLOOKUP(A3447,'[2]Pop commune'!$A$4:$H$3833,5,FALSE)</f>
        <v>25.150684931506834</v>
      </c>
      <c r="D3447" s="83">
        <f t="shared" si="107"/>
        <v>12.109589041095884</v>
      </c>
      <c r="E3447" s="83">
        <f>VLOOKUP(A3447,'[2]Pop commune'!$A$4:$G$3833,6,FALSE)</f>
        <v>12.109589041095884</v>
      </c>
      <c r="F3447" s="83">
        <f t="shared" si="108"/>
        <v>204</v>
      </c>
      <c r="G3447" s="83">
        <f>VLOOKUP(A3447,'[2]Pop commune'!$A$4:$G$3833,4,FALSE)</f>
        <v>204</v>
      </c>
      <c r="H3447" s="64">
        <v>21</v>
      </c>
      <c r="I3447" s="125">
        <v>210984696</v>
      </c>
      <c r="J3447" s="65" t="s">
        <v>4294</v>
      </c>
      <c r="K3447" s="121"/>
      <c r="L3447" s="103" t="s">
        <v>4060</v>
      </c>
      <c r="M3447" s="65" t="s">
        <v>114</v>
      </c>
      <c r="N3447" s="65" t="s">
        <v>1478</v>
      </c>
      <c r="O3447" s="64">
        <v>210781266</v>
      </c>
      <c r="P3447" s="65" t="s">
        <v>1689</v>
      </c>
      <c r="Q3447" s="90">
        <v>1</v>
      </c>
      <c r="X3447" s="65" t="s">
        <v>733</v>
      </c>
      <c r="Y3447" s="65">
        <f>SUMPRODUCT(('[2]Prog 89'!$C$5:$C$10000=A3447)*'[2]Prog 89'!$E$5:$F$10000)</f>
        <v>0</v>
      </c>
      <c r="Z3447" s="65">
        <f>SUMPRODUCT(('[2]Prog 89'!$C$5:$C$10000=A3447)*'[2]Prog 89'!$G$5:$H$10000)</f>
        <v>0</v>
      </c>
    </row>
    <row r="3448" spans="1:26" ht="12.75" customHeight="1" x14ac:dyDescent="0.25">
      <c r="A3448" s="64">
        <v>21611</v>
      </c>
      <c r="B3448" s="81">
        <f>VLOOKUP(A3448,'[2]Pop commune'!$A$4:$G$3833,7,FALSE)</f>
        <v>235.96774899059625</v>
      </c>
      <c r="C3448" s="82">
        <f>VLOOKUP(A3448,'[2]Pop commune'!$A$4:$H$3833,5,FALSE)</f>
        <v>123.66888744039906</v>
      </c>
      <c r="D3448" s="83">
        <f t="shared" si="107"/>
        <v>112.29886155019717</v>
      </c>
      <c r="E3448" s="83">
        <f>VLOOKUP(A3448,'[2]Pop commune'!$A$4:$G$3833,6,FALSE)</f>
        <v>112.29886155019717</v>
      </c>
      <c r="F3448" s="83">
        <f t="shared" si="108"/>
        <v>969</v>
      </c>
      <c r="G3448" s="83">
        <f>VLOOKUP(A3448,'[2]Pop commune'!$A$4:$G$3833,4,FALSE)</f>
        <v>969</v>
      </c>
      <c r="H3448" s="64">
        <v>21</v>
      </c>
      <c r="I3448" s="125">
        <v>210984696</v>
      </c>
      <c r="J3448" s="65" t="s">
        <v>4295</v>
      </c>
      <c r="K3448" s="121"/>
      <c r="L3448" s="73" t="s">
        <v>4060</v>
      </c>
      <c r="M3448" s="65" t="s">
        <v>114</v>
      </c>
      <c r="N3448" s="65" t="s">
        <v>1478</v>
      </c>
      <c r="O3448" s="64">
        <v>210781266</v>
      </c>
      <c r="P3448" s="65" t="s">
        <v>1689</v>
      </c>
      <c r="Q3448" s="90">
        <v>1</v>
      </c>
      <c r="X3448" s="65" t="s">
        <v>733</v>
      </c>
      <c r="Y3448" s="65">
        <f>SUMPRODUCT(('[2]Prog 89'!$C$5:$C$10000=A3448)*'[2]Prog 89'!$E$5:$F$10000)</f>
        <v>0</v>
      </c>
      <c r="Z3448" s="65">
        <f>SUMPRODUCT(('[2]Prog 89'!$C$5:$C$10000=A3448)*'[2]Prog 89'!$G$5:$H$10000)</f>
        <v>0</v>
      </c>
    </row>
    <row r="3449" spans="1:26" ht="12.75" customHeight="1" x14ac:dyDescent="0.25">
      <c r="A3449" s="64">
        <v>21669</v>
      </c>
      <c r="B3449" s="81">
        <f>VLOOKUP(A3449,'[2]Pop commune'!$A$4:$G$3833,7,FALSE)</f>
        <v>16.507246376811594</v>
      </c>
      <c r="C3449" s="82">
        <f>VLOOKUP(A3449,'[2]Pop commune'!$A$4:$H$3833,5,FALSE)</f>
        <v>10.681159420289854</v>
      </c>
      <c r="D3449" s="83">
        <f t="shared" si="107"/>
        <v>5.8260869565217384</v>
      </c>
      <c r="E3449" s="83">
        <f>VLOOKUP(A3449,'[2]Pop commune'!$A$4:$G$3833,6,FALSE)</f>
        <v>5.8260869565217384</v>
      </c>
      <c r="F3449" s="83">
        <f t="shared" si="108"/>
        <v>67</v>
      </c>
      <c r="G3449" s="83">
        <f>VLOOKUP(A3449,'[2]Pop commune'!$A$4:$G$3833,4,FALSE)</f>
        <v>67</v>
      </c>
      <c r="H3449" s="64">
        <v>21</v>
      </c>
      <c r="I3449" s="125">
        <v>210984696</v>
      </c>
      <c r="J3449" s="65" t="s">
        <v>4296</v>
      </c>
      <c r="K3449" s="121"/>
      <c r="L3449" s="73" t="s">
        <v>4060</v>
      </c>
      <c r="M3449" s="65" t="s">
        <v>114</v>
      </c>
      <c r="N3449" s="65" t="s">
        <v>1478</v>
      </c>
      <c r="O3449" s="64">
        <v>210781266</v>
      </c>
      <c r="P3449" s="65" t="s">
        <v>1689</v>
      </c>
      <c r="Q3449" s="90">
        <v>1</v>
      </c>
      <c r="X3449" s="65" t="s">
        <v>733</v>
      </c>
      <c r="Y3449" s="65">
        <f>SUMPRODUCT(('[2]Prog 89'!$C$5:$C$10000=A3449)*'[2]Prog 89'!$E$5:$F$10000)</f>
        <v>0</v>
      </c>
      <c r="Z3449" s="65">
        <f>SUMPRODUCT(('[2]Prog 89'!$C$5:$C$10000=A3449)*'[2]Prog 89'!$G$5:$H$10000)</f>
        <v>0</v>
      </c>
    </row>
    <row r="3450" spans="1:26" ht="12.75" customHeight="1" x14ac:dyDescent="0.25">
      <c r="A3450" s="64">
        <v>21679</v>
      </c>
      <c r="B3450" s="81">
        <f>VLOOKUP(A3450,'[2]Pop commune'!$A$4:$G$3833,7,FALSE)</f>
        <v>27.771186440677972</v>
      </c>
      <c r="C3450" s="82">
        <f>VLOOKUP(A3450,'[2]Pop commune'!$A$4:$H$3833,5,FALSE)</f>
        <v>19.15254237288136</v>
      </c>
      <c r="D3450" s="83">
        <f t="shared" si="107"/>
        <v>8.6186440677966125</v>
      </c>
      <c r="E3450" s="83">
        <f>VLOOKUP(A3450,'[2]Pop commune'!$A$4:$G$3833,6,FALSE)</f>
        <v>8.6186440677966125</v>
      </c>
      <c r="F3450" s="83">
        <f t="shared" si="108"/>
        <v>113</v>
      </c>
      <c r="G3450" s="83">
        <f>VLOOKUP(A3450,'[2]Pop commune'!$A$4:$G$3833,4,FALSE)</f>
        <v>113</v>
      </c>
      <c r="H3450" s="64">
        <v>21</v>
      </c>
      <c r="I3450" s="125">
        <v>210984696</v>
      </c>
      <c r="J3450" s="65" t="s">
        <v>4297</v>
      </c>
      <c r="K3450" s="121"/>
      <c r="L3450" s="73" t="s">
        <v>4060</v>
      </c>
      <c r="M3450" s="65" t="s">
        <v>114</v>
      </c>
      <c r="N3450" s="65" t="s">
        <v>1478</v>
      </c>
      <c r="O3450" s="64">
        <v>210781266</v>
      </c>
      <c r="P3450" s="65" t="s">
        <v>1689</v>
      </c>
      <c r="Q3450" s="90">
        <v>1</v>
      </c>
      <c r="X3450" s="65" t="s">
        <v>733</v>
      </c>
      <c r="Y3450" s="65">
        <f>SUMPRODUCT(('[2]Prog 89'!$C$5:$C$10000=A3450)*'[2]Prog 89'!$E$5:$F$10000)</f>
        <v>0</v>
      </c>
      <c r="Z3450" s="65">
        <f>SUMPRODUCT(('[2]Prog 89'!$C$5:$C$10000=A3450)*'[2]Prog 89'!$G$5:$H$10000)</f>
        <v>0</v>
      </c>
    </row>
    <row r="3451" spans="1:26" ht="12.75" customHeight="1" x14ac:dyDescent="0.25">
      <c r="A3451" s="64">
        <v>58022</v>
      </c>
      <c r="B3451" s="81">
        <f>VLOOKUP(A3451,'[2]Pop commune'!$A$4:$G$3833,7,FALSE)</f>
        <v>43</v>
      </c>
      <c r="C3451" s="82">
        <f>VLOOKUP(A3451,'[2]Pop commune'!$A$4:$H$3833,5,FALSE)</f>
        <v>33</v>
      </c>
      <c r="D3451" s="83">
        <f t="shared" si="107"/>
        <v>10</v>
      </c>
      <c r="E3451" s="83">
        <f>VLOOKUP(A3451,'[2]Pop commune'!$A$4:$G$3833,6,FALSE)</f>
        <v>10</v>
      </c>
      <c r="F3451" s="83">
        <f t="shared" si="108"/>
        <v>217</v>
      </c>
      <c r="G3451" s="83">
        <f>VLOOKUP(A3451,'[2]Pop commune'!$A$4:$G$3833,4,FALSE)</f>
        <v>217</v>
      </c>
      <c r="H3451" s="64">
        <v>58</v>
      </c>
      <c r="I3451" s="122">
        <v>580000750</v>
      </c>
      <c r="J3451" s="65" t="s">
        <v>4298</v>
      </c>
      <c r="K3451" s="121" t="s">
        <v>4876</v>
      </c>
      <c r="L3451" s="103" t="s">
        <v>3354</v>
      </c>
      <c r="M3451" s="65" t="s">
        <v>4299</v>
      </c>
      <c r="N3451" s="65" t="s">
        <v>662</v>
      </c>
      <c r="O3451" s="64">
        <v>210781266</v>
      </c>
      <c r="P3451" s="94" t="s">
        <v>4300</v>
      </c>
      <c r="Q3451" s="90">
        <v>1</v>
      </c>
      <c r="R3451" s="65">
        <v>40</v>
      </c>
      <c r="S3451" s="65">
        <v>40</v>
      </c>
      <c r="T3451" s="65">
        <v>4</v>
      </c>
      <c r="U3451" s="65">
        <v>4</v>
      </c>
      <c r="X3451" s="65" t="s">
        <v>671</v>
      </c>
      <c r="Y3451" s="65">
        <f>SUMPRODUCT(('[2]Prog 89'!$C$5:$C$10000=A3451)*'[2]Prog 89'!$E$5:$F$10000)</f>
        <v>0</v>
      </c>
      <c r="Z3451" s="65">
        <f>SUMPRODUCT(('[2]Prog 89'!$C$5:$C$10000=A3451)*'[2]Prog 89'!$G$5:$H$10000)</f>
        <v>0</v>
      </c>
    </row>
    <row r="3452" spans="1:26" ht="12.75" customHeight="1" x14ac:dyDescent="0.25">
      <c r="A3452" s="64">
        <v>58051</v>
      </c>
      <c r="B3452" s="81">
        <f>VLOOKUP(A3452,'[2]Pop commune'!$A$4:$G$3833,7,FALSE)</f>
        <v>402</v>
      </c>
      <c r="C3452" s="82">
        <f>VLOOKUP(A3452,'[2]Pop commune'!$A$4:$H$3833,5,FALSE)</f>
        <v>254</v>
      </c>
      <c r="D3452" s="83">
        <f t="shared" si="107"/>
        <v>148</v>
      </c>
      <c r="E3452" s="83">
        <f>VLOOKUP(A3452,'[2]Pop commune'!$A$4:$G$3833,6,FALSE)</f>
        <v>148</v>
      </c>
      <c r="F3452" s="83">
        <f t="shared" si="108"/>
        <v>1521</v>
      </c>
      <c r="G3452" s="83">
        <f>VLOOKUP(A3452,'[2]Pop commune'!$A$4:$G$3833,4,FALSE)</f>
        <v>1521</v>
      </c>
      <c r="H3452" s="64">
        <v>58</v>
      </c>
      <c r="I3452" s="122">
        <v>580000750</v>
      </c>
      <c r="J3452" s="65" t="s">
        <v>4301</v>
      </c>
      <c r="K3452" s="121"/>
      <c r="L3452" s="103" t="s">
        <v>4302</v>
      </c>
      <c r="M3452" s="101" t="s">
        <v>4299</v>
      </c>
      <c r="N3452" s="65" t="s">
        <v>662</v>
      </c>
      <c r="O3452" s="64">
        <v>210781266</v>
      </c>
      <c r="P3452" s="94" t="s">
        <v>4300</v>
      </c>
      <c r="Q3452" s="90">
        <v>1</v>
      </c>
      <c r="X3452" s="65" t="s">
        <v>671</v>
      </c>
      <c r="Y3452" s="65">
        <f>SUMPRODUCT(('[2]Prog 89'!$C$5:$C$10000=A3452)*'[2]Prog 89'!$E$5:$F$10000)</f>
        <v>0</v>
      </c>
      <c r="Z3452" s="65">
        <f>SUMPRODUCT(('[2]Prog 89'!$C$5:$C$10000=A3452)*'[2]Prog 89'!$G$5:$H$10000)</f>
        <v>0</v>
      </c>
    </row>
    <row r="3453" spans="1:26" ht="12.75" customHeight="1" x14ac:dyDescent="0.25">
      <c r="A3453" s="64">
        <v>58088</v>
      </c>
      <c r="B3453" s="81">
        <f>VLOOKUP(A3453,'[2]Pop commune'!$A$4:$G$3833,7,FALSE)</f>
        <v>1289.970651389152</v>
      </c>
      <c r="C3453" s="82">
        <f>VLOOKUP(A3453,'[2]Pop commune'!$A$4:$H$3833,5,FALSE)</f>
        <v>877.61671820755771</v>
      </c>
      <c r="D3453" s="83">
        <f t="shared" si="107"/>
        <v>412.35393318159436</v>
      </c>
      <c r="E3453" s="83">
        <f>VLOOKUP(A3453,'[2]Pop commune'!$A$4:$G$3833,6,FALSE)</f>
        <v>412.35393318159436</v>
      </c>
      <c r="F3453" s="83">
        <f t="shared" si="108"/>
        <v>3585</v>
      </c>
      <c r="G3453" s="83">
        <f>VLOOKUP(A3453,'[2]Pop commune'!$A$4:$G$3833,4,FALSE)</f>
        <v>3585</v>
      </c>
      <c r="H3453" s="64">
        <v>58</v>
      </c>
      <c r="I3453" s="122">
        <v>580000750</v>
      </c>
      <c r="J3453" s="65" t="s">
        <v>4303</v>
      </c>
      <c r="K3453" s="121"/>
      <c r="L3453" s="103" t="s">
        <v>4304</v>
      </c>
      <c r="M3453" s="101" t="s">
        <v>4299</v>
      </c>
      <c r="N3453" s="65" t="s">
        <v>662</v>
      </c>
      <c r="O3453" s="64">
        <v>210781266</v>
      </c>
      <c r="P3453" s="94" t="s">
        <v>4300</v>
      </c>
      <c r="Q3453" s="90">
        <v>1</v>
      </c>
      <c r="X3453" s="65" t="s">
        <v>671</v>
      </c>
      <c r="Y3453" s="65">
        <f>SUMPRODUCT(('[2]Prog 89'!$C$5:$C$10000=A3453)*'[2]Prog 89'!$E$5:$F$10000)</f>
        <v>0</v>
      </c>
      <c r="Z3453" s="65">
        <f>SUMPRODUCT(('[2]Prog 89'!$C$5:$C$10000=A3453)*'[2]Prog 89'!$G$5:$H$10000)</f>
        <v>0</v>
      </c>
    </row>
    <row r="3454" spans="1:26" ht="12.75" customHeight="1" x14ac:dyDescent="0.25">
      <c r="A3454" s="64">
        <v>58117</v>
      </c>
      <c r="B3454" s="81">
        <f>VLOOKUP(A3454,'[2]Pop commune'!$A$4:$G$3833,7,FALSE)</f>
        <v>1351.3346527449853</v>
      </c>
      <c r="C3454" s="82">
        <f>VLOOKUP(A3454,'[2]Pop commune'!$A$4:$H$3833,5,FALSE)</f>
        <v>690.20233481853973</v>
      </c>
      <c r="D3454" s="83">
        <f t="shared" si="107"/>
        <v>661.13231792644569</v>
      </c>
      <c r="E3454" s="83">
        <f>VLOOKUP(A3454,'[2]Pop commune'!$A$4:$G$3833,6,FALSE)</f>
        <v>661.13231792644569</v>
      </c>
      <c r="F3454" s="83">
        <f t="shared" si="108"/>
        <v>4620</v>
      </c>
      <c r="G3454" s="83">
        <f>VLOOKUP(A3454,'[2]Pop commune'!$A$4:$G$3833,4,FALSE)</f>
        <v>4620</v>
      </c>
      <c r="H3454" s="64">
        <v>58</v>
      </c>
      <c r="I3454" s="122">
        <v>580000750</v>
      </c>
      <c r="J3454" s="65" t="s">
        <v>4305</v>
      </c>
      <c r="K3454" s="121"/>
      <c r="L3454" s="103" t="s">
        <v>4306</v>
      </c>
      <c r="M3454" s="101" t="s">
        <v>4299</v>
      </c>
      <c r="N3454" s="65" t="s">
        <v>662</v>
      </c>
      <c r="O3454" s="64">
        <v>210781266</v>
      </c>
      <c r="P3454" s="94" t="s">
        <v>4300</v>
      </c>
      <c r="Q3454" s="90">
        <v>1</v>
      </c>
      <c r="X3454" s="65" t="s">
        <v>671</v>
      </c>
      <c r="Y3454" s="65">
        <f>SUMPRODUCT(('[2]Prog 89'!$C$5:$C$10000=A3454)*'[2]Prog 89'!$E$5:$F$10000)</f>
        <v>0</v>
      </c>
      <c r="Z3454" s="65">
        <f>SUMPRODUCT(('[2]Prog 89'!$C$5:$C$10000=A3454)*'[2]Prog 89'!$G$5:$H$10000)</f>
        <v>0</v>
      </c>
    </row>
    <row r="3455" spans="1:26" ht="12.75" customHeight="1" x14ac:dyDescent="0.25">
      <c r="A3455" s="64">
        <v>58121</v>
      </c>
      <c r="B3455" s="81">
        <f>VLOOKUP(A3455,'[2]Pop commune'!$A$4:$G$3833,7,FALSE)</f>
        <v>886.74718098730568</v>
      </c>
      <c r="C3455" s="82">
        <f>VLOOKUP(A3455,'[2]Pop commune'!$A$4:$H$3833,5,FALSE)</f>
        <v>599.02346731907141</v>
      </c>
      <c r="D3455" s="83">
        <f t="shared" si="107"/>
        <v>287.72371366823427</v>
      </c>
      <c r="E3455" s="83">
        <f>VLOOKUP(A3455,'[2]Pop commune'!$A$4:$G$3833,6,FALSE)</f>
        <v>287.72371366823427</v>
      </c>
      <c r="F3455" s="83">
        <f t="shared" si="108"/>
        <v>3850.9999999999941</v>
      </c>
      <c r="G3455" s="83">
        <f>VLOOKUP(A3455,'[2]Pop commune'!$A$4:$G$3833,4,FALSE)</f>
        <v>3850.9999999999941</v>
      </c>
      <c r="H3455" s="64">
        <v>58</v>
      </c>
      <c r="I3455" s="122">
        <v>580000750</v>
      </c>
      <c r="J3455" s="65" t="s">
        <v>4307</v>
      </c>
      <c r="K3455" s="121"/>
      <c r="L3455" s="103" t="s">
        <v>4306</v>
      </c>
      <c r="M3455" s="101" t="s">
        <v>4299</v>
      </c>
      <c r="N3455" s="65" t="s">
        <v>662</v>
      </c>
      <c r="O3455" s="64">
        <v>210781266</v>
      </c>
      <c r="P3455" s="94" t="s">
        <v>4300</v>
      </c>
      <c r="Q3455" s="90">
        <v>1</v>
      </c>
      <c r="X3455" s="65" t="s">
        <v>671</v>
      </c>
      <c r="Y3455" s="65">
        <f>SUMPRODUCT(('[2]Prog 89'!$C$5:$C$10000=A3455)*'[2]Prog 89'!$E$5:$F$10000)</f>
        <v>0</v>
      </c>
      <c r="Z3455" s="65">
        <f>SUMPRODUCT(('[2]Prog 89'!$C$5:$C$10000=A3455)*'[2]Prog 89'!$G$5:$H$10000)</f>
        <v>0</v>
      </c>
    </row>
    <row r="3456" spans="1:26" ht="12.75" customHeight="1" x14ac:dyDescent="0.25">
      <c r="A3456" s="64">
        <v>58124</v>
      </c>
      <c r="B3456" s="81">
        <f>VLOOKUP(A3456,'[2]Pop commune'!$A$4:$G$3833,7,FALSE)</f>
        <v>153.40184453227863</v>
      </c>
      <c r="C3456" s="82">
        <f>VLOOKUP(A3456,'[2]Pop commune'!$A$4:$H$3833,5,FALSE)</f>
        <v>115.05138339920896</v>
      </c>
      <c r="D3456" s="83">
        <f t="shared" si="107"/>
        <v>38.350461133069658</v>
      </c>
      <c r="E3456" s="83">
        <f>VLOOKUP(A3456,'[2]Pop commune'!$A$4:$G$3833,6,FALSE)</f>
        <v>38.350461133069658</v>
      </c>
      <c r="F3456" s="83">
        <f t="shared" si="108"/>
        <v>765.99999999999659</v>
      </c>
      <c r="G3456" s="83">
        <f>VLOOKUP(A3456,'[2]Pop commune'!$A$4:$G$3833,4,FALSE)</f>
        <v>765.99999999999659</v>
      </c>
      <c r="H3456" s="64">
        <v>58</v>
      </c>
      <c r="I3456" s="122">
        <v>580000750</v>
      </c>
      <c r="J3456" s="65" t="s">
        <v>4308</v>
      </c>
      <c r="K3456" s="121"/>
      <c r="L3456" s="103" t="s">
        <v>4306</v>
      </c>
      <c r="M3456" s="101" t="s">
        <v>4299</v>
      </c>
      <c r="N3456" s="65" t="s">
        <v>662</v>
      </c>
      <c r="O3456" s="64">
        <v>210781266</v>
      </c>
      <c r="P3456" s="94" t="s">
        <v>4300</v>
      </c>
      <c r="Q3456" s="90">
        <v>1</v>
      </c>
      <c r="X3456" s="65" t="s">
        <v>671</v>
      </c>
      <c r="Y3456" s="65">
        <f>SUMPRODUCT(('[2]Prog 89'!$C$5:$C$10000=A3456)*'[2]Prog 89'!$E$5:$F$10000)</f>
        <v>0</v>
      </c>
      <c r="Z3456" s="65">
        <f>SUMPRODUCT(('[2]Prog 89'!$C$5:$C$10000=A3456)*'[2]Prog 89'!$G$5:$H$10000)</f>
        <v>0</v>
      </c>
    </row>
    <row r="3457" spans="1:26" ht="12.75" customHeight="1" x14ac:dyDescent="0.25">
      <c r="A3457" s="64">
        <v>58126</v>
      </c>
      <c r="B3457" s="81">
        <f>VLOOKUP(A3457,'[2]Pop commune'!$A$4:$G$3833,7,FALSE)</f>
        <v>68.146868250539754</v>
      </c>
      <c r="C3457" s="82">
        <f>VLOOKUP(A3457,'[2]Pop commune'!$A$4:$H$3833,5,FALSE)</f>
        <v>49.105831533477179</v>
      </c>
      <c r="D3457" s="83">
        <f t="shared" si="107"/>
        <v>19.041036717062578</v>
      </c>
      <c r="E3457" s="83">
        <f>VLOOKUP(A3457,'[2]Pop commune'!$A$4:$G$3833,6,FALSE)</f>
        <v>19.041036717062578</v>
      </c>
      <c r="F3457" s="83">
        <f t="shared" si="108"/>
        <v>463.99999999999858</v>
      </c>
      <c r="G3457" s="83">
        <f>VLOOKUP(A3457,'[2]Pop commune'!$A$4:$G$3833,4,FALSE)</f>
        <v>463.99999999999858</v>
      </c>
      <c r="H3457" s="64">
        <v>58</v>
      </c>
      <c r="I3457" s="122">
        <v>580000750</v>
      </c>
      <c r="J3457" s="65" t="s">
        <v>4309</v>
      </c>
      <c r="K3457" s="121"/>
      <c r="L3457" s="103" t="s">
        <v>1139</v>
      </c>
      <c r="M3457" s="101" t="s">
        <v>4299</v>
      </c>
      <c r="N3457" s="65" t="s">
        <v>662</v>
      </c>
      <c r="O3457" s="64">
        <v>210781266</v>
      </c>
      <c r="P3457" s="94" t="s">
        <v>4300</v>
      </c>
      <c r="Q3457" s="90">
        <v>1</v>
      </c>
      <c r="X3457" s="65" t="s">
        <v>671</v>
      </c>
      <c r="Y3457" s="65">
        <f>SUMPRODUCT(('[2]Prog 89'!$C$5:$C$10000=A3457)*'[2]Prog 89'!$E$5:$F$10000)</f>
        <v>0</v>
      </c>
      <c r="Z3457" s="65">
        <f>SUMPRODUCT(('[2]Prog 89'!$C$5:$C$10000=A3457)*'[2]Prog 89'!$G$5:$H$10000)</f>
        <v>0</v>
      </c>
    </row>
    <row r="3458" spans="1:26" ht="12.75" customHeight="1" x14ac:dyDescent="0.25">
      <c r="A3458" s="64">
        <v>58131</v>
      </c>
      <c r="B3458" s="81">
        <f>VLOOKUP(A3458,'[2]Pop commune'!$A$4:$G$3833,7,FALSE)</f>
        <v>762.90638487316301</v>
      </c>
      <c r="C3458" s="82">
        <f>VLOOKUP(A3458,'[2]Pop commune'!$A$4:$H$3833,5,FALSE)</f>
        <v>405.57351622602602</v>
      </c>
      <c r="D3458" s="83">
        <f t="shared" si="107"/>
        <v>357.33286864713699</v>
      </c>
      <c r="E3458" s="83">
        <f>VLOOKUP(A3458,'[2]Pop commune'!$A$4:$G$3833,6,FALSE)</f>
        <v>357.33286864713699</v>
      </c>
      <c r="F3458" s="83">
        <f t="shared" si="108"/>
        <v>2492</v>
      </c>
      <c r="G3458" s="83">
        <f>VLOOKUP(A3458,'[2]Pop commune'!$A$4:$G$3833,4,FALSE)</f>
        <v>2492</v>
      </c>
      <c r="H3458" s="64">
        <v>58</v>
      </c>
      <c r="I3458" s="122">
        <v>580000750</v>
      </c>
      <c r="J3458" s="65" t="s">
        <v>4310</v>
      </c>
      <c r="K3458" s="121"/>
      <c r="L3458" s="103" t="s">
        <v>3354</v>
      </c>
      <c r="M3458" s="101" t="s">
        <v>4299</v>
      </c>
      <c r="N3458" s="65" t="s">
        <v>662</v>
      </c>
      <c r="O3458" s="64">
        <v>210781266</v>
      </c>
      <c r="P3458" s="94" t="s">
        <v>4300</v>
      </c>
      <c r="Q3458" s="90">
        <v>1</v>
      </c>
      <c r="X3458" s="65" t="s">
        <v>671</v>
      </c>
      <c r="Y3458" s="65">
        <f>SUMPRODUCT(('[2]Prog 89'!$C$5:$C$10000=A3458)*'[2]Prog 89'!$E$5:$F$10000)</f>
        <v>0</v>
      </c>
      <c r="Z3458" s="65">
        <f>SUMPRODUCT(('[2]Prog 89'!$C$5:$C$10000=A3458)*'[2]Prog 89'!$G$5:$H$10000)</f>
        <v>0</v>
      </c>
    </row>
    <row r="3459" spans="1:26" ht="12.75" customHeight="1" x14ac:dyDescent="0.25">
      <c r="A3459" s="64">
        <v>58160</v>
      </c>
      <c r="B3459" s="81">
        <f>VLOOKUP(A3459,'[2]Pop commune'!$A$4:$G$3833,7,FALSE)</f>
        <v>953.04903569347516</v>
      </c>
      <c r="C3459" s="82">
        <f>VLOOKUP(A3459,'[2]Pop commune'!$A$4:$H$3833,5,FALSE)</f>
        <v>678.49370624417213</v>
      </c>
      <c r="D3459" s="83">
        <f t="shared" si="107"/>
        <v>274.55532944930309</v>
      </c>
      <c r="E3459" s="83">
        <f>VLOOKUP(A3459,'[2]Pop commune'!$A$4:$G$3833,6,FALSE)</f>
        <v>274.55532944930309</v>
      </c>
      <c r="F3459" s="83">
        <f t="shared" si="108"/>
        <v>3667.9999999999918</v>
      </c>
      <c r="G3459" s="83">
        <f>VLOOKUP(A3459,'[2]Pop commune'!$A$4:$G$3833,4,FALSE)</f>
        <v>3667.9999999999918</v>
      </c>
      <c r="H3459" s="64">
        <v>58</v>
      </c>
      <c r="I3459" s="122">
        <v>580000750</v>
      </c>
      <c r="J3459" s="65" t="s">
        <v>4311</v>
      </c>
      <c r="K3459" s="121"/>
      <c r="L3459" s="103" t="s">
        <v>4302</v>
      </c>
      <c r="M3459" s="101" t="s">
        <v>4299</v>
      </c>
      <c r="N3459" s="65" t="s">
        <v>662</v>
      </c>
      <c r="O3459" s="64">
        <v>210781266</v>
      </c>
      <c r="P3459" s="94" t="s">
        <v>4300</v>
      </c>
      <c r="Q3459" s="90">
        <v>1</v>
      </c>
      <c r="X3459" s="65" t="s">
        <v>671</v>
      </c>
      <c r="Y3459" s="65">
        <f>SUMPRODUCT(('[2]Prog 89'!$C$5:$C$10000=A3459)*'[2]Prog 89'!$E$5:$F$10000)</f>
        <v>0</v>
      </c>
      <c r="Z3459" s="65">
        <f>SUMPRODUCT(('[2]Prog 89'!$C$5:$C$10000=A3459)*'[2]Prog 89'!$G$5:$H$10000)</f>
        <v>0</v>
      </c>
    </row>
    <row r="3460" spans="1:26" ht="12.75" customHeight="1" x14ac:dyDescent="0.25">
      <c r="A3460" s="64">
        <v>58176</v>
      </c>
      <c r="B3460" s="81">
        <f>VLOOKUP(A3460,'[2]Pop commune'!$A$4:$G$3833,7,FALSE)</f>
        <v>133</v>
      </c>
      <c r="C3460" s="82">
        <f>VLOOKUP(A3460,'[2]Pop commune'!$A$4:$H$3833,5,FALSE)</f>
        <v>107</v>
      </c>
      <c r="D3460" s="83">
        <f t="shared" si="107"/>
        <v>26</v>
      </c>
      <c r="E3460" s="83">
        <f>VLOOKUP(A3460,'[2]Pop commune'!$A$4:$G$3833,6,FALSE)</f>
        <v>26</v>
      </c>
      <c r="F3460" s="83">
        <f t="shared" si="108"/>
        <v>578</v>
      </c>
      <c r="G3460" s="83">
        <f>VLOOKUP(A3460,'[2]Pop commune'!$A$4:$G$3833,4,FALSE)</f>
        <v>578</v>
      </c>
      <c r="H3460" s="64">
        <v>58</v>
      </c>
      <c r="I3460" s="122">
        <v>580000750</v>
      </c>
      <c r="J3460" s="65" t="s">
        <v>4312</v>
      </c>
      <c r="K3460" s="121"/>
      <c r="L3460" s="103" t="s">
        <v>1665</v>
      </c>
      <c r="M3460" s="101" t="s">
        <v>4299</v>
      </c>
      <c r="N3460" s="65" t="s">
        <v>662</v>
      </c>
      <c r="O3460" s="64">
        <v>210781266</v>
      </c>
      <c r="P3460" s="94" t="s">
        <v>4300</v>
      </c>
      <c r="Q3460" s="90">
        <v>1</v>
      </c>
      <c r="X3460" s="65" t="s">
        <v>671</v>
      </c>
      <c r="Y3460" s="65">
        <f>SUMPRODUCT(('[2]Prog 89'!$C$5:$C$10000=A3460)*'[2]Prog 89'!$E$5:$F$10000)</f>
        <v>0</v>
      </c>
      <c r="Z3460" s="65">
        <f>SUMPRODUCT(('[2]Prog 89'!$C$5:$C$10000=A3460)*'[2]Prog 89'!$G$5:$H$10000)</f>
        <v>0</v>
      </c>
    </row>
    <row r="3461" spans="1:26" ht="12.75" customHeight="1" x14ac:dyDescent="0.25">
      <c r="A3461" s="64">
        <v>58204</v>
      </c>
      <c r="B3461" s="81">
        <f>VLOOKUP(A3461,'[2]Pop commune'!$A$4:$G$3833,7,FALSE)</f>
        <v>70.63931691548855</v>
      </c>
      <c r="C3461" s="82">
        <f>VLOOKUP(A3461,'[2]Pop commune'!$A$4:$H$3833,5,FALSE)</f>
        <v>37.891459371692882</v>
      </c>
      <c r="D3461" s="83">
        <f t="shared" ref="D3461:D3524" si="109">E3461/Q3461</f>
        <v>32.747857543795668</v>
      </c>
      <c r="E3461" s="83">
        <f>VLOOKUP(A3461,'[2]Pop commune'!$A$4:$G$3833,6,FALSE)</f>
        <v>32.747857543795668</v>
      </c>
      <c r="F3461" s="83">
        <f t="shared" ref="F3461:F3524" si="110">G3461/Q3461</f>
        <v>341</v>
      </c>
      <c r="G3461" s="83">
        <f>VLOOKUP(A3461,'[2]Pop commune'!$A$4:$G$3833,4,FALSE)</f>
        <v>341</v>
      </c>
      <c r="H3461" s="64">
        <v>58</v>
      </c>
      <c r="I3461" s="122">
        <v>580000750</v>
      </c>
      <c r="J3461" s="65" t="s">
        <v>4313</v>
      </c>
      <c r="K3461" s="121"/>
      <c r="L3461" s="103" t="s">
        <v>3354</v>
      </c>
      <c r="M3461" s="101" t="s">
        <v>4299</v>
      </c>
      <c r="N3461" s="65" t="s">
        <v>662</v>
      </c>
      <c r="O3461" s="64">
        <v>210781266</v>
      </c>
      <c r="P3461" s="94" t="s">
        <v>4300</v>
      </c>
      <c r="Q3461" s="90">
        <v>1</v>
      </c>
      <c r="X3461" s="65" t="s">
        <v>671</v>
      </c>
      <c r="Y3461" s="65">
        <f>SUMPRODUCT(('[2]Prog 89'!$C$5:$C$10000=A3461)*'[2]Prog 89'!$E$5:$F$10000)</f>
        <v>0</v>
      </c>
      <c r="Z3461" s="65">
        <f>SUMPRODUCT(('[2]Prog 89'!$C$5:$C$10000=A3461)*'[2]Prog 89'!$G$5:$H$10000)</f>
        <v>0</v>
      </c>
    </row>
    <row r="3462" spans="1:26" ht="12.75" customHeight="1" x14ac:dyDescent="0.25">
      <c r="A3462" s="64">
        <v>58207</v>
      </c>
      <c r="B3462" s="81">
        <f>VLOOKUP(A3462,'[2]Pop commune'!$A$4:$G$3833,7,FALSE)</f>
        <v>224.6198952879588</v>
      </c>
      <c r="C3462" s="82">
        <f>VLOOKUP(A3462,'[2]Pop commune'!$A$4:$H$3833,5,FALSE)</f>
        <v>167.94973821989581</v>
      </c>
      <c r="D3462" s="83">
        <f t="shared" si="109"/>
        <v>56.670157068062998</v>
      </c>
      <c r="E3462" s="83">
        <f>VLOOKUP(A3462,'[2]Pop commune'!$A$4:$G$3833,6,FALSE)</f>
        <v>56.670157068062998</v>
      </c>
      <c r="F3462" s="83">
        <f t="shared" si="110"/>
        <v>984.00000000000296</v>
      </c>
      <c r="G3462" s="83">
        <f>VLOOKUP(A3462,'[2]Pop commune'!$A$4:$G$3833,4,FALSE)</f>
        <v>984.00000000000296</v>
      </c>
      <c r="H3462" s="64">
        <v>58</v>
      </c>
      <c r="I3462" s="122">
        <v>580000750</v>
      </c>
      <c r="J3462" s="65" t="s">
        <v>4314</v>
      </c>
      <c r="K3462" s="121"/>
      <c r="L3462" s="103" t="s">
        <v>4306</v>
      </c>
      <c r="M3462" s="101" t="s">
        <v>4299</v>
      </c>
      <c r="N3462" s="65" t="s">
        <v>662</v>
      </c>
      <c r="O3462" s="64">
        <v>210781266</v>
      </c>
      <c r="P3462" s="94" t="s">
        <v>4300</v>
      </c>
      <c r="Q3462" s="90">
        <v>1</v>
      </c>
      <c r="X3462" s="65" t="s">
        <v>671</v>
      </c>
      <c r="Y3462" s="65">
        <f>SUMPRODUCT(('[2]Prog 89'!$C$5:$C$10000=A3462)*'[2]Prog 89'!$E$5:$F$10000)</f>
        <v>0</v>
      </c>
      <c r="Z3462" s="65">
        <f>SUMPRODUCT(('[2]Prog 89'!$C$5:$C$10000=A3462)*'[2]Prog 89'!$G$5:$H$10000)</f>
        <v>0</v>
      </c>
    </row>
    <row r="3463" spans="1:26" ht="12.75" customHeight="1" x14ac:dyDescent="0.25">
      <c r="A3463" s="64">
        <v>58212</v>
      </c>
      <c r="B3463" s="81">
        <f>VLOOKUP(A3463,'[2]Pop commune'!$A$4:$G$3833,7,FALSE)</f>
        <v>79</v>
      </c>
      <c r="C3463" s="82">
        <f>VLOOKUP(A3463,'[2]Pop commune'!$A$4:$H$3833,5,FALSE)</f>
        <v>47</v>
      </c>
      <c r="D3463" s="83">
        <f t="shared" si="109"/>
        <v>32</v>
      </c>
      <c r="E3463" s="83">
        <f>VLOOKUP(A3463,'[2]Pop commune'!$A$4:$G$3833,6,FALSE)</f>
        <v>32</v>
      </c>
      <c r="F3463" s="83">
        <f t="shared" si="110"/>
        <v>340</v>
      </c>
      <c r="G3463" s="83">
        <f>VLOOKUP(A3463,'[2]Pop commune'!$A$4:$G$3833,4,FALSE)</f>
        <v>340</v>
      </c>
      <c r="H3463" s="64">
        <v>58</v>
      </c>
      <c r="I3463" s="122">
        <v>580000750</v>
      </c>
      <c r="J3463" s="65" t="s">
        <v>4315</v>
      </c>
      <c r="K3463" s="121"/>
      <c r="L3463" s="103" t="s">
        <v>3354</v>
      </c>
      <c r="M3463" s="101" t="s">
        <v>4299</v>
      </c>
      <c r="N3463" s="65" t="s">
        <v>662</v>
      </c>
      <c r="O3463" s="64">
        <v>210781266</v>
      </c>
      <c r="P3463" s="94" t="s">
        <v>4300</v>
      </c>
      <c r="Q3463" s="90">
        <v>1</v>
      </c>
      <c r="X3463" s="65" t="s">
        <v>671</v>
      </c>
      <c r="Y3463" s="65">
        <f>SUMPRODUCT(('[2]Prog 89'!$C$5:$C$10000=A3463)*'[2]Prog 89'!$E$5:$F$10000)</f>
        <v>0</v>
      </c>
      <c r="Z3463" s="65">
        <f>SUMPRODUCT(('[2]Prog 89'!$C$5:$C$10000=A3463)*'[2]Prog 89'!$G$5:$H$10000)</f>
        <v>0</v>
      </c>
    </row>
    <row r="3464" spans="1:26" ht="12.75" customHeight="1" x14ac:dyDescent="0.25">
      <c r="A3464" s="64">
        <v>58214</v>
      </c>
      <c r="B3464" s="81">
        <f>VLOOKUP(A3464,'[2]Pop commune'!$A$4:$G$3833,7,FALSE)</f>
        <v>769.09392480229144</v>
      </c>
      <c r="C3464" s="82">
        <f>VLOOKUP(A3464,'[2]Pop commune'!$A$4:$H$3833,5,FALSE)</f>
        <v>444.84023642317828</v>
      </c>
      <c r="D3464" s="83">
        <f t="shared" si="109"/>
        <v>324.2536883791131</v>
      </c>
      <c r="E3464" s="83">
        <f>VLOOKUP(A3464,'[2]Pop commune'!$A$4:$G$3833,6,FALSE)</f>
        <v>324.2536883791131</v>
      </c>
      <c r="F3464" s="83">
        <f t="shared" si="110"/>
        <v>2409.9999999999927</v>
      </c>
      <c r="G3464" s="83">
        <f>VLOOKUP(A3464,'[2]Pop commune'!$A$4:$G$3833,4,FALSE)</f>
        <v>2409.9999999999927</v>
      </c>
      <c r="H3464" s="64">
        <v>58</v>
      </c>
      <c r="I3464" s="122">
        <v>580000750</v>
      </c>
      <c r="J3464" s="65" t="s">
        <v>4316</v>
      </c>
      <c r="K3464" s="121"/>
      <c r="L3464" s="103" t="s">
        <v>4306</v>
      </c>
      <c r="M3464" s="101" t="s">
        <v>4299</v>
      </c>
      <c r="N3464" s="65" t="s">
        <v>662</v>
      </c>
      <c r="O3464" s="64">
        <v>210781266</v>
      </c>
      <c r="P3464" s="94" t="s">
        <v>4300</v>
      </c>
      <c r="Q3464" s="90">
        <v>1</v>
      </c>
      <c r="X3464" s="65" t="s">
        <v>671</v>
      </c>
      <c r="Y3464" s="65">
        <f>SUMPRODUCT(('[2]Prog 89'!$C$5:$C$10000=A3464)*'[2]Prog 89'!$E$5:$F$10000)</f>
        <v>0</v>
      </c>
      <c r="Z3464" s="65">
        <f>SUMPRODUCT(('[2]Prog 89'!$C$5:$C$10000=A3464)*'[2]Prog 89'!$G$5:$H$10000)</f>
        <v>0</v>
      </c>
    </row>
    <row r="3465" spans="1:26" ht="12.75" customHeight="1" x14ac:dyDescent="0.25">
      <c r="A3465" s="64">
        <v>58231</v>
      </c>
      <c r="B3465" s="81">
        <f>VLOOKUP(A3465,'[2]Pop commune'!$A$4:$G$3833,7,FALSE)</f>
        <v>115.88508557457209</v>
      </c>
      <c r="C3465" s="82">
        <f>VLOOKUP(A3465,'[2]Pop commune'!$A$4:$H$3833,5,FALSE)</f>
        <v>83.520782396087995</v>
      </c>
      <c r="D3465" s="83">
        <f t="shared" si="109"/>
        <v>32.3643031784841</v>
      </c>
      <c r="E3465" s="83">
        <f>VLOOKUP(A3465,'[2]Pop commune'!$A$4:$G$3833,6,FALSE)</f>
        <v>32.3643031784841</v>
      </c>
      <c r="F3465" s="83">
        <f t="shared" si="110"/>
        <v>427</v>
      </c>
      <c r="G3465" s="83">
        <f>VLOOKUP(A3465,'[2]Pop commune'!$A$4:$G$3833,4,FALSE)</f>
        <v>427</v>
      </c>
      <c r="H3465" s="64">
        <v>58</v>
      </c>
      <c r="I3465" s="122">
        <v>580000750</v>
      </c>
      <c r="J3465" s="65" t="s">
        <v>4317</v>
      </c>
      <c r="K3465" s="121"/>
      <c r="L3465" s="103" t="s">
        <v>3337</v>
      </c>
      <c r="M3465" s="101" t="s">
        <v>4299</v>
      </c>
      <c r="N3465" s="65" t="s">
        <v>662</v>
      </c>
      <c r="O3465" s="64">
        <v>210781266</v>
      </c>
      <c r="P3465" s="94" t="s">
        <v>4300</v>
      </c>
      <c r="Q3465" s="90">
        <v>1</v>
      </c>
      <c r="X3465" s="65" t="s">
        <v>671</v>
      </c>
      <c r="Y3465" s="65">
        <f>SUMPRODUCT(('[2]Prog 89'!$C$5:$C$10000=A3465)*'[2]Prog 89'!$E$5:$F$10000)</f>
        <v>0</v>
      </c>
      <c r="Z3465" s="65">
        <f>SUMPRODUCT(('[2]Prog 89'!$C$5:$C$10000=A3465)*'[2]Prog 89'!$G$5:$H$10000)</f>
        <v>0</v>
      </c>
    </row>
    <row r="3466" spans="1:26" ht="12.75" customHeight="1" x14ac:dyDescent="0.25">
      <c r="A3466" s="64">
        <v>58238</v>
      </c>
      <c r="B3466" s="81">
        <f>VLOOKUP(A3466,'[2]Pop commune'!$A$4:$G$3833,7,FALSE)</f>
        <v>563.47293651695156</v>
      </c>
      <c r="C3466" s="82">
        <f>VLOOKUP(A3466,'[2]Pop commune'!$A$4:$H$3833,5,FALSE)</f>
        <v>433.59403146523118</v>
      </c>
      <c r="D3466" s="83">
        <f t="shared" si="109"/>
        <v>129.87890505172041</v>
      </c>
      <c r="E3466" s="83">
        <f>VLOOKUP(A3466,'[2]Pop commune'!$A$4:$G$3833,6,FALSE)</f>
        <v>129.87890505172041</v>
      </c>
      <c r="F3466" s="83">
        <f t="shared" si="110"/>
        <v>2147</v>
      </c>
      <c r="G3466" s="83">
        <f>VLOOKUP(A3466,'[2]Pop commune'!$A$4:$G$3833,4,FALSE)</f>
        <v>2147</v>
      </c>
      <c r="H3466" s="64">
        <v>58</v>
      </c>
      <c r="I3466" s="122">
        <v>580000750</v>
      </c>
      <c r="J3466" s="65" t="s">
        <v>4318</v>
      </c>
      <c r="K3466" s="121"/>
      <c r="L3466" s="103" t="s">
        <v>4319</v>
      </c>
      <c r="M3466" s="101" t="s">
        <v>4299</v>
      </c>
      <c r="N3466" s="65" t="s">
        <v>662</v>
      </c>
      <c r="O3466" s="64">
        <v>210781266</v>
      </c>
      <c r="P3466" s="94" t="s">
        <v>4300</v>
      </c>
      <c r="Q3466" s="90">
        <v>1</v>
      </c>
      <c r="X3466" s="65" t="s">
        <v>671</v>
      </c>
      <c r="Y3466" s="65">
        <f>SUMPRODUCT(('[2]Prog 89'!$C$5:$C$10000=A3466)*'[2]Prog 89'!$E$5:$F$10000)</f>
        <v>0</v>
      </c>
      <c r="Z3466" s="65">
        <f>SUMPRODUCT(('[2]Prog 89'!$C$5:$C$10000=A3466)*'[2]Prog 89'!$G$5:$H$10000)</f>
        <v>0</v>
      </c>
    </row>
    <row r="3467" spans="1:26" ht="12.75" customHeight="1" x14ac:dyDescent="0.25">
      <c r="A3467" s="64">
        <v>58254</v>
      </c>
      <c r="B3467" s="81">
        <f>VLOOKUP(A3467,'[2]Pop commune'!$A$4:$G$3833,7,FALSE)</f>
        <v>142.76285240464347</v>
      </c>
      <c r="C3467" s="82">
        <f>VLOOKUP(A3467,'[2]Pop commune'!$A$4:$H$3833,5,FALSE)</f>
        <v>107.82089552238808</v>
      </c>
      <c r="D3467" s="83">
        <f t="shared" si="109"/>
        <v>34.94195688225539</v>
      </c>
      <c r="E3467" s="83">
        <f>VLOOKUP(A3467,'[2]Pop commune'!$A$4:$G$3833,6,FALSE)</f>
        <v>34.94195688225539</v>
      </c>
      <c r="F3467" s="83">
        <f t="shared" si="110"/>
        <v>602</v>
      </c>
      <c r="G3467" s="83">
        <f>VLOOKUP(A3467,'[2]Pop commune'!$A$4:$G$3833,4,FALSE)</f>
        <v>602</v>
      </c>
      <c r="H3467" s="64">
        <v>58</v>
      </c>
      <c r="I3467" s="122">
        <v>580000750</v>
      </c>
      <c r="J3467" s="65" t="s">
        <v>4320</v>
      </c>
      <c r="K3467" s="121"/>
      <c r="L3467" s="103" t="s">
        <v>3354</v>
      </c>
      <c r="M3467" s="101" t="s">
        <v>4299</v>
      </c>
      <c r="N3467" s="65" t="s">
        <v>662</v>
      </c>
      <c r="O3467" s="64">
        <v>210781266</v>
      </c>
      <c r="P3467" s="94" t="s">
        <v>4300</v>
      </c>
      <c r="Q3467" s="90">
        <v>1</v>
      </c>
      <c r="X3467" s="65" t="s">
        <v>671</v>
      </c>
      <c r="Y3467" s="65">
        <f>SUMPRODUCT(('[2]Prog 89'!$C$5:$C$10000=A3467)*'[2]Prog 89'!$E$5:$F$10000)</f>
        <v>0</v>
      </c>
      <c r="Z3467" s="65">
        <f>SUMPRODUCT(('[2]Prog 89'!$C$5:$C$10000=A3467)*'[2]Prog 89'!$G$5:$H$10000)</f>
        <v>0</v>
      </c>
    </row>
    <row r="3468" spans="1:26" ht="12.75" customHeight="1" x14ac:dyDescent="0.25">
      <c r="A3468" s="64">
        <v>58278</v>
      </c>
      <c r="B3468" s="81">
        <f>VLOOKUP(A3468,'[2]Pop commune'!$A$4:$G$3833,7,FALSE)</f>
        <v>352.55232027953343</v>
      </c>
      <c r="C3468" s="82">
        <f>VLOOKUP(A3468,'[2]Pop commune'!$A$4:$H$3833,5,FALSE)</f>
        <v>250.68167815910169</v>
      </c>
      <c r="D3468" s="83">
        <f t="shared" si="109"/>
        <v>101.87064212043174</v>
      </c>
      <c r="E3468" s="83">
        <f>VLOOKUP(A3468,'[2]Pop commune'!$A$4:$G$3833,6,FALSE)</f>
        <v>101.87064212043174</v>
      </c>
      <c r="F3468" s="83">
        <f t="shared" si="110"/>
        <v>1586</v>
      </c>
      <c r="G3468" s="83">
        <f>VLOOKUP(A3468,'[2]Pop commune'!$A$4:$G$3833,4,FALSE)</f>
        <v>1586</v>
      </c>
      <c r="H3468" s="64">
        <v>58</v>
      </c>
      <c r="I3468" s="122">
        <v>580000750</v>
      </c>
      <c r="J3468" s="65" t="s">
        <v>4321</v>
      </c>
      <c r="K3468" s="121"/>
      <c r="L3468" s="103" t="s">
        <v>4302</v>
      </c>
      <c r="M3468" s="101" t="s">
        <v>4299</v>
      </c>
      <c r="N3468" s="65" t="s">
        <v>662</v>
      </c>
      <c r="O3468" s="64">
        <v>210781266</v>
      </c>
      <c r="P3468" s="94" t="s">
        <v>4300</v>
      </c>
      <c r="Q3468" s="90">
        <v>1</v>
      </c>
      <c r="X3468" s="65" t="s">
        <v>671</v>
      </c>
      <c r="Y3468" s="65">
        <f>SUMPRODUCT(('[2]Prog 89'!$C$5:$C$10000=A3468)*'[2]Prog 89'!$E$5:$F$10000)</f>
        <v>0</v>
      </c>
      <c r="Z3468" s="65">
        <f>SUMPRODUCT(('[2]Prog 89'!$C$5:$C$10000=A3468)*'[2]Prog 89'!$G$5:$H$10000)</f>
        <v>0</v>
      </c>
    </row>
    <row r="3469" spans="1:26" ht="12.75" customHeight="1" x14ac:dyDescent="0.25">
      <c r="A3469" s="64">
        <v>58300</v>
      </c>
      <c r="B3469" s="81">
        <f>VLOOKUP(A3469,'[2]Pop commune'!$A$4:$G$3833,7,FALSE)</f>
        <v>435</v>
      </c>
      <c r="C3469" s="82">
        <f>VLOOKUP(A3469,'[2]Pop commune'!$A$4:$H$3833,5,FALSE)</f>
        <v>337</v>
      </c>
      <c r="D3469" s="83">
        <f t="shared" si="109"/>
        <v>98</v>
      </c>
      <c r="E3469" s="83">
        <f>VLOOKUP(A3469,'[2]Pop commune'!$A$4:$G$3833,6,FALSE)</f>
        <v>98</v>
      </c>
      <c r="F3469" s="83">
        <f t="shared" si="110"/>
        <v>1839</v>
      </c>
      <c r="G3469" s="83">
        <f>VLOOKUP(A3469,'[2]Pop commune'!$A$4:$G$3833,4,FALSE)</f>
        <v>1839</v>
      </c>
      <c r="H3469" s="64">
        <v>58</v>
      </c>
      <c r="I3469" s="122">
        <v>580000750</v>
      </c>
      <c r="J3469" s="65" t="s">
        <v>4322</v>
      </c>
      <c r="K3469" s="121"/>
      <c r="L3469" s="103" t="s">
        <v>3354</v>
      </c>
      <c r="M3469" s="101" t="s">
        <v>4299</v>
      </c>
      <c r="N3469" s="65" t="s">
        <v>662</v>
      </c>
      <c r="O3469" s="64">
        <v>210781266</v>
      </c>
      <c r="P3469" s="94" t="s">
        <v>4300</v>
      </c>
      <c r="Q3469" s="90">
        <v>1</v>
      </c>
      <c r="X3469" s="65" t="s">
        <v>671</v>
      </c>
      <c r="Y3469" s="65">
        <f>SUMPRODUCT(('[2]Prog 89'!$C$5:$C$10000=A3469)*'[2]Prog 89'!$E$5:$F$10000)</f>
        <v>0</v>
      </c>
      <c r="Z3469" s="65">
        <f>SUMPRODUCT(('[2]Prog 89'!$C$5:$C$10000=A3469)*'[2]Prog 89'!$G$5:$H$10000)</f>
        <v>0</v>
      </c>
    </row>
    <row r="3470" spans="1:26" ht="12.75" customHeight="1" x14ac:dyDescent="0.25">
      <c r="A3470" s="64">
        <v>58303</v>
      </c>
      <c r="B3470" s="81">
        <f>VLOOKUP(A3470,'[2]Pop commune'!$A$4:$G$3833,7,FALSE)</f>
        <v>3332</v>
      </c>
      <c r="C3470" s="82">
        <f>VLOOKUP(A3470,'[2]Pop commune'!$A$4:$H$3833,5,FALSE)</f>
        <v>1916</v>
      </c>
      <c r="D3470" s="83">
        <f t="shared" si="109"/>
        <v>1416</v>
      </c>
      <c r="E3470" s="83">
        <f>VLOOKUP(A3470,'[2]Pop commune'!$A$4:$G$3833,6,FALSE)</f>
        <v>1416</v>
      </c>
      <c r="F3470" s="83">
        <f t="shared" si="110"/>
        <v>9440</v>
      </c>
      <c r="G3470" s="83">
        <f>VLOOKUP(A3470,'[2]Pop commune'!$A$4:$G$3833,4,FALSE)</f>
        <v>9440</v>
      </c>
      <c r="H3470" s="64">
        <v>58</v>
      </c>
      <c r="I3470" s="122">
        <v>580000750</v>
      </c>
      <c r="J3470" s="65" t="s">
        <v>4323</v>
      </c>
      <c r="K3470" s="121"/>
      <c r="L3470" s="103" t="s">
        <v>3354</v>
      </c>
      <c r="M3470" s="101" t="s">
        <v>4299</v>
      </c>
      <c r="N3470" s="65" t="s">
        <v>662</v>
      </c>
      <c r="O3470" s="64">
        <v>210781266</v>
      </c>
      <c r="P3470" s="94" t="s">
        <v>4300</v>
      </c>
      <c r="Q3470" s="90">
        <v>1</v>
      </c>
      <c r="X3470" s="65" t="s">
        <v>671</v>
      </c>
      <c r="Y3470" s="65">
        <f>SUMPRODUCT(('[2]Prog 89'!$C$5:$C$10000=A3470)*'[2]Prog 89'!$E$5:$F$10000)</f>
        <v>0</v>
      </c>
      <c r="Z3470" s="65">
        <f>SUMPRODUCT(('[2]Prog 89'!$C$5:$C$10000=A3470)*'[2]Prog 89'!$G$5:$H$10000)</f>
        <v>0</v>
      </c>
    </row>
    <row r="3471" spans="1:26" ht="12.75" customHeight="1" x14ac:dyDescent="0.25">
      <c r="A3471" s="64">
        <v>89032</v>
      </c>
      <c r="B3471" s="81">
        <f>VLOOKUP(A3471,'[2]Pop commune'!$A$4:$G$3833,7,FALSE)</f>
        <v>33.653061224489797</v>
      </c>
      <c r="C3471" s="82">
        <f>VLOOKUP(A3471,'[2]Pop commune'!$A$4:$H$3833,5,FALSE)</f>
        <v>16.826530612244898</v>
      </c>
      <c r="D3471" s="83">
        <f t="shared" si="109"/>
        <v>16.826530612244898</v>
      </c>
      <c r="E3471" s="83">
        <f>VLOOKUP(A3471,'[2]Pop commune'!$A$4:$G$3833,6,FALSE)</f>
        <v>16.826530612244898</v>
      </c>
      <c r="F3471" s="83">
        <f t="shared" si="110"/>
        <v>97</v>
      </c>
      <c r="G3471" s="83">
        <f>VLOOKUP(A3471,'[2]Pop commune'!$A$4:$G$3833,4,FALSE)</f>
        <v>97</v>
      </c>
      <c r="H3471" s="64">
        <v>89</v>
      </c>
      <c r="I3471" s="125">
        <v>890008915</v>
      </c>
      <c r="J3471" s="65" t="s">
        <v>4324</v>
      </c>
      <c r="K3471" s="121" t="s">
        <v>4739</v>
      </c>
      <c r="L3471" s="103" t="s">
        <v>4325</v>
      </c>
      <c r="M3471" s="65" t="s">
        <v>4326</v>
      </c>
      <c r="N3471" s="65" t="s">
        <v>1478</v>
      </c>
      <c r="O3471" s="64">
        <v>210781266</v>
      </c>
      <c r="P3471" s="104" t="s">
        <v>4327</v>
      </c>
      <c r="Q3471" s="90">
        <v>1</v>
      </c>
      <c r="S3471" s="65">
        <v>7</v>
      </c>
      <c r="X3471" s="65" t="s">
        <v>733</v>
      </c>
      <c r="Y3471" s="65">
        <f>SUMPRODUCT(('[2]Prog 89'!$C$5:$C$10000=A3471)*'[2]Prog 89'!$E$5:$F$10000)</f>
        <v>0</v>
      </c>
      <c r="Z3471" s="65">
        <f>SUMPRODUCT(('[2]Prog 89'!$C$5:$C$10000=A3471)*'[2]Prog 89'!$G$5:$H$10000)</f>
        <v>1</v>
      </c>
    </row>
    <row r="3472" spans="1:26" ht="12.75" customHeight="1" x14ac:dyDescent="0.25">
      <c r="A3472" s="64">
        <v>89013</v>
      </c>
      <c r="B3472" s="81">
        <f>VLOOKUP(A3472,'[2]Pop commune'!$A$4:$G$3833,7,FALSE)</f>
        <v>868.98613937770278</v>
      </c>
      <c r="C3472" s="82">
        <f>VLOOKUP(A3472,'[2]Pop commune'!$A$4:$H$3833,5,FALSE)</f>
        <v>542.57420011962211</v>
      </c>
      <c r="D3472" s="83">
        <f t="shared" si="109"/>
        <v>326.41193925808068</v>
      </c>
      <c r="E3472" s="83">
        <f>VLOOKUP(A3472,'[2]Pop commune'!$A$4:$G$3833,6,FALSE)</f>
        <v>326.41193925808068</v>
      </c>
      <c r="F3472" s="83">
        <f t="shared" si="110"/>
        <v>3114.9999999999932</v>
      </c>
      <c r="G3472" s="83">
        <f>VLOOKUP(A3472,'[2]Pop commune'!$A$4:$G$3833,4,FALSE)</f>
        <v>3114.9999999999932</v>
      </c>
      <c r="H3472" s="64">
        <v>89</v>
      </c>
      <c r="I3472" s="125">
        <v>890971294</v>
      </c>
      <c r="J3472" s="65" t="s">
        <v>4328</v>
      </c>
      <c r="K3472" s="121" t="s">
        <v>4877</v>
      </c>
      <c r="L3472" s="103" t="s">
        <v>4329</v>
      </c>
      <c r="M3472" s="65" t="s">
        <v>118</v>
      </c>
      <c r="N3472" s="65" t="s">
        <v>1478</v>
      </c>
      <c r="O3472" s="64">
        <v>210781266</v>
      </c>
      <c r="P3472" s="104" t="s">
        <v>4327</v>
      </c>
      <c r="Q3472" s="90">
        <v>1</v>
      </c>
      <c r="R3472" s="65">
        <v>56</v>
      </c>
      <c r="S3472" s="65">
        <v>49</v>
      </c>
      <c r="T3472" s="65">
        <v>1</v>
      </c>
      <c r="U3472" s="65">
        <v>1</v>
      </c>
      <c r="V3472" s="65">
        <v>10</v>
      </c>
      <c r="W3472" s="65">
        <v>10</v>
      </c>
      <c r="X3472" s="65" t="s">
        <v>671</v>
      </c>
      <c r="Y3472" s="65">
        <f>SUMPRODUCT(('[2]Prog 89'!$C$5:$C$10000=A3472)*'[2]Prog 89'!$E$5:$F$10000)</f>
        <v>1</v>
      </c>
      <c r="Z3472" s="65">
        <f>SUMPRODUCT(('[2]Prog 89'!$C$5:$C$10000=A3472)*'[2]Prog 89'!$G$5:$H$10000)</f>
        <v>29</v>
      </c>
    </row>
    <row r="3473" spans="1:26" ht="12.75" customHeight="1" x14ac:dyDescent="0.25">
      <c r="A3473" s="64">
        <v>89023</v>
      </c>
      <c r="B3473" s="81">
        <f>VLOOKUP(A3473,'[2]Pop commune'!$A$4:$G$3833,7,FALSE)</f>
        <v>253.28823497989265</v>
      </c>
      <c r="C3473" s="82">
        <f>VLOOKUP(A3473,'[2]Pop commune'!$A$4:$H$3833,5,FALSE)</f>
        <v>158.79537235854306</v>
      </c>
      <c r="D3473" s="83">
        <f t="shared" si="109"/>
        <v>94.492862621349602</v>
      </c>
      <c r="E3473" s="83">
        <f>VLOOKUP(A3473,'[2]Pop commune'!$A$4:$G$3833,6,FALSE)</f>
        <v>94.492862621349602</v>
      </c>
      <c r="F3473" s="83">
        <f t="shared" si="110"/>
        <v>1043</v>
      </c>
      <c r="G3473" s="83">
        <f>VLOOKUP(A3473,'[2]Pop commune'!$A$4:$G$3833,4,FALSE)</f>
        <v>1043</v>
      </c>
      <c r="H3473" s="64">
        <v>89</v>
      </c>
      <c r="I3473" s="125">
        <v>890971294</v>
      </c>
      <c r="J3473" s="65" t="s">
        <v>4330</v>
      </c>
      <c r="K3473" s="121"/>
      <c r="L3473" s="103" t="s">
        <v>4331</v>
      </c>
      <c r="M3473" s="65" t="s">
        <v>118</v>
      </c>
      <c r="N3473" s="65" t="s">
        <v>1478</v>
      </c>
      <c r="O3473" s="64">
        <v>210781266</v>
      </c>
      <c r="P3473" s="104" t="s">
        <v>4327</v>
      </c>
      <c r="Q3473" s="90">
        <v>1</v>
      </c>
      <c r="X3473" s="65" t="s">
        <v>671</v>
      </c>
      <c r="Y3473" s="65">
        <f>SUMPRODUCT(('[2]Prog 89'!$C$5:$C$10000=A3473)*'[2]Prog 89'!$E$5:$F$10000)</f>
        <v>4</v>
      </c>
      <c r="Z3473" s="65">
        <f>SUMPRODUCT(('[2]Prog 89'!$C$5:$C$10000=A3473)*'[2]Prog 89'!$G$5:$H$10000)</f>
        <v>7</v>
      </c>
    </row>
    <row r="3474" spans="1:26" ht="12.75" customHeight="1" x14ac:dyDescent="0.25">
      <c r="A3474" s="64">
        <v>89024</v>
      </c>
      <c r="B3474" s="81">
        <f>VLOOKUP(A3474,'[2]Pop commune'!$A$4:$G$3833,7,FALSE)</f>
        <v>9334.3442728396039</v>
      </c>
      <c r="C3474" s="82">
        <f>VLOOKUP(A3474,'[2]Pop commune'!$A$4:$H$3833,5,FALSE)</f>
        <v>5479.1237256442255</v>
      </c>
      <c r="D3474" s="83">
        <f t="shared" si="109"/>
        <v>3855.2205471953794</v>
      </c>
      <c r="E3474" s="83">
        <f>VLOOKUP(A3474,'[2]Pop commune'!$A$4:$G$3833,6,FALSE)</f>
        <v>3855.2205471953794</v>
      </c>
      <c r="F3474" s="83">
        <f t="shared" si="110"/>
        <v>34869</v>
      </c>
      <c r="G3474" s="83">
        <f>VLOOKUP(A3474,'[2]Pop commune'!$A$4:$G$3833,4,FALSE)</f>
        <v>34869</v>
      </c>
      <c r="H3474" s="64">
        <v>89</v>
      </c>
      <c r="I3474" s="125">
        <v>890971294</v>
      </c>
      <c r="J3474" s="65" t="s">
        <v>4332</v>
      </c>
      <c r="K3474" s="121"/>
      <c r="L3474" s="103" t="s">
        <v>4332</v>
      </c>
      <c r="M3474" s="65" t="s">
        <v>118</v>
      </c>
      <c r="N3474" s="65" t="s">
        <v>1478</v>
      </c>
      <c r="O3474" s="64">
        <v>210781266</v>
      </c>
      <c r="P3474" s="104" t="s">
        <v>4327</v>
      </c>
      <c r="Q3474" s="90">
        <v>1</v>
      </c>
      <c r="X3474" s="65" t="s">
        <v>671</v>
      </c>
      <c r="Y3474" s="65">
        <f>SUMPRODUCT(('[2]Prog 89'!$C$5:$C$10000=A3474)*'[2]Prog 89'!$E$5:$F$10000)</f>
        <v>85</v>
      </c>
      <c r="Z3474" s="65">
        <f>SUMPRODUCT(('[2]Prog 89'!$C$5:$C$10000=A3474)*'[2]Prog 89'!$G$5:$H$10000)</f>
        <v>358</v>
      </c>
    </row>
    <row r="3475" spans="1:26" ht="12.75" customHeight="1" x14ac:dyDescent="0.25">
      <c r="A3475" s="64">
        <v>89045</v>
      </c>
      <c r="B3475" s="81">
        <f>VLOOKUP(A3475,'[2]Pop commune'!$A$4:$G$3833,7,FALSE)</f>
        <v>80.736156351791536</v>
      </c>
      <c r="C3475" s="82">
        <f>VLOOKUP(A3475,'[2]Pop commune'!$A$4:$H$3833,5,FALSE)</f>
        <v>61.798045602605868</v>
      </c>
      <c r="D3475" s="83">
        <f t="shared" si="109"/>
        <v>18.938110749185668</v>
      </c>
      <c r="E3475" s="83">
        <f>VLOOKUP(A3475,'[2]Pop commune'!$A$4:$G$3833,6,FALSE)</f>
        <v>18.938110749185668</v>
      </c>
      <c r="F3475" s="83">
        <f t="shared" si="110"/>
        <v>306</v>
      </c>
      <c r="G3475" s="83">
        <f>VLOOKUP(A3475,'[2]Pop commune'!$A$4:$G$3833,4,FALSE)</f>
        <v>306</v>
      </c>
      <c r="H3475" s="64">
        <v>89</v>
      </c>
      <c r="I3475" s="125">
        <v>890971294</v>
      </c>
      <c r="J3475" s="65" t="s">
        <v>4333</v>
      </c>
      <c r="K3475" s="121"/>
      <c r="L3475" s="103" t="s">
        <v>4331</v>
      </c>
      <c r="M3475" s="65" t="s">
        <v>118</v>
      </c>
      <c r="N3475" s="65" t="s">
        <v>1478</v>
      </c>
      <c r="O3475" s="64">
        <v>210781266</v>
      </c>
      <c r="P3475" s="104" t="s">
        <v>4327</v>
      </c>
      <c r="Q3475" s="90">
        <v>1</v>
      </c>
      <c r="X3475" s="65" t="s">
        <v>671</v>
      </c>
      <c r="Y3475" s="65">
        <f>SUMPRODUCT(('[2]Prog 89'!$C$5:$C$10000=A3475)*'[2]Prog 89'!$E$5:$F$10000)</f>
        <v>1</v>
      </c>
      <c r="Z3475" s="65">
        <f>SUMPRODUCT(('[2]Prog 89'!$C$5:$C$10000=A3475)*'[2]Prog 89'!$G$5:$H$10000)</f>
        <v>1</v>
      </c>
    </row>
    <row r="3476" spans="1:26" ht="12.75" customHeight="1" x14ac:dyDescent="0.25">
      <c r="A3476" s="64">
        <v>89077</v>
      </c>
      <c r="B3476" s="81">
        <f>VLOOKUP(A3476,'[2]Pop commune'!$A$4:$G$3833,7,FALSE)</f>
        <v>502.90916252130546</v>
      </c>
      <c r="C3476" s="82">
        <f>VLOOKUP(A3476,'[2]Pop commune'!$A$4:$H$3833,5,FALSE)</f>
        <v>325.78186309800213</v>
      </c>
      <c r="D3476" s="83">
        <f t="shared" si="109"/>
        <v>177.12729942330336</v>
      </c>
      <c r="E3476" s="83">
        <f>VLOOKUP(A3476,'[2]Pop commune'!$A$4:$G$3833,6,FALSE)</f>
        <v>177.12729942330336</v>
      </c>
      <c r="F3476" s="83">
        <f t="shared" si="110"/>
        <v>1549</v>
      </c>
      <c r="G3476" s="83">
        <f>VLOOKUP(A3476,'[2]Pop commune'!$A$4:$G$3833,4,FALSE)</f>
        <v>1549</v>
      </c>
      <c r="H3476" s="64">
        <v>89</v>
      </c>
      <c r="I3476" s="125">
        <v>890971294</v>
      </c>
      <c r="J3476" s="65" t="s">
        <v>4334</v>
      </c>
      <c r="K3476" s="121"/>
      <c r="L3476" s="103" t="s">
        <v>4331</v>
      </c>
      <c r="M3476" s="65" t="s">
        <v>118</v>
      </c>
      <c r="N3476" s="65" t="s">
        <v>1478</v>
      </c>
      <c r="O3476" s="64">
        <v>210781266</v>
      </c>
      <c r="P3476" s="104" t="s">
        <v>4327</v>
      </c>
      <c r="Q3476" s="90">
        <v>1</v>
      </c>
      <c r="X3476" s="65" t="s">
        <v>671</v>
      </c>
      <c r="Y3476" s="65">
        <f>SUMPRODUCT(('[2]Prog 89'!$C$5:$C$10000=A3476)*'[2]Prog 89'!$E$5:$F$10000)</f>
        <v>4</v>
      </c>
      <c r="Z3476" s="65">
        <f>SUMPRODUCT(('[2]Prog 89'!$C$5:$C$10000=A3476)*'[2]Prog 89'!$G$5:$H$10000)</f>
        <v>10</v>
      </c>
    </row>
    <row r="3477" spans="1:26" ht="12.75" customHeight="1" x14ac:dyDescent="0.25">
      <c r="A3477" s="64">
        <v>89083</v>
      </c>
      <c r="B3477" s="81">
        <f>VLOOKUP(A3477,'[2]Pop commune'!$A$4:$G$3833,7,FALSE)</f>
        <v>448.04264625478396</v>
      </c>
      <c r="C3477" s="82">
        <f>VLOOKUP(A3477,'[2]Pop commune'!$A$4:$H$3833,5,FALSE)</f>
        <v>348.36796063422628</v>
      </c>
      <c r="D3477" s="83">
        <f t="shared" si="109"/>
        <v>99.674685620557668</v>
      </c>
      <c r="E3477" s="83">
        <f>VLOOKUP(A3477,'[2]Pop commune'!$A$4:$G$3833,6,FALSE)</f>
        <v>99.674685620557668</v>
      </c>
      <c r="F3477" s="83">
        <f t="shared" si="110"/>
        <v>1805</v>
      </c>
      <c r="G3477" s="83">
        <f>VLOOKUP(A3477,'[2]Pop commune'!$A$4:$G$3833,4,FALSE)</f>
        <v>1805</v>
      </c>
      <c r="H3477" s="64">
        <v>89</v>
      </c>
      <c r="I3477" s="125">
        <v>890971294</v>
      </c>
      <c r="J3477" s="65" t="s">
        <v>4335</v>
      </c>
      <c r="K3477" s="121"/>
      <c r="L3477" s="103" t="s">
        <v>4329</v>
      </c>
      <c r="M3477" s="65" t="s">
        <v>118</v>
      </c>
      <c r="N3477" s="65" t="s">
        <v>1478</v>
      </c>
      <c r="O3477" s="64">
        <v>210781266</v>
      </c>
      <c r="P3477" s="104" t="s">
        <v>4327</v>
      </c>
      <c r="Q3477" s="90">
        <v>1</v>
      </c>
      <c r="X3477" s="65" t="s">
        <v>671</v>
      </c>
      <c r="Y3477" s="65">
        <f>SUMPRODUCT(('[2]Prog 89'!$C$5:$C$10000=A3477)*'[2]Prog 89'!$E$5:$F$10000)</f>
        <v>3</v>
      </c>
      <c r="Z3477" s="65">
        <f>SUMPRODUCT(('[2]Prog 89'!$C$5:$C$10000=A3477)*'[2]Prog 89'!$G$5:$H$10000)</f>
        <v>9</v>
      </c>
    </row>
    <row r="3478" spans="1:26" ht="12.75" customHeight="1" x14ac:dyDescent="0.25">
      <c r="A3478" s="64">
        <v>89102</v>
      </c>
      <c r="B3478" s="81">
        <f>VLOOKUP(A3478,'[2]Pop commune'!$A$4:$G$3833,7,FALSE)</f>
        <v>623.69069343065678</v>
      </c>
      <c r="C3478" s="82">
        <f>VLOOKUP(A3478,'[2]Pop commune'!$A$4:$H$3833,5,FALSE)</f>
        <v>479.52098540145971</v>
      </c>
      <c r="D3478" s="83">
        <f t="shared" si="109"/>
        <v>144.16970802919704</v>
      </c>
      <c r="E3478" s="83">
        <f>VLOOKUP(A3478,'[2]Pop commune'!$A$4:$G$3833,6,FALSE)</f>
        <v>144.16970802919704</v>
      </c>
      <c r="F3478" s="83">
        <f t="shared" si="110"/>
        <v>2290</v>
      </c>
      <c r="G3478" s="83">
        <f>VLOOKUP(A3478,'[2]Pop commune'!$A$4:$G$3833,4,FALSE)</f>
        <v>2290</v>
      </c>
      <c r="H3478" s="64">
        <v>89</v>
      </c>
      <c r="I3478" s="125">
        <v>890971294</v>
      </c>
      <c r="J3478" s="65" t="s">
        <v>4149</v>
      </c>
      <c r="K3478" s="121"/>
      <c r="L3478" s="103" t="s">
        <v>4336</v>
      </c>
      <c r="M3478" s="65" t="s">
        <v>118</v>
      </c>
      <c r="N3478" s="65" t="s">
        <v>1478</v>
      </c>
      <c r="O3478" s="64">
        <v>210781266</v>
      </c>
      <c r="P3478" s="104" t="s">
        <v>4327</v>
      </c>
      <c r="Q3478" s="90">
        <v>1</v>
      </c>
      <c r="X3478" s="65" t="s">
        <v>671</v>
      </c>
      <c r="Y3478" s="65">
        <f>SUMPRODUCT(('[2]Prog 89'!$C$5:$C$10000=A3478)*'[2]Prog 89'!$E$5:$F$10000)</f>
        <v>2</v>
      </c>
      <c r="Z3478" s="65">
        <f>SUMPRODUCT(('[2]Prog 89'!$C$5:$C$10000=A3478)*'[2]Prog 89'!$G$5:$H$10000)</f>
        <v>16</v>
      </c>
    </row>
    <row r="3479" spans="1:26" ht="12.75" customHeight="1" x14ac:dyDescent="0.25">
      <c r="A3479" s="64">
        <v>89263</v>
      </c>
      <c r="B3479" s="81">
        <f>VLOOKUP(A3479,'[2]Pop commune'!$A$4:$G$3833,7,FALSE)</f>
        <v>1247.3015894093064</v>
      </c>
      <c r="C3479" s="82">
        <f>VLOOKUP(A3479,'[2]Pop commune'!$A$4:$H$3833,5,FALSE)</f>
        <v>835.6040387120272</v>
      </c>
      <c r="D3479" s="83">
        <f t="shared" si="109"/>
        <v>411.69755069727921</v>
      </c>
      <c r="E3479" s="83">
        <f>VLOOKUP(A3479,'[2]Pop commune'!$A$4:$G$3833,6,FALSE)</f>
        <v>411.69755069727921</v>
      </c>
      <c r="F3479" s="83">
        <f t="shared" si="110"/>
        <v>4001.0000000000068</v>
      </c>
      <c r="G3479" s="83">
        <f>VLOOKUP(A3479,'[2]Pop commune'!$A$4:$G$3833,4,FALSE)</f>
        <v>4001.0000000000068</v>
      </c>
      <c r="H3479" s="64">
        <v>89</v>
      </c>
      <c r="I3479" s="125">
        <v>890971294</v>
      </c>
      <c r="J3479" s="65" t="s">
        <v>4337</v>
      </c>
      <c r="K3479" s="121"/>
      <c r="L3479" s="103" t="s">
        <v>4337</v>
      </c>
      <c r="M3479" s="65" t="s">
        <v>118</v>
      </c>
      <c r="N3479" s="65" t="s">
        <v>1478</v>
      </c>
      <c r="O3479" s="64">
        <v>210781266</v>
      </c>
      <c r="P3479" s="104" t="s">
        <v>4327</v>
      </c>
      <c r="Q3479" s="90">
        <v>1</v>
      </c>
      <c r="X3479" s="65" t="s">
        <v>671</v>
      </c>
      <c r="Y3479" s="65">
        <f>SUMPRODUCT(('[2]Prog 89'!$C$5:$C$10000=A3479)*'[2]Prog 89'!$E$5:$F$10000)</f>
        <v>9</v>
      </c>
      <c r="Z3479" s="65">
        <f>SUMPRODUCT(('[2]Prog 89'!$C$5:$C$10000=A3479)*'[2]Prog 89'!$G$5:$H$10000)</f>
        <v>35</v>
      </c>
    </row>
    <row r="3480" spans="1:26" ht="12.75" customHeight="1" x14ac:dyDescent="0.25">
      <c r="A3480" s="64">
        <v>89295</v>
      </c>
      <c r="B3480" s="81">
        <f>VLOOKUP(A3480,'[2]Pop commune'!$A$4:$G$3833,7,FALSE)</f>
        <v>453</v>
      </c>
      <c r="C3480" s="82">
        <f>VLOOKUP(A3480,'[2]Pop commune'!$A$4:$H$3833,5,FALSE)</f>
        <v>290</v>
      </c>
      <c r="D3480" s="83">
        <f t="shared" si="109"/>
        <v>163</v>
      </c>
      <c r="E3480" s="83">
        <f>VLOOKUP(A3480,'[2]Pop commune'!$A$4:$G$3833,6,FALSE)</f>
        <v>163</v>
      </c>
      <c r="F3480" s="83">
        <f t="shared" si="110"/>
        <v>1289</v>
      </c>
      <c r="G3480" s="83">
        <f>VLOOKUP(A3480,'[2]Pop commune'!$A$4:$G$3833,4,FALSE)</f>
        <v>1289</v>
      </c>
      <c r="H3480" s="64">
        <v>89</v>
      </c>
      <c r="I3480" s="125">
        <v>890971294</v>
      </c>
      <c r="J3480" s="65" t="s">
        <v>4338</v>
      </c>
      <c r="K3480" s="121"/>
      <c r="L3480" s="103" t="s">
        <v>4329</v>
      </c>
      <c r="M3480" s="65" t="s">
        <v>118</v>
      </c>
      <c r="N3480" s="65" t="s">
        <v>1478</v>
      </c>
      <c r="O3480" s="64">
        <v>210781266</v>
      </c>
      <c r="P3480" s="104" t="s">
        <v>4327</v>
      </c>
      <c r="Q3480" s="90">
        <v>1</v>
      </c>
      <c r="X3480" s="65" t="s">
        <v>671</v>
      </c>
      <c r="Y3480" s="65">
        <f>SUMPRODUCT(('[2]Prog 89'!$C$5:$C$10000=A3480)*'[2]Prog 89'!$E$5:$F$10000)</f>
        <v>4</v>
      </c>
      <c r="Z3480" s="65">
        <f>SUMPRODUCT(('[2]Prog 89'!$C$5:$C$10000=A3480)*'[2]Prog 89'!$G$5:$H$10000)</f>
        <v>7</v>
      </c>
    </row>
    <row r="3481" spans="1:26" ht="12.75" customHeight="1" x14ac:dyDescent="0.25">
      <c r="A3481" s="64">
        <v>89319</v>
      </c>
      <c r="B3481" s="81">
        <f>VLOOKUP(A3481,'[2]Pop commune'!$A$4:$G$3833,7,FALSE)</f>
        <v>113.50218340611356</v>
      </c>
      <c r="C3481" s="82">
        <f>VLOOKUP(A3481,'[2]Pop commune'!$A$4:$H$3833,5,FALSE)</f>
        <v>84.628820960698704</v>
      </c>
      <c r="D3481" s="83">
        <f t="shared" si="109"/>
        <v>28.873362445414855</v>
      </c>
      <c r="E3481" s="83">
        <f>VLOOKUP(A3481,'[2]Pop commune'!$A$4:$G$3833,6,FALSE)</f>
        <v>28.873362445414855</v>
      </c>
      <c r="F3481" s="83">
        <f t="shared" si="110"/>
        <v>456</v>
      </c>
      <c r="G3481" s="83">
        <f>VLOOKUP(A3481,'[2]Pop commune'!$A$4:$G$3833,4,FALSE)</f>
        <v>456</v>
      </c>
      <c r="H3481" s="64">
        <v>89</v>
      </c>
      <c r="I3481" s="125">
        <v>890971294</v>
      </c>
      <c r="J3481" s="65" t="s">
        <v>4339</v>
      </c>
      <c r="K3481" s="121"/>
      <c r="L3481" s="103" t="s">
        <v>4331</v>
      </c>
      <c r="M3481" s="65" t="s">
        <v>118</v>
      </c>
      <c r="N3481" s="65" t="s">
        <v>1478</v>
      </c>
      <c r="O3481" s="64">
        <v>210781266</v>
      </c>
      <c r="P3481" s="104" t="s">
        <v>4327</v>
      </c>
      <c r="Q3481" s="90">
        <v>1</v>
      </c>
      <c r="X3481" s="65" t="s">
        <v>671</v>
      </c>
      <c r="Y3481" s="65">
        <f>SUMPRODUCT(('[2]Prog 89'!$C$5:$C$10000=A3481)*'[2]Prog 89'!$E$5:$F$10000)</f>
        <v>0</v>
      </c>
      <c r="Z3481" s="65">
        <f>SUMPRODUCT(('[2]Prog 89'!$C$5:$C$10000=A3481)*'[2]Prog 89'!$G$5:$H$10000)</f>
        <v>2</v>
      </c>
    </row>
    <row r="3482" spans="1:26" ht="12.75" customHeight="1" x14ac:dyDescent="0.25">
      <c r="A3482" s="64">
        <v>89337</v>
      </c>
      <c r="B3482" s="81">
        <f>VLOOKUP(A3482,'[2]Pop commune'!$A$4:$G$3833,7,FALSE)</f>
        <v>356.9176806762481</v>
      </c>
      <c r="C3482" s="82">
        <f>VLOOKUP(A3482,'[2]Pop commune'!$A$4:$H$3833,5,FALSE)</f>
        <v>164.36788240689643</v>
      </c>
      <c r="D3482" s="83">
        <f t="shared" si="109"/>
        <v>192.5497982693517</v>
      </c>
      <c r="E3482" s="83">
        <f>VLOOKUP(A3482,'[2]Pop commune'!$A$4:$G$3833,6,FALSE)</f>
        <v>192.5497982693517</v>
      </c>
      <c r="F3482" s="83">
        <f t="shared" si="110"/>
        <v>1085</v>
      </c>
      <c r="G3482" s="83">
        <f>VLOOKUP(A3482,'[2]Pop commune'!$A$4:$G$3833,4,FALSE)</f>
        <v>1085</v>
      </c>
      <c r="H3482" s="64">
        <v>89</v>
      </c>
      <c r="I3482" s="125">
        <v>890971294</v>
      </c>
      <c r="J3482" s="65" t="s">
        <v>4340</v>
      </c>
      <c r="K3482" s="121"/>
      <c r="L3482" s="103" t="s">
        <v>4331</v>
      </c>
      <c r="M3482" s="65" t="s">
        <v>118</v>
      </c>
      <c r="N3482" s="65" t="s">
        <v>1478</v>
      </c>
      <c r="O3482" s="64">
        <v>210781266</v>
      </c>
      <c r="P3482" s="104" t="s">
        <v>4327</v>
      </c>
      <c r="Q3482" s="90">
        <v>1</v>
      </c>
      <c r="X3482" s="65" t="s">
        <v>671</v>
      </c>
      <c r="Y3482" s="65">
        <f>SUMPRODUCT(('[2]Prog 89'!$C$5:$C$10000=A3482)*'[2]Prog 89'!$E$5:$F$10000)</f>
        <v>1</v>
      </c>
      <c r="Z3482" s="65">
        <f>SUMPRODUCT(('[2]Prog 89'!$C$5:$C$10000=A3482)*'[2]Prog 89'!$G$5:$H$10000)</f>
        <v>3</v>
      </c>
    </row>
    <row r="3483" spans="1:26" ht="12.75" customHeight="1" x14ac:dyDescent="0.25">
      <c r="A3483" s="64">
        <v>89346</v>
      </c>
      <c r="B3483" s="81">
        <f>VLOOKUP(A3483,'[2]Pop commune'!$A$4:$G$3833,7,FALSE)</f>
        <v>1396.7829297580868</v>
      </c>
      <c r="C3483" s="82">
        <f>VLOOKUP(A3483,'[2]Pop commune'!$A$4:$H$3833,5,FALSE)</f>
        <v>799.10199982083088</v>
      </c>
      <c r="D3483" s="83">
        <f t="shared" si="109"/>
        <v>597.68092993725588</v>
      </c>
      <c r="E3483" s="83">
        <f>VLOOKUP(A3483,'[2]Pop commune'!$A$4:$G$3833,6,FALSE)</f>
        <v>597.68092993725588</v>
      </c>
      <c r="F3483" s="83">
        <f t="shared" si="110"/>
        <v>3318.0000000000064</v>
      </c>
      <c r="G3483" s="83">
        <f>VLOOKUP(A3483,'[2]Pop commune'!$A$4:$G$3833,4,FALSE)</f>
        <v>3318.0000000000064</v>
      </c>
      <c r="H3483" s="64">
        <v>89</v>
      </c>
      <c r="I3483" s="125">
        <v>890971294</v>
      </c>
      <c r="J3483" s="65" t="s">
        <v>4341</v>
      </c>
      <c r="K3483" s="121"/>
      <c r="L3483" s="103" t="s">
        <v>4342</v>
      </c>
      <c r="M3483" s="65" t="s">
        <v>118</v>
      </c>
      <c r="N3483" s="65" t="s">
        <v>1478</v>
      </c>
      <c r="O3483" s="64">
        <v>210781266</v>
      </c>
      <c r="P3483" s="104" t="s">
        <v>4327</v>
      </c>
      <c r="Q3483" s="90">
        <v>1</v>
      </c>
      <c r="X3483" s="65" t="s">
        <v>671</v>
      </c>
      <c r="Y3483" s="65">
        <f>SUMPRODUCT(('[2]Prog 89'!$C$5:$C$10000=A3483)*'[2]Prog 89'!$E$5:$F$10000)</f>
        <v>20</v>
      </c>
      <c r="Z3483" s="65">
        <f>SUMPRODUCT(('[2]Prog 89'!$C$5:$C$10000=A3483)*'[2]Prog 89'!$G$5:$H$10000)</f>
        <v>27</v>
      </c>
    </row>
    <row r="3484" spans="1:26" ht="12.75" customHeight="1" x14ac:dyDescent="0.25">
      <c r="A3484" s="64">
        <v>89427</v>
      </c>
      <c r="B3484" s="81">
        <f>VLOOKUP(A3484,'[2]Pop commune'!$A$4:$G$3833,7,FALSE)</f>
        <v>161.05676855895189</v>
      </c>
      <c r="C3484" s="82">
        <f>VLOOKUP(A3484,'[2]Pop commune'!$A$4:$H$3833,5,FALSE)</f>
        <v>103.39446870451232</v>
      </c>
      <c r="D3484" s="83">
        <f t="shared" si="109"/>
        <v>57.662299854439574</v>
      </c>
      <c r="E3484" s="83">
        <f>VLOOKUP(A3484,'[2]Pop commune'!$A$4:$G$3833,6,FALSE)</f>
        <v>57.662299854439574</v>
      </c>
      <c r="F3484" s="83">
        <f t="shared" si="110"/>
        <v>683</v>
      </c>
      <c r="G3484" s="83">
        <f>VLOOKUP(A3484,'[2]Pop commune'!$A$4:$G$3833,4,FALSE)</f>
        <v>683</v>
      </c>
      <c r="H3484" s="64">
        <v>89</v>
      </c>
      <c r="I3484" s="125">
        <v>890971294</v>
      </c>
      <c r="J3484" s="65" t="s">
        <v>4343</v>
      </c>
      <c r="K3484" s="121"/>
      <c r="L3484" s="103" t="s">
        <v>4336</v>
      </c>
      <c r="M3484" s="65" t="s">
        <v>118</v>
      </c>
      <c r="N3484" s="65" t="s">
        <v>1478</v>
      </c>
      <c r="O3484" s="64">
        <v>210781266</v>
      </c>
      <c r="P3484" s="104" t="s">
        <v>4327</v>
      </c>
      <c r="Q3484" s="90">
        <v>1</v>
      </c>
      <c r="X3484" s="65" t="s">
        <v>671</v>
      </c>
      <c r="Y3484" s="65">
        <f>SUMPRODUCT(('[2]Prog 89'!$C$5:$C$10000=A3484)*'[2]Prog 89'!$E$5:$F$10000)</f>
        <v>3</v>
      </c>
      <c r="Z3484" s="65">
        <f>SUMPRODUCT(('[2]Prog 89'!$C$5:$C$10000=A3484)*'[2]Prog 89'!$G$5:$H$10000)</f>
        <v>3</v>
      </c>
    </row>
    <row r="3485" spans="1:26" ht="12.75" customHeight="1" x14ac:dyDescent="0.25">
      <c r="A3485" s="64">
        <v>89438</v>
      </c>
      <c r="B3485" s="81">
        <f>VLOOKUP(A3485,'[2]Pop commune'!$A$4:$G$3833,7,FALSE)</f>
        <v>448.61391566586883</v>
      </c>
      <c r="C3485" s="82">
        <f>VLOOKUP(A3485,'[2]Pop commune'!$A$4:$H$3833,5,FALSE)</f>
        <v>331.23821267568587</v>
      </c>
      <c r="D3485" s="83">
        <f t="shared" si="109"/>
        <v>117.37570299018297</v>
      </c>
      <c r="E3485" s="83">
        <f>VLOOKUP(A3485,'[2]Pop commune'!$A$4:$G$3833,6,FALSE)</f>
        <v>117.37570299018297</v>
      </c>
      <c r="F3485" s="83">
        <f t="shared" si="110"/>
        <v>1776</v>
      </c>
      <c r="G3485" s="83">
        <f>VLOOKUP(A3485,'[2]Pop commune'!$A$4:$G$3833,4,FALSE)</f>
        <v>1776</v>
      </c>
      <c r="H3485" s="64">
        <v>89</v>
      </c>
      <c r="I3485" s="125">
        <v>890971294</v>
      </c>
      <c r="J3485" s="65" t="s">
        <v>4344</v>
      </c>
      <c r="K3485" s="121"/>
      <c r="L3485" s="103" t="s">
        <v>4331</v>
      </c>
      <c r="M3485" s="65" t="s">
        <v>118</v>
      </c>
      <c r="N3485" s="65" t="s">
        <v>1478</v>
      </c>
      <c r="O3485" s="64">
        <v>210781266</v>
      </c>
      <c r="P3485" s="104" t="s">
        <v>4327</v>
      </c>
      <c r="Q3485" s="90">
        <v>1</v>
      </c>
      <c r="X3485" s="65" t="s">
        <v>671</v>
      </c>
      <c r="Y3485" s="65">
        <f>SUMPRODUCT(('[2]Prog 89'!$C$5:$C$10000=A3485)*'[2]Prog 89'!$E$5:$F$10000)</f>
        <v>3</v>
      </c>
      <c r="Z3485" s="65">
        <f>SUMPRODUCT(('[2]Prog 89'!$C$5:$C$10000=A3485)*'[2]Prog 89'!$G$5:$H$10000)</f>
        <v>13</v>
      </c>
    </row>
    <row r="3486" spans="1:26" ht="12.75" customHeight="1" x14ac:dyDescent="0.25">
      <c r="A3486" s="64">
        <v>89453</v>
      </c>
      <c r="B3486" s="81">
        <f>VLOOKUP(A3486,'[2]Pop commune'!$A$4:$G$3833,7,FALSE)</f>
        <v>260.96121506913101</v>
      </c>
      <c r="C3486" s="82">
        <f>VLOOKUP(A3486,'[2]Pop commune'!$A$4:$H$3833,5,FALSE)</f>
        <v>195.02238885041496</v>
      </c>
      <c r="D3486" s="83">
        <f t="shared" si="109"/>
        <v>65.938826218716073</v>
      </c>
      <c r="E3486" s="83">
        <f>VLOOKUP(A3486,'[2]Pop commune'!$A$4:$G$3833,6,FALSE)</f>
        <v>65.938826218716073</v>
      </c>
      <c r="F3486" s="83">
        <f t="shared" si="110"/>
        <v>1061</v>
      </c>
      <c r="G3486" s="83">
        <f>VLOOKUP(A3486,'[2]Pop commune'!$A$4:$G$3833,4,FALSE)</f>
        <v>1061</v>
      </c>
      <c r="H3486" s="64">
        <v>89</v>
      </c>
      <c r="I3486" s="125">
        <v>890971294</v>
      </c>
      <c r="J3486" s="65" t="s">
        <v>4345</v>
      </c>
      <c r="K3486" s="121"/>
      <c r="L3486" s="103" t="s">
        <v>4342</v>
      </c>
      <c r="M3486" s="65" t="s">
        <v>118</v>
      </c>
      <c r="N3486" s="65" t="s">
        <v>1478</v>
      </c>
      <c r="O3486" s="64">
        <v>210781266</v>
      </c>
      <c r="P3486" s="104" t="s">
        <v>4327</v>
      </c>
      <c r="Q3486" s="90">
        <v>1</v>
      </c>
      <c r="X3486" s="65" t="s">
        <v>671</v>
      </c>
      <c r="Y3486" s="65">
        <f>SUMPRODUCT(('[2]Prog 89'!$C$5:$C$10000=A3486)*'[2]Prog 89'!$E$5:$F$10000)</f>
        <v>4</v>
      </c>
      <c r="Z3486" s="65">
        <f>SUMPRODUCT(('[2]Prog 89'!$C$5:$C$10000=A3486)*'[2]Prog 89'!$G$5:$H$10000)</f>
        <v>5</v>
      </c>
    </row>
    <row r="3487" spans="1:26" ht="12.75" customHeight="1" x14ac:dyDescent="0.25">
      <c r="A3487" s="64">
        <v>89058</v>
      </c>
      <c r="B3487" s="81">
        <f>VLOOKUP(A3487,'[2]Pop commune'!$A$4:$G$3833,7,FALSE)</f>
        <v>31.709923664122179</v>
      </c>
      <c r="C3487" s="82">
        <f>VLOOKUP(A3487,'[2]Pop commune'!$A$4:$H$3833,5,FALSE)</f>
        <v>19.43511450381682</v>
      </c>
      <c r="D3487" s="83">
        <f t="shared" si="109"/>
        <v>12.27480916030536</v>
      </c>
      <c r="E3487" s="83">
        <f>VLOOKUP(A3487,'[2]Pop commune'!$A$4:$G$3833,6,FALSE)</f>
        <v>12.27480916030536</v>
      </c>
      <c r="F3487" s="83">
        <f t="shared" si="110"/>
        <v>134</v>
      </c>
      <c r="G3487" s="83">
        <f>VLOOKUP(A3487,'[2]Pop commune'!$A$4:$G$3833,4,FALSE)</f>
        <v>134</v>
      </c>
      <c r="H3487" s="64">
        <v>89</v>
      </c>
      <c r="I3487" s="125">
        <v>890008915</v>
      </c>
      <c r="J3487" s="65" t="s">
        <v>1329</v>
      </c>
      <c r="K3487" s="121"/>
      <c r="L3487" s="103" t="s">
        <v>4325</v>
      </c>
      <c r="M3487" s="65" t="s">
        <v>4326</v>
      </c>
      <c r="N3487" s="65" t="s">
        <v>1478</v>
      </c>
      <c r="O3487" s="64">
        <v>210781266</v>
      </c>
      <c r="P3487" s="104" t="s">
        <v>4327</v>
      </c>
      <c r="Q3487" s="90">
        <v>1</v>
      </c>
      <c r="X3487" s="65" t="s">
        <v>733</v>
      </c>
      <c r="Y3487" s="65">
        <f>SUMPRODUCT(('[2]Prog 89'!$C$5:$C$10000=A3487)*'[2]Prog 89'!$E$5:$F$10000)</f>
        <v>1</v>
      </c>
      <c r="Z3487" s="65">
        <f>SUMPRODUCT(('[2]Prog 89'!$C$5:$C$10000=A3487)*'[2]Prog 89'!$G$5:$H$10000)</f>
        <v>2</v>
      </c>
    </row>
    <row r="3488" spans="1:26" ht="12.75" customHeight="1" x14ac:dyDescent="0.25">
      <c r="A3488" s="64">
        <v>89089</v>
      </c>
      <c r="B3488" s="81">
        <f>VLOOKUP(A3488,'[2]Pop commune'!$A$4:$G$3833,7,FALSE)</f>
        <v>48.993288590604053</v>
      </c>
      <c r="C3488" s="82">
        <f>VLOOKUP(A3488,'[2]Pop commune'!$A$4:$H$3833,5,FALSE)</f>
        <v>28.416107382550351</v>
      </c>
      <c r="D3488" s="83">
        <f t="shared" si="109"/>
        <v>20.577181208053702</v>
      </c>
      <c r="E3488" s="83">
        <f>VLOOKUP(A3488,'[2]Pop commune'!$A$4:$G$3833,6,FALSE)</f>
        <v>20.577181208053702</v>
      </c>
      <c r="F3488" s="83">
        <f t="shared" si="110"/>
        <v>146</v>
      </c>
      <c r="G3488" s="83">
        <f>VLOOKUP(A3488,'[2]Pop commune'!$A$4:$G$3833,4,FALSE)</f>
        <v>146</v>
      </c>
      <c r="H3488" s="64">
        <v>89</v>
      </c>
      <c r="I3488" s="125">
        <v>890008915</v>
      </c>
      <c r="J3488" s="65" t="s">
        <v>4346</v>
      </c>
      <c r="K3488" s="121"/>
      <c r="L3488" s="103" t="s">
        <v>4325</v>
      </c>
      <c r="M3488" s="65" t="s">
        <v>4326</v>
      </c>
      <c r="N3488" s="65" t="s">
        <v>1478</v>
      </c>
      <c r="O3488" s="64">
        <v>210781266</v>
      </c>
      <c r="P3488" s="104" t="s">
        <v>4327</v>
      </c>
      <c r="Q3488" s="90">
        <v>1</v>
      </c>
      <c r="X3488" s="65" t="s">
        <v>733</v>
      </c>
      <c r="Y3488" s="65">
        <f>SUMPRODUCT(('[2]Prog 89'!$C$5:$C$10000=A3488)*'[2]Prog 89'!$E$5:$F$10000)</f>
        <v>0</v>
      </c>
      <c r="Z3488" s="65">
        <f>SUMPRODUCT(('[2]Prog 89'!$C$5:$C$10000=A3488)*'[2]Prog 89'!$G$5:$H$10000)</f>
        <v>1</v>
      </c>
    </row>
    <row r="3489" spans="1:26" ht="12.75" customHeight="1" x14ac:dyDescent="0.25">
      <c r="A3489" s="64">
        <v>89318</v>
      </c>
      <c r="B3489" s="81">
        <f>VLOOKUP(A3489,'[2]Pop commune'!$A$4:$G$3833,7,FALSE)</f>
        <v>299.25662039487838</v>
      </c>
      <c r="C3489" s="82">
        <f>VLOOKUP(A3489,'[2]Pop commune'!$A$4:$H$3833,5,FALSE)</f>
        <v>184.34432128664719</v>
      </c>
      <c r="D3489" s="83">
        <f t="shared" si="109"/>
        <v>114.91229910823121</v>
      </c>
      <c r="E3489" s="83">
        <f>VLOOKUP(A3489,'[2]Pop commune'!$A$4:$G$3833,6,FALSE)</f>
        <v>114.91229910823121</v>
      </c>
      <c r="F3489" s="83">
        <f t="shared" si="110"/>
        <v>704.99999999999693</v>
      </c>
      <c r="G3489" s="83">
        <f>VLOOKUP(A3489,'[2]Pop commune'!$A$4:$G$3833,4,FALSE)</f>
        <v>704.99999999999693</v>
      </c>
      <c r="H3489" s="64">
        <v>89</v>
      </c>
      <c r="I3489" s="125">
        <v>890008915</v>
      </c>
      <c r="J3489" s="65" t="s">
        <v>4347</v>
      </c>
      <c r="K3489" s="121"/>
      <c r="L3489" s="103" t="s">
        <v>4325</v>
      </c>
      <c r="M3489" s="65" t="s">
        <v>4326</v>
      </c>
      <c r="N3489" s="65" t="s">
        <v>1478</v>
      </c>
      <c r="O3489" s="64">
        <v>210781266</v>
      </c>
      <c r="P3489" s="104" t="s">
        <v>4327</v>
      </c>
      <c r="Q3489" s="90">
        <v>1</v>
      </c>
      <c r="X3489" s="65" t="s">
        <v>733</v>
      </c>
      <c r="Y3489" s="65">
        <f>SUMPRODUCT(('[2]Prog 89'!$C$5:$C$10000=A3489)*'[2]Prog 89'!$E$5:$F$10000)</f>
        <v>4</v>
      </c>
      <c r="Z3489" s="65">
        <f>SUMPRODUCT(('[2]Prog 89'!$C$5:$C$10000=A3489)*'[2]Prog 89'!$G$5:$H$10000)</f>
        <v>17</v>
      </c>
    </row>
    <row r="3490" spans="1:26" ht="12.75" customHeight="1" x14ac:dyDescent="0.25">
      <c r="A3490" s="64">
        <v>89336</v>
      </c>
      <c r="B3490" s="81">
        <f>VLOOKUP(A3490,'[2]Pop commune'!$A$4:$G$3833,7,FALSE)</f>
        <v>102.89864864864857</v>
      </c>
      <c r="C3490" s="82">
        <f>VLOOKUP(A3490,'[2]Pop commune'!$A$4:$H$3833,5,FALSE)</f>
        <v>63.648648648648603</v>
      </c>
      <c r="D3490" s="83">
        <f t="shared" si="109"/>
        <v>39.249999999999972</v>
      </c>
      <c r="E3490" s="83">
        <f>VLOOKUP(A3490,'[2]Pop commune'!$A$4:$G$3833,6,FALSE)</f>
        <v>39.249999999999972</v>
      </c>
      <c r="F3490" s="83">
        <f t="shared" si="110"/>
        <v>314</v>
      </c>
      <c r="G3490" s="83">
        <f>VLOOKUP(A3490,'[2]Pop commune'!$A$4:$G$3833,4,FALSE)</f>
        <v>314</v>
      </c>
      <c r="H3490" s="64">
        <v>89</v>
      </c>
      <c r="I3490" s="125">
        <v>890008915</v>
      </c>
      <c r="J3490" s="65" t="s">
        <v>4348</v>
      </c>
      <c r="K3490" s="121"/>
      <c r="L3490" s="103" t="s">
        <v>4325</v>
      </c>
      <c r="M3490" s="65" t="s">
        <v>4326</v>
      </c>
      <c r="N3490" s="65" t="s">
        <v>1478</v>
      </c>
      <c r="O3490" s="64">
        <v>210781266</v>
      </c>
      <c r="P3490" s="104" t="s">
        <v>4327</v>
      </c>
      <c r="Q3490" s="90">
        <v>1</v>
      </c>
      <c r="X3490" s="65" t="s">
        <v>733</v>
      </c>
      <c r="Y3490" s="65">
        <f>SUMPRODUCT(('[2]Prog 89'!$C$5:$C$10000=A3490)*'[2]Prog 89'!$E$5:$F$10000)</f>
        <v>1</v>
      </c>
      <c r="Z3490" s="65">
        <f>SUMPRODUCT(('[2]Prog 89'!$C$5:$C$10000=A3490)*'[2]Prog 89'!$G$5:$H$10000)</f>
        <v>10</v>
      </c>
    </row>
    <row r="3491" spans="1:26" ht="12.75" customHeight="1" x14ac:dyDescent="0.25">
      <c r="A3491" s="64">
        <v>89347</v>
      </c>
      <c r="B3491" s="81">
        <f>VLOOKUP(A3491,'[2]Pop commune'!$A$4:$G$3833,7,FALSE)</f>
        <v>127.48314606741584</v>
      </c>
      <c r="C3491" s="82">
        <f>VLOOKUP(A3491,'[2]Pop commune'!$A$4:$H$3833,5,FALSE)</f>
        <v>84.640449438202324</v>
      </c>
      <c r="D3491" s="83">
        <f t="shared" si="109"/>
        <v>42.842696629213521</v>
      </c>
      <c r="E3491" s="83">
        <f>VLOOKUP(A3491,'[2]Pop commune'!$A$4:$G$3833,6,FALSE)</f>
        <v>42.842696629213521</v>
      </c>
      <c r="F3491" s="83">
        <f t="shared" si="110"/>
        <v>372</v>
      </c>
      <c r="G3491" s="83">
        <f>VLOOKUP(A3491,'[2]Pop commune'!$A$4:$G$3833,4,FALSE)</f>
        <v>372</v>
      </c>
      <c r="H3491" s="64">
        <v>89</v>
      </c>
      <c r="I3491" s="125">
        <v>890008915</v>
      </c>
      <c r="J3491" s="65" t="s">
        <v>4349</v>
      </c>
      <c r="K3491" s="121"/>
      <c r="L3491" s="103" t="s">
        <v>4325</v>
      </c>
      <c r="M3491" s="65" t="s">
        <v>4326</v>
      </c>
      <c r="N3491" s="65" t="s">
        <v>1478</v>
      </c>
      <c r="O3491" s="64">
        <v>210781266</v>
      </c>
      <c r="P3491" s="104" t="s">
        <v>4327</v>
      </c>
      <c r="Q3491" s="90">
        <v>1</v>
      </c>
      <c r="X3491" s="65" t="s">
        <v>733</v>
      </c>
      <c r="Y3491" s="65">
        <f>SUMPRODUCT(('[2]Prog 89'!$C$5:$C$10000=A3491)*'[2]Prog 89'!$E$5:$F$10000)</f>
        <v>0</v>
      </c>
      <c r="Z3491" s="65">
        <f>SUMPRODUCT(('[2]Prog 89'!$C$5:$C$10000=A3491)*'[2]Prog 89'!$G$5:$H$10000)</f>
        <v>2</v>
      </c>
    </row>
    <row r="3492" spans="1:26" ht="12.75" customHeight="1" x14ac:dyDescent="0.25">
      <c r="A3492" s="64">
        <v>89349</v>
      </c>
      <c r="B3492" s="81">
        <f>VLOOKUP(A3492,'[2]Pop commune'!$A$4:$G$3833,7,FALSE)</f>
        <v>160.79057414552159</v>
      </c>
      <c r="C3492" s="82">
        <f>VLOOKUP(A3492,'[2]Pop commune'!$A$4:$H$3833,5,FALSE)</f>
        <v>74.859728105820167</v>
      </c>
      <c r="D3492" s="83">
        <f t="shared" si="109"/>
        <v>85.930846039701407</v>
      </c>
      <c r="E3492" s="83">
        <f>VLOOKUP(A3492,'[2]Pop commune'!$A$4:$G$3833,6,FALSE)</f>
        <v>85.930846039701407</v>
      </c>
      <c r="F3492" s="83">
        <f t="shared" si="110"/>
        <v>387</v>
      </c>
      <c r="G3492" s="83">
        <f>VLOOKUP(A3492,'[2]Pop commune'!$A$4:$G$3833,4,FALSE)</f>
        <v>387</v>
      </c>
      <c r="H3492" s="64">
        <v>89</v>
      </c>
      <c r="I3492" s="125">
        <v>890008915</v>
      </c>
      <c r="J3492" s="65" t="s">
        <v>4350</v>
      </c>
      <c r="K3492" s="121"/>
      <c r="L3492" s="103" t="s">
        <v>4325</v>
      </c>
      <c r="M3492" s="65" t="s">
        <v>4326</v>
      </c>
      <c r="N3492" s="65" t="s">
        <v>1478</v>
      </c>
      <c r="O3492" s="64">
        <v>210781266</v>
      </c>
      <c r="P3492" s="104" t="s">
        <v>4327</v>
      </c>
      <c r="Q3492" s="90">
        <v>1</v>
      </c>
      <c r="X3492" s="65" t="s">
        <v>733</v>
      </c>
      <c r="Y3492" s="65">
        <f>SUMPRODUCT(('[2]Prog 89'!$C$5:$C$10000=A3492)*'[2]Prog 89'!$E$5:$F$10000)</f>
        <v>1</v>
      </c>
      <c r="Z3492" s="65">
        <f>SUMPRODUCT(('[2]Prog 89'!$C$5:$C$10000=A3492)*'[2]Prog 89'!$G$5:$H$10000)</f>
        <v>5</v>
      </c>
    </row>
    <row r="3493" spans="1:26" ht="12.75" customHeight="1" x14ac:dyDescent="0.25">
      <c r="A3493" s="64">
        <v>71003</v>
      </c>
      <c r="B3493" s="81">
        <f>VLOOKUP(A3493,'[2]Pop commune'!$A$4:$G$3833,7,FALSE)</f>
        <v>195.11610486891456</v>
      </c>
      <c r="C3493" s="82">
        <f>VLOOKUP(A3493,'[2]Pop commune'!$A$4:$H$3833,5,FALSE)</f>
        <v>124.9962546816484</v>
      </c>
      <c r="D3493" s="83">
        <f t="shared" si="109"/>
        <v>70.119850187266167</v>
      </c>
      <c r="E3493" s="83">
        <f>VLOOKUP(A3493,'[2]Pop commune'!$A$4:$G$3833,6,FALSE)</f>
        <v>70.119850187266167</v>
      </c>
      <c r="F3493" s="83">
        <f t="shared" si="110"/>
        <v>814.00000000000296</v>
      </c>
      <c r="G3493" s="83">
        <f>VLOOKUP(A3493,'[2]Pop commune'!$A$4:$G$3833,4,FALSE)</f>
        <v>814.00000000000296</v>
      </c>
      <c r="H3493" s="64">
        <v>71</v>
      </c>
      <c r="I3493" s="122">
        <v>710977034</v>
      </c>
      <c r="J3493" s="65" t="s">
        <v>4351</v>
      </c>
      <c r="K3493" s="121" t="s">
        <v>4878</v>
      </c>
      <c r="L3493" s="103" t="s">
        <v>3931</v>
      </c>
      <c r="M3493" s="65" t="s">
        <v>4352</v>
      </c>
      <c r="N3493" s="65" t="s">
        <v>662</v>
      </c>
      <c r="O3493" s="64">
        <v>710784109</v>
      </c>
      <c r="P3493" s="94" t="s">
        <v>405</v>
      </c>
      <c r="Q3493" s="90">
        <v>1</v>
      </c>
      <c r="R3493" s="65">
        <v>79</v>
      </c>
      <c r="S3493" s="65">
        <v>79</v>
      </c>
      <c r="T3493" s="65">
        <v>7</v>
      </c>
      <c r="U3493" s="65">
        <v>7</v>
      </c>
      <c r="X3493" s="65" t="s">
        <v>671</v>
      </c>
      <c r="Y3493" s="65">
        <f>SUMPRODUCT(('[2]Prog 89'!$C$5:$C$10000=A3493)*'[2]Prog 89'!$E$5:$F$10000)</f>
        <v>0</v>
      </c>
      <c r="Z3493" s="65">
        <f>SUMPRODUCT(('[2]Prog 89'!$C$5:$C$10000=A3493)*'[2]Prog 89'!$G$5:$H$10000)</f>
        <v>0</v>
      </c>
    </row>
    <row r="3494" spans="1:26" ht="12.75" customHeight="1" x14ac:dyDescent="0.25">
      <c r="A3494" s="64">
        <v>71004</v>
      </c>
      <c r="B3494" s="81">
        <f>VLOOKUP(A3494,'[2]Pop commune'!$A$4:$G$3833,7,FALSE)</f>
        <v>222.41925777331977</v>
      </c>
      <c r="C3494" s="82">
        <f>VLOOKUP(A3494,'[2]Pop commune'!$A$4:$H$3833,5,FALSE)</f>
        <v>172.06018054162473</v>
      </c>
      <c r="D3494" s="83">
        <f t="shared" si="109"/>
        <v>50.359077231695039</v>
      </c>
      <c r="E3494" s="83">
        <f>VLOOKUP(A3494,'[2]Pop commune'!$A$4:$G$3833,6,FALSE)</f>
        <v>50.359077231695039</v>
      </c>
      <c r="F3494" s="83">
        <f t="shared" si="110"/>
        <v>1046</v>
      </c>
      <c r="G3494" s="83">
        <f>VLOOKUP(A3494,'[2]Pop commune'!$A$4:$G$3833,4,FALSE)</f>
        <v>1046</v>
      </c>
      <c r="H3494" s="64">
        <v>71</v>
      </c>
      <c r="I3494" s="122">
        <v>710977034</v>
      </c>
      <c r="J3494" s="65" t="s">
        <v>4353</v>
      </c>
      <c r="K3494" s="121"/>
      <c r="L3494" s="103" t="s">
        <v>4354</v>
      </c>
      <c r="M3494" s="65" t="s">
        <v>4352</v>
      </c>
      <c r="N3494" s="65" t="s">
        <v>662</v>
      </c>
      <c r="O3494" s="64">
        <v>710784109</v>
      </c>
      <c r="P3494" s="94" t="s">
        <v>405</v>
      </c>
      <c r="Q3494" s="90">
        <v>1</v>
      </c>
      <c r="X3494" s="65" t="s">
        <v>671</v>
      </c>
      <c r="Y3494" s="65">
        <f>SUMPRODUCT(('[2]Prog 89'!$C$5:$C$10000=A3494)*'[2]Prog 89'!$E$5:$F$10000)</f>
        <v>0</v>
      </c>
      <c r="Z3494" s="65">
        <f>SUMPRODUCT(('[2]Prog 89'!$C$5:$C$10000=A3494)*'[2]Prog 89'!$G$5:$H$10000)</f>
        <v>0</v>
      </c>
    </row>
    <row r="3495" spans="1:26" ht="12.75" customHeight="1" x14ac:dyDescent="0.25">
      <c r="A3495" s="64">
        <v>71013</v>
      </c>
      <c r="B3495" s="81">
        <f>VLOOKUP(A3495,'[2]Pop commune'!$A$4:$G$3833,7,FALSE)</f>
        <v>94.823529411764241</v>
      </c>
      <c r="C3495" s="82">
        <f>VLOOKUP(A3495,'[2]Pop commune'!$A$4:$H$3833,5,FALSE)</f>
        <v>55.058823529411498</v>
      </c>
      <c r="D3495" s="83">
        <f t="shared" si="109"/>
        <v>39.76470588235275</v>
      </c>
      <c r="E3495" s="83">
        <f>VLOOKUP(A3495,'[2]Pop commune'!$A$4:$G$3833,6,FALSE)</f>
        <v>39.76470588235275</v>
      </c>
      <c r="F3495" s="83">
        <f t="shared" si="110"/>
        <v>259.99999999999875</v>
      </c>
      <c r="G3495" s="83">
        <f>VLOOKUP(A3495,'[2]Pop commune'!$A$4:$G$3833,4,FALSE)</f>
        <v>259.99999999999875</v>
      </c>
      <c r="H3495" s="64">
        <v>71</v>
      </c>
      <c r="I3495" s="122">
        <v>710977034</v>
      </c>
      <c r="J3495" s="65" t="s">
        <v>4355</v>
      </c>
      <c r="K3495" s="121"/>
      <c r="L3495" s="103" t="s">
        <v>4356</v>
      </c>
      <c r="M3495" s="65" t="s">
        <v>4352</v>
      </c>
      <c r="N3495" s="65" t="s">
        <v>662</v>
      </c>
      <c r="O3495" s="64">
        <v>710784109</v>
      </c>
      <c r="P3495" s="94" t="s">
        <v>405</v>
      </c>
      <c r="Q3495" s="90">
        <v>1</v>
      </c>
      <c r="X3495" s="65" t="s">
        <v>671</v>
      </c>
      <c r="Y3495" s="65">
        <f>SUMPRODUCT(('[2]Prog 89'!$C$5:$C$10000=A3495)*'[2]Prog 89'!$E$5:$F$10000)</f>
        <v>0</v>
      </c>
      <c r="Z3495" s="65">
        <f>SUMPRODUCT(('[2]Prog 89'!$C$5:$C$10000=A3495)*'[2]Prog 89'!$G$5:$H$10000)</f>
        <v>0</v>
      </c>
    </row>
    <row r="3496" spans="1:26" ht="12.75" customHeight="1" x14ac:dyDescent="0.25">
      <c r="A3496" s="64">
        <v>71028</v>
      </c>
      <c r="B3496" s="81">
        <f>VLOOKUP(A3496,'[2]Pop commune'!$A$4:$G$3833,7,FALSE)</f>
        <v>35</v>
      </c>
      <c r="C3496" s="82">
        <f>VLOOKUP(A3496,'[2]Pop commune'!$A$4:$H$3833,5,FALSE)</f>
        <v>22</v>
      </c>
      <c r="D3496" s="83">
        <f t="shared" si="109"/>
        <v>13</v>
      </c>
      <c r="E3496" s="83">
        <f>VLOOKUP(A3496,'[2]Pop commune'!$A$4:$G$3833,6,FALSE)</f>
        <v>13</v>
      </c>
      <c r="F3496" s="83">
        <f t="shared" si="110"/>
        <v>116</v>
      </c>
      <c r="G3496" s="83">
        <f>VLOOKUP(A3496,'[2]Pop commune'!$A$4:$G$3833,4,FALSE)</f>
        <v>116</v>
      </c>
      <c r="H3496" s="64">
        <v>71</v>
      </c>
      <c r="I3496" s="122">
        <v>710977034</v>
      </c>
      <c r="J3496" s="65" t="s">
        <v>4357</v>
      </c>
      <c r="K3496" s="121"/>
      <c r="L3496" s="103" t="s">
        <v>4356</v>
      </c>
      <c r="M3496" s="65" t="s">
        <v>4352</v>
      </c>
      <c r="N3496" s="65" t="s">
        <v>662</v>
      </c>
      <c r="O3496" s="64">
        <v>710784109</v>
      </c>
      <c r="P3496" s="94" t="s">
        <v>405</v>
      </c>
      <c r="Q3496" s="90">
        <v>1</v>
      </c>
      <c r="X3496" s="65" t="s">
        <v>671</v>
      </c>
      <c r="Y3496" s="65">
        <f>SUMPRODUCT(('[2]Prog 89'!$C$5:$C$10000=A3496)*'[2]Prog 89'!$E$5:$F$10000)</f>
        <v>0</v>
      </c>
      <c r="Z3496" s="65">
        <f>SUMPRODUCT(('[2]Prog 89'!$C$5:$C$10000=A3496)*'[2]Prog 89'!$G$5:$H$10000)</f>
        <v>0</v>
      </c>
    </row>
    <row r="3497" spans="1:26" ht="12.75" customHeight="1" x14ac:dyDescent="0.25">
      <c r="A3497" s="64">
        <v>71029</v>
      </c>
      <c r="B3497" s="81">
        <f>VLOOKUP(A3497,'[2]Pop commune'!$A$4:$G$3833,7,FALSE)</f>
        <v>115</v>
      </c>
      <c r="C3497" s="82">
        <f>VLOOKUP(A3497,'[2]Pop commune'!$A$4:$H$3833,5,FALSE)</f>
        <v>67</v>
      </c>
      <c r="D3497" s="83">
        <f t="shared" si="109"/>
        <v>48</v>
      </c>
      <c r="E3497" s="83">
        <f>VLOOKUP(A3497,'[2]Pop commune'!$A$4:$G$3833,6,FALSE)</f>
        <v>48</v>
      </c>
      <c r="F3497" s="83">
        <f t="shared" si="110"/>
        <v>273</v>
      </c>
      <c r="G3497" s="83">
        <f>VLOOKUP(A3497,'[2]Pop commune'!$A$4:$G$3833,4,FALSE)</f>
        <v>273</v>
      </c>
      <c r="H3497" s="64">
        <v>71</v>
      </c>
      <c r="I3497" s="122">
        <v>710977034</v>
      </c>
      <c r="J3497" s="65" t="s">
        <v>4358</v>
      </c>
      <c r="K3497" s="121"/>
      <c r="L3497" s="103" t="s">
        <v>4356</v>
      </c>
      <c r="M3497" s="65" t="s">
        <v>4352</v>
      </c>
      <c r="N3497" s="65" t="s">
        <v>662</v>
      </c>
      <c r="O3497" s="64">
        <v>710784109</v>
      </c>
      <c r="P3497" s="94" t="s">
        <v>405</v>
      </c>
      <c r="Q3497" s="90">
        <v>1</v>
      </c>
      <c r="X3497" s="65" t="s">
        <v>671</v>
      </c>
      <c r="Y3497" s="65">
        <f>SUMPRODUCT(('[2]Prog 89'!$C$5:$C$10000=A3497)*'[2]Prog 89'!$E$5:$F$10000)</f>
        <v>0</v>
      </c>
      <c r="Z3497" s="65">
        <f>SUMPRODUCT(('[2]Prog 89'!$C$5:$C$10000=A3497)*'[2]Prog 89'!$G$5:$H$10000)</f>
        <v>0</v>
      </c>
    </row>
    <row r="3498" spans="1:26" ht="12.75" customHeight="1" x14ac:dyDescent="0.25">
      <c r="A3498" s="64">
        <v>71033</v>
      </c>
      <c r="B3498" s="81">
        <f>VLOOKUP(A3498,'[2]Pop commune'!$A$4:$G$3833,7,FALSE)</f>
        <v>175.01865671641798</v>
      </c>
      <c r="C3498" s="82">
        <f>VLOOKUP(A3498,'[2]Pop commune'!$A$4:$H$3833,5,FALSE)</f>
        <v>142.38805970149258</v>
      </c>
      <c r="D3498" s="83">
        <f t="shared" si="109"/>
        <v>32.630597014925385</v>
      </c>
      <c r="E3498" s="83">
        <f>VLOOKUP(A3498,'[2]Pop commune'!$A$4:$G$3833,6,FALSE)</f>
        <v>32.630597014925385</v>
      </c>
      <c r="F3498" s="83">
        <f t="shared" si="110"/>
        <v>795</v>
      </c>
      <c r="G3498" s="83">
        <f>VLOOKUP(A3498,'[2]Pop commune'!$A$4:$G$3833,4,FALSE)</f>
        <v>795</v>
      </c>
      <c r="H3498" s="64">
        <v>71</v>
      </c>
      <c r="I3498" s="122">
        <v>710977034</v>
      </c>
      <c r="J3498" s="65" t="s">
        <v>4359</v>
      </c>
      <c r="K3498" s="121"/>
      <c r="L3498" s="103" t="s">
        <v>4354</v>
      </c>
      <c r="M3498" s="65" t="s">
        <v>4352</v>
      </c>
      <c r="N3498" s="65" t="s">
        <v>662</v>
      </c>
      <c r="O3498" s="64">
        <v>710784109</v>
      </c>
      <c r="P3498" s="94" t="s">
        <v>405</v>
      </c>
      <c r="Q3498" s="90">
        <v>1</v>
      </c>
      <c r="X3498" s="65" t="s">
        <v>671</v>
      </c>
      <c r="Y3498" s="65">
        <f>SUMPRODUCT(('[2]Prog 89'!$C$5:$C$10000=A3498)*'[2]Prog 89'!$E$5:$F$10000)</f>
        <v>0</v>
      </c>
      <c r="Z3498" s="65">
        <f>SUMPRODUCT(('[2]Prog 89'!$C$5:$C$10000=A3498)*'[2]Prog 89'!$G$5:$H$10000)</f>
        <v>0</v>
      </c>
    </row>
    <row r="3499" spans="1:26" ht="12.75" customHeight="1" x14ac:dyDescent="0.25">
      <c r="A3499" s="64">
        <v>71043</v>
      </c>
      <c r="B3499" s="81">
        <f>VLOOKUP(A3499,'[2]Pop commune'!$A$4:$G$3833,7,FALSE)</f>
        <v>33</v>
      </c>
      <c r="C3499" s="82">
        <f>VLOOKUP(A3499,'[2]Pop commune'!$A$4:$H$3833,5,FALSE)</f>
        <v>19</v>
      </c>
      <c r="D3499" s="83">
        <f t="shared" si="109"/>
        <v>14</v>
      </c>
      <c r="E3499" s="83">
        <f>VLOOKUP(A3499,'[2]Pop commune'!$A$4:$G$3833,6,FALSE)</f>
        <v>14</v>
      </c>
      <c r="F3499" s="83">
        <f t="shared" si="110"/>
        <v>88</v>
      </c>
      <c r="G3499" s="83">
        <f>VLOOKUP(A3499,'[2]Pop commune'!$A$4:$G$3833,4,FALSE)</f>
        <v>88</v>
      </c>
      <c r="H3499" s="64">
        <v>71</v>
      </c>
      <c r="I3499" s="122">
        <v>710977034</v>
      </c>
      <c r="J3499" s="65" t="s">
        <v>3852</v>
      </c>
      <c r="K3499" s="121"/>
      <c r="L3499" s="103" t="s">
        <v>3931</v>
      </c>
      <c r="M3499" s="65" t="s">
        <v>4352</v>
      </c>
      <c r="N3499" s="65" t="s">
        <v>662</v>
      </c>
      <c r="O3499" s="64">
        <v>710784109</v>
      </c>
      <c r="P3499" s="94" t="s">
        <v>405</v>
      </c>
      <c r="Q3499" s="90">
        <v>1</v>
      </c>
      <c r="X3499" s="65" t="s">
        <v>671</v>
      </c>
      <c r="Y3499" s="65">
        <f>SUMPRODUCT(('[2]Prog 89'!$C$5:$C$10000=A3499)*'[2]Prog 89'!$E$5:$F$10000)</f>
        <v>0</v>
      </c>
      <c r="Z3499" s="65">
        <f>SUMPRODUCT(('[2]Prog 89'!$C$5:$C$10000=A3499)*'[2]Prog 89'!$G$5:$H$10000)</f>
        <v>0</v>
      </c>
    </row>
    <row r="3500" spans="1:26" ht="12.75" customHeight="1" x14ac:dyDescent="0.25">
      <c r="A3500" s="64">
        <v>71044</v>
      </c>
      <c r="B3500" s="81">
        <f>VLOOKUP(A3500,'[2]Pop commune'!$A$4:$G$3833,7,FALSE)</f>
        <v>102.6398809051242</v>
      </c>
      <c r="C3500" s="82">
        <f>VLOOKUP(A3500,'[2]Pop commune'!$A$4:$H$3833,5,FALSE)</f>
        <v>77.483047349946702</v>
      </c>
      <c r="D3500" s="83">
        <f t="shared" si="109"/>
        <v>25.156833555177499</v>
      </c>
      <c r="E3500" s="83">
        <f>VLOOKUP(A3500,'[2]Pop commune'!$A$4:$G$3833,6,FALSE)</f>
        <v>25.156833555177499</v>
      </c>
      <c r="F3500" s="83">
        <f t="shared" si="110"/>
        <v>321.99999999999937</v>
      </c>
      <c r="G3500" s="83">
        <f>VLOOKUP(A3500,'[2]Pop commune'!$A$4:$G$3833,4,FALSE)</f>
        <v>321.99999999999937</v>
      </c>
      <c r="H3500" s="64">
        <v>71</v>
      </c>
      <c r="I3500" s="122">
        <v>710977034</v>
      </c>
      <c r="J3500" s="65" t="s">
        <v>4360</v>
      </c>
      <c r="K3500" s="121"/>
      <c r="L3500" s="103" t="s">
        <v>4361</v>
      </c>
      <c r="M3500" s="65" t="s">
        <v>4352</v>
      </c>
      <c r="N3500" s="65" t="s">
        <v>662</v>
      </c>
      <c r="O3500" s="64">
        <v>710784109</v>
      </c>
      <c r="P3500" s="94" t="s">
        <v>405</v>
      </c>
      <c r="Q3500" s="90">
        <v>1</v>
      </c>
      <c r="X3500" s="65" t="s">
        <v>671</v>
      </c>
      <c r="Y3500" s="65">
        <f>SUMPRODUCT(('[2]Prog 89'!$C$5:$C$10000=A3500)*'[2]Prog 89'!$E$5:$F$10000)</f>
        <v>0</v>
      </c>
      <c r="Z3500" s="65">
        <f>SUMPRODUCT(('[2]Prog 89'!$C$5:$C$10000=A3500)*'[2]Prog 89'!$G$5:$H$10000)</f>
        <v>0</v>
      </c>
    </row>
    <row r="3501" spans="1:26" ht="12.75" customHeight="1" x14ac:dyDescent="0.25">
      <c r="A3501" s="64">
        <v>71045</v>
      </c>
      <c r="B3501" s="81">
        <f>VLOOKUP(A3501,'[2]Pop commune'!$A$4:$G$3833,7,FALSE)</f>
        <v>49.666666666666664</v>
      </c>
      <c r="C3501" s="82">
        <f>VLOOKUP(A3501,'[2]Pop commune'!$A$4:$H$3833,5,FALSE)</f>
        <v>29.8</v>
      </c>
      <c r="D3501" s="83">
        <f t="shared" si="109"/>
        <v>19.866666666666664</v>
      </c>
      <c r="E3501" s="83">
        <f>VLOOKUP(A3501,'[2]Pop commune'!$A$4:$G$3833,6,FALSE)</f>
        <v>19.866666666666664</v>
      </c>
      <c r="F3501" s="83">
        <f t="shared" si="110"/>
        <v>149</v>
      </c>
      <c r="G3501" s="83">
        <f>VLOOKUP(A3501,'[2]Pop commune'!$A$4:$G$3833,4,FALSE)</f>
        <v>149</v>
      </c>
      <c r="H3501" s="64">
        <v>71</v>
      </c>
      <c r="I3501" s="122">
        <v>710977034</v>
      </c>
      <c r="J3501" s="65" t="s">
        <v>4362</v>
      </c>
      <c r="K3501" s="121"/>
      <c r="L3501" s="103" t="s">
        <v>4361</v>
      </c>
      <c r="M3501" s="65" t="s">
        <v>4352</v>
      </c>
      <c r="N3501" s="65" t="s">
        <v>662</v>
      </c>
      <c r="O3501" s="64">
        <v>710784109</v>
      </c>
      <c r="P3501" s="94" t="s">
        <v>405</v>
      </c>
      <c r="Q3501" s="90">
        <v>1</v>
      </c>
      <c r="X3501" s="65" t="s">
        <v>671</v>
      </c>
      <c r="Y3501" s="65">
        <f>SUMPRODUCT(('[2]Prog 89'!$C$5:$C$10000=A3501)*'[2]Prog 89'!$E$5:$F$10000)</f>
        <v>0</v>
      </c>
      <c r="Z3501" s="65">
        <f>SUMPRODUCT(('[2]Prog 89'!$C$5:$C$10000=A3501)*'[2]Prog 89'!$G$5:$H$10000)</f>
        <v>0</v>
      </c>
    </row>
    <row r="3502" spans="1:26" ht="12.75" customHeight="1" x14ac:dyDescent="0.25">
      <c r="A3502" s="64">
        <v>71054</v>
      </c>
      <c r="B3502" s="81">
        <f>VLOOKUP(A3502,'[2]Pop commune'!$A$4:$G$3833,7,FALSE)</f>
        <v>185.40443686006827</v>
      </c>
      <c r="C3502" s="82">
        <f>VLOOKUP(A3502,'[2]Pop commune'!$A$4:$H$3833,5,FALSE)</f>
        <v>121.95051194539251</v>
      </c>
      <c r="D3502" s="83">
        <f t="shared" si="109"/>
        <v>63.453924914675774</v>
      </c>
      <c r="E3502" s="83">
        <f>VLOOKUP(A3502,'[2]Pop commune'!$A$4:$G$3833,6,FALSE)</f>
        <v>63.453924914675774</v>
      </c>
      <c r="F3502" s="83">
        <f t="shared" si="110"/>
        <v>581</v>
      </c>
      <c r="G3502" s="83">
        <f>VLOOKUP(A3502,'[2]Pop commune'!$A$4:$G$3833,4,FALSE)</f>
        <v>581</v>
      </c>
      <c r="H3502" s="64">
        <v>71</v>
      </c>
      <c r="I3502" s="122">
        <v>710977034</v>
      </c>
      <c r="J3502" s="65" t="s">
        <v>4363</v>
      </c>
      <c r="K3502" s="121"/>
      <c r="L3502" s="103" t="s">
        <v>3931</v>
      </c>
      <c r="M3502" s="65" t="s">
        <v>4352</v>
      </c>
      <c r="N3502" s="65" t="s">
        <v>662</v>
      </c>
      <c r="O3502" s="64">
        <v>710784109</v>
      </c>
      <c r="P3502" s="94" t="s">
        <v>405</v>
      </c>
      <c r="Q3502" s="90">
        <v>1</v>
      </c>
      <c r="X3502" s="65" t="s">
        <v>671</v>
      </c>
      <c r="Y3502" s="65">
        <f>SUMPRODUCT(('[2]Prog 89'!$C$5:$C$10000=A3502)*'[2]Prog 89'!$E$5:$F$10000)</f>
        <v>0</v>
      </c>
      <c r="Z3502" s="65">
        <f>SUMPRODUCT(('[2]Prog 89'!$C$5:$C$10000=A3502)*'[2]Prog 89'!$G$5:$H$10000)</f>
        <v>0</v>
      </c>
    </row>
    <row r="3503" spans="1:26" ht="12.75" customHeight="1" x14ac:dyDescent="0.25">
      <c r="A3503" s="64">
        <v>71093</v>
      </c>
      <c r="B3503" s="81">
        <f>VLOOKUP(A3503,'[2]Pop commune'!$A$4:$G$3833,7,FALSE)</f>
        <v>253.24722508561746</v>
      </c>
      <c r="C3503" s="82">
        <f>VLOOKUP(A3503,'[2]Pop commune'!$A$4:$H$3833,5,FALSE)</f>
        <v>151.35942094192455</v>
      </c>
      <c r="D3503" s="83">
        <f t="shared" si="109"/>
        <v>101.8878041436929</v>
      </c>
      <c r="E3503" s="83">
        <f>VLOOKUP(A3503,'[2]Pop commune'!$A$4:$G$3833,6,FALSE)</f>
        <v>101.8878041436929</v>
      </c>
      <c r="F3503" s="83">
        <f t="shared" si="110"/>
        <v>669</v>
      </c>
      <c r="G3503" s="83">
        <f>VLOOKUP(A3503,'[2]Pop commune'!$A$4:$G$3833,4,FALSE)</f>
        <v>669</v>
      </c>
      <c r="H3503" s="64">
        <v>71</v>
      </c>
      <c r="I3503" s="122">
        <v>710977034</v>
      </c>
      <c r="J3503" s="65" t="s">
        <v>4364</v>
      </c>
      <c r="K3503" s="121"/>
      <c r="L3503" s="103" t="s">
        <v>4356</v>
      </c>
      <c r="M3503" s="65" t="s">
        <v>4352</v>
      </c>
      <c r="N3503" s="65" t="s">
        <v>662</v>
      </c>
      <c r="O3503" s="64">
        <v>710784109</v>
      </c>
      <c r="P3503" s="94" t="s">
        <v>405</v>
      </c>
      <c r="Q3503" s="90">
        <v>1</v>
      </c>
      <c r="X3503" s="65" t="s">
        <v>671</v>
      </c>
      <c r="Y3503" s="65">
        <f>SUMPRODUCT(('[2]Prog 89'!$C$5:$C$10000=A3503)*'[2]Prog 89'!$E$5:$F$10000)</f>
        <v>0</v>
      </c>
      <c r="Z3503" s="65">
        <f>SUMPRODUCT(('[2]Prog 89'!$C$5:$C$10000=A3503)*'[2]Prog 89'!$G$5:$H$10000)</f>
        <v>0</v>
      </c>
    </row>
    <row r="3504" spans="1:26" ht="12.75" customHeight="1" x14ac:dyDescent="0.25">
      <c r="A3504" s="64">
        <v>71101</v>
      </c>
      <c r="B3504" s="81">
        <f>VLOOKUP(A3504,'[2]Pop commune'!$A$4:$G$3833,7,FALSE)</f>
        <v>153.34152140084285</v>
      </c>
      <c r="C3504" s="82">
        <f>VLOOKUP(A3504,'[2]Pop commune'!$A$4:$H$3833,5,FALSE)</f>
        <v>70.151038119773503</v>
      </c>
      <c r="D3504" s="83">
        <f t="shared" si="109"/>
        <v>83.190483281069348</v>
      </c>
      <c r="E3504" s="83">
        <f>VLOOKUP(A3504,'[2]Pop commune'!$A$4:$G$3833,6,FALSE)</f>
        <v>83.190483281069348</v>
      </c>
      <c r="F3504" s="83">
        <f t="shared" si="110"/>
        <v>444.0000000000021</v>
      </c>
      <c r="G3504" s="83">
        <f>VLOOKUP(A3504,'[2]Pop commune'!$A$4:$G$3833,4,FALSE)</f>
        <v>444.0000000000021</v>
      </c>
      <c r="H3504" s="64">
        <v>71</v>
      </c>
      <c r="I3504" s="122">
        <v>710977034</v>
      </c>
      <c r="J3504" s="65" t="s">
        <v>4365</v>
      </c>
      <c r="K3504" s="121"/>
      <c r="L3504" s="103" t="s">
        <v>4356</v>
      </c>
      <c r="M3504" s="65" t="s">
        <v>4352</v>
      </c>
      <c r="N3504" s="65" t="s">
        <v>662</v>
      </c>
      <c r="O3504" s="64">
        <v>710784109</v>
      </c>
      <c r="P3504" s="94" t="s">
        <v>405</v>
      </c>
      <c r="Q3504" s="90">
        <v>1</v>
      </c>
      <c r="X3504" s="65" t="s">
        <v>671</v>
      </c>
      <c r="Y3504" s="65">
        <f>SUMPRODUCT(('[2]Prog 89'!$C$5:$C$10000=A3504)*'[2]Prog 89'!$E$5:$F$10000)</f>
        <v>0</v>
      </c>
      <c r="Z3504" s="65">
        <f>SUMPRODUCT(('[2]Prog 89'!$C$5:$C$10000=A3504)*'[2]Prog 89'!$G$5:$H$10000)</f>
        <v>0</v>
      </c>
    </row>
    <row r="3505" spans="1:26" ht="12.75" customHeight="1" x14ac:dyDescent="0.25">
      <c r="A3505" s="64">
        <v>71104</v>
      </c>
      <c r="B3505" s="81">
        <f>VLOOKUP(A3505,'[2]Pop commune'!$A$4:$G$3833,7,FALSE)</f>
        <v>81</v>
      </c>
      <c r="C3505" s="82">
        <f>VLOOKUP(A3505,'[2]Pop commune'!$A$4:$H$3833,5,FALSE)</f>
        <v>51</v>
      </c>
      <c r="D3505" s="83">
        <f t="shared" si="109"/>
        <v>30</v>
      </c>
      <c r="E3505" s="83">
        <f>VLOOKUP(A3505,'[2]Pop commune'!$A$4:$G$3833,6,FALSE)</f>
        <v>30</v>
      </c>
      <c r="F3505" s="83">
        <f t="shared" si="110"/>
        <v>186</v>
      </c>
      <c r="G3505" s="83">
        <f>VLOOKUP(A3505,'[2]Pop commune'!$A$4:$G$3833,4,FALSE)</f>
        <v>186</v>
      </c>
      <c r="H3505" s="64">
        <v>71</v>
      </c>
      <c r="I3505" s="122">
        <v>710977034</v>
      </c>
      <c r="J3505" s="65" t="s">
        <v>4366</v>
      </c>
      <c r="K3505" s="121"/>
      <c r="L3505" s="103" t="s">
        <v>3931</v>
      </c>
      <c r="M3505" s="65" t="s">
        <v>4352</v>
      </c>
      <c r="N3505" s="65" t="s">
        <v>662</v>
      </c>
      <c r="O3505" s="64">
        <v>710784109</v>
      </c>
      <c r="P3505" s="94" t="s">
        <v>405</v>
      </c>
      <c r="Q3505" s="90">
        <v>1</v>
      </c>
      <c r="X3505" s="65" t="s">
        <v>671</v>
      </c>
      <c r="Y3505" s="65">
        <f>SUMPRODUCT(('[2]Prog 89'!$C$5:$C$10000=A3505)*'[2]Prog 89'!$E$5:$F$10000)</f>
        <v>0</v>
      </c>
      <c r="Z3505" s="65">
        <f>SUMPRODUCT(('[2]Prog 89'!$C$5:$C$10000=A3505)*'[2]Prog 89'!$G$5:$H$10000)</f>
        <v>0</v>
      </c>
    </row>
    <row r="3506" spans="1:26" ht="12.75" customHeight="1" x14ac:dyDescent="0.25">
      <c r="A3506" s="64">
        <v>71121</v>
      </c>
      <c r="B3506" s="81">
        <f>VLOOKUP(A3506,'[2]Pop commune'!$A$4:$G$3833,7,FALSE)</f>
        <v>81.465798045602611</v>
      </c>
      <c r="C3506" s="82">
        <f>VLOOKUP(A3506,'[2]Pop commune'!$A$4:$H$3833,5,FALSE)</f>
        <v>54.641693811074923</v>
      </c>
      <c r="D3506" s="83">
        <f t="shared" si="109"/>
        <v>26.824104234527688</v>
      </c>
      <c r="E3506" s="83">
        <f>VLOOKUP(A3506,'[2]Pop commune'!$A$4:$G$3833,6,FALSE)</f>
        <v>26.824104234527688</v>
      </c>
      <c r="F3506" s="83">
        <f t="shared" si="110"/>
        <v>305</v>
      </c>
      <c r="G3506" s="83">
        <f>VLOOKUP(A3506,'[2]Pop commune'!$A$4:$G$3833,4,FALSE)</f>
        <v>305</v>
      </c>
      <c r="H3506" s="64">
        <v>71</v>
      </c>
      <c r="I3506" s="122">
        <v>710977034</v>
      </c>
      <c r="J3506" s="65" t="s">
        <v>2073</v>
      </c>
      <c r="K3506" s="121"/>
      <c r="L3506" s="103" t="s">
        <v>4356</v>
      </c>
      <c r="M3506" s="65" t="s">
        <v>4352</v>
      </c>
      <c r="N3506" s="65" t="s">
        <v>662</v>
      </c>
      <c r="O3506" s="64">
        <v>710784109</v>
      </c>
      <c r="P3506" s="94" t="s">
        <v>405</v>
      </c>
      <c r="Q3506" s="90">
        <v>1</v>
      </c>
      <c r="X3506" s="65" t="s">
        <v>671</v>
      </c>
      <c r="Y3506" s="65">
        <f>SUMPRODUCT(('[2]Prog 89'!$C$5:$C$10000=A3506)*'[2]Prog 89'!$E$5:$F$10000)</f>
        <v>0</v>
      </c>
      <c r="Z3506" s="65">
        <f>SUMPRODUCT(('[2]Prog 89'!$C$5:$C$10000=A3506)*'[2]Prog 89'!$G$5:$H$10000)</f>
        <v>0</v>
      </c>
    </row>
    <row r="3507" spans="1:26" ht="12.75" customHeight="1" x14ac:dyDescent="0.25">
      <c r="A3507" s="64">
        <v>71131</v>
      </c>
      <c r="B3507" s="81">
        <f>VLOOKUP(A3507,'[2]Pop commune'!$A$4:$G$3833,7,FALSE)</f>
        <v>164.92086681976321</v>
      </c>
      <c r="C3507" s="82">
        <f>VLOOKUP(A3507,'[2]Pop commune'!$A$4:$H$3833,5,FALSE)</f>
        <v>95.591075672601605</v>
      </c>
      <c r="D3507" s="83">
        <f t="shared" si="109"/>
        <v>69.3297911471616</v>
      </c>
      <c r="E3507" s="83">
        <f>VLOOKUP(A3507,'[2]Pop commune'!$A$4:$G$3833,6,FALSE)</f>
        <v>69.3297911471616</v>
      </c>
      <c r="F3507" s="83">
        <f t="shared" si="110"/>
        <v>814.0000000000033</v>
      </c>
      <c r="G3507" s="83">
        <f>VLOOKUP(A3507,'[2]Pop commune'!$A$4:$G$3833,4,FALSE)</f>
        <v>814.0000000000033</v>
      </c>
      <c r="H3507" s="64">
        <v>71</v>
      </c>
      <c r="I3507" s="122">
        <v>710977034</v>
      </c>
      <c r="J3507" s="65" t="s">
        <v>4367</v>
      </c>
      <c r="K3507" s="121"/>
      <c r="L3507" s="103" t="s">
        <v>3931</v>
      </c>
      <c r="M3507" s="65" t="s">
        <v>4352</v>
      </c>
      <c r="N3507" s="65" t="s">
        <v>662</v>
      </c>
      <c r="O3507" s="64">
        <v>710784109</v>
      </c>
      <c r="P3507" s="94" t="s">
        <v>405</v>
      </c>
      <c r="Q3507" s="90">
        <v>1</v>
      </c>
      <c r="X3507" s="65" t="s">
        <v>671</v>
      </c>
      <c r="Y3507" s="65">
        <f>SUMPRODUCT(('[2]Prog 89'!$C$5:$C$10000=A3507)*'[2]Prog 89'!$E$5:$F$10000)</f>
        <v>0</v>
      </c>
      <c r="Z3507" s="65">
        <f>SUMPRODUCT(('[2]Prog 89'!$C$5:$C$10000=A3507)*'[2]Prog 89'!$G$5:$H$10000)</f>
        <v>0</v>
      </c>
    </row>
    <row r="3508" spans="1:26" ht="12.75" customHeight="1" x14ac:dyDescent="0.25">
      <c r="A3508" s="64">
        <v>71167</v>
      </c>
      <c r="B3508" s="81">
        <f>VLOOKUP(A3508,'[2]Pop commune'!$A$4:$G$3833,7,FALSE)</f>
        <v>123.38958707360889</v>
      </c>
      <c r="C3508" s="82">
        <f>VLOOKUP(A3508,'[2]Pop commune'!$A$4:$H$3833,5,FALSE)</f>
        <v>78.520646319569295</v>
      </c>
      <c r="D3508" s="83">
        <f t="shared" si="109"/>
        <v>44.868940754039599</v>
      </c>
      <c r="E3508" s="83">
        <f>VLOOKUP(A3508,'[2]Pop commune'!$A$4:$G$3833,6,FALSE)</f>
        <v>44.868940754039599</v>
      </c>
      <c r="F3508" s="83">
        <f t="shared" si="110"/>
        <v>568.00000000000125</v>
      </c>
      <c r="G3508" s="83">
        <f>VLOOKUP(A3508,'[2]Pop commune'!$A$4:$G$3833,4,FALSE)</f>
        <v>568.00000000000125</v>
      </c>
      <c r="H3508" s="64">
        <v>71</v>
      </c>
      <c r="I3508" s="122">
        <v>710977034</v>
      </c>
      <c r="J3508" s="65" t="s">
        <v>4368</v>
      </c>
      <c r="K3508" s="121"/>
      <c r="L3508" s="103" t="s">
        <v>4354</v>
      </c>
      <c r="M3508" s="65" t="s">
        <v>4352</v>
      </c>
      <c r="N3508" s="65" t="s">
        <v>662</v>
      </c>
      <c r="O3508" s="64">
        <v>710784109</v>
      </c>
      <c r="P3508" s="94" t="s">
        <v>405</v>
      </c>
      <c r="Q3508" s="90">
        <v>1</v>
      </c>
      <c r="X3508" s="65" t="s">
        <v>671</v>
      </c>
      <c r="Y3508" s="65">
        <f>SUMPRODUCT(('[2]Prog 89'!$C$5:$C$10000=A3508)*'[2]Prog 89'!$E$5:$F$10000)</f>
        <v>0</v>
      </c>
      <c r="Z3508" s="65">
        <f>SUMPRODUCT(('[2]Prog 89'!$C$5:$C$10000=A3508)*'[2]Prog 89'!$G$5:$H$10000)</f>
        <v>0</v>
      </c>
    </row>
    <row r="3509" spans="1:26" ht="12.75" customHeight="1" x14ac:dyDescent="0.25">
      <c r="A3509" s="64">
        <v>71168</v>
      </c>
      <c r="B3509" s="81">
        <f>VLOOKUP(A3509,'[2]Pop commune'!$A$4:$G$3833,7,FALSE)</f>
        <v>76.439836019460685</v>
      </c>
      <c r="C3509" s="82">
        <f>VLOOKUP(A3509,'[2]Pop commune'!$A$4:$H$3833,5,FALSE)</f>
        <v>52.299649420474282</v>
      </c>
      <c r="D3509" s="83">
        <f t="shared" si="109"/>
        <v>24.1401865989864</v>
      </c>
      <c r="E3509" s="83">
        <f>VLOOKUP(A3509,'[2]Pop commune'!$A$4:$G$3833,6,FALSE)</f>
        <v>24.1401865989864</v>
      </c>
      <c r="F3509" s="83">
        <f t="shared" si="110"/>
        <v>175</v>
      </c>
      <c r="G3509" s="83">
        <f>VLOOKUP(A3509,'[2]Pop commune'!$A$4:$G$3833,4,FALSE)</f>
        <v>175</v>
      </c>
      <c r="H3509" s="64">
        <v>71</v>
      </c>
      <c r="I3509" s="122">
        <v>710977034</v>
      </c>
      <c r="J3509" s="65" t="s">
        <v>4369</v>
      </c>
      <c r="K3509" s="121"/>
      <c r="L3509" s="103" t="s">
        <v>4356</v>
      </c>
      <c r="M3509" s="65" t="s">
        <v>4352</v>
      </c>
      <c r="N3509" s="65" t="s">
        <v>662</v>
      </c>
      <c r="O3509" s="64">
        <v>710784109</v>
      </c>
      <c r="P3509" s="94" t="s">
        <v>405</v>
      </c>
      <c r="Q3509" s="90">
        <v>1</v>
      </c>
      <c r="X3509" s="65" t="s">
        <v>671</v>
      </c>
      <c r="Y3509" s="65">
        <f>SUMPRODUCT(('[2]Prog 89'!$C$5:$C$10000=A3509)*'[2]Prog 89'!$E$5:$F$10000)</f>
        <v>0</v>
      </c>
      <c r="Z3509" s="65">
        <f>SUMPRODUCT(('[2]Prog 89'!$C$5:$C$10000=A3509)*'[2]Prog 89'!$G$5:$H$10000)</f>
        <v>0</v>
      </c>
    </row>
    <row r="3510" spans="1:26" ht="12.75" customHeight="1" x14ac:dyDescent="0.25">
      <c r="A3510" s="64">
        <v>71173</v>
      </c>
      <c r="B3510" s="81">
        <f>VLOOKUP(A3510,'[2]Pop commune'!$A$4:$G$3833,7,FALSE)</f>
        <v>87.917197452229018</v>
      </c>
      <c r="C3510" s="82">
        <f>VLOOKUP(A3510,'[2]Pop commune'!$A$4:$H$3833,5,FALSE)</f>
        <v>64.40445859872591</v>
      </c>
      <c r="D3510" s="83">
        <f t="shared" si="109"/>
        <v>23.512738853503109</v>
      </c>
      <c r="E3510" s="83">
        <f>VLOOKUP(A3510,'[2]Pop commune'!$A$4:$G$3833,6,FALSE)</f>
        <v>23.512738853503109</v>
      </c>
      <c r="F3510" s="83">
        <f t="shared" si="110"/>
        <v>320.99999999999898</v>
      </c>
      <c r="G3510" s="83">
        <f>VLOOKUP(A3510,'[2]Pop commune'!$A$4:$G$3833,4,FALSE)</f>
        <v>320.99999999999898</v>
      </c>
      <c r="H3510" s="64">
        <v>71</v>
      </c>
      <c r="I3510" s="122">
        <v>710977034</v>
      </c>
      <c r="J3510" s="65" t="s">
        <v>4370</v>
      </c>
      <c r="K3510" s="121"/>
      <c r="L3510" s="103" t="s">
        <v>4361</v>
      </c>
      <c r="M3510" s="65" t="s">
        <v>4352</v>
      </c>
      <c r="N3510" s="65" t="s">
        <v>662</v>
      </c>
      <c r="O3510" s="64">
        <v>710784109</v>
      </c>
      <c r="P3510" s="94" t="s">
        <v>405</v>
      </c>
      <c r="Q3510" s="90">
        <v>1</v>
      </c>
      <c r="X3510" s="65" t="s">
        <v>671</v>
      </c>
      <c r="Y3510" s="65">
        <f>SUMPRODUCT(('[2]Prog 89'!$C$5:$C$10000=A3510)*'[2]Prog 89'!$E$5:$F$10000)</f>
        <v>0</v>
      </c>
      <c r="Z3510" s="65">
        <f>SUMPRODUCT(('[2]Prog 89'!$C$5:$C$10000=A3510)*'[2]Prog 89'!$G$5:$H$10000)</f>
        <v>0</v>
      </c>
    </row>
    <row r="3511" spans="1:26" ht="12.75" customHeight="1" x14ac:dyDescent="0.25">
      <c r="A3511" s="64">
        <v>71175</v>
      </c>
      <c r="B3511" s="81">
        <f>VLOOKUP(A3511,'[2]Pop commune'!$A$4:$G$3833,7,FALSE)</f>
        <v>96.455840455840601</v>
      </c>
      <c r="C3511" s="82">
        <f>VLOOKUP(A3511,'[2]Pop commune'!$A$4:$H$3833,5,FALSE)</f>
        <v>60.809116809116901</v>
      </c>
      <c r="D3511" s="83">
        <f t="shared" si="109"/>
        <v>35.6467236467237</v>
      </c>
      <c r="E3511" s="83">
        <f>VLOOKUP(A3511,'[2]Pop commune'!$A$4:$G$3833,6,FALSE)</f>
        <v>35.6467236467237</v>
      </c>
      <c r="F3511" s="83">
        <f t="shared" si="110"/>
        <v>368.00000000000057</v>
      </c>
      <c r="G3511" s="83">
        <f>VLOOKUP(A3511,'[2]Pop commune'!$A$4:$G$3833,4,FALSE)</f>
        <v>368.00000000000057</v>
      </c>
      <c r="H3511" s="64">
        <v>71</v>
      </c>
      <c r="I3511" s="122">
        <v>710977034</v>
      </c>
      <c r="J3511" s="65" t="s">
        <v>4371</v>
      </c>
      <c r="K3511" s="121"/>
      <c r="L3511" s="103" t="s">
        <v>4361</v>
      </c>
      <c r="M3511" s="65" t="s">
        <v>4352</v>
      </c>
      <c r="N3511" s="65" t="s">
        <v>662</v>
      </c>
      <c r="O3511" s="64">
        <v>710784109</v>
      </c>
      <c r="P3511" s="94" t="s">
        <v>405</v>
      </c>
      <c r="Q3511" s="90">
        <v>1</v>
      </c>
      <c r="X3511" s="65" t="s">
        <v>671</v>
      </c>
      <c r="Y3511" s="65">
        <f>SUMPRODUCT(('[2]Prog 89'!$C$5:$C$10000=A3511)*'[2]Prog 89'!$E$5:$F$10000)</f>
        <v>0</v>
      </c>
      <c r="Z3511" s="65">
        <f>SUMPRODUCT(('[2]Prog 89'!$C$5:$C$10000=A3511)*'[2]Prog 89'!$G$5:$H$10000)</f>
        <v>0</v>
      </c>
    </row>
    <row r="3512" spans="1:26" ht="12.75" customHeight="1" x14ac:dyDescent="0.25">
      <c r="A3512" s="64">
        <v>71186</v>
      </c>
      <c r="B3512" s="81">
        <f>VLOOKUP(A3512,'[2]Pop commune'!$A$4:$G$3833,7,FALSE)</f>
        <v>60.534351145038158</v>
      </c>
      <c r="C3512" s="82">
        <f>VLOOKUP(A3512,'[2]Pop commune'!$A$4:$H$3833,5,FALSE)</f>
        <v>34.458015267175568</v>
      </c>
      <c r="D3512" s="83">
        <f t="shared" si="109"/>
        <v>26.076335877862594</v>
      </c>
      <c r="E3512" s="83">
        <f>VLOOKUP(A3512,'[2]Pop commune'!$A$4:$G$3833,6,FALSE)</f>
        <v>26.076335877862594</v>
      </c>
      <c r="F3512" s="83">
        <f t="shared" si="110"/>
        <v>244</v>
      </c>
      <c r="G3512" s="83">
        <f>VLOOKUP(A3512,'[2]Pop commune'!$A$4:$G$3833,4,FALSE)</f>
        <v>244</v>
      </c>
      <c r="H3512" s="64">
        <v>71</v>
      </c>
      <c r="I3512" s="122">
        <v>710977034</v>
      </c>
      <c r="J3512" s="65" t="s">
        <v>4372</v>
      </c>
      <c r="K3512" s="121"/>
      <c r="L3512" s="103" t="s">
        <v>3931</v>
      </c>
      <c r="M3512" s="65" t="s">
        <v>4352</v>
      </c>
      <c r="N3512" s="65" t="s">
        <v>662</v>
      </c>
      <c r="O3512" s="64">
        <v>710784109</v>
      </c>
      <c r="P3512" s="94" t="s">
        <v>405</v>
      </c>
      <c r="Q3512" s="90">
        <v>1</v>
      </c>
      <c r="X3512" s="65" t="s">
        <v>671</v>
      </c>
      <c r="Y3512" s="65">
        <f>SUMPRODUCT(('[2]Prog 89'!$C$5:$C$10000=A3512)*'[2]Prog 89'!$E$5:$F$10000)</f>
        <v>0</v>
      </c>
      <c r="Z3512" s="65">
        <f>SUMPRODUCT(('[2]Prog 89'!$C$5:$C$10000=A3512)*'[2]Prog 89'!$G$5:$H$10000)</f>
        <v>0</v>
      </c>
    </row>
    <row r="3513" spans="1:26" ht="12.75" customHeight="1" x14ac:dyDescent="0.25">
      <c r="A3513" s="64">
        <v>71205</v>
      </c>
      <c r="B3513" s="81">
        <f>VLOOKUP(A3513,'[2]Pop commune'!$A$4:$G$3833,7,FALSE)</f>
        <v>253.57710651828251</v>
      </c>
      <c r="C3513" s="82">
        <f>VLOOKUP(A3513,'[2]Pop commune'!$A$4:$H$3833,5,FALSE)</f>
        <v>138.96025437201882</v>
      </c>
      <c r="D3513" s="83">
        <f t="shared" si="109"/>
        <v>114.61685214626368</v>
      </c>
      <c r="E3513" s="83">
        <f>VLOOKUP(A3513,'[2]Pop commune'!$A$4:$G$3833,6,FALSE)</f>
        <v>114.61685214626368</v>
      </c>
      <c r="F3513" s="83">
        <f t="shared" si="110"/>
        <v>637.99999999999875</v>
      </c>
      <c r="G3513" s="83">
        <f>VLOOKUP(A3513,'[2]Pop commune'!$A$4:$G$3833,4,FALSE)</f>
        <v>637.99999999999875</v>
      </c>
      <c r="H3513" s="64">
        <v>71</v>
      </c>
      <c r="I3513" s="122">
        <v>710977034</v>
      </c>
      <c r="J3513" s="65" t="s">
        <v>4373</v>
      </c>
      <c r="K3513" s="121"/>
      <c r="L3513" s="103" t="s">
        <v>4361</v>
      </c>
      <c r="M3513" s="65" t="s">
        <v>4352</v>
      </c>
      <c r="N3513" s="65" t="s">
        <v>662</v>
      </c>
      <c r="O3513" s="64">
        <v>710784109</v>
      </c>
      <c r="P3513" s="94" t="s">
        <v>405</v>
      </c>
      <c r="Q3513" s="90">
        <v>1</v>
      </c>
      <c r="X3513" s="65" t="s">
        <v>671</v>
      </c>
      <c r="Y3513" s="65">
        <f>SUMPRODUCT(('[2]Prog 89'!$C$5:$C$10000=A3513)*'[2]Prog 89'!$E$5:$F$10000)</f>
        <v>0</v>
      </c>
      <c r="Z3513" s="65">
        <f>SUMPRODUCT(('[2]Prog 89'!$C$5:$C$10000=A3513)*'[2]Prog 89'!$G$5:$H$10000)</f>
        <v>0</v>
      </c>
    </row>
    <row r="3514" spans="1:26" ht="12.75" customHeight="1" x14ac:dyDescent="0.25">
      <c r="A3514" s="64">
        <v>71206</v>
      </c>
      <c r="B3514" s="81">
        <f>VLOOKUP(A3514,'[2]Pop commune'!$A$4:$G$3833,7,FALSE)</f>
        <v>84.647302904564313</v>
      </c>
      <c r="C3514" s="82">
        <f>VLOOKUP(A3514,'[2]Pop commune'!$A$4:$H$3833,5,FALSE)</f>
        <v>58.755186721991699</v>
      </c>
      <c r="D3514" s="83">
        <f t="shared" si="109"/>
        <v>25.892116182572614</v>
      </c>
      <c r="E3514" s="83">
        <f>VLOOKUP(A3514,'[2]Pop commune'!$A$4:$G$3833,6,FALSE)</f>
        <v>25.892116182572614</v>
      </c>
      <c r="F3514" s="83">
        <f t="shared" si="110"/>
        <v>240</v>
      </c>
      <c r="G3514" s="83">
        <f>VLOOKUP(A3514,'[2]Pop commune'!$A$4:$G$3833,4,FALSE)</f>
        <v>240</v>
      </c>
      <c r="H3514" s="64">
        <v>71</v>
      </c>
      <c r="I3514" s="122">
        <v>710977034</v>
      </c>
      <c r="J3514" s="65" t="s">
        <v>4374</v>
      </c>
      <c r="K3514" s="121"/>
      <c r="L3514" s="103" t="s">
        <v>4375</v>
      </c>
      <c r="M3514" s="65" t="s">
        <v>4352</v>
      </c>
      <c r="N3514" s="65" t="s">
        <v>662</v>
      </c>
      <c r="O3514" s="64">
        <v>710784109</v>
      </c>
      <c r="P3514" s="94" t="s">
        <v>405</v>
      </c>
      <c r="Q3514" s="90">
        <v>1</v>
      </c>
      <c r="X3514" s="65" t="s">
        <v>671</v>
      </c>
      <c r="Y3514" s="65">
        <f>SUMPRODUCT(('[2]Prog 89'!$C$5:$C$10000=A3514)*'[2]Prog 89'!$E$5:$F$10000)</f>
        <v>0</v>
      </c>
      <c r="Z3514" s="65">
        <f>SUMPRODUCT(('[2]Prog 89'!$C$5:$C$10000=A3514)*'[2]Prog 89'!$G$5:$H$10000)</f>
        <v>0</v>
      </c>
    </row>
    <row r="3515" spans="1:26" ht="12.75" customHeight="1" x14ac:dyDescent="0.25">
      <c r="A3515" s="64">
        <v>71207</v>
      </c>
      <c r="B3515" s="81">
        <f>VLOOKUP(A3515,'[2]Pop commune'!$A$4:$G$3833,7,FALSE)</f>
        <v>96.333333333333115</v>
      </c>
      <c r="C3515" s="82">
        <f>VLOOKUP(A3515,'[2]Pop commune'!$A$4:$H$3833,5,FALSE)</f>
        <v>55.190972222222101</v>
      </c>
      <c r="D3515" s="83">
        <f t="shared" si="109"/>
        <v>41.142361111111022</v>
      </c>
      <c r="E3515" s="83">
        <f>VLOOKUP(A3515,'[2]Pop commune'!$A$4:$G$3833,6,FALSE)</f>
        <v>41.142361111111022</v>
      </c>
      <c r="F3515" s="83">
        <f t="shared" si="110"/>
        <v>288.99999999999937</v>
      </c>
      <c r="G3515" s="83">
        <f>VLOOKUP(A3515,'[2]Pop commune'!$A$4:$G$3833,4,FALSE)</f>
        <v>288.99999999999937</v>
      </c>
      <c r="H3515" s="64">
        <v>71</v>
      </c>
      <c r="I3515" s="122">
        <v>710977034</v>
      </c>
      <c r="J3515" s="65" t="s">
        <v>4376</v>
      </c>
      <c r="K3515" s="121"/>
      <c r="L3515" s="103" t="s">
        <v>4356</v>
      </c>
      <c r="M3515" s="65" t="s">
        <v>4352</v>
      </c>
      <c r="N3515" s="65" t="s">
        <v>662</v>
      </c>
      <c r="O3515" s="64">
        <v>710784109</v>
      </c>
      <c r="P3515" s="94" t="s">
        <v>405</v>
      </c>
      <c r="Q3515" s="90">
        <v>1</v>
      </c>
      <c r="X3515" s="65" t="s">
        <v>671</v>
      </c>
      <c r="Y3515" s="65">
        <f>SUMPRODUCT(('[2]Prog 89'!$C$5:$C$10000=A3515)*'[2]Prog 89'!$E$5:$F$10000)</f>
        <v>0</v>
      </c>
      <c r="Z3515" s="65">
        <f>SUMPRODUCT(('[2]Prog 89'!$C$5:$C$10000=A3515)*'[2]Prog 89'!$G$5:$H$10000)</f>
        <v>0</v>
      </c>
    </row>
    <row r="3516" spans="1:26" ht="12.75" customHeight="1" x14ac:dyDescent="0.25">
      <c r="A3516" s="64">
        <v>71208</v>
      </c>
      <c r="B3516" s="81">
        <f>VLOOKUP(A3516,'[2]Pop commune'!$A$4:$G$3833,7,FALSE)</f>
        <v>79.692982456140243</v>
      </c>
      <c r="C3516" s="82">
        <f>VLOOKUP(A3516,'[2]Pop commune'!$A$4:$H$3833,5,FALSE)</f>
        <v>49.429824561403443</v>
      </c>
      <c r="D3516" s="83">
        <f t="shared" si="109"/>
        <v>30.2631578947368</v>
      </c>
      <c r="E3516" s="83">
        <f>VLOOKUP(A3516,'[2]Pop commune'!$A$4:$G$3833,6,FALSE)</f>
        <v>30.2631578947368</v>
      </c>
      <c r="F3516" s="83">
        <f t="shared" si="110"/>
        <v>230</v>
      </c>
      <c r="G3516" s="83">
        <f>VLOOKUP(A3516,'[2]Pop commune'!$A$4:$G$3833,4,FALSE)</f>
        <v>230</v>
      </c>
      <c r="H3516" s="64">
        <v>71</v>
      </c>
      <c r="I3516" s="122">
        <v>710977034</v>
      </c>
      <c r="J3516" s="65" t="s">
        <v>4377</v>
      </c>
      <c r="K3516" s="121"/>
      <c r="L3516" s="103" t="s">
        <v>4356</v>
      </c>
      <c r="M3516" s="65" t="s">
        <v>4352</v>
      </c>
      <c r="N3516" s="65" t="s">
        <v>662</v>
      </c>
      <c r="O3516" s="64">
        <v>710784109</v>
      </c>
      <c r="P3516" s="94" t="s">
        <v>405</v>
      </c>
      <c r="Q3516" s="90">
        <v>1</v>
      </c>
      <c r="X3516" s="65" t="s">
        <v>671</v>
      </c>
      <c r="Y3516" s="65">
        <f>SUMPRODUCT(('[2]Prog 89'!$C$5:$C$10000=A3516)*'[2]Prog 89'!$E$5:$F$10000)</f>
        <v>0</v>
      </c>
      <c r="Z3516" s="65">
        <f>SUMPRODUCT(('[2]Prog 89'!$C$5:$C$10000=A3516)*'[2]Prog 89'!$G$5:$H$10000)</f>
        <v>0</v>
      </c>
    </row>
    <row r="3517" spans="1:26" ht="12.75" customHeight="1" x14ac:dyDescent="0.25">
      <c r="A3517" s="64">
        <v>71215</v>
      </c>
      <c r="B3517" s="81">
        <f>VLOOKUP(A3517,'[2]Pop commune'!$A$4:$G$3833,7,FALSE)</f>
        <v>622.42907958614637</v>
      </c>
      <c r="C3517" s="82">
        <f>VLOOKUP(A3517,'[2]Pop commune'!$A$4:$H$3833,5,FALSE)</f>
        <v>416.62323046600972</v>
      </c>
      <c r="D3517" s="83">
        <f t="shared" si="109"/>
        <v>205.80584912013668</v>
      </c>
      <c r="E3517" s="83">
        <f>VLOOKUP(A3517,'[2]Pop commune'!$A$4:$G$3833,6,FALSE)</f>
        <v>205.80584912013668</v>
      </c>
      <c r="F3517" s="83">
        <f t="shared" si="110"/>
        <v>2557</v>
      </c>
      <c r="G3517" s="83">
        <f>VLOOKUP(A3517,'[2]Pop commune'!$A$4:$G$3833,4,FALSE)</f>
        <v>2557</v>
      </c>
      <c r="H3517" s="64">
        <v>71</v>
      </c>
      <c r="I3517" s="122">
        <v>710977034</v>
      </c>
      <c r="J3517" s="65" t="s">
        <v>4378</v>
      </c>
      <c r="K3517" s="121"/>
      <c r="L3517" s="103" t="s">
        <v>3931</v>
      </c>
      <c r="M3517" s="65" t="s">
        <v>4352</v>
      </c>
      <c r="N3517" s="65" t="s">
        <v>662</v>
      </c>
      <c r="O3517" s="64">
        <v>710784109</v>
      </c>
      <c r="P3517" s="94" t="s">
        <v>405</v>
      </c>
      <c r="Q3517" s="90">
        <v>1</v>
      </c>
      <c r="X3517" s="65" t="s">
        <v>671</v>
      </c>
      <c r="Y3517" s="65">
        <f>SUMPRODUCT(('[2]Prog 89'!$C$5:$C$10000=A3517)*'[2]Prog 89'!$E$5:$F$10000)</f>
        <v>0</v>
      </c>
      <c r="Z3517" s="65">
        <f>SUMPRODUCT(('[2]Prog 89'!$C$5:$C$10000=A3517)*'[2]Prog 89'!$G$5:$H$10000)</f>
        <v>0</v>
      </c>
    </row>
    <row r="3518" spans="1:26" ht="12.75" customHeight="1" x14ac:dyDescent="0.25">
      <c r="A3518" s="64">
        <v>71228</v>
      </c>
      <c r="B3518" s="81">
        <f>VLOOKUP(A3518,'[2]Pop commune'!$A$4:$G$3833,7,FALSE)</f>
        <v>43.157894736841996</v>
      </c>
      <c r="C3518" s="82">
        <f>VLOOKUP(A3518,'[2]Pop commune'!$A$4:$H$3833,5,FALSE)</f>
        <v>31.289473684210449</v>
      </c>
      <c r="D3518" s="83">
        <f t="shared" si="109"/>
        <v>11.86842105263155</v>
      </c>
      <c r="E3518" s="83">
        <f>VLOOKUP(A3518,'[2]Pop commune'!$A$4:$G$3833,6,FALSE)</f>
        <v>11.86842105263155</v>
      </c>
      <c r="F3518" s="83">
        <f t="shared" si="110"/>
        <v>204.99999999999949</v>
      </c>
      <c r="G3518" s="83">
        <f>VLOOKUP(A3518,'[2]Pop commune'!$A$4:$G$3833,4,FALSE)</f>
        <v>204.99999999999949</v>
      </c>
      <c r="H3518" s="64">
        <v>71</v>
      </c>
      <c r="I3518" s="122">
        <v>710977034</v>
      </c>
      <c r="J3518" s="65" t="s">
        <v>4379</v>
      </c>
      <c r="K3518" s="121"/>
      <c r="L3518" s="103" t="s">
        <v>4354</v>
      </c>
      <c r="M3518" s="65" t="s">
        <v>4352</v>
      </c>
      <c r="N3518" s="65" t="s">
        <v>662</v>
      </c>
      <c r="O3518" s="64">
        <v>710784109</v>
      </c>
      <c r="P3518" s="94" t="s">
        <v>405</v>
      </c>
      <c r="Q3518" s="90">
        <v>1</v>
      </c>
      <c r="X3518" s="65" t="s">
        <v>671</v>
      </c>
      <c r="Y3518" s="65">
        <f>SUMPRODUCT(('[2]Prog 89'!$C$5:$C$10000=A3518)*'[2]Prog 89'!$E$5:$F$10000)</f>
        <v>0</v>
      </c>
      <c r="Z3518" s="65">
        <f>SUMPRODUCT(('[2]Prog 89'!$C$5:$C$10000=A3518)*'[2]Prog 89'!$G$5:$H$10000)</f>
        <v>0</v>
      </c>
    </row>
    <row r="3519" spans="1:26" ht="12.75" customHeight="1" x14ac:dyDescent="0.25">
      <c r="A3519" s="64">
        <v>71246</v>
      </c>
      <c r="B3519" s="81">
        <f>VLOOKUP(A3519,'[2]Pop commune'!$A$4:$G$3833,7,FALSE)</f>
        <v>78.443579766536971</v>
      </c>
      <c r="C3519" s="82">
        <f>VLOOKUP(A3519,'[2]Pop commune'!$A$4:$H$3833,5,FALSE)</f>
        <v>48.046692607003891</v>
      </c>
      <c r="D3519" s="83">
        <f t="shared" si="109"/>
        <v>30.396887159533073</v>
      </c>
      <c r="E3519" s="83">
        <f>VLOOKUP(A3519,'[2]Pop commune'!$A$4:$G$3833,6,FALSE)</f>
        <v>30.396887159533073</v>
      </c>
      <c r="F3519" s="83">
        <f t="shared" si="110"/>
        <v>252</v>
      </c>
      <c r="G3519" s="83">
        <f>VLOOKUP(A3519,'[2]Pop commune'!$A$4:$G$3833,4,FALSE)</f>
        <v>252</v>
      </c>
      <c r="H3519" s="64">
        <v>71</v>
      </c>
      <c r="I3519" s="122">
        <v>710977034</v>
      </c>
      <c r="J3519" s="65" t="s">
        <v>4380</v>
      </c>
      <c r="K3519" s="121"/>
      <c r="L3519" s="103" t="s">
        <v>4375</v>
      </c>
      <c r="M3519" s="65" t="s">
        <v>4352</v>
      </c>
      <c r="N3519" s="65" t="s">
        <v>662</v>
      </c>
      <c r="O3519" s="64">
        <v>710784109</v>
      </c>
      <c r="P3519" s="94" t="s">
        <v>405</v>
      </c>
      <c r="Q3519" s="90">
        <v>1</v>
      </c>
      <c r="X3519" s="65" t="s">
        <v>671</v>
      </c>
      <c r="Y3519" s="65">
        <f>SUMPRODUCT(('[2]Prog 89'!$C$5:$C$10000=A3519)*'[2]Prog 89'!$E$5:$F$10000)</f>
        <v>0</v>
      </c>
      <c r="Z3519" s="65">
        <f>SUMPRODUCT(('[2]Prog 89'!$C$5:$C$10000=A3519)*'[2]Prog 89'!$G$5:$H$10000)</f>
        <v>0</v>
      </c>
    </row>
    <row r="3520" spans="1:26" ht="12.75" customHeight="1" x14ac:dyDescent="0.25">
      <c r="A3520" s="64">
        <v>71254</v>
      </c>
      <c r="B3520" s="81">
        <f>VLOOKUP(A3520,'[2]Pop commune'!$A$4:$G$3833,7,FALSE)</f>
        <v>64.249922221432925</v>
      </c>
      <c r="C3520" s="82">
        <f>VLOOKUP(A3520,'[2]Pop commune'!$A$4:$H$3833,5,FALSE)</f>
        <v>46.312402776791146</v>
      </c>
      <c r="D3520" s="83">
        <f t="shared" si="109"/>
        <v>17.937519444641779</v>
      </c>
      <c r="E3520" s="83">
        <f>VLOOKUP(A3520,'[2]Pop commune'!$A$4:$G$3833,6,FALSE)</f>
        <v>17.937519444641779</v>
      </c>
      <c r="F3520" s="83">
        <f t="shared" si="110"/>
        <v>136</v>
      </c>
      <c r="G3520" s="83">
        <f>VLOOKUP(A3520,'[2]Pop commune'!$A$4:$G$3833,4,FALSE)</f>
        <v>136</v>
      </c>
      <c r="H3520" s="64">
        <v>71</v>
      </c>
      <c r="I3520" s="122">
        <v>710977034</v>
      </c>
      <c r="J3520" s="65" t="s">
        <v>4381</v>
      </c>
      <c r="K3520" s="121"/>
      <c r="L3520" s="103" t="s">
        <v>4356</v>
      </c>
      <c r="M3520" s="65" t="s">
        <v>4352</v>
      </c>
      <c r="N3520" s="65" t="s">
        <v>662</v>
      </c>
      <c r="O3520" s="64">
        <v>710784109</v>
      </c>
      <c r="P3520" s="94" t="s">
        <v>405</v>
      </c>
      <c r="Q3520" s="90">
        <v>1</v>
      </c>
      <c r="X3520" s="65" t="s">
        <v>671</v>
      </c>
      <c r="Y3520" s="65">
        <f>SUMPRODUCT(('[2]Prog 89'!$C$5:$C$10000=A3520)*'[2]Prog 89'!$E$5:$F$10000)</f>
        <v>0</v>
      </c>
      <c r="Z3520" s="65">
        <f>SUMPRODUCT(('[2]Prog 89'!$C$5:$C$10000=A3520)*'[2]Prog 89'!$G$5:$H$10000)</f>
        <v>0</v>
      </c>
    </row>
    <row r="3521" spans="1:26" ht="12.75" customHeight="1" x14ac:dyDescent="0.25">
      <c r="A3521" s="64">
        <v>71262</v>
      </c>
      <c r="B3521" s="81">
        <f>VLOOKUP(A3521,'[2]Pop commune'!$A$4:$G$3833,7,FALSE)</f>
        <v>70.987119972403008</v>
      </c>
      <c r="C3521" s="82">
        <f>VLOOKUP(A3521,'[2]Pop commune'!$A$4:$H$3833,5,FALSE)</f>
        <v>40.841904641656527</v>
      </c>
      <c r="D3521" s="83">
        <f t="shared" si="109"/>
        <v>30.145215330746485</v>
      </c>
      <c r="E3521" s="83">
        <f>VLOOKUP(A3521,'[2]Pop commune'!$A$4:$G$3833,6,FALSE)</f>
        <v>30.145215330746485</v>
      </c>
      <c r="F3521" s="83">
        <f t="shared" si="110"/>
        <v>180</v>
      </c>
      <c r="G3521" s="83">
        <f>VLOOKUP(A3521,'[2]Pop commune'!$A$4:$G$3833,4,FALSE)</f>
        <v>180</v>
      </c>
      <c r="H3521" s="64">
        <v>71</v>
      </c>
      <c r="I3521" s="122">
        <v>710977034</v>
      </c>
      <c r="J3521" s="65" t="s">
        <v>4382</v>
      </c>
      <c r="K3521" s="121"/>
      <c r="L3521" s="103" t="s">
        <v>3931</v>
      </c>
      <c r="M3521" s="65" t="s">
        <v>4352</v>
      </c>
      <c r="N3521" s="65" t="s">
        <v>662</v>
      </c>
      <c r="O3521" s="64">
        <v>710784109</v>
      </c>
      <c r="P3521" s="94" t="s">
        <v>405</v>
      </c>
      <c r="Q3521" s="90">
        <v>1</v>
      </c>
      <c r="X3521" s="65" t="s">
        <v>671</v>
      </c>
      <c r="Y3521" s="65">
        <f>SUMPRODUCT(('[2]Prog 89'!$C$5:$C$10000=A3521)*'[2]Prog 89'!$E$5:$F$10000)</f>
        <v>0</v>
      </c>
      <c r="Z3521" s="65">
        <f>SUMPRODUCT(('[2]Prog 89'!$C$5:$C$10000=A3521)*'[2]Prog 89'!$G$5:$H$10000)</f>
        <v>0</v>
      </c>
    </row>
    <row r="3522" spans="1:26" ht="12.75" customHeight="1" x14ac:dyDescent="0.25">
      <c r="A3522" s="64">
        <v>71295</v>
      </c>
      <c r="B3522" s="81">
        <f>VLOOKUP(A3522,'[2]Pop commune'!$A$4:$G$3833,7,FALSE)</f>
        <v>545.67321813293802</v>
      </c>
      <c r="C3522" s="82">
        <f>VLOOKUP(A3522,'[2]Pop commune'!$A$4:$H$3833,5,FALSE)</f>
        <v>283.24179681888143</v>
      </c>
      <c r="D3522" s="83">
        <f t="shared" si="109"/>
        <v>262.43142131405665</v>
      </c>
      <c r="E3522" s="83">
        <f>VLOOKUP(A3522,'[2]Pop commune'!$A$4:$G$3833,6,FALSE)</f>
        <v>262.43142131405665</v>
      </c>
      <c r="F3522" s="83">
        <f t="shared" si="110"/>
        <v>1467</v>
      </c>
      <c r="G3522" s="83">
        <f>VLOOKUP(A3522,'[2]Pop commune'!$A$4:$G$3833,4,FALSE)</f>
        <v>1467</v>
      </c>
      <c r="H3522" s="64">
        <v>71</v>
      </c>
      <c r="I3522" s="122">
        <v>710977034</v>
      </c>
      <c r="J3522" s="65" t="s">
        <v>4383</v>
      </c>
      <c r="K3522" s="121"/>
      <c r="L3522" s="103" t="s">
        <v>4361</v>
      </c>
      <c r="M3522" s="65" t="s">
        <v>4352</v>
      </c>
      <c r="N3522" s="65" t="s">
        <v>662</v>
      </c>
      <c r="O3522" s="64">
        <v>710784109</v>
      </c>
      <c r="P3522" s="94" t="s">
        <v>405</v>
      </c>
      <c r="Q3522" s="90">
        <v>1</v>
      </c>
      <c r="X3522" s="65" t="s">
        <v>671</v>
      </c>
      <c r="Y3522" s="65">
        <f>SUMPRODUCT(('[2]Prog 89'!$C$5:$C$10000=A3522)*'[2]Prog 89'!$E$5:$F$10000)</f>
        <v>0</v>
      </c>
      <c r="Z3522" s="65">
        <f>SUMPRODUCT(('[2]Prog 89'!$C$5:$C$10000=A3522)*'[2]Prog 89'!$G$5:$H$10000)</f>
        <v>0</v>
      </c>
    </row>
    <row r="3523" spans="1:26" ht="12.75" customHeight="1" x14ac:dyDescent="0.25">
      <c r="A3523" s="64">
        <v>71312</v>
      </c>
      <c r="B3523" s="81">
        <f>VLOOKUP(A3523,'[2]Pop commune'!$A$4:$G$3833,7,FALSE)</f>
        <v>39.533073929961077</v>
      </c>
      <c r="C3523" s="82">
        <f>VLOOKUP(A3523,'[2]Pop commune'!$A$4:$H$3833,5,FALSE)</f>
        <v>26.684824902723729</v>
      </c>
      <c r="D3523" s="83">
        <f t="shared" si="109"/>
        <v>12.848249027237351</v>
      </c>
      <c r="E3523" s="83">
        <f>VLOOKUP(A3523,'[2]Pop commune'!$A$4:$G$3833,6,FALSE)</f>
        <v>12.848249027237351</v>
      </c>
      <c r="F3523" s="83">
        <f t="shared" si="110"/>
        <v>254</v>
      </c>
      <c r="G3523" s="83">
        <f>VLOOKUP(A3523,'[2]Pop commune'!$A$4:$G$3833,4,FALSE)</f>
        <v>254</v>
      </c>
      <c r="H3523" s="64">
        <v>71</v>
      </c>
      <c r="I3523" s="122">
        <v>710977034</v>
      </c>
      <c r="J3523" s="65" t="s">
        <v>4384</v>
      </c>
      <c r="K3523" s="121"/>
      <c r="L3523" s="103" t="s">
        <v>4354</v>
      </c>
      <c r="M3523" s="65" t="s">
        <v>4352</v>
      </c>
      <c r="N3523" s="65" t="s">
        <v>662</v>
      </c>
      <c r="O3523" s="64">
        <v>710784109</v>
      </c>
      <c r="P3523" s="94" t="s">
        <v>405</v>
      </c>
      <c r="Q3523" s="90">
        <v>1</v>
      </c>
      <c r="V3523" s="97"/>
      <c r="W3523" s="97"/>
      <c r="X3523" s="65" t="s">
        <v>671</v>
      </c>
      <c r="Y3523" s="65">
        <f>SUMPRODUCT(('[2]Prog 89'!$C$5:$C$10000=A3523)*'[2]Prog 89'!$E$5:$F$10000)</f>
        <v>0</v>
      </c>
      <c r="Z3523" s="65">
        <f>SUMPRODUCT(('[2]Prog 89'!$C$5:$C$10000=A3523)*'[2]Prog 89'!$G$5:$H$10000)</f>
        <v>0</v>
      </c>
    </row>
    <row r="3524" spans="1:26" ht="12.75" customHeight="1" x14ac:dyDescent="0.25">
      <c r="A3524" s="64">
        <v>71314</v>
      </c>
      <c r="B3524" s="81">
        <f>VLOOKUP(A3524,'[2]Pop commune'!$A$4:$G$3833,7,FALSE)</f>
        <v>78.8</v>
      </c>
      <c r="C3524" s="82">
        <f>VLOOKUP(A3524,'[2]Pop commune'!$A$4:$H$3833,5,FALSE)</f>
        <v>48.265000000000001</v>
      </c>
      <c r="D3524" s="83">
        <f t="shared" si="109"/>
        <v>30.535</v>
      </c>
      <c r="E3524" s="83">
        <f>VLOOKUP(A3524,'[2]Pop commune'!$A$4:$G$3833,6,FALSE)</f>
        <v>30.535</v>
      </c>
      <c r="F3524" s="83">
        <f t="shared" si="110"/>
        <v>197</v>
      </c>
      <c r="G3524" s="83">
        <f>VLOOKUP(A3524,'[2]Pop commune'!$A$4:$G$3833,4,FALSE)</f>
        <v>197</v>
      </c>
      <c r="H3524" s="64">
        <v>71</v>
      </c>
      <c r="I3524" s="122">
        <v>710977034</v>
      </c>
      <c r="J3524" s="65" t="s">
        <v>4385</v>
      </c>
      <c r="K3524" s="121"/>
      <c r="L3524" s="103" t="s">
        <v>4356</v>
      </c>
      <c r="M3524" s="65" t="s">
        <v>4352</v>
      </c>
      <c r="N3524" s="65" t="s">
        <v>662</v>
      </c>
      <c r="O3524" s="64">
        <v>710784109</v>
      </c>
      <c r="P3524" s="94" t="s">
        <v>405</v>
      </c>
      <c r="Q3524" s="90">
        <v>1</v>
      </c>
      <c r="R3524" s="115"/>
      <c r="S3524" s="115"/>
      <c r="T3524" s="97"/>
      <c r="U3524" s="97"/>
      <c r="X3524" s="65" t="s">
        <v>671</v>
      </c>
      <c r="Y3524" s="65">
        <f>SUMPRODUCT(('[2]Prog 89'!$C$5:$C$10000=A3524)*'[2]Prog 89'!$E$5:$F$10000)</f>
        <v>0</v>
      </c>
      <c r="Z3524" s="65">
        <f>SUMPRODUCT(('[2]Prog 89'!$C$5:$C$10000=A3524)*'[2]Prog 89'!$G$5:$H$10000)</f>
        <v>0</v>
      </c>
    </row>
    <row r="3525" spans="1:26" ht="12.75" customHeight="1" x14ac:dyDescent="0.25">
      <c r="A3525" s="64">
        <v>71315</v>
      </c>
      <c r="B3525" s="81">
        <f>VLOOKUP(A3525,'[2]Pop commune'!$A$4:$G$3833,7,FALSE)</f>
        <v>46</v>
      </c>
      <c r="C3525" s="82">
        <f>VLOOKUP(A3525,'[2]Pop commune'!$A$4:$H$3833,5,FALSE)</f>
        <v>31</v>
      </c>
      <c r="D3525" s="83">
        <f t="shared" ref="D3525:D3588" si="111">E3525/Q3525</f>
        <v>15</v>
      </c>
      <c r="E3525" s="83">
        <f>VLOOKUP(A3525,'[2]Pop commune'!$A$4:$G$3833,6,FALSE)</f>
        <v>15</v>
      </c>
      <c r="F3525" s="83">
        <f t="shared" ref="F3525:F3588" si="112">G3525/Q3525</f>
        <v>174</v>
      </c>
      <c r="G3525" s="83">
        <f>VLOOKUP(A3525,'[2]Pop commune'!$A$4:$G$3833,4,FALSE)</f>
        <v>174</v>
      </c>
      <c r="H3525" s="64">
        <v>71</v>
      </c>
      <c r="I3525" s="122">
        <v>710977034</v>
      </c>
      <c r="J3525" s="65" t="s">
        <v>4386</v>
      </c>
      <c r="K3525" s="121"/>
      <c r="L3525" s="103" t="s">
        <v>3931</v>
      </c>
      <c r="M3525" s="65" t="s">
        <v>4352</v>
      </c>
      <c r="N3525" s="65" t="s">
        <v>662</v>
      </c>
      <c r="O3525" s="64">
        <v>710784109</v>
      </c>
      <c r="P3525" s="94" t="s">
        <v>405</v>
      </c>
      <c r="Q3525" s="90">
        <v>1</v>
      </c>
      <c r="R3525" s="115"/>
      <c r="S3525" s="115"/>
      <c r="T3525" s="97"/>
      <c r="U3525" s="97"/>
      <c r="X3525" s="65" t="s">
        <v>671</v>
      </c>
      <c r="Y3525" s="65">
        <f>SUMPRODUCT(('[2]Prog 89'!$C$5:$C$10000=A3525)*'[2]Prog 89'!$E$5:$F$10000)</f>
        <v>0</v>
      </c>
      <c r="Z3525" s="65">
        <f>SUMPRODUCT(('[2]Prog 89'!$C$5:$C$10000=A3525)*'[2]Prog 89'!$G$5:$H$10000)</f>
        <v>0</v>
      </c>
    </row>
    <row r="3526" spans="1:26" ht="12.75" customHeight="1" x14ac:dyDescent="0.25">
      <c r="A3526" s="64">
        <v>71319</v>
      </c>
      <c r="B3526" s="81">
        <f>VLOOKUP(A3526,'[2]Pop commune'!$A$4:$G$3833,7,FALSE)</f>
        <v>189.03179403975304</v>
      </c>
      <c r="C3526" s="82">
        <f>VLOOKUP(A3526,'[2]Pop commune'!$A$4:$H$3833,5,FALSE)</f>
        <v>120.38340567794801</v>
      </c>
      <c r="D3526" s="83">
        <f t="shared" si="111"/>
        <v>68.648388361805047</v>
      </c>
      <c r="E3526" s="83">
        <f>VLOOKUP(A3526,'[2]Pop commune'!$A$4:$G$3833,6,FALSE)</f>
        <v>68.648388361805047</v>
      </c>
      <c r="F3526" s="83">
        <f t="shared" si="112"/>
        <v>795</v>
      </c>
      <c r="G3526" s="83">
        <f>VLOOKUP(A3526,'[2]Pop commune'!$A$4:$G$3833,4,FALSE)</f>
        <v>795</v>
      </c>
      <c r="H3526" s="64">
        <v>71</v>
      </c>
      <c r="I3526" s="122">
        <v>710977034</v>
      </c>
      <c r="J3526" s="65" t="s">
        <v>4387</v>
      </c>
      <c r="K3526" s="121"/>
      <c r="L3526" s="103" t="s">
        <v>4375</v>
      </c>
      <c r="M3526" s="65" t="s">
        <v>4352</v>
      </c>
      <c r="N3526" s="65" t="s">
        <v>662</v>
      </c>
      <c r="O3526" s="64">
        <v>710784109</v>
      </c>
      <c r="P3526" s="94" t="s">
        <v>405</v>
      </c>
      <c r="Q3526" s="90">
        <v>1</v>
      </c>
      <c r="X3526" s="65" t="s">
        <v>671</v>
      </c>
      <c r="Y3526" s="65">
        <f>SUMPRODUCT(('[2]Prog 89'!$C$5:$C$10000=A3526)*'[2]Prog 89'!$E$5:$F$10000)</f>
        <v>0</v>
      </c>
      <c r="Z3526" s="65">
        <f>SUMPRODUCT(('[2]Prog 89'!$C$5:$C$10000=A3526)*'[2]Prog 89'!$G$5:$H$10000)</f>
        <v>0</v>
      </c>
    </row>
    <row r="3527" spans="1:26" ht="12.75" customHeight="1" x14ac:dyDescent="0.25">
      <c r="A3527" s="64">
        <v>71326</v>
      </c>
      <c r="B3527" s="81">
        <f>VLOOKUP(A3527,'[2]Pop commune'!$A$4:$G$3833,7,FALSE)</f>
        <v>165</v>
      </c>
      <c r="C3527" s="82">
        <f>VLOOKUP(A3527,'[2]Pop commune'!$A$4:$H$3833,5,FALSE)</f>
        <v>97</v>
      </c>
      <c r="D3527" s="83">
        <f t="shared" si="111"/>
        <v>68</v>
      </c>
      <c r="E3527" s="83">
        <f>VLOOKUP(A3527,'[2]Pop commune'!$A$4:$G$3833,6,FALSE)</f>
        <v>68</v>
      </c>
      <c r="F3527" s="83">
        <f t="shared" si="112"/>
        <v>433</v>
      </c>
      <c r="G3527" s="83">
        <f>VLOOKUP(A3527,'[2]Pop commune'!$A$4:$G$3833,4,FALSE)</f>
        <v>433</v>
      </c>
      <c r="H3527" s="64">
        <v>71</v>
      </c>
      <c r="I3527" s="122">
        <v>710977034</v>
      </c>
      <c r="J3527" s="65" t="s">
        <v>4388</v>
      </c>
      <c r="K3527" s="121"/>
      <c r="L3527" s="103" t="s">
        <v>4356</v>
      </c>
      <c r="M3527" s="65" t="s">
        <v>4352</v>
      </c>
      <c r="N3527" s="65" t="s">
        <v>662</v>
      </c>
      <c r="O3527" s="64">
        <v>710784109</v>
      </c>
      <c r="P3527" s="94" t="s">
        <v>405</v>
      </c>
      <c r="Q3527" s="90">
        <v>1</v>
      </c>
      <c r="X3527" s="65" t="s">
        <v>671</v>
      </c>
      <c r="Y3527" s="65">
        <f>SUMPRODUCT(('[2]Prog 89'!$C$5:$C$10000=A3527)*'[2]Prog 89'!$E$5:$F$10000)</f>
        <v>0</v>
      </c>
      <c r="Z3527" s="65">
        <f>SUMPRODUCT(('[2]Prog 89'!$C$5:$C$10000=A3527)*'[2]Prog 89'!$G$5:$H$10000)</f>
        <v>0</v>
      </c>
    </row>
    <row r="3528" spans="1:26" ht="12.75" customHeight="1" x14ac:dyDescent="0.25">
      <c r="A3528" s="64">
        <v>71329</v>
      </c>
      <c r="B3528" s="81">
        <f>VLOOKUP(A3528,'[2]Pop commune'!$A$4:$G$3833,7,FALSE)</f>
        <v>124.258064516129</v>
      </c>
      <c r="C3528" s="82">
        <f>VLOOKUP(A3528,'[2]Pop commune'!$A$4:$H$3833,5,FALSE)</f>
        <v>74.949308755760342</v>
      </c>
      <c r="D3528" s="83">
        <f t="shared" si="111"/>
        <v>49.308755760368655</v>
      </c>
      <c r="E3528" s="83">
        <f>VLOOKUP(A3528,'[2]Pop commune'!$A$4:$G$3833,6,FALSE)</f>
        <v>49.308755760368655</v>
      </c>
      <c r="F3528" s="83">
        <f t="shared" si="112"/>
        <v>428</v>
      </c>
      <c r="G3528" s="83">
        <f>VLOOKUP(A3528,'[2]Pop commune'!$A$4:$G$3833,4,FALSE)</f>
        <v>428</v>
      </c>
      <c r="H3528" s="64">
        <v>71</v>
      </c>
      <c r="I3528" s="122">
        <v>710977034</v>
      </c>
      <c r="J3528" s="65" t="s">
        <v>4389</v>
      </c>
      <c r="K3528" s="121"/>
      <c r="L3528" s="103" t="s">
        <v>3931</v>
      </c>
      <c r="M3528" s="65" t="s">
        <v>4352</v>
      </c>
      <c r="N3528" s="65" t="s">
        <v>662</v>
      </c>
      <c r="O3528" s="64">
        <v>710784109</v>
      </c>
      <c r="P3528" s="94" t="s">
        <v>405</v>
      </c>
      <c r="Q3528" s="90">
        <v>1</v>
      </c>
      <c r="X3528" s="65" t="s">
        <v>671</v>
      </c>
      <c r="Y3528" s="65">
        <f>SUMPRODUCT(('[2]Prog 89'!$C$5:$C$10000=A3528)*'[2]Prog 89'!$E$5:$F$10000)</f>
        <v>0</v>
      </c>
      <c r="Z3528" s="65">
        <f>SUMPRODUCT(('[2]Prog 89'!$C$5:$C$10000=A3528)*'[2]Prog 89'!$G$5:$H$10000)</f>
        <v>0</v>
      </c>
    </row>
    <row r="3529" spans="1:26" ht="12.75" customHeight="1" x14ac:dyDescent="0.25">
      <c r="A3529" s="64">
        <v>71341</v>
      </c>
      <c r="B3529" s="81">
        <f>VLOOKUP(A3529,'[2]Pop commune'!$A$4:$G$3833,7,FALSE)</f>
        <v>44.405529953916997</v>
      </c>
      <c r="C3529" s="82">
        <f>VLOOKUP(A3529,'[2]Pop commune'!$A$4:$H$3833,5,FALSE)</f>
        <v>33.304147465437751</v>
      </c>
      <c r="D3529" s="83">
        <f t="shared" si="111"/>
        <v>11.101382488479249</v>
      </c>
      <c r="E3529" s="83">
        <f>VLOOKUP(A3529,'[2]Pop commune'!$A$4:$G$3833,6,FALSE)</f>
        <v>11.101382488479249</v>
      </c>
      <c r="F3529" s="83">
        <f t="shared" si="112"/>
        <v>219</v>
      </c>
      <c r="G3529" s="83">
        <f>VLOOKUP(A3529,'[2]Pop commune'!$A$4:$G$3833,4,FALSE)</f>
        <v>219</v>
      </c>
      <c r="H3529" s="64">
        <v>71</v>
      </c>
      <c r="I3529" s="122">
        <v>710977034</v>
      </c>
      <c r="J3529" s="65" t="s">
        <v>4390</v>
      </c>
      <c r="K3529" s="121"/>
      <c r="L3529" s="103" t="s">
        <v>3931</v>
      </c>
      <c r="M3529" s="65" t="s">
        <v>4352</v>
      </c>
      <c r="N3529" s="65" t="s">
        <v>662</v>
      </c>
      <c r="O3529" s="64">
        <v>710784109</v>
      </c>
      <c r="P3529" s="94" t="s">
        <v>405</v>
      </c>
      <c r="Q3529" s="90">
        <v>1</v>
      </c>
      <c r="X3529" s="65" t="s">
        <v>671</v>
      </c>
      <c r="Y3529" s="65">
        <f>SUMPRODUCT(('[2]Prog 89'!$C$5:$C$10000=A3529)*'[2]Prog 89'!$E$5:$F$10000)</f>
        <v>0</v>
      </c>
      <c r="Z3529" s="65">
        <f>SUMPRODUCT(('[2]Prog 89'!$C$5:$C$10000=A3529)*'[2]Prog 89'!$G$5:$H$10000)</f>
        <v>0</v>
      </c>
    </row>
    <row r="3530" spans="1:26" ht="12.75" customHeight="1" x14ac:dyDescent="0.25">
      <c r="A3530" s="64">
        <v>71351</v>
      </c>
      <c r="B3530" s="81">
        <f>VLOOKUP(A3530,'[2]Pop commune'!$A$4:$G$3833,7,FALSE)</f>
        <v>769</v>
      </c>
      <c r="C3530" s="82">
        <f>VLOOKUP(A3530,'[2]Pop commune'!$A$4:$H$3833,5,FALSE)</f>
        <v>406</v>
      </c>
      <c r="D3530" s="83">
        <f t="shared" si="111"/>
        <v>363</v>
      </c>
      <c r="E3530" s="83">
        <f>VLOOKUP(A3530,'[2]Pop commune'!$A$4:$G$3833,6,FALSE)</f>
        <v>363</v>
      </c>
      <c r="F3530" s="83">
        <f t="shared" si="112"/>
        <v>1978</v>
      </c>
      <c r="G3530" s="83">
        <f>VLOOKUP(A3530,'[2]Pop commune'!$A$4:$G$3833,4,FALSE)</f>
        <v>1978</v>
      </c>
      <c r="H3530" s="64">
        <v>71</v>
      </c>
      <c r="I3530" s="122">
        <v>710977034</v>
      </c>
      <c r="J3530" s="65" t="s">
        <v>4391</v>
      </c>
      <c r="K3530" s="121"/>
      <c r="L3530" s="103" t="s">
        <v>4356</v>
      </c>
      <c r="M3530" s="65" t="s">
        <v>4352</v>
      </c>
      <c r="N3530" s="65" t="s">
        <v>662</v>
      </c>
      <c r="O3530" s="64">
        <v>710784109</v>
      </c>
      <c r="P3530" s="94" t="s">
        <v>405</v>
      </c>
      <c r="Q3530" s="90">
        <v>1</v>
      </c>
      <c r="X3530" s="65" t="s">
        <v>671</v>
      </c>
      <c r="Y3530" s="65">
        <f>SUMPRODUCT(('[2]Prog 89'!$C$5:$C$10000=A3530)*'[2]Prog 89'!$E$5:$F$10000)</f>
        <v>0</v>
      </c>
      <c r="Z3530" s="65">
        <f>SUMPRODUCT(('[2]Prog 89'!$C$5:$C$10000=A3530)*'[2]Prog 89'!$G$5:$H$10000)</f>
        <v>0</v>
      </c>
    </row>
    <row r="3531" spans="1:26" ht="12.75" customHeight="1" x14ac:dyDescent="0.25">
      <c r="A3531" s="64">
        <v>71352</v>
      </c>
      <c r="B3531" s="81">
        <f>VLOOKUP(A3531,'[2]Pop commune'!$A$4:$G$3833,7,FALSE)</f>
        <v>34</v>
      </c>
      <c r="C3531" s="82">
        <f>VLOOKUP(A3531,'[2]Pop commune'!$A$4:$H$3833,5,FALSE)</f>
        <v>23</v>
      </c>
      <c r="D3531" s="83">
        <f t="shared" si="111"/>
        <v>11</v>
      </c>
      <c r="E3531" s="83">
        <f>VLOOKUP(A3531,'[2]Pop commune'!$A$4:$G$3833,6,FALSE)</f>
        <v>11</v>
      </c>
      <c r="F3531" s="83">
        <f t="shared" si="112"/>
        <v>95</v>
      </c>
      <c r="G3531" s="83">
        <f>VLOOKUP(A3531,'[2]Pop commune'!$A$4:$G$3833,4,FALSE)</f>
        <v>95</v>
      </c>
      <c r="H3531" s="64">
        <v>71</v>
      </c>
      <c r="I3531" s="122">
        <v>710977034</v>
      </c>
      <c r="J3531" s="65" t="s">
        <v>4392</v>
      </c>
      <c r="K3531" s="121"/>
      <c r="L3531" s="103" t="s">
        <v>4361</v>
      </c>
      <c r="M3531" s="65" t="s">
        <v>4352</v>
      </c>
      <c r="N3531" s="65" t="s">
        <v>662</v>
      </c>
      <c r="O3531" s="64">
        <v>710784109</v>
      </c>
      <c r="P3531" s="94" t="s">
        <v>405</v>
      </c>
      <c r="Q3531" s="90">
        <v>1</v>
      </c>
      <c r="X3531" s="65" t="s">
        <v>671</v>
      </c>
      <c r="Y3531" s="65">
        <f>SUMPRODUCT(('[2]Prog 89'!$C$5:$C$10000=A3531)*'[2]Prog 89'!$E$5:$F$10000)</f>
        <v>0</v>
      </c>
      <c r="Z3531" s="65">
        <f>SUMPRODUCT(('[2]Prog 89'!$C$5:$C$10000=A3531)*'[2]Prog 89'!$G$5:$H$10000)</f>
        <v>0</v>
      </c>
    </row>
    <row r="3532" spans="1:26" ht="12.75" customHeight="1" x14ac:dyDescent="0.25">
      <c r="A3532" s="64">
        <v>71355</v>
      </c>
      <c r="B3532" s="81">
        <f>VLOOKUP(A3532,'[2]Pop commune'!$A$4:$G$3833,7,FALSE)</f>
        <v>66</v>
      </c>
      <c r="C3532" s="82">
        <f>VLOOKUP(A3532,'[2]Pop commune'!$A$4:$H$3833,5,FALSE)</f>
        <v>43</v>
      </c>
      <c r="D3532" s="83">
        <f t="shared" si="111"/>
        <v>23</v>
      </c>
      <c r="E3532" s="83">
        <f>VLOOKUP(A3532,'[2]Pop commune'!$A$4:$G$3833,6,FALSE)</f>
        <v>23</v>
      </c>
      <c r="F3532" s="83">
        <f t="shared" si="112"/>
        <v>266</v>
      </c>
      <c r="G3532" s="83">
        <f>VLOOKUP(A3532,'[2]Pop commune'!$A$4:$G$3833,4,FALSE)</f>
        <v>266</v>
      </c>
      <c r="H3532" s="64">
        <v>71</v>
      </c>
      <c r="I3532" s="122">
        <v>710977034</v>
      </c>
      <c r="J3532" s="65" t="s">
        <v>4393</v>
      </c>
      <c r="K3532" s="121"/>
      <c r="L3532" s="103" t="s">
        <v>3931</v>
      </c>
      <c r="M3532" s="65" t="s">
        <v>4352</v>
      </c>
      <c r="N3532" s="65" t="s">
        <v>662</v>
      </c>
      <c r="O3532" s="64">
        <v>710784109</v>
      </c>
      <c r="P3532" s="94" t="s">
        <v>405</v>
      </c>
      <c r="Q3532" s="90">
        <v>1</v>
      </c>
      <c r="X3532" s="65" t="s">
        <v>671</v>
      </c>
      <c r="Y3532" s="65">
        <f>SUMPRODUCT(('[2]Prog 89'!$C$5:$C$10000=A3532)*'[2]Prog 89'!$E$5:$F$10000)</f>
        <v>0</v>
      </c>
      <c r="Z3532" s="65">
        <f>SUMPRODUCT(('[2]Prog 89'!$C$5:$C$10000=A3532)*'[2]Prog 89'!$G$5:$H$10000)</f>
        <v>0</v>
      </c>
    </row>
    <row r="3533" spans="1:26" ht="12.75" customHeight="1" x14ac:dyDescent="0.25">
      <c r="A3533" s="64">
        <v>71357</v>
      </c>
      <c r="B3533" s="81">
        <f>VLOOKUP(A3533,'[2]Pop commune'!$A$4:$G$3833,7,FALSE)</f>
        <v>59.417814877729228</v>
      </c>
      <c r="C3533" s="82">
        <f>VLOOKUP(A3533,'[2]Pop commune'!$A$4:$H$3833,5,FALSE)</f>
        <v>40.607522502214117</v>
      </c>
      <c r="D3533" s="83">
        <f t="shared" si="111"/>
        <v>18.810292375515115</v>
      </c>
      <c r="E3533" s="83">
        <f>VLOOKUP(A3533,'[2]Pop commune'!$A$4:$G$3833,6,FALSE)</f>
        <v>18.810292375515115</v>
      </c>
      <c r="F3533" s="83">
        <f t="shared" si="112"/>
        <v>200</v>
      </c>
      <c r="G3533" s="83">
        <f>VLOOKUP(A3533,'[2]Pop commune'!$A$4:$G$3833,4,FALSE)</f>
        <v>200</v>
      </c>
      <c r="H3533" s="64">
        <v>71</v>
      </c>
      <c r="I3533" s="122">
        <v>710977034</v>
      </c>
      <c r="J3533" s="65" t="s">
        <v>4394</v>
      </c>
      <c r="K3533" s="121"/>
      <c r="L3533" s="103" t="s">
        <v>4356</v>
      </c>
      <c r="M3533" s="65" t="s">
        <v>4352</v>
      </c>
      <c r="N3533" s="65" t="s">
        <v>662</v>
      </c>
      <c r="O3533" s="64">
        <v>710784109</v>
      </c>
      <c r="P3533" s="94" t="s">
        <v>405</v>
      </c>
      <c r="Q3533" s="90">
        <v>1</v>
      </c>
      <c r="X3533" s="65" t="s">
        <v>671</v>
      </c>
      <c r="Y3533" s="65">
        <f>SUMPRODUCT(('[2]Prog 89'!$C$5:$C$10000=A3533)*'[2]Prog 89'!$E$5:$F$10000)</f>
        <v>0</v>
      </c>
      <c r="Z3533" s="65">
        <f>SUMPRODUCT(('[2]Prog 89'!$C$5:$C$10000=A3533)*'[2]Prog 89'!$G$5:$H$10000)</f>
        <v>0</v>
      </c>
    </row>
    <row r="3534" spans="1:26" ht="12.75" customHeight="1" x14ac:dyDescent="0.25">
      <c r="A3534" s="64">
        <v>71364</v>
      </c>
      <c r="B3534" s="81">
        <f>VLOOKUP(A3534,'[2]Pop commune'!$A$4:$G$3833,7,FALSE)</f>
        <v>50.797687861271669</v>
      </c>
      <c r="C3534" s="82">
        <f>VLOOKUP(A3534,'[2]Pop commune'!$A$4:$H$3833,5,FALSE)</f>
        <v>32.236994219653177</v>
      </c>
      <c r="D3534" s="83">
        <f t="shared" si="111"/>
        <v>18.560693641618496</v>
      </c>
      <c r="E3534" s="83">
        <f>VLOOKUP(A3534,'[2]Pop commune'!$A$4:$G$3833,6,FALSE)</f>
        <v>18.560693641618496</v>
      </c>
      <c r="F3534" s="83">
        <f t="shared" si="112"/>
        <v>169</v>
      </c>
      <c r="G3534" s="83">
        <f>VLOOKUP(A3534,'[2]Pop commune'!$A$4:$G$3833,4,FALSE)</f>
        <v>169</v>
      </c>
      <c r="H3534" s="64">
        <v>71</v>
      </c>
      <c r="I3534" s="122">
        <v>710977034</v>
      </c>
      <c r="J3534" s="65" t="s">
        <v>4395</v>
      </c>
      <c r="K3534" s="121"/>
      <c r="L3534" s="103" t="s">
        <v>4356</v>
      </c>
      <c r="M3534" s="65" t="s">
        <v>4352</v>
      </c>
      <c r="N3534" s="65" t="s">
        <v>662</v>
      </c>
      <c r="O3534" s="64">
        <v>710784109</v>
      </c>
      <c r="P3534" s="94" t="s">
        <v>405</v>
      </c>
      <c r="Q3534" s="90">
        <v>1</v>
      </c>
      <c r="X3534" s="65" t="s">
        <v>671</v>
      </c>
      <c r="Y3534" s="65">
        <f>SUMPRODUCT(('[2]Prog 89'!$C$5:$C$10000=A3534)*'[2]Prog 89'!$E$5:$F$10000)</f>
        <v>0</v>
      </c>
      <c r="Z3534" s="65">
        <f>SUMPRODUCT(('[2]Prog 89'!$C$5:$C$10000=A3534)*'[2]Prog 89'!$G$5:$H$10000)</f>
        <v>0</v>
      </c>
    </row>
    <row r="3535" spans="1:26" ht="12.75" customHeight="1" x14ac:dyDescent="0.25">
      <c r="A3535" s="64">
        <v>71386</v>
      </c>
      <c r="B3535" s="81">
        <f>VLOOKUP(A3535,'[2]Pop commune'!$A$4:$G$3833,7,FALSE)</f>
        <v>32.702702702702702</v>
      </c>
      <c r="C3535" s="82">
        <f>VLOOKUP(A3535,'[2]Pop commune'!$A$4:$H$3833,5,FALSE)</f>
        <v>27.747747747747749</v>
      </c>
      <c r="D3535" s="83">
        <f t="shared" si="111"/>
        <v>4.954954954954955</v>
      </c>
      <c r="E3535" s="83">
        <f>VLOOKUP(A3535,'[2]Pop commune'!$A$4:$G$3833,6,FALSE)</f>
        <v>4.954954954954955</v>
      </c>
      <c r="F3535" s="83">
        <f t="shared" si="112"/>
        <v>110</v>
      </c>
      <c r="G3535" s="83">
        <f>VLOOKUP(A3535,'[2]Pop commune'!$A$4:$G$3833,4,FALSE)</f>
        <v>110</v>
      </c>
      <c r="H3535" s="64">
        <v>71</v>
      </c>
      <c r="I3535" s="122">
        <v>710977034</v>
      </c>
      <c r="J3535" s="65" t="s">
        <v>4396</v>
      </c>
      <c r="K3535" s="121"/>
      <c r="L3535" s="103" t="s">
        <v>4375</v>
      </c>
      <c r="M3535" s="65" t="s">
        <v>4352</v>
      </c>
      <c r="N3535" s="65" t="s">
        <v>662</v>
      </c>
      <c r="O3535" s="64">
        <v>710784109</v>
      </c>
      <c r="P3535" s="94" t="s">
        <v>405</v>
      </c>
      <c r="Q3535" s="90">
        <v>1</v>
      </c>
      <c r="X3535" s="65" t="s">
        <v>671</v>
      </c>
      <c r="Y3535" s="65">
        <f>SUMPRODUCT(('[2]Prog 89'!$C$5:$C$10000=A3535)*'[2]Prog 89'!$E$5:$F$10000)</f>
        <v>0</v>
      </c>
      <c r="Z3535" s="65">
        <f>SUMPRODUCT(('[2]Prog 89'!$C$5:$C$10000=A3535)*'[2]Prog 89'!$G$5:$H$10000)</f>
        <v>0</v>
      </c>
    </row>
    <row r="3536" spans="1:26" ht="12.75" customHeight="1" x14ac:dyDescent="0.25">
      <c r="A3536" s="64">
        <v>71396</v>
      </c>
      <c r="B3536" s="81">
        <f>VLOOKUP(A3536,'[2]Pop commune'!$A$4:$G$3833,7,FALSE)</f>
        <v>185</v>
      </c>
      <c r="C3536" s="82">
        <f>VLOOKUP(A3536,'[2]Pop commune'!$A$4:$H$3833,5,FALSE)</f>
        <v>106</v>
      </c>
      <c r="D3536" s="83">
        <f t="shared" si="111"/>
        <v>79</v>
      </c>
      <c r="E3536" s="83">
        <f>VLOOKUP(A3536,'[2]Pop commune'!$A$4:$G$3833,6,FALSE)</f>
        <v>79</v>
      </c>
      <c r="F3536" s="83">
        <f t="shared" si="112"/>
        <v>475</v>
      </c>
      <c r="G3536" s="83">
        <f>VLOOKUP(A3536,'[2]Pop commune'!$A$4:$G$3833,4,FALSE)</f>
        <v>475</v>
      </c>
      <c r="H3536" s="64">
        <v>71</v>
      </c>
      <c r="I3536" s="122">
        <v>710977034</v>
      </c>
      <c r="J3536" s="65" t="s">
        <v>4397</v>
      </c>
      <c r="K3536" s="121"/>
      <c r="L3536" s="103" t="s">
        <v>4356</v>
      </c>
      <c r="M3536" s="65" t="s">
        <v>4352</v>
      </c>
      <c r="N3536" s="65" t="s">
        <v>662</v>
      </c>
      <c r="O3536" s="64">
        <v>710784109</v>
      </c>
      <c r="P3536" s="94" t="s">
        <v>405</v>
      </c>
      <c r="Q3536" s="90">
        <v>1</v>
      </c>
      <c r="X3536" s="65" t="s">
        <v>671</v>
      </c>
      <c r="Y3536" s="65">
        <f>SUMPRODUCT(('[2]Prog 89'!$C$5:$C$10000=A3536)*'[2]Prog 89'!$E$5:$F$10000)</f>
        <v>0</v>
      </c>
      <c r="Z3536" s="65">
        <f>SUMPRODUCT(('[2]Prog 89'!$C$5:$C$10000=A3536)*'[2]Prog 89'!$G$5:$H$10000)</f>
        <v>0</v>
      </c>
    </row>
    <row r="3537" spans="1:26" ht="12.75" customHeight="1" x14ac:dyDescent="0.25">
      <c r="A3537" s="64">
        <v>71405</v>
      </c>
      <c r="B3537" s="81">
        <f>VLOOKUP(A3537,'[2]Pop commune'!$A$4:$G$3833,7,FALSE)</f>
        <v>37.518987341772146</v>
      </c>
      <c r="C3537" s="82">
        <f>VLOOKUP(A3537,'[2]Pop commune'!$A$4:$H$3833,5,FALSE)</f>
        <v>22.126582278481006</v>
      </c>
      <c r="D3537" s="83">
        <f t="shared" si="111"/>
        <v>15.392405063291136</v>
      </c>
      <c r="E3537" s="83">
        <f>VLOOKUP(A3537,'[2]Pop commune'!$A$4:$G$3833,6,FALSE)</f>
        <v>15.392405063291136</v>
      </c>
      <c r="F3537" s="83">
        <f t="shared" si="112"/>
        <v>152</v>
      </c>
      <c r="G3537" s="83">
        <f>VLOOKUP(A3537,'[2]Pop commune'!$A$4:$G$3833,4,FALSE)</f>
        <v>152</v>
      </c>
      <c r="H3537" s="64">
        <v>71</v>
      </c>
      <c r="I3537" s="122">
        <v>710977034</v>
      </c>
      <c r="J3537" s="65" t="s">
        <v>4398</v>
      </c>
      <c r="K3537" s="121"/>
      <c r="L3537" s="103" t="s">
        <v>4354</v>
      </c>
      <c r="M3537" s="65" t="s">
        <v>4352</v>
      </c>
      <c r="N3537" s="65" t="s">
        <v>662</v>
      </c>
      <c r="O3537" s="64">
        <v>710784109</v>
      </c>
      <c r="P3537" s="94" t="s">
        <v>405</v>
      </c>
      <c r="Q3537" s="90">
        <v>1</v>
      </c>
      <c r="X3537" s="65" t="s">
        <v>671</v>
      </c>
      <c r="Y3537" s="65">
        <f>SUMPRODUCT(('[2]Prog 89'!$C$5:$C$10000=A3537)*'[2]Prog 89'!$E$5:$F$10000)</f>
        <v>0</v>
      </c>
      <c r="Z3537" s="65">
        <f>SUMPRODUCT(('[2]Prog 89'!$C$5:$C$10000=A3537)*'[2]Prog 89'!$G$5:$H$10000)</f>
        <v>0</v>
      </c>
    </row>
    <row r="3538" spans="1:26" ht="12.75" customHeight="1" x14ac:dyDescent="0.25">
      <c r="A3538" s="64">
        <v>71410</v>
      </c>
      <c r="B3538" s="81">
        <f>VLOOKUP(A3538,'[2]Pop commune'!$A$4:$G$3833,7,FALSE)</f>
        <v>179</v>
      </c>
      <c r="C3538" s="82">
        <f>VLOOKUP(A3538,'[2]Pop commune'!$A$4:$H$3833,5,FALSE)</f>
        <v>113</v>
      </c>
      <c r="D3538" s="83">
        <f t="shared" si="111"/>
        <v>66</v>
      </c>
      <c r="E3538" s="83">
        <f>VLOOKUP(A3538,'[2]Pop commune'!$A$4:$G$3833,6,FALSE)</f>
        <v>66</v>
      </c>
      <c r="F3538" s="83">
        <f t="shared" si="112"/>
        <v>819</v>
      </c>
      <c r="G3538" s="83">
        <f>VLOOKUP(A3538,'[2]Pop commune'!$A$4:$G$3833,4,FALSE)</f>
        <v>819</v>
      </c>
      <c r="H3538" s="64">
        <v>71</v>
      </c>
      <c r="I3538" s="122">
        <v>710977034</v>
      </c>
      <c r="J3538" s="65" t="s">
        <v>4399</v>
      </c>
      <c r="K3538" s="121"/>
      <c r="L3538" s="103" t="s">
        <v>4375</v>
      </c>
      <c r="M3538" s="65" t="s">
        <v>4352</v>
      </c>
      <c r="N3538" s="65" t="s">
        <v>662</v>
      </c>
      <c r="O3538" s="64">
        <v>710784109</v>
      </c>
      <c r="P3538" s="94" t="s">
        <v>405</v>
      </c>
      <c r="Q3538" s="90">
        <v>1</v>
      </c>
      <c r="X3538" s="65" t="s">
        <v>671</v>
      </c>
      <c r="Y3538" s="65">
        <f>SUMPRODUCT(('[2]Prog 89'!$C$5:$C$10000=A3538)*'[2]Prog 89'!$E$5:$F$10000)</f>
        <v>0</v>
      </c>
      <c r="Z3538" s="65">
        <f>SUMPRODUCT(('[2]Prog 89'!$C$5:$C$10000=A3538)*'[2]Prog 89'!$G$5:$H$10000)</f>
        <v>0</v>
      </c>
    </row>
    <row r="3539" spans="1:26" ht="12.75" customHeight="1" x14ac:dyDescent="0.25">
      <c r="A3539" s="64">
        <v>71419</v>
      </c>
      <c r="B3539" s="81">
        <f>VLOOKUP(A3539,'[2]Pop commune'!$A$4:$G$3833,7,FALSE)</f>
        <v>834.89777291651308</v>
      </c>
      <c r="C3539" s="82">
        <f>VLOOKUP(A3539,'[2]Pop commune'!$A$4:$H$3833,5,FALSE)</f>
        <v>402.49905766176829</v>
      </c>
      <c r="D3539" s="83">
        <f t="shared" si="111"/>
        <v>432.39871525474473</v>
      </c>
      <c r="E3539" s="83">
        <f>VLOOKUP(A3539,'[2]Pop commune'!$A$4:$G$3833,6,FALSE)</f>
        <v>432.39871525474473</v>
      </c>
      <c r="F3539" s="83">
        <f t="shared" si="112"/>
        <v>1931</v>
      </c>
      <c r="G3539" s="83">
        <f>VLOOKUP(A3539,'[2]Pop commune'!$A$4:$G$3833,4,FALSE)</f>
        <v>1931</v>
      </c>
      <c r="H3539" s="64">
        <v>71</v>
      </c>
      <c r="I3539" s="122">
        <v>710977034</v>
      </c>
      <c r="J3539" s="65" t="s">
        <v>4400</v>
      </c>
      <c r="K3539" s="121"/>
      <c r="L3539" s="103" t="s">
        <v>4361</v>
      </c>
      <c r="M3539" s="65" t="s">
        <v>4352</v>
      </c>
      <c r="N3539" s="65" t="s">
        <v>662</v>
      </c>
      <c r="O3539" s="64">
        <v>710784109</v>
      </c>
      <c r="P3539" s="94" t="s">
        <v>405</v>
      </c>
      <c r="Q3539" s="90">
        <v>1</v>
      </c>
      <c r="X3539" s="65" t="s">
        <v>671</v>
      </c>
      <c r="Y3539" s="65">
        <f>SUMPRODUCT(('[2]Prog 89'!$C$5:$C$10000=A3539)*'[2]Prog 89'!$E$5:$F$10000)</f>
        <v>0</v>
      </c>
      <c r="Z3539" s="65">
        <f>SUMPRODUCT(('[2]Prog 89'!$C$5:$C$10000=A3539)*'[2]Prog 89'!$G$5:$H$10000)</f>
        <v>0</v>
      </c>
    </row>
    <row r="3540" spans="1:26" ht="12.75" customHeight="1" x14ac:dyDescent="0.25">
      <c r="A3540" s="64">
        <v>71423</v>
      </c>
      <c r="B3540" s="81">
        <f>VLOOKUP(A3540,'[2]Pop commune'!$A$4:$G$3833,7,FALSE)</f>
        <v>108.73972602739693</v>
      </c>
      <c r="C3540" s="82">
        <f>VLOOKUP(A3540,'[2]Pop commune'!$A$4:$H$3833,5,FALSE)</f>
        <v>64.438356164383364</v>
      </c>
      <c r="D3540" s="83">
        <f t="shared" si="111"/>
        <v>44.301369863013562</v>
      </c>
      <c r="E3540" s="83">
        <f>VLOOKUP(A3540,'[2]Pop commune'!$A$4:$G$3833,6,FALSE)</f>
        <v>44.301369863013562</v>
      </c>
      <c r="F3540" s="83">
        <f t="shared" si="112"/>
        <v>440.99999999999858</v>
      </c>
      <c r="G3540" s="83">
        <f>VLOOKUP(A3540,'[2]Pop commune'!$A$4:$G$3833,4,FALSE)</f>
        <v>440.99999999999858</v>
      </c>
      <c r="H3540" s="64">
        <v>71</v>
      </c>
      <c r="I3540" s="122">
        <v>710977034</v>
      </c>
      <c r="J3540" s="65" t="s">
        <v>4401</v>
      </c>
      <c r="K3540" s="121"/>
      <c r="L3540" s="103" t="s">
        <v>3931</v>
      </c>
      <c r="M3540" s="65" t="s">
        <v>4352</v>
      </c>
      <c r="N3540" s="65" t="s">
        <v>662</v>
      </c>
      <c r="O3540" s="64">
        <v>710784109</v>
      </c>
      <c r="P3540" s="94" t="s">
        <v>405</v>
      </c>
      <c r="Q3540" s="90">
        <v>1</v>
      </c>
      <c r="X3540" s="65" t="s">
        <v>671</v>
      </c>
      <c r="Y3540" s="65">
        <f>SUMPRODUCT(('[2]Prog 89'!$C$5:$C$10000=A3540)*'[2]Prog 89'!$E$5:$F$10000)</f>
        <v>0</v>
      </c>
      <c r="Z3540" s="65">
        <f>SUMPRODUCT(('[2]Prog 89'!$C$5:$C$10000=A3540)*'[2]Prog 89'!$G$5:$H$10000)</f>
        <v>0</v>
      </c>
    </row>
    <row r="3541" spans="1:26" ht="12.75" customHeight="1" x14ac:dyDescent="0.25">
      <c r="A3541" s="64">
        <v>71456</v>
      </c>
      <c r="B3541" s="81">
        <f>VLOOKUP(A3541,'[2]Pop commune'!$A$4:$G$3833,7,FALSE)</f>
        <v>482.39417164118032</v>
      </c>
      <c r="C3541" s="82">
        <f>VLOOKUP(A3541,'[2]Pop commune'!$A$4:$H$3833,5,FALSE)</f>
        <v>292.37154313626075</v>
      </c>
      <c r="D3541" s="83">
        <f t="shared" si="111"/>
        <v>190.02262850491957</v>
      </c>
      <c r="E3541" s="83">
        <f>VLOOKUP(A3541,'[2]Pop commune'!$A$4:$G$3833,6,FALSE)</f>
        <v>190.02262850491957</v>
      </c>
      <c r="F3541" s="83">
        <f t="shared" si="112"/>
        <v>1919</v>
      </c>
      <c r="G3541" s="83">
        <f>VLOOKUP(A3541,'[2]Pop commune'!$A$4:$G$3833,4,FALSE)</f>
        <v>1919</v>
      </c>
      <c r="H3541" s="64">
        <v>71</v>
      </c>
      <c r="I3541" s="122">
        <v>710977034</v>
      </c>
      <c r="J3541" s="65" t="s">
        <v>4402</v>
      </c>
      <c r="K3541" s="121"/>
      <c r="L3541" s="103" t="s">
        <v>4354</v>
      </c>
      <c r="M3541" s="65" t="s">
        <v>4352</v>
      </c>
      <c r="N3541" s="65" t="s">
        <v>662</v>
      </c>
      <c r="O3541" s="64">
        <v>710784109</v>
      </c>
      <c r="P3541" s="94" t="s">
        <v>405</v>
      </c>
      <c r="Q3541" s="90">
        <v>1</v>
      </c>
      <c r="X3541" s="65" t="s">
        <v>671</v>
      </c>
      <c r="Y3541" s="65">
        <f>SUMPRODUCT(('[2]Prog 89'!$C$5:$C$10000=A3541)*'[2]Prog 89'!$E$5:$F$10000)</f>
        <v>0</v>
      </c>
      <c r="Z3541" s="65">
        <f>SUMPRODUCT(('[2]Prog 89'!$C$5:$C$10000=A3541)*'[2]Prog 89'!$G$5:$H$10000)</f>
        <v>0</v>
      </c>
    </row>
    <row r="3542" spans="1:26" ht="12.75" customHeight="1" x14ac:dyDescent="0.25">
      <c r="A3542" s="64">
        <v>71457</v>
      </c>
      <c r="B3542" s="81">
        <f>VLOOKUP(A3542,'[2]Pop commune'!$A$4:$G$3833,7,FALSE)</f>
        <v>40.278688524590166</v>
      </c>
      <c r="C3542" s="82">
        <f>VLOOKUP(A3542,'[2]Pop commune'!$A$4:$H$3833,5,FALSE)</f>
        <v>18.221311475409841</v>
      </c>
      <c r="D3542" s="83">
        <f t="shared" si="111"/>
        <v>22.057377049180328</v>
      </c>
      <c r="E3542" s="83">
        <f>VLOOKUP(A3542,'[2]Pop commune'!$A$4:$G$3833,6,FALSE)</f>
        <v>22.057377049180328</v>
      </c>
      <c r="F3542" s="83">
        <f t="shared" si="112"/>
        <v>117</v>
      </c>
      <c r="G3542" s="83">
        <f>VLOOKUP(A3542,'[2]Pop commune'!$A$4:$G$3833,4,FALSE)</f>
        <v>117</v>
      </c>
      <c r="H3542" s="64">
        <v>71</v>
      </c>
      <c r="I3542" s="122">
        <v>710977034</v>
      </c>
      <c r="J3542" s="65" t="s">
        <v>4403</v>
      </c>
      <c r="K3542" s="121"/>
      <c r="L3542" s="103" t="s">
        <v>3931</v>
      </c>
      <c r="M3542" s="65" t="s">
        <v>4352</v>
      </c>
      <c r="N3542" s="65" t="s">
        <v>662</v>
      </c>
      <c r="O3542" s="64">
        <v>710784109</v>
      </c>
      <c r="P3542" s="94" t="s">
        <v>405</v>
      </c>
      <c r="Q3542" s="90">
        <v>1</v>
      </c>
      <c r="X3542" s="65" t="s">
        <v>671</v>
      </c>
      <c r="Y3542" s="65">
        <f>SUMPRODUCT(('[2]Prog 89'!$C$5:$C$10000=A3542)*'[2]Prog 89'!$E$5:$F$10000)</f>
        <v>0</v>
      </c>
      <c r="Z3542" s="65">
        <f>SUMPRODUCT(('[2]Prog 89'!$C$5:$C$10000=A3542)*'[2]Prog 89'!$G$5:$H$10000)</f>
        <v>0</v>
      </c>
    </row>
    <row r="3543" spans="1:26" ht="12.75" customHeight="1" x14ac:dyDescent="0.25">
      <c r="A3543" s="64">
        <v>71462</v>
      </c>
      <c r="B3543" s="81">
        <f>VLOOKUP(A3543,'[2]Pop commune'!$A$4:$G$3833,7,FALSE)</f>
        <v>134</v>
      </c>
      <c r="C3543" s="82">
        <f>VLOOKUP(A3543,'[2]Pop commune'!$A$4:$H$3833,5,FALSE)</f>
        <v>92</v>
      </c>
      <c r="D3543" s="83">
        <f t="shared" si="111"/>
        <v>42</v>
      </c>
      <c r="E3543" s="83">
        <f>VLOOKUP(A3543,'[2]Pop commune'!$A$4:$G$3833,6,FALSE)</f>
        <v>42</v>
      </c>
      <c r="F3543" s="83">
        <f t="shared" si="112"/>
        <v>576</v>
      </c>
      <c r="G3543" s="83">
        <f>VLOOKUP(A3543,'[2]Pop commune'!$A$4:$G$3833,4,FALSE)</f>
        <v>576</v>
      </c>
      <c r="H3543" s="64">
        <v>71</v>
      </c>
      <c r="I3543" s="122">
        <v>710977034</v>
      </c>
      <c r="J3543" s="65" t="s">
        <v>4404</v>
      </c>
      <c r="K3543" s="121"/>
      <c r="L3543" s="103" t="s">
        <v>4354</v>
      </c>
      <c r="M3543" s="65" t="s">
        <v>4352</v>
      </c>
      <c r="N3543" s="65" t="s">
        <v>662</v>
      </c>
      <c r="O3543" s="64">
        <v>710784109</v>
      </c>
      <c r="P3543" s="94" t="s">
        <v>405</v>
      </c>
      <c r="Q3543" s="90">
        <v>1</v>
      </c>
      <c r="X3543" s="65" t="s">
        <v>671</v>
      </c>
      <c r="Y3543" s="65">
        <f>SUMPRODUCT(('[2]Prog 89'!$C$5:$C$10000=A3543)*'[2]Prog 89'!$E$5:$F$10000)</f>
        <v>0</v>
      </c>
      <c r="Z3543" s="65">
        <f>SUMPRODUCT(('[2]Prog 89'!$C$5:$C$10000=A3543)*'[2]Prog 89'!$G$5:$H$10000)</f>
        <v>0</v>
      </c>
    </row>
    <row r="3544" spans="1:26" ht="12.75" customHeight="1" x14ac:dyDescent="0.25">
      <c r="A3544" s="64">
        <v>71489</v>
      </c>
      <c r="B3544" s="81">
        <f>VLOOKUP(A3544,'[2]Pop commune'!$A$4:$G$3833,7,FALSE)</f>
        <v>126.0606060606061</v>
      </c>
      <c r="C3544" s="82">
        <f>VLOOKUP(A3544,'[2]Pop commune'!$A$4:$H$3833,5,FALSE)</f>
        <v>92.121212121212153</v>
      </c>
      <c r="D3544" s="83">
        <f t="shared" si="111"/>
        <v>33.939393939393952</v>
      </c>
      <c r="E3544" s="83">
        <f>VLOOKUP(A3544,'[2]Pop commune'!$A$4:$G$3833,6,FALSE)</f>
        <v>33.939393939393952</v>
      </c>
      <c r="F3544" s="83">
        <f t="shared" si="112"/>
        <v>544</v>
      </c>
      <c r="G3544" s="83">
        <f>VLOOKUP(A3544,'[2]Pop commune'!$A$4:$G$3833,4,FALSE)</f>
        <v>544</v>
      </c>
      <c r="H3544" s="64">
        <v>71</v>
      </c>
      <c r="I3544" s="122">
        <v>710977034</v>
      </c>
      <c r="J3544" s="65" t="s">
        <v>4405</v>
      </c>
      <c r="K3544" s="121"/>
      <c r="L3544" s="103" t="s">
        <v>4375</v>
      </c>
      <c r="M3544" s="65" t="s">
        <v>4352</v>
      </c>
      <c r="N3544" s="65" t="s">
        <v>662</v>
      </c>
      <c r="O3544" s="64">
        <v>710784109</v>
      </c>
      <c r="P3544" s="94" t="s">
        <v>405</v>
      </c>
      <c r="Q3544" s="90">
        <v>1</v>
      </c>
      <c r="X3544" s="65" t="s">
        <v>671</v>
      </c>
      <c r="Y3544" s="65">
        <f>SUMPRODUCT(('[2]Prog 89'!$C$5:$C$10000=A3544)*'[2]Prog 89'!$E$5:$F$10000)</f>
        <v>0</v>
      </c>
      <c r="Z3544" s="65">
        <f>SUMPRODUCT(('[2]Prog 89'!$C$5:$C$10000=A3544)*'[2]Prog 89'!$G$5:$H$10000)</f>
        <v>0</v>
      </c>
    </row>
    <row r="3545" spans="1:26" ht="12.75" customHeight="1" x14ac:dyDescent="0.25">
      <c r="A3545" s="64">
        <v>71504</v>
      </c>
      <c r="B3545" s="81">
        <f>VLOOKUP(A3545,'[2]Pop commune'!$A$4:$G$3833,7,FALSE)</f>
        <v>36.878048780487845</v>
      </c>
      <c r="C3545" s="82">
        <f>VLOOKUP(A3545,'[2]Pop commune'!$A$4:$H$3833,5,FALSE)</f>
        <v>15.365853658536601</v>
      </c>
      <c r="D3545" s="83">
        <f t="shared" si="111"/>
        <v>21.51219512195124</v>
      </c>
      <c r="E3545" s="83">
        <f>VLOOKUP(A3545,'[2]Pop commune'!$A$4:$G$3833,6,FALSE)</f>
        <v>21.51219512195124</v>
      </c>
      <c r="F3545" s="83">
        <f t="shared" si="112"/>
        <v>84.000000000000085</v>
      </c>
      <c r="G3545" s="83">
        <f>VLOOKUP(A3545,'[2]Pop commune'!$A$4:$G$3833,4,FALSE)</f>
        <v>84.000000000000085</v>
      </c>
      <c r="H3545" s="64">
        <v>71</v>
      </c>
      <c r="I3545" s="122">
        <v>710977034</v>
      </c>
      <c r="J3545" s="65" t="s">
        <v>4406</v>
      </c>
      <c r="K3545" s="121"/>
      <c r="L3545" s="73" t="s">
        <v>3931</v>
      </c>
      <c r="M3545" s="65" t="s">
        <v>4352</v>
      </c>
      <c r="N3545" s="65" t="s">
        <v>662</v>
      </c>
      <c r="O3545" s="64">
        <v>710784109</v>
      </c>
      <c r="P3545" s="94" t="s">
        <v>405</v>
      </c>
      <c r="Q3545" s="90">
        <v>1</v>
      </c>
      <c r="X3545" s="65" t="s">
        <v>671</v>
      </c>
      <c r="Y3545" s="65">
        <f>SUMPRODUCT(('[2]Prog 89'!$C$5:$C$10000=A3545)*'[2]Prog 89'!$E$5:$F$10000)</f>
        <v>0</v>
      </c>
      <c r="Z3545" s="65">
        <f>SUMPRODUCT(('[2]Prog 89'!$C$5:$C$10000=A3545)*'[2]Prog 89'!$G$5:$H$10000)</f>
        <v>0</v>
      </c>
    </row>
    <row r="3546" spans="1:26" ht="12.75" customHeight="1" x14ac:dyDescent="0.25">
      <c r="A3546" s="64">
        <v>71508</v>
      </c>
      <c r="B3546" s="81">
        <f>VLOOKUP(A3546,'[2]Pop commune'!$A$4:$G$3833,7,FALSE)</f>
        <v>135.43262411347547</v>
      </c>
      <c r="C3546" s="82">
        <f>VLOOKUP(A3546,'[2]Pop commune'!$A$4:$H$3833,5,FALSE)</f>
        <v>82.080378250591195</v>
      </c>
      <c r="D3546" s="83">
        <f t="shared" si="111"/>
        <v>53.352245862884281</v>
      </c>
      <c r="E3546" s="83">
        <f>VLOOKUP(A3546,'[2]Pop commune'!$A$4:$G$3833,6,FALSE)</f>
        <v>53.352245862884281</v>
      </c>
      <c r="F3546" s="83">
        <f t="shared" si="112"/>
        <v>434.00000000000097</v>
      </c>
      <c r="G3546" s="83">
        <f>VLOOKUP(A3546,'[2]Pop commune'!$A$4:$G$3833,4,FALSE)</f>
        <v>434.00000000000097</v>
      </c>
      <c r="H3546" s="64">
        <v>71</v>
      </c>
      <c r="I3546" s="122">
        <v>710977034</v>
      </c>
      <c r="J3546" s="65" t="s">
        <v>4407</v>
      </c>
      <c r="K3546" s="121"/>
      <c r="L3546" s="73" t="s">
        <v>4375</v>
      </c>
      <c r="M3546" s="65" t="s">
        <v>4352</v>
      </c>
      <c r="N3546" s="65" t="s">
        <v>662</v>
      </c>
      <c r="O3546" s="64">
        <v>710784109</v>
      </c>
      <c r="P3546" s="94" t="s">
        <v>405</v>
      </c>
      <c r="Q3546" s="90">
        <v>1</v>
      </c>
      <c r="X3546" s="65" t="s">
        <v>671</v>
      </c>
      <c r="Y3546" s="65">
        <f>SUMPRODUCT(('[2]Prog 89'!$C$5:$C$10000=A3546)*'[2]Prog 89'!$E$5:$F$10000)</f>
        <v>0</v>
      </c>
      <c r="Z3546" s="65">
        <f>SUMPRODUCT(('[2]Prog 89'!$C$5:$C$10000=A3546)*'[2]Prog 89'!$G$5:$H$10000)</f>
        <v>0</v>
      </c>
    </row>
    <row r="3547" spans="1:26" ht="12.75" customHeight="1" x14ac:dyDescent="0.25">
      <c r="A3547" s="64">
        <v>71514</v>
      </c>
      <c r="B3547" s="81">
        <f>VLOOKUP(A3547,'[2]Pop commune'!$A$4:$G$3833,7,FALSE)</f>
        <v>119.88297872340418</v>
      </c>
      <c r="C3547" s="82">
        <f>VLOOKUP(A3547,'[2]Pop commune'!$A$4:$H$3833,5,FALSE)</f>
        <v>80.260638297872291</v>
      </c>
      <c r="D3547" s="83">
        <f t="shared" si="111"/>
        <v>39.622340425531888</v>
      </c>
      <c r="E3547" s="83">
        <f>VLOOKUP(A3547,'[2]Pop commune'!$A$4:$G$3833,6,FALSE)</f>
        <v>39.622340425531888</v>
      </c>
      <c r="F3547" s="83">
        <f t="shared" si="112"/>
        <v>382</v>
      </c>
      <c r="G3547" s="83">
        <f>VLOOKUP(A3547,'[2]Pop commune'!$A$4:$G$3833,4,FALSE)</f>
        <v>382</v>
      </c>
      <c r="H3547" s="64">
        <v>71</v>
      </c>
      <c r="I3547" s="122">
        <v>710977034</v>
      </c>
      <c r="J3547" s="65" t="s">
        <v>4408</v>
      </c>
      <c r="K3547" s="121"/>
      <c r="L3547" s="73" t="s">
        <v>4361</v>
      </c>
      <c r="M3547" s="65" t="s">
        <v>4352</v>
      </c>
      <c r="N3547" s="65" t="s">
        <v>662</v>
      </c>
      <c r="O3547" s="64">
        <v>710784109</v>
      </c>
      <c r="P3547" s="94" t="s">
        <v>405</v>
      </c>
      <c r="Q3547" s="90">
        <v>1</v>
      </c>
      <c r="X3547" s="65" t="s">
        <v>671</v>
      </c>
      <c r="Y3547" s="65">
        <f>SUMPRODUCT(('[2]Prog 89'!$C$5:$C$10000=A3547)*'[2]Prog 89'!$E$5:$F$10000)</f>
        <v>0</v>
      </c>
      <c r="Z3547" s="65">
        <f>SUMPRODUCT(('[2]Prog 89'!$C$5:$C$10000=A3547)*'[2]Prog 89'!$G$5:$H$10000)</f>
        <v>0</v>
      </c>
    </row>
    <row r="3548" spans="1:26" ht="12.75" customHeight="1" x14ac:dyDescent="0.25">
      <c r="A3548" s="64">
        <v>71516</v>
      </c>
      <c r="B3548" s="81">
        <f>VLOOKUP(A3548,'[2]Pop commune'!$A$4:$G$3833,7,FALSE)</f>
        <v>185.18469217970045</v>
      </c>
      <c r="C3548" s="82">
        <f>VLOOKUP(A3548,'[2]Pop commune'!$A$4:$H$3833,5,FALSE)</f>
        <v>129.03826955074871</v>
      </c>
      <c r="D3548" s="83">
        <f t="shared" si="111"/>
        <v>56.14642262895174</v>
      </c>
      <c r="E3548" s="83">
        <f>VLOOKUP(A3548,'[2]Pop commune'!$A$4:$G$3833,6,FALSE)</f>
        <v>56.14642262895174</v>
      </c>
      <c r="F3548" s="83">
        <f t="shared" si="112"/>
        <v>592</v>
      </c>
      <c r="G3548" s="83">
        <f>VLOOKUP(A3548,'[2]Pop commune'!$A$4:$G$3833,4,FALSE)</f>
        <v>592</v>
      </c>
      <c r="H3548" s="64">
        <v>71</v>
      </c>
      <c r="I3548" s="122">
        <v>710977034</v>
      </c>
      <c r="J3548" s="65" t="s">
        <v>4409</v>
      </c>
      <c r="K3548" s="121"/>
      <c r="L3548" s="73" t="s">
        <v>4361</v>
      </c>
      <c r="M3548" s="65" t="s">
        <v>4352</v>
      </c>
      <c r="N3548" s="65" t="s">
        <v>662</v>
      </c>
      <c r="O3548" s="64">
        <v>710784109</v>
      </c>
      <c r="P3548" s="94" t="s">
        <v>405</v>
      </c>
      <c r="Q3548" s="90">
        <v>1</v>
      </c>
      <c r="X3548" s="65" t="s">
        <v>671</v>
      </c>
      <c r="Y3548" s="65">
        <f>SUMPRODUCT(('[2]Prog 89'!$C$5:$C$10000=A3548)*'[2]Prog 89'!$E$5:$F$10000)</f>
        <v>0</v>
      </c>
      <c r="Z3548" s="65">
        <f>SUMPRODUCT(('[2]Prog 89'!$C$5:$C$10000=A3548)*'[2]Prog 89'!$G$5:$H$10000)</f>
        <v>0</v>
      </c>
    </row>
    <row r="3549" spans="1:26" ht="12.75" customHeight="1" x14ac:dyDescent="0.25">
      <c r="A3549" s="64">
        <v>71517</v>
      </c>
      <c r="B3549" s="81">
        <f>VLOOKUP(A3549,'[2]Pop commune'!$A$4:$G$3833,7,FALSE)</f>
        <v>71.344262295081805</v>
      </c>
      <c r="C3549" s="82">
        <f>VLOOKUP(A3549,'[2]Pop commune'!$A$4:$H$3833,5,FALSE)</f>
        <v>46.163934426229403</v>
      </c>
      <c r="D3549" s="83">
        <f t="shared" si="111"/>
        <v>25.180327868852402</v>
      </c>
      <c r="E3549" s="83">
        <f>VLOOKUP(A3549,'[2]Pop commune'!$A$4:$G$3833,6,FALSE)</f>
        <v>25.180327868852402</v>
      </c>
      <c r="F3549" s="83">
        <f t="shared" si="112"/>
        <v>255.9999999999994</v>
      </c>
      <c r="G3549" s="83">
        <f>VLOOKUP(A3549,'[2]Pop commune'!$A$4:$G$3833,4,FALSE)</f>
        <v>255.9999999999994</v>
      </c>
      <c r="H3549" s="64">
        <v>71</v>
      </c>
      <c r="I3549" s="122">
        <v>710977034</v>
      </c>
      <c r="J3549" s="65" t="s">
        <v>4410</v>
      </c>
      <c r="K3549" s="121"/>
      <c r="L3549" s="73" t="s">
        <v>3931</v>
      </c>
      <c r="M3549" s="65" t="s">
        <v>4352</v>
      </c>
      <c r="N3549" s="65" t="s">
        <v>662</v>
      </c>
      <c r="O3549" s="64">
        <v>710784109</v>
      </c>
      <c r="P3549" s="94" t="s">
        <v>405</v>
      </c>
      <c r="Q3549" s="90">
        <v>1</v>
      </c>
      <c r="X3549" s="65" t="s">
        <v>671</v>
      </c>
      <c r="Y3549" s="65">
        <f>SUMPRODUCT(('[2]Prog 89'!$C$5:$C$10000=A3549)*'[2]Prog 89'!$E$5:$F$10000)</f>
        <v>0</v>
      </c>
      <c r="Z3549" s="65">
        <f>SUMPRODUCT(('[2]Prog 89'!$C$5:$C$10000=A3549)*'[2]Prog 89'!$G$5:$H$10000)</f>
        <v>0</v>
      </c>
    </row>
    <row r="3550" spans="1:26" ht="12.75" customHeight="1" x14ac:dyDescent="0.25">
      <c r="A3550" s="64">
        <v>71519</v>
      </c>
      <c r="B3550" s="81">
        <f>VLOOKUP(A3550,'[2]Pop commune'!$A$4:$G$3833,7,FALSE)</f>
        <v>46</v>
      </c>
      <c r="C3550" s="82">
        <f>VLOOKUP(A3550,'[2]Pop commune'!$A$4:$H$3833,5,FALSE)</f>
        <v>32</v>
      </c>
      <c r="D3550" s="83">
        <f t="shared" si="111"/>
        <v>14</v>
      </c>
      <c r="E3550" s="83">
        <f>VLOOKUP(A3550,'[2]Pop commune'!$A$4:$G$3833,6,FALSE)</f>
        <v>14</v>
      </c>
      <c r="F3550" s="83">
        <f t="shared" si="112"/>
        <v>194</v>
      </c>
      <c r="G3550" s="83">
        <f>VLOOKUP(A3550,'[2]Pop commune'!$A$4:$G$3833,4,FALSE)</f>
        <v>194</v>
      </c>
      <c r="H3550" s="64">
        <v>71</v>
      </c>
      <c r="I3550" s="122">
        <v>710977034</v>
      </c>
      <c r="J3550" s="65" t="s">
        <v>4411</v>
      </c>
      <c r="K3550" s="121"/>
      <c r="L3550" s="73" t="s">
        <v>4361</v>
      </c>
      <c r="M3550" s="65" t="s">
        <v>4352</v>
      </c>
      <c r="N3550" s="65" t="s">
        <v>662</v>
      </c>
      <c r="O3550" s="64">
        <v>710784109</v>
      </c>
      <c r="P3550" s="94" t="s">
        <v>405</v>
      </c>
      <c r="Q3550" s="90">
        <v>1</v>
      </c>
      <c r="X3550" s="65" t="s">
        <v>671</v>
      </c>
      <c r="Y3550" s="65">
        <f>SUMPRODUCT(('[2]Prog 89'!$C$5:$C$10000=A3550)*'[2]Prog 89'!$E$5:$F$10000)</f>
        <v>0</v>
      </c>
      <c r="Z3550" s="65">
        <f>SUMPRODUCT(('[2]Prog 89'!$C$5:$C$10000=A3550)*'[2]Prog 89'!$G$5:$H$10000)</f>
        <v>0</v>
      </c>
    </row>
    <row r="3551" spans="1:26" ht="12.75" customHeight="1" x14ac:dyDescent="0.25">
      <c r="A3551" s="64">
        <v>71523</v>
      </c>
      <c r="B3551" s="81">
        <f>VLOOKUP(A3551,'[2]Pop commune'!$A$4:$G$3833,7,FALSE)</f>
        <v>302</v>
      </c>
      <c r="C3551" s="82">
        <f>VLOOKUP(A3551,'[2]Pop commune'!$A$4:$H$3833,5,FALSE)</f>
        <v>194</v>
      </c>
      <c r="D3551" s="83">
        <f t="shared" si="111"/>
        <v>108</v>
      </c>
      <c r="E3551" s="83">
        <f>VLOOKUP(A3551,'[2]Pop commune'!$A$4:$G$3833,6,FALSE)</f>
        <v>108</v>
      </c>
      <c r="F3551" s="83">
        <f t="shared" si="112"/>
        <v>1217</v>
      </c>
      <c r="G3551" s="83">
        <f>VLOOKUP(A3551,'[2]Pop commune'!$A$4:$G$3833,4,FALSE)</f>
        <v>1217</v>
      </c>
      <c r="H3551" s="64">
        <v>71</v>
      </c>
      <c r="I3551" s="122">
        <v>710977034</v>
      </c>
      <c r="J3551" s="65" t="s">
        <v>4412</v>
      </c>
      <c r="K3551" s="121"/>
      <c r="L3551" s="73" t="s">
        <v>4375</v>
      </c>
      <c r="M3551" s="65" t="s">
        <v>4352</v>
      </c>
      <c r="N3551" s="65" t="s">
        <v>662</v>
      </c>
      <c r="O3551" s="64">
        <v>710784109</v>
      </c>
      <c r="P3551" s="94" t="s">
        <v>405</v>
      </c>
      <c r="Q3551" s="90">
        <v>1</v>
      </c>
      <c r="X3551" s="65" t="s">
        <v>671</v>
      </c>
      <c r="Y3551" s="65">
        <f>SUMPRODUCT(('[2]Prog 89'!$C$5:$C$10000=A3551)*'[2]Prog 89'!$E$5:$F$10000)</f>
        <v>0</v>
      </c>
      <c r="Z3551" s="65">
        <f>SUMPRODUCT(('[2]Prog 89'!$C$5:$C$10000=A3551)*'[2]Prog 89'!$G$5:$H$10000)</f>
        <v>0</v>
      </c>
    </row>
    <row r="3552" spans="1:26" ht="12.75" customHeight="1" x14ac:dyDescent="0.25">
      <c r="A3552" s="64">
        <v>71534</v>
      </c>
      <c r="B3552" s="81">
        <f>VLOOKUP(A3552,'[2]Pop commune'!$A$4:$G$3833,7,FALSE)</f>
        <v>38.13559322033916</v>
      </c>
      <c r="C3552" s="82">
        <f>VLOOKUP(A3552,'[2]Pop commune'!$A$4:$H$3833,5,FALSE)</f>
        <v>27.542372881356059</v>
      </c>
      <c r="D3552" s="83">
        <f t="shared" si="111"/>
        <v>10.5932203389831</v>
      </c>
      <c r="E3552" s="83">
        <f>VLOOKUP(A3552,'[2]Pop commune'!$A$4:$G$3833,6,FALSE)</f>
        <v>10.5932203389831</v>
      </c>
      <c r="F3552" s="83">
        <f t="shared" si="112"/>
        <v>125.00000000000058</v>
      </c>
      <c r="G3552" s="83">
        <f>VLOOKUP(A3552,'[2]Pop commune'!$A$4:$G$3833,4,FALSE)</f>
        <v>125.00000000000058</v>
      </c>
      <c r="H3552" s="64">
        <v>71</v>
      </c>
      <c r="I3552" s="122">
        <v>710977034</v>
      </c>
      <c r="J3552" s="65" t="s">
        <v>4413</v>
      </c>
      <c r="K3552" s="121"/>
      <c r="L3552" s="73" t="s">
        <v>4361</v>
      </c>
      <c r="M3552" s="65" t="s">
        <v>4352</v>
      </c>
      <c r="N3552" s="65" t="s">
        <v>662</v>
      </c>
      <c r="O3552" s="64">
        <v>710784109</v>
      </c>
      <c r="P3552" s="94" t="s">
        <v>405</v>
      </c>
      <c r="Q3552" s="90">
        <v>1</v>
      </c>
      <c r="X3552" s="65" t="s">
        <v>671</v>
      </c>
      <c r="Y3552" s="65">
        <f>SUMPRODUCT(('[2]Prog 89'!$C$5:$C$10000=A3552)*'[2]Prog 89'!$E$5:$F$10000)</f>
        <v>0</v>
      </c>
      <c r="Z3552" s="65">
        <f>SUMPRODUCT(('[2]Prog 89'!$C$5:$C$10000=A3552)*'[2]Prog 89'!$G$5:$H$10000)</f>
        <v>0</v>
      </c>
    </row>
    <row r="3553" spans="1:26" ht="12.75" customHeight="1" x14ac:dyDescent="0.25">
      <c r="A3553" s="64">
        <v>71538</v>
      </c>
      <c r="B3553" s="81">
        <f>VLOOKUP(A3553,'[2]Pop commune'!$A$4:$G$3833,7,FALSE)</f>
        <v>135.28507795100219</v>
      </c>
      <c r="C3553" s="82">
        <f>VLOOKUP(A3553,'[2]Pop commune'!$A$4:$H$3833,5,FALSE)</f>
        <v>88.567928730512236</v>
      </c>
      <c r="D3553" s="83">
        <f t="shared" si="111"/>
        <v>46.717149220489965</v>
      </c>
      <c r="E3553" s="83">
        <f>VLOOKUP(A3553,'[2]Pop commune'!$A$4:$G$3833,6,FALSE)</f>
        <v>46.717149220489965</v>
      </c>
      <c r="F3553" s="83">
        <f t="shared" si="112"/>
        <v>437</v>
      </c>
      <c r="G3553" s="83">
        <f>VLOOKUP(A3553,'[2]Pop commune'!$A$4:$G$3833,4,FALSE)</f>
        <v>437</v>
      </c>
      <c r="H3553" s="64">
        <v>71</v>
      </c>
      <c r="I3553" s="122">
        <v>710977034</v>
      </c>
      <c r="J3553" s="65" t="s">
        <v>4414</v>
      </c>
      <c r="K3553" s="121"/>
      <c r="L3553" s="73" t="s">
        <v>4361</v>
      </c>
      <c r="M3553" s="65" t="s">
        <v>4352</v>
      </c>
      <c r="N3553" s="65" t="s">
        <v>662</v>
      </c>
      <c r="O3553" s="64">
        <v>710784109</v>
      </c>
      <c r="P3553" s="94" t="s">
        <v>405</v>
      </c>
      <c r="Q3553" s="90">
        <v>1</v>
      </c>
      <c r="X3553" s="65" t="s">
        <v>671</v>
      </c>
      <c r="Y3553" s="65">
        <f>SUMPRODUCT(('[2]Prog 89'!$C$5:$C$10000=A3553)*'[2]Prog 89'!$E$5:$F$10000)</f>
        <v>0</v>
      </c>
      <c r="Z3553" s="65">
        <f>SUMPRODUCT(('[2]Prog 89'!$C$5:$C$10000=A3553)*'[2]Prog 89'!$G$5:$H$10000)</f>
        <v>0</v>
      </c>
    </row>
    <row r="3554" spans="1:26" ht="12.75" customHeight="1" x14ac:dyDescent="0.25">
      <c r="A3554" s="64">
        <v>71541</v>
      </c>
      <c r="B3554" s="81">
        <f>VLOOKUP(A3554,'[2]Pop commune'!$A$4:$G$3833,7,FALSE)</f>
        <v>134.29370511953937</v>
      </c>
      <c r="C3554" s="82">
        <f>VLOOKUP(A3554,'[2]Pop commune'!$A$4:$H$3833,5,FALSE)</f>
        <v>87.539600374218253</v>
      </c>
      <c r="D3554" s="83">
        <f t="shared" si="111"/>
        <v>46.754104745321115</v>
      </c>
      <c r="E3554" s="83">
        <f>VLOOKUP(A3554,'[2]Pop commune'!$A$4:$G$3833,6,FALSE)</f>
        <v>46.754104745321115</v>
      </c>
      <c r="F3554" s="83">
        <f t="shared" si="112"/>
        <v>388</v>
      </c>
      <c r="G3554" s="83">
        <f>VLOOKUP(A3554,'[2]Pop commune'!$A$4:$G$3833,4,FALSE)</f>
        <v>388</v>
      </c>
      <c r="H3554" s="64">
        <v>71</v>
      </c>
      <c r="I3554" s="122">
        <v>710977034</v>
      </c>
      <c r="J3554" s="65" t="s">
        <v>2924</v>
      </c>
      <c r="K3554" s="121"/>
      <c r="L3554" s="73" t="s">
        <v>4356</v>
      </c>
      <c r="M3554" s="65" t="s">
        <v>4352</v>
      </c>
      <c r="N3554" s="65" t="s">
        <v>662</v>
      </c>
      <c r="O3554" s="64">
        <v>710784109</v>
      </c>
      <c r="P3554" s="94" t="s">
        <v>405</v>
      </c>
      <c r="Q3554" s="90">
        <v>1</v>
      </c>
      <c r="X3554" s="65" t="s">
        <v>671</v>
      </c>
      <c r="Y3554" s="65">
        <f>SUMPRODUCT(('[2]Prog 89'!$C$5:$C$10000=A3554)*'[2]Prog 89'!$E$5:$F$10000)</f>
        <v>0</v>
      </c>
      <c r="Z3554" s="65">
        <f>SUMPRODUCT(('[2]Prog 89'!$C$5:$C$10000=A3554)*'[2]Prog 89'!$G$5:$H$10000)</f>
        <v>0</v>
      </c>
    </row>
    <row r="3555" spans="1:26" ht="12.75" customHeight="1" x14ac:dyDescent="0.25">
      <c r="A3555" s="64">
        <v>71544</v>
      </c>
      <c r="B3555" s="81">
        <f>VLOOKUP(A3555,'[2]Pop commune'!$A$4:$G$3833,7,FALSE)</f>
        <v>58.239130434782467</v>
      </c>
      <c r="C3555" s="82">
        <f>VLOOKUP(A3555,'[2]Pop commune'!$A$4:$H$3833,5,FALSE)</f>
        <v>29.630434782608621</v>
      </c>
      <c r="D3555" s="83">
        <f t="shared" si="111"/>
        <v>28.608695652173843</v>
      </c>
      <c r="E3555" s="83">
        <f>VLOOKUP(A3555,'[2]Pop commune'!$A$4:$G$3833,6,FALSE)</f>
        <v>28.608695652173843</v>
      </c>
      <c r="F3555" s="83">
        <f t="shared" si="112"/>
        <v>188</v>
      </c>
      <c r="G3555" s="83">
        <f>VLOOKUP(A3555,'[2]Pop commune'!$A$4:$G$3833,4,FALSE)</f>
        <v>188</v>
      </c>
      <c r="H3555" s="64">
        <v>71</v>
      </c>
      <c r="I3555" s="122">
        <v>710977034</v>
      </c>
      <c r="J3555" s="65" t="s">
        <v>4415</v>
      </c>
      <c r="K3555" s="121"/>
      <c r="L3555" s="73" t="s">
        <v>3931</v>
      </c>
      <c r="M3555" s="65" t="s">
        <v>4352</v>
      </c>
      <c r="N3555" s="65" t="s">
        <v>662</v>
      </c>
      <c r="O3555" s="64">
        <v>710784109</v>
      </c>
      <c r="P3555" s="94" t="s">
        <v>405</v>
      </c>
      <c r="Q3555" s="90">
        <v>1</v>
      </c>
      <c r="X3555" s="65" t="s">
        <v>671</v>
      </c>
      <c r="Y3555" s="65">
        <f>SUMPRODUCT(('[2]Prog 89'!$C$5:$C$10000=A3555)*'[2]Prog 89'!$E$5:$F$10000)</f>
        <v>0</v>
      </c>
      <c r="Z3555" s="65">
        <f>SUMPRODUCT(('[2]Prog 89'!$C$5:$C$10000=A3555)*'[2]Prog 89'!$G$5:$H$10000)</f>
        <v>0</v>
      </c>
    </row>
    <row r="3556" spans="1:26" ht="12.75" customHeight="1" x14ac:dyDescent="0.25">
      <c r="A3556" s="64">
        <v>71566</v>
      </c>
      <c r="B3556" s="81">
        <f>VLOOKUP(A3556,'[2]Pop commune'!$A$4:$G$3833,7,FALSE)</f>
        <v>390.10411680650941</v>
      </c>
      <c r="C3556" s="82">
        <f>VLOOKUP(A3556,'[2]Pop commune'!$A$4:$H$3833,5,FALSE)</f>
        <v>148.61112266938579</v>
      </c>
      <c r="D3556" s="83">
        <f t="shared" si="111"/>
        <v>241.49299413712359</v>
      </c>
      <c r="E3556" s="83">
        <f>VLOOKUP(A3556,'[2]Pop commune'!$A$4:$G$3833,6,FALSE)</f>
        <v>241.49299413712359</v>
      </c>
      <c r="F3556" s="83">
        <f t="shared" si="112"/>
        <v>1163</v>
      </c>
      <c r="G3556" s="83">
        <f>VLOOKUP(A3556,'[2]Pop commune'!$A$4:$G$3833,4,FALSE)</f>
        <v>1163</v>
      </c>
      <c r="H3556" s="64">
        <v>71</v>
      </c>
      <c r="I3556" s="122">
        <v>710977034</v>
      </c>
      <c r="J3556" s="65" t="s">
        <v>4416</v>
      </c>
      <c r="K3556" s="121"/>
      <c r="L3556" s="73" t="s">
        <v>3931</v>
      </c>
      <c r="M3556" s="65" t="s">
        <v>4352</v>
      </c>
      <c r="N3556" s="65" t="s">
        <v>662</v>
      </c>
      <c r="O3556" s="64">
        <v>710784109</v>
      </c>
      <c r="P3556" s="94" t="s">
        <v>405</v>
      </c>
      <c r="Q3556" s="90">
        <v>1</v>
      </c>
      <c r="X3556" s="65" t="s">
        <v>671</v>
      </c>
      <c r="Y3556" s="65">
        <f>SUMPRODUCT(('[2]Prog 89'!$C$5:$C$10000=A3556)*'[2]Prog 89'!$E$5:$F$10000)</f>
        <v>0</v>
      </c>
      <c r="Z3556" s="65">
        <f>SUMPRODUCT(('[2]Prog 89'!$C$5:$C$10000=A3556)*'[2]Prog 89'!$G$5:$H$10000)</f>
        <v>0</v>
      </c>
    </row>
    <row r="3557" spans="1:26" ht="12.75" customHeight="1" x14ac:dyDescent="0.25">
      <c r="A3557" s="64">
        <v>71568</v>
      </c>
      <c r="B3557" s="81">
        <f>VLOOKUP(A3557,'[2]Pop commune'!$A$4:$G$3833,7,FALSE)</f>
        <v>19.622641509433961</v>
      </c>
      <c r="C3557" s="82">
        <f>VLOOKUP(A3557,'[2]Pop commune'!$A$4:$H$3833,5,FALSE)</f>
        <v>13.735849056603772</v>
      </c>
      <c r="D3557" s="83">
        <f t="shared" si="111"/>
        <v>5.8867924528301883</v>
      </c>
      <c r="E3557" s="83">
        <f>VLOOKUP(A3557,'[2]Pop commune'!$A$4:$G$3833,6,FALSE)</f>
        <v>5.8867924528301883</v>
      </c>
      <c r="F3557" s="83">
        <f t="shared" si="112"/>
        <v>52</v>
      </c>
      <c r="G3557" s="83">
        <f>VLOOKUP(A3557,'[2]Pop commune'!$A$4:$G$3833,4,FALSE)</f>
        <v>52</v>
      </c>
      <c r="H3557" s="64">
        <v>71</v>
      </c>
      <c r="I3557" s="122">
        <v>710977034</v>
      </c>
      <c r="J3557" s="65" t="s">
        <v>4417</v>
      </c>
      <c r="K3557" s="121"/>
      <c r="L3557" s="73" t="s">
        <v>4375</v>
      </c>
      <c r="M3557" s="65" t="s">
        <v>4352</v>
      </c>
      <c r="N3557" s="65" t="s">
        <v>662</v>
      </c>
      <c r="O3557" s="64">
        <v>710784109</v>
      </c>
      <c r="P3557" s="94" t="s">
        <v>405</v>
      </c>
      <c r="Q3557" s="90">
        <v>1</v>
      </c>
      <c r="X3557" s="65" t="s">
        <v>671</v>
      </c>
      <c r="Y3557" s="65">
        <f>SUMPRODUCT(('[2]Prog 89'!$C$5:$C$10000=A3557)*'[2]Prog 89'!$E$5:$F$10000)</f>
        <v>0</v>
      </c>
      <c r="Z3557" s="65">
        <f>SUMPRODUCT(('[2]Prog 89'!$C$5:$C$10000=A3557)*'[2]Prog 89'!$G$5:$H$10000)</f>
        <v>0</v>
      </c>
    </row>
    <row r="3558" spans="1:26" ht="12.75" customHeight="1" x14ac:dyDescent="0.25">
      <c r="A3558" s="64">
        <v>71570</v>
      </c>
      <c r="B3558" s="81">
        <f>VLOOKUP(A3558,'[2]Pop commune'!$A$4:$G$3833,7,FALSE)</f>
        <v>162.75992438563324</v>
      </c>
      <c r="C3558" s="82">
        <f>VLOOKUP(A3558,'[2]Pop commune'!$A$4:$H$3833,5,FALSE)</f>
        <v>115.12287334593572</v>
      </c>
      <c r="D3558" s="83">
        <f t="shared" si="111"/>
        <v>47.637051039697532</v>
      </c>
      <c r="E3558" s="83">
        <f>VLOOKUP(A3558,'[2]Pop commune'!$A$4:$G$3833,6,FALSE)</f>
        <v>47.637051039697532</v>
      </c>
      <c r="F3558" s="83">
        <f t="shared" si="112"/>
        <v>525</v>
      </c>
      <c r="G3558" s="83">
        <f>VLOOKUP(A3558,'[2]Pop commune'!$A$4:$G$3833,4,FALSE)</f>
        <v>525</v>
      </c>
      <c r="H3558" s="64">
        <v>71</v>
      </c>
      <c r="I3558" s="122">
        <v>710977034</v>
      </c>
      <c r="J3558" s="65" t="s">
        <v>4418</v>
      </c>
      <c r="K3558" s="121"/>
      <c r="L3558" s="73" t="s">
        <v>3931</v>
      </c>
      <c r="M3558" s="65" t="s">
        <v>4352</v>
      </c>
      <c r="N3558" s="65" t="s">
        <v>662</v>
      </c>
      <c r="O3558" s="64">
        <v>710784109</v>
      </c>
      <c r="P3558" s="94" t="s">
        <v>405</v>
      </c>
      <c r="Q3558" s="90">
        <v>1</v>
      </c>
      <c r="X3558" s="65" t="s">
        <v>671</v>
      </c>
      <c r="Y3558" s="65">
        <f>SUMPRODUCT(('[2]Prog 89'!$C$5:$C$10000=A3558)*'[2]Prog 89'!$E$5:$F$10000)</f>
        <v>0</v>
      </c>
      <c r="Z3558" s="65">
        <f>SUMPRODUCT(('[2]Prog 89'!$C$5:$C$10000=A3558)*'[2]Prog 89'!$G$5:$H$10000)</f>
        <v>0</v>
      </c>
    </row>
    <row r="3559" spans="1:26" ht="12.75" customHeight="1" x14ac:dyDescent="0.25">
      <c r="A3559" s="64">
        <v>71577</v>
      </c>
      <c r="B3559" s="81">
        <f>VLOOKUP(A3559,'[2]Pop commune'!$A$4:$G$3833,7,FALSE)</f>
        <v>31.455882352941138</v>
      </c>
      <c r="C3559" s="82">
        <f>VLOOKUP(A3559,'[2]Pop commune'!$A$4:$H$3833,5,FALSE)</f>
        <v>24.352941176470559</v>
      </c>
      <c r="D3559" s="83">
        <f t="shared" si="111"/>
        <v>7.1029411764705799</v>
      </c>
      <c r="E3559" s="83">
        <f>VLOOKUP(A3559,'[2]Pop commune'!$A$4:$G$3833,6,FALSE)</f>
        <v>7.1029411764705799</v>
      </c>
      <c r="F3559" s="83">
        <f t="shared" si="112"/>
        <v>207</v>
      </c>
      <c r="G3559" s="83">
        <f>VLOOKUP(A3559,'[2]Pop commune'!$A$4:$G$3833,4,FALSE)</f>
        <v>207</v>
      </c>
      <c r="H3559" s="64">
        <v>71</v>
      </c>
      <c r="I3559" s="122">
        <v>710977034</v>
      </c>
      <c r="J3559" s="65" t="s">
        <v>4419</v>
      </c>
      <c r="K3559" s="121"/>
      <c r="L3559" s="73" t="s">
        <v>4354</v>
      </c>
      <c r="M3559" s="65" t="s">
        <v>4352</v>
      </c>
      <c r="N3559" s="65" t="s">
        <v>662</v>
      </c>
      <c r="O3559" s="64">
        <v>710784109</v>
      </c>
      <c r="P3559" s="94" t="s">
        <v>405</v>
      </c>
      <c r="Q3559" s="90">
        <v>1</v>
      </c>
      <c r="X3559" s="65" t="s">
        <v>671</v>
      </c>
      <c r="Y3559" s="65">
        <f>SUMPRODUCT(('[2]Prog 89'!$C$5:$C$10000=A3559)*'[2]Prog 89'!$E$5:$F$10000)</f>
        <v>0</v>
      </c>
      <c r="Z3559" s="65">
        <f>SUMPRODUCT(('[2]Prog 89'!$C$5:$C$10000=A3559)*'[2]Prog 89'!$G$5:$H$10000)</f>
        <v>0</v>
      </c>
    </row>
    <row r="3560" spans="1:26" ht="12.75" customHeight="1" x14ac:dyDescent="0.25">
      <c r="A3560" s="64">
        <v>71578</v>
      </c>
      <c r="B3560" s="81">
        <f>VLOOKUP(A3560,'[2]Pop commune'!$A$4:$G$3833,7,FALSE)</f>
        <v>92.176887295816996</v>
      </c>
      <c r="C3560" s="82">
        <f>VLOOKUP(A3560,'[2]Pop commune'!$A$4:$H$3833,5,FALSE)</f>
        <v>52.362371288570692</v>
      </c>
      <c r="D3560" s="83">
        <f t="shared" si="111"/>
        <v>39.814516007246304</v>
      </c>
      <c r="E3560" s="83">
        <f>VLOOKUP(A3560,'[2]Pop commune'!$A$4:$G$3833,6,FALSE)</f>
        <v>39.814516007246304</v>
      </c>
      <c r="F3560" s="83">
        <f t="shared" si="112"/>
        <v>339</v>
      </c>
      <c r="G3560" s="83">
        <f>VLOOKUP(A3560,'[2]Pop commune'!$A$4:$G$3833,4,FALSE)</f>
        <v>339</v>
      </c>
      <c r="H3560" s="64">
        <v>71</v>
      </c>
      <c r="I3560" s="122">
        <v>710977034</v>
      </c>
      <c r="J3560" s="65" t="s">
        <v>4420</v>
      </c>
      <c r="K3560" s="121"/>
      <c r="L3560" s="73" t="s">
        <v>3931</v>
      </c>
      <c r="M3560" s="65" t="s">
        <v>4352</v>
      </c>
      <c r="N3560" s="65" t="s">
        <v>662</v>
      </c>
      <c r="O3560" s="64">
        <v>710784109</v>
      </c>
      <c r="P3560" s="94" t="s">
        <v>405</v>
      </c>
      <c r="Q3560" s="90">
        <v>1</v>
      </c>
      <c r="X3560" s="65" t="s">
        <v>671</v>
      </c>
      <c r="Y3560" s="65">
        <f>SUMPRODUCT(('[2]Prog 89'!$C$5:$C$10000=A3560)*'[2]Prog 89'!$E$5:$F$10000)</f>
        <v>0</v>
      </c>
      <c r="Z3560" s="65">
        <f>SUMPRODUCT(('[2]Prog 89'!$C$5:$C$10000=A3560)*'[2]Prog 89'!$G$5:$H$10000)</f>
        <v>0</v>
      </c>
    </row>
    <row r="3561" spans="1:26" ht="12.75" customHeight="1" x14ac:dyDescent="0.25">
      <c r="A3561" s="64">
        <v>39035</v>
      </c>
      <c r="B3561" s="81">
        <f>VLOOKUP(A3561,'[2]Pop commune'!$A$4:$G$3833,7,FALSE)</f>
        <v>81.548387096774263</v>
      </c>
      <c r="C3561" s="82">
        <f>VLOOKUP(A3561,'[2]Pop commune'!$A$4:$H$3833,5,FALSE)</f>
        <v>49.548387096774242</v>
      </c>
      <c r="D3561" s="83">
        <f t="shared" si="111"/>
        <v>32.000000000000028</v>
      </c>
      <c r="E3561" s="83">
        <f>VLOOKUP(A3561,'[2]Pop commune'!$A$4:$G$3833,6,FALSE)</f>
        <v>32.000000000000028</v>
      </c>
      <c r="F3561" s="83">
        <f t="shared" si="112"/>
        <v>352</v>
      </c>
      <c r="G3561" s="83">
        <f>VLOOKUP(A3561,'[2]Pop commune'!$A$4:$G$3833,4,FALSE)</f>
        <v>352</v>
      </c>
      <c r="H3561" s="64">
        <v>39</v>
      </c>
      <c r="I3561" s="122">
        <v>390006575</v>
      </c>
      <c r="J3561" s="91" t="s">
        <v>4421</v>
      </c>
      <c r="K3561" s="121" t="s">
        <v>4768</v>
      </c>
      <c r="L3561" s="92" t="s">
        <v>3454</v>
      </c>
      <c r="M3561" s="65" t="s">
        <v>4422</v>
      </c>
      <c r="N3561" s="65" t="s">
        <v>662</v>
      </c>
      <c r="O3561" s="64">
        <v>390000644</v>
      </c>
      <c r="P3561" s="94" t="s">
        <v>4423</v>
      </c>
      <c r="Q3561" s="90">
        <v>1</v>
      </c>
      <c r="S3561" s="65">
        <v>27</v>
      </c>
      <c r="X3561" s="65" t="s">
        <v>733</v>
      </c>
      <c r="Y3561" s="65">
        <f>SUMPRODUCT(('[2]Prog 89'!$C$5:$C$10000=A3561)*'[2]Prog 89'!$E$5:$F$10000)</f>
        <v>0</v>
      </c>
      <c r="Z3561" s="65">
        <f>SUMPRODUCT(('[2]Prog 89'!$C$5:$C$10000=A3561)*'[2]Prog 89'!$G$5:$H$10000)</f>
        <v>0</v>
      </c>
    </row>
    <row r="3562" spans="1:26" ht="12.75" customHeight="1" x14ac:dyDescent="0.25">
      <c r="A3562" s="64">
        <v>39015</v>
      </c>
      <c r="B3562" s="81">
        <f>VLOOKUP(A3562,'[2]Pop commune'!$A$4:$G$3833,7,FALSE)</f>
        <v>49.860869565217328</v>
      </c>
      <c r="C3562" s="82">
        <f>VLOOKUP(A3562,'[2]Pop commune'!$A$4:$H$3833,5,FALSE)</f>
        <v>31.826086956521699</v>
      </c>
      <c r="D3562" s="83">
        <f t="shared" si="111"/>
        <v>18.034782608695629</v>
      </c>
      <c r="E3562" s="83">
        <f>VLOOKUP(A3562,'[2]Pop commune'!$A$4:$G$3833,6,FALSE)</f>
        <v>18.034782608695629</v>
      </c>
      <c r="F3562" s="83">
        <f t="shared" si="112"/>
        <v>122</v>
      </c>
      <c r="G3562" s="83">
        <f>VLOOKUP(A3562,'[2]Pop commune'!$A$4:$G$3833,4,FALSE)</f>
        <v>122</v>
      </c>
      <c r="H3562" s="64">
        <v>39</v>
      </c>
      <c r="I3562" s="122">
        <v>390006534</v>
      </c>
      <c r="J3562" s="91" t="s">
        <v>4424</v>
      </c>
      <c r="K3562" s="121" t="s">
        <v>4745</v>
      </c>
      <c r="L3562" s="92" t="s">
        <v>3515</v>
      </c>
      <c r="M3562" s="65" t="s">
        <v>4425</v>
      </c>
      <c r="N3562" s="65" t="s">
        <v>662</v>
      </c>
      <c r="O3562" s="64">
        <v>390000644</v>
      </c>
      <c r="P3562" s="94" t="s">
        <v>4423</v>
      </c>
      <c r="Q3562" s="90">
        <v>1</v>
      </c>
      <c r="S3562" s="65">
        <v>43</v>
      </c>
      <c r="U3562" s="65">
        <v>4</v>
      </c>
      <c r="X3562" s="65" t="s">
        <v>733</v>
      </c>
      <c r="Y3562" s="65">
        <f>SUMPRODUCT(('[2]Prog 89'!$C$5:$C$10000=A3562)*'[2]Prog 89'!$E$5:$F$10000)</f>
        <v>0</v>
      </c>
      <c r="Z3562" s="65">
        <f>SUMPRODUCT(('[2]Prog 89'!$C$5:$C$10000=A3562)*'[2]Prog 89'!$G$5:$H$10000)</f>
        <v>0</v>
      </c>
    </row>
    <row r="3563" spans="1:26" ht="12.75" customHeight="1" x14ac:dyDescent="0.25">
      <c r="A3563" s="64">
        <v>39032</v>
      </c>
      <c r="B3563" s="81">
        <f>VLOOKUP(A3563,'[2]Pop commune'!$A$4:$G$3833,7,FALSE)</f>
        <v>106.3125</v>
      </c>
      <c r="C3563" s="82">
        <f>VLOOKUP(A3563,'[2]Pop commune'!$A$4:$H$3833,5,FALSE)</f>
        <v>75.796875</v>
      </c>
      <c r="D3563" s="83">
        <f t="shared" si="111"/>
        <v>30.515625</v>
      </c>
      <c r="E3563" s="83">
        <f>VLOOKUP(A3563,'[2]Pop commune'!$A$4:$G$3833,6,FALSE)</f>
        <v>30.515625</v>
      </c>
      <c r="F3563" s="83">
        <f t="shared" si="112"/>
        <v>378</v>
      </c>
      <c r="G3563" s="83">
        <f>VLOOKUP(A3563,'[2]Pop commune'!$A$4:$G$3833,4,FALSE)</f>
        <v>378</v>
      </c>
      <c r="H3563" s="64">
        <v>39</v>
      </c>
      <c r="I3563" s="123">
        <v>390006583</v>
      </c>
      <c r="J3563" s="91" t="s">
        <v>4426</v>
      </c>
      <c r="K3563" s="121" t="s">
        <v>4749</v>
      </c>
      <c r="L3563" s="92" t="s">
        <v>4427</v>
      </c>
      <c r="M3563" s="101" t="s">
        <v>4428</v>
      </c>
      <c r="N3563" s="65" t="s">
        <v>662</v>
      </c>
      <c r="O3563" s="64">
        <v>390000644</v>
      </c>
      <c r="P3563" s="94" t="s">
        <v>4423</v>
      </c>
      <c r="Q3563" s="90">
        <v>1</v>
      </c>
      <c r="S3563" s="65">
        <v>59</v>
      </c>
      <c r="U3563" s="65">
        <v>4</v>
      </c>
      <c r="X3563" s="65" t="s">
        <v>733</v>
      </c>
      <c r="Y3563" s="65">
        <f>SUMPRODUCT(('[2]Prog 89'!$C$5:$C$10000=A3563)*'[2]Prog 89'!$E$5:$F$10000)</f>
        <v>0</v>
      </c>
      <c r="Z3563" s="65">
        <f>SUMPRODUCT(('[2]Prog 89'!$C$5:$C$10000=A3563)*'[2]Prog 89'!$G$5:$H$10000)</f>
        <v>0</v>
      </c>
    </row>
    <row r="3564" spans="1:26" ht="12.75" customHeight="1" x14ac:dyDescent="0.25">
      <c r="A3564" s="64">
        <v>39041</v>
      </c>
      <c r="B3564" s="81">
        <f>VLOOKUP(A3564,'[2]Pop commune'!$A$4:$G$3833,7,FALSE)</f>
        <v>63.648351648351678</v>
      </c>
      <c r="C3564" s="82">
        <f>VLOOKUP(A3564,'[2]Pop commune'!$A$4:$H$3833,5,FALSE)</f>
        <v>34.807692307692328</v>
      </c>
      <c r="D3564" s="83">
        <f t="shared" si="111"/>
        <v>28.840659340659354</v>
      </c>
      <c r="E3564" s="83">
        <f>VLOOKUP(A3564,'[2]Pop commune'!$A$4:$G$3833,6,FALSE)</f>
        <v>28.840659340659354</v>
      </c>
      <c r="F3564" s="83">
        <f t="shared" si="112"/>
        <v>181</v>
      </c>
      <c r="G3564" s="83">
        <f>VLOOKUP(A3564,'[2]Pop commune'!$A$4:$G$3833,4,FALSE)</f>
        <v>181</v>
      </c>
      <c r="H3564" s="64">
        <v>39</v>
      </c>
      <c r="I3564" s="122">
        <v>390006559</v>
      </c>
      <c r="J3564" s="91" t="s">
        <v>4429</v>
      </c>
      <c r="K3564" s="121" t="s">
        <v>4761</v>
      </c>
      <c r="L3564" s="92" t="s">
        <v>3471</v>
      </c>
      <c r="M3564" s="101" t="s">
        <v>4430</v>
      </c>
      <c r="N3564" s="65" t="s">
        <v>662</v>
      </c>
      <c r="O3564" s="64">
        <v>390000644</v>
      </c>
      <c r="P3564" s="94" t="s">
        <v>4423</v>
      </c>
      <c r="Q3564" s="90">
        <v>1</v>
      </c>
      <c r="R3564" s="65">
        <v>342</v>
      </c>
      <c r="S3564" s="65">
        <v>101</v>
      </c>
      <c r="T3564" s="65">
        <v>24</v>
      </c>
      <c r="U3564" s="65">
        <v>7</v>
      </c>
      <c r="X3564" s="65" t="s">
        <v>671</v>
      </c>
      <c r="Y3564" s="65">
        <f>SUMPRODUCT(('[2]Prog 89'!$C$5:$C$10000=A3564)*'[2]Prog 89'!$E$5:$F$10000)</f>
        <v>0</v>
      </c>
      <c r="Z3564" s="65">
        <f>SUMPRODUCT(('[2]Prog 89'!$C$5:$C$10000=A3564)*'[2]Prog 89'!$G$5:$H$10000)</f>
        <v>0</v>
      </c>
    </row>
    <row r="3565" spans="1:26" ht="12.75" customHeight="1" x14ac:dyDescent="0.25">
      <c r="A3565" s="64">
        <v>39001</v>
      </c>
      <c r="B3565" s="81">
        <f>VLOOKUP(A3565,'[2]Pop commune'!$A$4:$G$3833,7,FALSE)</f>
        <v>190.86574669968786</v>
      </c>
      <c r="C3565" s="82">
        <f>VLOOKUP(A3565,'[2]Pop commune'!$A$4:$H$3833,5,FALSE)</f>
        <v>126.56338283829568</v>
      </c>
      <c r="D3565" s="83">
        <f t="shared" si="111"/>
        <v>64.302363861392166</v>
      </c>
      <c r="E3565" s="83">
        <f>VLOOKUP(A3565,'[2]Pop commune'!$A$4:$G$3833,6,FALSE)</f>
        <v>64.302363861392166</v>
      </c>
      <c r="F3565" s="83">
        <f t="shared" si="112"/>
        <v>790.99999999999636</v>
      </c>
      <c r="G3565" s="83">
        <f>VLOOKUP(A3565,'[2]Pop commune'!$A$4:$G$3833,4,FALSE)</f>
        <v>790.99999999999636</v>
      </c>
      <c r="H3565" s="64">
        <v>39</v>
      </c>
      <c r="I3565" s="122">
        <v>390006542</v>
      </c>
      <c r="J3565" s="91" t="s">
        <v>4431</v>
      </c>
      <c r="K3565" s="121" t="s">
        <v>4748</v>
      </c>
      <c r="L3565" s="92" t="s">
        <v>3463</v>
      </c>
      <c r="M3565" s="65" t="s">
        <v>4432</v>
      </c>
      <c r="N3565" s="65" t="s">
        <v>662</v>
      </c>
      <c r="O3565" s="64">
        <v>390000644</v>
      </c>
      <c r="P3565" s="94" t="s">
        <v>4423</v>
      </c>
      <c r="Q3565" s="90">
        <v>1</v>
      </c>
      <c r="S3565" s="65">
        <v>112</v>
      </c>
      <c r="U3565" s="65">
        <v>9</v>
      </c>
      <c r="X3565" s="65" t="s">
        <v>733</v>
      </c>
      <c r="Y3565" s="65">
        <f>SUMPRODUCT(('[2]Prog 89'!$C$5:$C$10000=A3565)*'[2]Prog 89'!$E$5:$F$10000)</f>
        <v>0</v>
      </c>
      <c r="Z3565" s="65">
        <f>SUMPRODUCT(('[2]Prog 89'!$C$5:$C$10000=A3565)*'[2]Prog 89'!$G$5:$H$10000)</f>
        <v>0</v>
      </c>
    </row>
    <row r="3566" spans="1:26" ht="12.75" customHeight="1" x14ac:dyDescent="0.25">
      <c r="A3566" s="64">
        <v>39070</v>
      </c>
      <c r="B3566" s="81">
        <f>VLOOKUP(A3566,'[2]Pop commune'!$A$4:$G$3833,7,FALSE)</f>
        <v>24</v>
      </c>
      <c r="C3566" s="82">
        <f>VLOOKUP(A3566,'[2]Pop commune'!$A$4:$H$3833,5,FALSE)</f>
        <v>18</v>
      </c>
      <c r="D3566" s="83">
        <f t="shared" si="111"/>
        <v>6</v>
      </c>
      <c r="E3566" s="83">
        <f>VLOOKUP(A3566,'[2]Pop commune'!$A$4:$G$3833,6,FALSE)</f>
        <v>6</v>
      </c>
      <c r="F3566" s="83">
        <f t="shared" si="112"/>
        <v>89</v>
      </c>
      <c r="G3566" s="83">
        <f>VLOOKUP(A3566,'[2]Pop commune'!$A$4:$G$3833,4,FALSE)</f>
        <v>89</v>
      </c>
      <c r="H3566" s="64">
        <v>39</v>
      </c>
      <c r="I3566" s="122">
        <v>390006534</v>
      </c>
      <c r="J3566" s="91" t="s">
        <v>4433</v>
      </c>
      <c r="K3566" s="121"/>
      <c r="L3566" s="92" t="s">
        <v>3515</v>
      </c>
      <c r="M3566" s="65" t="s">
        <v>4425</v>
      </c>
      <c r="N3566" s="65" t="s">
        <v>662</v>
      </c>
      <c r="O3566" s="64">
        <v>390000644</v>
      </c>
      <c r="P3566" s="94" t="s">
        <v>4423</v>
      </c>
      <c r="Q3566" s="90">
        <v>1</v>
      </c>
      <c r="X3566" s="65" t="s">
        <v>733</v>
      </c>
      <c r="Y3566" s="65">
        <f>SUMPRODUCT(('[2]Prog 89'!$C$5:$C$10000=A3566)*'[2]Prog 89'!$E$5:$F$10000)</f>
        <v>0</v>
      </c>
      <c r="Z3566" s="65">
        <f>SUMPRODUCT(('[2]Prog 89'!$C$5:$C$10000=A3566)*'[2]Prog 89'!$G$5:$H$10000)</f>
        <v>0</v>
      </c>
    </row>
    <row r="3567" spans="1:26" ht="12.75" customHeight="1" x14ac:dyDescent="0.25">
      <c r="A3567" s="64">
        <v>39097</v>
      </c>
      <c r="B3567" s="81">
        <f>VLOOKUP(A3567,'[2]Pop commune'!$A$4:$G$3833,7,FALSE)</f>
        <v>2810.8703741079576</v>
      </c>
      <c r="C3567" s="82">
        <f>VLOOKUP(A3567,'[2]Pop commune'!$A$4:$H$3833,5,FALSE)</f>
        <v>1613.9236034659368</v>
      </c>
      <c r="D3567" s="83">
        <f t="shared" si="111"/>
        <v>1196.9467706420207</v>
      </c>
      <c r="E3567" s="83">
        <f>VLOOKUP(A3567,'[2]Pop commune'!$A$4:$G$3833,6,FALSE)</f>
        <v>1196.9467706420207</v>
      </c>
      <c r="F3567" s="83">
        <f t="shared" si="112"/>
        <v>7901</v>
      </c>
      <c r="G3567" s="83">
        <f>VLOOKUP(A3567,'[2]Pop commune'!$A$4:$G$3833,4,FALSE)</f>
        <v>7901</v>
      </c>
      <c r="H3567" s="64">
        <v>39</v>
      </c>
      <c r="I3567" s="122">
        <v>390006534</v>
      </c>
      <c r="J3567" s="91" t="s">
        <v>3515</v>
      </c>
      <c r="K3567" s="121"/>
      <c r="L3567" s="92" t="s">
        <v>3515</v>
      </c>
      <c r="M3567" s="65" t="s">
        <v>4425</v>
      </c>
      <c r="N3567" s="65" t="s">
        <v>662</v>
      </c>
      <c r="O3567" s="64">
        <v>390000644</v>
      </c>
      <c r="P3567" s="94" t="s">
        <v>4423</v>
      </c>
      <c r="Q3567" s="90">
        <v>1</v>
      </c>
      <c r="X3567" s="65" t="s">
        <v>733</v>
      </c>
      <c r="Y3567" s="65">
        <f>SUMPRODUCT(('[2]Prog 89'!$C$5:$C$10000=A3567)*'[2]Prog 89'!$E$5:$F$10000)</f>
        <v>0</v>
      </c>
      <c r="Z3567" s="65">
        <f>SUMPRODUCT(('[2]Prog 89'!$C$5:$C$10000=A3567)*'[2]Prog 89'!$G$5:$H$10000)</f>
        <v>0</v>
      </c>
    </row>
    <row r="3568" spans="1:26" ht="12.75" customHeight="1" x14ac:dyDescent="0.25">
      <c r="A3568" s="64">
        <v>39120</v>
      </c>
      <c r="B3568" s="81">
        <f>VLOOKUP(A3568,'[2]Pop commune'!$A$4:$G$3833,7,FALSE)</f>
        <v>35.489361702127646</v>
      </c>
      <c r="C3568" s="82">
        <f>VLOOKUP(A3568,'[2]Pop commune'!$A$4:$H$3833,5,FALSE)</f>
        <v>22.673758865248217</v>
      </c>
      <c r="D3568" s="83">
        <f t="shared" si="111"/>
        <v>12.815602836879426</v>
      </c>
      <c r="E3568" s="83">
        <f>VLOOKUP(A3568,'[2]Pop commune'!$A$4:$G$3833,6,FALSE)</f>
        <v>12.815602836879426</v>
      </c>
      <c r="F3568" s="83">
        <f t="shared" si="112"/>
        <v>139</v>
      </c>
      <c r="G3568" s="83">
        <f>VLOOKUP(A3568,'[2]Pop commune'!$A$4:$G$3833,4,FALSE)</f>
        <v>139</v>
      </c>
      <c r="H3568" s="64">
        <v>39</v>
      </c>
      <c r="I3568" s="122">
        <v>390006534</v>
      </c>
      <c r="J3568" s="91" t="s">
        <v>4434</v>
      </c>
      <c r="K3568" s="121"/>
      <c r="L3568" s="92" t="s">
        <v>3515</v>
      </c>
      <c r="M3568" s="65" t="s">
        <v>4425</v>
      </c>
      <c r="N3568" s="65" t="s">
        <v>662</v>
      </c>
      <c r="O3568" s="64">
        <v>390000644</v>
      </c>
      <c r="P3568" s="94" t="s">
        <v>4423</v>
      </c>
      <c r="Q3568" s="90">
        <v>1</v>
      </c>
      <c r="X3568" s="65" t="s">
        <v>733</v>
      </c>
      <c r="Y3568" s="65">
        <f>SUMPRODUCT(('[2]Prog 89'!$C$5:$C$10000=A3568)*'[2]Prog 89'!$E$5:$F$10000)</f>
        <v>0</v>
      </c>
      <c r="Z3568" s="65">
        <f>SUMPRODUCT(('[2]Prog 89'!$C$5:$C$10000=A3568)*'[2]Prog 89'!$G$5:$H$10000)</f>
        <v>0</v>
      </c>
    </row>
    <row r="3569" spans="1:26" ht="12.75" customHeight="1" x14ac:dyDescent="0.25">
      <c r="A3569" s="64">
        <v>39153</v>
      </c>
      <c r="B3569" s="81">
        <f>VLOOKUP(A3569,'[2]Pop commune'!$A$4:$G$3833,7,FALSE)</f>
        <v>282</v>
      </c>
      <c r="C3569" s="82">
        <f>VLOOKUP(A3569,'[2]Pop commune'!$A$4:$H$3833,5,FALSE)</f>
        <v>222</v>
      </c>
      <c r="D3569" s="83">
        <f t="shared" si="111"/>
        <v>60</v>
      </c>
      <c r="E3569" s="83">
        <f>VLOOKUP(A3569,'[2]Pop commune'!$A$4:$G$3833,6,FALSE)</f>
        <v>60</v>
      </c>
      <c r="F3569" s="83">
        <f t="shared" si="112"/>
        <v>796</v>
      </c>
      <c r="G3569" s="83">
        <f>VLOOKUP(A3569,'[2]Pop commune'!$A$4:$G$3833,4,FALSE)</f>
        <v>796</v>
      </c>
      <c r="H3569" s="64">
        <v>39</v>
      </c>
      <c r="I3569" s="122">
        <v>390006534</v>
      </c>
      <c r="J3569" s="91" t="s">
        <v>4435</v>
      </c>
      <c r="K3569" s="121"/>
      <c r="L3569" s="92" t="s">
        <v>3515</v>
      </c>
      <c r="M3569" s="65" t="s">
        <v>4425</v>
      </c>
      <c r="N3569" s="65" t="s">
        <v>662</v>
      </c>
      <c r="O3569" s="64">
        <v>390000644</v>
      </c>
      <c r="P3569" s="94" t="s">
        <v>4423</v>
      </c>
      <c r="Q3569" s="90">
        <v>1</v>
      </c>
      <c r="X3569" s="65" t="s">
        <v>733</v>
      </c>
      <c r="Y3569" s="65">
        <f>SUMPRODUCT(('[2]Prog 89'!$C$5:$C$10000=A3569)*'[2]Prog 89'!$E$5:$F$10000)</f>
        <v>0</v>
      </c>
      <c r="Z3569" s="65">
        <f>SUMPRODUCT(('[2]Prog 89'!$C$5:$C$10000=A3569)*'[2]Prog 89'!$G$5:$H$10000)</f>
        <v>0</v>
      </c>
    </row>
    <row r="3570" spans="1:26" ht="12.75" customHeight="1" x14ac:dyDescent="0.25">
      <c r="A3570" s="64">
        <v>39183</v>
      </c>
      <c r="B3570" s="81">
        <f>VLOOKUP(A3570,'[2]Pop commune'!$A$4:$G$3833,7,FALSE)</f>
        <v>174</v>
      </c>
      <c r="C3570" s="82">
        <f>VLOOKUP(A3570,'[2]Pop commune'!$A$4:$H$3833,5,FALSE)</f>
        <v>108</v>
      </c>
      <c r="D3570" s="83">
        <f t="shared" si="111"/>
        <v>66</v>
      </c>
      <c r="E3570" s="83">
        <f>VLOOKUP(A3570,'[2]Pop commune'!$A$4:$G$3833,6,FALSE)</f>
        <v>66</v>
      </c>
      <c r="F3570" s="83">
        <f t="shared" si="112"/>
        <v>667</v>
      </c>
      <c r="G3570" s="83">
        <f>VLOOKUP(A3570,'[2]Pop commune'!$A$4:$G$3833,4,FALSE)</f>
        <v>667</v>
      </c>
      <c r="H3570" s="64">
        <v>39</v>
      </c>
      <c r="I3570" s="122">
        <v>390006534</v>
      </c>
      <c r="J3570" s="91" t="s">
        <v>4436</v>
      </c>
      <c r="K3570" s="121"/>
      <c r="L3570" s="92" t="s">
        <v>3515</v>
      </c>
      <c r="M3570" s="65" t="s">
        <v>4425</v>
      </c>
      <c r="N3570" s="65" t="s">
        <v>662</v>
      </c>
      <c r="O3570" s="64">
        <v>390000644</v>
      </c>
      <c r="P3570" s="94" t="s">
        <v>4423</v>
      </c>
      <c r="Q3570" s="90">
        <v>1</v>
      </c>
      <c r="X3570" s="65" t="s">
        <v>733</v>
      </c>
      <c r="Y3570" s="65">
        <f>SUMPRODUCT(('[2]Prog 89'!$C$5:$C$10000=A3570)*'[2]Prog 89'!$E$5:$F$10000)</f>
        <v>0</v>
      </c>
      <c r="Z3570" s="65">
        <f>SUMPRODUCT(('[2]Prog 89'!$C$5:$C$10000=A3570)*'[2]Prog 89'!$G$5:$H$10000)</f>
        <v>0</v>
      </c>
    </row>
    <row r="3571" spans="1:26" ht="12.75" customHeight="1" x14ac:dyDescent="0.25">
      <c r="A3571" s="64">
        <v>39210</v>
      </c>
      <c r="B3571" s="81">
        <f>VLOOKUP(A3571,'[2]Pop commune'!$A$4:$G$3833,7,FALSE)</f>
        <v>186.07829720001394</v>
      </c>
      <c r="C3571" s="82">
        <f>VLOOKUP(A3571,'[2]Pop commune'!$A$4:$H$3833,5,FALSE)</f>
        <v>108.65300311042972</v>
      </c>
      <c r="D3571" s="83">
        <f t="shared" si="111"/>
        <v>77.425294089584213</v>
      </c>
      <c r="E3571" s="83">
        <f>VLOOKUP(A3571,'[2]Pop commune'!$A$4:$G$3833,6,FALSE)</f>
        <v>77.425294089584213</v>
      </c>
      <c r="F3571" s="83">
        <f t="shared" si="112"/>
        <v>592</v>
      </c>
      <c r="G3571" s="83">
        <f>VLOOKUP(A3571,'[2]Pop commune'!$A$4:$G$3833,4,FALSE)</f>
        <v>592</v>
      </c>
      <c r="H3571" s="64">
        <v>39</v>
      </c>
      <c r="I3571" s="122">
        <v>390006534</v>
      </c>
      <c r="J3571" s="91" t="s">
        <v>4437</v>
      </c>
      <c r="K3571" s="121"/>
      <c r="L3571" s="92" t="s">
        <v>3515</v>
      </c>
      <c r="M3571" s="65" t="s">
        <v>4425</v>
      </c>
      <c r="N3571" s="65" t="s">
        <v>662</v>
      </c>
      <c r="O3571" s="64">
        <v>390000644</v>
      </c>
      <c r="P3571" s="94" t="s">
        <v>4423</v>
      </c>
      <c r="Q3571" s="90">
        <v>1</v>
      </c>
      <c r="X3571" s="65" t="s">
        <v>733</v>
      </c>
      <c r="Y3571" s="65">
        <f>SUMPRODUCT(('[2]Prog 89'!$C$5:$C$10000=A3571)*'[2]Prog 89'!$E$5:$F$10000)</f>
        <v>0</v>
      </c>
      <c r="Z3571" s="65">
        <f>SUMPRODUCT(('[2]Prog 89'!$C$5:$C$10000=A3571)*'[2]Prog 89'!$G$5:$H$10000)</f>
        <v>0</v>
      </c>
    </row>
    <row r="3572" spans="1:26" ht="12.75" customHeight="1" x14ac:dyDescent="0.25">
      <c r="A3572" s="64">
        <v>39292</v>
      </c>
      <c r="B3572" s="81">
        <f>VLOOKUP(A3572,'[2]Pop commune'!$A$4:$G$3833,7,FALSE)</f>
        <v>33.242647058823508</v>
      </c>
      <c r="C3572" s="82">
        <f>VLOOKUP(A3572,'[2]Pop commune'!$A$4:$H$3833,5,FALSE)</f>
        <v>28.20588235294116</v>
      </c>
      <c r="D3572" s="83">
        <f t="shared" si="111"/>
        <v>5.0367647058823497</v>
      </c>
      <c r="E3572" s="83">
        <f>VLOOKUP(A3572,'[2]Pop commune'!$A$4:$G$3833,6,FALSE)</f>
        <v>5.0367647058823497</v>
      </c>
      <c r="F3572" s="83">
        <f t="shared" si="112"/>
        <v>137</v>
      </c>
      <c r="G3572" s="83">
        <f>VLOOKUP(A3572,'[2]Pop commune'!$A$4:$G$3833,4,FALSE)</f>
        <v>137</v>
      </c>
      <c r="H3572" s="64">
        <v>39</v>
      </c>
      <c r="I3572" s="122">
        <v>390006534</v>
      </c>
      <c r="J3572" s="91" t="s">
        <v>4438</v>
      </c>
      <c r="K3572" s="121"/>
      <c r="L3572" s="92" t="s">
        <v>3515</v>
      </c>
      <c r="M3572" s="65" t="s">
        <v>4425</v>
      </c>
      <c r="N3572" s="65" t="s">
        <v>662</v>
      </c>
      <c r="O3572" s="64">
        <v>390000644</v>
      </c>
      <c r="P3572" s="94" t="s">
        <v>4423</v>
      </c>
      <c r="Q3572" s="90">
        <v>1</v>
      </c>
      <c r="X3572" s="65" t="s">
        <v>733</v>
      </c>
      <c r="Y3572" s="65">
        <f>SUMPRODUCT(('[2]Prog 89'!$C$5:$C$10000=A3572)*'[2]Prog 89'!$E$5:$F$10000)</f>
        <v>0</v>
      </c>
      <c r="Z3572" s="65">
        <f>SUMPRODUCT(('[2]Prog 89'!$C$5:$C$10000=A3572)*'[2]Prog 89'!$G$5:$H$10000)</f>
        <v>0</v>
      </c>
    </row>
    <row r="3573" spans="1:26" ht="12.75" customHeight="1" x14ac:dyDescent="0.25">
      <c r="A3573" s="64">
        <v>39301</v>
      </c>
      <c r="B3573" s="81">
        <f>VLOOKUP(A3573,'[2]Pop commune'!$A$4:$G$3833,7,FALSE)</f>
        <v>43</v>
      </c>
      <c r="C3573" s="82">
        <f>VLOOKUP(A3573,'[2]Pop commune'!$A$4:$H$3833,5,FALSE)</f>
        <v>24</v>
      </c>
      <c r="D3573" s="83">
        <f t="shared" si="111"/>
        <v>19</v>
      </c>
      <c r="E3573" s="83">
        <f>VLOOKUP(A3573,'[2]Pop commune'!$A$4:$G$3833,6,FALSE)</f>
        <v>19</v>
      </c>
      <c r="F3573" s="83">
        <f t="shared" si="112"/>
        <v>174</v>
      </c>
      <c r="G3573" s="83">
        <f>VLOOKUP(A3573,'[2]Pop commune'!$A$4:$G$3833,4,FALSE)</f>
        <v>174</v>
      </c>
      <c r="H3573" s="64">
        <v>39</v>
      </c>
      <c r="I3573" s="122">
        <v>390006534</v>
      </c>
      <c r="J3573" s="91" t="s">
        <v>4439</v>
      </c>
      <c r="K3573" s="121"/>
      <c r="L3573" s="92" t="s">
        <v>3515</v>
      </c>
      <c r="M3573" s="65" t="s">
        <v>4425</v>
      </c>
      <c r="N3573" s="65" t="s">
        <v>662</v>
      </c>
      <c r="O3573" s="64">
        <v>390000644</v>
      </c>
      <c r="P3573" s="94" t="s">
        <v>4423</v>
      </c>
      <c r="Q3573" s="90">
        <v>1</v>
      </c>
      <c r="X3573" s="65" t="s">
        <v>733</v>
      </c>
      <c r="Y3573" s="65">
        <f>SUMPRODUCT(('[2]Prog 89'!$C$5:$C$10000=A3573)*'[2]Prog 89'!$E$5:$F$10000)</f>
        <v>0</v>
      </c>
      <c r="Z3573" s="65">
        <f>SUMPRODUCT(('[2]Prog 89'!$C$5:$C$10000=A3573)*'[2]Prog 89'!$G$5:$H$10000)</f>
        <v>0</v>
      </c>
    </row>
    <row r="3574" spans="1:26" ht="12.75" customHeight="1" x14ac:dyDescent="0.25">
      <c r="A3574" s="64">
        <v>39366</v>
      </c>
      <c r="B3574" s="81">
        <f>VLOOKUP(A3574,'[2]Pop commune'!$A$4:$G$3833,7,FALSE)</f>
        <v>49.25741899852882</v>
      </c>
      <c r="C3574" s="82">
        <f>VLOOKUP(A3574,'[2]Pop commune'!$A$4:$H$3833,5,FALSE)</f>
        <v>27.248784977909558</v>
      </c>
      <c r="D3574" s="83">
        <f t="shared" si="111"/>
        <v>22.008634020619262</v>
      </c>
      <c r="E3574" s="83">
        <f>VLOOKUP(A3574,'[2]Pop commune'!$A$4:$G$3833,6,FALSE)</f>
        <v>22.008634020619262</v>
      </c>
      <c r="F3574" s="83">
        <f t="shared" si="112"/>
        <v>241.0000000000008</v>
      </c>
      <c r="G3574" s="83">
        <f>VLOOKUP(A3574,'[2]Pop commune'!$A$4:$G$3833,4,FALSE)</f>
        <v>241.0000000000008</v>
      </c>
      <c r="H3574" s="64">
        <v>39</v>
      </c>
      <c r="I3574" s="122">
        <v>390006534</v>
      </c>
      <c r="J3574" s="91" t="s">
        <v>4440</v>
      </c>
      <c r="K3574" s="121"/>
      <c r="L3574" s="92" t="s">
        <v>3515</v>
      </c>
      <c r="M3574" s="65" t="s">
        <v>4425</v>
      </c>
      <c r="N3574" s="65" t="s">
        <v>662</v>
      </c>
      <c r="O3574" s="64">
        <v>390000644</v>
      </c>
      <c r="P3574" s="94" t="s">
        <v>4423</v>
      </c>
      <c r="Q3574" s="90">
        <v>1</v>
      </c>
      <c r="X3574" s="65" t="s">
        <v>733</v>
      </c>
      <c r="Y3574" s="65">
        <f>SUMPRODUCT(('[2]Prog 89'!$C$5:$C$10000=A3574)*'[2]Prog 89'!$E$5:$F$10000)</f>
        <v>0</v>
      </c>
      <c r="Z3574" s="65">
        <f>SUMPRODUCT(('[2]Prog 89'!$C$5:$C$10000=A3574)*'[2]Prog 89'!$G$5:$H$10000)</f>
        <v>0</v>
      </c>
    </row>
    <row r="3575" spans="1:26" ht="12.75" customHeight="1" x14ac:dyDescent="0.25">
      <c r="A3575" s="64">
        <v>39389</v>
      </c>
      <c r="B3575" s="81">
        <f>VLOOKUP(A3575,'[2]Pop commune'!$A$4:$G$3833,7,FALSE)</f>
        <v>173.45950704225359</v>
      </c>
      <c r="C3575" s="82">
        <f>VLOOKUP(A3575,'[2]Pop commune'!$A$4:$H$3833,5,FALSE)</f>
        <v>94.163732394366235</v>
      </c>
      <c r="D3575" s="83">
        <f t="shared" si="111"/>
        <v>79.295774647887356</v>
      </c>
      <c r="E3575" s="83">
        <f>VLOOKUP(A3575,'[2]Pop commune'!$A$4:$G$3833,6,FALSE)</f>
        <v>79.295774647887356</v>
      </c>
      <c r="F3575" s="83">
        <f t="shared" si="112"/>
        <v>563</v>
      </c>
      <c r="G3575" s="83">
        <f>VLOOKUP(A3575,'[2]Pop commune'!$A$4:$G$3833,4,FALSE)</f>
        <v>563</v>
      </c>
      <c r="H3575" s="64">
        <v>39</v>
      </c>
      <c r="I3575" s="122">
        <v>390006534</v>
      </c>
      <c r="J3575" s="91" t="s">
        <v>4441</v>
      </c>
      <c r="K3575" s="121"/>
      <c r="L3575" s="92" t="s">
        <v>3515</v>
      </c>
      <c r="M3575" s="65" t="s">
        <v>4425</v>
      </c>
      <c r="N3575" s="65" t="s">
        <v>662</v>
      </c>
      <c r="O3575" s="64">
        <v>390000644</v>
      </c>
      <c r="P3575" s="94" t="s">
        <v>4423</v>
      </c>
      <c r="Q3575" s="90">
        <v>1</v>
      </c>
      <c r="X3575" s="65" t="s">
        <v>733</v>
      </c>
      <c r="Y3575" s="65">
        <f>SUMPRODUCT(('[2]Prog 89'!$C$5:$C$10000=A3575)*'[2]Prog 89'!$E$5:$F$10000)</f>
        <v>0</v>
      </c>
      <c r="Z3575" s="65">
        <f>SUMPRODUCT(('[2]Prog 89'!$C$5:$C$10000=A3575)*'[2]Prog 89'!$G$5:$H$10000)</f>
        <v>0</v>
      </c>
    </row>
    <row r="3576" spans="1:26" ht="12.75" customHeight="1" x14ac:dyDescent="0.25">
      <c r="A3576" s="64">
        <v>39419</v>
      </c>
      <c r="B3576" s="81">
        <f>VLOOKUP(A3576,'[2]Pop commune'!$A$4:$G$3833,7,FALSE)</f>
        <v>16</v>
      </c>
      <c r="C3576" s="82">
        <f>VLOOKUP(A3576,'[2]Pop commune'!$A$4:$H$3833,5,FALSE)</f>
        <v>10</v>
      </c>
      <c r="D3576" s="83">
        <f t="shared" si="111"/>
        <v>6</v>
      </c>
      <c r="E3576" s="83">
        <f>VLOOKUP(A3576,'[2]Pop commune'!$A$4:$G$3833,6,FALSE)</f>
        <v>6</v>
      </c>
      <c r="F3576" s="83">
        <f t="shared" si="112"/>
        <v>55</v>
      </c>
      <c r="G3576" s="83">
        <f>VLOOKUP(A3576,'[2]Pop commune'!$A$4:$G$3833,4,FALSE)</f>
        <v>55</v>
      </c>
      <c r="H3576" s="64">
        <v>39</v>
      </c>
      <c r="I3576" s="122">
        <v>390006534</v>
      </c>
      <c r="J3576" s="91" t="s">
        <v>4442</v>
      </c>
      <c r="K3576" s="121"/>
      <c r="L3576" s="92" t="s">
        <v>3515</v>
      </c>
      <c r="M3576" s="65" t="s">
        <v>4425</v>
      </c>
      <c r="N3576" s="65" t="s">
        <v>662</v>
      </c>
      <c r="O3576" s="64">
        <v>390000644</v>
      </c>
      <c r="P3576" s="94" t="s">
        <v>4423</v>
      </c>
      <c r="Q3576" s="90">
        <v>1</v>
      </c>
      <c r="X3576" s="65" t="s">
        <v>733</v>
      </c>
      <c r="Y3576" s="65">
        <f>SUMPRODUCT(('[2]Prog 89'!$C$5:$C$10000=A3576)*'[2]Prog 89'!$E$5:$F$10000)</f>
        <v>0</v>
      </c>
      <c r="Z3576" s="65">
        <f>SUMPRODUCT(('[2]Prog 89'!$C$5:$C$10000=A3576)*'[2]Prog 89'!$G$5:$H$10000)</f>
        <v>0</v>
      </c>
    </row>
    <row r="3577" spans="1:26" ht="12.75" customHeight="1" x14ac:dyDescent="0.25">
      <c r="A3577" s="64">
        <v>39503</v>
      </c>
      <c r="B3577" s="81">
        <f>VLOOKUP(A3577,'[2]Pop commune'!$A$4:$G$3833,7,FALSE)</f>
        <v>98.305084745762713</v>
      </c>
      <c r="C3577" s="82">
        <f>VLOOKUP(A3577,'[2]Pop commune'!$A$4:$H$3833,5,FALSE)</f>
        <v>62.915254237288131</v>
      </c>
      <c r="D3577" s="83">
        <f t="shared" si="111"/>
        <v>35.389830508474574</v>
      </c>
      <c r="E3577" s="83">
        <f>VLOOKUP(A3577,'[2]Pop commune'!$A$4:$G$3833,6,FALSE)</f>
        <v>35.389830508474574</v>
      </c>
      <c r="F3577" s="83">
        <f t="shared" si="112"/>
        <v>348</v>
      </c>
      <c r="G3577" s="83">
        <f>VLOOKUP(A3577,'[2]Pop commune'!$A$4:$G$3833,4,FALSE)</f>
        <v>348</v>
      </c>
      <c r="H3577" s="64">
        <v>39</v>
      </c>
      <c r="I3577" s="122">
        <v>390006534</v>
      </c>
      <c r="J3577" s="91" t="s">
        <v>4443</v>
      </c>
      <c r="K3577" s="121"/>
      <c r="L3577" s="92" t="s">
        <v>3515</v>
      </c>
      <c r="M3577" s="65" t="s">
        <v>4425</v>
      </c>
      <c r="N3577" s="65" t="s">
        <v>662</v>
      </c>
      <c r="O3577" s="64">
        <v>390000644</v>
      </c>
      <c r="P3577" s="94" t="s">
        <v>4423</v>
      </c>
      <c r="Q3577" s="90">
        <v>1</v>
      </c>
      <c r="X3577" s="65" t="s">
        <v>733</v>
      </c>
      <c r="Y3577" s="65">
        <f>SUMPRODUCT(('[2]Prog 89'!$C$5:$C$10000=A3577)*'[2]Prog 89'!$E$5:$F$10000)</f>
        <v>0</v>
      </c>
      <c r="Z3577" s="65">
        <f>SUMPRODUCT(('[2]Prog 89'!$C$5:$C$10000=A3577)*'[2]Prog 89'!$G$5:$H$10000)</f>
        <v>0</v>
      </c>
    </row>
    <row r="3578" spans="1:26" ht="12.75" customHeight="1" x14ac:dyDescent="0.25">
      <c r="A3578" s="64">
        <v>39517</v>
      </c>
      <c r="B3578" s="81">
        <f>VLOOKUP(A3578,'[2]Pop commune'!$A$4:$G$3833,7,FALSE)</f>
        <v>155.06574394463615</v>
      </c>
      <c r="C3578" s="82">
        <f>VLOOKUP(A3578,'[2]Pop commune'!$A$4:$H$3833,5,FALSE)</f>
        <v>94.650519031141542</v>
      </c>
      <c r="D3578" s="83">
        <f t="shared" si="111"/>
        <v>60.415224913494605</v>
      </c>
      <c r="E3578" s="83">
        <f>VLOOKUP(A3578,'[2]Pop commune'!$A$4:$G$3833,6,FALSE)</f>
        <v>60.415224913494605</v>
      </c>
      <c r="F3578" s="83">
        <f t="shared" si="112"/>
        <v>581.99999999999795</v>
      </c>
      <c r="G3578" s="83">
        <f>VLOOKUP(A3578,'[2]Pop commune'!$A$4:$G$3833,4,FALSE)</f>
        <v>581.99999999999795</v>
      </c>
      <c r="H3578" s="64">
        <v>39</v>
      </c>
      <c r="I3578" s="122">
        <v>390006534</v>
      </c>
      <c r="J3578" s="91" t="s">
        <v>4444</v>
      </c>
      <c r="K3578" s="121"/>
      <c r="L3578" s="92" t="s">
        <v>3515</v>
      </c>
      <c r="M3578" s="65" t="s">
        <v>4425</v>
      </c>
      <c r="N3578" s="65" t="s">
        <v>662</v>
      </c>
      <c r="O3578" s="64">
        <v>390000644</v>
      </c>
      <c r="P3578" s="94" t="s">
        <v>4423</v>
      </c>
      <c r="Q3578" s="90">
        <v>1</v>
      </c>
      <c r="X3578" s="65" t="s">
        <v>733</v>
      </c>
      <c r="Y3578" s="65">
        <f>SUMPRODUCT(('[2]Prog 89'!$C$5:$C$10000=A3578)*'[2]Prog 89'!$E$5:$F$10000)</f>
        <v>0</v>
      </c>
      <c r="Z3578" s="65">
        <f>SUMPRODUCT(('[2]Prog 89'!$C$5:$C$10000=A3578)*'[2]Prog 89'!$G$5:$H$10000)</f>
        <v>0</v>
      </c>
    </row>
    <row r="3579" spans="1:26" ht="12.75" customHeight="1" x14ac:dyDescent="0.25">
      <c r="A3579" s="64">
        <v>39523</v>
      </c>
      <c r="B3579" s="81">
        <f>VLOOKUP(A3579,'[2]Pop commune'!$A$4:$G$3833,7,FALSE)</f>
        <v>70.083769633507671</v>
      </c>
      <c r="C3579" s="82">
        <f>VLOOKUP(A3579,'[2]Pop commune'!$A$4:$H$3833,5,FALSE)</f>
        <v>45.706806282722397</v>
      </c>
      <c r="D3579" s="83">
        <f t="shared" si="111"/>
        <v>24.376963350785278</v>
      </c>
      <c r="E3579" s="83">
        <f>VLOOKUP(A3579,'[2]Pop commune'!$A$4:$G$3833,6,FALSE)</f>
        <v>24.376963350785278</v>
      </c>
      <c r="F3579" s="83">
        <f t="shared" si="112"/>
        <v>194</v>
      </c>
      <c r="G3579" s="83">
        <f>VLOOKUP(A3579,'[2]Pop commune'!$A$4:$G$3833,4,FALSE)</f>
        <v>194</v>
      </c>
      <c r="H3579" s="64">
        <v>39</v>
      </c>
      <c r="I3579" s="122">
        <v>390006534</v>
      </c>
      <c r="J3579" s="91" t="s">
        <v>4445</v>
      </c>
      <c r="K3579" s="121"/>
      <c r="L3579" s="92" t="s">
        <v>3515</v>
      </c>
      <c r="M3579" s="65" t="s">
        <v>4425</v>
      </c>
      <c r="N3579" s="65" t="s">
        <v>662</v>
      </c>
      <c r="O3579" s="64">
        <v>390000644</v>
      </c>
      <c r="P3579" s="94" t="s">
        <v>4423</v>
      </c>
      <c r="Q3579" s="90">
        <v>1</v>
      </c>
      <c r="X3579" s="65" t="s">
        <v>733</v>
      </c>
      <c r="Y3579" s="65">
        <f>SUMPRODUCT(('[2]Prog 89'!$C$5:$C$10000=A3579)*'[2]Prog 89'!$E$5:$F$10000)</f>
        <v>0</v>
      </c>
      <c r="Z3579" s="65">
        <f>SUMPRODUCT(('[2]Prog 89'!$C$5:$C$10000=A3579)*'[2]Prog 89'!$G$5:$H$10000)</f>
        <v>0</v>
      </c>
    </row>
    <row r="3580" spans="1:26" ht="12.75" customHeight="1" x14ac:dyDescent="0.25">
      <c r="A3580" s="64">
        <v>39545</v>
      </c>
      <c r="B3580" s="81">
        <f>VLOOKUP(A3580,'[2]Pop commune'!$A$4:$G$3833,7,FALSE)</f>
        <v>45.435582822085877</v>
      </c>
      <c r="C3580" s="82">
        <f>VLOOKUP(A3580,'[2]Pop commune'!$A$4:$H$3833,5,FALSE)</f>
        <v>29.631901840490791</v>
      </c>
      <c r="D3580" s="83">
        <f t="shared" si="111"/>
        <v>15.803680981595088</v>
      </c>
      <c r="E3580" s="83">
        <f>VLOOKUP(A3580,'[2]Pop commune'!$A$4:$G$3833,6,FALSE)</f>
        <v>15.803680981595088</v>
      </c>
      <c r="F3580" s="83">
        <f t="shared" si="112"/>
        <v>161</v>
      </c>
      <c r="G3580" s="83">
        <f>VLOOKUP(A3580,'[2]Pop commune'!$A$4:$G$3833,4,FALSE)</f>
        <v>161</v>
      </c>
      <c r="H3580" s="64">
        <v>39</v>
      </c>
      <c r="I3580" s="122">
        <v>390006534</v>
      </c>
      <c r="J3580" s="91" t="s">
        <v>4446</v>
      </c>
      <c r="K3580" s="121"/>
      <c r="L3580" s="92" t="s">
        <v>3515</v>
      </c>
      <c r="M3580" s="65" t="s">
        <v>4425</v>
      </c>
      <c r="N3580" s="65" t="s">
        <v>662</v>
      </c>
      <c r="O3580" s="64">
        <v>390000644</v>
      </c>
      <c r="P3580" s="94" t="s">
        <v>4423</v>
      </c>
      <c r="Q3580" s="90">
        <v>1</v>
      </c>
      <c r="X3580" s="65" t="s">
        <v>733</v>
      </c>
      <c r="Y3580" s="65">
        <f>SUMPRODUCT(('[2]Prog 89'!$C$5:$C$10000=A3580)*'[2]Prog 89'!$E$5:$F$10000)</f>
        <v>0</v>
      </c>
      <c r="Z3580" s="65">
        <f>SUMPRODUCT(('[2]Prog 89'!$C$5:$C$10000=A3580)*'[2]Prog 89'!$G$5:$H$10000)</f>
        <v>0</v>
      </c>
    </row>
    <row r="3581" spans="1:26" ht="12.75" customHeight="1" x14ac:dyDescent="0.25">
      <c r="A3581" s="64">
        <v>39026</v>
      </c>
      <c r="B3581" s="81">
        <f>VLOOKUP(A3581,'[2]Pop commune'!$A$4:$G$3833,7,FALSE)</f>
        <v>47.13580246913574</v>
      </c>
      <c r="C3581" s="82">
        <f>VLOOKUP(A3581,'[2]Pop commune'!$A$4:$H$3833,5,FALSE)</f>
        <v>31.765432098765391</v>
      </c>
      <c r="D3581" s="83">
        <f t="shared" si="111"/>
        <v>15.370370370370351</v>
      </c>
      <c r="E3581" s="83">
        <f>VLOOKUP(A3581,'[2]Pop commune'!$A$4:$G$3833,6,FALSE)</f>
        <v>15.370370370370351</v>
      </c>
      <c r="F3581" s="83">
        <f t="shared" si="112"/>
        <v>166</v>
      </c>
      <c r="G3581" s="83">
        <f>VLOOKUP(A3581,'[2]Pop commune'!$A$4:$G$3833,4,FALSE)</f>
        <v>166</v>
      </c>
      <c r="H3581" s="64">
        <v>39</v>
      </c>
      <c r="I3581" s="122">
        <v>390006542</v>
      </c>
      <c r="J3581" s="91" t="s">
        <v>4447</v>
      </c>
      <c r="K3581" s="121"/>
      <c r="L3581" s="92" t="s">
        <v>3663</v>
      </c>
      <c r="M3581" s="65" t="s">
        <v>4432</v>
      </c>
      <c r="N3581" s="65" t="s">
        <v>662</v>
      </c>
      <c r="O3581" s="64">
        <v>390000644</v>
      </c>
      <c r="P3581" s="94" t="s">
        <v>4423</v>
      </c>
      <c r="Q3581" s="90">
        <v>1</v>
      </c>
      <c r="X3581" s="65" t="s">
        <v>733</v>
      </c>
      <c r="Y3581" s="65">
        <f>SUMPRODUCT(('[2]Prog 89'!$C$5:$C$10000=A3581)*'[2]Prog 89'!$E$5:$F$10000)</f>
        <v>0</v>
      </c>
      <c r="Z3581" s="65">
        <f>SUMPRODUCT(('[2]Prog 89'!$C$5:$C$10000=A3581)*'[2]Prog 89'!$G$5:$H$10000)</f>
        <v>0</v>
      </c>
    </row>
    <row r="3582" spans="1:26" ht="12.75" customHeight="1" x14ac:dyDescent="0.25">
      <c r="A3582" s="64">
        <v>39029</v>
      </c>
      <c r="B3582" s="81">
        <f>VLOOKUP(A3582,'[2]Pop commune'!$A$4:$G$3833,7,FALSE)</f>
        <v>93.743169398907142</v>
      </c>
      <c r="C3582" s="82">
        <f>VLOOKUP(A3582,'[2]Pop commune'!$A$4:$H$3833,5,FALSE)</f>
        <v>64.822404371584724</v>
      </c>
      <c r="D3582" s="83">
        <f t="shared" si="111"/>
        <v>28.920765027322417</v>
      </c>
      <c r="E3582" s="83">
        <f>VLOOKUP(A3582,'[2]Pop commune'!$A$4:$G$3833,6,FALSE)</f>
        <v>28.920765027322417</v>
      </c>
      <c r="F3582" s="83">
        <f t="shared" si="112"/>
        <v>365</v>
      </c>
      <c r="G3582" s="83">
        <f>VLOOKUP(A3582,'[2]Pop commune'!$A$4:$G$3833,4,FALSE)</f>
        <v>365</v>
      </c>
      <c r="H3582" s="64">
        <v>39</v>
      </c>
      <c r="I3582" s="122">
        <v>390006542</v>
      </c>
      <c r="J3582" s="91" t="s">
        <v>4448</v>
      </c>
      <c r="K3582" s="121"/>
      <c r="L3582" s="92" t="s">
        <v>3463</v>
      </c>
      <c r="M3582" s="65" t="s">
        <v>4432</v>
      </c>
      <c r="N3582" s="65" t="s">
        <v>662</v>
      </c>
      <c r="O3582" s="64">
        <v>390000644</v>
      </c>
      <c r="P3582" s="94" t="s">
        <v>4423</v>
      </c>
      <c r="Q3582" s="90">
        <v>1</v>
      </c>
      <c r="X3582" s="65" t="s">
        <v>733</v>
      </c>
      <c r="Y3582" s="65">
        <f>SUMPRODUCT(('[2]Prog 89'!$C$5:$C$10000=A3582)*'[2]Prog 89'!$E$5:$F$10000)</f>
        <v>0</v>
      </c>
      <c r="Z3582" s="65">
        <f>SUMPRODUCT(('[2]Prog 89'!$C$5:$C$10000=A3582)*'[2]Prog 89'!$G$5:$H$10000)</f>
        <v>0</v>
      </c>
    </row>
    <row r="3583" spans="1:26" ht="12.75" customHeight="1" x14ac:dyDescent="0.25">
      <c r="A3583" s="64">
        <v>39030</v>
      </c>
      <c r="B3583" s="81">
        <f>VLOOKUP(A3583,'[2]Pop commune'!$A$4:$G$3833,7,FALSE)</f>
        <v>240.52258852258853</v>
      </c>
      <c r="C3583" s="82">
        <f>VLOOKUP(A3583,'[2]Pop commune'!$A$4:$H$3833,5,FALSE)</f>
        <v>165.98046398046401</v>
      </c>
      <c r="D3583" s="83">
        <f t="shared" si="111"/>
        <v>74.54212454212454</v>
      </c>
      <c r="E3583" s="83">
        <f>VLOOKUP(A3583,'[2]Pop commune'!$A$4:$G$3833,6,FALSE)</f>
        <v>74.54212454212454</v>
      </c>
      <c r="F3583" s="83">
        <f t="shared" si="112"/>
        <v>814</v>
      </c>
      <c r="G3583" s="83">
        <f>VLOOKUP(A3583,'[2]Pop commune'!$A$4:$G$3833,4,FALSE)</f>
        <v>814</v>
      </c>
      <c r="H3583" s="64">
        <v>39</v>
      </c>
      <c r="I3583" s="122">
        <v>390006542</v>
      </c>
      <c r="J3583" s="91" t="s">
        <v>3449</v>
      </c>
      <c r="K3583" s="121"/>
      <c r="L3583" s="92" t="s">
        <v>3449</v>
      </c>
      <c r="M3583" s="65" t="s">
        <v>4432</v>
      </c>
      <c r="N3583" s="65" t="s">
        <v>662</v>
      </c>
      <c r="O3583" s="64">
        <v>390000644</v>
      </c>
      <c r="P3583" s="94" t="s">
        <v>4423</v>
      </c>
      <c r="Q3583" s="90">
        <v>1</v>
      </c>
      <c r="X3583" s="65" t="s">
        <v>733</v>
      </c>
      <c r="Y3583" s="65">
        <f>SUMPRODUCT(('[2]Prog 89'!$C$5:$C$10000=A3583)*'[2]Prog 89'!$E$5:$F$10000)</f>
        <v>0</v>
      </c>
      <c r="Z3583" s="65">
        <f>SUMPRODUCT(('[2]Prog 89'!$C$5:$C$10000=A3583)*'[2]Prog 89'!$G$5:$H$10000)</f>
        <v>0</v>
      </c>
    </row>
    <row r="3584" spans="1:26" ht="12.75" customHeight="1" x14ac:dyDescent="0.25">
      <c r="A3584" s="64">
        <v>39037</v>
      </c>
      <c r="B3584" s="81">
        <f>VLOOKUP(A3584,'[2]Pop commune'!$A$4:$G$3833,7,FALSE)</f>
        <v>43.774358974358975</v>
      </c>
      <c r="C3584" s="82">
        <f>VLOOKUP(A3584,'[2]Pop commune'!$A$4:$H$3833,5,FALSE)</f>
        <v>25.866666666666671</v>
      </c>
      <c r="D3584" s="83">
        <f t="shared" si="111"/>
        <v>17.907692307692308</v>
      </c>
      <c r="E3584" s="83">
        <f>VLOOKUP(A3584,'[2]Pop commune'!$A$4:$G$3833,6,FALSE)</f>
        <v>17.907692307692308</v>
      </c>
      <c r="F3584" s="83">
        <f t="shared" si="112"/>
        <v>194</v>
      </c>
      <c r="G3584" s="83">
        <f>VLOOKUP(A3584,'[2]Pop commune'!$A$4:$G$3833,4,FALSE)</f>
        <v>194</v>
      </c>
      <c r="H3584" s="64">
        <v>39</v>
      </c>
      <c r="I3584" s="122">
        <v>390006542</v>
      </c>
      <c r="J3584" s="91" t="s">
        <v>4449</v>
      </c>
      <c r="K3584" s="121"/>
      <c r="L3584" s="92" t="s">
        <v>3663</v>
      </c>
      <c r="M3584" s="65" t="s">
        <v>4432</v>
      </c>
      <c r="N3584" s="65" t="s">
        <v>662</v>
      </c>
      <c r="O3584" s="64">
        <v>390000644</v>
      </c>
      <c r="P3584" s="94" t="s">
        <v>4423</v>
      </c>
      <c r="Q3584" s="90">
        <v>1</v>
      </c>
      <c r="X3584" s="65" t="s">
        <v>733</v>
      </c>
      <c r="Y3584" s="65">
        <f>SUMPRODUCT(('[2]Prog 89'!$C$5:$C$10000=A3584)*'[2]Prog 89'!$E$5:$F$10000)</f>
        <v>0</v>
      </c>
      <c r="Z3584" s="65">
        <f>SUMPRODUCT(('[2]Prog 89'!$C$5:$C$10000=A3584)*'[2]Prog 89'!$G$5:$H$10000)</f>
        <v>0</v>
      </c>
    </row>
    <row r="3585" spans="1:26" ht="12.75" customHeight="1" x14ac:dyDescent="0.25">
      <c r="A3585" s="64">
        <v>39039</v>
      </c>
      <c r="B3585" s="81">
        <f>VLOOKUP(A3585,'[2]Pop commune'!$A$4:$G$3833,7,FALSE)</f>
        <v>57.497835497835474</v>
      </c>
      <c r="C3585" s="82">
        <f>VLOOKUP(A3585,'[2]Pop commune'!$A$4:$H$3833,5,FALSE)</f>
        <v>40.645021645021629</v>
      </c>
      <c r="D3585" s="83">
        <f t="shared" si="111"/>
        <v>16.852813852813846</v>
      </c>
      <c r="E3585" s="83">
        <f>VLOOKUP(A3585,'[2]Pop commune'!$A$4:$G$3833,6,FALSE)</f>
        <v>16.852813852813846</v>
      </c>
      <c r="F3585" s="83">
        <f t="shared" si="112"/>
        <v>229</v>
      </c>
      <c r="G3585" s="83">
        <f>VLOOKUP(A3585,'[2]Pop commune'!$A$4:$G$3833,4,FALSE)</f>
        <v>229</v>
      </c>
      <c r="H3585" s="64">
        <v>39</v>
      </c>
      <c r="I3585" s="122">
        <v>390006542</v>
      </c>
      <c r="J3585" s="91" t="s">
        <v>1323</v>
      </c>
      <c r="K3585" s="121"/>
      <c r="L3585" s="92" t="s">
        <v>3663</v>
      </c>
      <c r="M3585" s="65" t="s">
        <v>4432</v>
      </c>
      <c r="N3585" s="65" t="s">
        <v>662</v>
      </c>
      <c r="O3585" s="64">
        <v>390000644</v>
      </c>
      <c r="P3585" s="94" t="s">
        <v>4423</v>
      </c>
      <c r="Q3585" s="90">
        <v>1</v>
      </c>
      <c r="X3585" s="65" t="s">
        <v>733</v>
      </c>
      <c r="Y3585" s="65">
        <f>SUMPRODUCT(('[2]Prog 89'!$C$5:$C$10000=A3585)*'[2]Prog 89'!$E$5:$F$10000)</f>
        <v>0</v>
      </c>
      <c r="Z3585" s="65">
        <f>SUMPRODUCT(('[2]Prog 89'!$C$5:$C$10000=A3585)*'[2]Prog 89'!$G$5:$H$10000)</f>
        <v>0</v>
      </c>
    </row>
    <row r="3586" spans="1:26" ht="12.75" customHeight="1" x14ac:dyDescent="0.25">
      <c r="A3586" s="64">
        <v>39042</v>
      </c>
      <c r="B3586" s="81">
        <f>VLOOKUP(A3586,'[2]Pop commune'!$A$4:$G$3833,7,FALSE)</f>
        <v>90.957983193277201</v>
      </c>
      <c r="C3586" s="82">
        <f>VLOOKUP(A3586,'[2]Pop commune'!$A$4:$H$3833,5,FALSE)</f>
        <v>64.0840336134453</v>
      </c>
      <c r="D3586" s="83">
        <f t="shared" si="111"/>
        <v>26.873949579831901</v>
      </c>
      <c r="E3586" s="83">
        <f>VLOOKUP(A3586,'[2]Pop commune'!$A$4:$G$3833,6,FALSE)</f>
        <v>26.873949579831901</v>
      </c>
      <c r="F3586" s="83">
        <f t="shared" si="112"/>
        <v>491.99999999999937</v>
      </c>
      <c r="G3586" s="83">
        <f>VLOOKUP(A3586,'[2]Pop commune'!$A$4:$G$3833,4,FALSE)</f>
        <v>491.99999999999937</v>
      </c>
      <c r="H3586" s="64">
        <v>39</v>
      </c>
      <c r="I3586" s="122">
        <v>390006542</v>
      </c>
      <c r="J3586" s="91" t="s">
        <v>4450</v>
      </c>
      <c r="K3586" s="121"/>
      <c r="L3586" s="92" t="s">
        <v>3449</v>
      </c>
      <c r="M3586" s="65" t="s">
        <v>4432</v>
      </c>
      <c r="N3586" s="65" t="s">
        <v>662</v>
      </c>
      <c r="O3586" s="64">
        <v>390000644</v>
      </c>
      <c r="P3586" s="94" t="s">
        <v>4423</v>
      </c>
      <c r="Q3586" s="90">
        <v>1</v>
      </c>
      <c r="X3586" s="65" t="s">
        <v>733</v>
      </c>
      <c r="Y3586" s="65">
        <f>SUMPRODUCT(('[2]Prog 89'!$C$5:$C$10000=A3586)*'[2]Prog 89'!$E$5:$F$10000)</f>
        <v>0</v>
      </c>
      <c r="Z3586" s="65">
        <f>SUMPRODUCT(('[2]Prog 89'!$C$5:$C$10000=A3586)*'[2]Prog 89'!$G$5:$H$10000)</f>
        <v>0</v>
      </c>
    </row>
    <row r="3587" spans="1:26" ht="12.75" customHeight="1" x14ac:dyDescent="0.25">
      <c r="A3587" s="64">
        <v>39048</v>
      </c>
      <c r="B3587" s="81">
        <f>VLOOKUP(A3587,'[2]Pop commune'!$A$4:$G$3833,7,FALSE)</f>
        <v>78.609756097561146</v>
      </c>
      <c r="C3587" s="82">
        <f>VLOOKUP(A3587,'[2]Pop commune'!$A$4:$H$3833,5,FALSE)</f>
        <v>64.317073170731845</v>
      </c>
      <c r="D3587" s="83">
        <f t="shared" si="111"/>
        <v>14.292682926829299</v>
      </c>
      <c r="E3587" s="83">
        <f>VLOOKUP(A3587,'[2]Pop commune'!$A$4:$G$3833,6,FALSE)</f>
        <v>14.292682926829299</v>
      </c>
      <c r="F3587" s="83">
        <f t="shared" si="112"/>
        <v>293.00000000000063</v>
      </c>
      <c r="G3587" s="83">
        <f>VLOOKUP(A3587,'[2]Pop commune'!$A$4:$G$3833,4,FALSE)</f>
        <v>293.00000000000063</v>
      </c>
      <c r="H3587" s="64">
        <v>39</v>
      </c>
      <c r="I3587" s="122">
        <v>390006542</v>
      </c>
      <c r="J3587" s="91" t="s">
        <v>1108</v>
      </c>
      <c r="K3587" s="121"/>
      <c r="L3587" s="92" t="s">
        <v>3663</v>
      </c>
      <c r="M3587" s="65" t="s">
        <v>4432</v>
      </c>
      <c r="N3587" s="65" t="s">
        <v>662</v>
      </c>
      <c r="O3587" s="64">
        <v>390000644</v>
      </c>
      <c r="P3587" s="94" t="s">
        <v>4423</v>
      </c>
      <c r="Q3587" s="90">
        <v>1</v>
      </c>
      <c r="X3587" s="65" t="s">
        <v>733</v>
      </c>
      <c r="Y3587" s="65">
        <f>SUMPRODUCT(('[2]Prog 89'!$C$5:$C$10000=A3587)*'[2]Prog 89'!$E$5:$F$10000)</f>
        <v>0</v>
      </c>
      <c r="Z3587" s="65">
        <f>SUMPRODUCT(('[2]Prog 89'!$C$5:$C$10000=A3587)*'[2]Prog 89'!$G$5:$H$10000)</f>
        <v>0</v>
      </c>
    </row>
    <row r="3588" spans="1:26" ht="12.75" customHeight="1" x14ac:dyDescent="0.25">
      <c r="A3588" s="64">
        <v>39051</v>
      </c>
      <c r="B3588" s="81">
        <f>VLOOKUP(A3588,'[2]Pop commune'!$A$4:$G$3833,7,FALSE)</f>
        <v>85.340050377833776</v>
      </c>
      <c r="C3588" s="82">
        <f>VLOOKUP(A3588,'[2]Pop commune'!$A$4:$H$3833,5,FALSE)</f>
        <v>64.974811083123441</v>
      </c>
      <c r="D3588" s="83">
        <f t="shared" si="111"/>
        <v>20.365239294710332</v>
      </c>
      <c r="E3588" s="83">
        <f>VLOOKUP(A3588,'[2]Pop commune'!$A$4:$G$3833,6,FALSE)</f>
        <v>20.365239294710332</v>
      </c>
      <c r="F3588" s="83">
        <f t="shared" si="112"/>
        <v>385</v>
      </c>
      <c r="G3588" s="83">
        <f>VLOOKUP(A3588,'[2]Pop commune'!$A$4:$G$3833,4,FALSE)</f>
        <v>385</v>
      </c>
      <c r="H3588" s="64">
        <v>39</v>
      </c>
      <c r="I3588" s="122">
        <v>390006542</v>
      </c>
      <c r="J3588" s="91" t="s">
        <v>4451</v>
      </c>
      <c r="K3588" s="121"/>
      <c r="L3588" s="92" t="s">
        <v>3449</v>
      </c>
      <c r="M3588" s="65" t="s">
        <v>4432</v>
      </c>
      <c r="N3588" s="65" t="s">
        <v>662</v>
      </c>
      <c r="O3588" s="64">
        <v>390000644</v>
      </c>
      <c r="P3588" s="94" t="s">
        <v>4423</v>
      </c>
      <c r="Q3588" s="90">
        <v>1</v>
      </c>
      <c r="X3588" s="65" t="s">
        <v>733</v>
      </c>
      <c r="Y3588" s="65">
        <f>SUMPRODUCT(('[2]Prog 89'!$C$5:$C$10000=A3588)*'[2]Prog 89'!$E$5:$F$10000)</f>
        <v>0</v>
      </c>
      <c r="Z3588" s="65">
        <f>SUMPRODUCT(('[2]Prog 89'!$C$5:$C$10000=A3588)*'[2]Prog 89'!$G$5:$H$10000)</f>
        <v>0</v>
      </c>
    </row>
    <row r="3589" spans="1:26" ht="12.75" customHeight="1" x14ac:dyDescent="0.25">
      <c r="A3589" s="64">
        <v>39076</v>
      </c>
      <c r="B3589" s="81">
        <f>VLOOKUP(A3589,'[2]Pop commune'!$A$4:$G$3833,7,FALSE)</f>
        <v>33.771028037383232</v>
      </c>
      <c r="C3589" s="82">
        <f>VLOOKUP(A3589,'[2]Pop commune'!$A$4:$H$3833,5,FALSE)</f>
        <v>20.467289719626201</v>
      </c>
      <c r="D3589" s="83">
        <f t="shared" ref="D3589:D3652" si="113">E3589/Q3589</f>
        <v>13.303738317757031</v>
      </c>
      <c r="E3589" s="83">
        <f>VLOOKUP(A3589,'[2]Pop commune'!$A$4:$G$3833,6,FALSE)</f>
        <v>13.303738317757031</v>
      </c>
      <c r="F3589" s="83">
        <f t="shared" ref="F3589:F3652" si="114">G3589/Q3589</f>
        <v>219</v>
      </c>
      <c r="G3589" s="83">
        <f>VLOOKUP(A3589,'[2]Pop commune'!$A$4:$G$3833,4,FALSE)</f>
        <v>219</v>
      </c>
      <c r="H3589" s="64">
        <v>39</v>
      </c>
      <c r="I3589" s="122">
        <v>390006542</v>
      </c>
      <c r="J3589" s="91" t="s">
        <v>2844</v>
      </c>
      <c r="K3589" s="121"/>
      <c r="L3589" s="92" t="s">
        <v>3663</v>
      </c>
      <c r="M3589" s="65" t="s">
        <v>4432</v>
      </c>
      <c r="N3589" s="65" t="s">
        <v>662</v>
      </c>
      <c r="O3589" s="64">
        <v>390000644</v>
      </c>
      <c r="P3589" s="94" t="s">
        <v>4423</v>
      </c>
      <c r="Q3589" s="90">
        <v>1</v>
      </c>
      <c r="X3589" s="65" t="s">
        <v>733</v>
      </c>
      <c r="Y3589" s="65">
        <f>SUMPRODUCT(('[2]Prog 89'!$C$5:$C$10000=A3589)*'[2]Prog 89'!$E$5:$F$10000)</f>
        <v>0</v>
      </c>
      <c r="Z3589" s="65">
        <f>SUMPRODUCT(('[2]Prog 89'!$C$5:$C$10000=A3589)*'[2]Prog 89'!$G$5:$H$10000)</f>
        <v>0</v>
      </c>
    </row>
    <row r="3590" spans="1:26" ht="12.75" customHeight="1" x14ac:dyDescent="0.25">
      <c r="A3590" s="64">
        <v>39078</v>
      </c>
      <c r="B3590" s="81">
        <f>VLOOKUP(A3590,'[2]Pop commune'!$A$4:$G$3833,7,FALSE)</f>
        <v>156</v>
      </c>
      <c r="C3590" s="82">
        <f>VLOOKUP(A3590,'[2]Pop commune'!$A$4:$H$3833,5,FALSE)</f>
        <v>101</v>
      </c>
      <c r="D3590" s="83">
        <f t="shared" si="113"/>
        <v>55</v>
      </c>
      <c r="E3590" s="83">
        <f>VLOOKUP(A3590,'[2]Pop commune'!$A$4:$G$3833,6,FALSE)</f>
        <v>55</v>
      </c>
      <c r="F3590" s="83">
        <f t="shared" si="114"/>
        <v>652</v>
      </c>
      <c r="G3590" s="83">
        <f>VLOOKUP(A3590,'[2]Pop commune'!$A$4:$G$3833,4,FALSE)</f>
        <v>652</v>
      </c>
      <c r="H3590" s="64">
        <v>39</v>
      </c>
      <c r="I3590" s="122">
        <v>390006542</v>
      </c>
      <c r="J3590" s="91" t="s">
        <v>4452</v>
      </c>
      <c r="K3590" s="121"/>
      <c r="L3590" s="92" t="s">
        <v>3449</v>
      </c>
      <c r="M3590" s="65" t="s">
        <v>4432</v>
      </c>
      <c r="N3590" s="65" t="s">
        <v>662</v>
      </c>
      <c r="O3590" s="64">
        <v>390000644</v>
      </c>
      <c r="P3590" s="94" t="s">
        <v>4423</v>
      </c>
      <c r="Q3590" s="90">
        <v>1</v>
      </c>
      <c r="X3590" s="65" t="s">
        <v>733</v>
      </c>
      <c r="Y3590" s="65">
        <f>SUMPRODUCT(('[2]Prog 89'!$C$5:$C$10000=A3590)*'[2]Prog 89'!$E$5:$F$10000)</f>
        <v>0</v>
      </c>
      <c r="Z3590" s="65">
        <f>SUMPRODUCT(('[2]Prog 89'!$C$5:$C$10000=A3590)*'[2]Prog 89'!$G$5:$H$10000)</f>
        <v>0</v>
      </c>
    </row>
    <row r="3591" spans="1:26" ht="12.75" customHeight="1" x14ac:dyDescent="0.25">
      <c r="A3591" s="64">
        <v>39099</v>
      </c>
      <c r="B3591" s="81">
        <f>VLOOKUP(A3591,'[2]Pop commune'!$A$4:$G$3833,7,FALSE)</f>
        <v>108.68663594470092</v>
      </c>
      <c r="C3591" s="82">
        <f>VLOOKUP(A3591,'[2]Pop commune'!$A$4:$H$3833,5,FALSE)</f>
        <v>83.052995391705423</v>
      </c>
      <c r="D3591" s="83">
        <f t="shared" si="113"/>
        <v>25.633640552995498</v>
      </c>
      <c r="E3591" s="83">
        <f>VLOOKUP(A3591,'[2]Pop commune'!$A$4:$G$3833,6,FALSE)</f>
        <v>25.633640552995498</v>
      </c>
      <c r="F3591" s="83">
        <f t="shared" si="114"/>
        <v>445.00000000000188</v>
      </c>
      <c r="G3591" s="83">
        <f>VLOOKUP(A3591,'[2]Pop commune'!$A$4:$G$3833,4,FALSE)</f>
        <v>445.00000000000188</v>
      </c>
      <c r="H3591" s="64">
        <v>39</v>
      </c>
      <c r="I3591" s="122">
        <v>390006542</v>
      </c>
      <c r="J3591" s="91" t="s">
        <v>4453</v>
      </c>
      <c r="K3591" s="121"/>
      <c r="L3591" s="92" t="s">
        <v>3463</v>
      </c>
      <c r="M3591" s="65" t="s">
        <v>4432</v>
      </c>
      <c r="N3591" s="65" t="s">
        <v>662</v>
      </c>
      <c r="O3591" s="64">
        <v>390000644</v>
      </c>
      <c r="P3591" s="94" t="s">
        <v>4423</v>
      </c>
      <c r="Q3591" s="90">
        <v>1</v>
      </c>
      <c r="X3591" s="65" t="s">
        <v>733</v>
      </c>
      <c r="Y3591" s="65">
        <f>SUMPRODUCT(('[2]Prog 89'!$C$5:$C$10000=A3591)*'[2]Prog 89'!$E$5:$F$10000)</f>
        <v>0</v>
      </c>
      <c r="Z3591" s="65">
        <f>SUMPRODUCT(('[2]Prog 89'!$C$5:$C$10000=A3591)*'[2]Prog 89'!$G$5:$H$10000)</f>
        <v>0</v>
      </c>
    </row>
    <row r="3592" spans="1:26" ht="12.75" customHeight="1" x14ac:dyDescent="0.25">
      <c r="A3592" s="64">
        <v>39101</v>
      </c>
      <c r="B3592" s="81">
        <f>VLOOKUP(A3592,'[2]Pop commune'!$A$4:$G$3833,7,FALSE)</f>
        <v>388.40719424460423</v>
      </c>
      <c r="C3592" s="82">
        <f>VLOOKUP(A3592,'[2]Pop commune'!$A$4:$H$3833,5,FALSE)</f>
        <v>228.02014388489204</v>
      </c>
      <c r="D3592" s="83">
        <f t="shared" si="113"/>
        <v>160.38705035971219</v>
      </c>
      <c r="E3592" s="83">
        <f>VLOOKUP(A3592,'[2]Pop commune'!$A$4:$G$3833,6,FALSE)</f>
        <v>160.38705035971219</v>
      </c>
      <c r="F3592" s="83">
        <f t="shared" si="114"/>
        <v>1343</v>
      </c>
      <c r="G3592" s="83">
        <f>VLOOKUP(A3592,'[2]Pop commune'!$A$4:$G$3833,4,FALSE)</f>
        <v>1343</v>
      </c>
      <c r="H3592" s="64">
        <v>39</v>
      </c>
      <c r="I3592" s="122">
        <v>390006542</v>
      </c>
      <c r="J3592" s="91" t="s">
        <v>895</v>
      </c>
      <c r="K3592" s="121"/>
      <c r="L3592" s="92" t="s">
        <v>4454</v>
      </c>
      <c r="M3592" s="65" t="s">
        <v>4432</v>
      </c>
      <c r="N3592" s="65" t="s">
        <v>662</v>
      </c>
      <c r="O3592" s="64">
        <v>390000644</v>
      </c>
      <c r="P3592" s="94" t="s">
        <v>4423</v>
      </c>
      <c r="Q3592" s="90">
        <v>1</v>
      </c>
      <c r="X3592" s="65" t="s">
        <v>733</v>
      </c>
      <c r="Y3592" s="65">
        <f>SUMPRODUCT(('[2]Prog 89'!$C$5:$C$10000=A3592)*'[2]Prog 89'!$E$5:$F$10000)</f>
        <v>0</v>
      </c>
      <c r="Z3592" s="65">
        <f>SUMPRODUCT(('[2]Prog 89'!$C$5:$C$10000=A3592)*'[2]Prog 89'!$G$5:$H$10000)</f>
        <v>0</v>
      </c>
    </row>
    <row r="3593" spans="1:26" ht="12.75" customHeight="1" x14ac:dyDescent="0.25">
      <c r="A3593" s="64">
        <v>39117</v>
      </c>
      <c r="B3593" s="81">
        <f>VLOOKUP(A3593,'[2]Pop commune'!$A$4:$G$3833,7,FALSE)</f>
        <v>22.49999999999994</v>
      </c>
      <c r="C3593" s="82">
        <f>VLOOKUP(A3593,'[2]Pop commune'!$A$4:$H$3833,5,FALSE)</f>
        <v>15.340909090909051</v>
      </c>
      <c r="D3593" s="83">
        <f t="shared" si="113"/>
        <v>7.1590909090908896</v>
      </c>
      <c r="E3593" s="83">
        <f>VLOOKUP(A3593,'[2]Pop commune'!$A$4:$G$3833,6,FALSE)</f>
        <v>7.1590909090908896</v>
      </c>
      <c r="F3593" s="83">
        <f t="shared" si="114"/>
        <v>89.999999999999758</v>
      </c>
      <c r="G3593" s="83">
        <f>VLOOKUP(A3593,'[2]Pop commune'!$A$4:$G$3833,4,FALSE)</f>
        <v>89.999999999999758</v>
      </c>
      <c r="H3593" s="64">
        <v>39</v>
      </c>
      <c r="I3593" s="122">
        <v>390006542</v>
      </c>
      <c r="J3593" s="91" t="s">
        <v>4455</v>
      </c>
      <c r="K3593" s="121"/>
      <c r="L3593" s="92" t="s">
        <v>3663</v>
      </c>
      <c r="M3593" s="65" t="s">
        <v>4432</v>
      </c>
      <c r="N3593" s="65" t="s">
        <v>662</v>
      </c>
      <c r="O3593" s="64">
        <v>390000644</v>
      </c>
      <c r="P3593" s="94" t="s">
        <v>4423</v>
      </c>
      <c r="Q3593" s="90">
        <v>1</v>
      </c>
      <c r="X3593" s="65" t="s">
        <v>733</v>
      </c>
      <c r="Y3593" s="65">
        <f>SUMPRODUCT(('[2]Prog 89'!$C$5:$C$10000=A3593)*'[2]Prog 89'!$E$5:$F$10000)</f>
        <v>0</v>
      </c>
      <c r="Z3593" s="65">
        <f>SUMPRODUCT(('[2]Prog 89'!$C$5:$C$10000=A3593)*'[2]Prog 89'!$G$5:$H$10000)</f>
        <v>0</v>
      </c>
    </row>
    <row r="3594" spans="1:26" ht="12.75" customHeight="1" x14ac:dyDescent="0.25">
      <c r="A3594" s="64">
        <v>39138</v>
      </c>
      <c r="B3594" s="81">
        <f>VLOOKUP(A3594,'[2]Pop commune'!$A$4:$G$3833,7,FALSE)</f>
        <v>91.468208092485568</v>
      </c>
      <c r="C3594" s="82">
        <f>VLOOKUP(A3594,'[2]Pop commune'!$A$4:$H$3833,5,FALSE)</f>
        <v>59.653179190751459</v>
      </c>
      <c r="D3594" s="83">
        <f t="shared" si="113"/>
        <v>31.815028901734113</v>
      </c>
      <c r="E3594" s="83">
        <f>VLOOKUP(A3594,'[2]Pop commune'!$A$4:$G$3833,6,FALSE)</f>
        <v>31.815028901734113</v>
      </c>
      <c r="F3594" s="83">
        <f t="shared" si="114"/>
        <v>344</v>
      </c>
      <c r="G3594" s="83">
        <f>VLOOKUP(A3594,'[2]Pop commune'!$A$4:$G$3833,4,FALSE)</f>
        <v>344</v>
      </c>
      <c r="H3594" s="64">
        <v>39</v>
      </c>
      <c r="I3594" s="122">
        <v>390006542</v>
      </c>
      <c r="J3594" s="91" t="s">
        <v>4456</v>
      </c>
      <c r="K3594" s="121"/>
      <c r="L3594" s="92" t="s">
        <v>3463</v>
      </c>
      <c r="M3594" s="65" t="s">
        <v>4432</v>
      </c>
      <c r="N3594" s="65" t="s">
        <v>662</v>
      </c>
      <c r="O3594" s="64">
        <v>390000644</v>
      </c>
      <c r="P3594" s="94" t="s">
        <v>4423</v>
      </c>
      <c r="Q3594" s="90">
        <v>1</v>
      </c>
      <c r="X3594" s="65" t="s">
        <v>733</v>
      </c>
      <c r="Y3594" s="65">
        <f>SUMPRODUCT(('[2]Prog 89'!$C$5:$C$10000=A3594)*'[2]Prog 89'!$E$5:$F$10000)</f>
        <v>0</v>
      </c>
      <c r="Z3594" s="65">
        <f>SUMPRODUCT(('[2]Prog 89'!$C$5:$C$10000=A3594)*'[2]Prog 89'!$G$5:$H$10000)</f>
        <v>0</v>
      </c>
    </row>
    <row r="3595" spans="1:26" ht="12.75" customHeight="1" x14ac:dyDescent="0.25">
      <c r="A3595" s="64">
        <v>39149</v>
      </c>
      <c r="B3595" s="81">
        <f>VLOOKUP(A3595,'[2]Pop commune'!$A$4:$G$3833,7,FALSE)</f>
        <v>95.964391691394638</v>
      </c>
      <c r="C3595" s="82">
        <f>VLOOKUP(A3595,'[2]Pop commune'!$A$4:$H$3833,5,FALSE)</f>
        <v>56.79525222551927</v>
      </c>
      <c r="D3595" s="83">
        <f t="shared" si="113"/>
        <v>39.169139465875361</v>
      </c>
      <c r="E3595" s="83">
        <f>VLOOKUP(A3595,'[2]Pop commune'!$A$4:$G$3833,6,FALSE)</f>
        <v>39.169139465875361</v>
      </c>
      <c r="F3595" s="83">
        <f t="shared" si="114"/>
        <v>330</v>
      </c>
      <c r="G3595" s="83">
        <f>VLOOKUP(A3595,'[2]Pop commune'!$A$4:$G$3833,4,FALSE)</f>
        <v>330</v>
      </c>
      <c r="H3595" s="64">
        <v>39</v>
      </c>
      <c r="I3595" s="122">
        <v>390006542</v>
      </c>
      <c r="J3595" s="91" t="s">
        <v>4457</v>
      </c>
      <c r="K3595" s="121"/>
      <c r="L3595" s="92" t="s">
        <v>3663</v>
      </c>
      <c r="M3595" s="65" t="s">
        <v>4432</v>
      </c>
      <c r="N3595" s="65" t="s">
        <v>662</v>
      </c>
      <c r="O3595" s="64">
        <v>390000644</v>
      </c>
      <c r="P3595" s="94" t="s">
        <v>4423</v>
      </c>
      <c r="Q3595" s="90">
        <v>1</v>
      </c>
      <c r="X3595" s="65" t="s">
        <v>733</v>
      </c>
      <c r="Y3595" s="65">
        <f>SUMPRODUCT(('[2]Prog 89'!$C$5:$C$10000=A3595)*'[2]Prog 89'!$E$5:$F$10000)</f>
        <v>0</v>
      </c>
      <c r="Z3595" s="65">
        <f>SUMPRODUCT(('[2]Prog 89'!$C$5:$C$10000=A3595)*'[2]Prog 89'!$G$5:$H$10000)</f>
        <v>0</v>
      </c>
    </row>
    <row r="3596" spans="1:26" ht="12.75" customHeight="1" x14ac:dyDescent="0.25">
      <c r="A3596" s="64">
        <v>39150</v>
      </c>
      <c r="B3596" s="81">
        <f>VLOOKUP(A3596,'[2]Pop commune'!$A$4:$G$3833,7,FALSE)</f>
        <v>319.39962476547839</v>
      </c>
      <c r="C3596" s="82">
        <f>VLOOKUP(A3596,'[2]Pop commune'!$A$4:$H$3833,5,FALSE)</f>
        <v>204.61538461538461</v>
      </c>
      <c r="D3596" s="83">
        <f t="shared" si="113"/>
        <v>114.78424015009381</v>
      </c>
      <c r="E3596" s="83">
        <f>VLOOKUP(A3596,'[2]Pop commune'!$A$4:$G$3833,6,FALSE)</f>
        <v>114.78424015009381</v>
      </c>
      <c r="F3596" s="83">
        <f t="shared" si="114"/>
        <v>1064</v>
      </c>
      <c r="G3596" s="83">
        <f>VLOOKUP(A3596,'[2]Pop commune'!$A$4:$G$3833,4,FALSE)</f>
        <v>1064</v>
      </c>
      <c r="H3596" s="64">
        <v>39</v>
      </c>
      <c r="I3596" s="122">
        <v>390006542</v>
      </c>
      <c r="J3596" s="91" t="s">
        <v>4458</v>
      </c>
      <c r="K3596" s="121"/>
      <c r="L3596" s="92" t="s">
        <v>3820</v>
      </c>
      <c r="M3596" s="65" t="s">
        <v>4432</v>
      </c>
      <c r="N3596" s="65" t="s">
        <v>662</v>
      </c>
      <c r="O3596" s="64">
        <v>390000644</v>
      </c>
      <c r="P3596" s="94" t="s">
        <v>4423</v>
      </c>
      <c r="Q3596" s="90">
        <v>1</v>
      </c>
      <c r="X3596" s="65" t="s">
        <v>733</v>
      </c>
      <c r="Y3596" s="65">
        <f>SUMPRODUCT(('[2]Prog 89'!$C$5:$C$10000=A3596)*'[2]Prog 89'!$E$5:$F$10000)</f>
        <v>0</v>
      </c>
      <c r="Z3596" s="65">
        <f>SUMPRODUCT(('[2]Prog 89'!$C$5:$C$10000=A3596)*'[2]Prog 89'!$G$5:$H$10000)</f>
        <v>0</v>
      </c>
    </row>
    <row r="3597" spans="1:26" ht="12.75" customHeight="1" x14ac:dyDescent="0.25">
      <c r="A3597" s="64">
        <v>39172</v>
      </c>
      <c r="B3597" s="81">
        <f>VLOOKUP(A3597,'[2]Pop commune'!$A$4:$G$3833,7,FALSE)</f>
        <v>45</v>
      </c>
      <c r="C3597" s="82">
        <f>VLOOKUP(A3597,'[2]Pop commune'!$A$4:$H$3833,5,FALSE)</f>
        <v>32</v>
      </c>
      <c r="D3597" s="83">
        <f t="shared" si="113"/>
        <v>13</v>
      </c>
      <c r="E3597" s="83">
        <f>VLOOKUP(A3597,'[2]Pop commune'!$A$4:$G$3833,6,FALSE)</f>
        <v>13</v>
      </c>
      <c r="F3597" s="83">
        <f t="shared" si="114"/>
        <v>232</v>
      </c>
      <c r="G3597" s="83">
        <f>VLOOKUP(A3597,'[2]Pop commune'!$A$4:$G$3833,4,FALSE)</f>
        <v>232</v>
      </c>
      <c r="H3597" s="64">
        <v>39</v>
      </c>
      <c r="I3597" s="122">
        <v>390006542</v>
      </c>
      <c r="J3597" s="91" t="s">
        <v>752</v>
      </c>
      <c r="K3597" s="121"/>
      <c r="L3597" s="92" t="s">
        <v>3663</v>
      </c>
      <c r="M3597" s="65" t="s">
        <v>4432</v>
      </c>
      <c r="N3597" s="65" t="s">
        <v>662</v>
      </c>
      <c r="O3597" s="64">
        <v>390000644</v>
      </c>
      <c r="P3597" s="94" t="s">
        <v>4423</v>
      </c>
      <c r="Q3597" s="90">
        <v>1</v>
      </c>
      <c r="X3597" s="65" t="s">
        <v>733</v>
      </c>
      <c r="Y3597" s="65">
        <f>SUMPRODUCT(('[2]Prog 89'!$C$5:$C$10000=A3597)*'[2]Prog 89'!$E$5:$F$10000)</f>
        <v>0</v>
      </c>
      <c r="Z3597" s="65">
        <f>SUMPRODUCT(('[2]Prog 89'!$C$5:$C$10000=A3597)*'[2]Prog 89'!$G$5:$H$10000)</f>
        <v>0</v>
      </c>
    </row>
    <row r="3598" spans="1:26" ht="12.75" customHeight="1" x14ac:dyDescent="0.25">
      <c r="A3598" s="64">
        <v>39182</v>
      </c>
      <c r="B3598" s="81">
        <f>VLOOKUP(A3598,'[2]Pop commune'!$A$4:$G$3833,7,FALSE)</f>
        <v>202</v>
      </c>
      <c r="C3598" s="82">
        <f>VLOOKUP(A3598,'[2]Pop commune'!$A$4:$H$3833,5,FALSE)</f>
        <v>144</v>
      </c>
      <c r="D3598" s="83">
        <f t="shared" si="113"/>
        <v>58</v>
      </c>
      <c r="E3598" s="83">
        <f>VLOOKUP(A3598,'[2]Pop commune'!$A$4:$G$3833,6,FALSE)</f>
        <v>58</v>
      </c>
      <c r="F3598" s="83">
        <f t="shared" si="114"/>
        <v>648</v>
      </c>
      <c r="G3598" s="83">
        <f>VLOOKUP(A3598,'[2]Pop commune'!$A$4:$G$3833,4,FALSE)</f>
        <v>648</v>
      </c>
      <c r="H3598" s="64">
        <v>39</v>
      </c>
      <c r="I3598" s="122">
        <v>390006542</v>
      </c>
      <c r="J3598" s="91" t="s">
        <v>1683</v>
      </c>
      <c r="K3598" s="121"/>
      <c r="L3598" s="92" t="s">
        <v>3820</v>
      </c>
      <c r="M3598" s="65" t="s">
        <v>4432</v>
      </c>
      <c r="N3598" s="65" t="s">
        <v>662</v>
      </c>
      <c r="O3598" s="64">
        <v>390000644</v>
      </c>
      <c r="P3598" s="94" t="s">
        <v>4423</v>
      </c>
      <c r="Q3598" s="90">
        <v>1</v>
      </c>
      <c r="X3598" s="65" t="s">
        <v>733</v>
      </c>
      <c r="Y3598" s="65">
        <f>SUMPRODUCT(('[2]Prog 89'!$C$5:$C$10000=A3598)*'[2]Prog 89'!$E$5:$F$10000)</f>
        <v>0</v>
      </c>
      <c r="Z3598" s="65">
        <f>SUMPRODUCT(('[2]Prog 89'!$C$5:$C$10000=A3598)*'[2]Prog 89'!$G$5:$H$10000)</f>
        <v>0</v>
      </c>
    </row>
    <row r="3599" spans="1:26" ht="12.75" customHeight="1" x14ac:dyDescent="0.25">
      <c r="A3599" s="64">
        <v>39189</v>
      </c>
      <c r="B3599" s="81">
        <f>VLOOKUP(A3599,'[2]Pop commune'!$A$4:$G$3833,7,FALSE)</f>
        <v>673.43338213762559</v>
      </c>
      <c r="C3599" s="82">
        <f>VLOOKUP(A3599,'[2]Pop commune'!$A$4:$H$3833,5,FALSE)</f>
        <v>389.98828696925182</v>
      </c>
      <c r="D3599" s="83">
        <f t="shared" si="113"/>
        <v>283.44509516837377</v>
      </c>
      <c r="E3599" s="83">
        <f>VLOOKUP(A3599,'[2]Pop commune'!$A$4:$G$3833,6,FALSE)</f>
        <v>283.44509516837377</v>
      </c>
      <c r="F3599" s="83">
        <f t="shared" si="114"/>
        <v>2745.9999999999891</v>
      </c>
      <c r="G3599" s="83">
        <f>VLOOKUP(A3599,'[2]Pop commune'!$A$4:$G$3833,4,FALSE)</f>
        <v>2745.9999999999891</v>
      </c>
      <c r="H3599" s="64">
        <v>39</v>
      </c>
      <c r="I3599" s="122">
        <v>390006542</v>
      </c>
      <c r="J3599" s="91" t="s">
        <v>4459</v>
      </c>
      <c r="K3599" s="121"/>
      <c r="L3599" s="92" t="s">
        <v>3820</v>
      </c>
      <c r="M3599" s="65" t="s">
        <v>4432</v>
      </c>
      <c r="N3599" s="65" t="s">
        <v>662</v>
      </c>
      <c r="O3599" s="64">
        <v>390000644</v>
      </c>
      <c r="P3599" s="94" t="s">
        <v>4423</v>
      </c>
      <c r="Q3599" s="90">
        <v>1</v>
      </c>
      <c r="X3599" s="65" t="s">
        <v>733</v>
      </c>
      <c r="Y3599" s="65">
        <f>SUMPRODUCT(('[2]Prog 89'!$C$5:$C$10000=A3599)*'[2]Prog 89'!$E$5:$F$10000)</f>
        <v>0</v>
      </c>
      <c r="Z3599" s="65">
        <f>SUMPRODUCT(('[2]Prog 89'!$C$5:$C$10000=A3599)*'[2]Prog 89'!$G$5:$H$10000)</f>
        <v>0</v>
      </c>
    </row>
    <row r="3600" spans="1:26" ht="12.75" customHeight="1" x14ac:dyDescent="0.25">
      <c r="A3600" s="64">
        <v>39190</v>
      </c>
      <c r="B3600" s="81">
        <f>VLOOKUP(A3600,'[2]Pop commune'!$A$4:$G$3833,7,FALSE)</f>
        <v>272.40374333742659</v>
      </c>
      <c r="C3600" s="82">
        <f>VLOOKUP(A3600,'[2]Pop commune'!$A$4:$H$3833,5,FALSE)</f>
        <v>169.75432187870047</v>
      </c>
      <c r="D3600" s="83">
        <f t="shared" si="113"/>
        <v>102.64942145872614</v>
      </c>
      <c r="E3600" s="83">
        <f>VLOOKUP(A3600,'[2]Pop commune'!$A$4:$G$3833,6,FALSE)</f>
        <v>102.64942145872614</v>
      </c>
      <c r="F3600" s="83">
        <f t="shared" si="114"/>
        <v>1172</v>
      </c>
      <c r="G3600" s="83">
        <f>VLOOKUP(A3600,'[2]Pop commune'!$A$4:$G$3833,4,FALSE)</f>
        <v>1172</v>
      </c>
      <c r="H3600" s="64">
        <v>39</v>
      </c>
      <c r="I3600" s="122">
        <v>390006542</v>
      </c>
      <c r="J3600" s="91" t="s">
        <v>4460</v>
      </c>
      <c r="K3600" s="121"/>
      <c r="L3600" s="92" t="s">
        <v>3663</v>
      </c>
      <c r="M3600" s="65" t="s">
        <v>4432</v>
      </c>
      <c r="N3600" s="65" t="s">
        <v>662</v>
      </c>
      <c r="O3600" s="64">
        <v>390000644</v>
      </c>
      <c r="P3600" s="94" t="s">
        <v>4423</v>
      </c>
      <c r="Q3600" s="90">
        <v>1</v>
      </c>
      <c r="X3600" s="65" t="s">
        <v>733</v>
      </c>
      <c r="Y3600" s="65">
        <f>SUMPRODUCT(('[2]Prog 89'!$C$5:$C$10000=A3600)*'[2]Prog 89'!$E$5:$F$10000)</f>
        <v>0</v>
      </c>
      <c r="Z3600" s="65">
        <f>SUMPRODUCT(('[2]Prog 89'!$C$5:$C$10000=A3600)*'[2]Prog 89'!$G$5:$H$10000)</f>
        <v>0</v>
      </c>
    </row>
    <row r="3601" spans="1:26" ht="12.75" customHeight="1" x14ac:dyDescent="0.25">
      <c r="A3601" s="64">
        <v>39198</v>
      </c>
      <c r="B3601" s="81">
        <f>VLOOKUP(A3601,'[2]Pop commune'!$A$4:$G$3833,7,FALSE)</f>
        <v>6691.2252411623322</v>
      </c>
      <c r="C3601" s="82">
        <f>VLOOKUP(A3601,'[2]Pop commune'!$A$4:$H$3833,5,FALSE)</f>
        <v>3920.5149525475149</v>
      </c>
      <c r="D3601" s="83">
        <f t="shared" si="113"/>
        <v>2770.7102886148173</v>
      </c>
      <c r="E3601" s="83">
        <f>VLOOKUP(A3601,'[2]Pop commune'!$A$4:$G$3833,6,FALSE)</f>
        <v>2770.7102886148173</v>
      </c>
      <c r="F3601" s="83">
        <f t="shared" si="114"/>
        <v>23312</v>
      </c>
      <c r="G3601" s="83">
        <f>VLOOKUP(A3601,'[2]Pop commune'!$A$4:$G$3833,4,FALSE)</f>
        <v>23312</v>
      </c>
      <c r="H3601" s="64">
        <v>39</v>
      </c>
      <c r="I3601" s="122">
        <v>390006542</v>
      </c>
      <c r="J3601" s="91" t="s">
        <v>4461</v>
      </c>
      <c r="K3601" s="121"/>
      <c r="L3601" s="92" t="s">
        <v>4461</v>
      </c>
      <c r="M3601" s="65" t="s">
        <v>4432</v>
      </c>
      <c r="N3601" s="65" t="s">
        <v>662</v>
      </c>
      <c r="O3601" s="64">
        <v>390000644</v>
      </c>
      <c r="P3601" s="94" t="s">
        <v>4423</v>
      </c>
      <c r="Q3601" s="90">
        <v>1</v>
      </c>
      <c r="X3601" s="65" t="s">
        <v>733</v>
      </c>
      <c r="Y3601" s="65">
        <f>SUMPRODUCT(('[2]Prog 89'!$C$5:$C$10000=A3601)*'[2]Prog 89'!$E$5:$F$10000)</f>
        <v>0</v>
      </c>
      <c r="Z3601" s="65">
        <f>SUMPRODUCT(('[2]Prog 89'!$C$5:$C$10000=A3601)*'[2]Prog 89'!$G$5:$H$10000)</f>
        <v>0</v>
      </c>
    </row>
    <row r="3602" spans="1:26" ht="12.75" customHeight="1" x14ac:dyDescent="0.25">
      <c r="A3602" s="64">
        <v>39205</v>
      </c>
      <c r="B3602" s="81">
        <f>VLOOKUP(A3602,'[2]Pop commune'!$A$4:$G$3833,7,FALSE)</f>
        <v>79.425196850394016</v>
      </c>
      <c r="C3602" s="82">
        <f>VLOOKUP(A3602,'[2]Pop commune'!$A$4:$H$3833,5,FALSE)</f>
        <v>56.732283464567153</v>
      </c>
      <c r="D3602" s="83">
        <f t="shared" si="113"/>
        <v>22.692913385826859</v>
      </c>
      <c r="E3602" s="83">
        <f>VLOOKUP(A3602,'[2]Pop commune'!$A$4:$G$3833,6,FALSE)</f>
        <v>22.692913385826859</v>
      </c>
      <c r="F3602" s="83">
        <f t="shared" si="114"/>
        <v>393.00000000000153</v>
      </c>
      <c r="G3602" s="83">
        <f>VLOOKUP(A3602,'[2]Pop commune'!$A$4:$G$3833,4,FALSE)</f>
        <v>393.00000000000153</v>
      </c>
      <c r="H3602" s="64">
        <v>39</v>
      </c>
      <c r="I3602" s="122">
        <v>390006542</v>
      </c>
      <c r="J3602" s="91" t="s">
        <v>4462</v>
      </c>
      <c r="K3602" s="121"/>
      <c r="L3602" s="92" t="s">
        <v>3449</v>
      </c>
      <c r="M3602" s="65" t="s">
        <v>4432</v>
      </c>
      <c r="N3602" s="65" t="s">
        <v>662</v>
      </c>
      <c r="O3602" s="64">
        <v>390000644</v>
      </c>
      <c r="P3602" s="94" t="s">
        <v>4423</v>
      </c>
      <c r="Q3602" s="90">
        <v>1</v>
      </c>
      <c r="X3602" s="65" t="s">
        <v>733</v>
      </c>
      <c r="Y3602" s="65">
        <f>SUMPRODUCT(('[2]Prog 89'!$C$5:$C$10000=A3602)*'[2]Prog 89'!$E$5:$F$10000)</f>
        <v>0</v>
      </c>
      <c r="Z3602" s="65">
        <f>SUMPRODUCT(('[2]Prog 89'!$C$5:$C$10000=A3602)*'[2]Prog 89'!$G$5:$H$10000)</f>
        <v>0</v>
      </c>
    </row>
    <row r="3603" spans="1:26" ht="12.75" customHeight="1" x14ac:dyDescent="0.25">
      <c r="A3603" s="64">
        <v>39218</v>
      </c>
      <c r="B3603" s="81">
        <f>VLOOKUP(A3603,'[2]Pop commune'!$A$4:$G$3833,7,FALSE)</f>
        <v>86.819047619047666</v>
      </c>
      <c r="C3603" s="82">
        <f>VLOOKUP(A3603,'[2]Pop commune'!$A$4:$H$3833,5,FALSE)</f>
        <v>58.552380952380979</v>
      </c>
      <c r="D3603" s="83">
        <f t="shared" si="113"/>
        <v>28.26666666666668</v>
      </c>
      <c r="E3603" s="83">
        <f>VLOOKUP(A3603,'[2]Pop commune'!$A$4:$G$3833,6,FALSE)</f>
        <v>28.26666666666668</v>
      </c>
      <c r="F3603" s="83">
        <f t="shared" si="114"/>
        <v>424</v>
      </c>
      <c r="G3603" s="83">
        <f>VLOOKUP(A3603,'[2]Pop commune'!$A$4:$G$3833,4,FALSE)</f>
        <v>424</v>
      </c>
      <c r="H3603" s="64">
        <v>39</v>
      </c>
      <c r="I3603" s="122">
        <v>390006542</v>
      </c>
      <c r="J3603" s="91" t="s">
        <v>4463</v>
      </c>
      <c r="K3603" s="121"/>
      <c r="L3603" s="92" t="s">
        <v>3663</v>
      </c>
      <c r="M3603" s="65" t="s">
        <v>4432</v>
      </c>
      <c r="N3603" s="65" t="s">
        <v>662</v>
      </c>
      <c r="O3603" s="64">
        <v>390000644</v>
      </c>
      <c r="P3603" s="94" t="s">
        <v>4423</v>
      </c>
      <c r="Q3603" s="90">
        <v>1</v>
      </c>
      <c r="X3603" s="65" t="s">
        <v>733</v>
      </c>
      <c r="Y3603" s="65">
        <f>SUMPRODUCT(('[2]Prog 89'!$C$5:$C$10000=A3603)*'[2]Prog 89'!$E$5:$F$10000)</f>
        <v>0</v>
      </c>
      <c r="Z3603" s="65">
        <f>SUMPRODUCT(('[2]Prog 89'!$C$5:$C$10000=A3603)*'[2]Prog 89'!$G$5:$H$10000)</f>
        <v>0</v>
      </c>
    </row>
    <row r="3604" spans="1:26" ht="12.75" customHeight="1" x14ac:dyDescent="0.25">
      <c r="A3604" s="64">
        <v>39219</v>
      </c>
      <c r="B3604" s="81">
        <f>VLOOKUP(A3604,'[2]Pop commune'!$A$4:$G$3833,7,FALSE)</f>
        <v>130.23444976076547</v>
      </c>
      <c r="C3604" s="82">
        <f>VLOOKUP(A3604,'[2]Pop commune'!$A$4:$H$3833,5,FALSE)</f>
        <v>93.889952153110002</v>
      </c>
      <c r="D3604" s="83">
        <f t="shared" si="113"/>
        <v>36.344497607655484</v>
      </c>
      <c r="E3604" s="83">
        <f>VLOOKUP(A3604,'[2]Pop commune'!$A$4:$G$3833,6,FALSE)</f>
        <v>36.344497607655484</v>
      </c>
      <c r="F3604" s="83">
        <f t="shared" si="114"/>
        <v>633</v>
      </c>
      <c r="G3604" s="83">
        <f>VLOOKUP(A3604,'[2]Pop commune'!$A$4:$G$3833,4,FALSE)</f>
        <v>633</v>
      </c>
      <c r="H3604" s="64">
        <v>39</v>
      </c>
      <c r="I3604" s="122">
        <v>390006542</v>
      </c>
      <c r="J3604" s="91" t="s">
        <v>4464</v>
      </c>
      <c r="K3604" s="121"/>
      <c r="L3604" s="92" t="s">
        <v>3663</v>
      </c>
      <c r="M3604" s="65" t="s">
        <v>4432</v>
      </c>
      <c r="N3604" s="65" t="s">
        <v>662</v>
      </c>
      <c r="O3604" s="64">
        <v>390000644</v>
      </c>
      <c r="P3604" s="94" t="s">
        <v>4423</v>
      </c>
      <c r="Q3604" s="90">
        <v>1</v>
      </c>
      <c r="X3604" s="65" t="s">
        <v>733</v>
      </c>
      <c r="Y3604" s="65">
        <f>SUMPRODUCT(('[2]Prog 89'!$C$5:$C$10000=A3604)*'[2]Prog 89'!$E$5:$F$10000)</f>
        <v>0</v>
      </c>
      <c r="Z3604" s="65">
        <f>SUMPRODUCT(('[2]Prog 89'!$C$5:$C$10000=A3604)*'[2]Prog 89'!$G$5:$H$10000)</f>
        <v>0</v>
      </c>
    </row>
    <row r="3605" spans="1:26" ht="12.75" customHeight="1" x14ac:dyDescent="0.25">
      <c r="A3605" s="64">
        <v>39233</v>
      </c>
      <c r="B3605" s="81">
        <f>VLOOKUP(A3605,'[2]Pop commune'!$A$4:$G$3833,7,FALSE)</f>
        <v>464.44875063742847</v>
      </c>
      <c r="C3605" s="82">
        <f>VLOOKUP(A3605,'[2]Pop commune'!$A$4:$H$3833,5,FALSE)</f>
        <v>273.69301376848466</v>
      </c>
      <c r="D3605" s="83">
        <f t="shared" si="113"/>
        <v>190.75573686894381</v>
      </c>
      <c r="E3605" s="83">
        <f>VLOOKUP(A3605,'[2]Pop commune'!$A$4:$G$3833,6,FALSE)</f>
        <v>190.75573686894381</v>
      </c>
      <c r="F3605" s="83">
        <f t="shared" si="114"/>
        <v>2032.9999999999936</v>
      </c>
      <c r="G3605" s="83">
        <f>VLOOKUP(A3605,'[2]Pop commune'!$A$4:$G$3833,4,FALSE)</f>
        <v>2032.9999999999936</v>
      </c>
      <c r="H3605" s="64">
        <v>39</v>
      </c>
      <c r="I3605" s="122">
        <v>390006542</v>
      </c>
      <c r="J3605" s="91" t="s">
        <v>2564</v>
      </c>
      <c r="K3605" s="121"/>
      <c r="L3605" s="92" t="s">
        <v>4454</v>
      </c>
      <c r="M3605" s="65" t="s">
        <v>4432</v>
      </c>
      <c r="N3605" s="65" t="s">
        <v>662</v>
      </c>
      <c r="O3605" s="64">
        <v>390000644</v>
      </c>
      <c r="P3605" s="94" t="s">
        <v>4423</v>
      </c>
      <c r="Q3605" s="90">
        <v>1</v>
      </c>
      <c r="X3605" s="65" t="s">
        <v>733</v>
      </c>
      <c r="Y3605" s="65">
        <f>SUMPRODUCT(('[2]Prog 89'!$C$5:$C$10000=A3605)*'[2]Prog 89'!$E$5:$F$10000)</f>
        <v>0</v>
      </c>
      <c r="Z3605" s="65">
        <f>SUMPRODUCT(('[2]Prog 89'!$C$5:$C$10000=A3605)*'[2]Prog 89'!$G$5:$H$10000)</f>
        <v>0</v>
      </c>
    </row>
    <row r="3606" spans="1:26" ht="12.75" customHeight="1" x14ac:dyDescent="0.25">
      <c r="A3606" s="64">
        <v>39235</v>
      </c>
      <c r="B3606" s="81">
        <f>VLOOKUP(A3606,'[2]Pop commune'!$A$4:$G$3833,7,FALSE)</f>
        <v>319</v>
      </c>
      <c r="C3606" s="82">
        <f>VLOOKUP(A3606,'[2]Pop commune'!$A$4:$H$3833,5,FALSE)</f>
        <v>181</v>
      </c>
      <c r="D3606" s="83">
        <f t="shared" si="113"/>
        <v>138</v>
      </c>
      <c r="E3606" s="83">
        <f>VLOOKUP(A3606,'[2]Pop commune'!$A$4:$G$3833,6,FALSE)</f>
        <v>138</v>
      </c>
      <c r="F3606" s="83">
        <f t="shared" si="114"/>
        <v>1241</v>
      </c>
      <c r="G3606" s="83">
        <f>VLOOKUP(A3606,'[2]Pop commune'!$A$4:$G$3833,4,FALSE)</f>
        <v>1241</v>
      </c>
      <c r="H3606" s="64">
        <v>39</v>
      </c>
      <c r="I3606" s="122">
        <v>390006542</v>
      </c>
      <c r="J3606" s="91" t="s">
        <v>4465</v>
      </c>
      <c r="K3606" s="121"/>
      <c r="L3606" s="92" t="s">
        <v>3663</v>
      </c>
      <c r="M3606" s="65" t="s">
        <v>4432</v>
      </c>
      <c r="N3606" s="65" t="s">
        <v>662</v>
      </c>
      <c r="O3606" s="64">
        <v>390000644</v>
      </c>
      <c r="P3606" s="94" t="s">
        <v>4423</v>
      </c>
      <c r="Q3606" s="90">
        <v>1</v>
      </c>
      <c r="X3606" s="65" t="s">
        <v>733</v>
      </c>
      <c r="Y3606" s="65">
        <f>SUMPRODUCT(('[2]Prog 89'!$C$5:$C$10000=A3606)*'[2]Prog 89'!$E$5:$F$10000)</f>
        <v>0</v>
      </c>
      <c r="Z3606" s="65">
        <f>SUMPRODUCT(('[2]Prog 89'!$C$5:$C$10000=A3606)*'[2]Prog 89'!$G$5:$H$10000)</f>
        <v>0</v>
      </c>
    </row>
    <row r="3607" spans="1:26" ht="12.75" customHeight="1" x14ac:dyDescent="0.25">
      <c r="A3607" s="64">
        <v>39249</v>
      </c>
      <c r="B3607" s="81">
        <f>VLOOKUP(A3607,'[2]Pop commune'!$A$4:$G$3833,7,FALSE)</f>
        <v>31</v>
      </c>
      <c r="C3607" s="82">
        <f>VLOOKUP(A3607,'[2]Pop commune'!$A$4:$H$3833,5,FALSE)</f>
        <v>22</v>
      </c>
      <c r="D3607" s="83">
        <f t="shared" si="113"/>
        <v>9</v>
      </c>
      <c r="E3607" s="83">
        <f>VLOOKUP(A3607,'[2]Pop commune'!$A$4:$G$3833,6,FALSE)</f>
        <v>9</v>
      </c>
      <c r="F3607" s="83">
        <f t="shared" si="114"/>
        <v>84</v>
      </c>
      <c r="G3607" s="83">
        <f>VLOOKUP(A3607,'[2]Pop commune'!$A$4:$G$3833,4,FALSE)</f>
        <v>84</v>
      </c>
      <c r="H3607" s="64">
        <v>39</v>
      </c>
      <c r="I3607" s="122">
        <v>390006542</v>
      </c>
      <c r="J3607" s="91" t="s">
        <v>914</v>
      </c>
      <c r="K3607" s="121"/>
      <c r="L3607" s="92" t="s">
        <v>3663</v>
      </c>
      <c r="M3607" s="65" t="s">
        <v>4432</v>
      </c>
      <c r="N3607" s="65" t="s">
        <v>662</v>
      </c>
      <c r="O3607" s="64">
        <v>390000644</v>
      </c>
      <c r="P3607" s="94" t="s">
        <v>4423</v>
      </c>
      <c r="Q3607" s="90">
        <v>1</v>
      </c>
      <c r="X3607" s="65" t="s">
        <v>733</v>
      </c>
      <c r="Y3607" s="65">
        <f>SUMPRODUCT(('[2]Prog 89'!$C$5:$C$10000=A3607)*'[2]Prog 89'!$E$5:$F$10000)</f>
        <v>0</v>
      </c>
      <c r="Z3607" s="65">
        <f>SUMPRODUCT(('[2]Prog 89'!$C$5:$C$10000=A3607)*'[2]Prog 89'!$G$5:$H$10000)</f>
        <v>0</v>
      </c>
    </row>
    <row r="3608" spans="1:26" ht="12.75" customHeight="1" x14ac:dyDescent="0.25">
      <c r="A3608" s="64">
        <v>39252</v>
      </c>
      <c r="B3608" s="81">
        <f>VLOOKUP(A3608,'[2]Pop commune'!$A$4:$G$3833,7,FALSE)</f>
        <v>208.53216374268996</v>
      </c>
      <c r="C3608" s="82">
        <f>VLOOKUP(A3608,'[2]Pop commune'!$A$4:$H$3833,5,FALSE)</f>
        <v>147.25730994152039</v>
      </c>
      <c r="D3608" s="83">
        <f t="shared" si="113"/>
        <v>61.274853801169563</v>
      </c>
      <c r="E3608" s="83">
        <f>VLOOKUP(A3608,'[2]Pop commune'!$A$4:$G$3833,6,FALSE)</f>
        <v>61.274853801169563</v>
      </c>
      <c r="F3608" s="83">
        <f t="shared" si="114"/>
        <v>676</v>
      </c>
      <c r="G3608" s="83">
        <f>VLOOKUP(A3608,'[2]Pop commune'!$A$4:$G$3833,4,FALSE)</f>
        <v>676</v>
      </c>
      <c r="H3608" s="64">
        <v>39</v>
      </c>
      <c r="I3608" s="122">
        <v>390006542</v>
      </c>
      <c r="J3608" s="91" t="s">
        <v>4466</v>
      </c>
      <c r="K3608" s="121"/>
      <c r="L3608" s="92" t="s">
        <v>3820</v>
      </c>
      <c r="M3608" s="65" t="s">
        <v>4432</v>
      </c>
      <c r="N3608" s="65" t="s">
        <v>662</v>
      </c>
      <c r="O3608" s="64">
        <v>390000644</v>
      </c>
      <c r="P3608" s="94" t="s">
        <v>4423</v>
      </c>
      <c r="Q3608" s="90">
        <v>1</v>
      </c>
      <c r="X3608" s="65" t="s">
        <v>733</v>
      </c>
      <c r="Y3608" s="65">
        <f>SUMPRODUCT(('[2]Prog 89'!$C$5:$C$10000=A3608)*'[2]Prog 89'!$E$5:$F$10000)</f>
        <v>0</v>
      </c>
      <c r="Z3608" s="65">
        <f>SUMPRODUCT(('[2]Prog 89'!$C$5:$C$10000=A3608)*'[2]Prog 89'!$G$5:$H$10000)</f>
        <v>0</v>
      </c>
    </row>
    <row r="3609" spans="1:26" ht="12.75" customHeight="1" x14ac:dyDescent="0.25">
      <c r="A3609" s="64">
        <v>39338</v>
      </c>
      <c r="B3609" s="81">
        <f>VLOOKUP(A3609,'[2]Pop commune'!$A$4:$G$3833,7,FALSE)</f>
        <v>143</v>
      </c>
      <c r="C3609" s="82">
        <f>VLOOKUP(A3609,'[2]Pop commune'!$A$4:$H$3833,5,FALSE)</f>
        <v>110</v>
      </c>
      <c r="D3609" s="83">
        <f t="shared" si="113"/>
        <v>33</v>
      </c>
      <c r="E3609" s="83">
        <f>VLOOKUP(A3609,'[2]Pop commune'!$A$4:$G$3833,6,FALSE)</f>
        <v>33</v>
      </c>
      <c r="F3609" s="83">
        <f t="shared" si="114"/>
        <v>510</v>
      </c>
      <c r="G3609" s="83">
        <f>VLOOKUP(A3609,'[2]Pop commune'!$A$4:$G$3833,4,FALSE)</f>
        <v>510</v>
      </c>
      <c r="H3609" s="64">
        <v>39</v>
      </c>
      <c r="I3609" s="122">
        <v>390006542</v>
      </c>
      <c r="J3609" s="91" t="s">
        <v>985</v>
      </c>
      <c r="K3609" s="121"/>
      <c r="L3609" s="92" t="s">
        <v>3463</v>
      </c>
      <c r="M3609" s="65" t="s">
        <v>4432</v>
      </c>
      <c r="N3609" s="65" t="s">
        <v>662</v>
      </c>
      <c r="O3609" s="64">
        <v>390000644</v>
      </c>
      <c r="P3609" s="94" t="s">
        <v>4423</v>
      </c>
      <c r="Q3609" s="90">
        <v>1</v>
      </c>
      <c r="X3609" s="65" t="s">
        <v>733</v>
      </c>
      <c r="Y3609" s="65">
        <f>SUMPRODUCT(('[2]Prog 89'!$C$5:$C$10000=A3609)*'[2]Prog 89'!$E$5:$F$10000)</f>
        <v>0</v>
      </c>
      <c r="Z3609" s="65">
        <f>SUMPRODUCT(('[2]Prog 89'!$C$5:$C$10000=A3609)*'[2]Prog 89'!$G$5:$H$10000)</f>
        <v>0</v>
      </c>
    </row>
    <row r="3610" spans="1:26" ht="12.75" customHeight="1" x14ac:dyDescent="0.25">
      <c r="A3610" s="64">
        <v>39345</v>
      </c>
      <c r="B3610" s="81">
        <f>VLOOKUP(A3610,'[2]Pop commune'!$A$4:$G$3833,7,FALSE)</f>
        <v>134.83720930232539</v>
      </c>
      <c r="C3610" s="82">
        <f>VLOOKUP(A3610,'[2]Pop commune'!$A$4:$H$3833,5,FALSE)</f>
        <v>88.162790697674296</v>
      </c>
      <c r="D3610" s="83">
        <f t="shared" si="113"/>
        <v>46.674418604651095</v>
      </c>
      <c r="E3610" s="83">
        <f>VLOOKUP(A3610,'[2]Pop commune'!$A$4:$G$3833,6,FALSE)</f>
        <v>46.674418604651095</v>
      </c>
      <c r="F3610" s="83">
        <f t="shared" si="114"/>
        <v>445.99999999999937</v>
      </c>
      <c r="G3610" s="83">
        <f>VLOOKUP(A3610,'[2]Pop commune'!$A$4:$G$3833,4,FALSE)</f>
        <v>445.99999999999937</v>
      </c>
      <c r="H3610" s="64">
        <v>39</v>
      </c>
      <c r="I3610" s="122">
        <v>390006542</v>
      </c>
      <c r="J3610" s="91" t="s">
        <v>4467</v>
      </c>
      <c r="K3610" s="121"/>
      <c r="L3610" s="92" t="s">
        <v>4454</v>
      </c>
      <c r="M3610" s="65" t="s">
        <v>4432</v>
      </c>
      <c r="N3610" s="65" t="s">
        <v>662</v>
      </c>
      <c r="O3610" s="64">
        <v>390000644</v>
      </c>
      <c r="P3610" s="94" t="s">
        <v>4423</v>
      </c>
      <c r="Q3610" s="90">
        <v>1</v>
      </c>
      <c r="X3610" s="65" t="s">
        <v>733</v>
      </c>
      <c r="Y3610" s="65">
        <f>SUMPRODUCT(('[2]Prog 89'!$C$5:$C$10000=A3610)*'[2]Prog 89'!$E$5:$F$10000)</f>
        <v>0</v>
      </c>
      <c r="Z3610" s="65">
        <f>SUMPRODUCT(('[2]Prog 89'!$C$5:$C$10000=A3610)*'[2]Prog 89'!$G$5:$H$10000)</f>
        <v>0</v>
      </c>
    </row>
    <row r="3611" spans="1:26" ht="12.75" customHeight="1" x14ac:dyDescent="0.25">
      <c r="A3611" s="64">
        <v>39350</v>
      </c>
      <c r="B3611" s="81">
        <f>VLOOKUP(A3611,'[2]Pop commune'!$A$4:$G$3833,7,FALSE)</f>
        <v>94.920634920634768</v>
      </c>
      <c r="C3611" s="82">
        <f>VLOOKUP(A3611,'[2]Pop commune'!$A$4:$H$3833,5,FALSE)</f>
        <v>61.904761904761799</v>
      </c>
      <c r="D3611" s="83">
        <f t="shared" si="113"/>
        <v>33.015873015872963</v>
      </c>
      <c r="E3611" s="83">
        <f>VLOOKUP(A3611,'[2]Pop commune'!$A$4:$G$3833,6,FALSE)</f>
        <v>33.015873015872963</v>
      </c>
      <c r="F3611" s="83">
        <f t="shared" si="114"/>
        <v>324.99999999999943</v>
      </c>
      <c r="G3611" s="83">
        <f>VLOOKUP(A3611,'[2]Pop commune'!$A$4:$G$3833,4,FALSE)</f>
        <v>324.99999999999943</v>
      </c>
      <c r="H3611" s="64">
        <v>39</v>
      </c>
      <c r="I3611" s="122">
        <v>390006542</v>
      </c>
      <c r="J3611" s="91" t="s">
        <v>4468</v>
      </c>
      <c r="K3611" s="121"/>
      <c r="L3611" s="92" t="s">
        <v>3663</v>
      </c>
      <c r="M3611" s="65" t="s">
        <v>4432</v>
      </c>
      <c r="N3611" s="65" t="s">
        <v>662</v>
      </c>
      <c r="O3611" s="64">
        <v>390000644</v>
      </c>
      <c r="P3611" s="94" t="s">
        <v>4423</v>
      </c>
      <c r="Q3611" s="90">
        <v>1</v>
      </c>
      <c r="X3611" s="65" t="s">
        <v>733</v>
      </c>
      <c r="Y3611" s="65">
        <f>SUMPRODUCT(('[2]Prog 89'!$C$5:$C$10000=A3611)*'[2]Prog 89'!$E$5:$F$10000)</f>
        <v>0</v>
      </c>
      <c r="Z3611" s="65">
        <f>SUMPRODUCT(('[2]Prog 89'!$C$5:$C$10000=A3611)*'[2]Prog 89'!$G$5:$H$10000)</f>
        <v>0</v>
      </c>
    </row>
    <row r="3612" spans="1:26" ht="12.75" customHeight="1" x14ac:dyDescent="0.25">
      <c r="A3612" s="64">
        <v>39352</v>
      </c>
      <c r="B3612" s="81">
        <f>VLOOKUP(A3612,'[2]Pop commune'!$A$4:$G$3833,7,FALSE)</f>
        <v>10.075757575757599</v>
      </c>
      <c r="C3612" s="82">
        <f>VLOOKUP(A3612,'[2]Pop commune'!$A$4:$H$3833,5,FALSE)</f>
        <v>8.0606060606060801</v>
      </c>
      <c r="D3612" s="83">
        <f t="shared" si="113"/>
        <v>2.01515151515152</v>
      </c>
      <c r="E3612" s="83">
        <f>VLOOKUP(A3612,'[2]Pop commune'!$A$4:$G$3833,6,FALSE)</f>
        <v>2.01515151515152</v>
      </c>
      <c r="F3612" s="83">
        <f t="shared" si="114"/>
        <v>133</v>
      </c>
      <c r="G3612" s="83">
        <f>VLOOKUP(A3612,'[2]Pop commune'!$A$4:$G$3833,4,FALSE)</f>
        <v>133</v>
      </c>
      <c r="H3612" s="64">
        <v>39</v>
      </c>
      <c r="I3612" s="122">
        <v>390006542</v>
      </c>
      <c r="J3612" s="91" t="s">
        <v>4469</v>
      </c>
      <c r="K3612" s="121"/>
      <c r="L3612" s="92" t="s">
        <v>3663</v>
      </c>
      <c r="M3612" s="65" t="s">
        <v>4432</v>
      </c>
      <c r="N3612" s="65" t="s">
        <v>662</v>
      </c>
      <c r="O3612" s="64">
        <v>390000644</v>
      </c>
      <c r="P3612" s="94" t="s">
        <v>4423</v>
      </c>
      <c r="Q3612" s="90">
        <v>1</v>
      </c>
      <c r="X3612" s="65" t="s">
        <v>733</v>
      </c>
      <c r="Y3612" s="65">
        <f>SUMPRODUCT(('[2]Prog 89'!$C$5:$C$10000=A3612)*'[2]Prog 89'!$E$5:$F$10000)</f>
        <v>0</v>
      </c>
      <c r="Z3612" s="65">
        <f>SUMPRODUCT(('[2]Prog 89'!$C$5:$C$10000=A3612)*'[2]Prog 89'!$G$5:$H$10000)</f>
        <v>0</v>
      </c>
    </row>
    <row r="3613" spans="1:26" ht="12.75" customHeight="1" x14ac:dyDescent="0.25">
      <c r="A3613" s="64">
        <v>39396</v>
      </c>
      <c r="B3613" s="81">
        <f>VLOOKUP(A3613,'[2]Pop commune'!$A$4:$G$3833,7,FALSE)</f>
        <v>233.45742955229213</v>
      </c>
      <c r="C3613" s="82">
        <f>VLOOKUP(A3613,'[2]Pop commune'!$A$4:$H$3833,5,FALSE)</f>
        <v>128.11189974147933</v>
      </c>
      <c r="D3613" s="83">
        <f t="shared" si="113"/>
        <v>105.34552981081281</v>
      </c>
      <c r="E3613" s="83">
        <f>VLOOKUP(A3613,'[2]Pop commune'!$A$4:$G$3833,6,FALSE)</f>
        <v>105.34552981081281</v>
      </c>
      <c r="F3613" s="83">
        <f t="shared" si="114"/>
        <v>1044</v>
      </c>
      <c r="G3613" s="83">
        <f>VLOOKUP(A3613,'[2]Pop commune'!$A$4:$G$3833,4,FALSE)</f>
        <v>1044</v>
      </c>
      <c r="H3613" s="64">
        <v>39</v>
      </c>
      <c r="I3613" s="122">
        <v>390006542</v>
      </c>
      <c r="J3613" s="91" t="s">
        <v>4470</v>
      </c>
      <c r="K3613" s="121"/>
      <c r="L3613" s="92" t="s">
        <v>3663</v>
      </c>
      <c r="M3613" s="65" t="s">
        <v>4432</v>
      </c>
      <c r="N3613" s="65" t="s">
        <v>662</v>
      </c>
      <c r="O3613" s="64">
        <v>390000644</v>
      </c>
      <c r="P3613" s="94" t="s">
        <v>4423</v>
      </c>
      <c r="Q3613" s="90">
        <v>1</v>
      </c>
      <c r="X3613" s="65" t="s">
        <v>733</v>
      </c>
      <c r="Y3613" s="65">
        <f>SUMPRODUCT(('[2]Prog 89'!$C$5:$C$10000=A3613)*'[2]Prog 89'!$E$5:$F$10000)</f>
        <v>0</v>
      </c>
      <c r="Z3613" s="65">
        <f>SUMPRODUCT(('[2]Prog 89'!$C$5:$C$10000=A3613)*'[2]Prog 89'!$G$5:$H$10000)</f>
        <v>0</v>
      </c>
    </row>
    <row r="3614" spans="1:26" ht="12.75" customHeight="1" x14ac:dyDescent="0.25">
      <c r="A3614" s="64">
        <v>39400</v>
      </c>
      <c r="B3614" s="81">
        <f>VLOOKUP(A3614,'[2]Pop commune'!$A$4:$G$3833,7,FALSE)</f>
        <v>28</v>
      </c>
      <c r="C3614" s="82">
        <f>VLOOKUP(A3614,'[2]Pop commune'!$A$4:$H$3833,5,FALSE)</f>
        <v>14</v>
      </c>
      <c r="D3614" s="83">
        <f t="shared" si="113"/>
        <v>14</v>
      </c>
      <c r="E3614" s="83">
        <f>VLOOKUP(A3614,'[2]Pop commune'!$A$4:$G$3833,6,FALSE)</f>
        <v>14</v>
      </c>
      <c r="F3614" s="83">
        <f t="shared" si="114"/>
        <v>142</v>
      </c>
      <c r="G3614" s="83">
        <f>VLOOKUP(A3614,'[2]Pop commune'!$A$4:$G$3833,4,FALSE)</f>
        <v>142</v>
      </c>
      <c r="H3614" s="64">
        <v>39</v>
      </c>
      <c r="I3614" s="122">
        <v>390006542</v>
      </c>
      <c r="J3614" s="91" t="s">
        <v>4471</v>
      </c>
      <c r="K3614" s="121"/>
      <c r="L3614" s="92" t="s">
        <v>3663</v>
      </c>
      <c r="M3614" s="65" t="s">
        <v>4432</v>
      </c>
      <c r="N3614" s="65" t="s">
        <v>662</v>
      </c>
      <c r="O3614" s="64">
        <v>390000644</v>
      </c>
      <c r="P3614" s="94" t="s">
        <v>4423</v>
      </c>
      <c r="Q3614" s="90">
        <v>1</v>
      </c>
      <c r="X3614" s="65" t="s">
        <v>733</v>
      </c>
      <c r="Y3614" s="65">
        <f>SUMPRODUCT(('[2]Prog 89'!$C$5:$C$10000=A3614)*'[2]Prog 89'!$E$5:$F$10000)</f>
        <v>0</v>
      </c>
      <c r="Z3614" s="65">
        <f>SUMPRODUCT(('[2]Prog 89'!$C$5:$C$10000=A3614)*'[2]Prog 89'!$G$5:$H$10000)</f>
        <v>0</v>
      </c>
    </row>
    <row r="3615" spans="1:26" ht="12.75" customHeight="1" x14ac:dyDescent="0.25">
      <c r="A3615" s="64">
        <v>39412</v>
      </c>
      <c r="B3615" s="81">
        <f>VLOOKUP(A3615,'[2]Pop commune'!$A$4:$G$3833,7,FALSE)</f>
        <v>85.515151515151487</v>
      </c>
      <c r="C3615" s="82">
        <f>VLOOKUP(A3615,'[2]Pop commune'!$A$4:$H$3833,5,FALSE)</f>
        <v>55.636363636363619</v>
      </c>
      <c r="D3615" s="83">
        <f t="shared" si="113"/>
        <v>29.878787878787868</v>
      </c>
      <c r="E3615" s="83">
        <f>VLOOKUP(A3615,'[2]Pop commune'!$A$4:$G$3833,6,FALSE)</f>
        <v>29.878787878787868</v>
      </c>
      <c r="F3615" s="83">
        <f t="shared" si="114"/>
        <v>306</v>
      </c>
      <c r="G3615" s="83">
        <f>VLOOKUP(A3615,'[2]Pop commune'!$A$4:$G$3833,4,FALSE)</f>
        <v>306</v>
      </c>
      <c r="H3615" s="64">
        <v>39</v>
      </c>
      <c r="I3615" s="122">
        <v>390006542</v>
      </c>
      <c r="J3615" s="91" t="s">
        <v>4472</v>
      </c>
      <c r="K3615" s="121"/>
      <c r="L3615" s="92" t="s">
        <v>3463</v>
      </c>
      <c r="M3615" s="65" t="s">
        <v>4432</v>
      </c>
      <c r="N3615" s="65" t="s">
        <v>662</v>
      </c>
      <c r="O3615" s="64">
        <v>390000644</v>
      </c>
      <c r="P3615" s="94" t="s">
        <v>4423</v>
      </c>
      <c r="Q3615" s="90">
        <v>1</v>
      </c>
      <c r="X3615" s="65" t="s">
        <v>733</v>
      </c>
      <c r="Y3615" s="65">
        <f>SUMPRODUCT(('[2]Prog 89'!$C$5:$C$10000=A3615)*'[2]Prog 89'!$E$5:$F$10000)</f>
        <v>0</v>
      </c>
      <c r="Z3615" s="65">
        <f>SUMPRODUCT(('[2]Prog 89'!$C$5:$C$10000=A3615)*'[2]Prog 89'!$G$5:$H$10000)</f>
        <v>0</v>
      </c>
    </row>
    <row r="3616" spans="1:26" ht="12.75" customHeight="1" x14ac:dyDescent="0.25">
      <c r="A3616" s="64">
        <v>39430</v>
      </c>
      <c r="B3616" s="81">
        <f>VLOOKUP(A3616,'[2]Pop commune'!$A$4:$G$3833,7,FALSE)</f>
        <v>22.70967741935484</v>
      </c>
      <c r="C3616" s="82">
        <f>VLOOKUP(A3616,'[2]Pop commune'!$A$4:$H$3833,5,FALSE)</f>
        <v>20.817204301075272</v>
      </c>
      <c r="D3616" s="83">
        <f t="shared" si="113"/>
        <v>1.89247311827957</v>
      </c>
      <c r="E3616" s="83">
        <f>VLOOKUP(A3616,'[2]Pop commune'!$A$4:$G$3833,6,FALSE)</f>
        <v>1.89247311827957</v>
      </c>
      <c r="F3616" s="83">
        <f t="shared" si="114"/>
        <v>88</v>
      </c>
      <c r="G3616" s="83">
        <f>VLOOKUP(A3616,'[2]Pop commune'!$A$4:$G$3833,4,FALSE)</f>
        <v>88</v>
      </c>
      <c r="H3616" s="64">
        <v>39</v>
      </c>
      <c r="I3616" s="122">
        <v>390006542</v>
      </c>
      <c r="J3616" s="91" t="s">
        <v>4473</v>
      </c>
      <c r="K3616" s="121"/>
      <c r="L3616" s="92" t="s">
        <v>3663</v>
      </c>
      <c r="M3616" s="65" t="s">
        <v>4432</v>
      </c>
      <c r="N3616" s="65" t="s">
        <v>662</v>
      </c>
      <c r="O3616" s="64">
        <v>390000644</v>
      </c>
      <c r="P3616" s="94" t="s">
        <v>4423</v>
      </c>
      <c r="Q3616" s="90">
        <v>1</v>
      </c>
      <c r="X3616" s="65" t="s">
        <v>733</v>
      </c>
      <c r="Y3616" s="65">
        <f>SUMPRODUCT(('[2]Prog 89'!$C$5:$C$10000=A3616)*'[2]Prog 89'!$E$5:$F$10000)</f>
        <v>0</v>
      </c>
      <c r="Z3616" s="65">
        <f>SUMPRODUCT(('[2]Prog 89'!$C$5:$C$10000=A3616)*'[2]Prog 89'!$G$5:$H$10000)</f>
        <v>0</v>
      </c>
    </row>
    <row r="3617" spans="1:26" ht="12.75" customHeight="1" x14ac:dyDescent="0.25">
      <c r="A3617" s="64">
        <v>39451</v>
      </c>
      <c r="B3617" s="81">
        <f>VLOOKUP(A3617,'[2]Pop commune'!$A$4:$G$3833,7,FALSE)</f>
        <v>111.08008213552364</v>
      </c>
      <c r="C3617" s="82">
        <f>VLOOKUP(A3617,'[2]Pop commune'!$A$4:$H$3833,5,FALSE)</f>
        <v>66.449691991786466</v>
      </c>
      <c r="D3617" s="83">
        <f t="shared" si="113"/>
        <v>44.630390143737181</v>
      </c>
      <c r="E3617" s="83">
        <f>VLOOKUP(A3617,'[2]Pop commune'!$A$4:$G$3833,6,FALSE)</f>
        <v>44.630390143737181</v>
      </c>
      <c r="F3617" s="83">
        <f t="shared" si="114"/>
        <v>483</v>
      </c>
      <c r="G3617" s="83">
        <f>VLOOKUP(A3617,'[2]Pop commune'!$A$4:$G$3833,4,FALSE)</f>
        <v>483</v>
      </c>
      <c r="H3617" s="64">
        <v>39</v>
      </c>
      <c r="I3617" s="122">
        <v>390006542</v>
      </c>
      <c r="J3617" s="91" t="s">
        <v>4474</v>
      </c>
      <c r="K3617" s="121"/>
      <c r="L3617" s="92" t="s">
        <v>3663</v>
      </c>
      <c r="M3617" s="65" t="s">
        <v>4432</v>
      </c>
      <c r="N3617" s="65" t="s">
        <v>662</v>
      </c>
      <c r="O3617" s="64">
        <v>390000644</v>
      </c>
      <c r="P3617" s="94" t="s">
        <v>4423</v>
      </c>
      <c r="Q3617" s="90">
        <v>1</v>
      </c>
      <c r="X3617" s="65" t="s">
        <v>733</v>
      </c>
      <c r="Y3617" s="65">
        <f>SUMPRODUCT(('[2]Prog 89'!$C$5:$C$10000=A3617)*'[2]Prog 89'!$E$5:$F$10000)</f>
        <v>0</v>
      </c>
      <c r="Z3617" s="65">
        <f>SUMPRODUCT(('[2]Prog 89'!$C$5:$C$10000=A3617)*'[2]Prog 89'!$G$5:$H$10000)</f>
        <v>0</v>
      </c>
    </row>
    <row r="3618" spans="1:26" ht="12.75" customHeight="1" x14ac:dyDescent="0.25">
      <c r="A3618" s="64">
        <v>39452</v>
      </c>
      <c r="B3618" s="81">
        <f>VLOOKUP(A3618,'[2]Pop commune'!$A$4:$G$3833,7,FALSE)</f>
        <v>99.279428722346921</v>
      </c>
      <c r="C3618" s="82">
        <f>VLOOKUP(A3618,'[2]Pop commune'!$A$4:$H$3833,5,FALSE)</f>
        <v>63.898954571057303</v>
      </c>
      <c r="D3618" s="83">
        <f t="shared" si="113"/>
        <v>35.380474151289626</v>
      </c>
      <c r="E3618" s="83">
        <f>VLOOKUP(A3618,'[2]Pop commune'!$A$4:$G$3833,6,FALSE)</f>
        <v>35.380474151289626</v>
      </c>
      <c r="F3618" s="83">
        <f t="shared" si="114"/>
        <v>515</v>
      </c>
      <c r="G3618" s="83">
        <f>VLOOKUP(A3618,'[2]Pop commune'!$A$4:$G$3833,4,FALSE)</f>
        <v>515</v>
      </c>
      <c r="H3618" s="64">
        <v>39</v>
      </c>
      <c r="I3618" s="122">
        <v>390006542</v>
      </c>
      <c r="J3618" s="91" t="s">
        <v>4475</v>
      </c>
      <c r="K3618" s="121"/>
      <c r="L3618" s="92" t="s">
        <v>3663</v>
      </c>
      <c r="M3618" s="65" t="s">
        <v>4432</v>
      </c>
      <c r="N3618" s="65" t="s">
        <v>662</v>
      </c>
      <c r="O3618" s="64">
        <v>390000644</v>
      </c>
      <c r="P3618" s="94" t="s">
        <v>4423</v>
      </c>
      <c r="Q3618" s="90">
        <v>1</v>
      </c>
      <c r="X3618" s="65" t="s">
        <v>733</v>
      </c>
      <c r="Y3618" s="65">
        <f>SUMPRODUCT(('[2]Prog 89'!$C$5:$C$10000=A3618)*'[2]Prog 89'!$E$5:$F$10000)</f>
        <v>0</v>
      </c>
      <c r="Z3618" s="65">
        <f>SUMPRODUCT(('[2]Prog 89'!$C$5:$C$10000=A3618)*'[2]Prog 89'!$G$5:$H$10000)</f>
        <v>0</v>
      </c>
    </row>
    <row r="3619" spans="1:26" ht="12.75" customHeight="1" x14ac:dyDescent="0.25">
      <c r="A3619" s="64">
        <v>39476</v>
      </c>
      <c r="B3619" s="81">
        <f>VLOOKUP(A3619,'[2]Pop commune'!$A$4:$G$3833,7,FALSE)</f>
        <v>481</v>
      </c>
      <c r="C3619" s="82">
        <f>VLOOKUP(A3619,'[2]Pop commune'!$A$4:$H$3833,5,FALSE)</f>
        <v>277</v>
      </c>
      <c r="D3619" s="83">
        <f t="shared" si="113"/>
        <v>204</v>
      </c>
      <c r="E3619" s="83">
        <f>VLOOKUP(A3619,'[2]Pop commune'!$A$4:$G$3833,6,FALSE)</f>
        <v>204</v>
      </c>
      <c r="F3619" s="83">
        <f t="shared" si="114"/>
        <v>1779</v>
      </c>
      <c r="G3619" s="83">
        <f>VLOOKUP(A3619,'[2]Pop commune'!$A$4:$G$3833,4,FALSE)</f>
        <v>1779</v>
      </c>
      <c r="H3619" s="64">
        <v>39</v>
      </c>
      <c r="I3619" s="122">
        <v>390006542</v>
      </c>
      <c r="J3619" s="91" t="s">
        <v>2745</v>
      </c>
      <c r="K3619" s="121"/>
      <c r="L3619" s="92" t="s">
        <v>3463</v>
      </c>
      <c r="M3619" s="65" t="s">
        <v>4432</v>
      </c>
      <c r="N3619" s="65" t="s">
        <v>662</v>
      </c>
      <c r="O3619" s="64">
        <v>390000644</v>
      </c>
      <c r="P3619" s="94" t="s">
        <v>4423</v>
      </c>
      <c r="Q3619" s="90">
        <v>1</v>
      </c>
      <c r="X3619" s="65" t="s">
        <v>733</v>
      </c>
      <c r="Y3619" s="65">
        <f>SUMPRODUCT(('[2]Prog 89'!$C$5:$C$10000=A3619)*'[2]Prog 89'!$E$5:$F$10000)</f>
        <v>0</v>
      </c>
      <c r="Z3619" s="65">
        <f>SUMPRODUCT(('[2]Prog 89'!$C$5:$C$10000=A3619)*'[2]Prog 89'!$G$5:$H$10000)</f>
        <v>0</v>
      </c>
    </row>
    <row r="3620" spans="1:26" ht="12.75" customHeight="1" x14ac:dyDescent="0.25">
      <c r="A3620" s="64">
        <v>39490</v>
      </c>
      <c r="B3620" s="81">
        <f>VLOOKUP(A3620,'[2]Pop commune'!$A$4:$G$3833,7,FALSE)</f>
        <v>78.445614035087743</v>
      </c>
      <c r="C3620" s="82">
        <f>VLOOKUP(A3620,'[2]Pop commune'!$A$4:$H$3833,5,FALSE)</f>
        <v>57.592982456140362</v>
      </c>
      <c r="D3620" s="83">
        <f t="shared" si="113"/>
        <v>20.852631578947374</v>
      </c>
      <c r="E3620" s="83">
        <f>VLOOKUP(A3620,'[2]Pop commune'!$A$4:$G$3833,6,FALSE)</f>
        <v>20.852631578947374</v>
      </c>
      <c r="F3620" s="83">
        <f t="shared" si="114"/>
        <v>283</v>
      </c>
      <c r="G3620" s="83">
        <f>VLOOKUP(A3620,'[2]Pop commune'!$A$4:$G$3833,4,FALSE)</f>
        <v>283</v>
      </c>
      <c r="H3620" s="64">
        <v>39</v>
      </c>
      <c r="I3620" s="122">
        <v>390006542</v>
      </c>
      <c r="J3620" s="91" t="s">
        <v>1453</v>
      </c>
      <c r="K3620" s="121"/>
      <c r="L3620" s="92" t="s">
        <v>3463</v>
      </c>
      <c r="M3620" s="65" t="s">
        <v>4432</v>
      </c>
      <c r="N3620" s="65" t="s">
        <v>662</v>
      </c>
      <c r="O3620" s="64">
        <v>390000644</v>
      </c>
      <c r="P3620" s="94" t="s">
        <v>4423</v>
      </c>
      <c r="Q3620" s="90">
        <v>1</v>
      </c>
      <c r="X3620" s="65" t="s">
        <v>733</v>
      </c>
      <c r="Y3620" s="65">
        <f>SUMPRODUCT(('[2]Prog 89'!$C$5:$C$10000=A3620)*'[2]Prog 89'!$E$5:$F$10000)</f>
        <v>0</v>
      </c>
      <c r="Z3620" s="65">
        <f>SUMPRODUCT(('[2]Prog 89'!$C$5:$C$10000=A3620)*'[2]Prog 89'!$G$5:$H$10000)</f>
        <v>0</v>
      </c>
    </row>
    <row r="3621" spans="1:26" ht="12.75" customHeight="1" x14ac:dyDescent="0.25">
      <c r="A3621" s="64">
        <v>39498</v>
      </c>
      <c r="B3621" s="81">
        <f>VLOOKUP(A3621,'[2]Pop commune'!$A$4:$G$3833,7,FALSE)</f>
        <v>125.22066549912432</v>
      </c>
      <c r="C3621" s="82">
        <f>VLOOKUP(A3621,'[2]Pop commune'!$A$4:$H$3833,5,FALSE)</f>
        <v>99.584938704028005</v>
      </c>
      <c r="D3621" s="83">
        <f t="shared" si="113"/>
        <v>25.635726795096314</v>
      </c>
      <c r="E3621" s="83">
        <f>VLOOKUP(A3621,'[2]Pop commune'!$A$4:$G$3833,6,FALSE)</f>
        <v>25.635726795096314</v>
      </c>
      <c r="F3621" s="83">
        <f t="shared" si="114"/>
        <v>563</v>
      </c>
      <c r="G3621" s="83">
        <f>VLOOKUP(A3621,'[2]Pop commune'!$A$4:$G$3833,4,FALSE)</f>
        <v>563</v>
      </c>
      <c r="H3621" s="64">
        <v>39</v>
      </c>
      <c r="I3621" s="122">
        <v>390006542</v>
      </c>
      <c r="J3621" s="91" t="s">
        <v>4476</v>
      </c>
      <c r="K3621" s="121"/>
      <c r="L3621" s="92" t="s">
        <v>3663</v>
      </c>
      <c r="M3621" s="65" t="s">
        <v>4432</v>
      </c>
      <c r="N3621" s="65" t="s">
        <v>662</v>
      </c>
      <c r="O3621" s="64">
        <v>390000644</v>
      </c>
      <c r="P3621" s="94" t="s">
        <v>4423</v>
      </c>
      <c r="Q3621" s="90">
        <v>1</v>
      </c>
      <c r="X3621" s="65" t="s">
        <v>733</v>
      </c>
      <c r="Y3621" s="65">
        <f>SUMPRODUCT(('[2]Prog 89'!$C$5:$C$10000=A3621)*'[2]Prog 89'!$E$5:$F$10000)</f>
        <v>0</v>
      </c>
      <c r="Z3621" s="65">
        <f>SUMPRODUCT(('[2]Prog 89'!$C$5:$C$10000=A3621)*'[2]Prog 89'!$G$5:$H$10000)</f>
        <v>0</v>
      </c>
    </row>
    <row r="3622" spans="1:26" ht="12.75" customHeight="1" x14ac:dyDescent="0.25">
      <c r="A3622" s="64">
        <v>39501</v>
      </c>
      <c r="B3622" s="81">
        <f>VLOOKUP(A3622,'[2]Pop commune'!$A$4:$G$3833,7,FALSE)</f>
        <v>217.79423868312705</v>
      </c>
      <c r="C3622" s="82">
        <f>VLOOKUP(A3622,'[2]Pop commune'!$A$4:$H$3833,5,FALSE)</f>
        <v>164.96296296296256</v>
      </c>
      <c r="D3622" s="83">
        <f t="shared" si="113"/>
        <v>52.831275720164484</v>
      </c>
      <c r="E3622" s="83">
        <f>VLOOKUP(A3622,'[2]Pop commune'!$A$4:$G$3833,6,FALSE)</f>
        <v>52.831275720164484</v>
      </c>
      <c r="F3622" s="83">
        <f t="shared" si="114"/>
        <v>1048</v>
      </c>
      <c r="G3622" s="83">
        <f>VLOOKUP(A3622,'[2]Pop commune'!$A$4:$G$3833,4,FALSE)</f>
        <v>1048</v>
      </c>
      <c r="H3622" s="64">
        <v>39</v>
      </c>
      <c r="I3622" s="122">
        <v>390006542</v>
      </c>
      <c r="J3622" s="91" t="s">
        <v>4477</v>
      </c>
      <c r="K3622" s="121"/>
      <c r="L3622" s="92" t="s">
        <v>4454</v>
      </c>
      <c r="M3622" s="65" t="s">
        <v>4432</v>
      </c>
      <c r="N3622" s="65" t="s">
        <v>662</v>
      </c>
      <c r="O3622" s="64">
        <v>390000644</v>
      </c>
      <c r="P3622" s="94" t="s">
        <v>4423</v>
      </c>
      <c r="Q3622" s="90">
        <v>1</v>
      </c>
      <c r="X3622" s="65" t="s">
        <v>733</v>
      </c>
      <c r="Y3622" s="65">
        <f>SUMPRODUCT(('[2]Prog 89'!$C$5:$C$10000=A3622)*'[2]Prog 89'!$E$5:$F$10000)</f>
        <v>0</v>
      </c>
      <c r="Z3622" s="65">
        <f>SUMPRODUCT(('[2]Prog 89'!$C$5:$C$10000=A3622)*'[2]Prog 89'!$G$5:$H$10000)</f>
        <v>0</v>
      </c>
    </row>
    <row r="3623" spans="1:26" ht="12.75" customHeight="1" x14ac:dyDescent="0.25">
      <c r="A3623" s="64">
        <v>39502</v>
      </c>
      <c r="B3623" s="81">
        <f>VLOOKUP(A3623,'[2]Pop commune'!$A$4:$G$3833,7,FALSE)</f>
        <v>82.840909090908866</v>
      </c>
      <c r="C3623" s="82">
        <f>VLOOKUP(A3623,'[2]Pop commune'!$A$4:$H$3833,5,FALSE)</f>
        <v>55.227272727272577</v>
      </c>
      <c r="D3623" s="83">
        <f t="shared" si="113"/>
        <v>27.613636363636289</v>
      </c>
      <c r="E3623" s="83">
        <f>VLOOKUP(A3623,'[2]Pop commune'!$A$4:$G$3833,6,FALSE)</f>
        <v>27.613636363636289</v>
      </c>
      <c r="F3623" s="83">
        <f t="shared" si="114"/>
        <v>314.99999999999915</v>
      </c>
      <c r="G3623" s="83">
        <f>VLOOKUP(A3623,'[2]Pop commune'!$A$4:$G$3833,4,FALSE)</f>
        <v>314.99999999999915</v>
      </c>
      <c r="H3623" s="64">
        <v>39</v>
      </c>
      <c r="I3623" s="122">
        <v>390006542</v>
      </c>
      <c r="J3623" s="91" t="s">
        <v>4478</v>
      </c>
      <c r="K3623" s="121"/>
      <c r="L3623" s="92" t="s">
        <v>3663</v>
      </c>
      <c r="M3623" s="65" t="s">
        <v>4432</v>
      </c>
      <c r="N3623" s="65" t="s">
        <v>662</v>
      </c>
      <c r="O3623" s="64">
        <v>390000644</v>
      </c>
      <c r="P3623" s="94" t="s">
        <v>4423</v>
      </c>
      <c r="Q3623" s="90">
        <v>1</v>
      </c>
      <c r="X3623" s="65" t="s">
        <v>733</v>
      </c>
      <c r="Y3623" s="65">
        <f>SUMPRODUCT(('[2]Prog 89'!$C$5:$C$10000=A3623)*'[2]Prog 89'!$E$5:$F$10000)</f>
        <v>0</v>
      </c>
      <c r="Z3623" s="65">
        <f>SUMPRODUCT(('[2]Prog 89'!$C$5:$C$10000=A3623)*'[2]Prog 89'!$G$5:$H$10000)</f>
        <v>0</v>
      </c>
    </row>
    <row r="3624" spans="1:26" ht="12.75" customHeight="1" x14ac:dyDescent="0.25">
      <c r="A3624" s="64">
        <v>39526</v>
      </c>
      <c r="B3624" s="81">
        <f>VLOOKUP(A3624,'[2]Pop commune'!$A$4:$G$3833,7,FALSE)</f>
        <v>1163.8911739502919</v>
      </c>
      <c r="C3624" s="82">
        <f>VLOOKUP(A3624,'[2]Pop commune'!$A$4:$H$3833,5,FALSE)</f>
        <v>637.78304523830445</v>
      </c>
      <c r="D3624" s="83">
        <f t="shared" si="113"/>
        <v>526.10812871198755</v>
      </c>
      <c r="E3624" s="83">
        <f>VLOOKUP(A3624,'[2]Pop commune'!$A$4:$G$3833,6,FALSE)</f>
        <v>526.10812871198755</v>
      </c>
      <c r="F3624" s="83">
        <f t="shared" si="114"/>
        <v>4011.9999999999832</v>
      </c>
      <c r="G3624" s="83">
        <f>VLOOKUP(A3624,'[2]Pop commune'!$A$4:$G$3833,4,FALSE)</f>
        <v>4011.9999999999832</v>
      </c>
      <c r="H3624" s="64">
        <v>39</v>
      </c>
      <c r="I3624" s="122">
        <v>390006542</v>
      </c>
      <c r="J3624" s="91" t="s">
        <v>3463</v>
      </c>
      <c r="K3624" s="121"/>
      <c r="L3624" s="92" t="s">
        <v>3463</v>
      </c>
      <c r="M3624" s="65" t="s">
        <v>4432</v>
      </c>
      <c r="N3624" s="65" t="s">
        <v>662</v>
      </c>
      <c r="O3624" s="64">
        <v>390000644</v>
      </c>
      <c r="P3624" s="94" t="s">
        <v>4423</v>
      </c>
      <c r="Q3624" s="90">
        <v>1</v>
      </c>
      <c r="X3624" s="65" t="s">
        <v>733</v>
      </c>
      <c r="Y3624" s="65">
        <f>SUMPRODUCT(('[2]Prog 89'!$C$5:$C$10000=A3624)*'[2]Prog 89'!$E$5:$F$10000)</f>
        <v>0</v>
      </c>
      <c r="Z3624" s="65">
        <f>SUMPRODUCT(('[2]Prog 89'!$C$5:$C$10000=A3624)*'[2]Prog 89'!$G$5:$H$10000)</f>
        <v>0</v>
      </c>
    </row>
    <row r="3625" spans="1:26" ht="12.75" customHeight="1" x14ac:dyDescent="0.25">
      <c r="A3625" s="64">
        <v>39559</v>
      </c>
      <c r="B3625" s="81">
        <f>VLOOKUP(A3625,'[2]Pop commune'!$A$4:$G$3833,7,FALSE)</f>
        <v>101.21534653465349</v>
      </c>
      <c r="C3625" s="82">
        <f>VLOOKUP(A3625,'[2]Pop commune'!$A$4:$H$3833,5,FALSE)</f>
        <v>72.717821782178248</v>
      </c>
      <c r="D3625" s="83">
        <f t="shared" si="113"/>
        <v>28.49752475247525</v>
      </c>
      <c r="E3625" s="83">
        <f>VLOOKUP(A3625,'[2]Pop commune'!$A$4:$G$3833,6,FALSE)</f>
        <v>28.49752475247525</v>
      </c>
      <c r="F3625" s="83">
        <f t="shared" si="114"/>
        <v>397</v>
      </c>
      <c r="G3625" s="83">
        <f>VLOOKUP(A3625,'[2]Pop commune'!$A$4:$G$3833,4,FALSE)</f>
        <v>397</v>
      </c>
      <c r="H3625" s="64">
        <v>39</v>
      </c>
      <c r="I3625" s="122">
        <v>390006542</v>
      </c>
      <c r="J3625" s="91" t="s">
        <v>4479</v>
      </c>
      <c r="K3625" s="121"/>
      <c r="L3625" s="92" t="s">
        <v>3663</v>
      </c>
      <c r="M3625" s="65" t="s">
        <v>4432</v>
      </c>
      <c r="N3625" s="65" t="s">
        <v>662</v>
      </c>
      <c r="O3625" s="64">
        <v>390000644</v>
      </c>
      <c r="P3625" s="94" t="s">
        <v>4423</v>
      </c>
      <c r="Q3625" s="90">
        <v>1</v>
      </c>
      <c r="X3625" s="65" t="s">
        <v>733</v>
      </c>
      <c r="Y3625" s="65">
        <f>SUMPRODUCT(('[2]Prog 89'!$C$5:$C$10000=A3625)*'[2]Prog 89'!$E$5:$F$10000)</f>
        <v>0</v>
      </c>
      <c r="Z3625" s="65">
        <f>SUMPRODUCT(('[2]Prog 89'!$C$5:$C$10000=A3625)*'[2]Prog 89'!$G$5:$H$10000)</f>
        <v>0</v>
      </c>
    </row>
    <row r="3626" spans="1:26" ht="12.75" customHeight="1" x14ac:dyDescent="0.25">
      <c r="A3626" s="64">
        <v>39046</v>
      </c>
      <c r="B3626" s="81">
        <f>VLOOKUP(A3626,'[2]Pop commune'!$A$4:$G$3833,7,FALSE)</f>
        <v>28.076923076922998</v>
      </c>
      <c r="C3626" s="82">
        <f>VLOOKUP(A3626,'[2]Pop commune'!$A$4:$H$3833,5,FALSE)</f>
        <v>17.96923076923072</v>
      </c>
      <c r="D3626" s="83">
        <f t="shared" si="113"/>
        <v>10.107692307692279</v>
      </c>
      <c r="E3626" s="83">
        <f>VLOOKUP(A3626,'[2]Pop commune'!$A$4:$G$3833,6,FALSE)</f>
        <v>10.107692307692279</v>
      </c>
      <c r="F3626" s="83">
        <f t="shared" si="114"/>
        <v>72.999999999999801</v>
      </c>
      <c r="G3626" s="83">
        <f>VLOOKUP(A3626,'[2]Pop commune'!$A$4:$G$3833,4,FALSE)</f>
        <v>72.999999999999801</v>
      </c>
      <c r="H3626" s="64">
        <v>39</v>
      </c>
      <c r="I3626" s="123">
        <v>390006584</v>
      </c>
      <c r="J3626" s="91" t="s">
        <v>4480</v>
      </c>
      <c r="K3626" s="121"/>
      <c r="L3626" s="92" t="s">
        <v>4481</v>
      </c>
      <c r="M3626" s="101" t="s">
        <v>4428</v>
      </c>
      <c r="N3626" s="65" t="s">
        <v>662</v>
      </c>
      <c r="O3626" s="64">
        <v>390000644</v>
      </c>
      <c r="P3626" s="94" t="s">
        <v>4423</v>
      </c>
      <c r="Q3626" s="90">
        <v>1</v>
      </c>
      <c r="X3626" s="65" t="s">
        <v>733</v>
      </c>
      <c r="Y3626" s="65">
        <f>SUMPRODUCT(('[2]Prog 89'!$C$5:$C$10000=A3626)*'[2]Prog 89'!$E$5:$F$10000)</f>
        <v>0</v>
      </c>
      <c r="Z3626" s="65">
        <f>SUMPRODUCT(('[2]Prog 89'!$C$5:$C$10000=A3626)*'[2]Prog 89'!$G$5:$H$10000)</f>
        <v>0</v>
      </c>
    </row>
    <row r="3627" spans="1:26" ht="12.75" customHeight="1" x14ac:dyDescent="0.25">
      <c r="A3627" s="64">
        <v>39047</v>
      </c>
      <c r="B3627" s="81">
        <f>VLOOKUP(A3627,'[2]Pop commune'!$A$4:$G$3833,7,FALSE)</f>
        <v>104.65265082266916</v>
      </c>
      <c r="C3627" s="82">
        <f>VLOOKUP(A3627,'[2]Pop commune'!$A$4:$H$3833,5,FALSE)</f>
        <v>67.486288848263285</v>
      </c>
      <c r="D3627" s="83">
        <f t="shared" si="113"/>
        <v>37.166361974405866</v>
      </c>
      <c r="E3627" s="83">
        <f>VLOOKUP(A3627,'[2]Pop commune'!$A$4:$G$3833,6,FALSE)</f>
        <v>37.166361974405866</v>
      </c>
      <c r="F3627" s="83">
        <f t="shared" si="114"/>
        <v>535</v>
      </c>
      <c r="G3627" s="83">
        <f>VLOOKUP(A3627,'[2]Pop commune'!$A$4:$G$3833,4,FALSE)</f>
        <v>535</v>
      </c>
      <c r="H3627" s="64">
        <v>39</v>
      </c>
      <c r="I3627" s="122">
        <v>390006583</v>
      </c>
      <c r="J3627" s="91" t="s">
        <v>4482</v>
      </c>
      <c r="K3627" s="121"/>
      <c r="L3627" s="92" t="s">
        <v>4483</v>
      </c>
      <c r="M3627" s="101" t="s">
        <v>4428</v>
      </c>
      <c r="N3627" s="65" t="s">
        <v>662</v>
      </c>
      <c r="O3627" s="64">
        <v>390000644</v>
      </c>
      <c r="P3627" s="94" t="s">
        <v>4423</v>
      </c>
      <c r="Q3627" s="90">
        <v>1</v>
      </c>
      <c r="X3627" s="65" t="s">
        <v>733</v>
      </c>
      <c r="Y3627" s="65">
        <f>SUMPRODUCT(('[2]Prog 89'!$C$5:$C$10000=A3627)*'[2]Prog 89'!$E$5:$F$10000)</f>
        <v>0</v>
      </c>
      <c r="Z3627" s="65">
        <f>SUMPRODUCT(('[2]Prog 89'!$C$5:$C$10000=A3627)*'[2]Prog 89'!$G$5:$H$10000)</f>
        <v>0</v>
      </c>
    </row>
    <row r="3628" spans="1:26" ht="12.75" customHeight="1" x14ac:dyDescent="0.25">
      <c r="A3628" s="64">
        <v>39059</v>
      </c>
      <c r="B3628" s="81">
        <f>VLOOKUP(A3628,'[2]Pop commune'!$A$4:$G$3833,7,FALSE)</f>
        <v>322</v>
      </c>
      <c r="C3628" s="82">
        <f>VLOOKUP(A3628,'[2]Pop commune'!$A$4:$H$3833,5,FALSE)</f>
        <v>183</v>
      </c>
      <c r="D3628" s="83">
        <f t="shared" si="113"/>
        <v>139</v>
      </c>
      <c r="E3628" s="83">
        <f>VLOOKUP(A3628,'[2]Pop commune'!$A$4:$G$3833,6,FALSE)</f>
        <v>139</v>
      </c>
      <c r="F3628" s="83">
        <f t="shared" si="114"/>
        <v>1653</v>
      </c>
      <c r="G3628" s="83">
        <f>VLOOKUP(A3628,'[2]Pop commune'!$A$4:$G$3833,4,FALSE)</f>
        <v>1653</v>
      </c>
      <c r="H3628" s="64">
        <v>39</v>
      </c>
      <c r="I3628" s="122">
        <v>390006583</v>
      </c>
      <c r="J3628" s="91" t="s">
        <v>4484</v>
      </c>
      <c r="K3628" s="121"/>
      <c r="L3628" s="92" t="s">
        <v>4483</v>
      </c>
      <c r="M3628" s="101" t="s">
        <v>4428</v>
      </c>
      <c r="N3628" s="65" t="s">
        <v>662</v>
      </c>
      <c r="O3628" s="64">
        <v>390000644</v>
      </c>
      <c r="P3628" s="94" t="s">
        <v>4423</v>
      </c>
      <c r="Q3628" s="90">
        <v>1</v>
      </c>
      <c r="X3628" s="65" t="s">
        <v>733</v>
      </c>
      <c r="Y3628" s="65">
        <f>SUMPRODUCT(('[2]Prog 89'!$C$5:$C$10000=A3628)*'[2]Prog 89'!$E$5:$F$10000)</f>
        <v>0</v>
      </c>
      <c r="Z3628" s="65">
        <f>SUMPRODUCT(('[2]Prog 89'!$C$5:$C$10000=A3628)*'[2]Prog 89'!$G$5:$H$10000)</f>
        <v>0</v>
      </c>
    </row>
    <row r="3629" spans="1:26" ht="12.75" customHeight="1" x14ac:dyDescent="0.25">
      <c r="A3629" s="64">
        <v>39068</v>
      </c>
      <c r="B3629" s="81">
        <f>VLOOKUP(A3629,'[2]Pop commune'!$A$4:$G$3833,7,FALSE)</f>
        <v>100.28466759546654</v>
      </c>
      <c r="C3629" s="82">
        <f>VLOOKUP(A3629,'[2]Pop commune'!$A$4:$H$3833,5,FALSE)</f>
        <v>63.200608000639257</v>
      </c>
      <c r="D3629" s="83">
        <f t="shared" si="113"/>
        <v>37.084059594827281</v>
      </c>
      <c r="E3629" s="83">
        <f>VLOOKUP(A3629,'[2]Pop commune'!$A$4:$G$3833,6,FALSE)</f>
        <v>37.084059594827281</v>
      </c>
      <c r="F3629" s="83">
        <f t="shared" si="114"/>
        <v>310.99999999999943</v>
      </c>
      <c r="G3629" s="83">
        <f>VLOOKUP(A3629,'[2]Pop commune'!$A$4:$G$3833,4,FALSE)</f>
        <v>310.99999999999943</v>
      </c>
      <c r="H3629" s="64">
        <v>39</v>
      </c>
      <c r="I3629" s="123">
        <v>390006585</v>
      </c>
      <c r="J3629" s="91" t="s">
        <v>4485</v>
      </c>
      <c r="K3629" s="121"/>
      <c r="L3629" s="92" t="s">
        <v>4481</v>
      </c>
      <c r="M3629" s="101" t="s">
        <v>4428</v>
      </c>
      <c r="N3629" s="65" t="s">
        <v>662</v>
      </c>
      <c r="O3629" s="64">
        <v>390000644</v>
      </c>
      <c r="P3629" s="94" t="s">
        <v>4423</v>
      </c>
      <c r="Q3629" s="90">
        <v>1</v>
      </c>
      <c r="X3629" s="65" t="s">
        <v>733</v>
      </c>
      <c r="Y3629" s="65">
        <f>SUMPRODUCT(('[2]Prog 89'!$C$5:$C$10000=A3629)*'[2]Prog 89'!$E$5:$F$10000)</f>
        <v>0</v>
      </c>
      <c r="Z3629" s="65">
        <f>SUMPRODUCT(('[2]Prog 89'!$C$5:$C$10000=A3629)*'[2]Prog 89'!$G$5:$H$10000)</f>
        <v>0</v>
      </c>
    </row>
    <row r="3630" spans="1:26" ht="12.75" customHeight="1" x14ac:dyDescent="0.25">
      <c r="A3630" s="64">
        <v>39102</v>
      </c>
      <c r="B3630" s="81">
        <f>VLOOKUP(A3630,'[2]Pop commune'!$A$4:$G$3833,7,FALSE)</f>
        <v>33</v>
      </c>
      <c r="C3630" s="82">
        <f>VLOOKUP(A3630,'[2]Pop commune'!$A$4:$H$3833,5,FALSE)</f>
        <v>28</v>
      </c>
      <c r="D3630" s="83">
        <f t="shared" si="113"/>
        <v>5</v>
      </c>
      <c r="E3630" s="83">
        <f>VLOOKUP(A3630,'[2]Pop commune'!$A$4:$G$3833,6,FALSE)</f>
        <v>5</v>
      </c>
      <c r="F3630" s="83">
        <f t="shared" si="114"/>
        <v>224</v>
      </c>
      <c r="G3630" s="83">
        <f>VLOOKUP(A3630,'[2]Pop commune'!$A$4:$G$3833,4,FALSE)</f>
        <v>224</v>
      </c>
      <c r="H3630" s="64">
        <v>39</v>
      </c>
      <c r="I3630" s="123">
        <v>390006586</v>
      </c>
      <c r="J3630" s="91" t="s">
        <v>4486</v>
      </c>
      <c r="K3630" s="121"/>
      <c r="L3630" s="92" t="s">
        <v>3457</v>
      </c>
      <c r="M3630" s="101" t="s">
        <v>4428</v>
      </c>
      <c r="N3630" s="65" t="s">
        <v>662</v>
      </c>
      <c r="O3630" s="64">
        <v>390000644</v>
      </c>
      <c r="P3630" s="94" t="s">
        <v>4423</v>
      </c>
      <c r="Q3630" s="90">
        <v>1</v>
      </c>
      <c r="X3630" s="65" t="s">
        <v>733</v>
      </c>
      <c r="Y3630" s="65">
        <f>SUMPRODUCT(('[2]Prog 89'!$C$5:$C$10000=A3630)*'[2]Prog 89'!$E$5:$F$10000)</f>
        <v>0</v>
      </c>
      <c r="Z3630" s="65">
        <f>SUMPRODUCT(('[2]Prog 89'!$C$5:$C$10000=A3630)*'[2]Prog 89'!$G$5:$H$10000)</f>
        <v>0</v>
      </c>
    </row>
    <row r="3631" spans="1:26" ht="12.75" customHeight="1" x14ac:dyDescent="0.25">
      <c r="A3631" s="64">
        <v>39106</v>
      </c>
      <c r="B3631" s="81">
        <f>VLOOKUP(A3631,'[2]Pop commune'!$A$4:$G$3833,7,FALSE)</f>
        <v>76.571428571428214</v>
      </c>
      <c r="C3631" s="82">
        <f>VLOOKUP(A3631,'[2]Pop commune'!$A$4:$H$3833,5,FALSE)</f>
        <v>52.772200772200527</v>
      </c>
      <c r="D3631" s="83">
        <f t="shared" si="113"/>
        <v>23.79922779922769</v>
      </c>
      <c r="E3631" s="83">
        <f>VLOOKUP(A3631,'[2]Pop commune'!$A$4:$G$3833,6,FALSE)</f>
        <v>23.79922779922769</v>
      </c>
      <c r="F3631" s="83">
        <f t="shared" si="114"/>
        <v>267.99999999999875</v>
      </c>
      <c r="G3631" s="83">
        <f>VLOOKUP(A3631,'[2]Pop commune'!$A$4:$G$3833,4,FALSE)</f>
        <v>267.99999999999875</v>
      </c>
      <c r="H3631" s="64">
        <v>39</v>
      </c>
      <c r="I3631" s="123">
        <v>390006587</v>
      </c>
      <c r="J3631" s="91" t="s">
        <v>4487</v>
      </c>
      <c r="K3631" s="121"/>
      <c r="L3631" s="92" t="s">
        <v>3457</v>
      </c>
      <c r="M3631" s="101" t="s">
        <v>4428</v>
      </c>
      <c r="N3631" s="65" t="s">
        <v>662</v>
      </c>
      <c r="O3631" s="64">
        <v>390000644</v>
      </c>
      <c r="P3631" s="94" t="s">
        <v>4423</v>
      </c>
      <c r="Q3631" s="90">
        <v>1</v>
      </c>
      <c r="X3631" s="65" t="s">
        <v>733</v>
      </c>
      <c r="Y3631" s="65">
        <f>SUMPRODUCT(('[2]Prog 89'!$C$5:$C$10000=A3631)*'[2]Prog 89'!$E$5:$F$10000)</f>
        <v>0</v>
      </c>
      <c r="Z3631" s="65">
        <f>SUMPRODUCT(('[2]Prog 89'!$C$5:$C$10000=A3631)*'[2]Prog 89'!$G$5:$H$10000)</f>
        <v>0</v>
      </c>
    </row>
    <row r="3632" spans="1:26" ht="12.75" customHeight="1" x14ac:dyDescent="0.25">
      <c r="A3632" s="64">
        <v>39113</v>
      </c>
      <c r="B3632" s="81">
        <f>VLOOKUP(A3632,'[2]Pop commune'!$A$4:$G$3833,7,FALSE)</f>
        <v>112</v>
      </c>
      <c r="C3632" s="82">
        <f>VLOOKUP(A3632,'[2]Pop commune'!$A$4:$H$3833,5,FALSE)</f>
        <v>68</v>
      </c>
      <c r="D3632" s="83">
        <f t="shared" si="113"/>
        <v>44</v>
      </c>
      <c r="E3632" s="83">
        <f>VLOOKUP(A3632,'[2]Pop commune'!$A$4:$G$3833,6,FALSE)</f>
        <v>44</v>
      </c>
      <c r="F3632" s="83">
        <f t="shared" si="114"/>
        <v>451</v>
      </c>
      <c r="G3632" s="83">
        <f>VLOOKUP(A3632,'[2]Pop commune'!$A$4:$G$3833,4,FALSE)</f>
        <v>451</v>
      </c>
      <c r="H3632" s="64">
        <v>39</v>
      </c>
      <c r="I3632" s="123">
        <v>390006588</v>
      </c>
      <c r="J3632" s="91" t="s">
        <v>4488</v>
      </c>
      <c r="K3632" s="121"/>
      <c r="L3632" s="92" t="s">
        <v>4481</v>
      </c>
      <c r="M3632" s="101" t="s">
        <v>4428</v>
      </c>
      <c r="N3632" s="65" t="s">
        <v>662</v>
      </c>
      <c r="O3632" s="64">
        <v>390000644</v>
      </c>
      <c r="P3632" s="94" t="s">
        <v>4423</v>
      </c>
      <c r="Q3632" s="90">
        <v>1</v>
      </c>
      <c r="X3632" s="65" t="s">
        <v>733</v>
      </c>
      <c r="Y3632" s="65">
        <f>SUMPRODUCT(('[2]Prog 89'!$C$5:$C$10000=A3632)*'[2]Prog 89'!$E$5:$F$10000)</f>
        <v>0</v>
      </c>
      <c r="Z3632" s="65">
        <f>SUMPRODUCT(('[2]Prog 89'!$C$5:$C$10000=A3632)*'[2]Prog 89'!$G$5:$H$10000)</f>
        <v>0</v>
      </c>
    </row>
    <row r="3633" spans="1:26" ht="12.75" customHeight="1" x14ac:dyDescent="0.25">
      <c r="A3633" s="64">
        <v>39151</v>
      </c>
      <c r="B3633" s="81">
        <f>VLOOKUP(A3633,'[2]Pop commune'!$A$4:$G$3833,7,FALSE)</f>
        <v>37.31092436974798</v>
      </c>
      <c r="C3633" s="82">
        <f>VLOOKUP(A3633,'[2]Pop commune'!$A$4:$H$3833,5,FALSE)</f>
        <v>22.184873949579881</v>
      </c>
      <c r="D3633" s="83">
        <f t="shared" si="113"/>
        <v>15.126050420168099</v>
      </c>
      <c r="E3633" s="83">
        <f>VLOOKUP(A3633,'[2]Pop commune'!$A$4:$G$3833,6,FALSE)</f>
        <v>15.126050420168099</v>
      </c>
      <c r="F3633" s="83">
        <f t="shared" si="114"/>
        <v>120</v>
      </c>
      <c r="G3633" s="83">
        <f>VLOOKUP(A3633,'[2]Pop commune'!$A$4:$G$3833,4,FALSE)</f>
        <v>120</v>
      </c>
      <c r="H3633" s="64">
        <v>39</v>
      </c>
      <c r="I3633" s="123">
        <v>390006589</v>
      </c>
      <c r="J3633" s="91" t="s">
        <v>4489</v>
      </c>
      <c r="K3633" s="121"/>
      <c r="L3633" s="92" t="s">
        <v>4481</v>
      </c>
      <c r="M3633" s="101" t="s">
        <v>4428</v>
      </c>
      <c r="N3633" s="65" t="s">
        <v>662</v>
      </c>
      <c r="O3633" s="64">
        <v>390000644</v>
      </c>
      <c r="P3633" s="94" t="s">
        <v>4423</v>
      </c>
      <c r="Q3633" s="90">
        <v>1</v>
      </c>
      <c r="X3633" s="65" t="s">
        <v>733</v>
      </c>
      <c r="Y3633" s="65">
        <f>SUMPRODUCT(('[2]Prog 89'!$C$5:$C$10000=A3633)*'[2]Prog 89'!$E$5:$F$10000)</f>
        <v>0</v>
      </c>
      <c r="Z3633" s="65">
        <f>SUMPRODUCT(('[2]Prog 89'!$C$5:$C$10000=A3633)*'[2]Prog 89'!$G$5:$H$10000)</f>
        <v>0</v>
      </c>
    </row>
    <row r="3634" spans="1:26" ht="12.75" customHeight="1" x14ac:dyDescent="0.25">
      <c r="A3634" s="64">
        <v>39157</v>
      </c>
      <c r="B3634" s="81">
        <f>VLOOKUP(A3634,'[2]Pop commune'!$A$4:$G$3833,7,FALSE)</f>
        <v>15</v>
      </c>
      <c r="C3634" s="82">
        <f>VLOOKUP(A3634,'[2]Pop commune'!$A$4:$H$3833,5,FALSE)</f>
        <v>12</v>
      </c>
      <c r="D3634" s="83">
        <f t="shared" si="113"/>
        <v>3</v>
      </c>
      <c r="E3634" s="83">
        <f>VLOOKUP(A3634,'[2]Pop commune'!$A$4:$G$3833,6,FALSE)</f>
        <v>3</v>
      </c>
      <c r="F3634" s="83">
        <f t="shared" si="114"/>
        <v>52</v>
      </c>
      <c r="G3634" s="83">
        <f>VLOOKUP(A3634,'[2]Pop commune'!$A$4:$G$3833,4,FALSE)</f>
        <v>52</v>
      </c>
      <c r="H3634" s="64">
        <v>39</v>
      </c>
      <c r="I3634" s="123">
        <v>390006590</v>
      </c>
      <c r="J3634" s="91" t="s">
        <v>4490</v>
      </c>
      <c r="K3634" s="121"/>
      <c r="L3634" s="92" t="s">
        <v>4481</v>
      </c>
      <c r="M3634" s="101" t="s">
        <v>4428</v>
      </c>
      <c r="N3634" s="65" t="s">
        <v>662</v>
      </c>
      <c r="O3634" s="64">
        <v>390000644</v>
      </c>
      <c r="P3634" s="94" t="s">
        <v>4423</v>
      </c>
      <c r="Q3634" s="90">
        <v>1</v>
      </c>
      <c r="X3634" s="65" t="s">
        <v>733</v>
      </c>
      <c r="Y3634" s="65">
        <f>SUMPRODUCT(('[2]Prog 89'!$C$5:$C$10000=A3634)*'[2]Prog 89'!$E$5:$F$10000)</f>
        <v>0</v>
      </c>
      <c r="Z3634" s="65">
        <f>SUMPRODUCT(('[2]Prog 89'!$C$5:$C$10000=A3634)*'[2]Prog 89'!$G$5:$H$10000)</f>
        <v>0</v>
      </c>
    </row>
    <row r="3635" spans="1:26" ht="12.75" customHeight="1" x14ac:dyDescent="0.25">
      <c r="A3635" s="64">
        <v>39174</v>
      </c>
      <c r="B3635" s="81">
        <f>VLOOKUP(A3635,'[2]Pop commune'!$A$4:$G$3833,7,FALSE)</f>
        <v>20.681818181818183</v>
      </c>
      <c r="C3635" s="82">
        <f>VLOOKUP(A3635,'[2]Pop commune'!$A$4:$H$3833,5,FALSE)</f>
        <v>15.75757575757576</v>
      </c>
      <c r="D3635" s="83">
        <f t="shared" si="113"/>
        <v>4.9242424242424248</v>
      </c>
      <c r="E3635" s="83">
        <f>VLOOKUP(A3635,'[2]Pop commune'!$A$4:$G$3833,6,FALSE)</f>
        <v>4.9242424242424248</v>
      </c>
      <c r="F3635" s="83">
        <f t="shared" si="114"/>
        <v>65</v>
      </c>
      <c r="G3635" s="83">
        <f>VLOOKUP(A3635,'[2]Pop commune'!$A$4:$G$3833,4,FALSE)</f>
        <v>65</v>
      </c>
      <c r="H3635" s="64">
        <v>39</v>
      </c>
      <c r="I3635" s="123">
        <v>390006591</v>
      </c>
      <c r="J3635" s="91" t="s">
        <v>4491</v>
      </c>
      <c r="K3635" s="121"/>
      <c r="L3635" s="92" t="s">
        <v>4481</v>
      </c>
      <c r="M3635" s="101" t="s">
        <v>4428</v>
      </c>
      <c r="N3635" s="65" t="s">
        <v>662</v>
      </c>
      <c r="O3635" s="64">
        <v>390000644</v>
      </c>
      <c r="P3635" s="94" t="s">
        <v>4423</v>
      </c>
      <c r="Q3635" s="90">
        <v>1</v>
      </c>
      <c r="X3635" s="65" t="s">
        <v>733</v>
      </c>
      <c r="Y3635" s="65">
        <f>SUMPRODUCT(('[2]Prog 89'!$C$5:$C$10000=A3635)*'[2]Prog 89'!$E$5:$F$10000)</f>
        <v>0</v>
      </c>
      <c r="Z3635" s="65">
        <f>SUMPRODUCT(('[2]Prog 89'!$C$5:$C$10000=A3635)*'[2]Prog 89'!$G$5:$H$10000)</f>
        <v>0</v>
      </c>
    </row>
    <row r="3636" spans="1:26" ht="12.75" customHeight="1" x14ac:dyDescent="0.25">
      <c r="A3636" s="64">
        <v>39175</v>
      </c>
      <c r="B3636" s="81">
        <f>VLOOKUP(A3636,'[2]Pop commune'!$A$4:$G$3833,7,FALSE)</f>
        <v>17.52</v>
      </c>
      <c r="C3636" s="82">
        <f>VLOOKUP(A3636,'[2]Pop commune'!$A$4:$H$3833,5,FALSE)</f>
        <v>11.68</v>
      </c>
      <c r="D3636" s="83">
        <f t="shared" si="113"/>
        <v>5.84</v>
      </c>
      <c r="E3636" s="83">
        <f>VLOOKUP(A3636,'[2]Pop commune'!$A$4:$G$3833,6,FALSE)</f>
        <v>5.84</v>
      </c>
      <c r="F3636" s="83">
        <f t="shared" si="114"/>
        <v>73</v>
      </c>
      <c r="G3636" s="83">
        <f>VLOOKUP(A3636,'[2]Pop commune'!$A$4:$G$3833,4,FALSE)</f>
        <v>73</v>
      </c>
      <c r="H3636" s="64">
        <v>39</v>
      </c>
      <c r="I3636" s="123">
        <v>390006592</v>
      </c>
      <c r="J3636" s="91" t="s">
        <v>4492</v>
      </c>
      <c r="K3636" s="121"/>
      <c r="L3636" s="92" t="s">
        <v>3457</v>
      </c>
      <c r="M3636" s="101" t="s">
        <v>4428</v>
      </c>
      <c r="N3636" s="65" t="s">
        <v>662</v>
      </c>
      <c r="O3636" s="64">
        <v>390000644</v>
      </c>
      <c r="P3636" s="94" t="s">
        <v>4423</v>
      </c>
      <c r="Q3636" s="90">
        <v>1</v>
      </c>
      <c r="X3636" s="65" t="s">
        <v>733</v>
      </c>
      <c r="Y3636" s="65">
        <f>SUMPRODUCT(('[2]Prog 89'!$C$5:$C$10000=A3636)*'[2]Prog 89'!$E$5:$F$10000)</f>
        <v>0</v>
      </c>
      <c r="Z3636" s="65">
        <f>SUMPRODUCT(('[2]Prog 89'!$C$5:$C$10000=A3636)*'[2]Prog 89'!$G$5:$H$10000)</f>
        <v>0</v>
      </c>
    </row>
    <row r="3637" spans="1:26" ht="12.75" customHeight="1" x14ac:dyDescent="0.25">
      <c r="A3637" s="64">
        <v>39179</v>
      </c>
      <c r="B3637" s="81">
        <f>VLOOKUP(A3637,'[2]Pop commune'!$A$4:$G$3833,7,FALSE)</f>
        <v>49.40163934426252</v>
      </c>
      <c r="C3637" s="82">
        <f>VLOOKUP(A3637,'[2]Pop commune'!$A$4:$H$3833,5,FALSE)</f>
        <v>35.2868852459018</v>
      </c>
      <c r="D3637" s="83">
        <f t="shared" si="113"/>
        <v>14.11475409836072</v>
      </c>
      <c r="E3637" s="83">
        <f>VLOOKUP(A3637,'[2]Pop commune'!$A$4:$G$3833,6,FALSE)</f>
        <v>14.11475409836072</v>
      </c>
      <c r="F3637" s="83">
        <f t="shared" si="114"/>
        <v>246.00000000000111</v>
      </c>
      <c r="G3637" s="83">
        <f>VLOOKUP(A3637,'[2]Pop commune'!$A$4:$G$3833,4,FALSE)</f>
        <v>246.00000000000111</v>
      </c>
      <c r="H3637" s="64">
        <v>39</v>
      </c>
      <c r="I3637" s="123">
        <v>390006593</v>
      </c>
      <c r="J3637" s="91" t="s">
        <v>4493</v>
      </c>
      <c r="K3637" s="121"/>
      <c r="L3637" s="92" t="s">
        <v>3457</v>
      </c>
      <c r="M3637" s="101" t="s">
        <v>4428</v>
      </c>
      <c r="N3637" s="65" t="s">
        <v>662</v>
      </c>
      <c r="O3637" s="64">
        <v>390000644</v>
      </c>
      <c r="P3637" s="94" t="s">
        <v>4423</v>
      </c>
      <c r="Q3637" s="90">
        <v>1</v>
      </c>
      <c r="X3637" s="65" t="s">
        <v>733</v>
      </c>
      <c r="Y3637" s="65">
        <f>SUMPRODUCT(('[2]Prog 89'!$C$5:$C$10000=A3637)*'[2]Prog 89'!$E$5:$F$10000)</f>
        <v>0</v>
      </c>
      <c r="Z3637" s="65">
        <f>SUMPRODUCT(('[2]Prog 89'!$C$5:$C$10000=A3637)*'[2]Prog 89'!$G$5:$H$10000)</f>
        <v>0</v>
      </c>
    </row>
    <row r="3638" spans="1:26" ht="12.75" customHeight="1" x14ac:dyDescent="0.25">
      <c r="A3638" s="64">
        <v>39186</v>
      </c>
      <c r="B3638" s="81">
        <f>VLOOKUP(A3638,'[2]Pop commune'!$A$4:$G$3833,7,FALSE)</f>
        <v>78.717791411042938</v>
      </c>
      <c r="C3638" s="82">
        <f>VLOOKUP(A3638,'[2]Pop commune'!$A$4:$H$3833,5,FALSE)</f>
        <v>48.441717791411037</v>
      </c>
      <c r="D3638" s="83">
        <f t="shared" si="113"/>
        <v>30.276073619631902</v>
      </c>
      <c r="E3638" s="83">
        <f>VLOOKUP(A3638,'[2]Pop commune'!$A$4:$G$3833,6,FALSE)</f>
        <v>30.276073619631902</v>
      </c>
      <c r="F3638" s="83">
        <f t="shared" si="114"/>
        <v>329</v>
      </c>
      <c r="G3638" s="83">
        <f>VLOOKUP(A3638,'[2]Pop commune'!$A$4:$G$3833,4,FALSE)</f>
        <v>329</v>
      </c>
      <c r="H3638" s="64">
        <v>39</v>
      </c>
      <c r="I3638" s="123">
        <v>390006594</v>
      </c>
      <c r="J3638" s="91" t="s">
        <v>4494</v>
      </c>
      <c r="K3638" s="121"/>
      <c r="L3638" s="92" t="s">
        <v>4427</v>
      </c>
      <c r="M3638" s="101" t="s">
        <v>4428</v>
      </c>
      <c r="N3638" s="65" t="s">
        <v>662</v>
      </c>
      <c r="O3638" s="64">
        <v>390000644</v>
      </c>
      <c r="P3638" s="94" t="s">
        <v>4423</v>
      </c>
      <c r="Q3638" s="90">
        <v>1</v>
      </c>
      <c r="X3638" s="65" t="s">
        <v>733</v>
      </c>
      <c r="Y3638" s="65">
        <f>SUMPRODUCT(('[2]Prog 89'!$C$5:$C$10000=A3638)*'[2]Prog 89'!$E$5:$F$10000)</f>
        <v>0</v>
      </c>
      <c r="Z3638" s="65">
        <f>SUMPRODUCT(('[2]Prog 89'!$C$5:$C$10000=A3638)*'[2]Prog 89'!$G$5:$H$10000)</f>
        <v>0</v>
      </c>
    </row>
    <row r="3639" spans="1:26" ht="12.75" customHeight="1" x14ac:dyDescent="0.25">
      <c r="A3639" s="64">
        <v>39269</v>
      </c>
      <c r="B3639" s="81">
        <f>VLOOKUP(A3639,'[2]Pop commune'!$A$4:$G$3833,7,FALSE)</f>
        <v>65.76171875</v>
      </c>
      <c r="C3639" s="82">
        <f>VLOOKUP(A3639,'[2]Pop commune'!$A$4:$H$3833,5,FALSE)</f>
        <v>50.5859375</v>
      </c>
      <c r="D3639" s="83">
        <f t="shared" si="113"/>
        <v>15.17578125</v>
      </c>
      <c r="E3639" s="83">
        <f>VLOOKUP(A3639,'[2]Pop commune'!$A$4:$G$3833,6,FALSE)</f>
        <v>15.17578125</v>
      </c>
      <c r="F3639" s="83">
        <f t="shared" si="114"/>
        <v>259</v>
      </c>
      <c r="G3639" s="83">
        <f>VLOOKUP(A3639,'[2]Pop commune'!$A$4:$G$3833,4,FALSE)</f>
        <v>259</v>
      </c>
      <c r="H3639" s="64">
        <v>39</v>
      </c>
      <c r="I3639" s="123">
        <v>390006595</v>
      </c>
      <c r="J3639" s="91" t="s">
        <v>4495</v>
      </c>
      <c r="K3639" s="121"/>
      <c r="L3639" s="92" t="s">
        <v>3457</v>
      </c>
      <c r="M3639" s="101" t="s">
        <v>4428</v>
      </c>
      <c r="N3639" s="65" t="s">
        <v>662</v>
      </c>
      <c r="O3639" s="64">
        <v>390000644</v>
      </c>
      <c r="P3639" s="94" t="s">
        <v>4423</v>
      </c>
      <c r="Q3639" s="90">
        <v>1</v>
      </c>
      <c r="X3639" s="65" t="s">
        <v>733</v>
      </c>
      <c r="Y3639" s="65">
        <f>SUMPRODUCT(('[2]Prog 89'!$C$5:$C$10000=A3639)*'[2]Prog 89'!$E$5:$F$10000)</f>
        <v>0</v>
      </c>
      <c r="Z3639" s="65">
        <f>SUMPRODUCT(('[2]Prog 89'!$C$5:$C$10000=A3639)*'[2]Prog 89'!$G$5:$H$10000)</f>
        <v>0</v>
      </c>
    </row>
    <row r="3640" spans="1:26" ht="12.75" customHeight="1" x14ac:dyDescent="0.25">
      <c r="A3640" s="64">
        <v>39274</v>
      </c>
      <c r="B3640" s="81">
        <f>VLOOKUP(A3640,'[2]Pop commune'!$A$4:$G$3833,7,FALSE)</f>
        <v>54.215139442231084</v>
      </c>
      <c r="C3640" s="82">
        <f>VLOOKUP(A3640,'[2]Pop commune'!$A$4:$H$3833,5,FALSE)</f>
        <v>34.135458167330682</v>
      </c>
      <c r="D3640" s="83">
        <f t="shared" si="113"/>
        <v>20.079681274900402</v>
      </c>
      <c r="E3640" s="83">
        <f>VLOOKUP(A3640,'[2]Pop commune'!$A$4:$G$3833,6,FALSE)</f>
        <v>20.079681274900402</v>
      </c>
      <c r="F3640" s="83">
        <f t="shared" si="114"/>
        <v>252</v>
      </c>
      <c r="G3640" s="83">
        <f>VLOOKUP(A3640,'[2]Pop commune'!$A$4:$G$3833,4,FALSE)</f>
        <v>252</v>
      </c>
      <c r="H3640" s="64">
        <v>39</v>
      </c>
      <c r="I3640" s="123">
        <v>390006596</v>
      </c>
      <c r="J3640" s="91" t="s">
        <v>4496</v>
      </c>
      <c r="K3640" s="121"/>
      <c r="L3640" s="92" t="s">
        <v>4481</v>
      </c>
      <c r="M3640" s="101" t="s">
        <v>4428</v>
      </c>
      <c r="N3640" s="65" t="s">
        <v>662</v>
      </c>
      <c r="O3640" s="64">
        <v>390000644</v>
      </c>
      <c r="P3640" s="94" t="s">
        <v>4423</v>
      </c>
      <c r="Q3640" s="90">
        <v>1</v>
      </c>
      <c r="X3640" s="65" t="s">
        <v>733</v>
      </c>
      <c r="Y3640" s="65">
        <f>SUMPRODUCT(('[2]Prog 89'!$C$5:$C$10000=A3640)*'[2]Prog 89'!$E$5:$F$10000)</f>
        <v>0</v>
      </c>
      <c r="Z3640" s="65">
        <f>SUMPRODUCT(('[2]Prog 89'!$C$5:$C$10000=A3640)*'[2]Prog 89'!$G$5:$H$10000)</f>
        <v>0</v>
      </c>
    </row>
    <row r="3641" spans="1:26" ht="12.75" customHeight="1" x14ac:dyDescent="0.25">
      <c r="A3641" s="64">
        <v>39275</v>
      </c>
      <c r="B3641" s="81">
        <f>VLOOKUP(A3641,'[2]Pop commune'!$A$4:$G$3833,7,FALSE)</f>
        <v>98.064960936578615</v>
      </c>
      <c r="C3641" s="82">
        <f>VLOOKUP(A3641,'[2]Pop commune'!$A$4:$H$3833,5,FALSE)</f>
        <v>74.936432413800645</v>
      </c>
      <c r="D3641" s="83">
        <f t="shared" si="113"/>
        <v>23.128528522777977</v>
      </c>
      <c r="E3641" s="83">
        <f>VLOOKUP(A3641,'[2]Pop commune'!$A$4:$G$3833,6,FALSE)</f>
        <v>23.128528522777977</v>
      </c>
      <c r="F3641" s="83">
        <f t="shared" si="114"/>
        <v>570</v>
      </c>
      <c r="G3641" s="83">
        <f>VLOOKUP(A3641,'[2]Pop commune'!$A$4:$G$3833,4,FALSE)</f>
        <v>570</v>
      </c>
      <c r="H3641" s="64">
        <v>39</v>
      </c>
      <c r="I3641" s="123">
        <v>390006597</v>
      </c>
      <c r="J3641" s="91" t="s">
        <v>4497</v>
      </c>
      <c r="K3641" s="121"/>
      <c r="L3641" s="92" t="s">
        <v>4481</v>
      </c>
      <c r="M3641" s="101" t="s">
        <v>4428</v>
      </c>
      <c r="N3641" s="65" t="s">
        <v>662</v>
      </c>
      <c r="O3641" s="64">
        <v>390000644</v>
      </c>
      <c r="P3641" s="94" t="s">
        <v>4423</v>
      </c>
      <c r="Q3641" s="90">
        <v>1</v>
      </c>
      <c r="X3641" s="65" t="s">
        <v>733</v>
      </c>
      <c r="Y3641" s="65">
        <f>SUMPRODUCT(('[2]Prog 89'!$C$5:$C$10000=A3641)*'[2]Prog 89'!$E$5:$F$10000)</f>
        <v>0</v>
      </c>
      <c r="Z3641" s="65">
        <f>SUMPRODUCT(('[2]Prog 89'!$C$5:$C$10000=A3641)*'[2]Prog 89'!$G$5:$H$10000)</f>
        <v>0</v>
      </c>
    </row>
    <row r="3642" spans="1:26" ht="12.75" customHeight="1" x14ac:dyDescent="0.25">
      <c r="A3642" s="64">
        <v>39280</v>
      </c>
      <c r="B3642" s="81">
        <f>VLOOKUP(A3642,'[2]Pop commune'!$A$4:$G$3833,7,FALSE)</f>
        <v>23.584745762711879</v>
      </c>
      <c r="C3642" s="82">
        <f>VLOOKUP(A3642,'[2]Pop commune'!$A$4:$H$3833,5,FALSE)</f>
        <v>16.406779661016959</v>
      </c>
      <c r="D3642" s="83">
        <f t="shared" si="113"/>
        <v>7.1779661016949197</v>
      </c>
      <c r="E3642" s="83">
        <f>VLOOKUP(A3642,'[2]Pop commune'!$A$4:$G$3833,6,FALSE)</f>
        <v>7.1779661016949197</v>
      </c>
      <c r="F3642" s="83">
        <f t="shared" si="114"/>
        <v>121</v>
      </c>
      <c r="G3642" s="83">
        <f>VLOOKUP(A3642,'[2]Pop commune'!$A$4:$G$3833,4,FALSE)</f>
        <v>121</v>
      </c>
      <c r="H3642" s="64">
        <v>39</v>
      </c>
      <c r="I3642" s="123">
        <v>390006598</v>
      </c>
      <c r="J3642" s="91" t="s">
        <v>4498</v>
      </c>
      <c r="K3642" s="121"/>
      <c r="L3642" s="92" t="s">
        <v>4481</v>
      </c>
      <c r="M3642" s="101" t="s">
        <v>4428</v>
      </c>
      <c r="N3642" s="65" t="s">
        <v>662</v>
      </c>
      <c r="O3642" s="64">
        <v>390000644</v>
      </c>
      <c r="P3642" s="94" t="s">
        <v>4423</v>
      </c>
      <c r="Q3642" s="90">
        <v>1</v>
      </c>
      <c r="X3642" s="65" t="s">
        <v>733</v>
      </c>
      <c r="Y3642" s="65">
        <f>SUMPRODUCT(('[2]Prog 89'!$C$5:$C$10000=A3642)*'[2]Prog 89'!$E$5:$F$10000)</f>
        <v>0</v>
      </c>
      <c r="Z3642" s="65">
        <f>SUMPRODUCT(('[2]Prog 89'!$C$5:$C$10000=A3642)*'[2]Prog 89'!$G$5:$H$10000)</f>
        <v>0</v>
      </c>
    </row>
    <row r="3643" spans="1:26" ht="12.75" customHeight="1" x14ac:dyDescent="0.25">
      <c r="A3643" s="64">
        <v>39283</v>
      </c>
      <c r="B3643" s="81">
        <f>VLOOKUP(A3643,'[2]Pop commune'!$A$4:$G$3833,7,FALSE)</f>
        <v>132</v>
      </c>
      <c r="C3643" s="82">
        <f>VLOOKUP(A3643,'[2]Pop commune'!$A$4:$H$3833,5,FALSE)</f>
        <v>104</v>
      </c>
      <c r="D3643" s="83">
        <f t="shared" si="113"/>
        <v>28</v>
      </c>
      <c r="E3643" s="83">
        <f>VLOOKUP(A3643,'[2]Pop commune'!$A$4:$G$3833,6,FALSE)</f>
        <v>28</v>
      </c>
      <c r="F3643" s="83">
        <f t="shared" si="114"/>
        <v>660</v>
      </c>
      <c r="G3643" s="83">
        <f>VLOOKUP(A3643,'[2]Pop commune'!$A$4:$G$3833,4,FALSE)</f>
        <v>660</v>
      </c>
      <c r="H3643" s="64">
        <v>39</v>
      </c>
      <c r="I3643" s="123">
        <v>390006599</v>
      </c>
      <c r="J3643" s="91" t="s">
        <v>4499</v>
      </c>
      <c r="K3643" s="121"/>
      <c r="L3643" s="92" t="s">
        <v>4481</v>
      </c>
      <c r="M3643" s="101" t="s">
        <v>4428</v>
      </c>
      <c r="N3643" s="65" t="s">
        <v>662</v>
      </c>
      <c r="O3643" s="64">
        <v>390000644</v>
      </c>
      <c r="P3643" s="94" t="s">
        <v>4423</v>
      </c>
      <c r="Q3643" s="90">
        <v>1</v>
      </c>
      <c r="X3643" s="65" t="s">
        <v>733</v>
      </c>
      <c r="Y3643" s="65">
        <f>SUMPRODUCT(('[2]Prog 89'!$C$5:$C$10000=A3643)*'[2]Prog 89'!$E$5:$F$10000)</f>
        <v>0</v>
      </c>
      <c r="Z3643" s="65">
        <f>SUMPRODUCT(('[2]Prog 89'!$C$5:$C$10000=A3643)*'[2]Prog 89'!$G$5:$H$10000)</f>
        <v>0</v>
      </c>
    </row>
    <row r="3644" spans="1:26" ht="12.75" customHeight="1" x14ac:dyDescent="0.25">
      <c r="A3644" s="64">
        <v>39286</v>
      </c>
      <c r="B3644" s="81">
        <f>VLOOKUP(A3644,'[2]Pop commune'!$A$4:$G$3833,7,FALSE)</f>
        <v>492</v>
      </c>
      <c r="C3644" s="82">
        <f>VLOOKUP(A3644,'[2]Pop commune'!$A$4:$H$3833,5,FALSE)</f>
        <v>294</v>
      </c>
      <c r="D3644" s="83">
        <f t="shared" si="113"/>
        <v>198</v>
      </c>
      <c r="E3644" s="83">
        <f>VLOOKUP(A3644,'[2]Pop commune'!$A$4:$G$3833,6,FALSE)</f>
        <v>198</v>
      </c>
      <c r="F3644" s="83">
        <f t="shared" si="114"/>
        <v>1916</v>
      </c>
      <c r="G3644" s="83">
        <f>VLOOKUP(A3644,'[2]Pop commune'!$A$4:$G$3833,4,FALSE)</f>
        <v>1916</v>
      </c>
      <c r="H3644" s="64">
        <v>39</v>
      </c>
      <c r="I3644" s="123">
        <v>390006600</v>
      </c>
      <c r="J3644" s="91" t="s">
        <v>4500</v>
      </c>
      <c r="K3644" s="121"/>
      <c r="L3644" s="92" t="s">
        <v>4481</v>
      </c>
      <c r="M3644" s="101" t="s">
        <v>4428</v>
      </c>
      <c r="N3644" s="65" t="s">
        <v>662</v>
      </c>
      <c r="O3644" s="64">
        <v>390000644</v>
      </c>
      <c r="P3644" s="94" t="s">
        <v>4423</v>
      </c>
      <c r="Q3644" s="90">
        <v>1</v>
      </c>
      <c r="X3644" s="65" t="s">
        <v>733</v>
      </c>
      <c r="Y3644" s="65">
        <f>SUMPRODUCT(('[2]Prog 89'!$C$5:$C$10000=A3644)*'[2]Prog 89'!$E$5:$F$10000)</f>
        <v>0</v>
      </c>
      <c r="Z3644" s="65">
        <f>SUMPRODUCT(('[2]Prog 89'!$C$5:$C$10000=A3644)*'[2]Prog 89'!$G$5:$H$10000)</f>
        <v>0</v>
      </c>
    </row>
    <row r="3645" spans="1:26" ht="12.75" customHeight="1" x14ac:dyDescent="0.25">
      <c r="A3645" s="64">
        <v>39289</v>
      </c>
      <c r="B3645" s="81">
        <f>VLOOKUP(A3645,'[2]Pop commune'!$A$4:$G$3833,7,FALSE)</f>
        <v>94</v>
      </c>
      <c r="C3645" s="82">
        <f>VLOOKUP(A3645,'[2]Pop commune'!$A$4:$H$3833,5,FALSE)</f>
        <v>59</v>
      </c>
      <c r="D3645" s="83">
        <f t="shared" si="113"/>
        <v>35</v>
      </c>
      <c r="E3645" s="83">
        <f>VLOOKUP(A3645,'[2]Pop commune'!$A$4:$G$3833,6,FALSE)</f>
        <v>35</v>
      </c>
      <c r="F3645" s="83">
        <f t="shared" si="114"/>
        <v>356</v>
      </c>
      <c r="G3645" s="83">
        <f>VLOOKUP(A3645,'[2]Pop commune'!$A$4:$G$3833,4,FALSE)</f>
        <v>356</v>
      </c>
      <c r="H3645" s="64">
        <v>39</v>
      </c>
      <c r="I3645" s="123">
        <v>390006601</v>
      </c>
      <c r="J3645" s="91" t="s">
        <v>4501</v>
      </c>
      <c r="K3645" s="121"/>
      <c r="L3645" s="92" t="s">
        <v>3457</v>
      </c>
      <c r="M3645" s="101" t="s">
        <v>4428</v>
      </c>
      <c r="N3645" s="65" t="s">
        <v>662</v>
      </c>
      <c r="O3645" s="64">
        <v>390000644</v>
      </c>
      <c r="P3645" s="94" t="s">
        <v>4423</v>
      </c>
      <c r="Q3645" s="90">
        <v>1</v>
      </c>
      <c r="X3645" s="65" t="s">
        <v>733</v>
      </c>
      <c r="Y3645" s="65">
        <f>SUMPRODUCT(('[2]Prog 89'!$C$5:$C$10000=A3645)*'[2]Prog 89'!$E$5:$F$10000)</f>
        <v>0</v>
      </c>
      <c r="Z3645" s="65">
        <f>SUMPRODUCT(('[2]Prog 89'!$C$5:$C$10000=A3645)*'[2]Prog 89'!$G$5:$H$10000)</f>
        <v>0</v>
      </c>
    </row>
    <row r="3646" spans="1:26" ht="12.75" customHeight="1" x14ac:dyDescent="0.25">
      <c r="A3646" s="64">
        <v>39293</v>
      </c>
      <c r="B3646" s="81">
        <f>VLOOKUP(A3646,'[2]Pop commune'!$A$4:$G$3833,7,FALSE)</f>
        <v>36.4861111111111</v>
      </c>
      <c r="C3646" s="82">
        <f>VLOOKUP(A3646,'[2]Pop commune'!$A$4:$H$3833,5,FALSE)</f>
        <v>24.652777777777771</v>
      </c>
      <c r="D3646" s="83">
        <f t="shared" si="113"/>
        <v>11.833333333333332</v>
      </c>
      <c r="E3646" s="83">
        <f>VLOOKUP(A3646,'[2]Pop commune'!$A$4:$G$3833,6,FALSE)</f>
        <v>11.833333333333332</v>
      </c>
      <c r="F3646" s="83">
        <f t="shared" si="114"/>
        <v>213</v>
      </c>
      <c r="G3646" s="83">
        <f>VLOOKUP(A3646,'[2]Pop commune'!$A$4:$G$3833,4,FALSE)</f>
        <v>213</v>
      </c>
      <c r="H3646" s="64">
        <v>39</v>
      </c>
      <c r="I3646" s="123">
        <v>390006602</v>
      </c>
      <c r="J3646" s="91" t="s">
        <v>4502</v>
      </c>
      <c r="K3646" s="121"/>
      <c r="L3646" s="92" t="s">
        <v>4427</v>
      </c>
      <c r="M3646" s="101" t="s">
        <v>4428</v>
      </c>
      <c r="N3646" s="65" t="s">
        <v>662</v>
      </c>
      <c r="O3646" s="64">
        <v>390000644</v>
      </c>
      <c r="P3646" s="94" t="s">
        <v>4423</v>
      </c>
      <c r="Q3646" s="90">
        <v>1</v>
      </c>
      <c r="X3646" s="65" t="s">
        <v>733</v>
      </c>
      <c r="Y3646" s="65">
        <f>SUMPRODUCT(('[2]Prog 89'!$C$5:$C$10000=A3646)*'[2]Prog 89'!$E$5:$F$10000)</f>
        <v>0</v>
      </c>
      <c r="Z3646" s="65">
        <f>SUMPRODUCT(('[2]Prog 89'!$C$5:$C$10000=A3646)*'[2]Prog 89'!$G$5:$H$10000)</f>
        <v>0</v>
      </c>
    </row>
    <row r="3647" spans="1:26" ht="12.75" customHeight="1" x14ac:dyDescent="0.25">
      <c r="A3647" s="64">
        <v>39294</v>
      </c>
      <c r="B3647" s="81">
        <f>VLOOKUP(A3647,'[2]Pop commune'!$A$4:$G$3833,7,FALSE)</f>
        <v>35</v>
      </c>
      <c r="C3647" s="82">
        <f>VLOOKUP(A3647,'[2]Pop commune'!$A$4:$H$3833,5,FALSE)</f>
        <v>24</v>
      </c>
      <c r="D3647" s="83">
        <f t="shared" si="113"/>
        <v>11</v>
      </c>
      <c r="E3647" s="83">
        <f>VLOOKUP(A3647,'[2]Pop commune'!$A$4:$G$3833,6,FALSE)</f>
        <v>11</v>
      </c>
      <c r="F3647" s="83">
        <f t="shared" si="114"/>
        <v>180</v>
      </c>
      <c r="G3647" s="83">
        <f>VLOOKUP(A3647,'[2]Pop commune'!$A$4:$G$3833,4,FALSE)</f>
        <v>180</v>
      </c>
      <c r="H3647" s="64">
        <v>39</v>
      </c>
      <c r="I3647" s="122">
        <v>390006583</v>
      </c>
      <c r="J3647" s="91" t="s">
        <v>4503</v>
      </c>
      <c r="K3647" s="121"/>
      <c r="L3647" s="92" t="s">
        <v>4483</v>
      </c>
      <c r="M3647" s="101" t="s">
        <v>4428</v>
      </c>
      <c r="N3647" s="65" t="s">
        <v>662</v>
      </c>
      <c r="O3647" s="64">
        <v>390000644</v>
      </c>
      <c r="P3647" s="94" t="s">
        <v>4423</v>
      </c>
      <c r="Q3647" s="90">
        <v>1</v>
      </c>
      <c r="X3647" s="65" t="s">
        <v>733</v>
      </c>
      <c r="Y3647" s="65">
        <f>SUMPRODUCT(('[2]Prog 89'!$C$5:$C$10000=A3647)*'[2]Prog 89'!$E$5:$F$10000)</f>
        <v>0</v>
      </c>
      <c r="Z3647" s="65">
        <f>SUMPRODUCT(('[2]Prog 89'!$C$5:$C$10000=A3647)*'[2]Prog 89'!$G$5:$H$10000)</f>
        <v>0</v>
      </c>
    </row>
    <row r="3648" spans="1:26" ht="12.75" customHeight="1" x14ac:dyDescent="0.25">
      <c r="A3648" s="64">
        <v>39297</v>
      </c>
      <c r="B3648" s="81">
        <f>VLOOKUP(A3648,'[2]Pop commune'!$A$4:$G$3833,7,FALSE)</f>
        <v>265</v>
      </c>
      <c r="C3648" s="82">
        <f>VLOOKUP(A3648,'[2]Pop commune'!$A$4:$H$3833,5,FALSE)</f>
        <v>167</v>
      </c>
      <c r="D3648" s="83">
        <f t="shared" si="113"/>
        <v>98</v>
      </c>
      <c r="E3648" s="83">
        <f>VLOOKUP(A3648,'[2]Pop commune'!$A$4:$G$3833,6,FALSE)</f>
        <v>98</v>
      </c>
      <c r="F3648" s="83">
        <f t="shared" si="114"/>
        <v>1184</v>
      </c>
      <c r="G3648" s="83">
        <f>VLOOKUP(A3648,'[2]Pop commune'!$A$4:$G$3833,4,FALSE)</f>
        <v>1184</v>
      </c>
      <c r="H3648" s="64">
        <v>39</v>
      </c>
      <c r="I3648" s="122">
        <v>390006583</v>
      </c>
      <c r="J3648" s="91" t="s">
        <v>4504</v>
      </c>
      <c r="K3648" s="121"/>
      <c r="L3648" s="92" t="s">
        <v>4483</v>
      </c>
      <c r="M3648" s="101" t="s">
        <v>4428</v>
      </c>
      <c r="N3648" s="65" t="s">
        <v>662</v>
      </c>
      <c r="O3648" s="64">
        <v>390000644</v>
      </c>
      <c r="P3648" s="94" t="s">
        <v>4423</v>
      </c>
      <c r="Q3648" s="90">
        <v>1</v>
      </c>
      <c r="X3648" s="65" t="s">
        <v>733</v>
      </c>
      <c r="Y3648" s="65">
        <f>SUMPRODUCT(('[2]Prog 89'!$C$5:$C$10000=A3648)*'[2]Prog 89'!$E$5:$F$10000)</f>
        <v>0</v>
      </c>
      <c r="Z3648" s="65">
        <f>SUMPRODUCT(('[2]Prog 89'!$C$5:$C$10000=A3648)*'[2]Prog 89'!$G$5:$H$10000)</f>
        <v>0</v>
      </c>
    </row>
    <row r="3649" spans="1:26" ht="12.75" customHeight="1" x14ac:dyDescent="0.25">
      <c r="A3649" s="64">
        <v>39318</v>
      </c>
      <c r="B3649" s="81">
        <f>VLOOKUP(A3649,'[2]Pop commune'!$A$4:$G$3833,7,FALSE)</f>
        <v>47.687804878048624</v>
      </c>
      <c r="C3649" s="82">
        <f>VLOOKUP(A3649,'[2]Pop commune'!$A$4:$H$3833,5,FALSE)</f>
        <v>33.48292682926818</v>
      </c>
      <c r="D3649" s="83">
        <f t="shared" si="113"/>
        <v>14.20487804878044</v>
      </c>
      <c r="E3649" s="83">
        <f>VLOOKUP(A3649,'[2]Pop commune'!$A$4:$G$3833,6,FALSE)</f>
        <v>14.20487804878044</v>
      </c>
      <c r="F3649" s="83">
        <f t="shared" si="114"/>
        <v>207.99999999999929</v>
      </c>
      <c r="G3649" s="83">
        <f>VLOOKUP(A3649,'[2]Pop commune'!$A$4:$G$3833,4,FALSE)</f>
        <v>207.99999999999929</v>
      </c>
      <c r="H3649" s="64">
        <v>39</v>
      </c>
      <c r="I3649" s="123">
        <v>390006603</v>
      </c>
      <c r="J3649" s="91" t="s">
        <v>4505</v>
      </c>
      <c r="K3649" s="121"/>
      <c r="L3649" s="92" t="s">
        <v>3457</v>
      </c>
      <c r="M3649" s="101" t="s">
        <v>4428</v>
      </c>
      <c r="N3649" s="65" t="s">
        <v>662</v>
      </c>
      <c r="O3649" s="64">
        <v>390000644</v>
      </c>
      <c r="P3649" s="94" t="s">
        <v>4423</v>
      </c>
      <c r="Q3649" s="90">
        <v>1</v>
      </c>
      <c r="X3649" s="65" t="s">
        <v>733</v>
      </c>
      <c r="Y3649" s="65">
        <f>SUMPRODUCT(('[2]Prog 89'!$C$5:$C$10000=A3649)*'[2]Prog 89'!$E$5:$F$10000)</f>
        <v>0</v>
      </c>
      <c r="Z3649" s="65">
        <f>SUMPRODUCT(('[2]Prog 89'!$C$5:$C$10000=A3649)*'[2]Prog 89'!$G$5:$H$10000)</f>
        <v>0</v>
      </c>
    </row>
    <row r="3650" spans="1:26" ht="12.75" customHeight="1" x14ac:dyDescent="0.25">
      <c r="A3650" s="64">
        <v>39333</v>
      </c>
      <c r="B3650" s="81">
        <f>VLOOKUP(A3650,'[2]Pop commune'!$A$4:$G$3833,7,FALSE)</f>
        <v>532.00170147254903</v>
      </c>
      <c r="C3650" s="82">
        <f>VLOOKUP(A3650,'[2]Pop commune'!$A$4:$H$3833,5,FALSE)</f>
        <v>333.40475584354692</v>
      </c>
      <c r="D3650" s="83">
        <f t="shared" si="113"/>
        <v>198.59694562900214</v>
      </c>
      <c r="E3650" s="83">
        <f>VLOOKUP(A3650,'[2]Pop commune'!$A$4:$G$3833,6,FALSE)</f>
        <v>198.59694562900214</v>
      </c>
      <c r="F3650" s="83">
        <f t="shared" si="114"/>
        <v>2227.0000000000086</v>
      </c>
      <c r="G3650" s="83">
        <f>VLOOKUP(A3650,'[2]Pop commune'!$A$4:$G$3833,4,FALSE)</f>
        <v>2227.0000000000086</v>
      </c>
      <c r="H3650" s="64">
        <v>39</v>
      </c>
      <c r="I3650" s="123">
        <v>390006604</v>
      </c>
      <c r="J3650" s="91" t="s">
        <v>4506</v>
      </c>
      <c r="K3650" s="121"/>
      <c r="L3650" s="92" t="s">
        <v>3457</v>
      </c>
      <c r="M3650" s="101" t="s">
        <v>4428</v>
      </c>
      <c r="N3650" s="65" t="s">
        <v>662</v>
      </c>
      <c r="O3650" s="64">
        <v>390000644</v>
      </c>
      <c r="P3650" s="94" t="s">
        <v>4423</v>
      </c>
      <c r="Q3650" s="90">
        <v>1</v>
      </c>
      <c r="X3650" s="65" t="s">
        <v>733</v>
      </c>
      <c r="Y3650" s="65">
        <f>SUMPRODUCT(('[2]Prog 89'!$C$5:$C$10000=A3650)*'[2]Prog 89'!$E$5:$F$10000)</f>
        <v>0</v>
      </c>
      <c r="Z3650" s="65">
        <f>SUMPRODUCT(('[2]Prog 89'!$C$5:$C$10000=A3650)*'[2]Prog 89'!$G$5:$H$10000)</f>
        <v>0</v>
      </c>
    </row>
    <row r="3651" spans="1:26" ht="12.75" customHeight="1" x14ac:dyDescent="0.25">
      <c r="A3651" s="64">
        <v>39339</v>
      </c>
      <c r="B3651" s="81">
        <f>VLOOKUP(A3651,'[2]Pop commune'!$A$4:$G$3833,7,FALSE)</f>
        <v>167.99999999999994</v>
      </c>
      <c r="C3651" s="82">
        <f>VLOOKUP(A3651,'[2]Pop commune'!$A$4:$H$3833,5,FALSE)</f>
        <v>104.37869822485204</v>
      </c>
      <c r="D3651" s="83">
        <f t="shared" si="113"/>
        <v>63.621301775147906</v>
      </c>
      <c r="E3651" s="83">
        <f>VLOOKUP(A3651,'[2]Pop commune'!$A$4:$G$3833,6,FALSE)</f>
        <v>63.621301775147906</v>
      </c>
      <c r="F3651" s="83">
        <f t="shared" si="114"/>
        <v>672</v>
      </c>
      <c r="G3651" s="83">
        <f>VLOOKUP(A3651,'[2]Pop commune'!$A$4:$G$3833,4,FALSE)</f>
        <v>672</v>
      </c>
      <c r="H3651" s="64">
        <v>39</v>
      </c>
      <c r="I3651" s="123">
        <v>390006605</v>
      </c>
      <c r="J3651" s="91" t="s">
        <v>4507</v>
      </c>
      <c r="K3651" s="121"/>
      <c r="L3651" s="92" t="s">
        <v>4481</v>
      </c>
      <c r="M3651" s="101" t="s">
        <v>4428</v>
      </c>
      <c r="N3651" s="65" t="s">
        <v>662</v>
      </c>
      <c r="O3651" s="64">
        <v>390000644</v>
      </c>
      <c r="P3651" s="94" t="s">
        <v>4423</v>
      </c>
      <c r="Q3651" s="90">
        <v>1</v>
      </c>
      <c r="X3651" s="65" t="s">
        <v>733</v>
      </c>
      <c r="Y3651" s="65">
        <f>SUMPRODUCT(('[2]Prog 89'!$C$5:$C$10000=A3651)*'[2]Prog 89'!$E$5:$F$10000)</f>
        <v>0</v>
      </c>
      <c r="Z3651" s="65">
        <f>SUMPRODUCT(('[2]Prog 89'!$C$5:$C$10000=A3651)*'[2]Prog 89'!$G$5:$H$10000)</f>
        <v>0</v>
      </c>
    </row>
    <row r="3652" spans="1:26" ht="12.75" customHeight="1" x14ac:dyDescent="0.25">
      <c r="A3652" s="64">
        <v>39341</v>
      </c>
      <c r="B3652" s="81">
        <f>VLOOKUP(A3652,'[2]Pop commune'!$A$4:$G$3833,7,FALSE)</f>
        <v>25.166666666666664</v>
      </c>
      <c r="C3652" s="82">
        <f>VLOOKUP(A3652,'[2]Pop commune'!$A$4:$H$3833,5,FALSE)</f>
        <v>18.391025641025639</v>
      </c>
      <c r="D3652" s="83">
        <f t="shared" si="113"/>
        <v>6.7756410256410264</v>
      </c>
      <c r="E3652" s="83">
        <f>VLOOKUP(A3652,'[2]Pop commune'!$A$4:$G$3833,6,FALSE)</f>
        <v>6.7756410256410264</v>
      </c>
      <c r="F3652" s="83">
        <f t="shared" si="114"/>
        <v>151</v>
      </c>
      <c r="G3652" s="83">
        <f>VLOOKUP(A3652,'[2]Pop commune'!$A$4:$G$3833,4,FALSE)</f>
        <v>151</v>
      </c>
      <c r="H3652" s="64">
        <v>39</v>
      </c>
      <c r="I3652" s="123">
        <v>390006606</v>
      </c>
      <c r="J3652" s="91" t="s">
        <v>4508</v>
      </c>
      <c r="K3652" s="121"/>
      <c r="L3652" s="92" t="s">
        <v>4481</v>
      </c>
      <c r="M3652" s="101" t="s">
        <v>4428</v>
      </c>
      <c r="N3652" s="65" t="s">
        <v>662</v>
      </c>
      <c r="O3652" s="64">
        <v>390000644</v>
      </c>
      <c r="P3652" s="94" t="s">
        <v>4423</v>
      </c>
      <c r="Q3652" s="90">
        <v>1</v>
      </c>
      <c r="X3652" s="65" t="s">
        <v>733</v>
      </c>
      <c r="Y3652" s="65">
        <f>SUMPRODUCT(('[2]Prog 89'!$C$5:$C$10000=A3652)*'[2]Prog 89'!$E$5:$F$10000)</f>
        <v>0</v>
      </c>
      <c r="Z3652" s="65">
        <f>SUMPRODUCT(('[2]Prog 89'!$C$5:$C$10000=A3652)*'[2]Prog 89'!$G$5:$H$10000)</f>
        <v>0</v>
      </c>
    </row>
    <row r="3653" spans="1:26" ht="12.75" customHeight="1" x14ac:dyDescent="0.25">
      <c r="A3653" s="64">
        <v>39351</v>
      </c>
      <c r="B3653" s="81">
        <f>VLOOKUP(A3653,'[2]Pop commune'!$A$4:$G$3833,7,FALSE)</f>
        <v>43</v>
      </c>
      <c r="C3653" s="82">
        <f>VLOOKUP(A3653,'[2]Pop commune'!$A$4:$H$3833,5,FALSE)</f>
        <v>33</v>
      </c>
      <c r="D3653" s="83">
        <f t="shared" ref="D3653:D3716" si="115">E3653/Q3653</f>
        <v>10</v>
      </c>
      <c r="E3653" s="83">
        <f>VLOOKUP(A3653,'[2]Pop commune'!$A$4:$G$3833,6,FALSE)</f>
        <v>10</v>
      </c>
      <c r="F3653" s="83">
        <f t="shared" ref="F3653:F3716" si="116">G3653/Q3653</f>
        <v>184</v>
      </c>
      <c r="G3653" s="83">
        <f>VLOOKUP(A3653,'[2]Pop commune'!$A$4:$G$3833,4,FALSE)</f>
        <v>184</v>
      </c>
      <c r="H3653" s="64">
        <v>39</v>
      </c>
      <c r="I3653" s="123">
        <v>390006607</v>
      </c>
      <c r="J3653" s="91" t="s">
        <v>4509</v>
      </c>
      <c r="K3653" s="121"/>
      <c r="L3653" s="92" t="s">
        <v>3457</v>
      </c>
      <c r="M3653" s="101" t="s">
        <v>4428</v>
      </c>
      <c r="N3653" s="65" t="s">
        <v>662</v>
      </c>
      <c r="O3653" s="64">
        <v>390000644</v>
      </c>
      <c r="P3653" s="94" t="s">
        <v>4423</v>
      </c>
      <c r="Q3653" s="90">
        <v>1</v>
      </c>
      <c r="X3653" s="65" t="s">
        <v>733</v>
      </c>
      <c r="Y3653" s="65">
        <f>SUMPRODUCT(('[2]Prog 89'!$C$5:$C$10000=A3653)*'[2]Prog 89'!$E$5:$F$10000)</f>
        <v>0</v>
      </c>
      <c r="Z3653" s="65">
        <f>SUMPRODUCT(('[2]Prog 89'!$C$5:$C$10000=A3653)*'[2]Prog 89'!$G$5:$H$10000)</f>
        <v>0</v>
      </c>
    </row>
    <row r="3654" spans="1:26" ht="12.75" customHeight="1" x14ac:dyDescent="0.25">
      <c r="A3654" s="64">
        <v>39367</v>
      </c>
      <c r="B3654" s="81">
        <f>VLOOKUP(A3654,'[2]Pop commune'!$A$4:$G$3833,7,FALSE)</f>
        <v>553</v>
      </c>
      <c r="C3654" s="82">
        <f>VLOOKUP(A3654,'[2]Pop commune'!$A$4:$H$3833,5,FALSE)</f>
        <v>377</v>
      </c>
      <c r="D3654" s="83">
        <f t="shared" si="115"/>
        <v>176</v>
      </c>
      <c r="E3654" s="83">
        <f>VLOOKUP(A3654,'[2]Pop commune'!$A$4:$G$3833,6,FALSE)</f>
        <v>176</v>
      </c>
      <c r="F3654" s="83">
        <f t="shared" si="116"/>
        <v>2313</v>
      </c>
      <c r="G3654" s="83">
        <f>VLOOKUP(A3654,'[2]Pop commune'!$A$4:$G$3833,4,FALSE)</f>
        <v>2313</v>
      </c>
      <c r="H3654" s="64">
        <v>39</v>
      </c>
      <c r="I3654" s="122">
        <v>390006583</v>
      </c>
      <c r="J3654" s="91" t="s">
        <v>4510</v>
      </c>
      <c r="K3654" s="121"/>
      <c r="L3654" s="92" t="s">
        <v>4483</v>
      </c>
      <c r="M3654" s="101" t="s">
        <v>4428</v>
      </c>
      <c r="N3654" s="65" t="s">
        <v>662</v>
      </c>
      <c r="O3654" s="64">
        <v>390000644</v>
      </c>
      <c r="P3654" s="94" t="s">
        <v>4423</v>
      </c>
      <c r="Q3654" s="90">
        <v>1</v>
      </c>
      <c r="X3654" s="65" t="s">
        <v>733</v>
      </c>
      <c r="Y3654" s="65">
        <f>SUMPRODUCT(('[2]Prog 89'!$C$5:$C$10000=A3654)*'[2]Prog 89'!$E$5:$F$10000)</f>
        <v>0</v>
      </c>
      <c r="Z3654" s="65">
        <f>SUMPRODUCT(('[2]Prog 89'!$C$5:$C$10000=A3654)*'[2]Prog 89'!$G$5:$H$10000)</f>
        <v>0</v>
      </c>
    </row>
    <row r="3655" spans="1:26" ht="12.75" customHeight="1" x14ac:dyDescent="0.25">
      <c r="A3655" s="64">
        <v>39368</v>
      </c>
      <c r="B3655" s="81">
        <f>VLOOKUP(A3655,'[2]Pop commune'!$A$4:$G$3833,7,FALSE)</f>
        <v>1029.5645364912609</v>
      </c>
      <c r="C3655" s="82">
        <f>VLOOKUP(A3655,'[2]Pop commune'!$A$4:$H$3833,5,FALSE)</f>
        <v>587.98561071139181</v>
      </c>
      <c r="D3655" s="83">
        <f t="shared" si="115"/>
        <v>441.57892577986911</v>
      </c>
      <c r="E3655" s="83">
        <f>VLOOKUP(A3655,'[2]Pop commune'!$A$4:$G$3833,6,FALSE)</f>
        <v>441.57892577986911</v>
      </c>
      <c r="F3655" s="83">
        <f t="shared" si="116"/>
        <v>4997.99999999999</v>
      </c>
      <c r="G3655" s="83">
        <f>VLOOKUP(A3655,'[2]Pop commune'!$A$4:$G$3833,4,FALSE)</f>
        <v>4997.99999999999</v>
      </c>
      <c r="H3655" s="64">
        <v>39</v>
      </c>
      <c r="I3655" s="122">
        <v>390006583</v>
      </c>
      <c r="J3655" s="91" t="s">
        <v>4483</v>
      </c>
      <c r="K3655" s="121"/>
      <c r="L3655" s="92" t="s">
        <v>4483</v>
      </c>
      <c r="M3655" s="101" t="s">
        <v>4428</v>
      </c>
      <c r="N3655" s="65" t="s">
        <v>662</v>
      </c>
      <c r="O3655" s="64">
        <v>390000644</v>
      </c>
      <c r="P3655" s="94" t="s">
        <v>4423</v>
      </c>
      <c r="Q3655" s="90">
        <v>1</v>
      </c>
      <c r="X3655" s="65" t="s">
        <v>733</v>
      </c>
      <c r="Y3655" s="65">
        <f>SUMPRODUCT(('[2]Prog 89'!$C$5:$C$10000=A3655)*'[2]Prog 89'!$E$5:$F$10000)</f>
        <v>0</v>
      </c>
      <c r="Z3655" s="65">
        <f>SUMPRODUCT(('[2]Prog 89'!$C$5:$C$10000=A3655)*'[2]Prog 89'!$G$5:$H$10000)</f>
        <v>0</v>
      </c>
    </row>
    <row r="3656" spans="1:26" ht="12.75" customHeight="1" x14ac:dyDescent="0.25">
      <c r="A3656" s="64">
        <v>39371</v>
      </c>
      <c r="B3656" s="81">
        <f>VLOOKUP(A3656,'[2]Pop commune'!$A$4:$G$3833,7,FALSE)</f>
        <v>65.528358208955524</v>
      </c>
      <c r="C3656" s="82">
        <f>VLOOKUP(A3656,'[2]Pop commune'!$A$4:$H$3833,5,FALSE)</f>
        <v>44.026865671641993</v>
      </c>
      <c r="D3656" s="83">
        <f t="shared" si="115"/>
        <v>21.501492537313531</v>
      </c>
      <c r="E3656" s="83">
        <f>VLOOKUP(A3656,'[2]Pop commune'!$A$4:$G$3833,6,FALSE)</f>
        <v>21.501492537313531</v>
      </c>
      <c r="F3656" s="83">
        <f t="shared" si="116"/>
        <v>343.00000000000153</v>
      </c>
      <c r="G3656" s="83">
        <f>VLOOKUP(A3656,'[2]Pop commune'!$A$4:$G$3833,4,FALSE)</f>
        <v>343.00000000000153</v>
      </c>
      <c r="H3656" s="64">
        <v>39</v>
      </c>
      <c r="I3656" s="122">
        <v>390006583</v>
      </c>
      <c r="J3656" s="91" t="s">
        <v>4511</v>
      </c>
      <c r="K3656" s="121"/>
      <c r="L3656" s="92" t="s">
        <v>4483</v>
      </c>
      <c r="M3656" s="101" t="s">
        <v>4428</v>
      </c>
      <c r="N3656" s="65" t="s">
        <v>662</v>
      </c>
      <c r="O3656" s="64">
        <v>390000644</v>
      </c>
      <c r="P3656" s="94" t="s">
        <v>4423</v>
      </c>
      <c r="Q3656" s="90">
        <v>1</v>
      </c>
      <c r="X3656" s="65" t="s">
        <v>733</v>
      </c>
      <c r="Y3656" s="65">
        <f>SUMPRODUCT(('[2]Prog 89'!$C$5:$C$10000=A3656)*'[2]Prog 89'!$E$5:$F$10000)</f>
        <v>0</v>
      </c>
      <c r="Z3656" s="65">
        <f>SUMPRODUCT(('[2]Prog 89'!$C$5:$C$10000=A3656)*'[2]Prog 89'!$G$5:$H$10000)</f>
        <v>0</v>
      </c>
    </row>
    <row r="3657" spans="1:26" ht="12.75" customHeight="1" x14ac:dyDescent="0.25">
      <c r="A3657" s="64">
        <v>39373</v>
      </c>
      <c r="B3657" s="81">
        <f>VLOOKUP(A3657,'[2]Pop commune'!$A$4:$G$3833,7,FALSE)</f>
        <v>55.076923076923279</v>
      </c>
      <c r="C3657" s="82">
        <f>VLOOKUP(A3657,'[2]Pop commune'!$A$4:$H$3833,5,FALSE)</f>
        <v>36.011834319526763</v>
      </c>
      <c r="D3657" s="83">
        <f t="shared" si="115"/>
        <v>19.06508875739652</v>
      </c>
      <c r="E3657" s="83">
        <f>VLOOKUP(A3657,'[2]Pop commune'!$A$4:$G$3833,6,FALSE)</f>
        <v>19.06508875739652</v>
      </c>
      <c r="F3657" s="83">
        <f t="shared" si="116"/>
        <v>179.00000000000065</v>
      </c>
      <c r="G3657" s="83">
        <f>VLOOKUP(A3657,'[2]Pop commune'!$A$4:$G$3833,4,FALSE)</f>
        <v>179.00000000000065</v>
      </c>
      <c r="H3657" s="64">
        <v>39</v>
      </c>
      <c r="I3657" s="123">
        <v>390006608</v>
      </c>
      <c r="J3657" s="91" t="s">
        <v>4512</v>
      </c>
      <c r="K3657" s="121"/>
      <c r="L3657" s="92" t="s">
        <v>4481</v>
      </c>
      <c r="M3657" s="101" t="s">
        <v>4428</v>
      </c>
      <c r="N3657" s="65" t="s">
        <v>662</v>
      </c>
      <c r="O3657" s="64">
        <v>390000644</v>
      </c>
      <c r="P3657" s="94" t="s">
        <v>4423</v>
      </c>
      <c r="Q3657" s="90">
        <v>1</v>
      </c>
      <c r="X3657" s="65" t="s">
        <v>733</v>
      </c>
      <c r="Y3657" s="65">
        <f>SUMPRODUCT(('[2]Prog 89'!$C$5:$C$10000=A3657)*'[2]Prog 89'!$E$5:$F$10000)</f>
        <v>0</v>
      </c>
      <c r="Z3657" s="65">
        <f>SUMPRODUCT(('[2]Prog 89'!$C$5:$C$10000=A3657)*'[2]Prog 89'!$G$5:$H$10000)</f>
        <v>0</v>
      </c>
    </row>
    <row r="3658" spans="1:26" ht="12.75" customHeight="1" x14ac:dyDescent="0.25">
      <c r="A3658" s="64">
        <v>39413</v>
      </c>
      <c r="B3658" s="81">
        <f>VLOOKUP(A3658,'[2]Pop commune'!$A$4:$G$3833,7,FALSE)</f>
        <v>78.279883381924492</v>
      </c>
      <c r="C3658" s="82">
        <f>VLOOKUP(A3658,'[2]Pop commune'!$A$4:$H$3833,5,FALSE)</f>
        <v>45.924198250729042</v>
      </c>
      <c r="D3658" s="83">
        <f t="shared" si="115"/>
        <v>32.355685131195457</v>
      </c>
      <c r="E3658" s="83">
        <f>VLOOKUP(A3658,'[2]Pop commune'!$A$4:$G$3833,6,FALSE)</f>
        <v>32.355685131195457</v>
      </c>
      <c r="F3658" s="83">
        <f t="shared" si="116"/>
        <v>358.00000000000136</v>
      </c>
      <c r="G3658" s="83">
        <f>VLOOKUP(A3658,'[2]Pop commune'!$A$4:$G$3833,4,FALSE)</f>
        <v>358.00000000000136</v>
      </c>
      <c r="H3658" s="64">
        <v>39</v>
      </c>
      <c r="I3658" s="123">
        <v>390006609</v>
      </c>
      <c r="J3658" s="91" t="s">
        <v>4513</v>
      </c>
      <c r="K3658" s="121"/>
      <c r="L3658" s="92" t="s">
        <v>4481</v>
      </c>
      <c r="M3658" s="101" t="s">
        <v>4428</v>
      </c>
      <c r="N3658" s="65" t="s">
        <v>662</v>
      </c>
      <c r="O3658" s="64">
        <v>390000644</v>
      </c>
      <c r="P3658" s="94" t="s">
        <v>4423</v>
      </c>
      <c r="Q3658" s="90">
        <v>1</v>
      </c>
      <c r="X3658" s="65" t="s">
        <v>733</v>
      </c>
      <c r="Y3658" s="65">
        <f>SUMPRODUCT(('[2]Prog 89'!$C$5:$C$10000=A3658)*'[2]Prog 89'!$E$5:$F$10000)</f>
        <v>0</v>
      </c>
      <c r="Z3658" s="65">
        <f>SUMPRODUCT(('[2]Prog 89'!$C$5:$C$10000=A3658)*'[2]Prog 89'!$G$5:$H$10000)</f>
        <v>0</v>
      </c>
    </row>
    <row r="3659" spans="1:26" ht="12.75" customHeight="1" x14ac:dyDescent="0.25">
      <c r="A3659" s="64">
        <v>39438</v>
      </c>
      <c r="B3659" s="81">
        <f>VLOOKUP(A3659,'[2]Pop commune'!$A$4:$G$3833,7,FALSE)</f>
        <v>26</v>
      </c>
      <c r="C3659" s="82">
        <f>VLOOKUP(A3659,'[2]Pop commune'!$A$4:$H$3833,5,FALSE)</f>
        <v>17</v>
      </c>
      <c r="D3659" s="83">
        <f t="shared" si="115"/>
        <v>9</v>
      </c>
      <c r="E3659" s="83">
        <f>VLOOKUP(A3659,'[2]Pop commune'!$A$4:$G$3833,6,FALSE)</f>
        <v>9</v>
      </c>
      <c r="F3659" s="83">
        <f t="shared" si="116"/>
        <v>78</v>
      </c>
      <c r="G3659" s="83">
        <f>VLOOKUP(A3659,'[2]Pop commune'!$A$4:$G$3833,4,FALSE)</f>
        <v>78</v>
      </c>
      <c r="H3659" s="64">
        <v>39</v>
      </c>
      <c r="I3659" s="123">
        <v>390006610</v>
      </c>
      <c r="J3659" s="91" t="s">
        <v>4514</v>
      </c>
      <c r="K3659" s="121"/>
      <c r="L3659" s="92" t="s">
        <v>4481</v>
      </c>
      <c r="M3659" s="101" t="s">
        <v>4428</v>
      </c>
      <c r="N3659" s="65" t="s">
        <v>662</v>
      </c>
      <c r="O3659" s="64">
        <v>390000644</v>
      </c>
      <c r="P3659" s="94" t="s">
        <v>4423</v>
      </c>
      <c r="Q3659" s="90">
        <v>1</v>
      </c>
      <c r="X3659" s="65" t="s">
        <v>733</v>
      </c>
      <c r="Y3659" s="65">
        <f>SUMPRODUCT(('[2]Prog 89'!$C$5:$C$10000=A3659)*'[2]Prog 89'!$E$5:$F$10000)</f>
        <v>0</v>
      </c>
      <c r="Z3659" s="65">
        <f>SUMPRODUCT(('[2]Prog 89'!$C$5:$C$10000=A3659)*'[2]Prog 89'!$G$5:$H$10000)</f>
        <v>0</v>
      </c>
    </row>
    <row r="3660" spans="1:26" ht="12.75" customHeight="1" x14ac:dyDescent="0.25">
      <c r="A3660" s="64">
        <v>39440</v>
      </c>
      <c r="B3660" s="81">
        <f>VLOOKUP(A3660,'[2]Pop commune'!$A$4:$G$3833,7,FALSE)</f>
        <v>99.527531083481165</v>
      </c>
      <c r="C3660" s="82">
        <f>VLOOKUP(A3660,'[2]Pop commune'!$A$4:$H$3833,5,FALSE)</f>
        <v>60.3197158081704</v>
      </c>
      <c r="D3660" s="83">
        <f t="shared" si="115"/>
        <v>39.207815275310764</v>
      </c>
      <c r="E3660" s="83">
        <f>VLOOKUP(A3660,'[2]Pop commune'!$A$4:$G$3833,6,FALSE)</f>
        <v>39.207815275310764</v>
      </c>
      <c r="F3660" s="83">
        <f t="shared" si="116"/>
        <v>565.99999999999898</v>
      </c>
      <c r="G3660" s="83">
        <f>VLOOKUP(A3660,'[2]Pop commune'!$A$4:$G$3833,4,FALSE)</f>
        <v>565.99999999999898</v>
      </c>
      <c r="H3660" s="64">
        <v>39</v>
      </c>
      <c r="I3660" s="123">
        <v>390006611</v>
      </c>
      <c r="J3660" s="91" t="s">
        <v>4515</v>
      </c>
      <c r="K3660" s="121"/>
      <c r="L3660" s="92" t="s">
        <v>3457</v>
      </c>
      <c r="M3660" s="101" t="s">
        <v>4428</v>
      </c>
      <c r="N3660" s="65" t="s">
        <v>662</v>
      </c>
      <c r="O3660" s="64">
        <v>390000644</v>
      </c>
      <c r="P3660" s="94" t="s">
        <v>4423</v>
      </c>
      <c r="Q3660" s="90">
        <v>1</v>
      </c>
      <c r="X3660" s="65" t="s">
        <v>733</v>
      </c>
      <c r="Y3660" s="65">
        <f>SUMPRODUCT(('[2]Prog 89'!$C$5:$C$10000=A3660)*'[2]Prog 89'!$E$5:$F$10000)</f>
        <v>0</v>
      </c>
      <c r="Z3660" s="65">
        <f>SUMPRODUCT(('[2]Prog 89'!$C$5:$C$10000=A3660)*'[2]Prog 89'!$G$5:$H$10000)</f>
        <v>0</v>
      </c>
    </row>
    <row r="3661" spans="1:26" ht="12.75" customHeight="1" x14ac:dyDescent="0.25">
      <c r="A3661" s="64">
        <v>39441</v>
      </c>
      <c r="B3661" s="81">
        <f>VLOOKUP(A3661,'[2]Pop commune'!$A$4:$G$3833,7,FALSE)</f>
        <v>125</v>
      </c>
      <c r="C3661" s="82">
        <f>VLOOKUP(A3661,'[2]Pop commune'!$A$4:$H$3833,5,FALSE)</f>
        <v>81</v>
      </c>
      <c r="D3661" s="83">
        <f t="shared" si="115"/>
        <v>44</v>
      </c>
      <c r="E3661" s="83">
        <f>VLOOKUP(A3661,'[2]Pop commune'!$A$4:$G$3833,6,FALSE)</f>
        <v>44</v>
      </c>
      <c r="F3661" s="83">
        <f t="shared" si="116"/>
        <v>1151</v>
      </c>
      <c r="G3661" s="83">
        <f>VLOOKUP(A3661,'[2]Pop commune'!$A$4:$G$3833,4,FALSE)</f>
        <v>1151</v>
      </c>
      <c r="H3661" s="64">
        <v>39</v>
      </c>
      <c r="I3661" s="122">
        <v>390006583</v>
      </c>
      <c r="J3661" s="91" t="s">
        <v>4516</v>
      </c>
      <c r="K3661" s="121"/>
      <c r="L3661" s="92" t="s">
        <v>4483</v>
      </c>
      <c r="M3661" s="101" t="s">
        <v>4428</v>
      </c>
      <c r="N3661" s="65" t="s">
        <v>662</v>
      </c>
      <c r="O3661" s="64">
        <v>390000644</v>
      </c>
      <c r="P3661" s="94" t="s">
        <v>4423</v>
      </c>
      <c r="Q3661" s="90">
        <v>1</v>
      </c>
      <c r="X3661" s="65" t="s">
        <v>733</v>
      </c>
      <c r="Y3661" s="65">
        <f>SUMPRODUCT(('[2]Prog 89'!$C$5:$C$10000=A3661)*'[2]Prog 89'!$E$5:$F$10000)</f>
        <v>0</v>
      </c>
      <c r="Z3661" s="65">
        <f>SUMPRODUCT(('[2]Prog 89'!$C$5:$C$10000=A3661)*'[2]Prog 89'!$G$5:$H$10000)</f>
        <v>0</v>
      </c>
    </row>
    <row r="3662" spans="1:26" ht="12.75" customHeight="1" x14ac:dyDescent="0.25">
      <c r="A3662" s="64">
        <v>39453</v>
      </c>
      <c r="B3662" s="81">
        <f>VLOOKUP(A3662,'[2]Pop commune'!$A$4:$G$3833,7,FALSE)</f>
        <v>97.752535496957762</v>
      </c>
      <c r="C3662" s="82">
        <f>VLOOKUP(A3662,'[2]Pop commune'!$A$4:$H$3833,5,FALSE)</f>
        <v>67.204868154158461</v>
      </c>
      <c r="D3662" s="83">
        <f t="shared" si="115"/>
        <v>30.547667342799301</v>
      </c>
      <c r="E3662" s="83">
        <f>VLOOKUP(A3662,'[2]Pop commune'!$A$4:$G$3833,6,FALSE)</f>
        <v>30.547667342799301</v>
      </c>
      <c r="F3662" s="83">
        <f t="shared" si="116"/>
        <v>502.00000000000182</v>
      </c>
      <c r="G3662" s="83">
        <f>VLOOKUP(A3662,'[2]Pop commune'!$A$4:$G$3833,4,FALSE)</f>
        <v>502.00000000000182</v>
      </c>
      <c r="H3662" s="64">
        <v>39</v>
      </c>
      <c r="I3662" s="123">
        <v>390006612</v>
      </c>
      <c r="J3662" s="91" t="s">
        <v>4517</v>
      </c>
      <c r="K3662" s="121"/>
      <c r="L3662" s="92" t="s">
        <v>4427</v>
      </c>
      <c r="M3662" s="101" t="s">
        <v>4428</v>
      </c>
      <c r="N3662" s="65" t="s">
        <v>662</v>
      </c>
      <c r="O3662" s="64">
        <v>390000644</v>
      </c>
      <c r="P3662" s="94" t="s">
        <v>4423</v>
      </c>
      <c r="Q3662" s="90">
        <v>1</v>
      </c>
      <c r="X3662" s="65" t="s">
        <v>733</v>
      </c>
      <c r="Y3662" s="65">
        <f>SUMPRODUCT(('[2]Prog 89'!$C$5:$C$10000=A3662)*'[2]Prog 89'!$E$5:$F$10000)</f>
        <v>0</v>
      </c>
      <c r="Z3662" s="65">
        <f>SUMPRODUCT(('[2]Prog 89'!$C$5:$C$10000=A3662)*'[2]Prog 89'!$G$5:$H$10000)</f>
        <v>0</v>
      </c>
    </row>
    <row r="3663" spans="1:26" ht="12.75" customHeight="1" x14ac:dyDescent="0.25">
      <c r="A3663" s="64">
        <v>39460</v>
      </c>
      <c r="B3663" s="81">
        <f>VLOOKUP(A3663,'[2]Pop commune'!$A$4:$G$3833,7,FALSE)</f>
        <v>42.554404145077726</v>
      </c>
      <c r="C3663" s="82">
        <f>VLOOKUP(A3663,'[2]Pop commune'!$A$4:$H$3833,5,FALSE)</f>
        <v>28.699481865284977</v>
      </c>
      <c r="D3663" s="83">
        <f t="shared" si="115"/>
        <v>13.854922279792747</v>
      </c>
      <c r="E3663" s="83">
        <f>VLOOKUP(A3663,'[2]Pop commune'!$A$4:$G$3833,6,FALSE)</f>
        <v>13.854922279792747</v>
      </c>
      <c r="F3663" s="83">
        <f t="shared" si="116"/>
        <v>191</v>
      </c>
      <c r="G3663" s="83">
        <f>VLOOKUP(A3663,'[2]Pop commune'!$A$4:$G$3833,4,FALSE)</f>
        <v>191</v>
      </c>
      <c r="H3663" s="64">
        <v>39</v>
      </c>
      <c r="I3663" s="123">
        <v>390006613</v>
      </c>
      <c r="J3663" s="91" t="s">
        <v>4518</v>
      </c>
      <c r="K3663" s="121"/>
      <c r="L3663" s="92" t="s">
        <v>4427</v>
      </c>
      <c r="M3663" s="101" t="s">
        <v>4428</v>
      </c>
      <c r="N3663" s="65" t="s">
        <v>662</v>
      </c>
      <c r="O3663" s="64">
        <v>390000644</v>
      </c>
      <c r="P3663" s="94" t="s">
        <v>4423</v>
      </c>
      <c r="Q3663" s="90">
        <v>1</v>
      </c>
      <c r="X3663" s="65" t="s">
        <v>733</v>
      </c>
      <c r="Y3663" s="65">
        <f>SUMPRODUCT(('[2]Prog 89'!$C$5:$C$10000=A3663)*'[2]Prog 89'!$E$5:$F$10000)</f>
        <v>0</v>
      </c>
      <c r="Z3663" s="65">
        <f>SUMPRODUCT(('[2]Prog 89'!$C$5:$C$10000=A3663)*'[2]Prog 89'!$G$5:$H$10000)</f>
        <v>0</v>
      </c>
    </row>
    <row r="3664" spans="1:26" ht="12.75" customHeight="1" x14ac:dyDescent="0.25">
      <c r="A3664" s="64">
        <v>39463</v>
      </c>
      <c r="B3664" s="81">
        <f>VLOOKUP(A3664,'[2]Pop commune'!$A$4:$G$3833,7,FALSE)</f>
        <v>39</v>
      </c>
      <c r="C3664" s="82">
        <f>VLOOKUP(A3664,'[2]Pop commune'!$A$4:$H$3833,5,FALSE)</f>
        <v>27</v>
      </c>
      <c r="D3664" s="83">
        <f t="shared" si="115"/>
        <v>12</v>
      </c>
      <c r="E3664" s="83">
        <f>VLOOKUP(A3664,'[2]Pop commune'!$A$4:$G$3833,6,FALSE)</f>
        <v>12</v>
      </c>
      <c r="F3664" s="83">
        <f t="shared" si="116"/>
        <v>225</v>
      </c>
      <c r="G3664" s="83">
        <f>VLOOKUP(A3664,'[2]Pop commune'!$A$4:$G$3833,4,FALSE)</f>
        <v>225</v>
      </c>
      <c r="H3664" s="64">
        <v>39</v>
      </c>
      <c r="I3664" s="123">
        <v>390006614</v>
      </c>
      <c r="J3664" s="91" t="s">
        <v>4519</v>
      </c>
      <c r="K3664" s="121"/>
      <c r="L3664" s="92" t="s">
        <v>4481</v>
      </c>
      <c r="M3664" s="101" t="s">
        <v>4428</v>
      </c>
      <c r="N3664" s="65" t="s">
        <v>662</v>
      </c>
      <c r="O3664" s="64">
        <v>390000644</v>
      </c>
      <c r="P3664" s="94" t="s">
        <v>4423</v>
      </c>
      <c r="Q3664" s="90">
        <v>1</v>
      </c>
      <c r="X3664" s="65" t="s">
        <v>733</v>
      </c>
      <c r="Y3664" s="65">
        <f>SUMPRODUCT(('[2]Prog 89'!$C$5:$C$10000=A3664)*'[2]Prog 89'!$E$5:$F$10000)</f>
        <v>0</v>
      </c>
      <c r="Z3664" s="65">
        <f>SUMPRODUCT(('[2]Prog 89'!$C$5:$C$10000=A3664)*'[2]Prog 89'!$G$5:$H$10000)</f>
        <v>0</v>
      </c>
    </row>
    <row r="3665" spans="1:26" ht="12.75" customHeight="1" x14ac:dyDescent="0.25">
      <c r="A3665" s="64">
        <v>39470</v>
      </c>
      <c r="B3665" s="81">
        <f>VLOOKUP(A3665,'[2]Pop commune'!$A$4:$G$3833,7,FALSE)</f>
        <v>554.55540830689893</v>
      </c>
      <c r="C3665" s="82">
        <f>VLOOKUP(A3665,'[2]Pop commune'!$A$4:$H$3833,5,FALSE)</f>
        <v>369.58952583925242</v>
      </c>
      <c r="D3665" s="83">
        <f t="shared" si="115"/>
        <v>184.96588246764657</v>
      </c>
      <c r="E3665" s="83">
        <f>VLOOKUP(A3665,'[2]Pop commune'!$A$4:$G$3833,6,FALSE)</f>
        <v>184.96588246764657</v>
      </c>
      <c r="F3665" s="83">
        <f t="shared" si="116"/>
        <v>3137</v>
      </c>
      <c r="G3665" s="83">
        <f>VLOOKUP(A3665,'[2]Pop commune'!$A$4:$G$3833,4,FALSE)</f>
        <v>3137</v>
      </c>
      <c r="H3665" s="64">
        <v>39</v>
      </c>
      <c r="I3665" s="122">
        <v>390006583</v>
      </c>
      <c r="J3665" s="91" t="s">
        <v>4520</v>
      </c>
      <c r="K3665" s="121"/>
      <c r="L3665" s="92" t="s">
        <v>4483</v>
      </c>
      <c r="M3665" s="101" t="s">
        <v>4428</v>
      </c>
      <c r="N3665" s="65" t="s">
        <v>662</v>
      </c>
      <c r="O3665" s="64">
        <v>390000644</v>
      </c>
      <c r="P3665" s="94" t="s">
        <v>4423</v>
      </c>
      <c r="Q3665" s="90">
        <v>1</v>
      </c>
      <c r="X3665" s="65" t="s">
        <v>733</v>
      </c>
      <c r="Y3665" s="65">
        <f>SUMPRODUCT(('[2]Prog 89'!$C$5:$C$10000=A3665)*'[2]Prog 89'!$E$5:$F$10000)</f>
        <v>0</v>
      </c>
      <c r="Z3665" s="65">
        <f>SUMPRODUCT(('[2]Prog 89'!$C$5:$C$10000=A3665)*'[2]Prog 89'!$G$5:$H$10000)</f>
        <v>0</v>
      </c>
    </row>
    <row r="3666" spans="1:26" ht="12.75" customHeight="1" x14ac:dyDescent="0.25">
      <c r="A3666" s="64">
        <v>39478</v>
      </c>
      <c r="B3666" s="81">
        <f>VLOOKUP(A3666,'[2]Pop commune'!$A$4:$G$3833,7,FALSE)</f>
        <v>2961.9857946099191</v>
      </c>
      <c r="C3666" s="82">
        <f>VLOOKUP(A3666,'[2]Pop commune'!$A$4:$H$3833,5,FALSE)</f>
        <v>1576.3889291934429</v>
      </c>
      <c r="D3666" s="83">
        <f t="shared" si="115"/>
        <v>1385.596865416476</v>
      </c>
      <c r="E3666" s="83">
        <f>VLOOKUP(A3666,'[2]Pop commune'!$A$4:$G$3833,6,FALSE)</f>
        <v>1385.596865416476</v>
      </c>
      <c r="F3666" s="83">
        <f t="shared" si="116"/>
        <v>10346</v>
      </c>
      <c r="G3666" s="83">
        <f>VLOOKUP(A3666,'[2]Pop commune'!$A$4:$G$3833,4,FALSE)</f>
        <v>10346</v>
      </c>
      <c r="H3666" s="64">
        <v>39</v>
      </c>
      <c r="I3666" s="123">
        <v>390006615</v>
      </c>
      <c r="J3666" s="91" t="s">
        <v>4521</v>
      </c>
      <c r="K3666" s="121"/>
      <c r="L3666" s="92" t="s">
        <v>4427</v>
      </c>
      <c r="M3666" s="101" t="s">
        <v>4428</v>
      </c>
      <c r="N3666" s="65" t="s">
        <v>662</v>
      </c>
      <c r="O3666" s="64">
        <v>390000644</v>
      </c>
      <c r="P3666" s="94" t="s">
        <v>4423</v>
      </c>
      <c r="Q3666" s="90">
        <v>1</v>
      </c>
      <c r="X3666" s="65" t="s">
        <v>733</v>
      </c>
      <c r="Y3666" s="65">
        <f>SUMPRODUCT(('[2]Prog 89'!$C$5:$C$10000=A3666)*'[2]Prog 89'!$E$5:$F$10000)</f>
        <v>0</v>
      </c>
      <c r="Z3666" s="65">
        <f>SUMPRODUCT(('[2]Prog 89'!$C$5:$C$10000=A3666)*'[2]Prog 89'!$G$5:$H$10000)</f>
        <v>0</v>
      </c>
    </row>
    <row r="3667" spans="1:26" ht="12.75" customHeight="1" x14ac:dyDescent="0.25">
      <c r="A3667" s="64">
        <v>39491</v>
      </c>
      <c r="B3667" s="81">
        <f>VLOOKUP(A3667,'[2]Pop commune'!$A$4:$G$3833,7,FALSE)</f>
        <v>587.85742930771619</v>
      </c>
      <c r="C3667" s="82">
        <f>VLOOKUP(A3667,'[2]Pop commune'!$A$4:$H$3833,5,FALSE)</f>
        <v>393.40764522609777</v>
      </c>
      <c r="D3667" s="83">
        <f t="shared" si="115"/>
        <v>194.44978408161842</v>
      </c>
      <c r="E3667" s="83">
        <f>VLOOKUP(A3667,'[2]Pop commune'!$A$4:$G$3833,6,FALSE)</f>
        <v>194.44978408161842</v>
      </c>
      <c r="F3667" s="83">
        <f t="shared" si="116"/>
        <v>2091.0000000000077</v>
      </c>
      <c r="G3667" s="83">
        <f>VLOOKUP(A3667,'[2]Pop commune'!$A$4:$G$3833,4,FALSE)</f>
        <v>2091.0000000000077</v>
      </c>
      <c r="H3667" s="64">
        <v>39</v>
      </c>
      <c r="I3667" s="123">
        <v>390006616</v>
      </c>
      <c r="J3667" s="91" t="s">
        <v>4522</v>
      </c>
      <c r="K3667" s="121"/>
      <c r="L3667" s="92" t="s">
        <v>4481</v>
      </c>
      <c r="M3667" s="101" t="s">
        <v>4428</v>
      </c>
      <c r="N3667" s="65" t="s">
        <v>662</v>
      </c>
      <c r="O3667" s="64">
        <v>390000644</v>
      </c>
      <c r="P3667" s="94" t="s">
        <v>4423</v>
      </c>
      <c r="Q3667" s="90">
        <v>1</v>
      </c>
      <c r="X3667" s="65" t="s">
        <v>733</v>
      </c>
      <c r="Y3667" s="65">
        <f>SUMPRODUCT(('[2]Prog 89'!$C$5:$C$10000=A3667)*'[2]Prog 89'!$E$5:$F$10000)</f>
        <v>0</v>
      </c>
      <c r="Z3667" s="65">
        <f>SUMPRODUCT(('[2]Prog 89'!$C$5:$C$10000=A3667)*'[2]Prog 89'!$G$5:$H$10000)</f>
        <v>0</v>
      </c>
    </row>
    <row r="3668" spans="1:26" ht="12.75" customHeight="1" x14ac:dyDescent="0.25">
      <c r="A3668" s="64">
        <v>39510</v>
      </c>
      <c r="B3668" s="81">
        <f>VLOOKUP(A3668,'[2]Pop commune'!$A$4:$G$3833,7,FALSE)</f>
        <v>172.72949420234744</v>
      </c>
      <c r="C3668" s="82">
        <f>VLOOKUP(A3668,'[2]Pop commune'!$A$4:$H$3833,5,FALSE)</f>
        <v>85.213424886957554</v>
      </c>
      <c r="D3668" s="83">
        <f t="shared" si="115"/>
        <v>87.516069315389871</v>
      </c>
      <c r="E3668" s="83">
        <f>VLOOKUP(A3668,'[2]Pop commune'!$A$4:$G$3833,6,FALSE)</f>
        <v>87.516069315389871</v>
      </c>
      <c r="F3668" s="83">
        <f t="shared" si="116"/>
        <v>680.00000000000057</v>
      </c>
      <c r="G3668" s="83">
        <f>VLOOKUP(A3668,'[2]Pop commune'!$A$4:$G$3833,4,FALSE)</f>
        <v>680.00000000000057</v>
      </c>
      <c r="H3668" s="64">
        <v>39</v>
      </c>
      <c r="I3668" s="123">
        <v>390006617</v>
      </c>
      <c r="J3668" s="91" t="s">
        <v>4523</v>
      </c>
      <c r="K3668" s="121"/>
      <c r="L3668" s="92" t="s">
        <v>4481</v>
      </c>
      <c r="M3668" s="101" t="s">
        <v>4428</v>
      </c>
      <c r="N3668" s="65" t="s">
        <v>662</v>
      </c>
      <c r="O3668" s="64">
        <v>390000644</v>
      </c>
      <c r="P3668" s="94" t="s">
        <v>4423</v>
      </c>
      <c r="Q3668" s="90">
        <v>1</v>
      </c>
      <c r="X3668" s="65" t="s">
        <v>733</v>
      </c>
      <c r="Y3668" s="65">
        <f>SUMPRODUCT(('[2]Prog 89'!$C$5:$C$10000=A3668)*'[2]Prog 89'!$E$5:$F$10000)</f>
        <v>0</v>
      </c>
      <c r="Z3668" s="65">
        <f>SUMPRODUCT(('[2]Prog 89'!$C$5:$C$10000=A3668)*'[2]Prog 89'!$G$5:$H$10000)</f>
        <v>0</v>
      </c>
    </row>
    <row r="3669" spans="1:26" ht="12.75" customHeight="1" x14ac:dyDescent="0.25">
      <c r="A3669" s="64">
        <v>39547</v>
      </c>
      <c r="B3669" s="81">
        <f>VLOOKUP(A3669,'[2]Pop commune'!$A$4:$G$3833,7,FALSE)</f>
        <v>164</v>
      </c>
      <c r="C3669" s="82">
        <f>VLOOKUP(A3669,'[2]Pop commune'!$A$4:$H$3833,5,FALSE)</f>
        <v>96</v>
      </c>
      <c r="D3669" s="83">
        <f t="shared" si="115"/>
        <v>68</v>
      </c>
      <c r="E3669" s="83">
        <f>VLOOKUP(A3669,'[2]Pop commune'!$A$4:$G$3833,6,FALSE)</f>
        <v>68</v>
      </c>
      <c r="F3669" s="83">
        <f t="shared" si="116"/>
        <v>707</v>
      </c>
      <c r="G3669" s="83">
        <f>VLOOKUP(A3669,'[2]Pop commune'!$A$4:$G$3833,4,FALSE)</f>
        <v>707</v>
      </c>
      <c r="H3669" s="64">
        <v>39</v>
      </c>
      <c r="I3669" s="123">
        <v>390006618</v>
      </c>
      <c r="J3669" s="91" t="s">
        <v>4524</v>
      </c>
      <c r="K3669" s="121"/>
      <c r="L3669" s="92" t="s">
        <v>4481</v>
      </c>
      <c r="M3669" s="101" t="s">
        <v>4428</v>
      </c>
      <c r="N3669" s="65" t="s">
        <v>662</v>
      </c>
      <c r="O3669" s="64">
        <v>390000644</v>
      </c>
      <c r="P3669" s="94" t="s">
        <v>4423</v>
      </c>
      <c r="Q3669" s="90">
        <v>1</v>
      </c>
      <c r="X3669" s="65" t="s">
        <v>733</v>
      </c>
      <c r="Y3669" s="65">
        <f>SUMPRODUCT(('[2]Prog 89'!$C$5:$C$10000=A3669)*'[2]Prog 89'!$E$5:$F$10000)</f>
        <v>0</v>
      </c>
      <c r="Z3669" s="65">
        <f>SUMPRODUCT(('[2]Prog 89'!$C$5:$C$10000=A3669)*'[2]Prog 89'!$G$5:$H$10000)</f>
        <v>0</v>
      </c>
    </row>
    <row r="3670" spans="1:26" ht="12.75" customHeight="1" x14ac:dyDescent="0.25">
      <c r="A3670" s="64">
        <v>39560</v>
      </c>
      <c r="B3670" s="81">
        <f>VLOOKUP(A3670,'[2]Pop commune'!$A$4:$G$3833,7,FALSE)</f>
        <v>185.03069466882076</v>
      </c>
      <c r="C3670" s="82">
        <f>VLOOKUP(A3670,'[2]Pop commune'!$A$4:$H$3833,5,FALSE)</f>
        <v>128.24878836833608</v>
      </c>
      <c r="D3670" s="83">
        <f t="shared" si="115"/>
        <v>56.781906300484678</v>
      </c>
      <c r="E3670" s="83">
        <f>VLOOKUP(A3670,'[2]Pop commune'!$A$4:$G$3833,6,FALSE)</f>
        <v>56.781906300484678</v>
      </c>
      <c r="F3670" s="83">
        <f t="shared" si="116"/>
        <v>606</v>
      </c>
      <c r="G3670" s="83">
        <f>VLOOKUP(A3670,'[2]Pop commune'!$A$4:$G$3833,4,FALSE)</f>
        <v>606</v>
      </c>
      <c r="H3670" s="64">
        <v>39</v>
      </c>
      <c r="I3670" s="123">
        <v>390006619</v>
      </c>
      <c r="J3670" s="91" t="s">
        <v>4525</v>
      </c>
      <c r="K3670" s="121"/>
      <c r="L3670" s="92" t="s">
        <v>4481</v>
      </c>
      <c r="M3670" s="101" t="s">
        <v>4428</v>
      </c>
      <c r="N3670" s="65" t="s">
        <v>662</v>
      </c>
      <c r="O3670" s="64">
        <v>390000644</v>
      </c>
      <c r="P3670" s="94" t="s">
        <v>4423</v>
      </c>
      <c r="Q3670" s="90">
        <v>1</v>
      </c>
      <c r="X3670" s="65" t="s">
        <v>733</v>
      </c>
      <c r="Y3670" s="65">
        <f>SUMPRODUCT(('[2]Prog 89'!$C$5:$C$10000=A3670)*'[2]Prog 89'!$E$5:$F$10000)</f>
        <v>0</v>
      </c>
      <c r="Z3670" s="65">
        <f>SUMPRODUCT(('[2]Prog 89'!$C$5:$C$10000=A3670)*'[2]Prog 89'!$G$5:$H$10000)</f>
        <v>0</v>
      </c>
    </row>
    <row r="3671" spans="1:26" ht="12.75" customHeight="1" x14ac:dyDescent="0.25">
      <c r="A3671" s="64">
        <v>39561</v>
      </c>
      <c r="B3671" s="81">
        <f>VLOOKUP(A3671,'[2]Pop commune'!$A$4:$G$3833,7,FALSE)</f>
        <v>99</v>
      </c>
      <c r="C3671" s="82">
        <f>VLOOKUP(A3671,'[2]Pop commune'!$A$4:$H$3833,5,FALSE)</f>
        <v>64</v>
      </c>
      <c r="D3671" s="83">
        <f t="shared" si="115"/>
        <v>35</v>
      </c>
      <c r="E3671" s="83">
        <f>VLOOKUP(A3671,'[2]Pop commune'!$A$4:$G$3833,6,FALSE)</f>
        <v>35</v>
      </c>
      <c r="F3671" s="83">
        <f t="shared" si="116"/>
        <v>440</v>
      </c>
      <c r="G3671" s="83">
        <f>VLOOKUP(A3671,'[2]Pop commune'!$A$4:$G$3833,4,FALSE)</f>
        <v>440</v>
      </c>
      <c r="H3671" s="64">
        <v>39</v>
      </c>
      <c r="I3671" s="123">
        <v>390006620</v>
      </c>
      <c r="J3671" s="91" t="s">
        <v>4526</v>
      </c>
      <c r="K3671" s="121"/>
      <c r="L3671" s="92" t="s">
        <v>3457</v>
      </c>
      <c r="M3671" s="101" t="s">
        <v>4428</v>
      </c>
      <c r="N3671" s="65" t="s">
        <v>662</v>
      </c>
      <c r="O3671" s="64">
        <v>390000644</v>
      </c>
      <c r="P3671" s="94" t="s">
        <v>4423</v>
      </c>
      <c r="Q3671" s="90">
        <v>1</v>
      </c>
      <c r="X3671" s="65" t="s">
        <v>733</v>
      </c>
      <c r="Y3671" s="65">
        <f>SUMPRODUCT(('[2]Prog 89'!$C$5:$C$10000=A3671)*'[2]Prog 89'!$E$5:$F$10000)</f>
        <v>0</v>
      </c>
      <c r="Z3671" s="65">
        <f>SUMPRODUCT(('[2]Prog 89'!$C$5:$C$10000=A3671)*'[2]Prog 89'!$G$5:$H$10000)</f>
        <v>0</v>
      </c>
    </row>
    <row r="3672" spans="1:26" ht="12.75" customHeight="1" x14ac:dyDescent="0.25">
      <c r="A3672" s="64">
        <v>39562</v>
      </c>
      <c r="B3672" s="81">
        <f>VLOOKUP(A3672,'[2]Pop commune'!$A$4:$G$3833,7,FALSE)</f>
        <v>28.544502617801033</v>
      </c>
      <c r="C3672" s="82">
        <f>VLOOKUP(A3672,'[2]Pop commune'!$A$4:$H$3833,5,FALSE)</f>
        <v>24.607329842931925</v>
      </c>
      <c r="D3672" s="83">
        <f t="shared" si="115"/>
        <v>3.9371727748691079</v>
      </c>
      <c r="E3672" s="83">
        <f>VLOOKUP(A3672,'[2]Pop commune'!$A$4:$G$3833,6,FALSE)</f>
        <v>3.9371727748691079</v>
      </c>
      <c r="F3672" s="83">
        <f t="shared" si="116"/>
        <v>188</v>
      </c>
      <c r="G3672" s="83">
        <f>VLOOKUP(A3672,'[2]Pop commune'!$A$4:$G$3833,4,FALSE)</f>
        <v>188</v>
      </c>
      <c r="H3672" s="64">
        <v>39</v>
      </c>
      <c r="I3672" s="123">
        <v>390006621</v>
      </c>
      <c r="J3672" s="91" t="s">
        <v>4527</v>
      </c>
      <c r="K3672" s="121"/>
      <c r="L3672" s="92" t="s">
        <v>4427</v>
      </c>
      <c r="M3672" s="101" t="s">
        <v>4428</v>
      </c>
      <c r="N3672" s="65" t="s">
        <v>662</v>
      </c>
      <c r="O3672" s="64">
        <v>390000644</v>
      </c>
      <c r="P3672" s="94" t="s">
        <v>4423</v>
      </c>
      <c r="Q3672" s="90">
        <v>1</v>
      </c>
      <c r="X3672" s="65" t="s">
        <v>733</v>
      </c>
      <c r="Y3672" s="65">
        <f>SUMPRODUCT(('[2]Prog 89'!$C$5:$C$10000=A3672)*'[2]Prog 89'!$E$5:$F$10000)</f>
        <v>0</v>
      </c>
      <c r="Z3672" s="65">
        <f>SUMPRODUCT(('[2]Prog 89'!$C$5:$C$10000=A3672)*'[2]Prog 89'!$G$5:$H$10000)</f>
        <v>0</v>
      </c>
    </row>
    <row r="3673" spans="1:26" ht="12.75" customHeight="1" x14ac:dyDescent="0.25">
      <c r="A3673" s="64">
        <v>39579</v>
      </c>
      <c r="B3673" s="81">
        <f>VLOOKUP(A3673,'[2]Pop commune'!$A$4:$G$3833,7,FALSE)</f>
        <v>195</v>
      </c>
      <c r="C3673" s="82">
        <f>VLOOKUP(A3673,'[2]Pop commune'!$A$4:$H$3833,5,FALSE)</f>
        <v>128</v>
      </c>
      <c r="D3673" s="83">
        <f t="shared" si="115"/>
        <v>67</v>
      </c>
      <c r="E3673" s="83">
        <f>VLOOKUP(A3673,'[2]Pop commune'!$A$4:$G$3833,6,FALSE)</f>
        <v>67</v>
      </c>
      <c r="F3673" s="83">
        <f t="shared" si="116"/>
        <v>926</v>
      </c>
      <c r="G3673" s="83">
        <f>VLOOKUP(A3673,'[2]Pop commune'!$A$4:$G$3833,4,FALSE)</f>
        <v>926</v>
      </c>
      <c r="H3673" s="64">
        <v>39</v>
      </c>
      <c r="I3673" s="123">
        <v>390006622</v>
      </c>
      <c r="J3673" s="91" t="s">
        <v>2688</v>
      </c>
      <c r="K3673" s="121"/>
      <c r="L3673" s="92" t="s">
        <v>4481</v>
      </c>
      <c r="M3673" s="101" t="s">
        <v>4428</v>
      </c>
      <c r="N3673" s="65" t="s">
        <v>662</v>
      </c>
      <c r="O3673" s="64">
        <v>390000644</v>
      </c>
      <c r="P3673" s="94" t="s">
        <v>4423</v>
      </c>
      <c r="Q3673" s="90">
        <v>1</v>
      </c>
      <c r="X3673" s="65" t="s">
        <v>733</v>
      </c>
      <c r="Y3673" s="65">
        <f>SUMPRODUCT(('[2]Prog 89'!$C$5:$C$10000=A3673)*'[2]Prog 89'!$E$5:$F$10000)</f>
        <v>0</v>
      </c>
      <c r="Z3673" s="65">
        <f>SUMPRODUCT(('[2]Prog 89'!$C$5:$C$10000=A3673)*'[2]Prog 89'!$G$5:$H$10000)</f>
        <v>0</v>
      </c>
    </row>
    <row r="3674" spans="1:26" ht="12.75" customHeight="1" x14ac:dyDescent="0.25">
      <c r="A3674" s="64">
        <v>39585</v>
      </c>
      <c r="B3674" s="81">
        <f>VLOOKUP(A3674,'[2]Pop commune'!$A$4:$G$3833,7,FALSE)</f>
        <v>1</v>
      </c>
      <c r="C3674" s="82">
        <f>VLOOKUP(A3674,'[2]Pop commune'!$A$4:$H$3833,5,FALSE)</f>
        <v>0</v>
      </c>
      <c r="D3674" s="83">
        <f t="shared" si="115"/>
        <v>1</v>
      </c>
      <c r="E3674" s="83">
        <f>VLOOKUP(A3674,'[2]Pop commune'!$A$4:$G$3833,6,FALSE)</f>
        <v>1</v>
      </c>
      <c r="F3674" s="83">
        <f t="shared" si="116"/>
        <v>15</v>
      </c>
      <c r="G3674" s="83">
        <f>VLOOKUP(A3674,'[2]Pop commune'!$A$4:$G$3833,4,FALSE)</f>
        <v>15</v>
      </c>
      <c r="H3674" s="64">
        <v>39</v>
      </c>
      <c r="I3674" s="123">
        <v>390006623</v>
      </c>
      <c r="J3674" s="91" t="s">
        <v>4528</v>
      </c>
      <c r="K3674" s="121"/>
      <c r="L3674" s="92" t="s">
        <v>4481</v>
      </c>
      <c r="M3674" s="101" t="s">
        <v>4428</v>
      </c>
      <c r="N3674" s="65" t="s">
        <v>662</v>
      </c>
      <c r="O3674" s="64">
        <v>390000644</v>
      </c>
      <c r="P3674" s="94" t="s">
        <v>4423</v>
      </c>
      <c r="Q3674" s="90">
        <v>1</v>
      </c>
      <c r="X3674" s="65" t="s">
        <v>733</v>
      </c>
      <c r="Y3674" s="65">
        <f>SUMPRODUCT(('[2]Prog 89'!$C$5:$C$10000=A3674)*'[2]Prog 89'!$E$5:$F$10000)</f>
        <v>0</v>
      </c>
      <c r="Z3674" s="65">
        <f>SUMPRODUCT(('[2]Prog 89'!$C$5:$C$10000=A3674)*'[2]Prog 89'!$G$5:$H$10000)</f>
        <v>0</v>
      </c>
    </row>
    <row r="3675" spans="1:26" ht="12.75" customHeight="1" x14ac:dyDescent="0.25">
      <c r="A3675" s="64">
        <v>39057</v>
      </c>
      <c r="B3675" s="81">
        <f>VLOOKUP(A3675,'[2]Pop commune'!$A$4:$G$3833,7,FALSE)</f>
        <v>39.017857142856982</v>
      </c>
      <c r="C3675" s="82">
        <f>VLOOKUP(A3675,'[2]Pop commune'!$A$4:$H$3833,5,FALSE)</f>
        <v>28.749999999999879</v>
      </c>
      <c r="D3675" s="83">
        <f t="shared" si="115"/>
        <v>10.2678571428571</v>
      </c>
      <c r="E3675" s="83">
        <f>VLOOKUP(A3675,'[2]Pop commune'!$A$4:$G$3833,6,FALSE)</f>
        <v>10.2678571428571</v>
      </c>
      <c r="F3675" s="83">
        <f t="shared" si="116"/>
        <v>115</v>
      </c>
      <c r="G3675" s="83">
        <f>VLOOKUP(A3675,'[2]Pop commune'!$A$4:$G$3833,4,FALSE)</f>
        <v>115</v>
      </c>
      <c r="H3675" s="64">
        <v>39</v>
      </c>
      <c r="I3675" s="122">
        <v>390006559</v>
      </c>
      <c r="J3675" s="91" t="s">
        <v>4529</v>
      </c>
      <c r="K3675" s="121"/>
      <c r="L3675" s="92" t="s">
        <v>3471</v>
      </c>
      <c r="M3675" s="101" t="s">
        <v>4430</v>
      </c>
      <c r="N3675" s="65" t="s">
        <v>662</v>
      </c>
      <c r="O3675" s="64">
        <v>390000644</v>
      </c>
      <c r="P3675" s="94" t="s">
        <v>4423</v>
      </c>
      <c r="Q3675" s="90">
        <v>1</v>
      </c>
      <c r="X3675" s="65" t="s">
        <v>671</v>
      </c>
      <c r="Y3675" s="65">
        <f>SUMPRODUCT(('[2]Prog 89'!$C$5:$C$10000=A3675)*'[2]Prog 89'!$E$5:$F$10000)</f>
        <v>0</v>
      </c>
      <c r="Z3675" s="65">
        <f>SUMPRODUCT(('[2]Prog 89'!$C$5:$C$10000=A3675)*'[2]Prog 89'!$G$5:$H$10000)</f>
        <v>0</v>
      </c>
    </row>
    <row r="3676" spans="1:26" ht="12.75" customHeight="1" x14ac:dyDescent="0.25">
      <c r="A3676" s="64">
        <v>39066</v>
      </c>
      <c r="B3676" s="81">
        <f>VLOOKUP(A3676,'[2]Pop commune'!$A$4:$G$3833,7,FALSE)</f>
        <v>37.872832369942202</v>
      </c>
      <c r="C3676" s="82">
        <f>VLOOKUP(A3676,'[2]Pop commune'!$A$4:$H$3833,5,FALSE)</f>
        <v>29.132947976878619</v>
      </c>
      <c r="D3676" s="83">
        <f t="shared" si="115"/>
        <v>8.7398843930635852</v>
      </c>
      <c r="E3676" s="83">
        <f>VLOOKUP(A3676,'[2]Pop commune'!$A$4:$G$3833,6,FALSE)</f>
        <v>8.7398843930635852</v>
      </c>
      <c r="F3676" s="83">
        <f t="shared" si="116"/>
        <v>168</v>
      </c>
      <c r="G3676" s="83">
        <f>VLOOKUP(A3676,'[2]Pop commune'!$A$4:$G$3833,4,FALSE)</f>
        <v>168</v>
      </c>
      <c r="H3676" s="64">
        <v>39</v>
      </c>
      <c r="I3676" s="122">
        <v>390006559</v>
      </c>
      <c r="J3676" s="91" t="s">
        <v>4530</v>
      </c>
      <c r="K3676" s="121"/>
      <c r="L3676" s="92" t="s">
        <v>4531</v>
      </c>
      <c r="M3676" s="101" t="s">
        <v>4430</v>
      </c>
      <c r="N3676" s="65" t="s">
        <v>662</v>
      </c>
      <c r="O3676" s="64">
        <v>390000644</v>
      </c>
      <c r="P3676" s="94" t="s">
        <v>4423</v>
      </c>
      <c r="Q3676" s="90">
        <v>1</v>
      </c>
      <c r="X3676" s="65" t="s">
        <v>671</v>
      </c>
      <c r="Y3676" s="65">
        <f>SUMPRODUCT(('[2]Prog 89'!$C$5:$C$10000=A3676)*'[2]Prog 89'!$E$5:$F$10000)</f>
        <v>0</v>
      </c>
      <c r="Z3676" s="65">
        <f>SUMPRODUCT(('[2]Prog 89'!$C$5:$C$10000=A3676)*'[2]Prog 89'!$G$5:$H$10000)</f>
        <v>0</v>
      </c>
    </row>
    <row r="3677" spans="1:26" ht="12.75" customHeight="1" x14ac:dyDescent="0.25">
      <c r="A3677" s="64">
        <v>39114</v>
      </c>
      <c r="B3677" s="81">
        <f>VLOOKUP(A3677,'[2]Pop commune'!$A$4:$G$3833,7,FALSE)</f>
        <v>56.366013071895523</v>
      </c>
      <c r="C3677" s="82">
        <f>VLOOKUP(A3677,'[2]Pop commune'!$A$4:$H$3833,5,FALSE)</f>
        <v>31.20261437908502</v>
      </c>
      <c r="D3677" s="83">
        <f t="shared" si="115"/>
        <v>25.1633986928105</v>
      </c>
      <c r="E3677" s="83">
        <f>VLOOKUP(A3677,'[2]Pop commune'!$A$4:$G$3833,6,FALSE)</f>
        <v>25.1633986928105</v>
      </c>
      <c r="F3677" s="83">
        <f t="shared" si="116"/>
        <v>154</v>
      </c>
      <c r="G3677" s="83">
        <f>VLOOKUP(A3677,'[2]Pop commune'!$A$4:$G$3833,4,FALSE)</f>
        <v>154</v>
      </c>
      <c r="H3677" s="64">
        <v>39</v>
      </c>
      <c r="I3677" s="122">
        <v>390006559</v>
      </c>
      <c r="J3677" s="91" t="s">
        <v>4532</v>
      </c>
      <c r="K3677" s="121"/>
      <c r="L3677" s="92" t="s">
        <v>3471</v>
      </c>
      <c r="M3677" s="101" t="s">
        <v>4430</v>
      </c>
      <c r="N3677" s="65" t="s">
        <v>662</v>
      </c>
      <c r="O3677" s="64">
        <v>390000644</v>
      </c>
      <c r="P3677" s="94" t="s">
        <v>4423</v>
      </c>
      <c r="Q3677" s="90">
        <v>1</v>
      </c>
      <c r="X3677" s="65" t="s">
        <v>671</v>
      </c>
      <c r="Y3677" s="65">
        <f>SUMPRODUCT(('[2]Prog 89'!$C$5:$C$10000=A3677)*'[2]Prog 89'!$E$5:$F$10000)</f>
        <v>0</v>
      </c>
      <c r="Z3677" s="65">
        <f>SUMPRODUCT(('[2]Prog 89'!$C$5:$C$10000=A3677)*'[2]Prog 89'!$G$5:$H$10000)</f>
        <v>0</v>
      </c>
    </row>
    <row r="3678" spans="1:26" ht="12.75" customHeight="1" x14ac:dyDescent="0.25">
      <c r="A3678" s="64">
        <v>39145</v>
      </c>
      <c r="B3678" s="81">
        <f>VLOOKUP(A3678,'[2]Pop commune'!$A$4:$G$3833,7,FALSE)</f>
        <v>84.268456375838952</v>
      </c>
      <c r="C3678" s="82">
        <f>VLOOKUP(A3678,'[2]Pop commune'!$A$4:$H$3833,5,FALSE)</f>
        <v>65.651006711409423</v>
      </c>
      <c r="D3678" s="83">
        <f t="shared" si="115"/>
        <v>18.617449664429536</v>
      </c>
      <c r="E3678" s="83">
        <f>VLOOKUP(A3678,'[2]Pop commune'!$A$4:$G$3833,6,FALSE)</f>
        <v>18.617449664429536</v>
      </c>
      <c r="F3678" s="83">
        <f t="shared" si="116"/>
        <v>292</v>
      </c>
      <c r="G3678" s="83">
        <f>VLOOKUP(A3678,'[2]Pop commune'!$A$4:$G$3833,4,FALSE)</f>
        <v>292</v>
      </c>
      <c r="H3678" s="64">
        <v>39</v>
      </c>
      <c r="I3678" s="122">
        <v>390006559</v>
      </c>
      <c r="J3678" s="91" t="s">
        <v>4533</v>
      </c>
      <c r="K3678" s="121"/>
      <c r="L3678" s="92" t="s">
        <v>4534</v>
      </c>
      <c r="M3678" s="101" t="s">
        <v>4430</v>
      </c>
      <c r="N3678" s="65" t="s">
        <v>662</v>
      </c>
      <c r="O3678" s="64">
        <v>390000644</v>
      </c>
      <c r="P3678" s="94" t="s">
        <v>4423</v>
      </c>
      <c r="Q3678" s="90">
        <v>1</v>
      </c>
      <c r="X3678" s="65" t="s">
        <v>671</v>
      </c>
      <c r="Y3678" s="65">
        <f>SUMPRODUCT(('[2]Prog 89'!$C$5:$C$10000=A3678)*'[2]Prog 89'!$E$5:$F$10000)</f>
        <v>0</v>
      </c>
      <c r="Z3678" s="65">
        <f>SUMPRODUCT(('[2]Prog 89'!$C$5:$C$10000=A3678)*'[2]Prog 89'!$G$5:$H$10000)</f>
        <v>0</v>
      </c>
    </row>
    <row r="3679" spans="1:26" ht="12.75" customHeight="1" x14ac:dyDescent="0.25">
      <c r="A3679" s="64">
        <v>39146</v>
      </c>
      <c r="B3679" s="81">
        <f>VLOOKUP(A3679,'[2]Pop commune'!$A$4:$G$3833,7,FALSE)</f>
        <v>136.85628742514973</v>
      </c>
      <c r="C3679" s="82">
        <f>VLOOKUP(A3679,'[2]Pop commune'!$A$4:$H$3833,5,FALSE)</f>
        <v>91.889221556886255</v>
      </c>
      <c r="D3679" s="83">
        <f t="shared" si="115"/>
        <v>44.967065868263489</v>
      </c>
      <c r="E3679" s="83">
        <f>VLOOKUP(A3679,'[2]Pop commune'!$A$4:$G$3833,6,FALSE)</f>
        <v>44.967065868263489</v>
      </c>
      <c r="F3679" s="83">
        <f t="shared" si="116"/>
        <v>653</v>
      </c>
      <c r="G3679" s="83">
        <f>VLOOKUP(A3679,'[2]Pop commune'!$A$4:$G$3833,4,FALSE)</f>
        <v>653</v>
      </c>
      <c r="H3679" s="64">
        <v>39</v>
      </c>
      <c r="I3679" s="122">
        <v>390006559</v>
      </c>
      <c r="J3679" s="91" t="s">
        <v>4535</v>
      </c>
      <c r="K3679" s="121"/>
      <c r="L3679" s="92" t="s">
        <v>4531</v>
      </c>
      <c r="M3679" s="101" t="s">
        <v>4430</v>
      </c>
      <c r="N3679" s="65" t="s">
        <v>662</v>
      </c>
      <c r="O3679" s="64">
        <v>390000644</v>
      </c>
      <c r="P3679" s="94" t="s">
        <v>4423</v>
      </c>
      <c r="Q3679" s="90">
        <v>1</v>
      </c>
      <c r="X3679" s="65" t="s">
        <v>671</v>
      </c>
      <c r="Y3679" s="65">
        <f>SUMPRODUCT(('[2]Prog 89'!$C$5:$C$10000=A3679)*'[2]Prog 89'!$E$5:$F$10000)</f>
        <v>0</v>
      </c>
      <c r="Z3679" s="65">
        <f>SUMPRODUCT(('[2]Prog 89'!$C$5:$C$10000=A3679)*'[2]Prog 89'!$G$5:$H$10000)</f>
        <v>0</v>
      </c>
    </row>
    <row r="3680" spans="1:26" ht="12.75" customHeight="1" x14ac:dyDescent="0.25">
      <c r="A3680" s="64">
        <v>39162</v>
      </c>
      <c r="B3680" s="81">
        <f>VLOOKUP(A3680,'[2]Pop commune'!$A$4:$G$3833,7,FALSE)</f>
        <v>64</v>
      </c>
      <c r="C3680" s="82">
        <f>VLOOKUP(A3680,'[2]Pop commune'!$A$4:$H$3833,5,FALSE)</f>
        <v>46</v>
      </c>
      <c r="D3680" s="83">
        <f t="shared" si="115"/>
        <v>18</v>
      </c>
      <c r="E3680" s="83">
        <f>VLOOKUP(A3680,'[2]Pop commune'!$A$4:$G$3833,6,FALSE)</f>
        <v>18</v>
      </c>
      <c r="F3680" s="83">
        <f t="shared" si="116"/>
        <v>271</v>
      </c>
      <c r="G3680" s="83">
        <f>VLOOKUP(A3680,'[2]Pop commune'!$A$4:$G$3833,4,FALSE)</f>
        <v>271</v>
      </c>
      <c r="H3680" s="64">
        <v>39</v>
      </c>
      <c r="I3680" s="122">
        <v>390006559</v>
      </c>
      <c r="J3680" s="91" t="s">
        <v>4536</v>
      </c>
      <c r="K3680" s="121"/>
      <c r="L3680" s="92" t="s">
        <v>4534</v>
      </c>
      <c r="M3680" s="101" t="s">
        <v>4430</v>
      </c>
      <c r="N3680" s="65" t="s">
        <v>662</v>
      </c>
      <c r="O3680" s="64">
        <v>390000644</v>
      </c>
      <c r="P3680" s="94" t="s">
        <v>4423</v>
      </c>
      <c r="Q3680" s="90">
        <v>1</v>
      </c>
      <c r="X3680" s="65" t="s">
        <v>671</v>
      </c>
      <c r="Y3680" s="65">
        <f>SUMPRODUCT(('[2]Prog 89'!$C$5:$C$10000=A3680)*'[2]Prog 89'!$E$5:$F$10000)</f>
        <v>0</v>
      </c>
      <c r="Z3680" s="65">
        <f>SUMPRODUCT(('[2]Prog 89'!$C$5:$C$10000=A3680)*'[2]Prog 89'!$G$5:$H$10000)</f>
        <v>0</v>
      </c>
    </row>
    <row r="3681" spans="1:26" ht="12.75" customHeight="1" x14ac:dyDescent="0.25">
      <c r="A3681" s="64">
        <v>39164</v>
      </c>
      <c r="B3681" s="81">
        <f>VLOOKUP(A3681,'[2]Pop commune'!$A$4:$G$3833,7,FALSE)</f>
        <v>209</v>
      </c>
      <c r="C3681" s="82">
        <f>VLOOKUP(A3681,'[2]Pop commune'!$A$4:$H$3833,5,FALSE)</f>
        <v>126</v>
      </c>
      <c r="D3681" s="83">
        <f t="shared" si="115"/>
        <v>83</v>
      </c>
      <c r="E3681" s="83">
        <f>VLOOKUP(A3681,'[2]Pop commune'!$A$4:$G$3833,6,FALSE)</f>
        <v>83</v>
      </c>
      <c r="F3681" s="83">
        <f t="shared" si="116"/>
        <v>687</v>
      </c>
      <c r="G3681" s="83">
        <f>VLOOKUP(A3681,'[2]Pop commune'!$A$4:$G$3833,4,FALSE)</f>
        <v>687</v>
      </c>
      <c r="H3681" s="64">
        <v>39</v>
      </c>
      <c r="I3681" s="122">
        <v>390006559</v>
      </c>
      <c r="J3681" s="91" t="s">
        <v>4537</v>
      </c>
      <c r="K3681" s="121"/>
      <c r="L3681" s="92" t="s">
        <v>3471</v>
      </c>
      <c r="M3681" s="101" t="s">
        <v>4430</v>
      </c>
      <c r="N3681" s="65" t="s">
        <v>662</v>
      </c>
      <c r="O3681" s="64">
        <v>390000644</v>
      </c>
      <c r="P3681" s="94" t="s">
        <v>4423</v>
      </c>
      <c r="Q3681" s="90">
        <v>1</v>
      </c>
      <c r="X3681" s="65" t="s">
        <v>671</v>
      </c>
      <c r="Y3681" s="65">
        <f>SUMPRODUCT(('[2]Prog 89'!$C$5:$C$10000=A3681)*'[2]Prog 89'!$E$5:$F$10000)</f>
        <v>0</v>
      </c>
      <c r="Z3681" s="65">
        <f>SUMPRODUCT(('[2]Prog 89'!$C$5:$C$10000=A3681)*'[2]Prog 89'!$G$5:$H$10000)</f>
        <v>0</v>
      </c>
    </row>
    <row r="3682" spans="1:26" ht="12.75" customHeight="1" x14ac:dyDescent="0.25">
      <c r="A3682" s="64">
        <v>39168</v>
      </c>
      <c r="B3682" s="81">
        <f>VLOOKUP(A3682,'[2]Pop commune'!$A$4:$G$3833,7,FALSE)</f>
        <v>14.081632653061231</v>
      </c>
      <c r="C3682" s="82">
        <f>VLOOKUP(A3682,'[2]Pop commune'!$A$4:$H$3833,5,FALSE)</f>
        <v>4.6938775510204103</v>
      </c>
      <c r="D3682" s="83">
        <f t="shared" si="115"/>
        <v>9.3877551020408205</v>
      </c>
      <c r="E3682" s="83">
        <f>VLOOKUP(A3682,'[2]Pop commune'!$A$4:$G$3833,6,FALSE)</f>
        <v>9.3877551020408205</v>
      </c>
      <c r="F3682" s="83">
        <f t="shared" si="116"/>
        <v>46</v>
      </c>
      <c r="G3682" s="83">
        <f>VLOOKUP(A3682,'[2]Pop commune'!$A$4:$G$3833,4,FALSE)</f>
        <v>46</v>
      </c>
      <c r="H3682" s="64">
        <v>39</v>
      </c>
      <c r="I3682" s="122">
        <v>390006559</v>
      </c>
      <c r="J3682" s="91" t="s">
        <v>4538</v>
      </c>
      <c r="K3682" s="121"/>
      <c r="L3682" s="92" t="s">
        <v>3457</v>
      </c>
      <c r="M3682" s="101" t="s">
        <v>4430</v>
      </c>
      <c r="N3682" s="65" t="s">
        <v>662</v>
      </c>
      <c r="O3682" s="64">
        <v>390000644</v>
      </c>
      <c r="P3682" s="94" t="s">
        <v>4423</v>
      </c>
      <c r="Q3682" s="90">
        <v>1</v>
      </c>
      <c r="X3682" s="65" t="s">
        <v>671</v>
      </c>
      <c r="Y3682" s="65">
        <f>SUMPRODUCT(('[2]Prog 89'!$C$5:$C$10000=A3682)*'[2]Prog 89'!$E$5:$F$10000)</f>
        <v>0</v>
      </c>
      <c r="Z3682" s="65">
        <f>SUMPRODUCT(('[2]Prog 89'!$C$5:$C$10000=A3682)*'[2]Prog 89'!$G$5:$H$10000)</f>
        <v>0</v>
      </c>
    </row>
    <row r="3683" spans="1:26" ht="12.75" customHeight="1" x14ac:dyDescent="0.25">
      <c r="A3683" s="64">
        <v>39169</v>
      </c>
      <c r="B3683" s="81">
        <f>VLOOKUP(A3683,'[2]Pop commune'!$A$4:$G$3833,7,FALSE)</f>
        <v>180.69059829059825</v>
      </c>
      <c r="C3683" s="82">
        <f>VLOOKUP(A3683,'[2]Pop commune'!$A$4:$H$3833,5,FALSE)</f>
        <v>130.77606837606834</v>
      </c>
      <c r="D3683" s="83">
        <f t="shared" si="115"/>
        <v>49.914529914529901</v>
      </c>
      <c r="E3683" s="83">
        <f>VLOOKUP(A3683,'[2]Pop commune'!$A$4:$G$3833,6,FALSE)</f>
        <v>49.914529914529901</v>
      </c>
      <c r="F3683" s="83">
        <f t="shared" si="116"/>
        <v>584</v>
      </c>
      <c r="G3683" s="83">
        <f>VLOOKUP(A3683,'[2]Pop commune'!$A$4:$G$3833,4,FALSE)</f>
        <v>584</v>
      </c>
      <c r="H3683" s="64">
        <v>39</v>
      </c>
      <c r="I3683" s="122">
        <v>390006559</v>
      </c>
      <c r="J3683" s="91" t="s">
        <v>4539</v>
      </c>
      <c r="K3683" s="121"/>
      <c r="L3683" s="92" t="s">
        <v>4531</v>
      </c>
      <c r="M3683" s="101" t="s">
        <v>4430</v>
      </c>
      <c r="N3683" s="65" t="s">
        <v>662</v>
      </c>
      <c r="O3683" s="64">
        <v>390000644</v>
      </c>
      <c r="P3683" s="94" t="s">
        <v>4423</v>
      </c>
      <c r="Q3683" s="90">
        <v>1</v>
      </c>
      <c r="X3683" s="65" t="s">
        <v>671</v>
      </c>
      <c r="Y3683" s="65">
        <f>SUMPRODUCT(('[2]Prog 89'!$C$5:$C$10000=A3683)*'[2]Prog 89'!$E$5:$F$10000)</f>
        <v>0</v>
      </c>
      <c r="Z3683" s="65">
        <f>SUMPRODUCT(('[2]Prog 89'!$C$5:$C$10000=A3683)*'[2]Prog 89'!$G$5:$H$10000)</f>
        <v>0</v>
      </c>
    </row>
    <row r="3684" spans="1:26" ht="12.75" customHeight="1" x14ac:dyDescent="0.25">
      <c r="A3684" s="64">
        <v>39170</v>
      </c>
      <c r="B3684" s="81">
        <f>VLOOKUP(A3684,'[2]Pop commune'!$A$4:$G$3833,7,FALSE)</f>
        <v>218</v>
      </c>
      <c r="C3684" s="82">
        <f>VLOOKUP(A3684,'[2]Pop commune'!$A$4:$H$3833,5,FALSE)</f>
        <v>162</v>
      </c>
      <c r="D3684" s="83">
        <f t="shared" si="115"/>
        <v>56</v>
      </c>
      <c r="E3684" s="83">
        <f>VLOOKUP(A3684,'[2]Pop commune'!$A$4:$G$3833,6,FALSE)</f>
        <v>56</v>
      </c>
      <c r="F3684" s="83">
        <f t="shared" si="116"/>
        <v>954</v>
      </c>
      <c r="G3684" s="83">
        <f>VLOOKUP(A3684,'[2]Pop commune'!$A$4:$G$3833,4,FALSE)</f>
        <v>954</v>
      </c>
      <c r="H3684" s="64">
        <v>39</v>
      </c>
      <c r="I3684" s="122">
        <v>390006559</v>
      </c>
      <c r="J3684" s="91" t="s">
        <v>4540</v>
      </c>
      <c r="K3684" s="121"/>
      <c r="L3684" s="92" t="s">
        <v>4534</v>
      </c>
      <c r="M3684" s="101" t="s">
        <v>4430</v>
      </c>
      <c r="N3684" s="65" t="s">
        <v>662</v>
      </c>
      <c r="O3684" s="64">
        <v>390000644</v>
      </c>
      <c r="P3684" s="94" t="s">
        <v>4423</v>
      </c>
      <c r="Q3684" s="90">
        <v>1</v>
      </c>
      <c r="X3684" s="65" t="s">
        <v>671</v>
      </c>
      <c r="Y3684" s="65">
        <f>SUMPRODUCT(('[2]Prog 89'!$C$5:$C$10000=A3684)*'[2]Prog 89'!$E$5:$F$10000)</f>
        <v>0</v>
      </c>
      <c r="Z3684" s="65">
        <f>SUMPRODUCT(('[2]Prog 89'!$C$5:$C$10000=A3684)*'[2]Prog 89'!$G$5:$H$10000)</f>
        <v>0</v>
      </c>
    </row>
    <row r="3685" spans="1:26" ht="12.75" customHeight="1" x14ac:dyDescent="0.25">
      <c r="A3685" s="64">
        <v>39171</v>
      </c>
      <c r="B3685" s="81">
        <f>VLOOKUP(A3685,'[2]Pop commune'!$A$4:$G$3833,7,FALSE)</f>
        <v>229</v>
      </c>
      <c r="C3685" s="82">
        <f>VLOOKUP(A3685,'[2]Pop commune'!$A$4:$H$3833,5,FALSE)</f>
        <v>182</v>
      </c>
      <c r="D3685" s="83">
        <f t="shared" si="115"/>
        <v>47</v>
      </c>
      <c r="E3685" s="83">
        <f>VLOOKUP(A3685,'[2]Pop commune'!$A$4:$G$3833,6,FALSE)</f>
        <v>47</v>
      </c>
      <c r="F3685" s="83">
        <f t="shared" si="116"/>
        <v>1020</v>
      </c>
      <c r="G3685" s="83">
        <f>VLOOKUP(A3685,'[2]Pop commune'!$A$4:$G$3833,4,FALSE)</f>
        <v>1020</v>
      </c>
      <c r="H3685" s="64">
        <v>39</v>
      </c>
      <c r="I3685" s="122">
        <v>390006559</v>
      </c>
      <c r="J3685" s="91" t="s">
        <v>4541</v>
      </c>
      <c r="K3685" s="121"/>
      <c r="L3685" s="92" t="s">
        <v>4534</v>
      </c>
      <c r="M3685" s="101" t="s">
        <v>4430</v>
      </c>
      <c r="N3685" s="65" t="s">
        <v>662</v>
      </c>
      <c r="O3685" s="64">
        <v>390000644</v>
      </c>
      <c r="P3685" s="94" t="s">
        <v>4423</v>
      </c>
      <c r="Q3685" s="90">
        <v>1</v>
      </c>
      <c r="X3685" s="65" t="s">
        <v>671</v>
      </c>
      <c r="Y3685" s="65">
        <f>SUMPRODUCT(('[2]Prog 89'!$C$5:$C$10000=A3685)*'[2]Prog 89'!$E$5:$F$10000)</f>
        <v>0</v>
      </c>
      <c r="Z3685" s="65">
        <f>SUMPRODUCT(('[2]Prog 89'!$C$5:$C$10000=A3685)*'[2]Prog 89'!$G$5:$H$10000)</f>
        <v>0</v>
      </c>
    </row>
    <row r="3686" spans="1:26" ht="12.75" customHeight="1" x14ac:dyDescent="0.25">
      <c r="A3686" s="64">
        <v>39199</v>
      </c>
      <c r="B3686" s="81">
        <f>VLOOKUP(A3686,'[2]Pop commune'!$A$4:$G$3833,7,FALSE)</f>
        <v>229.99780941949524</v>
      </c>
      <c r="C3686" s="82">
        <f>VLOOKUP(A3686,'[2]Pop commune'!$A$4:$H$3833,5,FALSE)</f>
        <v>145.26177437020752</v>
      </c>
      <c r="D3686" s="83">
        <f t="shared" si="115"/>
        <v>84.736035049287707</v>
      </c>
      <c r="E3686" s="83">
        <f>VLOOKUP(A3686,'[2]Pop commune'!$A$4:$G$3833,6,FALSE)</f>
        <v>84.736035049287707</v>
      </c>
      <c r="F3686" s="83">
        <f t="shared" si="116"/>
        <v>920.99999999999625</v>
      </c>
      <c r="G3686" s="83">
        <f>VLOOKUP(A3686,'[2]Pop commune'!$A$4:$G$3833,4,FALSE)</f>
        <v>920.99999999999625</v>
      </c>
      <c r="H3686" s="64">
        <v>39</v>
      </c>
      <c r="I3686" s="122">
        <v>390006559</v>
      </c>
      <c r="J3686" s="91" t="s">
        <v>4542</v>
      </c>
      <c r="K3686" s="121"/>
      <c r="L3686" s="92" t="s">
        <v>3471</v>
      </c>
      <c r="M3686" s="101" t="s">
        <v>4430</v>
      </c>
      <c r="N3686" s="65" t="s">
        <v>662</v>
      </c>
      <c r="O3686" s="64">
        <v>390000644</v>
      </c>
      <c r="P3686" s="94" t="s">
        <v>4423</v>
      </c>
      <c r="Q3686" s="90">
        <v>1</v>
      </c>
      <c r="X3686" s="65" t="s">
        <v>671</v>
      </c>
      <c r="Y3686" s="65">
        <f>SUMPRODUCT(('[2]Prog 89'!$C$5:$C$10000=A3686)*'[2]Prog 89'!$E$5:$F$10000)</f>
        <v>0</v>
      </c>
      <c r="Z3686" s="65">
        <f>SUMPRODUCT(('[2]Prog 89'!$C$5:$C$10000=A3686)*'[2]Prog 89'!$G$5:$H$10000)</f>
        <v>0</v>
      </c>
    </row>
    <row r="3687" spans="1:26" ht="12.75" customHeight="1" x14ac:dyDescent="0.25">
      <c r="A3687" s="64">
        <v>39217</v>
      </c>
      <c r="B3687" s="81">
        <f>VLOOKUP(A3687,'[2]Pop commune'!$A$4:$G$3833,7,FALSE)</f>
        <v>139</v>
      </c>
      <c r="C3687" s="82">
        <f>VLOOKUP(A3687,'[2]Pop commune'!$A$4:$H$3833,5,FALSE)</f>
        <v>99</v>
      </c>
      <c r="D3687" s="83">
        <f t="shared" si="115"/>
        <v>40</v>
      </c>
      <c r="E3687" s="83">
        <f>VLOOKUP(A3687,'[2]Pop commune'!$A$4:$G$3833,6,FALSE)</f>
        <v>40</v>
      </c>
      <c r="F3687" s="83">
        <f t="shared" si="116"/>
        <v>566</v>
      </c>
      <c r="G3687" s="83">
        <f>VLOOKUP(A3687,'[2]Pop commune'!$A$4:$G$3833,4,FALSE)</f>
        <v>566</v>
      </c>
      <c r="H3687" s="64">
        <v>39</v>
      </c>
      <c r="I3687" s="122">
        <v>390006559</v>
      </c>
      <c r="J3687" s="91" t="s">
        <v>4543</v>
      </c>
      <c r="K3687" s="121"/>
      <c r="L3687" s="92" t="s">
        <v>4534</v>
      </c>
      <c r="M3687" s="101" t="s">
        <v>4430</v>
      </c>
      <c r="N3687" s="65" t="s">
        <v>662</v>
      </c>
      <c r="O3687" s="64">
        <v>390000644</v>
      </c>
      <c r="P3687" s="94" t="s">
        <v>4423</v>
      </c>
      <c r="Q3687" s="90">
        <v>1</v>
      </c>
      <c r="X3687" s="65" t="s">
        <v>671</v>
      </c>
      <c r="Y3687" s="65">
        <f>SUMPRODUCT(('[2]Prog 89'!$C$5:$C$10000=A3687)*'[2]Prog 89'!$E$5:$F$10000)</f>
        <v>0</v>
      </c>
      <c r="Z3687" s="65">
        <f>SUMPRODUCT(('[2]Prog 89'!$C$5:$C$10000=A3687)*'[2]Prog 89'!$G$5:$H$10000)</f>
        <v>0</v>
      </c>
    </row>
    <row r="3688" spans="1:26" ht="12.75" customHeight="1" x14ac:dyDescent="0.25">
      <c r="A3688" s="64">
        <v>39241</v>
      </c>
      <c r="B3688" s="81">
        <f>VLOOKUP(A3688,'[2]Pop commune'!$A$4:$G$3833,7,FALSE)</f>
        <v>118.72533333333371</v>
      </c>
      <c r="C3688" s="82">
        <f>VLOOKUP(A3688,'[2]Pop commune'!$A$4:$H$3833,5,FALSE)</f>
        <v>89.306666666666956</v>
      </c>
      <c r="D3688" s="83">
        <f t="shared" si="115"/>
        <v>29.418666666666759</v>
      </c>
      <c r="E3688" s="83">
        <f>VLOOKUP(A3688,'[2]Pop commune'!$A$4:$G$3833,6,FALSE)</f>
        <v>29.418666666666759</v>
      </c>
      <c r="F3688" s="83">
        <f t="shared" si="116"/>
        <v>394.00000000000131</v>
      </c>
      <c r="G3688" s="83">
        <f>VLOOKUP(A3688,'[2]Pop commune'!$A$4:$G$3833,4,FALSE)</f>
        <v>394.00000000000131</v>
      </c>
      <c r="H3688" s="64">
        <v>39</v>
      </c>
      <c r="I3688" s="122">
        <v>390006559</v>
      </c>
      <c r="J3688" s="91" t="s">
        <v>4544</v>
      </c>
      <c r="K3688" s="121"/>
      <c r="L3688" s="92" t="s">
        <v>4531</v>
      </c>
      <c r="M3688" s="101" t="s">
        <v>4430</v>
      </c>
      <c r="N3688" s="65" t="s">
        <v>662</v>
      </c>
      <c r="O3688" s="64">
        <v>390000644</v>
      </c>
      <c r="P3688" s="94" t="s">
        <v>4423</v>
      </c>
      <c r="Q3688" s="90">
        <v>1</v>
      </c>
      <c r="X3688" s="65" t="s">
        <v>671</v>
      </c>
      <c r="Y3688" s="65">
        <f>SUMPRODUCT(('[2]Prog 89'!$C$5:$C$10000=A3688)*'[2]Prog 89'!$E$5:$F$10000)</f>
        <v>0</v>
      </c>
      <c r="Z3688" s="65">
        <f>SUMPRODUCT(('[2]Prog 89'!$C$5:$C$10000=A3688)*'[2]Prog 89'!$G$5:$H$10000)</f>
        <v>0</v>
      </c>
    </row>
    <row r="3689" spans="1:26" ht="12.75" customHeight="1" x14ac:dyDescent="0.25">
      <c r="A3689" s="64">
        <v>39250</v>
      </c>
      <c r="B3689" s="81">
        <f>VLOOKUP(A3689,'[2]Pop commune'!$A$4:$G$3833,7,FALSE)</f>
        <v>23.71257485029939</v>
      </c>
      <c r="C3689" s="82">
        <f>VLOOKUP(A3689,'[2]Pop commune'!$A$4:$H$3833,5,FALSE)</f>
        <v>13.832335329341312</v>
      </c>
      <c r="D3689" s="83">
        <f t="shared" si="115"/>
        <v>9.8802395209580798</v>
      </c>
      <c r="E3689" s="83">
        <f>VLOOKUP(A3689,'[2]Pop commune'!$A$4:$G$3833,6,FALSE)</f>
        <v>9.8802395209580798</v>
      </c>
      <c r="F3689" s="83">
        <f t="shared" si="116"/>
        <v>165</v>
      </c>
      <c r="G3689" s="83">
        <f>VLOOKUP(A3689,'[2]Pop commune'!$A$4:$G$3833,4,FALSE)</f>
        <v>165</v>
      </c>
      <c r="H3689" s="64">
        <v>39</v>
      </c>
      <c r="I3689" s="122">
        <v>390006559</v>
      </c>
      <c r="J3689" s="91" t="s">
        <v>4545</v>
      </c>
      <c r="K3689" s="121"/>
      <c r="L3689" s="92" t="s">
        <v>4531</v>
      </c>
      <c r="M3689" s="101" t="s">
        <v>4430</v>
      </c>
      <c r="N3689" s="65" t="s">
        <v>662</v>
      </c>
      <c r="O3689" s="64">
        <v>390000644</v>
      </c>
      <c r="P3689" s="94" t="s">
        <v>4423</v>
      </c>
      <c r="Q3689" s="90">
        <v>1</v>
      </c>
      <c r="X3689" s="65" t="s">
        <v>671</v>
      </c>
      <c r="Y3689" s="65">
        <f>SUMPRODUCT(('[2]Prog 89'!$C$5:$C$10000=A3689)*'[2]Prog 89'!$E$5:$F$10000)</f>
        <v>0</v>
      </c>
      <c r="Z3689" s="65">
        <f>SUMPRODUCT(('[2]Prog 89'!$C$5:$C$10000=A3689)*'[2]Prog 89'!$G$5:$H$10000)</f>
        <v>0</v>
      </c>
    </row>
    <row r="3690" spans="1:26" ht="12.75" customHeight="1" x14ac:dyDescent="0.25">
      <c r="A3690" s="64">
        <v>39251</v>
      </c>
      <c r="B3690" s="81">
        <f>VLOOKUP(A3690,'[2]Pop commune'!$A$4:$G$3833,7,FALSE)</f>
        <v>108.99311168724745</v>
      </c>
      <c r="C3690" s="82">
        <f>VLOOKUP(A3690,'[2]Pop commune'!$A$4:$H$3833,5,FALSE)</f>
        <v>74.359786478215554</v>
      </c>
      <c r="D3690" s="83">
        <f t="shared" si="115"/>
        <v>34.633325209031902</v>
      </c>
      <c r="E3690" s="83">
        <f>VLOOKUP(A3690,'[2]Pop commune'!$A$4:$G$3833,6,FALSE)</f>
        <v>34.633325209031902</v>
      </c>
      <c r="F3690" s="83">
        <f t="shared" si="116"/>
        <v>458.00000000000063</v>
      </c>
      <c r="G3690" s="83">
        <f>VLOOKUP(A3690,'[2]Pop commune'!$A$4:$G$3833,4,FALSE)</f>
        <v>458.00000000000063</v>
      </c>
      <c r="H3690" s="64">
        <v>39</v>
      </c>
      <c r="I3690" s="122">
        <v>390006559</v>
      </c>
      <c r="J3690" s="91" t="s">
        <v>4546</v>
      </c>
      <c r="K3690" s="121"/>
      <c r="L3690" s="92" t="s">
        <v>4531</v>
      </c>
      <c r="M3690" s="101" t="s">
        <v>4430</v>
      </c>
      <c r="N3690" s="65" t="s">
        <v>662</v>
      </c>
      <c r="O3690" s="64">
        <v>390000644</v>
      </c>
      <c r="P3690" s="94" t="s">
        <v>4423</v>
      </c>
      <c r="Q3690" s="90">
        <v>1</v>
      </c>
      <c r="X3690" s="65" t="s">
        <v>671</v>
      </c>
      <c r="Y3690" s="65">
        <f>SUMPRODUCT(('[2]Prog 89'!$C$5:$C$10000=A3690)*'[2]Prog 89'!$E$5:$F$10000)</f>
        <v>0</v>
      </c>
      <c r="Z3690" s="65">
        <f>SUMPRODUCT(('[2]Prog 89'!$C$5:$C$10000=A3690)*'[2]Prog 89'!$G$5:$H$10000)</f>
        <v>0</v>
      </c>
    </row>
    <row r="3691" spans="1:26" ht="12.75" customHeight="1" x14ac:dyDescent="0.25">
      <c r="A3691" s="64">
        <v>39272</v>
      </c>
      <c r="B3691" s="81">
        <f>VLOOKUP(A3691,'[2]Pop commune'!$A$4:$G$3833,7,FALSE)</f>
        <v>18.30508474576266</v>
      </c>
      <c r="C3691" s="82">
        <f>VLOOKUP(A3691,'[2]Pop commune'!$A$4:$H$3833,5,FALSE)</f>
        <v>12.20338983050844</v>
      </c>
      <c r="D3691" s="83">
        <f t="shared" si="115"/>
        <v>6.1016949152542201</v>
      </c>
      <c r="E3691" s="83">
        <f>VLOOKUP(A3691,'[2]Pop commune'!$A$4:$G$3833,6,FALSE)</f>
        <v>6.1016949152542201</v>
      </c>
      <c r="F3691" s="83">
        <f t="shared" si="116"/>
        <v>59.999999999999829</v>
      </c>
      <c r="G3691" s="83">
        <f>VLOOKUP(A3691,'[2]Pop commune'!$A$4:$G$3833,4,FALSE)</f>
        <v>59.999999999999829</v>
      </c>
      <c r="H3691" s="64">
        <v>39</v>
      </c>
      <c r="I3691" s="122">
        <v>390006559</v>
      </c>
      <c r="J3691" s="91" t="s">
        <v>4547</v>
      </c>
      <c r="K3691" s="121"/>
      <c r="L3691" s="92" t="s">
        <v>3471</v>
      </c>
      <c r="M3691" s="101" t="s">
        <v>4430</v>
      </c>
      <c r="N3691" s="65" t="s">
        <v>662</v>
      </c>
      <c r="O3691" s="64">
        <v>390000644</v>
      </c>
      <c r="P3691" s="94" t="s">
        <v>4423</v>
      </c>
      <c r="Q3691" s="90">
        <v>1</v>
      </c>
      <c r="X3691" s="65" t="s">
        <v>671</v>
      </c>
      <c r="Y3691" s="65">
        <f>SUMPRODUCT(('[2]Prog 89'!$C$5:$C$10000=A3691)*'[2]Prog 89'!$E$5:$F$10000)</f>
        <v>0</v>
      </c>
      <c r="Z3691" s="65">
        <f>SUMPRODUCT(('[2]Prog 89'!$C$5:$C$10000=A3691)*'[2]Prog 89'!$G$5:$H$10000)</f>
        <v>0</v>
      </c>
    </row>
    <row r="3692" spans="1:26" ht="12.75" customHeight="1" x14ac:dyDescent="0.25">
      <c r="A3692" s="64">
        <v>39288</v>
      </c>
      <c r="B3692" s="81">
        <f>VLOOKUP(A3692,'[2]Pop commune'!$A$4:$G$3833,7,FALSE)</f>
        <v>90.788440837580112</v>
      </c>
      <c r="C3692" s="82">
        <f>VLOOKUP(A3692,'[2]Pop commune'!$A$4:$H$3833,5,FALSE)</f>
        <v>61.534387678804293</v>
      </c>
      <c r="D3692" s="83">
        <f t="shared" si="115"/>
        <v>29.254053158775811</v>
      </c>
      <c r="E3692" s="83">
        <f>VLOOKUP(A3692,'[2]Pop commune'!$A$4:$G$3833,6,FALSE)</f>
        <v>29.254053158775811</v>
      </c>
      <c r="F3692" s="83">
        <f t="shared" si="116"/>
        <v>372.99999999999903</v>
      </c>
      <c r="G3692" s="83">
        <f>VLOOKUP(A3692,'[2]Pop commune'!$A$4:$G$3833,4,FALSE)</f>
        <v>372.99999999999903</v>
      </c>
      <c r="H3692" s="64">
        <v>39</v>
      </c>
      <c r="I3692" s="122">
        <v>390006559</v>
      </c>
      <c r="J3692" s="91" t="s">
        <v>4548</v>
      </c>
      <c r="K3692" s="121"/>
      <c r="L3692" s="92" t="s">
        <v>3471</v>
      </c>
      <c r="M3692" s="101" t="s">
        <v>4430</v>
      </c>
      <c r="N3692" s="65" t="s">
        <v>662</v>
      </c>
      <c r="O3692" s="64">
        <v>390000644</v>
      </c>
      <c r="P3692" s="94" t="s">
        <v>4423</v>
      </c>
      <c r="Q3692" s="90">
        <v>1</v>
      </c>
      <c r="X3692" s="65" t="s">
        <v>671</v>
      </c>
      <c r="Y3692" s="65">
        <f>SUMPRODUCT(('[2]Prog 89'!$C$5:$C$10000=A3692)*'[2]Prog 89'!$E$5:$F$10000)</f>
        <v>0</v>
      </c>
      <c r="Z3692" s="65">
        <f>SUMPRODUCT(('[2]Prog 89'!$C$5:$C$10000=A3692)*'[2]Prog 89'!$G$5:$H$10000)</f>
        <v>0</v>
      </c>
    </row>
    <row r="3693" spans="1:26" ht="12.75" customHeight="1" x14ac:dyDescent="0.25">
      <c r="A3693" s="64">
        <v>39300</v>
      </c>
      <c r="B3693" s="81">
        <f>VLOOKUP(A3693,'[2]Pop commune'!$A$4:$G$3833,7,FALSE)</f>
        <v>5411.7559612422319</v>
      </c>
      <c r="C3693" s="82">
        <f>VLOOKUP(A3693,'[2]Pop commune'!$A$4:$H$3833,5,FALSE)</f>
        <v>2819.6636980491085</v>
      </c>
      <c r="D3693" s="83">
        <f t="shared" si="115"/>
        <v>2592.092263193123</v>
      </c>
      <c r="E3693" s="83">
        <f>VLOOKUP(A3693,'[2]Pop commune'!$A$4:$G$3833,6,FALSE)</f>
        <v>2592.092263193123</v>
      </c>
      <c r="F3693" s="83">
        <f t="shared" si="116"/>
        <v>17063</v>
      </c>
      <c r="G3693" s="83">
        <f>VLOOKUP(A3693,'[2]Pop commune'!$A$4:$G$3833,4,FALSE)</f>
        <v>17063</v>
      </c>
      <c r="H3693" s="64">
        <v>39</v>
      </c>
      <c r="I3693" s="122">
        <v>390006559</v>
      </c>
      <c r="J3693" s="91" t="s">
        <v>4549</v>
      </c>
      <c r="K3693" s="121"/>
      <c r="L3693" s="92" t="s">
        <v>4549</v>
      </c>
      <c r="M3693" s="101" t="s">
        <v>4430</v>
      </c>
      <c r="N3693" s="65" t="s">
        <v>662</v>
      </c>
      <c r="O3693" s="64">
        <v>390000644</v>
      </c>
      <c r="P3693" s="94" t="s">
        <v>4423</v>
      </c>
      <c r="Q3693" s="90">
        <v>1</v>
      </c>
      <c r="X3693" s="65" t="s">
        <v>671</v>
      </c>
      <c r="Y3693" s="65">
        <f>SUMPRODUCT(('[2]Prog 89'!$C$5:$C$10000=A3693)*'[2]Prog 89'!$E$5:$F$10000)</f>
        <v>0</v>
      </c>
      <c r="Z3693" s="65">
        <f>SUMPRODUCT(('[2]Prog 89'!$C$5:$C$10000=A3693)*'[2]Prog 89'!$G$5:$H$10000)</f>
        <v>0</v>
      </c>
    </row>
    <row r="3694" spans="1:26" ht="12.75" customHeight="1" x14ac:dyDescent="0.25">
      <c r="A3694" s="64">
        <v>39304</v>
      </c>
      <c r="B3694" s="81">
        <f>VLOOKUP(A3694,'[2]Pop commune'!$A$4:$G$3833,7,FALSE)</f>
        <v>77.64055299539136</v>
      </c>
      <c r="C3694" s="82">
        <f>VLOOKUP(A3694,'[2]Pop commune'!$A$4:$H$3833,5,FALSE)</f>
        <v>64.700460829492798</v>
      </c>
      <c r="D3694" s="83">
        <f t="shared" si="115"/>
        <v>12.940092165898559</v>
      </c>
      <c r="E3694" s="83">
        <f>VLOOKUP(A3694,'[2]Pop commune'!$A$4:$G$3833,6,FALSE)</f>
        <v>12.940092165898559</v>
      </c>
      <c r="F3694" s="83">
        <f t="shared" si="116"/>
        <v>233.99999999999892</v>
      </c>
      <c r="G3694" s="83">
        <f>VLOOKUP(A3694,'[2]Pop commune'!$A$4:$G$3833,4,FALSE)</f>
        <v>233.99999999999892</v>
      </c>
      <c r="H3694" s="64">
        <v>39</v>
      </c>
      <c r="I3694" s="122">
        <v>390006559</v>
      </c>
      <c r="J3694" s="91" t="s">
        <v>4550</v>
      </c>
      <c r="K3694" s="121"/>
      <c r="L3694" s="92" t="s">
        <v>3471</v>
      </c>
      <c r="M3694" s="101" t="s">
        <v>4430</v>
      </c>
      <c r="N3694" s="65" t="s">
        <v>662</v>
      </c>
      <c r="O3694" s="64">
        <v>390000644</v>
      </c>
      <c r="P3694" s="94" t="s">
        <v>4423</v>
      </c>
      <c r="Q3694" s="90">
        <v>1</v>
      </c>
      <c r="X3694" s="65" t="s">
        <v>671</v>
      </c>
      <c r="Y3694" s="65">
        <f>SUMPRODUCT(('[2]Prog 89'!$C$5:$C$10000=A3694)*'[2]Prog 89'!$E$5:$F$10000)</f>
        <v>0</v>
      </c>
      <c r="Z3694" s="65">
        <f>SUMPRODUCT(('[2]Prog 89'!$C$5:$C$10000=A3694)*'[2]Prog 89'!$G$5:$H$10000)</f>
        <v>0</v>
      </c>
    </row>
    <row r="3695" spans="1:26" ht="12.75" customHeight="1" x14ac:dyDescent="0.25">
      <c r="A3695" s="64">
        <v>39306</v>
      </c>
      <c r="B3695" s="81">
        <f>VLOOKUP(A3695,'[2]Pop commune'!$A$4:$G$3833,7,FALSE)</f>
        <v>245.75643564356434</v>
      </c>
      <c r="C3695" s="82">
        <f>VLOOKUP(A3695,'[2]Pop commune'!$A$4:$H$3833,5,FALSE)</f>
        <v>160.84059405940593</v>
      </c>
      <c r="D3695" s="83">
        <f t="shared" si="115"/>
        <v>84.915841584158414</v>
      </c>
      <c r="E3695" s="83">
        <f>VLOOKUP(A3695,'[2]Pop commune'!$A$4:$G$3833,6,FALSE)</f>
        <v>84.915841584158414</v>
      </c>
      <c r="F3695" s="83">
        <f t="shared" si="116"/>
        <v>1009</v>
      </c>
      <c r="G3695" s="83">
        <f>VLOOKUP(A3695,'[2]Pop commune'!$A$4:$G$3833,4,FALSE)</f>
        <v>1009</v>
      </c>
      <c r="H3695" s="64">
        <v>39</v>
      </c>
      <c r="I3695" s="122">
        <v>390006559</v>
      </c>
      <c r="J3695" s="91" t="s">
        <v>4551</v>
      </c>
      <c r="K3695" s="121"/>
      <c r="L3695" s="92" t="s">
        <v>4531</v>
      </c>
      <c r="M3695" s="101" t="s">
        <v>4430</v>
      </c>
      <c r="N3695" s="65" t="s">
        <v>662</v>
      </c>
      <c r="O3695" s="64">
        <v>390000644</v>
      </c>
      <c r="P3695" s="94" t="s">
        <v>4423</v>
      </c>
      <c r="Q3695" s="90">
        <v>1</v>
      </c>
      <c r="X3695" s="65" t="s">
        <v>671</v>
      </c>
      <c r="Y3695" s="65">
        <f>SUMPRODUCT(('[2]Prog 89'!$C$5:$C$10000=A3695)*'[2]Prog 89'!$E$5:$F$10000)</f>
        <v>0</v>
      </c>
      <c r="Z3695" s="65">
        <f>SUMPRODUCT(('[2]Prog 89'!$C$5:$C$10000=A3695)*'[2]Prog 89'!$G$5:$H$10000)</f>
        <v>0</v>
      </c>
    </row>
    <row r="3696" spans="1:26" ht="12.75" customHeight="1" x14ac:dyDescent="0.25">
      <c r="A3696" s="64">
        <v>39327</v>
      </c>
      <c r="B3696" s="81">
        <f>VLOOKUP(A3696,'[2]Pop commune'!$A$4:$G$3833,7,FALSE)</f>
        <v>224.26889017635324</v>
      </c>
      <c r="C3696" s="82">
        <f>VLOOKUP(A3696,'[2]Pop commune'!$A$4:$H$3833,5,FALSE)</f>
        <v>126.15178432396932</v>
      </c>
      <c r="D3696" s="83">
        <f t="shared" si="115"/>
        <v>98.117105852383915</v>
      </c>
      <c r="E3696" s="83">
        <f>VLOOKUP(A3696,'[2]Pop commune'!$A$4:$G$3833,6,FALSE)</f>
        <v>98.117105852383915</v>
      </c>
      <c r="F3696" s="83">
        <f t="shared" si="116"/>
        <v>839.00000000000068</v>
      </c>
      <c r="G3696" s="83">
        <f>VLOOKUP(A3696,'[2]Pop commune'!$A$4:$G$3833,4,FALSE)</f>
        <v>839.00000000000068</v>
      </c>
      <c r="H3696" s="64">
        <v>39</v>
      </c>
      <c r="I3696" s="122">
        <v>390006559</v>
      </c>
      <c r="J3696" s="91" t="s">
        <v>4552</v>
      </c>
      <c r="K3696" s="121"/>
      <c r="L3696" s="92" t="s">
        <v>4531</v>
      </c>
      <c r="M3696" s="101" t="s">
        <v>4430</v>
      </c>
      <c r="N3696" s="65" t="s">
        <v>662</v>
      </c>
      <c r="O3696" s="64">
        <v>390000644</v>
      </c>
      <c r="P3696" s="94" t="s">
        <v>4423</v>
      </c>
      <c r="Q3696" s="90">
        <v>1</v>
      </c>
      <c r="X3696" s="65" t="s">
        <v>671</v>
      </c>
      <c r="Y3696" s="65">
        <f>SUMPRODUCT(('[2]Prog 89'!$C$5:$C$10000=A3696)*'[2]Prog 89'!$E$5:$F$10000)</f>
        <v>0</v>
      </c>
      <c r="Z3696" s="65">
        <f>SUMPRODUCT(('[2]Prog 89'!$C$5:$C$10000=A3696)*'[2]Prog 89'!$G$5:$H$10000)</f>
        <v>0</v>
      </c>
    </row>
    <row r="3697" spans="1:26" ht="12.75" customHeight="1" x14ac:dyDescent="0.25">
      <c r="A3697" s="64">
        <v>39334</v>
      </c>
      <c r="B3697" s="81">
        <f>VLOOKUP(A3697,'[2]Pop commune'!$A$4:$G$3833,7,FALSE)</f>
        <v>36.044776119403096</v>
      </c>
      <c r="C3697" s="82">
        <f>VLOOKUP(A3697,'[2]Pop commune'!$A$4:$H$3833,5,FALSE)</f>
        <v>18.53731343283588</v>
      </c>
      <c r="D3697" s="83">
        <f t="shared" si="115"/>
        <v>17.507462686567219</v>
      </c>
      <c r="E3697" s="83">
        <f>VLOOKUP(A3697,'[2]Pop commune'!$A$4:$G$3833,6,FALSE)</f>
        <v>17.507462686567219</v>
      </c>
      <c r="F3697" s="83">
        <f t="shared" si="116"/>
        <v>138</v>
      </c>
      <c r="G3697" s="83">
        <f>VLOOKUP(A3697,'[2]Pop commune'!$A$4:$G$3833,4,FALSE)</f>
        <v>138</v>
      </c>
      <c r="H3697" s="64">
        <v>39</v>
      </c>
      <c r="I3697" s="122">
        <v>390006559</v>
      </c>
      <c r="J3697" s="91" t="s">
        <v>4553</v>
      </c>
      <c r="K3697" s="121"/>
      <c r="L3697" s="92" t="s">
        <v>4531</v>
      </c>
      <c r="M3697" s="101" t="s">
        <v>4430</v>
      </c>
      <c r="N3697" s="65" t="s">
        <v>662</v>
      </c>
      <c r="O3697" s="64">
        <v>390000644</v>
      </c>
      <c r="P3697" s="94" t="s">
        <v>4423</v>
      </c>
      <c r="Q3697" s="90">
        <v>1</v>
      </c>
      <c r="X3697" s="65" t="s">
        <v>671</v>
      </c>
      <c r="Y3697" s="65">
        <f>SUMPRODUCT(('[2]Prog 89'!$C$5:$C$10000=A3697)*'[2]Prog 89'!$E$5:$F$10000)</f>
        <v>0</v>
      </c>
      <c r="Z3697" s="65">
        <f>SUMPRODUCT(('[2]Prog 89'!$C$5:$C$10000=A3697)*'[2]Prog 89'!$G$5:$H$10000)</f>
        <v>0</v>
      </c>
    </row>
    <row r="3698" spans="1:26" ht="12.75" customHeight="1" x14ac:dyDescent="0.25">
      <c r="A3698" s="64">
        <v>39348</v>
      </c>
      <c r="B3698" s="81">
        <f>VLOOKUP(A3698,'[2]Pop commune'!$A$4:$G$3833,7,FALSE)</f>
        <v>163</v>
      </c>
      <c r="C3698" s="82">
        <f>VLOOKUP(A3698,'[2]Pop commune'!$A$4:$H$3833,5,FALSE)</f>
        <v>100</v>
      </c>
      <c r="D3698" s="83">
        <f t="shared" si="115"/>
        <v>63</v>
      </c>
      <c r="E3698" s="83">
        <f>VLOOKUP(A3698,'[2]Pop commune'!$A$4:$G$3833,6,FALSE)</f>
        <v>63</v>
      </c>
      <c r="F3698" s="83">
        <f t="shared" si="116"/>
        <v>472</v>
      </c>
      <c r="G3698" s="83">
        <f>VLOOKUP(A3698,'[2]Pop commune'!$A$4:$G$3833,4,FALSE)</f>
        <v>472</v>
      </c>
      <c r="H3698" s="64">
        <v>39</v>
      </c>
      <c r="I3698" s="122">
        <v>390006559</v>
      </c>
      <c r="J3698" s="91" t="s">
        <v>4554</v>
      </c>
      <c r="K3698" s="121"/>
      <c r="L3698" s="92" t="s">
        <v>3471</v>
      </c>
      <c r="M3698" s="101" t="s">
        <v>4430</v>
      </c>
      <c r="N3698" s="65" t="s">
        <v>662</v>
      </c>
      <c r="O3698" s="64">
        <v>390000644</v>
      </c>
      <c r="P3698" s="94" t="s">
        <v>4423</v>
      </c>
      <c r="Q3698" s="90">
        <v>1</v>
      </c>
      <c r="X3698" s="65" t="s">
        <v>671</v>
      </c>
      <c r="Y3698" s="65">
        <f>SUMPRODUCT(('[2]Prog 89'!$C$5:$C$10000=A3698)*'[2]Prog 89'!$E$5:$F$10000)</f>
        <v>0</v>
      </c>
      <c r="Z3698" s="65">
        <f>SUMPRODUCT(('[2]Prog 89'!$C$5:$C$10000=A3698)*'[2]Prog 89'!$G$5:$H$10000)</f>
        <v>0</v>
      </c>
    </row>
    <row r="3699" spans="1:26" ht="12.75" customHeight="1" x14ac:dyDescent="0.25">
      <c r="A3699" s="64">
        <v>39349</v>
      </c>
      <c r="B3699" s="81">
        <f>VLOOKUP(A3699,'[2]Pop commune'!$A$4:$G$3833,7,FALSE)</f>
        <v>191.87869234250337</v>
      </c>
      <c r="C3699" s="82">
        <f>VLOOKUP(A3699,'[2]Pop commune'!$A$4:$H$3833,5,FALSE)</f>
        <v>102.11442686858334</v>
      </c>
      <c r="D3699" s="83">
        <f t="shared" si="115"/>
        <v>89.764265473920034</v>
      </c>
      <c r="E3699" s="83">
        <f>VLOOKUP(A3699,'[2]Pop commune'!$A$4:$G$3833,6,FALSE)</f>
        <v>89.764265473920034</v>
      </c>
      <c r="F3699" s="83">
        <f t="shared" si="116"/>
        <v>514</v>
      </c>
      <c r="G3699" s="83">
        <f>VLOOKUP(A3699,'[2]Pop commune'!$A$4:$G$3833,4,FALSE)</f>
        <v>514</v>
      </c>
      <c r="H3699" s="64">
        <v>39</v>
      </c>
      <c r="I3699" s="122">
        <v>390006559</v>
      </c>
      <c r="J3699" s="91" t="s">
        <v>4555</v>
      </c>
      <c r="K3699" s="121"/>
      <c r="L3699" s="92" t="s">
        <v>3471</v>
      </c>
      <c r="M3699" s="101" t="s">
        <v>4430</v>
      </c>
      <c r="N3699" s="65" t="s">
        <v>662</v>
      </c>
      <c r="O3699" s="64">
        <v>390000644</v>
      </c>
      <c r="P3699" s="94" t="s">
        <v>4423</v>
      </c>
      <c r="Q3699" s="90">
        <v>1</v>
      </c>
      <c r="X3699" s="65" t="s">
        <v>671</v>
      </c>
      <c r="Y3699" s="65">
        <f>SUMPRODUCT(('[2]Prog 89'!$C$5:$C$10000=A3699)*'[2]Prog 89'!$E$5:$F$10000)</f>
        <v>0</v>
      </c>
      <c r="Z3699" s="65">
        <f>SUMPRODUCT(('[2]Prog 89'!$C$5:$C$10000=A3699)*'[2]Prog 89'!$G$5:$H$10000)</f>
        <v>0</v>
      </c>
    </row>
    <row r="3700" spans="1:26" ht="12.75" customHeight="1" x14ac:dyDescent="0.25">
      <c r="A3700" s="64">
        <v>39362</v>
      </c>
      <c r="B3700" s="81">
        <f>VLOOKUP(A3700,'[2]Pop commune'!$A$4:$G$3833,7,FALSE)</f>
        <v>992.71341125327172</v>
      </c>
      <c r="C3700" s="82">
        <f>VLOOKUP(A3700,'[2]Pop commune'!$A$4:$H$3833,5,FALSE)</f>
        <v>568.59070199384041</v>
      </c>
      <c r="D3700" s="83">
        <f t="shared" si="115"/>
        <v>424.1227092594313</v>
      </c>
      <c r="E3700" s="83">
        <f>VLOOKUP(A3700,'[2]Pop commune'!$A$4:$G$3833,6,FALSE)</f>
        <v>424.1227092594313</v>
      </c>
      <c r="F3700" s="83">
        <f t="shared" si="116"/>
        <v>3022.0000000000077</v>
      </c>
      <c r="G3700" s="83">
        <f>VLOOKUP(A3700,'[2]Pop commune'!$A$4:$G$3833,4,FALSE)</f>
        <v>3022.0000000000077</v>
      </c>
      <c r="H3700" s="64">
        <v>39</v>
      </c>
      <c r="I3700" s="122">
        <v>390006559</v>
      </c>
      <c r="J3700" s="91" t="s">
        <v>4556</v>
      </c>
      <c r="K3700" s="121"/>
      <c r="L3700" s="92" t="s">
        <v>4534</v>
      </c>
      <c r="M3700" s="101" t="s">
        <v>4430</v>
      </c>
      <c r="N3700" s="65" t="s">
        <v>662</v>
      </c>
      <c r="O3700" s="64">
        <v>390000644</v>
      </c>
      <c r="P3700" s="94" t="s">
        <v>4423</v>
      </c>
      <c r="Q3700" s="90">
        <v>1</v>
      </c>
      <c r="X3700" s="65" t="s">
        <v>671</v>
      </c>
      <c r="Y3700" s="65">
        <f>SUMPRODUCT(('[2]Prog 89'!$C$5:$C$10000=A3700)*'[2]Prog 89'!$E$5:$F$10000)</f>
        <v>0</v>
      </c>
      <c r="Z3700" s="65">
        <f>SUMPRODUCT(('[2]Prog 89'!$C$5:$C$10000=A3700)*'[2]Prog 89'!$G$5:$H$10000)</f>
        <v>0</v>
      </c>
    </row>
    <row r="3701" spans="1:26" ht="12.75" customHeight="1" x14ac:dyDescent="0.25">
      <c r="A3701" s="64">
        <v>39388</v>
      </c>
      <c r="B3701" s="81">
        <f>VLOOKUP(A3701,'[2]Pop commune'!$A$4:$G$3833,7,FALSE)</f>
        <v>80</v>
      </c>
      <c r="C3701" s="82">
        <f>VLOOKUP(A3701,'[2]Pop commune'!$A$4:$H$3833,5,FALSE)</f>
        <v>59</v>
      </c>
      <c r="D3701" s="83">
        <f t="shared" si="115"/>
        <v>21</v>
      </c>
      <c r="E3701" s="83">
        <f>VLOOKUP(A3701,'[2]Pop commune'!$A$4:$G$3833,6,FALSE)</f>
        <v>21</v>
      </c>
      <c r="F3701" s="83">
        <f t="shared" si="116"/>
        <v>218</v>
      </c>
      <c r="G3701" s="83">
        <f>VLOOKUP(A3701,'[2]Pop commune'!$A$4:$G$3833,4,FALSE)</f>
        <v>218</v>
      </c>
      <c r="H3701" s="64">
        <v>39</v>
      </c>
      <c r="I3701" s="122">
        <v>390006559</v>
      </c>
      <c r="J3701" s="91" t="s">
        <v>4557</v>
      </c>
      <c r="K3701" s="121"/>
      <c r="L3701" s="92" t="s">
        <v>3471</v>
      </c>
      <c r="M3701" s="101" t="s">
        <v>4430</v>
      </c>
      <c r="N3701" s="65" t="s">
        <v>662</v>
      </c>
      <c r="O3701" s="64">
        <v>390000644</v>
      </c>
      <c r="P3701" s="94" t="s">
        <v>4423</v>
      </c>
      <c r="Q3701" s="90">
        <v>1</v>
      </c>
      <c r="X3701" s="65" t="s">
        <v>671</v>
      </c>
      <c r="Y3701" s="65">
        <f>SUMPRODUCT(('[2]Prog 89'!$C$5:$C$10000=A3701)*'[2]Prog 89'!$E$5:$F$10000)</f>
        <v>0</v>
      </c>
      <c r="Z3701" s="65">
        <f>SUMPRODUCT(('[2]Prog 89'!$C$5:$C$10000=A3701)*'[2]Prog 89'!$G$5:$H$10000)</f>
        <v>0</v>
      </c>
    </row>
    <row r="3702" spans="1:26" ht="12.75" customHeight="1" x14ac:dyDescent="0.25">
      <c r="A3702" s="64">
        <v>39404</v>
      </c>
      <c r="B3702" s="81">
        <f>VLOOKUP(A3702,'[2]Pop commune'!$A$4:$G$3833,7,FALSE)</f>
        <v>132.30493273542655</v>
      </c>
      <c r="C3702" s="82">
        <f>VLOOKUP(A3702,'[2]Pop commune'!$A$4:$H$3833,5,FALSE)</f>
        <v>87.858744394619194</v>
      </c>
      <c r="D3702" s="83">
        <f t="shared" si="115"/>
        <v>44.44618834080736</v>
      </c>
      <c r="E3702" s="83">
        <f>VLOOKUP(A3702,'[2]Pop commune'!$A$4:$G$3833,6,FALSE)</f>
        <v>44.44618834080736</v>
      </c>
      <c r="F3702" s="83">
        <f t="shared" si="116"/>
        <v>461.00000000000193</v>
      </c>
      <c r="G3702" s="83">
        <f>VLOOKUP(A3702,'[2]Pop commune'!$A$4:$G$3833,4,FALSE)</f>
        <v>461.00000000000193</v>
      </c>
      <c r="H3702" s="64">
        <v>39</v>
      </c>
      <c r="I3702" s="122">
        <v>390006559</v>
      </c>
      <c r="J3702" s="91" t="s">
        <v>4558</v>
      </c>
      <c r="K3702" s="121"/>
      <c r="L3702" s="92" t="s">
        <v>3471</v>
      </c>
      <c r="M3702" s="101" t="s">
        <v>4430</v>
      </c>
      <c r="N3702" s="65" t="s">
        <v>662</v>
      </c>
      <c r="O3702" s="64">
        <v>390000644</v>
      </c>
      <c r="P3702" s="94" t="s">
        <v>4423</v>
      </c>
      <c r="Q3702" s="90">
        <v>1</v>
      </c>
      <c r="X3702" s="65" t="s">
        <v>671</v>
      </c>
      <c r="Y3702" s="65">
        <f>SUMPRODUCT(('[2]Prog 89'!$C$5:$C$10000=A3702)*'[2]Prog 89'!$E$5:$F$10000)</f>
        <v>0</v>
      </c>
      <c r="Z3702" s="65">
        <f>SUMPRODUCT(('[2]Prog 89'!$C$5:$C$10000=A3702)*'[2]Prog 89'!$G$5:$H$10000)</f>
        <v>0</v>
      </c>
    </row>
    <row r="3703" spans="1:26" ht="12.75" customHeight="1" x14ac:dyDescent="0.25">
      <c r="A3703" s="64">
        <v>39411</v>
      </c>
      <c r="B3703" s="81">
        <f>VLOOKUP(A3703,'[2]Pop commune'!$A$4:$G$3833,7,FALSE)</f>
        <v>512</v>
      </c>
      <c r="C3703" s="82">
        <f>VLOOKUP(A3703,'[2]Pop commune'!$A$4:$H$3833,5,FALSE)</f>
        <v>283</v>
      </c>
      <c r="D3703" s="83">
        <f t="shared" si="115"/>
        <v>229</v>
      </c>
      <c r="E3703" s="83">
        <f>VLOOKUP(A3703,'[2]Pop commune'!$A$4:$G$3833,6,FALSE)</f>
        <v>229</v>
      </c>
      <c r="F3703" s="83">
        <f t="shared" si="116"/>
        <v>1537</v>
      </c>
      <c r="G3703" s="83">
        <f>VLOOKUP(A3703,'[2]Pop commune'!$A$4:$G$3833,4,FALSE)</f>
        <v>1537</v>
      </c>
      <c r="H3703" s="64">
        <v>39</v>
      </c>
      <c r="I3703" s="122">
        <v>390006559</v>
      </c>
      <c r="J3703" s="91" t="s">
        <v>4338</v>
      </c>
      <c r="K3703" s="121"/>
      <c r="L3703" s="92" t="s">
        <v>3471</v>
      </c>
      <c r="M3703" s="101" t="s">
        <v>4430</v>
      </c>
      <c r="N3703" s="65" t="s">
        <v>662</v>
      </c>
      <c r="O3703" s="64">
        <v>390000644</v>
      </c>
      <c r="P3703" s="94" t="s">
        <v>4423</v>
      </c>
      <c r="Q3703" s="90">
        <v>1</v>
      </c>
      <c r="X3703" s="65" t="s">
        <v>671</v>
      </c>
      <c r="Y3703" s="65">
        <f>SUMPRODUCT(('[2]Prog 89'!$C$5:$C$10000=A3703)*'[2]Prog 89'!$E$5:$F$10000)</f>
        <v>0</v>
      </c>
      <c r="Z3703" s="65">
        <f>SUMPRODUCT(('[2]Prog 89'!$C$5:$C$10000=A3703)*'[2]Prog 89'!$G$5:$H$10000)</f>
        <v>0</v>
      </c>
    </row>
    <row r="3704" spans="1:26" ht="12.75" customHeight="1" x14ac:dyDescent="0.25">
      <c r="A3704" s="64">
        <v>39421</v>
      </c>
      <c r="B3704" s="81">
        <f>VLOOKUP(A3704,'[2]Pop commune'!$A$4:$G$3833,7,FALSE)</f>
        <v>78.222222222222541</v>
      </c>
      <c r="C3704" s="82">
        <f>VLOOKUP(A3704,'[2]Pop commune'!$A$4:$H$3833,5,FALSE)</f>
        <v>53.841269841270062</v>
      </c>
      <c r="D3704" s="83">
        <f t="shared" si="115"/>
        <v>24.380952380952479</v>
      </c>
      <c r="E3704" s="83">
        <f>VLOOKUP(A3704,'[2]Pop commune'!$A$4:$G$3833,6,FALSE)</f>
        <v>24.380952380952479</v>
      </c>
      <c r="F3704" s="83">
        <f t="shared" si="116"/>
        <v>256.00000000000102</v>
      </c>
      <c r="G3704" s="83">
        <f>VLOOKUP(A3704,'[2]Pop commune'!$A$4:$G$3833,4,FALSE)</f>
        <v>256.00000000000102</v>
      </c>
      <c r="H3704" s="64">
        <v>39</v>
      </c>
      <c r="I3704" s="122">
        <v>390006559</v>
      </c>
      <c r="J3704" s="91" t="s">
        <v>4559</v>
      </c>
      <c r="K3704" s="121"/>
      <c r="L3704" s="92" t="s">
        <v>3471</v>
      </c>
      <c r="M3704" s="101" t="s">
        <v>4430</v>
      </c>
      <c r="N3704" s="65" t="s">
        <v>662</v>
      </c>
      <c r="O3704" s="64">
        <v>390000644</v>
      </c>
      <c r="P3704" s="94" t="s">
        <v>4423</v>
      </c>
      <c r="Q3704" s="90">
        <v>1</v>
      </c>
      <c r="X3704" s="65" t="s">
        <v>671</v>
      </c>
      <c r="Y3704" s="65">
        <f>SUMPRODUCT(('[2]Prog 89'!$C$5:$C$10000=A3704)*'[2]Prog 89'!$E$5:$F$10000)</f>
        <v>0</v>
      </c>
      <c r="Z3704" s="65">
        <f>SUMPRODUCT(('[2]Prog 89'!$C$5:$C$10000=A3704)*'[2]Prog 89'!$G$5:$H$10000)</f>
        <v>0</v>
      </c>
    </row>
    <row r="3705" spans="1:26" ht="12.75" customHeight="1" x14ac:dyDescent="0.25">
      <c r="A3705" s="64">
        <v>39422</v>
      </c>
      <c r="B3705" s="81">
        <f>VLOOKUP(A3705,'[2]Pop commune'!$A$4:$G$3833,7,FALSE)</f>
        <v>125.67567567567626</v>
      </c>
      <c r="C3705" s="82">
        <f>VLOOKUP(A3705,'[2]Pop commune'!$A$4:$H$3833,5,FALSE)</f>
        <v>95.513513513513956</v>
      </c>
      <c r="D3705" s="83">
        <f t="shared" si="115"/>
        <v>30.1621621621623</v>
      </c>
      <c r="E3705" s="83">
        <f>VLOOKUP(A3705,'[2]Pop commune'!$A$4:$G$3833,6,FALSE)</f>
        <v>30.1621621621623</v>
      </c>
      <c r="F3705" s="83">
        <f t="shared" si="116"/>
        <v>558.0000000000025</v>
      </c>
      <c r="G3705" s="83">
        <f>VLOOKUP(A3705,'[2]Pop commune'!$A$4:$G$3833,4,FALSE)</f>
        <v>558.0000000000025</v>
      </c>
      <c r="H3705" s="64">
        <v>39</v>
      </c>
      <c r="I3705" s="122">
        <v>390006559</v>
      </c>
      <c r="J3705" s="91" t="s">
        <v>4560</v>
      </c>
      <c r="K3705" s="121"/>
      <c r="L3705" s="92" t="s">
        <v>3471</v>
      </c>
      <c r="M3705" s="101" t="s">
        <v>4430</v>
      </c>
      <c r="N3705" s="65" t="s">
        <v>662</v>
      </c>
      <c r="O3705" s="64">
        <v>390000644</v>
      </c>
      <c r="P3705" s="94" t="s">
        <v>4423</v>
      </c>
      <c r="Q3705" s="90">
        <v>1</v>
      </c>
      <c r="X3705" s="65" t="s">
        <v>671</v>
      </c>
      <c r="Y3705" s="65">
        <f>SUMPRODUCT(('[2]Prog 89'!$C$5:$C$10000=A3705)*'[2]Prog 89'!$E$5:$F$10000)</f>
        <v>0</v>
      </c>
      <c r="Z3705" s="65">
        <f>SUMPRODUCT(('[2]Prog 89'!$C$5:$C$10000=A3705)*'[2]Prog 89'!$G$5:$H$10000)</f>
        <v>0</v>
      </c>
    </row>
    <row r="3706" spans="1:26" ht="12.75" customHeight="1" x14ac:dyDescent="0.25">
      <c r="A3706" s="64">
        <v>39458</v>
      </c>
      <c r="B3706" s="81">
        <f>VLOOKUP(A3706,'[2]Pop commune'!$A$4:$G$3833,7,FALSE)</f>
        <v>70.939759036144807</v>
      </c>
      <c r="C3706" s="82">
        <f>VLOOKUP(A3706,'[2]Pop commune'!$A$4:$H$3833,5,FALSE)</f>
        <v>51.405622489960002</v>
      </c>
      <c r="D3706" s="83">
        <f t="shared" si="115"/>
        <v>19.534136546184801</v>
      </c>
      <c r="E3706" s="83">
        <f>VLOOKUP(A3706,'[2]Pop commune'!$A$4:$G$3833,6,FALSE)</f>
        <v>19.534136546184801</v>
      </c>
      <c r="F3706" s="83">
        <f t="shared" si="116"/>
        <v>256.0000000000008</v>
      </c>
      <c r="G3706" s="83">
        <f>VLOOKUP(A3706,'[2]Pop commune'!$A$4:$G$3833,4,FALSE)</f>
        <v>256.0000000000008</v>
      </c>
      <c r="H3706" s="64">
        <v>39</v>
      </c>
      <c r="I3706" s="122">
        <v>390006559</v>
      </c>
      <c r="J3706" s="91" t="s">
        <v>4561</v>
      </c>
      <c r="K3706" s="121"/>
      <c r="L3706" s="92" t="s">
        <v>3471</v>
      </c>
      <c r="M3706" s="101" t="s">
        <v>4430</v>
      </c>
      <c r="N3706" s="65" t="s">
        <v>662</v>
      </c>
      <c r="O3706" s="64">
        <v>390000644</v>
      </c>
      <c r="P3706" s="94" t="s">
        <v>4423</v>
      </c>
      <c r="Q3706" s="90">
        <v>1</v>
      </c>
      <c r="X3706" s="65" t="s">
        <v>671</v>
      </c>
      <c r="Y3706" s="65">
        <f>SUMPRODUCT(('[2]Prog 89'!$C$5:$C$10000=A3706)*'[2]Prog 89'!$E$5:$F$10000)</f>
        <v>0</v>
      </c>
      <c r="Z3706" s="65">
        <f>SUMPRODUCT(('[2]Prog 89'!$C$5:$C$10000=A3706)*'[2]Prog 89'!$G$5:$H$10000)</f>
        <v>0</v>
      </c>
    </row>
    <row r="3707" spans="1:26" ht="12.75" customHeight="1" x14ac:dyDescent="0.25">
      <c r="A3707" s="64">
        <v>39480</v>
      </c>
      <c r="B3707" s="81">
        <f>VLOOKUP(A3707,'[2]Pop commune'!$A$4:$G$3833,7,FALSE)</f>
        <v>66.87788778877885</v>
      </c>
      <c r="C3707" s="82">
        <f>VLOOKUP(A3707,'[2]Pop commune'!$A$4:$H$3833,5,FALSE)</f>
        <v>51.141914191419119</v>
      </c>
      <c r="D3707" s="83">
        <f t="shared" si="115"/>
        <v>15.735973597359727</v>
      </c>
      <c r="E3707" s="83">
        <f>VLOOKUP(A3707,'[2]Pop commune'!$A$4:$G$3833,6,FALSE)</f>
        <v>15.735973597359727</v>
      </c>
      <c r="F3707" s="83">
        <f t="shared" si="116"/>
        <v>298</v>
      </c>
      <c r="G3707" s="83">
        <f>VLOOKUP(A3707,'[2]Pop commune'!$A$4:$G$3833,4,FALSE)</f>
        <v>298</v>
      </c>
      <c r="H3707" s="64">
        <v>39</v>
      </c>
      <c r="I3707" s="122">
        <v>390006559</v>
      </c>
      <c r="J3707" s="91" t="s">
        <v>2304</v>
      </c>
      <c r="K3707" s="121"/>
      <c r="L3707" s="92" t="s">
        <v>4534</v>
      </c>
      <c r="M3707" s="101" t="s">
        <v>4430</v>
      </c>
      <c r="N3707" s="65" t="s">
        <v>662</v>
      </c>
      <c r="O3707" s="64">
        <v>390000644</v>
      </c>
      <c r="P3707" s="94" t="s">
        <v>4423</v>
      </c>
      <c r="Q3707" s="90">
        <v>1</v>
      </c>
      <c r="X3707" s="65" t="s">
        <v>671</v>
      </c>
      <c r="Y3707" s="65">
        <f>SUMPRODUCT(('[2]Prog 89'!$C$5:$C$10000=A3707)*'[2]Prog 89'!$E$5:$F$10000)</f>
        <v>0</v>
      </c>
      <c r="Z3707" s="65">
        <f>SUMPRODUCT(('[2]Prog 89'!$C$5:$C$10000=A3707)*'[2]Prog 89'!$G$5:$H$10000)</f>
        <v>0</v>
      </c>
    </row>
    <row r="3708" spans="1:26" ht="12.75" customHeight="1" x14ac:dyDescent="0.25">
      <c r="A3708" s="64">
        <v>39482</v>
      </c>
      <c r="B3708" s="81">
        <f>VLOOKUP(A3708,'[2]Pop commune'!$A$4:$G$3833,7,FALSE)</f>
        <v>123.21063394683026</v>
      </c>
      <c r="C3708" s="82">
        <f>VLOOKUP(A3708,'[2]Pop commune'!$A$4:$H$3833,5,FALSE)</f>
        <v>96.597137014314924</v>
      </c>
      <c r="D3708" s="83">
        <f t="shared" si="115"/>
        <v>26.613496932515336</v>
      </c>
      <c r="E3708" s="83">
        <f>VLOOKUP(A3708,'[2]Pop commune'!$A$4:$G$3833,6,FALSE)</f>
        <v>26.613496932515336</v>
      </c>
      <c r="F3708" s="83">
        <f t="shared" si="116"/>
        <v>482</v>
      </c>
      <c r="G3708" s="83">
        <f>VLOOKUP(A3708,'[2]Pop commune'!$A$4:$G$3833,4,FALSE)</f>
        <v>482</v>
      </c>
      <c r="H3708" s="64">
        <v>39</v>
      </c>
      <c r="I3708" s="122">
        <v>390006559</v>
      </c>
      <c r="J3708" s="91" t="s">
        <v>4562</v>
      </c>
      <c r="K3708" s="121"/>
      <c r="L3708" s="92" t="s">
        <v>3471</v>
      </c>
      <c r="M3708" s="101" t="s">
        <v>4430</v>
      </c>
      <c r="N3708" s="65" t="s">
        <v>662</v>
      </c>
      <c r="O3708" s="64">
        <v>390000644</v>
      </c>
      <c r="P3708" s="94" t="s">
        <v>4423</v>
      </c>
      <c r="Q3708" s="90">
        <v>1</v>
      </c>
      <c r="X3708" s="65" t="s">
        <v>671</v>
      </c>
      <c r="Y3708" s="65">
        <f>SUMPRODUCT(('[2]Prog 89'!$C$5:$C$10000=A3708)*'[2]Prog 89'!$E$5:$F$10000)</f>
        <v>0</v>
      </c>
      <c r="Z3708" s="65">
        <f>SUMPRODUCT(('[2]Prog 89'!$C$5:$C$10000=A3708)*'[2]Prog 89'!$G$5:$H$10000)</f>
        <v>0</v>
      </c>
    </row>
    <row r="3709" spans="1:26" ht="12.75" customHeight="1" x14ac:dyDescent="0.25">
      <c r="A3709" s="64">
        <v>39492</v>
      </c>
      <c r="B3709" s="81">
        <f>VLOOKUP(A3709,'[2]Pop commune'!$A$4:$G$3833,7,FALSE)</f>
        <v>63.267926259305533</v>
      </c>
      <c r="C3709" s="82">
        <f>VLOOKUP(A3709,'[2]Pop commune'!$A$4:$H$3833,5,FALSE)</f>
        <v>43.965940448412923</v>
      </c>
      <c r="D3709" s="83">
        <f t="shared" si="115"/>
        <v>19.30198581089261</v>
      </c>
      <c r="E3709" s="83">
        <f>VLOOKUP(A3709,'[2]Pop commune'!$A$4:$G$3833,6,FALSE)</f>
        <v>19.30198581089261</v>
      </c>
      <c r="F3709" s="83">
        <f t="shared" si="116"/>
        <v>224.00000000000091</v>
      </c>
      <c r="G3709" s="83">
        <f>VLOOKUP(A3709,'[2]Pop commune'!$A$4:$G$3833,4,FALSE)</f>
        <v>224.00000000000091</v>
      </c>
      <c r="H3709" s="64">
        <v>39</v>
      </c>
      <c r="I3709" s="122">
        <v>390006559</v>
      </c>
      <c r="J3709" s="91" t="s">
        <v>4563</v>
      </c>
      <c r="K3709" s="121"/>
      <c r="L3709" s="92" t="s">
        <v>3471</v>
      </c>
      <c r="M3709" s="101" t="s">
        <v>4430</v>
      </c>
      <c r="N3709" s="65" t="s">
        <v>662</v>
      </c>
      <c r="O3709" s="64">
        <v>390000644</v>
      </c>
      <c r="P3709" s="94" t="s">
        <v>4423</v>
      </c>
      <c r="Q3709" s="90">
        <v>1</v>
      </c>
      <c r="X3709" s="65" t="s">
        <v>671</v>
      </c>
      <c r="Y3709" s="65">
        <f>SUMPRODUCT(('[2]Prog 89'!$C$5:$C$10000=A3709)*'[2]Prog 89'!$E$5:$F$10000)</f>
        <v>0</v>
      </c>
      <c r="Z3709" s="65">
        <f>SUMPRODUCT(('[2]Prog 89'!$C$5:$C$10000=A3709)*'[2]Prog 89'!$G$5:$H$10000)</f>
        <v>0</v>
      </c>
    </row>
    <row r="3710" spans="1:26" ht="12.75" customHeight="1" x14ac:dyDescent="0.25">
      <c r="A3710" s="64">
        <v>39537</v>
      </c>
      <c r="B3710" s="81">
        <f>VLOOKUP(A3710,'[2]Pop commune'!$A$4:$G$3833,7,FALSE)</f>
        <v>82.776881720430083</v>
      </c>
      <c r="C3710" s="82">
        <f>VLOOKUP(A3710,'[2]Pop commune'!$A$4:$H$3833,5,FALSE)</f>
        <v>49.86559139784945</v>
      </c>
      <c r="D3710" s="83">
        <f t="shared" si="115"/>
        <v>32.911290322580641</v>
      </c>
      <c r="E3710" s="83">
        <f>VLOOKUP(A3710,'[2]Pop commune'!$A$4:$G$3833,6,FALSE)</f>
        <v>32.911290322580641</v>
      </c>
      <c r="F3710" s="83">
        <f t="shared" si="116"/>
        <v>371</v>
      </c>
      <c r="G3710" s="83">
        <f>VLOOKUP(A3710,'[2]Pop commune'!$A$4:$G$3833,4,FALSE)</f>
        <v>371</v>
      </c>
      <c r="H3710" s="64">
        <v>39</v>
      </c>
      <c r="I3710" s="122">
        <v>390006559</v>
      </c>
      <c r="J3710" s="91" t="s">
        <v>4564</v>
      </c>
      <c r="K3710" s="121"/>
      <c r="L3710" s="92" t="s">
        <v>4531</v>
      </c>
      <c r="M3710" s="101" t="s">
        <v>4430</v>
      </c>
      <c r="N3710" s="65" t="s">
        <v>662</v>
      </c>
      <c r="O3710" s="64">
        <v>390000644</v>
      </c>
      <c r="P3710" s="94" t="s">
        <v>4423</v>
      </c>
      <c r="Q3710" s="90">
        <v>1</v>
      </c>
      <c r="X3710" s="65" t="s">
        <v>671</v>
      </c>
      <c r="Y3710" s="65">
        <f>SUMPRODUCT(('[2]Prog 89'!$C$5:$C$10000=A3710)*'[2]Prog 89'!$E$5:$F$10000)</f>
        <v>0</v>
      </c>
      <c r="Z3710" s="65">
        <f>SUMPRODUCT(('[2]Prog 89'!$C$5:$C$10000=A3710)*'[2]Prog 89'!$G$5:$H$10000)</f>
        <v>0</v>
      </c>
    </row>
    <row r="3711" spans="1:26" ht="12.75" customHeight="1" x14ac:dyDescent="0.25">
      <c r="A3711" s="64">
        <v>39552</v>
      </c>
      <c r="B3711" s="81">
        <f>VLOOKUP(A3711,'[2]Pop commune'!$A$4:$G$3833,7,FALSE)</f>
        <v>99.828985507246358</v>
      </c>
      <c r="C3711" s="82">
        <f>VLOOKUP(A3711,'[2]Pop commune'!$A$4:$H$3833,5,FALSE)</f>
        <v>62.269565217391289</v>
      </c>
      <c r="D3711" s="83">
        <f t="shared" si="115"/>
        <v>37.559420289855062</v>
      </c>
      <c r="E3711" s="83">
        <f>VLOOKUP(A3711,'[2]Pop commune'!$A$4:$G$3833,6,FALSE)</f>
        <v>37.559420289855062</v>
      </c>
      <c r="F3711" s="83">
        <f t="shared" si="116"/>
        <v>341</v>
      </c>
      <c r="G3711" s="83">
        <f>VLOOKUP(A3711,'[2]Pop commune'!$A$4:$G$3833,4,FALSE)</f>
        <v>341</v>
      </c>
      <c r="H3711" s="64">
        <v>39</v>
      </c>
      <c r="I3711" s="122">
        <v>390006559</v>
      </c>
      <c r="J3711" s="91" t="s">
        <v>4565</v>
      </c>
      <c r="K3711" s="121"/>
      <c r="L3711" s="92" t="s">
        <v>4531</v>
      </c>
      <c r="M3711" s="101" t="s">
        <v>4430</v>
      </c>
      <c r="N3711" s="65" t="s">
        <v>662</v>
      </c>
      <c r="O3711" s="64">
        <v>390000644</v>
      </c>
      <c r="P3711" s="94" t="s">
        <v>4423</v>
      </c>
      <c r="Q3711" s="90">
        <v>1</v>
      </c>
      <c r="X3711" s="65" t="s">
        <v>671</v>
      </c>
      <c r="Y3711" s="65">
        <f>SUMPRODUCT(('[2]Prog 89'!$C$5:$C$10000=A3711)*'[2]Prog 89'!$E$5:$F$10000)</f>
        <v>0</v>
      </c>
      <c r="Z3711" s="65">
        <f>SUMPRODUCT(('[2]Prog 89'!$C$5:$C$10000=A3711)*'[2]Prog 89'!$G$5:$H$10000)</f>
        <v>0</v>
      </c>
    </row>
    <row r="3712" spans="1:26" ht="12.75" customHeight="1" x14ac:dyDescent="0.25">
      <c r="A3712" s="64">
        <v>39553</v>
      </c>
      <c r="B3712" s="81">
        <f>VLOOKUP(A3712,'[2]Pop commune'!$A$4:$G$3833,7,FALSE)</f>
        <v>80.550819672131183</v>
      </c>
      <c r="C3712" s="82">
        <f>VLOOKUP(A3712,'[2]Pop commune'!$A$4:$H$3833,5,FALSE)</f>
        <v>62.111475409836096</v>
      </c>
      <c r="D3712" s="83">
        <f t="shared" si="115"/>
        <v>18.439344262295094</v>
      </c>
      <c r="E3712" s="83">
        <f>VLOOKUP(A3712,'[2]Pop commune'!$A$4:$G$3833,6,FALSE)</f>
        <v>18.439344262295094</v>
      </c>
      <c r="F3712" s="83">
        <f t="shared" si="116"/>
        <v>296</v>
      </c>
      <c r="G3712" s="83">
        <f>VLOOKUP(A3712,'[2]Pop commune'!$A$4:$G$3833,4,FALSE)</f>
        <v>296</v>
      </c>
      <c r="H3712" s="64">
        <v>39</v>
      </c>
      <c r="I3712" s="122">
        <v>390006559</v>
      </c>
      <c r="J3712" s="91" t="s">
        <v>4566</v>
      </c>
      <c r="K3712" s="121"/>
      <c r="L3712" s="92" t="s">
        <v>3471</v>
      </c>
      <c r="M3712" s="101" t="s">
        <v>4430</v>
      </c>
      <c r="N3712" s="65" t="s">
        <v>662</v>
      </c>
      <c r="O3712" s="64">
        <v>390000644</v>
      </c>
      <c r="P3712" s="94" t="s">
        <v>4423</v>
      </c>
      <c r="Q3712" s="90">
        <v>1</v>
      </c>
      <c r="X3712" s="65" t="s">
        <v>671</v>
      </c>
      <c r="Y3712" s="65">
        <f>SUMPRODUCT(('[2]Prog 89'!$C$5:$C$10000=A3712)*'[2]Prog 89'!$E$5:$F$10000)</f>
        <v>0</v>
      </c>
      <c r="Z3712" s="65">
        <f>SUMPRODUCT(('[2]Prog 89'!$C$5:$C$10000=A3712)*'[2]Prog 89'!$G$5:$H$10000)</f>
        <v>0</v>
      </c>
    </row>
    <row r="3713" spans="1:26" ht="12" x14ac:dyDescent="0.25">
      <c r="A3713" s="64">
        <v>39567</v>
      </c>
      <c r="B3713" s="81">
        <f>VLOOKUP(A3713,'[2]Pop commune'!$A$4:$G$3833,7,FALSE)</f>
        <v>83</v>
      </c>
      <c r="C3713" s="82">
        <f>VLOOKUP(A3713,'[2]Pop commune'!$A$4:$H$3833,5,FALSE)</f>
        <v>58</v>
      </c>
      <c r="D3713" s="83">
        <f t="shared" si="115"/>
        <v>25</v>
      </c>
      <c r="E3713" s="83">
        <f>VLOOKUP(A3713,'[2]Pop commune'!$A$4:$G$3833,6,FALSE)</f>
        <v>25</v>
      </c>
      <c r="F3713" s="83">
        <f t="shared" si="116"/>
        <v>277</v>
      </c>
      <c r="G3713" s="83">
        <f>VLOOKUP(A3713,'[2]Pop commune'!$A$4:$G$3833,4,FALSE)</f>
        <v>277</v>
      </c>
      <c r="H3713" s="64">
        <v>39</v>
      </c>
      <c r="I3713" s="122">
        <v>390006559</v>
      </c>
      <c r="J3713" s="91" t="s">
        <v>4567</v>
      </c>
      <c r="K3713" s="121"/>
      <c r="L3713" s="92" t="s">
        <v>4534</v>
      </c>
      <c r="M3713" s="101" t="s">
        <v>4430</v>
      </c>
      <c r="N3713" s="65" t="s">
        <v>662</v>
      </c>
      <c r="O3713" s="64">
        <v>390000644</v>
      </c>
      <c r="P3713" s="94" t="s">
        <v>4423</v>
      </c>
      <c r="Q3713" s="90">
        <v>1</v>
      </c>
      <c r="X3713" s="65" t="s">
        <v>671</v>
      </c>
      <c r="Y3713" s="65">
        <f>SUMPRODUCT(('[2]Prog 89'!$C$5:$C$10000=A3713)*'[2]Prog 89'!$E$5:$F$10000)</f>
        <v>0</v>
      </c>
      <c r="Z3713" s="65">
        <f>SUMPRODUCT(('[2]Prog 89'!$C$5:$C$10000=A3713)*'[2]Prog 89'!$G$5:$H$10000)</f>
        <v>0</v>
      </c>
    </row>
    <row r="3714" spans="1:26" ht="12.75" customHeight="1" x14ac:dyDescent="0.25">
      <c r="A3714" s="64">
        <v>39582</v>
      </c>
      <c r="B3714" s="81">
        <f>VLOOKUP(A3714,'[2]Pop commune'!$A$4:$G$3833,7,FALSE)</f>
        <v>283.757746434936</v>
      </c>
      <c r="C3714" s="82">
        <f>VLOOKUP(A3714,'[2]Pop commune'!$A$4:$H$3833,5,FALSE)</f>
        <v>176.41156268082233</v>
      </c>
      <c r="D3714" s="83">
        <f t="shared" si="115"/>
        <v>107.34618375411368</v>
      </c>
      <c r="E3714" s="83">
        <f>VLOOKUP(A3714,'[2]Pop commune'!$A$4:$G$3833,6,FALSE)</f>
        <v>107.34618375411368</v>
      </c>
      <c r="F3714" s="83">
        <f t="shared" si="116"/>
        <v>747.99999999999943</v>
      </c>
      <c r="G3714" s="83">
        <f>VLOOKUP(A3714,'[2]Pop commune'!$A$4:$G$3833,4,FALSE)</f>
        <v>747.99999999999943</v>
      </c>
      <c r="H3714" s="64">
        <v>39</v>
      </c>
      <c r="I3714" s="122">
        <v>390006559</v>
      </c>
      <c r="J3714" s="91" t="s">
        <v>4568</v>
      </c>
      <c r="K3714" s="121"/>
      <c r="L3714" s="92" t="s">
        <v>3471</v>
      </c>
      <c r="M3714" s="101" t="s">
        <v>4430</v>
      </c>
      <c r="N3714" s="65" t="s">
        <v>662</v>
      </c>
      <c r="O3714" s="64">
        <v>390000644</v>
      </c>
      <c r="P3714" s="94" t="s">
        <v>4423</v>
      </c>
      <c r="Q3714" s="90">
        <v>1</v>
      </c>
      <c r="X3714" s="65" t="s">
        <v>671</v>
      </c>
      <c r="Y3714" s="65">
        <f>SUMPRODUCT(('[2]Prog 89'!$C$5:$C$10000=A3714)*'[2]Prog 89'!$E$5:$F$10000)</f>
        <v>0</v>
      </c>
      <c r="Z3714" s="65">
        <f>SUMPRODUCT(('[2]Prog 89'!$C$5:$C$10000=A3714)*'[2]Prog 89'!$G$5:$H$10000)</f>
        <v>0</v>
      </c>
    </row>
    <row r="3715" spans="1:26" ht="12.75" customHeight="1" x14ac:dyDescent="0.25">
      <c r="A3715" s="64">
        <v>39023</v>
      </c>
      <c r="B3715" s="81">
        <f>VLOOKUP(A3715,'[2]Pop commune'!$A$4:$G$3833,7,FALSE)</f>
        <v>47.589928057553848</v>
      </c>
      <c r="C3715" s="82">
        <f>VLOOKUP(A3715,'[2]Pop commune'!$A$4:$H$3833,5,FALSE)</f>
        <v>31.7266187050359</v>
      </c>
      <c r="D3715" s="83">
        <f t="shared" si="115"/>
        <v>15.86330935251795</v>
      </c>
      <c r="E3715" s="83">
        <f>VLOOKUP(A3715,'[2]Pop commune'!$A$4:$G$3833,6,FALSE)</f>
        <v>15.86330935251795</v>
      </c>
      <c r="F3715" s="83">
        <f t="shared" si="116"/>
        <v>147</v>
      </c>
      <c r="G3715" s="83">
        <f>VLOOKUP(A3715,'[2]Pop commune'!$A$4:$G$3833,4,FALSE)</f>
        <v>147</v>
      </c>
      <c r="H3715" s="64">
        <v>39</v>
      </c>
      <c r="I3715" s="122">
        <v>390006575</v>
      </c>
      <c r="J3715" s="91" t="s">
        <v>4569</v>
      </c>
      <c r="K3715" s="121"/>
      <c r="L3715" s="92" t="s">
        <v>3454</v>
      </c>
      <c r="M3715" s="65" t="s">
        <v>4422</v>
      </c>
      <c r="N3715" s="65" t="s">
        <v>662</v>
      </c>
      <c r="O3715" s="64">
        <v>390000644</v>
      </c>
      <c r="P3715" s="94" t="s">
        <v>4423</v>
      </c>
      <c r="Q3715" s="90">
        <v>1</v>
      </c>
      <c r="X3715" s="65" t="s">
        <v>733</v>
      </c>
      <c r="Y3715" s="65">
        <f>SUMPRODUCT(('[2]Prog 89'!$C$5:$C$10000=A3715)*'[2]Prog 89'!$E$5:$F$10000)</f>
        <v>0</v>
      </c>
      <c r="Z3715" s="65">
        <f>SUMPRODUCT(('[2]Prog 89'!$C$5:$C$10000=A3715)*'[2]Prog 89'!$G$5:$H$10000)</f>
        <v>0</v>
      </c>
    </row>
    <row r="3716" spans="1:26" ht="12.75" customHeight="1" x14ac:dyDescent="0.25">
      <c r="A3716" s="64">
        <v>39135</v>
      </c>
      <c r="B3716" s="81">
        <f>VLOOKUP(A3716,'[2]Pop commune'!$A$4:$G$3833,7,FALSE)</f>
        <v>45.612244897959151</v>
      </c>
      <c r="C3716" s="82">
        <f>VLOOKUP(A3716,'[2]Pop commune'!$A$4:$H$3833,5,FALSE)</f>
        <v>33.448979591836711</v>
      </c>
      <c r="D3716" s="83">
        <f t="shared" si="115"/>
        <v>12.16326530612244</v>
      </c>
      <c r="E3716" s="83">
        <f>VLOOKUP(A3716,'[2]Pop commune'!$A$4:$G$3833,6,FALSE)</f>
        <v>12.16326530612244</v>
      </c>
      <c r="F3716" s="83">
        <f t="shared" si="116"/>
        <v>149</v>
      </c>
      <c r="G3716" s="83">
        <f>VLOOKUP(A3716,'[2]Pop commune'!$A$4:$G$3833,4,FALSE)</f>
        <v>149</v>
      </c>
      <c r="H3716" s="64">
        <v>39</v>
      </c>
      <c r="I3716" s="122">
        <v>390006575</v>
      </c>
      <c r="J3716" s="91" t="s">
        <v>4570</v>
      </c>
      <c r="K3716" s="121"/>
      <c r="L3716" s="92" t="s">
        <v>3454</v>
      </c>
      <c r="M3716" s="65" t="s">
        <v>4422</v>
      </c>
      <c r="N3716" s="65" t="s">
        <v>662</v>
      </c>
      <c r="O3716" s="64">
        <v>390000644</v>
      </c>
      <c r="P3716" s="94" t="s">
        <v>4423</v>
      </c>
      <c r="Q3716" s="90">
        <v>1</v>
      </c>
      <c r="X3716" s="65" t="s">
        <v>733</v>
      </c>
      <c r="Y3716" s="65">
        <f>SUMPRODUCT(('[2]Prog 89'!$C$5:$C$10000=A3716)*'[2]Prog 89'!$E$5:$F$10000)</f>
        <v>0</v>
      </c>
      <c r="Z3716" s="65">
        <f>SUMPRODUCT(('[2]Prog 89'!$C$5:$C$10000=A3716)*'[2]Prog 89'!$G$5:$H$10000)</f>
        <v>0</v>
      </c>
    </row>
    <row r="3717" spans="1:26" ht="12.75" customHeight="1" x14ac:dyDescent="0.25">
      <c r="A3717" s="64">
        <v>39142</v>
      </c>
      <c r="B3717" s="81">
        <f>VLOOKUP(A3717,'[2]Pop commune'!$A$4:$G$3833,7,FALSE)</f>
        <v>62.27646845949117</v>
      </c>
      <c r="C3717" s="82">
        <f>VLOOKUP(A3717,'[2]Pop commune'!$A$4:$H$3833,5,FALSE)</f>
        <v>28.564549189907378</v>
      </c>
      <c r="D3717" s="83">
        <f t="shared" ref="D3717:D3780" si="117">E3717/Q3717</f>
        <v>33.711919269583788</v>
      </c>
      <c r="E3717" s="83">
        <f>VLOOKUP(A3717,'[2]Pop commune'!$A$4:$G$3833,6,FALSE)</f>
        <v>33.711919269583788</v>
      </c>
      <c r="F3717" s="83">
        <f t="shared" ref="F3717:F3780" si="118">G3717/Q3717</f>
        <v>136</v>
      </c>
      <c r="G3717" s="83">
        <f>VLOOKUP(A3717,'[2]Pop commune'!$A$4:$G$3833,4,FALSE)</f>
        <v>136</v>
      </c>
      <c r="H3717" s="64">
        <v>39</v>
      </c>
      <c r="I3717" s="122">
        <v>390006575</v>
      </c>
      <c r="J3717" s="91" t="s">
        <v>4571</v>
      </c>
      <c r="K3717" s="121"/>
      <c r="L3717" s="92" t="s">
        <v>3454</v>
      </c>
      <c r="M3717" s="65" t="s">
        <v>4422</v>
      </c>
      <c r="N3717" s="65" t="s">
        <v>662</v>
      </c>
      <c r="O3717" s="64">
        <v>390000644</v>
      </c>
      <c r="P3717" s="94" t="s">
        <v>4423</v>
      </c>
      <c r="Q3717" s="90">
        <v>1</v>
      </c>
      <c r="X3717" s="65" t="s">
        <v>733</v>
      </c>
      <c r="Y3717" s="65">
        <f>SUMPRODUCT(('[2]Prog 89'!$C$5:$C$10000=A3717)*'[2]Prog 89'!$E$5:$F$10000)</f>
        <v>0</v>
      </c>
      <c r="Z3717" s="65">
        <f>SUMPRODUCT(('[2]Prog 89'!$C$5:$C$10000=A3717)*'[2]Prog 89'!$G$5:$H$10000)</f>
        <v>0</v>
      </c>
    </row>
    <row r="3718" spans="1:26" ht="12.75" customHeight="1" x14ac:dyDescent="0.25">
      <c r="A3718" s="64">
        <v>39197</v>
      </c>
      <c r="B3718" s="81">
        <f>VLOOKUP(A3718,'[2]Pop commune'!$A$4:$G$3833,7,FALSE)</f>
        <v>137.90476190476241</v>
      </c>
      <c r="C3718" s="82">
        <f>VLOOKUP(A3718,'[2]Pop commune'!$A$4:$H$3833,5,FALSE)</f>
        <v>86.190476190476502</v>
      </c>
      <c r="D3718" s="83">
        <f t="shared" si="117"/>
        <v>51.7142857142859</v>
      </c>
      <c r="E3718" s="83">
        <f>VLOOKUP(A3718,'[2]Pop commune'!$A$4:$G$3833,6,FALSE)</f>
        <v>51.7142857142859</v>
      </c>
      <c r="F3718" s="83">
        <f t="shared" si="118"/>
        <v>362.00000000000131</v>
      </c>
      <c r="G3718" s="83">
        <f>VLOOKUP(A3718,'[2]Pop commune'!$A$4:$G$3833,4,FALSE)</f>
        <v>362.00000000000131</v>
      </c>
      <c r="H3718" s="64">
        <v>39</v>
      </c>
      <c r="I3718" s="122">
        <v>390006575</v>
      </c>
      <c r="J3718" s="91" t="s">
        <v>4572</v>
      </c>
      <c r="K3718" s="121"/>
      <c r="L3718" s="92" t="s">
        <v>3454</v>
      </c>
      <c r="M3718" s="65" t="s">
        <v>4422</v>
      </c>
      <c r="N3718" s="65" t="s">
        <v>662</v>
      </c>
      <c r="O3718" s="64">
        <v>390000644</v>
      </c>
      <c r="P3718" s="94" t="s">
        <v>4423</v>
      </c>
      <c r="Q3718" s="90">
        <v>1</v>
      </c>
      <c r="X3718" s="65" t="s">
        <v>733</v>
      </c>
      <c r="Y3718" s="65">
        <f>SUMPRODUCT(('[2]Prog 89'!$C$5:$C$10000=A3718)*'[2]Prog 89'!$E$5:$F$10000)</f>
        <v>0</v>
      </c>
      <c r="Z3718" s="65">
        <f>SUMPRODUCT(('[2]Prog 89'!$C$5:$C$10000=A3718)*'[2]Prog 89'!$G$5:$H$10000)</f>
        <v>0</v>
      </c>
    </row>
    <row r="3719" spans="1:26" ht="12.75" customHeight="1" x14ac:dyDescent="0.25">
      <c r="A3719" s="64">
        <v>39346</v>
      </c>
      <c r="B3719" s="81">
        <f>VLOOKUP(A3719,'[2]Pop commune'!$A$4:$G$3833,7,FALSE)</f>
        <v>44.09322033898308</v>
      </c>
      <c r="C3719" s="82">
        <f>VLOOKUP(A3719,'[2]Pop commune'!$A$4:$H$3833,5,FALSE)</f>
        <v>35.889830508474603</v>
      </c>
      <c r="D3719" s="83">
        <f t="shared" si="117"/>
        <v>8.2033898305084794</v>
      </c>
      <c r="E3719" s="83">
        <f>VLOOKUP(A3719,'[2]Pop commune'!$A$4:$G$3833,6,FALSE)</f>
        <v>8.2033898305084794</v>
      </c>
      <c r="F3719" s="83">
        <f t="shared" si="118"/>
        <v>121</v>
      </c>
      <c r="G3719" s="83">
        <f>VLOOKUP(A3719,'[2]Pop commune'!$A$4:$G$3833,4,FALSE)</f>
        <v>121</v>
      </c>
      <c r="H3719" s="64">
        <v>39</v>
      </c>
      <c r="I3719" s="122">
        <v>390006575</v>
      </c>
      <c r="J3719" s="91" t="s">
        <v>4573</v>
      </c>
      <c r="K3719" s="121"/>
      <c r="L3719" s="92" t="s">
        <v>3454</v>
      </c>
      <c r="M3719" s="65" t="s">
        <v>4422</v>
      </c>
      <c r="N3719" s="65" t="s">
        <v>662</v>
      </c>
      <c r="O3719" s="64">
        <v>390000644</v>
      </c>
      <c r="P3719" s="94" t="s">
        <v>4423</v>
      </c>
      <c r="Q3719" s="90">
        <v>1</v>
      </c>
      <c r="X3719" s="65" t="s">
        <v>733</v>
      </c>
      <c r="Y3719" s="65">
        <f>SUMPRODUCT(('[2]Prog 89'!$C$5:$C$10000=A3719)*'[2]Prog 89'!$E$5:$F$10000)</f>
        <v>0</v>
      </c>
      <c r="Z3719" s="65">
        <f>SUMPRODUCT(('[2]Prog 89'!$C$5:$C$10000=A3719)*'[2]Prog 89'!$G$5:$H$10000)</f>
        <v>0</v>
      </c>
    </row>
    <row r="3720" spans="1:26" ht="12.75" customHeight="1" x14ac:dyDescent="0.25">
      <c r="A3720" s="64">
        <v>39378</v>
      </c>
      <c r="B3720" s="81">
        <f>VLOOKUP(A3720,'[2]Pop commune'!$A$4:$G$3833,7,FALSE)</f>
        <v>88.473042107735409</v>
      </c>
      <c r="C3720" s="82">
        <f>VLOOKUP(A3720,'[2]Pop commune'!$A$4:$H$3833,5,FALSE)</f>
        <v>60.608850621468612</v>
      </c>
      <c r="D3720" s="83">
        <f t="shared" si="117"/>
        <v>27.864191486266805</v>
      </c>
      <c r="E3720" s="83">
        <f>VLOOKUP(A3720,'[2]Pop commune'!$A$4:$G$3833,6,FALSE)</f>
        <v>27.864191486266805</v>
      </c>
      <c r="F3720" s="83">
        <f t="shared" si="118"/>
        <v>309</v>
      </c>
      <c r="G3720" s="83">
        <f>VLOOKUP(A3720,'[2]Pop commune'!$A$4:$G$3833,4,FALSE)</f>
        <v>309</v>
      </c>
      <c r="H3720" s="64">
        <v>39</v>
      </c>
      <c r="I3720" s="122">
        <v>390006575</v>
      </c>
      <c r="J3720" s="91" t="s">
        <v>4574</v>
      </c>
      <c r="K3720" s="121"/>
      <c r="L3720" s="92" t="s">
        <v>3454</v>
      </c>
      <c r="M3720" s="65" t="s">
        <v>4422</v>
      </c>
      <c r="N3720" s="65" t="s">
        <v>662</v>
      </c>
      <c r="O3720" s="64">
        <v>390000644</v>
      </c>
      <c r="P3720" s="94" t="s">
        <v>4423</v>
      </c>
      <c r="Q3720" s="90">
        <v>1</v>
      </c>
      <c r="X3720" s="65" t="s">
        <v>733</v>
      </c>
      <c r="Y3720" s="65">
        <f>SUMPRODUCT(('[2]Prog 89'!$C$5:$C$10000=A3720)*'[2]Prog 89'!$E$5:$F$10000)</f>
        <v>0</v>
      </c>
      <c r="Z3720" s="65">
        <f>SUMPRODUCT(('[2]Prog 89'!$C$5:$C$10000=A3720)*'[2]Prog 89'!$G$5:$H$10000)</f>
        <v>0</v>
      </c>
    </row>
    <row r="3721" spans="1:26" ht="12.75" customHeight="1" x14ac:dyDescent="0.25">
      <c r="A3721" s="64">
        <v>39382</v>
      </c>
      <c r="B3721" s="81">
        <f>VLOOKUP(A3721,'[2]Pop commune'!$A$4:$G$3833,7,FALSE)</f>
        <v>28.307692307692289</v>
      </c>
      <c r="C3721" s="82">
        <f>VLOOKUP(A3721,'[2]Pop commune'!$A$4:$H$3833,5,FALSE)</f>
        <v>23.384615384615369</v>
      </c>
      <c r="D3721" s="83">
        <f t="shared" si="117"/>
        <v>4.9230769230769198</v>
      </c>
      <c r="E3721" s="83">
        <f>VLOOKUP(A3721,'[2]Pop commune'!$A$4:$G$3833,6,FALSE)</f>
        <v>4.9230769230769198</v>
      </c>
      <c r="F3721" s="83">
        <f t="shared" si="118"/>
        <v>64</v>
      </c>
      <c r="G3721" s="83">
        <f>VLOOKUP(A3721,'[2]Pop commune'!$A$4:$G$3833,4,FALSE)</f>
        <v>64</v>
      </c>
      <c r="H3721" s="64">
        <v>39</v>
      </c>
      <c r="I3721" s="122">
        <v>390006575</v>
      </c>
      <c r="J3721" s="91" t="s">
        <v>4575</v>
      </c>
      <c r="K3721" s="121"/>
      <c r="L3721" s="92" t="s">
        <v>3454</v>
      </c>
      <c r="M3721" s="65" t="s">
        <v>4422</v>
      </c>
      <c r="N3721" s="65" t="s">
        <v>662</v>
      </c>
      <c r="O3721" s="64">
        <v>390000644</v>
      </c>
      <c r="P3721" s="94" t="s">
        <v>4423</v>
      </c>
      <c r="Q3721" s="90">
        <v>1</v>
      </c>
      <c r="X3721" s="65" t="s">
        <v>733</v>
      </c>
      <c r="Y3721" s="65">
        <f>SUMPRODUCT(('[2]Prog 89'!$C$5:$C$10000=A3721)*'[2]Prog 89'!$E$5:$F$10000)</f>
        <v>0</v>
      </c>
      <c r="Z3721" s="65">
        <f>SUMPRODUCT(('[2]Prog 89'!$C$5:$C$10000=A3721)*'[2]Prog 89'!$G$5:$H$10000)</f>
        <v>0</v>
      </c>
    </row>
    <row r="3722" spans="1:26" ht="12.75" customHeight="1" x14ac:dyDescent="0.25">
      <c r="A3722" s="64">
        <v>39475</v>
      </c>
      <c r="B3722" s="81">
        <f>VLOOKUP(A3722,'[2]Pop commune'!$A$4:$G$3833,7,FALSE)</f>
        <v>763.72005045303331</v>
      </c>
      <c r="C3722" s="82">
        <f>VLOOKUP(A3722,'[2]Pop commune'!$A$4:$H$3833,5,FALSE)</f>
        <v>396.38155246095971</v>
      </c>
      <c r="D3722" s="83">
        <f t="shared" si="117"/>
        <v>367.33849799207354</v>
      </c>
      <c r="E3722" s="83">
        <f>VLOOKUP(A3722,'[2]Pop commune'!$A$4:$G$3833,6,FALSE)</f>
        <v>367.33849799207354</v>
      </c>
      <c r="F3722" s="83">
        <f t="shared" si="118"/>
        <v>2362</v>
      </c>
      <c r="G3722" s="83">
        <f>VLOOKUP(A3722,'[2]Pop commune'!$A$4:$G$3833,4,FALSE)</f>
        <v>2362</v>
      </c>
      <c r="H3722" s="64">
        <v>39</v>
      </c>
      <c r="I3722" s="122">
        <v>390006575</v>
      </c>
      <c r="J3722" s="91" t="s">
        <v>4576</v>
      </c>
      <c r="K3722" s="121"/>
      <c r="L3722" s="92" t="s">
        <v>3454</v>
      </c>
      <c r="M3722" s="65" t="s">
        <v>4422</v>
      </c>
      <c r="N3722" s="65" t="s">
        <v>662</v>
      </c>
      <c r="O3722" s="64">
        <v>390000644</v>
      </c>
      <c r="P3722" s="94" t="s">
        <v>4423</v>
      </c>
      <c r="Q3722" s="90">
        <v>1</v>
      </c>
      <c r="X3722" s="65" t="s">
        <v>733</v>
      </c>
      <c r="Y3722" s="65">
        <f>SUMPRODUCT(('[2]Prog 89'!$C$5:$C$10000=A3722)*'[2]Prog 89'!$E$5:$F$10000)</f>
        <v>0</v>
      </c>
      <c r="Z3722" s="65">
        <f>SUMPRODUCT(('[2]Prog 89'!$C$5:$C$10000=A3722)*'[2]Prog 89'!$G$5:$H$10000)</f>
        <v>0</v>
      </c>
    </row>
    <row r="3723" spans="1:26" ht="12.75" customHeight="1" x14ac:dyDescent="0.25">
      <c r="A3723" s="64">
        <v>39484</v>
      </c>
      <c r="B3723" s="81">
        <f>VLOOKUP(A3723,'[2]Pop commune'!$A$4:$G$3833,7,FALSE)</f>
        <v>57</v>
      </c>
      <c r="C3723" s="82">
        <f>VLOOKUP(A3723,'[2]Pop commune'!$A$4:$H$3833,5,FALSE)</f>
        <v>36</v>
      </c>
      <c r="D3723" s="83">
        <f t="shared" si="117"/>
        <v>21</v>
      </c>
      <c r="E3723" s="83">
        <f>VLOOKUP(A3723,'[2]Pop commune'!$A$4:$G$3833,6,FALSE)</f>
        <v>21</v>
      </c>
      <c r="F3723" s="83">
        <f t="shared" si="118"/>
        <v>159</v>
      </c>
      <c r="G3723" s="83">
        <f>VLOOKUP(A3723,'[2]Pop commune'!$A$4:$G$3833,4,FALSE)</f>
        <v>159</v>
      </c>
      <c r="H3723" s="64">
        <v>39</v>
      </c>
      <c r="I3723" s="122">
        <v>390006575</v>
      </c>
      <c r="J3723" s="91" t="s">
        <v>4577</v>
      </c>
      <c r="K3723" s="121"/>
      <c r="L3723" s="92" t="s">
        <v>3454</v>
      </c>
      <c r="M3723" s="65" t="s">
        <v>4422</v>
      </c>
      <c r="N3723" s="65" t="s">
        <v>662</v>
      </c>
      <c r="O3723" s="64">
        <v>390000644</v>
      </c>
      <c r="P3723" s="94" t="s">
        <v>4423</v>
      </c>
      <c r="Q3723" s="90">
        <v>1</v>
      </c>
      <c r="X3723" s="65" t="s">
        <v>733</v>
      </c>
      <c r="Y3723" s="65">
        <f>SUMPRODUCT(('[2]Prog 89'!$C$5:$C$10000=A3723)*'[2]Prog 89'!$E$5:$F$10000)</f>
        <v>0</v>
      </c>
      <c r="Z3723" s="65">
        <f>SUMPRODUCT(('[2]Prog 89'!$C$5:$C$10000=A3723)*'[2]Prog 89'!$G$5:$H$10000)</f>
        <v>0</v>
      </c>
    </row>
    <row r="3724" spans="1:26" ht="12" x14ac:dyDescent="0.25">
      <c r="A3724" s="64">
        <v>39509</v>
      </c>
      <c r="B3724" s="81">
        <f>VLOOKUP(A3724,'[2]Pop commune'!$A$4:$G$3833,7,FALSE)</f>
        <v>8</v>
      </c>
      <c r="C3724" s="82">
        <f>VLOOKUP(A3724,'[2]Pop commune'!$A$4:$H$3833,5,FALSE)</f>
        <v>5</v>
      </c>
      <c r="D3724" s="83">
        <f t="shared" si="117"/>
        <v>3</v>
      </c>
      <c r="E3724" s="83">
        <f>VLOOKUP(A3724,'[2]Pop commune'!$A$4:$G$3833,6,FALSE)</f>
        <v>3</v>
      </c>
      <c r="F3724" s="83">
        <f t="shared" si="118"/>
        <v>50</v>
      </c>
      <c r="G3724" s="83">
        <f>VLOOKUP(A3724,'[2]Pop commune'!$A$4:$G$3833,4,FALSE)</f>
        <v>50</v>
      </c>
      <c r="H3724" s="64">
        <v>39</v>
      </c>
      <c r="I3724" s="122">
        <v>390006575</v>
      </c>
      <c r="J3724" s="91" t="s">
        <v>4578</v>
      </c>
      <c r="K3724" s="121"/>
      <c r="L3724" s="92" t="s">
        <v>3454</v>
      </c>
      <c r="M3724" s="65" t="s">
        <v>4422</v>
      </c>
      <c r="N3724" s="65" t="s">
        <v>662</v>
      </c>
      <c r="O3724" s="64">
        <v>390000644</v>
      </c>
      <c r="P3724" s="94" t="s">
        <v>4423</v>
      </c>
      <c r="Q3724" s="90">
        <v>1</v>
      </c>
      <c r="X3724" s="65" t="s">
        <v>733</v>
      </c>
      <c r="Y3724" s="65">
        <f>SUMPRODUCT(('[2]Prog 89'!$C$5:$C$10000=A3724)*'[2]Prog 89'!$E$5:$F$10000)</f>
        <v>0</v>
      </c>
      <c r="Z3724" s="65">
        <f>SUMPRODUCT(('[2]Prog 89'!$C$5:$C$10000=A3724)*'[2]Prog 89'!$G$5:$H$10000)</f>
        <v>0</v>
      </c>
    </row>
    <row r="3725" spans="1:26" ht="12.75" customHeight="1" x14ac:dyDescent="0.25">
      <c r="A3725" s="64">
        <v>39532</v>
      </c>
      <c r="B3725" s="81">
        <f>VLOOKUP(A3725,'[2]Pop commune'!$A$4:$G$3833,7,FALSE)</f>
        <v>16.764705882352949</v>
      </c>
      <c r="C3725" s="82">
        <f>VLOOKUP(A3725,'[2]Pop commune'!$A$4:$H$3833,5,FALSE)</f>
        <v>11.176470588235301</v>
      </c>
      <c r="D3725" s="83">
        <f t="shared" si="117"/>
        <v>5.5882352941176503</v>
      </c>
      <c r="E3725" s="83">
        <f>VLOOKUP(A3725,'[2]Pop commune'!$A$4:$G$3833,6,FALSE)</f>
        <v>5.5882352941176503</v>
      </c>
      <c r="F3725" s="83">
        <f t="shared" si="118"/>
        <v>38</v>
      </c>
      <c r="G3725" s="83">
        <f>VLOOKUP(A3725,'[2]Pop commune'!$A$4:$G$3833,4,FALSE)</f>
        <v>38</v>
      </c>
      <c r="H3725" s="64">
        <v>39</v>
      </c>
      <c r="I3725" s="122">
        <v>390006575</v>
      </c>
      <c r="J3725" s="91" t="s">
        <v>4579</v>
      </c>
      <c r="K3725" s="121"/>
      <c r="L3725" s="92" t="s">
        <v>3454</v>
      </c>
      <c r="M3725" s="65" t="s">
        <v>4422</v>
      </c>
      <c r="N3725" s="65" t="s">
        <v>662</v>
      </c>
      <c r="O3725" s="64">
        <v>390000644</v>
      </c>
      <c r="P3725" s="94" t="s">
        <v>4423</v>
      </c>
      <c r="Q3725" s="90">
        <v>1</v>
      </c>
      <c r="X3725" s="65" t="s">
        <v>733</v>
      </c>
      <c r="Y3725" s="65">
        <f>SUMPRODUCT(('[2]Prog 89'!$C$5:$C$10000=A3725)*'[2]Prog 89'!$E$5:$F$10000)</f>
        <v>0</v>
      </c>
      <c r="Z3725" s="65">
        <f>SUMPRODUCT(('[2]Prog 89'!$C$5:$C$10000=A3725)*'[2]Prog 89'!$G$5:$H$10000)</f>
        <v>0</v>
      </c>
    </row>
    <row r="3726" spans="1:26" ht="12.75" customHeight="1" x14ac:dyDescent="0.25">
      <c r="A3726" s="64">
        <v>89113</v>
      </c>
      <c r="B3726" s="81">
        <f>VLOOKUP(A3726,'[2]Pop commune'!$A$4:$G$3833,7,FALSE)</f>
        <v>117.59999999999955</v>
      </c>
      <c r="C3726" s="82">
        <f>VLOOKUP(A3726,'[2]Pop commune'!$A$4:$H$3833,5,FALSE)</f>
        <v>84.876521739130112</v>
      </c>
      <c r="D3726" s="83">
        <f t="shared" si="117"/>
        <v>32.723478260869442</v>
      </c>
      <c r="E3726" s="83">
        <f>VLOOKUP(A3726,'[2]Pop commune'!$A$4:$G$3833,6,FALSE)</f>
        <v>32.723478260869442</v>
      </c>
      <c r="F3726" s="83">
        <f t="shared" si="118"/>
        <v>587.99999999999773</v>
      </c>
      <c r="G3726" s="83">
        <f>VLOOKUP(A3726,'[2]Pop commune'!$A$4:$G$3833,4,FALSE)</f>
        <v>587.99999999999773</v>
      </c>
      <c r="H3726" s="64">
        <v>89</v>
      </c>
      <c r="I3726" s="122">
        <v>890972060</v>
      </c>
      <c r="J3726" s="65" t="s">
        <v>4580</v>
      </c>
      <c r="K3726" s="121" t="s">
        <v>4879</v>
      </c>
      <c r="L3726" s="103" t="s">
        <v>3857</v>
      </c>
      <c r="M3726" s="101" t="s">
        <v>4581</v>
      </c>
      <c r="N3726" s="65" t="s">
        <v>662</v>
      </c>
      <c r="O3726" s="64">
        <v>890001134</v>
      </c>
      <c r="P3726" s="94" t="s">
        <v>4582</v>
      </c>
      <c r="Q3726" s="90">
        <v>1</v>
      </c>
      <c r="R3726" s="65">
        <v>57</v>
      </c>
      <c r="S3726" s="65">
        <v>57</v>
      </c>
      <c r="T3726" s="65">
        <v>6</v>
      </c>
      <c r="U3726" s="65">
        <v>6</v>
      </c>
      <c r="V3726" s="65">
        <v>10</v>
      </c>
      <c r="W3726" s="65">
        <v>10</v>
      </c>
      <c r="X3726" s="65" t="s">
        <v>671</v>
      </c>
      <c r="Y3726" s="65">
        <f>SUMPRODUCT(('[2]Prog 89'!$C$5:$C$10000=A3726)*'[2]Prog 89'!$E$5:$F$10000)</f>
        <v>1</v>
      </c>
      <c r="Z3726" s="65">
        <f>SUMPRODUCT(('[2]Prog 89'!$C$5:$C$10000=A3726)*'[2]Prog 89'!$G$5:$H$10000)</f>
        <v>5</v>
      </c>
    </row>
    <row r="3727" spans="1:26" ht="12.75" customHeight="1" x14ac:dyDescent="0.25">
      <c r="A3727" s="64">
        <v>89127</v>
      </c>
      <c r="B3727" s="81">
        <f>VLOOKUP(A3727,'[2]Pop commune'!$A$4:$G$3833,7,FALSE)</f>
        <v>190</v>
      </c>
      <c r="C3727" s="82">
        <f>VLOOKUP(A3727,'[2]Pop commune'!$A$4:$H$3833,5,FALSE)</f>
        <v>148</v>
      </c>
      <c r="D3727" s="83">
        <f t="shared" si="117"/>
        <v>42</v>
      </c>
      <c r="E3727" s="83">
        <f>VLOOKUP(A3727,'[2]Pop commune'!$A$4:$G$3833,6,FALSE)</f>
        <v>42</v>
      </c>
      <c r="F3727" s="83">
        <f t="shared" si="118"/>
        <v>747</v>
      </c>
      <c r="G3727" s="83">
        <f>VLOOKUP(A3727,'[2]Pop commune'!$A$4:$G$3833,4,FALSE)</f>
        <v>747</v>
      </c>
      <c r="H3727" s="64">
        <v>89</v>
      </c>
      <c r="I3727" s="122">
        <v>890972060</v>
      </c>
      <c r="J3727" s="65" t="s">
        <v>4583</v>
      </c>
      <c r="K3727" s="121"/>
      <c r="L3727" s="103" t="s">
        <v>3857</v>
      </c>
      <c r="M3727" s="101" t="s">
        <v>4581</v>
      </c>
      <c r="N3727" s="65" t="s">
        <v>662</v>
      </c>
      <c r="O3727" s="64">
        <v>890001134</v>
      </c>
      <c r="P3727" s="94" t="s">
        <v>4582</v>
      </c>
      <c r="Q3727" s="90">
        <v>1</v>
      </c>
      <c r="X3727" s="65" t="s">
        <v>671</v>
      </c>
      <c r="Y3727" s="65">
        <f>SUMPRODUCT(('[2]Prog 89'!$C$5:$C$10000=A3727)*'[2]Prog 89'!$E$5:$F$10000)</f>
        <v>0</v>
      </c>
      <c r="Z3727" s="65">
        <f>SUMPRODUCT(('[2]Prog 89'!$C$5:$C$10000=A3727)*'[2]Prog 89'!$G$5:$H$10000)</f>
        <v>5</v>
      </c>
    </row>
    <row r="3728" spans="1:26" ht="12.75" customHeight="1" x14ac:dyDescent="0.25">
      <c r="A3728" s="64">
        <v>89160</v>
      </c>
      <c r="B3728" s="81">
        <f>VLOOKUP(A3728,'[2]Pop commune'!$A$4:$G$3833,7,FALSE)</f>
        <v>218.70679258615627</v>
      </c>
      <c r="C3728" s="82">
        <f>VLOOKUP(A3728,'[2]Pop commune'!$A$4:$H$3833,5,FALSE)</f>
        <v>131.02250247096919</v>
      </c>
      <c r="D3728" s="83">
        <f t="shared" si="117"/>
        <v>87.684290115187082</v>
      </c>
      <c r="E3728" s="83">
        <f>VLOOKUP(A3728,'[2]Pop commune'!$A$4:$G$3833,6,FALSE)</f>
        <v>87.684290115187082</v>
      </c>
      <c r="F3728" s="83">
        <f t="shared" si="118"/>
        <v>772.99999999999693</v>
      </c>
      <c r="G3728" s="83">
        <f>VLOOKUP(A3728,'[2]Pop commune'!$A$4:$G$3833,4,FALSE)</f>
        <v>772.99999999999693</v>
      </c>
      <c r="H3728" s="64">
        <v>89</v>
      </c>
      <c r="I3728" s="122">
        <v>890972060</v>
      </c>
      <c r="J3728" s="65" t="s">
        <v>4584</v>
      </c>
      <c r="K3728" s="121"/>
      <c r="L3728" s="103" t="s">
        <v>3857</v>
      </c>
      <c r="M3728" s="101" t="s">
        <v>4581</v>
      </c>
      <c r="N3728" s="65" t="s">
        <v>662</v>
      </c>
      <c r="O3728" s="64">
        <v>890001134</v>
      </c>
      <c r="P3728" s="94" t="s">
        <v>4582</v>
      </c>
      <c r="Q3728" s="90">
        <v>1</v>
      </c>
      <c r="X3728" s="65" t="s">
        <v>671</v>
      </c>
      <c r="Y3728" s="65">
        <f>SUMPRODUCT(('[2]Prog 89'!$C$5:$C$10000=A3728)*'[2]Prog 89'!$E$5:$F$10000)</f>
        <v>0</v>
      </c>
      <c r="Z3728" s="65">
        <f>SUMPRODUCT(('[2]Prog 89'!$C$5:$C$10000=A3728)*'[2]Prog 89'!$G$5:$H$10000)</f>
        <v>8</v>
      </c>
    </row>
    <row r="3729" spans="1:26" ht="12.75" customHeight="1" x14ac:dyDescent="0.25">
      <c r="A3729" s="64">
        <v>89172</v>
      </c>
      <c r="B3729" s="81">
        <f>VLOOKUP(A3729,'[2]Pop commune'!$A$4:$G$3833,7,FALSE)</f>
        <v>123</v>
      </c>
      <c r="C3729" s="82">
        <f>VLOOKUP(A3729,'[2]Pop commune'!$A$4:$H$3833,5,FALSE)</f>
        <v>94</v>
      </c>
      <c r="D3729" s="83">
        <f t="shared" si="117"/>
        <v>29</v>
      </c>
      <c r="E3729" s="83">
        <f>VLOOKUP(A3729,'[2]Pop commune'!$A$4:$G$3833,6,FALSE)</f>
        <v>29</v>
      </c>
      <c r="F3729" s="83">
        <f t="shared" si="118"/>
        <v>498</v>
      </c>
      <c r="G3729" s="83">
        <f>VLOOKUP(A3729,'[2]Pop commune'!$A$4:$G$3833,4,FALSE)</f>
        <v>498</v>
      </c>
      <c r="H3729" s="64">
        <v>89</v>
      </c>
      <c r="I3729" s="122">
        <v>890972060</v>
      </c>
      <c r="J3729" s="65" t="s">
        <v>4585</v>
      </c>
      <c r="K3729" s="121"/>
      <c r="L3729" s="103" t="s">
        <v>4586</v>
      </c>
      <c r="M3729" s="101" t="s">
        <v>4581</v>
      </c>
      <c r="N3729" s="65" t="s">
        <v>662</v>
      </c>
      <c r="O3729" s="64">
        <v>890001134</v>
      </c>
      <c r="P3729" s="94" t="s">
        <v>4582</v>
      </c>
      <c r="Q3729" s="90">
        <v>1</v>
      </c>
      <c r="X3729" s="65" t="s">
        <v>671</v>
      </c>
      <c r="Y3729" s="65">
        <f>SUMPRODUCT(('[2]Prog 89'!$C$5:$C$10000=A3729)*'[2]Prog 89'!$E$5:$F$10000)</f>
        <v>1</v>
      </c>
      <c r="Z3729" s="65">
        <f>SUMPRODUCT(('[2]Prog 89'!$C$5:$C$10000=A3729)*'[2]Prog 89'!$G$5:$H$10000)</f>
        <v>3</v>
      </c>
    </row>
    <row r="3730" spans="1:26" ht="12.75" customHeight="1" x14ac:dyDescent="0.25">
      <c r="A3730" s="64">
        <v>89195</v>
      </c>
      <c r="B3730" s="81">
        <f>VLOOKUP(A3730,'[2]Pop commune'!$A$4:$G$3833,7,FALSE)</f>
        <v>232</v>
      </c>
      <c r="C3730" s="82">
        <f>VLOOKUP(A3730,'[2]Pop commune'!$A$4:$H$3833,5,FALSE)</f>
        <v>155</v>
      </c>
      <c r="D3730" s="83">
        <f t="shared" si="117"/>
        <v>77</v>
      </c>
      <c r="E3730" s="83">
        <f>VLOOKUP(A3730,'[2]Pop commune'!$A$4:$G$3833,6,FALSE)</f>
        <v>77</v>
      </c>
      <c r="F3730" s="83">
        <f t="shared" si="118"/>
        <v>1238</v>
      </c>
      <c r="G3730" s="83">
        <f>VLOOKUP(A3730,'[2]Pop commune'!$A$4:$G$3833,4,FALSE)</f>
        <v>1238</v>
      </c>
      <c r="H3730" s="64">
        <v>89</v>
      </c>
      <c r="I3730" s="122">
        <v>890972060</v>
      </c>
      <c r="J3730" s="65" t="s">
        <v>4587</v>
      </c>
      <c r="K3730" s="121"/>
      <c r="L3730" s="103" t="s">
        <v>3857</v>
      </c>
      <c r="M3730" s="101" t="s">
        <v>4581</v>
      </c>
      <c r="N3730" s="65" t="s">
        <v>662</v>
      </c>
      <c r="O3730" s="64">
        <v>890001134</v>
      </c>
      <c r="P3730" s="94" t="s">
        <v>4582</v>
      </c>
      <c r="Q3730" s="90">
        <v>1</v>
      </c>
      <c r="X3730" s="65" t="s">
        <v>671</v>
      </c>
      <c r="Y3730" s="65">
        <f>SUMPRODUCT(('[2]Prog 89'!$C$5:$C$10000=A3730)*'[2]Prog 89'!$E$5:$F$10000)</f>
        <v>0</v>
      </c>
      <c r="Z3730" s="65">
        <f>SUMPRODUCT(('[2]Prog 89'!$C$5:$C$10000=A3730)*'[2]Prog 89'!$G$5:$H$10000)</f>
        <v>15</v>
      </c>
    </row>
    <row r="3731" spans="1:26" ht="12.75" customHeight="1" x14ac:dyDescent="0.25">
      <c r="A3731" s="64">
        <v>89236</v>
      </c>
      <c r="B3731" s="81">
        <f>VLOOKUP(A3731,'[2]Pop commune'!$A$4:$G$3833,7,FALSE)</f>
        <v>290.25595948825577</v>
      </c>
      <c r="C3731" s="82">
        <f>VLOOKUP(A3731,'[2]Pop commune'!$A$4:$H$3833,5,FALSE)</f>
        <v>199.36772974950901</v>
      </c>
      <c r="D3731" s="83">
        <f t="shared" si="117"/>
        <v>90.888229738746759</v>
      </c>
      <c r="E3731" s="83">
        <f>VLOOKUP(A3731,'[2]Pop commune'!$A$4:$G$3833,6,FALSE)</f>
        <v>90.888229738746759</v>
      </c>
      <c r="F3731" s="83">
        <f t="shared" si="118"/>
        <v>1038</v>
      </c>
      <c r="G3731" s="83">
        <f>VLOOKUP(A3731,'[2]Pop commune'!$A$4:$G$3833,4,FALSE)</f>
        <v>1038</v>
      </c>
      <c r="H3731" s="64">
        <v>89</v>
      </c>
      <c r="I3731" s="122">
        <v>890972060</v>
      </c>
      <c r="J3731" s="65" t="s">
        <v>4588</v>
      </c>
      <c r="K3731" s="121"/>
      <c r="L3731" s="103" t="s">
        <v>3441</v>
      </c>
      <c r="M3731" s="101" t="s">
        <v>4581</v>
      </c>
      <c r="N3731" s="65" t="s">
        <v>662</v>
      </c>
      <c r="O3731" s="64">
        <v>890001134</v>
      </c>
      <c r="P3731" s="94" t="s">
        <v>4582</v>
      </c>
      <c r="Q3731" s="90">
        <v>1</v>
      </c>
      <c r="X3731" s="65" t="s">
        <v>671</v>
      </c>
      <c r="Y3731" s="65">
        <f>SUMPRODUCT(('[2]Prog 89'!$C$5:$C$10000=A3731)*'[2]Prog 89'!$E$5:$F$10000)</f>
        <v>3</v>
      </c>
      <c r="Z3731" s="65">
        <f>SUMPRODUCT(('[2]Prog 89'!$C$5:$C$10000=A3731)*'[2]Prog 89'!$G$5:$H$10000)</f>
        <v>14</v>
      </c>
    </row>
    <row r="3732" spans="1:26" ht="12.75" customHeight="1" x14ac:dyDescent="0.25">
      <c r="A3732" s="64">
        <v>89239</v>
      </c>
      <c r="B3732" s="81">
        <f>VLOOKUP(A3732,'[2]Pop commune'!$A$4:$G$3833,7,FALSE)</f>
        <v>510.32357293905363</v>
      </c>
      <c r="C3732" s="82">
        <f>VLOOKUP(A3732,'[2]Pop commune'!$A$4:$H$3833,5,FALSE)</f>
        <v>343.52520668660031</v>
      </c>
      <c r="D3732" s="83">
        <f t="shared" si="117"/>
        <v>166.79836625245332</v>
      </c>
      <c r="E3732" s="83">
        <f>VLOOKUP(A3732,'[2]Pop commune'!$A$4:$G$3833,6,FALSE)</f>
        <v>166.79836625245332</v>
      </c>
      <c r="F3732" s="83">
        <f t="shared" si="118"/>
        <v>1540</v>
      </c>
      <c r="G3732" s="83">
        <f>VLOOKUP(A3732,'[2]Pop commune'!$A$4:$G$3833,4,FALSE)</f>
        <v>1540</v>
      </c>
      <c r="H3732" s="64">
        <v>89</v>
      </c>
      <c r="I3732" s="122">
        <v>890972060</v>
      </c>
      <c r="J3732" s="65" t="s">
        <v>4589</v>
      </c>
      <c r="K3732" s="121"/>
      <c r="L3732" s="103" t="s">
        <v>3441</v>
      </c>
      <c r="M3732" s="101" t="s">
        <v>4581</v>
      </c>
      <c r="N3732" s="65" t="s">
        <v>662</v>
      </c>
      <c r="O3732" s="64">
        <v>890001134</v>
      </c>
      <c r="P3732" s="94" t="s">
        <v>4582</v>
      </c>
      <c r="Q3732" s="90">
        <v>1</v>
      </c>
      <c r="X3732" s="65" t="s">
        <v>671</v>
      </c>
      <c r="Y3732" s="65">
        <f>SUMPRODUCT(('[2]Prog 89'!$C$5:$C$10000=A3732)*'[2]Prog 89'!$E$5:$F$10000)</f>
        <v>4</v>
      </c>
      <c r="Z3732" s="65">
        <f>SUMPRODUCT(('[2]Prog 89'!$C$5:$C$10000=A3732)*'[2]Prog 89'!$G$5:$H$10000)</f>
        <v>17</v>
      </c>
    </row>
    <row r="3733" spans="1:26" ht="12.75" customHeight="1" x14ac:dyDescent="0.25">
      <c r="A3733" s="64">
        <v>89240</v>
      </c>
      <c r="B3733" s="81">
        <f>VLOOKUP(A3733,'[2]Pop commune'!$A$4:$G$3833,7,FALSE)</f>
        <v>82.433862433862828</v>
      </c>
      <c r="C3733" s="82">
        <f>VLOOKUP(A3733,'[2]Pop commune'!$A$4:$H$3833,5,FALSE)</f>
        <v>68.359788359788681</v>
      </c>
      <c r="D3733" s="83">
        <f t="shared" si="117"/>
        <v>14.07407407407414</v>
      </c>
      <c r="E3733" s="83">
        <f>VLOOKUP(A3733,'[2]Pop commune'!$A$4:$G$3833,6,FALSE)</f>
        <v>14.07407407407414</v>
      </c>
      <c r="F3733" s="83">
        <f t="shared" si="118"/>
        <v>380.00000000000176</v>
      </c>
      <c r="G3733" s="83">
        <f>VLOOKUP(A3733,'[2]Pop commune'!$A$4:$G$3833,4,FALSE)</f>
        <v>380.00000000000176</v>
      </c>
      <c r="H3733" s="64">
        <v>89</v>
      </c>
      <c r="I3733" s="122">
        <v>890972060</v>
      </c>
      <c r="J3733" s="65" t="s">
        <v>4590</v>
      </c>
      <c r="K3733" s="121"/>
      <c r="L3733" s="103" t="s">
        <v>3441</v>
      </c>
      <c r="M3733" s="101" t="s">
        <v>4581</v>
      </c>
      <c r="N3733" s="65" t="s">
        <v>662</v>
      </c>
      <c r="O3733" s="64">
        <v>890001134</v>
      </c>
      <c r="P3733" s="94" t="s">
        <v>4582</v>
      </c>
      <c r="Q3733" s="90">
        <v>1</v>
      </c>
      <c r="X3733" s="65" t="s">
        <v>671</v>
      </c>
      <c r="Y3733" s="65">
        <f>SUMPRODUCT(('[2]Prog 89'!$C$5:$C$10000=A3733)*'[2]Prog 89'!$E$5:$F$10000)</f>
        <v>0</v>
      </c>
      <c r="Z3733" s="65">
        <f>SUMPRODUCT(('[2]Prog 89'!$C$5:$C$10000=A3733)*'[2]Prog 89'!$G$5:$H$10000)</f>
        <v>3</v>
      </c>
    </row>
    <row r="3734" spans="1:26" ht="12.75" customHeight="1" x14ac:dyDescent="0.25">
      <c r="A3734" s="64">
        <v>89274</v>
      </c>
      <c r="B3734" s="81">
        <f>VLOOKUP(A3734,'[2]Pop commune'!$A$4:$G$3833,7,FALSE)</f>
        <v>306.48610007942739</v>
      </c>
      <c r="C3734" s="82">
        <f>VLOOKUP(A3734,'[2]Pop commune'!$A$4:$H$3833,5,FALSE)</f>
        <v>216.34312946783112</v>
      </c>
      <c r="D3734" s="83">
        <f t="shared" si="117"/>
        <v>90.142970611596297</v>
      </c>
      <c r="E3734" s="83">
        <f>VLOOKUP(A3734,'[2]Pop commune'!$A$4:$G$3833,6,FALSE)</f>
        <v>90.142970611596297</v>
      </c>
      <c r="F3734" s="83">
        <f t="shared" si="118"/>
        <v>1261</v>
      </c>
      <c r="G3734" s="83">
        <f>VLOOKUP(A3734,'[2]Pop commune'!$A$4:$G$3833,4,FALSE)</f>
        <v>1261</v>
      </c>
      <c r="H3734" s="64">
        <v>89</v>
      </c>
      <c r="I3734" s="122">
        <v>890972060</v>
      </c>
      <c r="J3734" s="65" t="s">
        <v>4591</v>
      </c>
      <c r="K3734" s="121"/>
      <c r="L3734" s="103" t="s">
        <v>3857</v>
      </c>
      <c r="M3734" s="101" t="s">
        <v>4581</v>
      </c>
      <c r="N3734" s="65" t="s">
        <v>662</v>
      </c>
      <c r="O3734" s="64">
        <v>890001134</v>
      </c>
      <c r="P3734" s="94" t="s">
        <v>4582</v>
      </c>
      <c r="Q3734" s="90">
        <v>1</v>
      </c>
      <c r="X3734" s="65" t="s">
        <v>671</v>
      </c>
      <c r="Y3734" s="65">
        <f>SUMPRODUCT(('[2]Prog 89'!$C$5:$C$10000=A3734)*'[2]Prog 89'!$E$5:$F$10000)</f>
        <v>1</v>
      </c>
      <c r="Z3734" s="65">
        <f>SUMPRODUCT(('[2]Prog 89'!$C$5:$C$10000=A3734)*'[2]Prog 89'!$G$5:$H$10000)</f>
        <v>8</v>
      </c>
    </row>
    <row r="3735" spans="1:26" ht="12.75" customHeight="1" x14ac:dyDescent="0.25">
      <c r="A3735" s="64">
        <v>89278</v>
      </c>
      <c r="B3735" s="81">
        <f>VLOOKUP(A3735,'[2]Pop commune'!$A$4:$G$3833,7,FALSE)</f>
        <v>94.907578558225538</v>
      </c>
      <c r="C3735" s="82">
        <f>VLOOKUP(A3735,'[2]Pop commune'!$A$4:$H$3833,5,FALSE)</f>
        <v>64.175600739371561</v>
      </c>
      <c r="D3735" s="83">
        <f t="shared" si="117"/>
        <v>30.731977818853984</v>
      </c>
      <c r="E3735" s="83">
        <f>VLOOKUP(A3735,'[2]Pop commune'!$A$4:$G$3833,6,FALSE)</f>
        <v>30.731977818853984</v>
      </c>
      <c r="F3735" s="83">
        <f t="shared" si="118"/>
        <v>489</v>
      </c>
      <c r="G3735" s="83">
        <f>VLOOKUP(A3735,'[2]Pop commune'!$A$4:$G$3833,4,FALSE)</f>
        <v>489</v>
      </c>
      <c r="H3735" s="64">
        <v>89</v>
      </c>
      <c r="I3735" s="122">
        <v>890972060</v>
      </c>
      <c r="J3735" s="65" t="s">
        <v>4592</v>
      </c>
      <c r="K3735" s="121"/>
      <c r="L3735" s="103" t="s">
        <v>3441</v>
      </c>
      <c r="M3735" s="101" t="s">
        <v>4581</v>
      </c>
      <c r="N3735" s="65" t="s">
        <v>662</v>
      </c>
      <c r="O3735" s="64">
        <v>890001134</v>
      </c>
      <c r="P3735" s="94" t="s">
        <v>4582</v>
      </c>
      <c r="Q3735" s="90">
        <v>1</v>
      </c>
      <c r="X3735" s="65" t="s">
        <v>671</v>
      </c>
      <c r="Y3735" s="65">
        <f>SUMPRODUCT(('[2]Prog 89'!$C$5:$C$10000=A3735)*'[2]Prog 89'!$E$5:$F$10000)</f>
        <v>0</v>
      </c>
      <c r="Z3735" s="65">
        <f>SUMPRODUCT(('[2]Prog 89'!$C$5:$C$10000=A3735)*'[2]Prog 89'!$G$5:$H$10000)</f>
        <v>2</v>
      </c>
    </row>
    <row r="3736" spans="1:26" ht="12.75" customHeight="1" x14ac:dyDescent="0.25">
      <c r="A3736" s="64">
        <v>89287</v>
      </c>
      <c r="B3736" s="81">
        <f>VLOOKUP(A3736,'[2]Pop commune'!$A$4:$G$3833,7,FALSE)</f>
        <v>1161.7792175134146</v>
      </c>
      <c r="C3736" s="82">
        <f>VLOOKUP(A3736,'[2]Pop commune'!$A$4:$H$3833,5,FALSE)</f>
        <v>747.64033049672503</v>
      </c>
      <c r="D3736" s="83">
        <f t="shared" si="117"/>
        <v>414.13888701668941</v>
      </c>
      <c r="E3736" s="83">
        <f>VLOOKUP(A3736,'[2]Pop commune'!$A$4:$G$3833,6,FALSE)</f>
        <v>414.13888701668941</v>
      </c>
      <c r="F3736" s="83">
        <f t="shared" si="118"/>
        <v>4719</v>
      </c>
      <c r="G3736" s="83">
        <f>VLOOKUP(A3736,'[2]Pop commune'!$A$4:$G$3833,4,FALSE)</f>
        <v>4719</v>
      </c>
      <c r="H3736" s="64">
        <v>89</v>
      </c>
      <c r="I3736" s="122">
        <v>890972060</v>
      </c>
      <c r="J3736" s="65" t="s">
        <v>4593</v>
      </c>
      <c r="K3736" s="121"/>
      <c r="L3736" s="103" t="s">
        <v>3857</v>
      </c>
      <c r="M3736" s="101" t="s">
        <v>4581</v>
      </c>
      <c r="N3736" s="65" t="s">
        <v>662</v>
      </c>
      <c r="O3736" s="64">
        <v>890001134</v>
      </c>
      <c r="P3736" s="94" t="s">
        <v>4582</v>
      </c>
      <c r="Q3736" s="90">
        <v>1</v>
      </c>
      <c r="X3736" s="65" t="s">
        <v>671</v>
      </c>
      <c r="Y3736" s="65">
        <f>SUMPRODUCT(('[2]Prog 89'!$C$5:$C$10000=A3736)*'[2]Prog 89'!$E$5:$F$10000)</f>
        <v>7</v>
      </c>
      <c r="Z3736" s="65">
        <f>SUMPRODUCT(('[2]Prog 89'!$C$5:$C$10000=A3736)*'[2]Prog 89'!$G$5:$H$10000)</f>
        <v>36</v>
      </c>
    </row>
    <row r="3737" spans="1:26" ht="12.75" customHeight="1" x14ac:dyDescent="0.25">
      <c r="A3737" s="64">
        <v>89326</v>
      </c>
      <c r="B3737" s="81">
        <f>VLOOKUP(A3737,'[2]Pop commune'!$A$4:$G$3833,7,FALSE)</f>
        <v>235.50781663146816</v>
      </c>
      <c r="C3737" s="82">
        <f>VLOOKUP(A3737,'[2]Pop commune'!$A$4:$H$3833,5,FALSE)</f>
        <v>166.12584575663729</v>
      </c>
      <c r="D3737" s="83">
        <f t="shared" si="117"/>
        <v>69.38197087483087</v>
      </c>
      <c r="E3737" s="83">
        <f>VLOOKUP(A3737,'[2]Pop commune'!$A$4:$G$3833,6,FALSE)</f>
        <v>69.38197087483087</v>
      </c>
      <c r="F3737" s="83">
        <f t="shared" si="118"/>
        <v>1073</v>
      </c>
      <c r="G3737" s="83">
        <f>VLOOKUP(A3737,'[2]Pop commune'!$A$4:$G$3833,4,FALSE)</f>
        <v>1073</v>
      </c>
      <c r="H3737" s="64">
        <v>89</v>
      </c>
      <c r="I3737" s="122">
        <v>890972060</v>
      </c>
      <c r="J3737" s="65" t="s">
        <v>4594</v>
      </c>
      <c r="K3737" s="121"/>
      <c r="L3737" s="103" t="s">
        <v>3441</v>
      </c>
      <c r="M3737" s="101" t="s">
        <v>4581</v>
      </c>
      <c r="N3737" s="65" t="s">
        <v>662</v>
      </c>
      <c r="O3737" s="64">
        <v>890001134</v>
      </c>
      <c r="P3737" s="94" t="s">
        <v>4582</v>
      </c>
      <c r="Q3737" s="90">
        <v>1</v>
      </c>
      <c r="X3737" s="65" t="s">
        <v>671</v>
      </c>
      <c r="Y3737" s="65">
        <f>SUMPRODUCT(('[2]Prog 89'!$C$5:$C$10000=A3737)*'[2]Prog 89'!$E$5:$F$10000)</f>
        <v>0</v>
      </c>
      <c r="Z3737" s="65">
        <f>SUMPRODUCT(('[2]Prog 89'!$C$5:$C$10000=A3737)*'[2]Prog 89'!$G$5:$H$10000)</f>
        <v>0</v>
      </c>
    </row>
    <row r="3738" spans="1:26" ht="12.75" customHeight="1" x14ac:dyDescent="0.25">
      <c r="A3738" s="64">
        <v>89338</v>
      </c>
      <c r="B3738" s="81">
        <f>VLOOKUP(A3738,'[2]Pop commune'!$A$4:$G$3833,7,FALSE)</f>
        <v>1058.8305195142227</v>
      </c>
      <c r="C3738" s="82">
        <f>VLOOKUP(A3738,'[2]Pop commune'!$A$4:$H$3833,5,FALSE)</f>
        <v>595.6931587080353</v>
      </c>
      <c r="D3738" s="83">
        <f t="shared" si="117"/>
        <v>463.13736080618736</v>
      </c>
      <c r="E3738" s="83">
        <f>VLOOKUP(A3738,'[2]Pop commune'!$A$4:$G$3833,6,FALSE)</f>
        <v>463.13736080618736</v>
      </c>
      <c r="F3738" s="83">
        <f t="shared" si="118"/>
        <v>2793.0000000000132</v>
      </c>
      <c r="G3738" s="83">
        <f>VLOOKUP(A3738,'[2]Pop commune'!$A$4:$G$3833,4,FALSE)</f>
        <v>2793.0000000000132</v>
      </c>
      <c r="H3738" s="64">
        <v>89</v>
      </c>
      <c r="I3738" s="122">
        <v>890972060</v>
      </c>
      <c r="J3738" s="65" t="s">
        <v>4595</v>
      </c>
      <c r="K3738" s="121"/>
      <c r="L3738" s="103" t="s">
        <v>4586</v>
      </c>
      <c r="M3738" s="101" t="s">
        <v>4581</v>
      </c>
      <c r="N3738" s="65" t="s">
        <v>662</v>
      </c>
      <c r="O3738" s="64">
        <v>890001134</v>
      </c>
      <c r="P3738" s="94" t="s">
        <v>4582</v>
      </c>
      <c r="Q3738" s="90">
        <v>1</v>
      </c>
      <c r="X3738" s="65" t="s">
        <v>671</v>
      </c>
      <c r="Y3738" s="65">
        <f>SUMPRODUCT(('[2]Prog 89'!$C$5:$C$10000=A3738)*'[2]Prog 89'!$E$5:$F$10000)</f>
        <v>8</v>
      </c>
      <c r="Z3738" s="65">
        <f>SUMPRODUCT(('[2]Prog 89'!$C$5:$C$10000=A3738)*'[2]Prog 89'!$G$5:$H$10000)</f>
        <v>47</v>
      </c>
    </row>
    <row r="3739" spans="1:26" ht="12.75" customHeight="1" x14ac:dyDescent="0.25">
      <c r="A3739" s="64">
        <v>89342</v>
      </c>
      <c r="B3739" s="81">
        <f>VLOOKUP(A3739,'[2]Pop commune'!$A$4:$G$3833,7,FALSE)</f>
        <v>228.54498799128592</v>
      </c>
      <c r="C3739" s="82">
        <f>VLOOKUP(A3739,'[2]Pop commune'!$A$4:$H$3833,5,FALSE)</f>
        <v>128.94537032397795</v>
      </c>
      <c r="D3739" s="83">
        <f t="shared" si="117"/>
        <v>99.599617667307967</v>
      </c>
      <c r="E3739" s="83">
        <f>VLOOKUP(A3739,'[2]Pop commune'!$A$4:$G$3833,6,FALSE)</f>
        <v>99.599617667307967</v>
      </c>
      <c r="F3739" s="83">
        <f t="shared" si="118"/>
        <v>737</v>
      </c>
      <c r="G3739" s="83">
        <f>VLOOKUP(A3739,'[2]Pop commune'!$A$4:$G$3833,4,FALSE)</f>
        <v>737</v>
      </c>
      <c r="H3739" s="64">
        <v>89</v>
      </c>
      <c r="I3739" s="122">
        <v>890972060</v>
      </c>
      <c r="J3739" s="65" t="s">
        <v>4596</v>
      </c>
      <c r="K3739" s="121"/>
      <c r="L3739" s="103" t="s">
        <v>3857</v>
      </c>
      <c r="M3739" s="101" t="s">
        <v>4581</v>
      </c>
      <c r="N3739" s="65" t="s">
        <v>662</v>
      </c>
      <c r="O3739" s="64">
        <v>890001134</v>
      </c>
      <c r="P3739" s="94" t="s">
        <v>4582</v>
      </c>
      <c r="Q3739" s="90">
        <v>1</v>
      </c>
      <c r="X3739" s="65" t="s">
        <v>671</v>
      </c>
      <c r="Y3739" s="65">
        <f>SUMPRODUCT(('[2]Prog 89'!$C$5:$C$10000=A3739)*'[2]Prog 89'!$E$5:$F$10000)</f>
        <v>1</v>
      </c>
      <c r="Z3739" s="65">
        <f>SUMPRODUCT(('[2]Prog 89'!$C$5:$C$10000=A3739)*'[2]Prog 89'!$G$5:$H$10000)</f>
        <v>6</v>
      </c>
    </row>
    <row r="3740" spans="1:26" ht="12.75" customHeight="1" x14ac:dyDescent="0.25">
      <c r="A3740" s="64">
        <v>89354</v>
      </c>
      <c r="B3740" s="81">
        <f>VLOOKUP(A3740,'[2]Pop commune'!$A$4:$G$3833,7,FALSE)</f>
        <v>461.52735368956746</v>
      </c>
      <c r="C3740" s="82">
        <f>VLOOKUP(A3740,'[2]Pop commune'!$A$4:$H$3833,5,FALSE)</f>
        <v>331.94083969465652</v>
      </c>
      <c r="D3740" s="83">
        <f t="shared" si="117"/>
        <v>129.58651399491097</v>
      </c>
      <c r="E3740" s="83">
        <f>VLOOKUP(A3740,'[2]Pop commune'!$A$4:$G$3833,6,FALSE)</f>
        <v>129.58651399491097</v>
      </c>
      <c r="F3740" s="83">
        <f t="shared" si="118"/>
        <v>1567</v>
      </c>
      <c r="G3740" s="83">
        <f>VLOOKUP(A3740,'[2]Pop commune'!$A$4:$G$3833,4,FALSE)</f>
        <v>1567</v>
      </c>
      <c r="H3740" s="64">
        <v>89</v>
      </c>
      <c r="I3740" s="122">
        <v>890972060</v>
      </c>
      <c r="J3740" s="65" t="s">
        <v>4597</v>
      </c>
      <c r="K3740" s="121"/>
      <c r="L3740" s="103" t="s">
        <v>3857</v>
      </c>
      <c r="M3740" s="101" t="s">
        <v>4581</v>
      </c>
      <c r="N3740" s="65" t="s">
        <v>662</v>
      </c>
      <c r="O3740" s="64">
        <v>890001134</v>
      </c>
      <c r="P3740" s="94" t="s">
        <v>4582</v>
      </c>
      <c r="Q3740" s="90">
        <v>1</v>
      </c>
      <c r="X3740" s="65" t="s">
        <v>671</v>
      </c>
      <c r="Y3740" s="65">
        <f>SUMPRODUCT(('[2]Prog 89'!$C$5:$C$10000=A3740)*'[2]Prog 89'!$E$5:$F$10000)</f>
        <v>5</v>
      </c>
      <c r="Z3740" s="65">
        <f>SUMPRODUCT(('[2]Prog 89'!$C$5:$C$10000=A3740)*'[2]Prog 89'!$G$5:$H$10000)</f>
        <v>11</v>
      </c>
    </row>
    <row r="3741" spans="1:26" ht="12.75" customHeight="1" x14ac:dyDescent="0.25">
      <c r="A3741" s="64">
        <v>89373</v>
      </c>
      <c r="B3741" s="81">
        <f>VLOOKUP(A3741,'[2]Pop commune'!$A$4:$G$3833,7,FALSE)</f>
        <v>175.14798206278022</v>
      </c>
      <c r="C3741" s="82">
        <f>VLOOKUP(A3741,'[2]Pop commune'!$A$4:$H$3833,5,FALSE)</f>
        <v>132.59790732436468</v>
      </c>
      <c r="D3741" s="83">
        <f t="shared" si="117"/>
        <v>42.550074738415532</v>
      </c>
      <c r="E3741" s="83">
        <f>VLOOKUP(A3741,'[2]Pop commune'!$A$4:$G$3833,6,FALSE)</f>
        <v>42.550074738415532</v>
      </c>
      <c r="F3741" s="83">
        <f t="shared" si="118"/>
        <v>662</v>
      </c>
      <c r="G3741" s="83">
        <f>VLOOKUP(A3741,'[2]Pop commune'!$A$4:$G$3833,4,FALSE)</f>
        <v>662</v>
      </c>
      <c r="H3741" s="64">
        <v>89</v>
      </c>
      <c r="I3741" s="122">
        <v>890972060</v>
      </c>
      <c r="J3741" s="65" t="s">
        <v>4598</v>
      </c>
      <c r="K3741" s="121"/>
      <c r="L3741" s="103" t="s">
        <v>4586</v>
      </c>
      <c r="M3741" s="101" t="s">
        <v>4581</v>
      </c>
      <c r="N3741" s="65" t="s">
        <v>662</v>
      </c>
      <c r="O3741" s="64">
        <v>890001134</v>
      </c>
      <c r="P3741" s="94" t="s">
        <v>4582</v>
      </c>
      <c r="Q3741" s="90">
        <v>1</v>
      </c>
      <c r="X3741" s="65" t="s">
        <v>671</v>
      </c>
      <c r="Y3741" s="65">
        <f>SUMPRODUCT(('[2]Prog 89'!$C$5:$C$10000=A3741)*'[2]Prog 89'!$E$5:$F$10000)</f>
        <v>2</v>
      </c>
      <c r="Z3741" s="65">
        <f>SUMPRODUCT(('[2]Prog 89'!$C$5:$C$10000=A3741)*'[2]Prog 89'!$G$5:$H$10000)</f>
        <v>4</v>
      </c>
    </row>
    <row r="3742" spans="1:26" ht="12.75" customHeight="1" x14ac:dyDescent="0.25">
      <c r="A3742" s="64">
        <v>89387</v>
      </c>
      <c r="B3742" s="81">
        <f>VLOOKUP(A3742,'[2]Pop commune'!$A$4:$G$3833,7,FALSE)</f>
        <v>7153.2238496493901</v>
      </c>
      <c r="C3742" s="82">
        <f>VLOOKUP(A3742,'[2]Pop commune'!$A$4:$H$3833,5,FALSE)</f>
        <v>4019.6395399570793</v>
      </c>
      <c r="D3742" s="83">
        <f t="shared" si="117"/>
        <v>3133.5843096923104</v>
      </c>
      <c r="E3742" s="83">
        <f>VLOOKUP(A3742,'[2]Pop commune'!$A$4:$G$3833,6,FALSE)</f>
        <v>3133.5843096923104</v>
      </c>
      <c r="F3742" s="83">
        <f t="shared" si="118"/>
        <v>25018</v>
      </c>
      <c r="G3742" s="83">
        <f>VLOOKUP(A3742,'[2]Pop commune'!$A$4:$G$3833,4,FALSE)</f>
        <v>25018</v>
      </c>
      <c r="H3742" s="64">
        <v>89</v>
      </c>
      <c r="I3742" s="122">
        <v>890972060</v>
      </c>
      <c r="J3742" s="65" t="s">
        <v>4599</v>
      </c>
      <c r="K3742" s="121"/>
      <c r="L3742" s="103" t="s">
        <v>4599</v>
      </c>
      <c r="M3742" s="101" t="s">
        <v>4581</v>
      </c>
      <c r="N3742" s="65" t="s">
        <v>662</v>
      </c>
      <c r="O3742" s="64">
        <v>890001134</v>
      </c>
      <c r="P3742" s="94" t="s">
        <v>4582</v>
      </c>
      <c r="Q3742" s="90">
        <v>1</v>
      </c>
      <c r="X3742" s="65" t="s">
        <v>671</v>
      </c>
      <c r="Y3742" s="65">
        <f>SUMPRODUCT(('[2]Prog 89'!$C$5:$C$10000=A3742)*'[2]Prog 89'!$E$5:$F$10000)</f>
        <v>49</v>
      </c>
      <c r="Z3742" s="65">
        <f>SUMPRODUCT(('[2]Prog 89'!$C$5:$C$10000=A3742)*'[2]Prog 89'!$G$5:$H$10000)</f>
        <v>363</v>
      </c>
    </row>
    <row r="3743" spans="1:26" ht="12.75" customHeight="1" x14ac:dyDescent="0.25">
      <c r="A3743" s="64">
        <v>89399</v>
      </c>
      <c r="B3743" s="81">
        <f>VLOOKUP(A3743,'[2]Pop commune'!$A$4:$G$3833,7,FALSE)</f>
        <v>394.163912756115</v>
      </c>
      <c r="C3743" s="82">
        <f>VLOOKUP(A3743,'[2]Pop commune'!$A$4:$H$3833,5,FALSE)</f>
        <v>271.62590879048338</v>
      </c>
      <c r="D3743" s="83">
        <f t="shared" si="117"/>
        <v>122.53800396563159</v>
      </c>
      <c r="E3743" s="83">
        <f>VLOOKUP(A3743,'[2]Pop commune'!$A$4:$G$3833,6,FALSE)</f>
        <v>122.53800396563159</v>
      </c>
      <c r="F3743" s="83">
        <f t="shared" si="118"/>
        <v>1545</v>
      </c>
      <c r="G3743" s="83">
        <f>VLOOKUP(A3743,'[2]Pop commune'!$A$4:$G$3833,4,FALSE)</f>
        <v>1545</v>
      </c>
      <c r="H3743" s="64">
        <v>89</v>
      </c>
      <c r="I3743" s="122">
        <v>890972060</v>
      </c>
      <c r="J3743" s="65" t="s">
        <v>4600</v>
      </c>
      <c r="K3743" s="121"/>
      <c r="L3743" s="103" t="s">
        <v>4586</v>
      </c>
      <c r="M3743" s="101" t="s">
        <v>4581</v>
      </c>
      <c r="N3743" s="65" t="s">
        <v>662</v>
      </c>
      <c r="O3743" s="64">
        <v>890001134</v>
      </c>
      <c r="P3743" s="94" t="s">
        <v>4582</v>
      </c>
      <c r="Q3743" s="90">
        <v>1</v>
      </c>
      <c r="X3743" s="65" t="s">
        <v>671</v>
      </c>
      <c r="Y3743" s="65">
        <f>SUMPRODUCT(('[2]Prog 89'!$C$5:$C$10000=A3743)*'[2]Prog 89'!$E$5:$F$10000)</f>
        <v>3</v>
      </c>
      <c r="Z3743" s="65">
        <f>SUMPRODUCT(('[2]Prog 89'!$C$5:$C$10000=A3743)*'[2]Prog 89'!$G$5:$H$10000)</f>
        <v>21</v>
      </c>
    </row>
    <row r="3744" spans="1:26" ht="12.75" customHeight="1" x14ac:dyDescent="0.25">
      <c r="A3744" s="64">
        <v>89404</v>
      </c>
      <c r="B3744" s="81">
        <f>VLOOKUP(A3744,'[2]Pop commune'!$A$4:$G$3833,7,FALSE)</f>
        <v>125</v>
      </c>
      <c r="C3744" s="82">
        <f>VLOOKUP(A3744,'[2]Pop commune'!$A$4:$H$3833,5,FALSE)</f>
        <v>83</v>
      </c>
      <c r="D3744" s="83">
        <f t="shared" si="117"/>
        <v>42</v>
      </c>
      <c r="E3744" s="83">
        <f>VLOOKUP(A3744,'[2]Pop commune'!$A$4:$G$3833,6,FALSE)</f>
        <v>42</v>
      </c>
      <c r="F3744" s="83">
        <f t="shared" si="118"/>
        <v>498</v>
      </c>
      <c r="G3744" s="83">
        <f>VLOOKUP(A3744,'[2]Pop commune'!$A$4:$G$3833,4,FALSE)</f>
        <v>498</v>
      </c>
      <c r="H3744" s="64">
        <v>89</v>
      </c>
      <c r="I3744" s="122">
        <v>890972060</v>
      </c>
      <c r="J3744" s="65" t="s">
        <v>4601</v>
      </c>
      <c r="K3744" s="121"/>
      <c r="L3744" s="103" t="s">
        <v>3857</v>
      </c>
      <c r="M3744" s="101" t="s">
        <v>4581</v>
      </c>
      <c r="N3744" s="65" t="s">
        <v>662</v>
      </c>
      <c r="O3744" s="64">
        <v>890001134</v>
      </c>
      <c r="P3744" s="94" t="s">
        <v>4582</v>
      </c>
      <c r="Q3744" s="90">
        <v>1</v>
      </c>
      <c r="X3744" s="65" t="s">
        <v>671</v>
      </c>
      <c r="Y3744" s="65">
        <f>SUMPRODUCT(('[2]Prog 89'!$C$5:$C$10000=A3744)*'[2]Prog 89'!$E$5:$F$10000)</f>
        <v>2</v>
      </c>
      <c r="Z3744" s="65">
        <f>SUMPRODUCT(('[2]Prog 89'!$C$5:$C$10000=A3744)*'[2]Prog 89'!$G$5:$H$10000)</f>
        <v>1</v>
      </c>
    </row>
    <row r="3745" spans="1:26" ht="12.75" customHeight="1" x14ac:dyDescent="0.25">
      <c r="A3745" s="64">
        <v>89443</v>
      </c>
      <c r="B3745" s="81">
        <f>VLOOKUP(A3745,'[2]Pop commune'!$A$4:$G$3833,7,FALSE)</f>
        <v>471.59287047594643</v>
      </c>
      <c r="C3745" s="82">
        <f>VLOOKUP(A3745,'[2]Pop commune'!$A$4:$H$3833,5,FALSE)</f>
        <v>323.35114921449656</v>
      </c>
      <c r="D3745" s="83">
        <f t="shared" si="117"/>
        <v>148.24172126144987</v>
      </c>
      <c r="E3745" s="83">
        <f>VLOOKUP(A3745,'[2]Pop commune'!$A$4:$G$3833,6,FALSE)</f>
        <v>148.24172126144987</v>
      </c>
      <c r="F3745" s="83">
        <f t="shared" si="118"/>
        <v>1960</v>
      </c>
      <c r="G3745" s="83">
        <f>VLOOKUP(A3745,'[2]Pop commune'!$A$4:$G$3833,4,FALSE)</f>
        <v>1960</v>
      </c>
      <c r="H3745" s="64">
        <v>89</v>
      </c>
      <c r="I3745" s="122">
        <v>890972060</v>
      </c>
      <c r="J3745" s="65" t="s">
        <v>4602</v>
      </c>
      <c r="K3745" s="121"/>
      <c r="L3745" s="103" t="s">
        <v>3441</v>
      </c>
      <c r="M3745" s="101" t="s">
        <v>4581</v>
      </c>
      <c r="N3745" s="65" t="s">
        <v>662</v>
      </c>
      <c r="O3745" s="64">
        <v>890001134</v>
      </c>
      <c r="P3745" s="94" t="s">
        <v>4582</v>
      </c>
      <c r="Q3745" s="90">
        <v>1</v>
      </c>
      <c r="X3745" s="65" t="s">
        <v>671</v>
      </c>
      <c r="Y3745" s="65">
        <f>SUMPRODUCT(('[2]Prog 89'!$C$5:$C$10000=A3745)*'[2]Prog 89'!$E$5:$F$10000)</f>
        <v>5</v>
      </c>
      <c r="Z3745" s="65">
        <f>SUMPRODUCT(('[2]Prog 89'!$C$5:$C$10000=A3745)*'[2]Prog 89'!$G$5:$H$10000)</f>
        <v>19</v>
      </c>
    </row>
    <row r="3746" spans="1:26" ht="12.75" customHeight="1" x14ac:dyDescent="0.25">
      <c r="A3746" s="64">
        <v>89466</v>
      </c>
      <c r="B3746" s="81">
        <f>VLOOKUP(A3746,'[2]Pop commune'!$A$4:$G$3833,7,FALSE)</f>
        <v>64.297121066491798</v>
      </c>
      <c r="C3746" s="82">
        <f>VLOOKUP(A3746,'[2]Pop commune'!$A$4:$H$3833,5,FALSE)</f>
        <v>45.608410762867919</v>
      </c>
      <c r="D3746" s="83">
        <f t="shared" si="117"/>
        <v>18.688710303623882</v>
      </c>
      <c r="E3746" s="83">
        <f>VLOOKUP(A3746,'[2]Pop commune'!$A$4:$G$3833,6,FALSE)</f>
        <v>18.688710303623882</v>
      </c>
      <c r="F3746" s="83">
        <f t="shared" si="118"/>
        <v>408.99999999999892</v>
      </c>
      <c r="G3746" s="83">
        <f>VLOOKUP(A3746,'[2]Pop commune'!$A$4:$G$3833,4,FALSE)</f>
        <v>408.99999999999892</v>
      </c>
      <c r="H3746" s="64">
        <v>89</v>
      </c>
      <c r="I3746" s="122">
        <v>890972060</v>
      </c>
      <c r="J3746" s="65" t="s">
        <v>4603</v>
      </c>
      <c r="K3746" s="121"/>
      <c r="L3746" s="103" t="s">
        <v>3851</v>
      </c>
      <c r="M3746" s="101" t="s">
        <v>4581</v>
      </c>
      <c r="N3746" s="65" t="s">
        <v>662</v>
      </c>
      <c r="O3746" s="64">
        <v>890001134</v>
      </c>
      <c r="P3746" s="94" t="s">
        <v>4582</v>
      </c>
      <c r="Q3746" s="90">
        <v>1</v>
      </c>
      <c r="X3746" s="65" t="s">
        <v>671</v>
      </c>
      <c r="Y3746" s="65">
        <f>SUMPRODUCT(('[2]Prog 89'!$C$5:$C$10000=A3746)*'[2]Prog 89'!$E$5:$F$10000)</f>
        <v>0</v>
      </c>
      <c r="Z3746" s="65">
        <f>SUMPRODUCT(('[2]Prog 89'!$C$5:$C$10000=A3746)*'[2]Prog 89'!$G$5:$H$10000)</f>
        <v>1</v>
      </c>
    </row>
    <row r="3747" spans="1:26" ht="12.75" customHeight="1" x14ac:dyDescent="0.25">
      <c r="A3747" s="64">
        <v>89483</v>
      </c>
      <c r="B3747" s="81">
        <f>VLOOKUP(A3747,'[2]Pop commune'!$A$4:$G$3833,7,FALSE)</f>
        <v>115.95238095238091</v>
      </c>
      <c r="C3747" s="82">
        <f>VLOOKUP(A3747,'[2]Pop commune'!$A$4:$H$3833,5,FALSE)</f>
        <v>84.065476190476161</v>
      </c>
      <c r="D3747" s="83">
        <f t="shared" si="117"/>
        <v>31.886904761904752</v>
      </c>
      <c r="E3747" s="83">
        <f>VLOOKUP(A3747,'[2]Pop commune'!$A$4:$G$3833,6,FALSE)</f>
        <v>31.886904761904752</v>
      </c>
      <c r="F3747" s="83">
        <f t="shared" si="118"/>
        <v>487</v>
      </c>
      <c r="G3747" s="83">
        <f>VLOOKUP(A3747,'[2]Pop commune'!$A$4:$G$3833,4,FALSE)</f>
        <v>487</v>
      </c>
      <c r="H3747" s="64">
        <v>89</v>
      </c>
      <c r="I3747" s="122">
        <v>890972060</v>
      </c>
      <c r="J3747" s="65" t="s">
        <v>4604</v>
      </c>
      <c r="K3747" s="121"/>
      <c r="L3747" s="103" t="s">
        <v>3421</v>
      </c>
      <c r="M3747" s="101" t="s">
        <v>4581</v>
      </c>
      <c r="N3747" s="65" t="s">
        <v>662</v>
      </c>
      <c r="O3747" s="64">
        <v>890001134</v>
      </c>
      <c r="P3747" s="94" t="s">
        <v>4582</v>
      </c>
      <c r="Q3747" s="90">
        <v>1</v>
      </c>
      <c r="X3747" s="65" t="s">
        <v>671</v>
      </c>
      <c r="Y3747" s="65">
        <f>SUMPRODUCT(('[2]Prog 89'!$C$5:$C$10000=A3747)*'[2]Prog 89'!$E$5:$F$10000)</f>
        <v>1</v>
      </c>
      <c r="Z3747" s="65">
        <f>SUMPRODUCT(('[2]Prog 89'!$C$5:$C$10000=A3747)*'[2]Prog 89'!$G$5:$H$10000)</f>
        <v>5</v>
      </c>
    </row>
    <row r="3748" spans="1:26" ht="12.75" customHeight="1" x14ac:dyDescent="0.25">
      <c r="A3748" s="64">
        <v>21004</v>
      </c>
      <c r="B3748" s="81">
        <f>VLOOKUP(A3748,'[2]Pop commune'!$A$4:$G$3833,7,FALSE)</f>
        <v>110.93877551020393</v>
      </c>
      <c r="C3748" s="82">
        <f>VLOOKUP(A3748,'[2]Pop commune'!$A$4:$H$3833,5,FALSE)</f>
        <v>62.659863945578138</v>
      </c>
      <c r="D3748" s="83">
        <f t="shared" si="117"/>
        <v>48.27891156462578</v>
      </c>
      <c r="E3748" s="83">
        <f>VLOOKUP(A3748,'[2]Pop commune'!$A$4:$G$3833,6,FALSE)</f>
        <v>48.27891156462578</v>
      </c>
      <c r="F3748" s="83">
        <f t="shared" si="118"/>
        <v>302</v>
      </c>
      <c r="G3748" s="83">
        <f>VLOOKUP(A3748,'[2]Pop commune'!$A$4:$G$3833,4,FALSE)</f>
        <v>302</v>
      </c>
      <c r="H3748" s="64">
        <v>21</v>
      </c>
      <c r="I3748" s="122">
        <v>210002408</v>
      </c>
      <c r="J3748" s="65" t="s">
        <v>4605</v>
      </c>
      <c r="K3748" s="121" t="s">
        <v>4880</v>
      </c>
      <c r="L3748" s="103" t="s">
        <v>4606</v>
      </c>
      <c r="M3748" s="65" t="s">
        <v>100</v>
      </c>
      <c r="N3748" s="65" t="s">
        <v>662</v>
      </c>
      <c r="O3748" s="64">
        <v>210002358</v>
      </c>
      <c r="P3748" s="94" t="s">
        <v>4607</v>
      </c>
      <c r="Q3748" s="90">
        <v>1</v>
      </c>
      <c r="R3748" s="65">
        <v>23</v>
      </c>
      <c r="S3748" s="65">
        <v>23</v>
      </c>
      <c r="X3748" s="65" t="s">
        <v>671</v>
      </c>
      <c r="Y3748" s="65">
        <f>SUMPRODUCT(('[2]Prog 89'!$C$5:$C$10000=A3748)*'[2]Prog 89'!$E$5:$F$10000)</f>
        <v>0</v>
      </c>
      <c r="Z3748" s="65">
        <f>SUMPRODUCT(('[2]Prog 89'!$C$5:$C$10000=A3748)*'[2]Prog 89'!$G$5:$H$10000)</f>
        <v>0</v>
      </c>
    </row>
    <row r="3749" spans="1:26" ht="12.75" customHeight="1" x14ac:dyDescent="0.25">
      <c r="A3749" s="64">
        <v>21006</v>
      </c>
      <c r="B3749" s="81">
        <f>VLOOKUP(A3749,'[2]Pop commune'!$A$4:$G$3833,7,FALSE)</f>
        <v>70</v>
      </c>
      <c r="C3749" s="82">
        <f>VLOOKUP(A3749,'[2]Pop commune'!$A$4:$H$3833,5,FALSE)</f>
        <v>40</v>
      </c>
      <c r="D3749" s="83">
        <f t="shared" si="117"/>
        <v>30</v>
      </c>
      <c r="E3749" s="83">
        <f>VLOOKUP(A3749,'[2]Pop commune'!$A$4:$G$3833,6,FALSE)</f>
        <v>30</v>
      </c>
      <c r="F3749" s="83">
        <f t="shared" si="118"/>
        <v>185</v>
      </c>
      <c r="G3749" s="83">
        <f>VLOOKUP(A3749,'[2]Pop commune'!$A$4:$G$3833,4,FALSE)</f>
        <v>185</v>
      </c>
      <c r="H3749" s="64">
        <v>21</v>
      </c>
      <c r="I3749" s="122">
        <v>210002408</v>
      </c>
      <c r="J3749" s="65" t="s">
        <v>4608</v>
      </c>
      <c r="K3749" s="121"/>
      <c r="L3749" s="103" t="s">
        <v>4062</v>
      </c>
      <c r="M3749" s="65" t="s">
        <v>100</v>
      </c>
      <c r="N3749" s="65" t="s">
        <v>662</v>
      </c>
      <c r="O3749" s="64">
        <v>210002358</v>
      </c>
      <c r="P3749" s="94" t="s">
        <v>4607</v>
      </c>
      <c r="Q3749" s="90">
        <v>1</v>
      </c>
      <c r="X3749" s="65" t="s">
        <v>671</v>
      </c>
      <c r="Y3749" s="65">
        <f>SUMPRODUCT(('[2]Prog 89'!$C$5:$C$10000=A3749)*'[2]Prog 89'!$E$5:$F$10000)</f>
        <v>0</v>
      </c>
      <c r="Z3749" s="65">
        <f>SUMPRODUCT(('[2]Prog 89'!$C$5:$C$10000=A3749)*'[2]Prog 89'!$G$5:$H$10000)</f>
        <v>0</v>
      </c>
    </row>
    <row r="3750" spans="1:26" ht="12.75" customHeight="1" x14ac:dyDescent="0.25">
      <c r="A3750" s="64">
        <v>21011</v>
      </c>
      <c r="B3750" s="81">
        <f>VLOOKUP(A3750,'[2]Pop commune'!$A$4:$G$3833,7,FALSE)</f>
        <v>26.341463414634148</v>
      </c>
      <c r="C3750" s="82">
        <f>VLOOKUP(A3750,'[2]Pop commune'!$A$4:$H$3833,5,FALSE)</f>
        <v>16.585365853658537</v>
      </c>
      <c r="D3750" s="83">
        <f t="shared" si="117"/>
        <v>9.7560975609756113</v>
      </c>
      <c r="E3750" s="83">
        <f>VLOOKUP(A3750,'[2]Pop commune'!$A$4:$G$3833,6,FALSE)</f>
        <v>9.7560975609756113</v>
      </c>
      <c r="F3750" s="83">
        <f t="shared" si="118"/>
        <v>80</v>
      </c>
      <c r="G3750" s="83">
        <f>VLOOKUP(A3750,'[2]Pop commune'!$A$4:$G$3833,4,FALSE)</f>
        <v>80</v>
      </c>
      <c r="H3750" s="64">
        <v>21</v>
      </c>
      <c r="I3750" s="122">
        <v>210002408</v>
      </c>
      <c r="J3750" s="65" t="s">
        <v>4609</v>
      </c>
      <c r="K3750" s="121"/>
      <c r="L3750" s="103" t="s">
        <v>4610</v>
      </c>
      <c r="M3750" s="65" t="s">
        <v>100</v>
      </c>
      <c r="N3750" s="65" t="s">
        <v>662</v>
      </c>
      <c r="O3750" s="64">
        <v>210002358</v>
      </c>
      <c r="P3750" s="94" t="s">
        <v>4607</v>
      </c>
      <c r="Q3750" s="90">
        <v>1</v>
      </c>
      <c r="X3750" s="65" t="s">
        <v>671</v>
      </c>
      <c r="Y3750" s="65">
        <f>SUMPRODUCT(('[2]Prog 89'!$C$5:$C$10000=A3750)*'[2]Prog 89'!$E$5:$F$10000)</f>
        <v>0</v>
      </c>
      <c r="Z3750" s="65">
        <f>SUMPRODUCT(('[2]Prog 89'!$C$5:$C$10000=A3750)*'[2]Prog 89'!$G$5:$H$10000)</f>
        <v>0</v>
      </c>
    </row>
    <row r="3751" spans="1:26" ht="12.75" customHeight="1" x14ac:dyDescent="0.25">
      <c r="A3751" s="64">
        <v>21043</v>
      </c>
      <c r="B3751" s="81">
        <f>VLOOKUP(A3751,'[2]Pop commune'!$A$4:$G$3833,7,FALSE)</f>
        <v>82.314266630359484</v>
      </c>
      <c r="C3751" s="82">
        <f>VLOOKUP(A3751,'[2]Pop commune'!$A$4:$H$3833,5,FALSE)</f>
        <v>40.109317014828058</v>
      </c>
      <c r="D3751" s="83">
        <f t="shared" si="117"/>
        <v>42.204949615531426</v>
      </c>
      <c r="E3751" s="83">
        <f>VLOOKUP(A3751,'[2]Pop commune'!$A$4:$G$3833,6,FALSE)</f>
        <v>42.204949615531426</v>
      </c>
      <c r="F3751" s="83">
        <f t="shared" si="118"/>
        <v>248</v>
      </c>
      <c r="G3751" s="83">
        <f>VLOOKUP(A3751,'[2]Pop commune'!$A$4:$G$3833,4,FALSE)</f>
        <v>248</v>
      </c>
      <c r="H3751" s="64">
        <v>21</v>
      </c>
      <c r="I3751" s="122">
        <v>210002408</v>
      </c>
      <c r="J3751" s="65" t="s">
        <v>4611</v>
      </c>
      <c r="K3751" s="121"/>
      <c r="L3751" s="103" t="s">
        <v>4610</v>
      </c>
      <c r="M3751" s="65" t="s">
        <v>100</v>
      </c>
      <c r="N3751" s="65" t="s">
        <v>662</v>
      </c>
      <c r="O3751" s="64">
        <v>210002358</v>
      </c>
      <c r="P3751" s="94" t="s">
        <v>4607</v>
      </c>
      <c r="Q3751" s="90">
        <v>1</v>
      </c>
      <c r="X3751" s="65" t="s">
        <v>671</v>
      </c>
      <c r="Y3751" s="65">
        <f>SUMPRODUCT(('[2]Prog 89'!$C$5:$C$10000=A3751)*'[2]Prog 89'!$E$5:$F$10000)</f>
        <v>0</v>
      </c>
      <c r="Z3751" s="65">
        <f>SUMPRODUCT(('[2]Prog 89'!$C$5:$C$10000=A3751)*'[2]Prog 89'!$G$5:$H$10000)</f>
        <v>0</v>
      </c>
    </row>
    <row r="3752" spans="1:26" ht="12.75" customHeight="1" x14ac:dyDescent="0.25">
      <c r="A3752" s="64">
        <v>21052</v>
      </c>
      <c r="B3752" s="81">
        <f>VLOOKUP(A3752,'[2]Pop commune'!$A$4:$G$3833,7,FALSE)</f>
        <v>13.17647058823529</v>
      </c>
      <c r="C3752" s="82">
        <f>VLOOKUP(A3752,'[2]Pop commune'!$A$4:$H$3833,5,FALSE)</f>
        <v>11.294117647058821</v>
      </c>
      <c r="D3752" s="83">
        <f t="shared" si="117"/>
        <v>1.8823529411764699</v>
      </c>
      <c r="E3752" s="83">
        <f>VLOOKUP(A3752,'[2]Pop commune'!$A$4:$G$3833,6,FALSE)</f>
        <v>1.8823529411764699</v>
      </c>
      <c r="F3752" s="83">
        <f t="shared" si="118"/>
        <v>32</v>
      </c>
      <c r="G3752" s="83">
        <f>VLOOKUP(A3752,'[2]Pop commune'!$A$4:$G$3833,4,FALSE)</f>
        <v>32</v>
      </c>
      <c r="H3752" s="64">
        <v>21</v>
      </c>
      <c r="I3752" s="122">
        <v>210002408</v>
      </c>
      <c r="J3752" s="65" t="s">
        <v>2222</v>
      </c>
      <c r="K3752" s="121"/>
      <c r="L3752" s="103" t="s">
        <v>4606</v>
      </c>
      <c r="M3752" s="65" t="s">
        <v>100</v>
      </c>
      <c r="N3752" s="65" t="s">
        <v>662</v>
      </c>
      <c r="O3752" s="64">
        <v>210002358</v>
      </c>
      <c r="P3752" s="94" t="s">
        <v>4607</v>
      </c>
      <c r="Q3752" s="90">
        <v>1</v>
      </c>
      <c r="X3752" s="65" t="s">
        <v>671</v>
      </c>
      <c r="Y3752" s="65">
        <f>SUMPRODUCT(('[2]Prog 89'!$C$5:$C$10000=A3752)*'[2]Prog 89'!$E$5:$F$10000)</f>
        <v>0</v>
      </c>
      <c r="Z3752" s="65">
        <f>SUMPRODUCT(('[2]Prog 89'!$C$5:$C$10000=A3752)*'[2]Prog 89'!$G$5:$H$10000)</f>
        <v>0</v>
      </c>
    </row>
    <row r="3753" spans="1:26" ht="12.75" customHeight="1" x14ac:dyDescent="0.25">
      <c r="A3753" s="64">
        <v>21055</v>
      </c>
      <c r="B3753" s="81">
        <f>VLOOKUP(A3753,'[2]Pop commune'!$A$4:$G$3833,7,FALSE)</f>
        <v>8</v>
      </c>
      <c r="C3753" s="82">
        <f>VLOOKUP(A3753,'[2]Pop commune'!$A$4:$H$3833,5,FALSE)</f>
        <v>4</v>
      </c>
      <c r="D3753" s="83">
        <f t="shared" si="117"/>
        <v>4</v>
      </c>
      <c r="E3753" s="83">
        <f>VLOOKUP(A3753,'[2]Pop commune'!$A$4:$G$3833,6,FALSE)</f>
        <v>4</v>
      </c>
      <c r="F3753" s="83">
        <f t="shared" si="118"/>
        <v>21</v>
      </c>
      <c r="G3753" s="83">
        <f>VLOOKUP(A3753,'[2]Pop commune'!$A$4:$G$3833,4,FALSE)</f>
        <v>21</v>
      </c>
      <c r="H3753" s="64">
        <v>21</v>
      </c>
      <c r="I3753" s="122">
        <v>210002408</v>
      </c>
      <c r="J3753" s="65" t="s">
        <v>4612</v>
      </c>
      <c r="K3753" s="121"/>
      <c r="L3753" s="73" t="s">
        <v>4606</v>
      </c>
      <c r="M3753" s="65" t="s">
        <v>100</v>
      </c>
      <c r="N3753" s="65" t="s">
        <v>662</v>
      </c>
      <c r="O3753" s="64">
        <v>210002358</v>
      </c>
      <c r="P3753" s="94" t="s">
        <v>4607</v>
      </c>
      <c r="Q3753" s="90">
        <v>1</v>
      </c>
      <c r="X3753" s="65" t="s">
        <v>671</v>
      </c>
      <c r="Y3753" s="65">
        <f>SUMPRODUCT(('[2]Prog 89'!$C$5:$C$10000=A3753)*'[2]Prog 89'!$E$5:$F$10000)</f>
        <v>0</v>
      </c>
      <c r="Z3753" s="65">
        <f>SUMPRODUCT(('[2]Prog 89'!$C$5:$C$10000=A3753)*'[2]Prog 89'!$G$5:$H$10000)</f>
        <v>0</v>
      </c>
    </row>
    <row r="3754" spans="1:26" ht="12.75" customHeight="1" x14ac:dyDescent="0.25">
      <c r="A3754" s="64">
        <v>21061</v>
      </c>
      <c r="B3754" s="81">
        <f>VLOOKUP(A3754,'[2]Pop commune'!$A$4:$G$3833,7,FALSE)</f>
        <v>26.342105263157841</v>
      </c>
      <c r="C3754" s="82">
        <f>VLOOKUP(A3754,'[2]Pop commune'!$A$4:$H$3833,5,FALSE)</f>
        <v>16.210526315789441</v>
      </c>
      <c r="D3754" s="83">
        <f t="shared" si="117"/>
        <v>10.1315789473684</v>
      </c>
      <c r="E3754" s="83">
        <f>VLOOKUP(A3754,'[2]Pop commune'!$A$4:$G$3833,6,FALSE)</f>
        <v>10.1315789473684</v>
      </c>
      <c r="F3754" s="83">
        <f t="shared" si="118"/>
        <v>76.999999999999844</v>
      </c>
      <c r="G3754" s="83">
        <f>VLOOKUP(A3754,'[2]Pop commune'!$A$4:$G$3833,4,FALSE)</f>
        <v>76.999999999999844</v>
      </c>
      <c r="H3754" s="64">
        <v>21</v>
      </c>
      <c r="I3754" s="122">
        <v>210002408</v>
      </c>
      <c r="J3754" s="65" t="s">
        <v>4613</v>
      </c>
      <c r="K3754" s="121"/>
      <c r="L3754" s="103" t="s">
        <v>4606</v>
      </c>
      <c r="M3754" s="65" t="s">
        <v>100</v>
      </c>
      <c r="N3754" s="65" t="s">
        <v>662</v>
      </c>
      <c r="O3754" s="64">
        <v>210002358</v>
      </c>
      <c r="P3754" s="94" t="s">
        <v>4607</v>
      </c>
      <c r="Q3754" s="90">
        <v>1</v>
      </c>
      <c r="X3754" s="65" t="s">
        <v>671</v>
      </c>
      <c r="Y3754" s="65">
        <f>SUMPRODUCT(('[2]Prog 89'!$C$5:$C$10000=A3754)*'[2]Prog 89'!$E$5:$F$10000)</f>
        <v>0</v>
      </c>
      <c r="Z3754" s="65">
        <f>SUMPRODUCT(('[2]Prog 89'!$C$5:$C$10000=A3754)*'[2]Prog 89'!$G$5:$H$10000)</f>
        <v>0</v>
      </c>
    </row>
    <row r="3755" spans="1:26" ht="12.75" customHeight="1" x14ac:dyDescent="0.25">
      <c r="A3755" s="64">
        <v>21075</v>
      </c>
      <c r="B3755" s="81">
        <f>VLOOKUP(A3755,'[2]Pop commune'!$A$4:$G$3833,7,FALSE)</f>
        <v>17.931034482758559</v>
      </c>
      <c r="C3755" s="82">
        <f>VLOOKUP(A3755,'[2]Pop commune'!$A$4:$H$3833,5,FALSE)</f>
        <v>13.44827586206892</v>
      </c>
      <c r="D3755" s="83">
        <f t="shared" si="117"/>
        <v>4.4827586206896397</v>
      </c>
      <c r="E3755" s="83">
        <f>VLOOKUP(A3755,'[2]Pop commune'!$A$4:$G$3833,6,FALSE)</f>
        <v>4.4827586206896397</v>
      </c>
      <c r="F3755" s="83">
        <f t="shared" si="118"/>
        <v>64.999999999999787</v>
      </c>
      <c r="G3755" s="83">
        <f>VLOOKUP(A3755,'[2]Pop commune'!$A$4:$G$3833,4,FALSE)</f>
        <v>64.999999999999787</v>
      </c>
      <c r="H3755" s="64">
        <v>21</v>
      </c>
      <c r="I3755" s="122">
        <v>210002408</v>
      </c>
      <c r="J3755" s="65" t="s">
        <v>4614</v>
      </c>
      <c r="K3755" s="121"/>
      <c r="L3755" s="103" t="s">
        <v>4610</v>
      </c>
      <c r="M3755" s="65" t="s">
        <v>100</v>
      </c>
      <c r="N3755" s="65" t="s">
        <v>662</v>
      </c>
      <c r="O3755" s="64">
        <v>210002358</v>
      </c>
      <c r="P3755" s="94" t="s">
        <v>4607</v>
      </c>
      <c r="Q3755" s="90">
        <v>1</v>
      </c>
      <c r="X3755" s="65" t="s">
        <v>671</v>
      </c>
      <c r="Y3755" s="65">
        <f>SUMPRODUCT(('[2]Prog 89'!$C$5:$C$10000=A3755)*'[2]Prog 89'!$E$5:$F$10000)</f>
        <v>0</v>
      </c>
      <c r="Z3755" s="65">
        <f>SUMPRODUCT(('[2]Prog 89'!$C$5:$C$10000=A3755)*'[2]Prog 89'!$G$5:$H$10000)</f>
        <v>0</v>
      </c>
    </row>
    <row r="3756" spans="1:26" ht="12.75" customHeight="1" x14ac:dyDescent="0.25">
      <c r="A3756" s="64">
        <v>21104</v>
      </c>
      <c r="B3756" s="81">
        <f>VLOOKUP(A3756,'[2]Pop commune'!$A$4:$G$3833,7,FALSE)</f>
        <v>23.18</v>
      </c>
      <c r="C3756" s="82">
        <f>VLOOKUP(A3756,'[2]Pop commune'!$A$4:$H$3833,5,FALSE)</f>
        <v>19.52</v>
      </c>
      <c r="D3756" s="83">
        <f t="shared" si="117"/>
        <v>3.66</v>
      </c>
      <c r="E3756" s="83">
        <f>VLOOKUP(A3756,'[2]Pop commune'!$A$4:$G$3833,6,FALSE)</f>
        <v>3.66</v>
      </c>
      <c r="F3756" s="83">
        <f t="shared" si="118"/>
        <v>61</v>
      </c>
      <c r="G3756" s="83">
        <f>VLOOKUP(A3756,'[2]Pop commune'!$A$4:$G$3833,4,FALSE)</f>
        <v>61</v>
      </c>
      <c r="H3756" s="64">
        <v>21</v>
      </c>
      <c r="I3756" s="122">
        <v>210002408</v>
      </c>
      <c r="J3756" s="65" t="s">
        <v>4615</v>
      </c>
      <c r="K3756" s="121"/>
      <c r="L3756" s="73" t="s">
        <v>4062</v>
      </c>
      <c r="M3756" s="65" t="s">
        <v>100</v>
      </c>
      <c r="N3756" s="65" t="s">
        <v>662</v>
      </c>
      <c r="O3756" s="64">
        <v>210002358</v>
      </c>
      <c r="P3756" s="94" t="s">
        <v>4607</v>
      </c>
      <c r="Q3756" s="90">
        <v>1</v>
      </c>
      <c r="X3756" s="65" t="s">
        <v>671</v>
      </c>
      <c r="Y3756" s="65">
        <f>SUMPRODUCT(('[2]Prog 89'!$C$5:$C$10000=A3756)*'[2]Prog 89'!$E$5:$F$10000)</f>
        <v>0</v>
      </c>
      <c r="Z3756" s="65">
        <f>SUMPRODUCT(('[2]Prog 89'!$C$5:$C$10000=A3756)*'[2]Prog 89'!$G$5:$H$10000)</f>
        <v>0</v>
      </c>
    </row>
    <row r="3757" spans="1:26" ht="12.75" customHeight="1" x14ac:dyDescent="0.25">
      <c r="A3757" s="64">
        <v>21117</v>
      </c>
      <c r="B3757" s="81">
        <f>VLOOKUP(A3757,'[2]Pop commune'!$A$4:$G$3833,7,FALSE)</f>
        <v>29</v>
      </c>
      <c r="C3757" s="82">
        <f>VLOOKUP(A3757,'[2]Pop commune'!$A$4:$H$3833,5,FALSE)</f>
        <v>19</v>
      </c>
      <c r="D3757" s="83">
        <f t="shared" si="117"/>
        <v>10</v>
      </c>
      <c r="E3757" s="83">
        <f>VLOOKUP(A3757,'[2]Pop commune'!$A$4:$G$3833,6,FALSE)</f>
        <v>10</v>
      </c>
      <c r="F3757" s="83">
        <f t="shared" si="118"/>
        <v>52</v>
      </c>
      <c r="G3757" s="83">
        <f>VLOOKUP(A3757,'[2]Pop commune'!$A$4:$G$3833,4,FALSE)</f>
        <v>52</v>
      </c>
      <c r="H3757" s="64">
        <v>21</v>
      </c>
      <c r="I3757" s="122">
        <v>210002408</v>
      </c>
      <c r="J3757" s="65" t="s">
        <v>4616</v>
      </c>
      <c r="K3757" s="121"/>
      <c r="L3757" s="73" t="s">
        <v>4606</v>
      </c>
      <c r="M3757" s="65" t="s">
        <v>100</v>
      </c>
      <c r="N3757" s="65" t="s">
        <v>662</v>
      </c>
      <c r="O3757" s="64">
        <v>210002358</v>
      </c>
      <c r="P3757" s="94" t="s">
        <v>4607</v>
      </c>
      <c r="Q3757" s="90">
        <v>1</v>
      </c>
      <c r="X3757" s="65" t="s">
        <v>671</v>
      </c>
      <c r="Y3757" s="65">
        <f>SUMPRODUCT(('[2]Prog 89'!$C$5:$C$10000=A3757)*'[2]Prog 89'!$E$5:$F$10000)</f>
        <v>0</v>
      </c>
      <c r="Z3757" s="65">
        <f>SUMPRODUCT(('[2]Prog 89'!$C$5:$C$10000=A3757)*'[2]Prog 89'!$G$5:$H$10000)</f>
        <v>0</v>
      </c>
    </row>
    <row r="3758" spans="1:26" ht="12.75" customHeight="1" x14ac:dyDescent="0.25">
      <c r="A3758" s="64">
        <v>21134</v>
      </c>
      <c r="B3758" s="81">
        <f>VLOOKUP(A3758,'[2]Pop commune'!$A$4:$G$3833,7,FALSE)</f>
        <v>68</v>
      </c>
      <c r="C3758" s="82">
        <f>VLOOKUP(A3758,'[2]Pop commune'!$A$4:$H$3833,5,FALSE)</f>
        <v>37</v>
      </c>
      <c r="D3758" s="83">
        <f t="shared" si="117"/>
        <v>31</v>
      </c>
      <c r="E3758" s="83">
        <f>VLOOKUP(A3758,'[2]Pop commune'!$A$4:$G$3833,6,FALSE)</f>
        <v>31</v>
      </c>
      <c r="F3758" s="83">
        <f t="shared" si="118"/>
        <v>290</v>
      </c>
      <c r="G3758" s="83">
        <f>VLOOKUP(A3758,'[2]Pop commune'!$A$4:$G$3833,4,FALSE)</f>
        <v>290</v>
      </c>
      <c r="H3758" s="64">
        <v>21</v>
      </c>
      <c r="I3758" s="122">
        <v>210002408</v>
      </c>
      <c r="J3758" s="65" t="s">
        <v>4617</v>
      </c>
      <c r="K3758" s="121"/>
      <c r="L3758" s="103" t="s">
        <v>4062</v>
      </c>
      <c r="M3758" s="65" t="s">
        <v>100</v>
      </c>
      <c r="N3758" s="65" t="s">
        <v>662</v>
      </c>
      <c r="O3758" s="64">
        <v>210002358</v>
      </c>
      <c r="P3758" s="94" t="s">
        <v>4607</v>
      </c>
      <c r="Q3758" s="90">
        <v>1</v>
      </c>
      <c r="X3758" s="65" t="s">
        <v>671</v>
      </c>
      <c r="Y3758" s="65">
        <f>SUMPRODUCT(('[2]Prog 89'!$C$5:$C$10000=A3758)*'[2]Prog 89'!$E$5:$F$10000)</f>
        <v>0</v>
      </c>
      <c r="Z3758" s="65">
        <f>SUMPRODUCT(('[2]Prog 89'!$C$5:$C$10000=A3758)*'[2]Prog 89'!$G$5:$H$10000)</f>
        <v>0</v>
      </c>
    </row>
    <row r="3759" spans="1:26" ht="12.75" customHeight="1" x14ac:dyDescent="0.25">
      <c r="A3759" s="64">
        <v>21160</v>
      </c>
      <c r="B3759" s="81">
        <f>VLOOKUP(A3759,'[2]Pop commune'!$A$4:$G$3833,7,FALSE)</f>
        <v>24.521739130434717</v>
      </c>
      <c r="C3759" s="82">
        <f>VLOOKUP(A3759,'[2]Pop commune'!$A$4:$H$3833,5,FALSE)</f>
        <v>17.369565217391258</v>
      </c>
      <c r="D3759" s="83">
        <f t="shared" si="117"/>
        <v>7.1521739130434598</v>
      </c>
      <c r="E3759" s="83">
        <f>VLOOKUP(A3759,'[2]Pop commune'!$A$4:$G$3833,6,FALSE)</f>
        <v>7.1521739130434598</v>
      </c>
      <c r="F3759" s="83">
        <f t="shared" si="118"/>
        <v>93.999999999999758</v>
      </c>
      <c r="G3759" s="83">
        <f>VLOOKUP(A3759,'[2]Pop commune'!$A$4:$G$3833,4,FALSE)</f>
        <v>93.999999999999758</v>
      </c>
      <c r="H3759" s="64">
        <v>21</v>
      </c>
      <c r="I3759" s="122">
        <v>210002408</v>
      </c>
      <c r="J3759" s="65" t="s">
        <v>4618</v>
      </c>
      <c r="K3759" s="121"/>
      <c r="L3759" s="103" t="s">
        <v>4610</v>
      </c>
      <c r="M3759" s="65" t="s">
        <v>100</v>
      </c>
      <c r="N3759" s="65" t="s">
        <v>662</v>
      </c>
      <c r="O3759" s="64">
        <v>210002358</v>
      </c>
      <c r="P3759" s="94" t="s">
        <v>4607</v>
      </c>
      <c r="Q3759" s="90">
        <v>1</v>
      </c>
      <c r="X3759" s="65" t="s">
        <v>671</v>
      </c>
      <c r="Y3759" s="65">
        <f>SUMPRODUCT(('[2]Prog 89'!$C$5:$C$10000=A3759)*'[2]Prog 89'!$E$5:$F$10000)</f>
        <v>0</v>
      </c>
      <c r="Z3759" s="65">
        <f>SUMPRODUCT(('[2]Prog 89'!$C$5:$C$10000=A3759)*'[2]Prog 89'!$G$5:$H$10000)</f>
        <v>0</v>
      </c>
    </row>
    <row r="3760" spans="1:26" ht="12.75" customHeight="1" x14ac:dyDescent="0.25">
      <c r="A3760" s="64">
        <v>21165</v>
      </c>
      <c r="B3760" s="81">
        <f>VLOOKUP(A3760,'[2]Pop commune'!$A$4:$G$3833,7,FALSE)</f>
        <v>16.927536231884002</v>
      </c>
      <c r="C3760" s="82">
        <f>VLOOKUP(A3760,'[2]Pop commune'!$A$4:$H$3833,5,FALSE)</f>
        <v>8.4637681159420008</v>
      </c>
      <c r="D3760" s="83">
        <f t="shared" si="117"/>
        <v>8.4637681159420008</v>
      </c>
      <c r="E3760" s="83">
        <f>VLOOKUP(A3760,'[2]Pop commune'!$A$4:$G$3833,6,FALSE)</f>
        <v>8.4637681159420008</v>
      </c>
      <c r="F3760" s="83">
        <f t="shared" si="118"/>
        <v>72.999999999999744</v>
      </c>
      <c r="G3760" s="83">
        <f>VLOOKUP(A3760,'[2]Pop commune'!$A$4:$G$3833,4,FALSE)</f>
        <v>72.999999999999744</v>
      </c>
      <c r="H3760" s="64">
        <v>21</v>
      </c>
      <c r="I3760" s="122">
        <v>210002408</v>
      </c>
      <c r="J3760" s="65" t="s">
        <v>4619</v>
      </c>
      <c r="K3760" s="121"/>
      <c r="L3760" s="103" t="s">
        <v>4062</v>
      </c>
      <c r="M3760" s="65" t="s">
        <v>100</v>
      </c>
      <c r="N3760" s="65" t="s">
        <v>662</v>
      </c>
      <c r="O3760" s="64">
        <v>210002358</v>
      </c>
      <c r="P3760" s="94" t="s">
        <v>4607</v>
      </c>
      <c r="Q3760" s="90">
        <v>1</v>
      </c>
      <c r="X3760" s="65" t="s">
        <v>671</v>
      </c>
      <c r="Y3760" s="65">
        <f>SUMPRODUCT(('[2]Prog 89'!$C$5:$C$10000=A3760)*'[2]Prog 89'!$E$5:$F$10000)</f>
        <v>0</v>
      </c>
      <c r="Z3760" s="65">
        <f>SUMPRODUCT(('[2]Prog 89'!$C$5:$C$10000=A3760)*'[2]Prog 89'!$G$5:$H$10000)</f>
        <v>0</v>
      </c>
    </row>
    <row r="3761" spans="1:26" ht="12.75" customHeight="1" x14ac:dyDescent="0.25">
      <c r="A3761" s="64">
        <v>21201</v>
      </c>
      <c r="B3761" s="81">
        <f>VLOOKUP(A3761,'[2]Pop commune'!$A$4:$G$3833,7,FALSE)</f>
        <v>74.101886792452717</v>
      </c>
      <c r="C3761" s="82">
        <f>VLOOKUP(A3761,'[2]Pop commune'!$A$4:$H$3833,5,FALSE)</f>
        <v>40.603773584905603</v>
      </c>
      <c r="D3761" s="83">
        <f t="shared" si="117"/>
        <v>33.498113207547121</v>
      </c>
      <c r="E3761" s="83">
        <f>VLOOKUP(A3761,'[2]Pop commune'!$A$4:$G$3833,6,FALSE)</f>
        <v>33.498113207547121</v>
      </c>
      <c r="F3761" s="83">
        <f t="shared" si="118"/>
        <v>269</v>
      </c>
      <c r="G3761" s="83">
        <f>VLOOKUP(A3761,'[2]Pop commune'!$A$4:$G$3833,4,FALSE)</f>
        <v>269</v>
      </c>
      <c r="H3761" s="64">
        <v>21</v>
      </c>
      <c r="I3761" s="122">
        <v>210002408</v>
      </c>
      <c r="J3761" s="65" t="s">
        <v>4620</v>
      </c>
      <c r="K3761" s="121"/>
      <c r="L3761" s="103" t="s">
        <v>4062</v>
      </c>
      <c r="M3761" s="65" t="s">
        <v>100</v>
      </c>
      <c r="N3761" s="65" t="s">
        <v>662</v>
      </c>
      <c r="O3761" s="64">
        <v>210002358</v>
      </c>
      <c r="P3761" s="94" t="s">
        <v>4607</v>
      </c>
      <c r="Q3761" s="90">
        <v>1</v>
      </c>
      <c r="X3761" s="65" t="s">
        <v>671</v>
      </c>
      <c r="Y3761" s="65">
        <f>SUMPRODUCT(('[2]Prog 89'!$C$5:$C$10000=A3761)*'[2]Prog 89'!$E$5:$F$10000)</f>
        <v>0</v>
      </c>
      <c r="Z3761" s="65">
        <f>SUMPRODUCT(('[2]Prog 89'!$C$5:$C$10000=A3761)*'[2]Prog 89'!$G$5:$H$10000)</f>
        <v>0</v>
      </c>
    </row>
    <row r="3762" spans="1:26" ht="12.75" customHeight="1" x14ac:dyDescent="0.25">
      <c r="A3762" s="64">
        <v>21235</v>
      </c>
      <c r="B3762" s="81">
        <f>VLOOKUP(A3762,'[2]Pop commune'!$A$4:$G$3833,7,FALSE)</f>
        <v>14.081632653061229</v>
      </c>
      <c r="C3762" s="82">
        <f>VLOOKUP(A3762,'[2]Pop commune'!$A$4:$H$3833,5,FALSE)</f>
        <v>5.6326530612244916</v>
      </c>
      <c r="D3762" s="83">
        <f t="shared" si="117"/>
        <v>8.4489795918367374</v>
      </c>
      <c r="E3762" s="83">
        <f>VLOOKUP(A3762,'[2]Pop commune'!$A$4:$G$3833,6,FALSE)</f>
        <v>8.4489795918367374</v>
      </c>
      <c r="F3762" s="83">
        <f t="shared" si="118"/>
        <v>46</v>
      </c>
      <c r="G3762" s="83">
        <f>VLOOKUP(A3762,'[2]Pop commune'!$A$4:$G$3833,4,FALSE)</f>
        <v>46</v>
      </c>
      <c r="H3762" s="64">
        <v>21</v>
      </c>
      <c r="I3762" s="122">
        <v>210002408</v>
      </c>
      <c r="J3762" s="65" t="s">
        <v>4621</v>
      </c>
      <c r="K3762" s="121"/>
      <c r="L3762" s="103" t="s">
        <v>4606</v>
      </c>
      <c r="M3762" s="65" t="s">
        <v>100</v>
      </c>
      <c r="N3762" s="65" t="s">
        <v>662</v>
      </c>
      <c r="O3762" s="64">
        <v>210002358</v>
      </c>
      <c r="P3762" s="94" t="s">
        <v>4607</v>
      </c>
      <c r="Q3762" s="90">
        <v>1</v>
      </c>
      <c r="X3762" s="65" t="s">
        <v>671</v>
      </c>
      <c r="Y3762" s="65">
        <f>SUMPRODUCT(('[2]Prog 89'!$C$5:$C$10000=A3762)*'[2]Prog 89'!$E$5:$F$10000)</f>
        <v>0</v>
      </c>
      <c r="Z3762" s="65">
        <f>SUMPRODUCT(('[2]Prog 89'!$C$5:$C$10000=A3762)*'[2]Prog 89'!$G$5:$H$10000)</f>
        <v>0</v>
      </c>
    </row>
    <row r="3763" spans="1:26" ht="12.75" customHeight="1" x14ac:dyDescent="0.25">
      <c r="A3763" s="64">
        <v>21237</v>
      </c>
      <c r="B3763" s="81">
        <f>VLOOKUP(A3763,'[2]Pop commune'!$A$4:$G$3833,7,FALSE)</f>
        <v>39.512825389080177</v>
      </c>
      <c r="C3763" s="82">
        <f>VLOOKUP(A3763,'[2]Pop commune'!$A$4:$H$3833,5,FALSE)</f>
        <v>24.941998429197</v>
      </c>
      <c r="D3763" s="83">
        <f t="shared" si="117"/>
        <v>14.570826959883179</v>
      </c>
      <c r="E3763" s="83">
        <f>VLOOKUP(A3763,'[2]Pop commune'!$A$4:$G$3833,6,FALSE)</f>
        <v>14.570826959883179</v>
      </c>
      <c r="F3763" s="83">
        <f t="shared" si="118"/>
        <v>103</v>
      </c>
      <c r="G3763" s="83">
        <f>VLOOKUP(A3763,'[2]Pop commune'!$A$4:$G$3833,4,FALSE)</f>
        <v>103</v>
      </c>
      <c r="H3763" s="64">
        <v>21</v>
      </c>
      <c r="I3763" s="122">
        <v>210002408</v>
      </c>
      <c r="J3763" s="65" t="s">
        <v>4622</v>
      </c>
      <c r="K3763" s="121"/>
      <c r="L3763" s="103" t="s">
        <v>4606</v>
      </c>
      <c r="M3763" s="65" t="s">
        <v>100</v>
      </c>
      <c r="N3763" s="65" t="s">
        <v>662</v>
      </c>
      <c r="O3763" s="64">
        <v>210002358</v>
      </c>
      <c r="P3763" s="94" t="s">
        <v>4607</v>
      </c>
      <c r="Q3763" s="90">
        <v>1</v>
      </c>
      <c r="X3763" s="65" t="s">
        <v>671</v>
      </c>
      <c r="Y3763" s="65">
        <f>SUMPRODUCT(('[2]Prog 89'!$C$5:$C$10000=A3763)*'[2]Prog 89'!$E$5:$F$10000)</f>
        <v>0</v>
      </c>
      <c r="Z3763" s="65">
        <f>SUMPRODUCT(('[2]Prog 89'!$C$5:$C$10000=A3763)*'[2]Prog 89'!$G$5:$H$10000)</f>
        <v>0</v>
      </c>
    </row>
    <row r="3764" spans="1:26" ht="12.75" customHeight="1" x14ac:dyDescent="0.25">
      <c r="A3764" s="64">
        <v>21253</v>
      </c>
      <c r="B3764" s="81">
        <f>VLOOKUP(A3764,'[2]Pop commune'!$A$4:$G$3833,7,FALSE)</f>
        <v>50.067567567567551</v>
      </c>
      <c r="C3764" s="82">
        <f>VLOOKUP(A3764,'[2]Pop commune'!$A$4:$H$3833,5,FALSE)</f>
        <v>30.743243243243231</v>
      </c>
      <c r="D3764" s="83">
        <f t="shared" si="117"/>
        <v>19.324324324324316</v>
      </c>
      <c r="E3764" s="83">
        <f>VLOOKUP(A3764,'[2]Pop commune'!$A$4:$G$3833,6,FALSE)</f>
        <v>19.324324324324316</v>
      </c>
      <c r="F3764" s="83">
        <f t="shared" si="118"/>
        <v>130</v>
      </c>
      <c r="G3764" s="83">
        <f>VLOOKUP(A3764,'[2]Pop commune'!$A$4:$G$3833,4,FALSE)</f>
        <v>130</v>
      </c>
      <c r="H3764" s="64">
        <v>21</v>
      </c>
      <c r="I3764" s="122">
        <v>210002408</v>
      </c>
      <c r="J3764" s="65" t="s">
        <v>4623</v>
      </c>
      <c r="K3764" s="121"/>
      <c r="L3764" s="103" t="s">
        <v>4606</v>
      </c>
      <c r="M3764" s="65" t="s">
        <v>100</v>
      </c>
      <c r="N3764" s="65" t="s">
        <v>662</v>
      </c>
      <c r="O3764" s="64">
        <v>210002358</v>
      </c>
      <c r="P3764" s="94" t="s">
        <v>4607</v>
      </c>
      <c r="Q3764" s="90">
        <v>1</v>
      </c>
      <c r="X3764" s="65" t="s">
        <v>671</v>
      </c>
      <c r="Y3764" s="65">
        <f>SUMPRODUCT(('[2]Prog 89'!$C$5:$C$10000=A3764)*'[2]Prog 89'!$E$5:$F$10000)</f>
        <v>0</v>
      </c>
      <c r="Z3764" s="65">
        <f>SUMPRODUCT(('[2]Prog 89'!$C$5:$C$10000=A3764)*'[2]Prog 89'!$G$5:$H$10000)</f>
        <v>0</v>
      </c>
    </row>
    <row r="3765" spans="1:26" ht="12.75" customHeight="1" x14ac:dyDescent="0.25">
      <c r="A3765" s="64">
        <v>21257</v>
      </c>
      <c r="B3765" s="81">
        <f>VLOOKUP(A3765,'[2]Pop commune'!$A$4:$G$3833,7,FALSE)</f>
        <v>18.285714285714242</v>
      </c>
      <c r="C3765" s="82">
        <f>VLOOKUP(A3765,'[2]Pop commune'!$A$4:$H$3833,5,FALSE)</f>
        <v>14.85714285714282</v>
      </c>
      <c r="D3765" s="83">
        <f t="shared" si="117"/>
        <v>3.4285714285714199</v>
      </c>
      <c r="E3765" s="83">
        <f>VLOOKUP(A3765,'[2]Pop commune'!$A$4:$G$3833,6,FALSE)</f>
        <v>3.4285714285714199</v>
      </c>
      <c r="F3765" s="83">
        <f t="shared" si="118"/>
        <v>79.999999999999801</v>
      </c>
      <c r="G3765" s="83">
        <f>VLOOKUP(A3765,'[2]Pop commune'!$A$4:$G$3833,4,FALSE)</f>
        <v>79.999999999999801</v>
      </c>
      <c r="H3765" s="64">
        <v>21</v>
      </c>
      <c r="I3765" s="122">
        <v>210002408</v>
      </c>
      <c r="J3765" s="65" t="s">
        <v>4624</v>
      </c>
      <c r="K3765" s="121"/>
      <c r="L3765" s="103" t="s">
        <v>4610</v>
      </c>
      <c r="M3765" s="65" t="s">
        <v>100</v>
      </c>
      <c r="N3765" s="65" t="s">
        <v>662</v>
      </c>
      <c r="O3765" s="64">
        <v>210002358</v>
      </c>
      <c r="P3765" s="94" t="s">
        <v>4607</v>
      </c>
      <c r="Q3765" s="90">
        <v>1</v>
      </c>
      <c r="X3765" s="65" t="s">
        <v>671</v>
      </c>
      <c r="Y3765" s="65">
        <f>SUMPRODUCT(('[2]Prog 89'!$C$5:$C$10000=A3765)*'[2]Prog 89'!$E$5:$F$10000)</f>
        <v>0</v>
      </c>
      <c r="Z3765" s="65">
        <f>SUMPRODUCT(('[2]Prog 89'!$C$5:$C$10000=A3765)*'[2]Prog 89'!$G$5:$H$10000)</f>
        <v>0</v>
      </c>
    </row>
    <row r="3766" spans="1:26" ht="12.75" customHeight="1" x14ac:dyDescent="0.25">
      <c r="A3766" s="64">
        <v>21276</v>
      </c>
      <c r="B3766" s="81">
        <f>VLOOKUP(A3766,'[2]Pop commune'!$A$4:$G$3833,7,FALSE)</f>
        <v>36.885245901639479</v>
      </c>
      <c r="C3766" s="82">
        <f>VLOOKUP(A3766,'[2]Pop commune'!$A$4:$H$3833,5,FALSE)</f>
        <v>19.46721311475417</v>
      </c>
      <c r="D3766" s="83">
        <f t="shared" si="117"/>
        <v>17.418032786885309</v>
      </c>
      <c r="E3766" s="83">
        <f>VLOOKUP(A3766,'[2]Pop commune'!$A$4:$G$3833,6,FALSE)</f>
        <v>17.418032786885309</v>
      </c>
      <c r="F3766" s="83">
        <f t="shared" si="118"/>
        <v>125</v>
      </c>
      <c r="G3766" s="83">
        <f>VLOOKUP(A3766,'[2]Pop commune'!$A$4:$G$3833,4,FALSE)</f>
        <v>125</v>
      </c>
      <c r="H3766" s="64">
        <v>21</v>
      </c>
      <c r="I3766" s="122">
        <v>210002408</v>
      </c>
      <c r="J3766" s="65" t="s">
        <v>4625</v>
      </c>
      <c r="K3766" s="121"/>
      <c r="L3766" s="103" t="s">
        <v>4610</v>
      </c>
      <c r="M3766" s="65" t="s">
        <v>100</v>
      </c>
      <c r="N3766" s="65" t="s">
        <v>662</v>
      </c>
      <c r="O3766" s="64">
        <v>210002358</v>
      </c>
      <c r="P3766" s="94" t="s">
        <v>4607</v>
      </c>
      <c r="Q3766" s="90">
        <v>1</v>
      </c>
      <c r="X3766" s="65" t="s">
        <v>671</v>
      </c>
      <c r="Y3766" s="65">
        <f>SUMPRODUCT(('[2]Prog 89'!$C$5:$C$10000=A3766)*'[2]Prog 89'!$E$5:$F$10000)</f>
        <v>0</v>
      </c>
      <c r="Z3766" s="65">
        <f>SUMPRODUCT(('[2]Prog 89'!$C$5:$C$10000=A3766)*'[2]Prog 89'!$G$5:$H$10000)</f>
        <v>0</v>
      </c>
    </row>
    <row r="3767" spans="1:26" ht="12.75" customHeight="1" x14ac:dyDescent="0.25">
      <c r="A3767" s="64">
        <v>21326</v>
      </c>
      <c r="B3767" s="81">
        <f>VLOOKUP(A3767,'[2]Pop commune'!$A$4:$G$3833,7,FALSE)</f>
        <v>27.281250000000092</v>
      </c>
      <c r="C3767" s="82">
        <f>VLOOKUP(A3767,'[2]Pop commune'!$A$4:$H$3833,5,FALSE)</f>
        <v>18.18750000000006</v>
      </c>
      <c r="D3767" s="83">
        <f t="shared" si="117"/>
        <v>9.0937500000000302</v>
      </c>
      <c r="E3767" s="83">
        <f>VLOOKUP(A3767,'[2]Pop commune'!$A$4:$G$3833,6,FALSE)</f>
        <v>9.0937500000000302</v>
      </c>
      <c r="F3767" s="83">
        <f t="shared" si="118"/>
        <v>97.000000000000327</v>
      </c>
      <c r="G3767" s="83">
        <f>VLOOKUP(A3767,'[2]Pop commune'!$A$4:$G$3833,4,FALSE)</f>
        <v>97.000000000000327</v>
      </c>
      <c r="H3767" s="64">
        <v>21</v>
      </c>
      <c r="I3767" s="122">
        <v>210002408</v>
      </c>
      <c r="J3767" s="65" t="s">
        <v>4626</v>
      </c>
      <c r="K3767" s="121"/>
      <c r="L3767" s="103" t="s">
        <v>4610</v>
      </c>
      <c r="M3767" s="65" t="s">
        <v>100</v>
      </c>
      <c r="N3767" s="65" t="s">
        <v>662</v>
      </c>
      <c r="O3767" s="64">
        <v>210002358</v>
      </c>
      <c r="P3767" s="94" t="s">
        <v>4607</v>
      </c>
      <c r="Q3767" s="90">
        <v>1</v>
      </c>
      <c r="X3767" s="65" t="s">
        <v>671</v>
      </c>
      <c r="Y3767" s="65">
        <f>SUMPRODUCT(('[2]Prog 89'!$C$5:$C$10000=A3767)*'[2]Prog 89'!$E$5:$F$10000)</f>
        <v>0</v>
      </c>
      <c r="Z3767" s="65">
        <f>SUMPRODUCT(('[2]Prog 89'!$C$5:$C$10000=A3767)*'[2]Prog 89'!$G$5:$H$10000)</f>
        <v>0</v>
      </c>
    </row>
    <row r="3768" spans="1:26" ht="12.75" customHeight="1" x14ac:dyDescent="0.25">
      <c r="A3768" s="64">
        <v>21364</v>
      </c>
      <c r="B3768" s="81">
        <f>VLOOKUP(A3768,'[2]Pop commune'!$A$4:$G$3833,7,FALSE)</f>
        <v>31.000000000000021</v>
      </c>
      <c r="C3768" s="82">
        <f>VLOOKUP(A3768,'[2]Pop commune'!$A$4:$H$3833,5,FALSE)</f>
        <v>12.82758620689656</v>
      </c>
      <c r="D3768" s="83">
        <f t="shared" si="117"/>
        <v>18.172413793103459</v>
      </c>
      <c r="E3768" s="83">
        <f>VLOOKUP(A3768,'[2]Pop commune'!$A$4:$G$3833,6,FALSE)</f>
        <v>18.172413793103459</v>
      </c>
      <c r="F3768" s="83">
        <f t="shared" si="118"/>
        <v>93.000000000000057</v>
      </c>
      <c r="G3768" s="83">
        <f>VLOOKUP(A3768,'[2]Pop commune'!$A$4:$G$3833,4,FALSE)</f>
        <v>93.000000000000057</v>
      </c>
      <c r="H3768" s="64">
        <v>21</v>
      </c>
      <c r="I3768" s="122">
        <v>210002408</v>
      </c>
      <c r="J3768" s="65" t="s">
        <v>4627</v>
      </c>
      <c r="K3768" s="121"/>
      <c r="L3768" s="103" t="s">
        <v>4610</v>
      </c>
      <c r="M3768" s="65" t="s">
        <v>100</v>
      </c>
      <c r="N3768" s="65" t="s">
        <v>662</v>
      </c>
      <c r="O3768" s="64">
        <v>210002358</v>
      </c>
      <c r="P3768" s="94" t="s">
        <v>4607</v>
      </c>
      <c r="Q3768" s="90">
        <v>1</v>
      </c>
      <c r="V3768" s="99"/>
      <c r="W3768" s="99"/>
      <c r="X3768" s="65" t="s">
        <v>671</v>
      </c>
      <c r="Y3768" s="65">
        <f>SUMPRODUCT(('[2]Prog 89'!$C$5:$C$10000=A3768)*'[2]Prog 89'!$E$5:$F$10000)</f>
        <v>0</v>
      </c>
      <c r="Z3768" s="65">
        <f>SUMPRODUCT(('[2]Prog 89'!$C$5:$C$10000=A3768)*'[2]Prog 89'!$G$5:$H$10000)</f>
        <v>0</v>
      </c>
    </row>
    <row r="3769" spans="1:26" ht="12.75" customHeight="1" x14ac:dyDescent="0.25">
      <c r="A3769" s="64">
        <v>21396</v>
      </c>
      <c r="B3769" s="81">
        <f>VLOOKUP(A3769,'[2]Pop commune'!$A$4:$G$3833,7,FALSE)</f>
        <v>29</v>
      </c>
      <c r="C3769" s="82">
        <f>VLOOKUP(A3769,'[2]Pop commune'!$A$4:$H$3833,5,FALSE)</f>
        <v>22</v>
      </c>
      <c r="D3769" s="83">
        <f t="shared" si="117"/>
        <v>7</v>
      </c>
      <c r="E3769" s="83">
        <f>VLOOKUP(A3769,'[2]Pop commune'!$A$4:$G$3833,6,FALSE)</f>
        <v>7</v>
      </c>
      <c r="F3769" s="83">
        <f t="shared" si="118"/>
        <v>68</v>
      </c>
      <c r="G3769" s="83">
        <f>VLOOKUP(A3769,'[2]Pop commune'!$A$4:$G$3833,4,FALSE)</f>
        <v>68</v>
      </c>
      <c r="H3769" s="64">
        <v>21</v>
      </c>
      <c r="I3769" s="122">
        <v>210002408</v>
      </c>
      <c r="J3769" s="65" t="s">
        <v>4628</v>
      </c>
      <c r="K3769" s="121"/>
      <c r="L3769" s="103" t="s">
        <v>4606</v>
      </c>
      <c r="M3769" s="65" t="s">
        <v>100</v>
      </c>
      <c r="N3769" s="65" t="s">
        <v>662</v>
      </c>
      <c r="O3769" s="64">
        <v>210002358</v>
      </c>
      <c r="P3769" s="94" t="s">
        <v>4607</v>
      </c>
      <c r="Q3769" s="90">
        <v>1</v>
      </c>
      <c r="X3769" s="65" t="s">
        <v>671</v>
      </c>
      <c r="Y3769" s="65">
        <f>SUMPRODUCT(('[2]Prog 89'!$C$5:$C$10000=A3769)*'[2]Prog 89'!$E$5:$F$10000)</f>
        <v>0</v>
      </c>
      <c r="Z3769" s="65">
        <f>SUMPRODUCT(('[2]Prog 89'!$C$5:$C$10000=A3769)*'[2]Prog 89'!$G$5:$H$10000)</f>
        <v>0</v>
      </c>
    </row>
    <row r="3770" spans="1:26" ht="12.75" customHeight="1" x14ac:dyDescent="0.25">
      <c r="A3770" s="64">
        <v>21410</v>
      </c>
      <c r="B3770" s="81">
        <f>VLOOKUP(A3770,'[2]Pop commune'!$A$4:$G$3833,7,FALSE)</f>
        <v>14.57575757575756</v>
      </c>
      <c r="C3770" s="82">
        <f>VLOOKUP(A3770,'[2]Pop commune'!$A$4:$H$3833,5,FALSE)</f>
        <v>6.7272727272727204</v>
      </c>
      <c r="D3770" s="83">
        <f t="shared" si="117"/>
        <v>7.8484848484848397</v>
      </c>
      <c r="E3770" s="83">
        <f>VLOOKUP(A3770,'[2]Pop commune'!$A$4:$G$3833,6,FALSE)</f>
        <v>7.8484848484848397</v>
      </c>
      <c r="F3770" s="83">
        <f t="shared" si="118"/>
        <v>37</v>
      </c>
      <c r="G3770" s="83">
        <f>VLOOKUP(A3770,'[2]Pop commune'!$A$4:$G$3833,4,FALSE)</f>
        <v>37</v>
      </c>
      <c r="H3770" s="64">
        <v>21</v>
      </c>
      <c r="I3770" s="122">
        <v>210002408</v>
      </c>
      <c r="J3770" s="65" t="s">
        <v>4629</v>
      </c>
      <c r="K3770" s="121"/>
      <c r="L3770" s="73" t="s">
        <v>4606</v>
      </c>
      <c r="M3770" s="65" t="s">
        <v>100</v>
      </c>
      <c r="N3770" s="65" t="s">
        <v>662</v>
      </c>
      <c r="O3770" s="64">
        <v>210002358</v>
      </c>
      <c r="P3770" s="94" t="s">
        <v>4607</v>
      </c>
      <c r="Q3770" s="90">
        <v>1</v>
      </c>
      <c r="X3770" s="65" t="s">
        <v>671</v>
      </c>
      <c r="Y3770" s="65">
        <f>SUMPRODUCT(('[2]Prog 89'!$C$5:$C$10000=A3770)*'[2]Prog 89'!$E$5:$F$10000)</f>
        <v>0</v>
      </c>
      <c r="Z3770" s="65">
        <f>SUMPRODUCT(('[2]Prog 89'!$C$5:$C$10000=A3770)*'[2]Prog 89'!$G$5:$H$10000)</f>
        <v>0</v>
      </c>
    </row>
    <row r="3771" spans="1:26" ht="12.75" customHeight="1" x14ac:dyDescent="0.25">
      <c r="A3771" s="64">
        <v>21415</v>
      </c>
      <c r="B3771" s="81">
        <f>VLOOKUP(A3771,'[2]Pop commune'!$A$4:$G$3833,7,FALSE)</f>
        <v>64.371980676328519</v>
      </c>
      <c r="C3771" s="82">
        <f>VLOOKUP(A3771,'[2]Pop commune'!$A$4:$H$3833,5,FALSE)</f>
        <v>44.565217391304358</v>
      </c>
      <c r="D3771" s="83">
        <f t="shared" si="117"/>
        <v>19.806763285024161</v>
      </c>
      <c r="E3771" s="83">
        <f>VLOOKUP(A3771,'[2]Pop commune'!$A$4:$G$3833,6,FALSE)</f>
        <v>19.806763285024161</v>
      </c>
      <c r="F3771" s="83">
        <f t="shared" si="118"/>
        <v>205</v>
      </c>
      <c r="G3771" s="83">
        <f>VLOOKUP(A3771,'[2]Pop commune'!$A$4:$G$3833,4,FALSE)</f>
        <v>205</v>
      </c>
      <c r="H3771" s="64">
        <v>21</v>
      </c>
      <c r="I3771" s="122">
        <v>210002408</v>
      </c>
      <c r="J3771" s="65" t="s">
        <v>4630</v>
      </c>
      <c r="K3771" s="121"/>
      <c r="L3771" s="103" t="s">
        <v>4606</v>
      </c>
      <c r="M3771" s="65" t="s">
        <v>100</v>
      </c>
      <c r="N3771" s="65" t="s">
        <v>662</v>
      </c>
      <c r="O3771" s="64">
        <v>210002358</v>
      </c>
      <c r="P3771" s="94" t="s">
        <v>4607</v>
      </c>
      <c r="Q3771" s="90">
        <v>1</v>
      </c>
      <c r="X3771" s="65" t="s">
        <v>671</v>
      </c>
      <c r="Y3771" s="65">
        <f>SUMPRODUCT(('[2]Prog 89'!$C$5:$C$10000=A3771)*'[2]Prog 89'!$E$5:$F$10000)</f>
        <v>0</v>
      </c>
      <c r="Z3771" s="65">
        <f>SUMPRODUCT(('[2]Prog 89'!$C$5:$C$10000=A3771)*'[2]Prog 89'!$G$5:$H$10000)</f>
        <v>0</v>
      </c>
    </row>
    <row r="3772" spans="1:26" ht="12.75" customHeight="1" x14ac:dyDescent="0.25">
      <c r="A3772" s="64">
        <v>21418</v>
      </c>
      <c r="B3772" s="81">
        <f>VLOOKUP(A3772,'[2]Pop commune'!$A$4:$G$3833,7,FALSE)</f>
        <v>16.271186440677919</v>
      </c>
      <c r="C3772" s="82">
        <f>VLOOKUP(A3772,'[2]Pop commune'!$A$4:$H$3833,5,FALSE)</f>
        <v>9.1525423728813298</v>
      </c>
      <c r="D3772" s="83">
        <f t="shared" si="117"/>
        <v>7.1186440677965903</v>
      </c>
      <c r="E3772" s="83">
        <f>VLOOKUP(A3772,'[2]Pop commune'!$A$4:$G$3833,6,FALSE)</f>
        <v>7.1186440677965903</v>
      </c>
      <c r="F3772" s="83">
        <f t="shared" si="118"/>
        <v>59.999999999999829</v>
      </c>
      <c r="G3772" s="83">
        <f>VLOOKUP(A3772,'[2]Pop commune'!$A$4:$G$3833,4,FALSE)</f>
        <v>59.999999999999829</v>
      </c>
      <c r="H3772" s="64">
        <v>21</v>
      </c>
      <c r="I3772" s="122">
        <v>210002408</v>
      </c>
      <c r="J3772" s="65" t="s">
        <v>4631</v>
      </c>
      <c r="K3772" s="121"/>
      <c r="L3772" s="103" t="s">
        <v>4606</v>
      </c>
      <c r="M3772" s="65" t="s">
        <v>100</v>
      </c>
      <c r="N3772" s="65" t="s">
        <v>662</v>
      </c>
      <c r="O3772" s="64">
        <v>210002358</v>
      </c>
      <c r="P3772" s="94" t="s">
        <v>4607</v>
      </c>
      <c r="Q3772" s="90">
        <v>1</v>
      </c>
      <c r="X3772" s="65" t="s">
        <v>671</v>
      </c>
      <c r="Y3772" s="65">
        <f>SUMPRODUCT(('[2]Prog 89'!$C$5:$C$10000=A3772)*'[2]Prog 89'!$E$5:$F$10000)</f>
        <v>0</v>
      </c>
      <c r="Z3772" s="65">
        <f>SUMPRODUCT(('[2]Prog 89'!$C$5:$C$10000=A3772)*'[2]Prog 89'!$G$5:$H$10000)</f>
        <v>0</v>
      </c>
    </row>
    <row r="3773" spans="1:26" ht="12.75" customHeight="1" x14ac:dyDescent="0.25">
      <c r="A3773" s="64">
        <v>21455</v>
      </c>
      <c r="B3773" s="81">
        <f>VLOOKUP(A3773,'[2]Pop commune'!$A$4:$G$3833,7,FALSE)</f>
        <v>45.230125523012575</v>
      </c>
      <c r="C3773" s="82">
        <f>VLOOKUP(A3773,'[2]Pop commune'!$A$4:$H$3833,5,FALSE)</f>
        <v>25.983263598326371</v>
      </c>
      <c r="D3773" s="83">
        <f t="shared" si="117"/>
        <v>19.2468619246862</v>
      </c>
      <c r="E3773" s="83">
        <f>VLOOKUP(A3773,'[2]Pop commune'!$A$4:$G$3833,6,FALSE)</f>
        <v>19.2468619246862</v>
      </c>
      <c r="F3773" s="83">
        <f t="shared" si="118"/>
        <v>230</v>
      </c>
      <c r="G3773" s="83">
        <f>VLOOKUP(A3773,'[2]Pop commune'!$A$4:$G$3833,4,FALSE)</f>
        <v>230</v>
      </c>
      <c r="H3773" s="64">
        <v>21</v>
      </c>
      <c r="I3773" s="122">
        <v>210002408</v>
      </c>
      <c r="J3773" s="65" t="s">
        <v>4632</v>
      </c>
      <c r="K3773" s="121"/>
      <c r="L3773" s="73" t="s">
        <v>4062</v>
      </c>
      <c r="M3773" s="65" t="s">
        <v>100</v>
      </c>
      <c r="N3773" s="65" t="s">
        <v>662</v>
      </c>
      <c r="O3773" s="64">
        <v>210002358</v>
      </c>
      <c r="P3773" s="94" t="s">
        <v>4607</v>
      </c>
      <c r="Q3773" s="90">
        <v>1</v>
      </c>
      <c r="X3773" s="65" t="s">
        <v>671</v>
      </c>
      <c r="Y3773" s="65">
        <f>SUMPRODUCT(('[2]Prog 89'!$C$5:$C$10000=A3773)*'[2]Prog 89'!$E$5:$F$10000)</f>
        <v>0</v>
      </c>
      <c r="Z3773" s="65">
        <f>SUMPRODUCT(('[2]Prog 89'!$C$5:$C$10000=A3773)*'[2]Prog 89'!$G$5:$H$10000)</f>
        <v>0</v>
      </c>
    </row>
    <row r="3774" spans="1:26" ht="12.75" customHeight="1" x14ac:dyDescent="0.25">
      <c r="A3774" s="64">
        <v>21466</v>
      </c>
      <c r="B3774" s="81">
        <f>VLOOKUP(A3774,'[2]Pop commune'!$A$4:$G$3833,7,FALSE)</f>
        <v>10.2777777777778</v>
      </c>
      <c r="C3774" s="82">
        <f>VLOOKUP(A3774,'[2]Pop commune'!$A$4:$H$3833,5,FALSE)</f>
        <v>3.0833333333333401</v>
      </c>
      <c r="D3774" s="83">
        <f t="shared" si="117"/>
        <v>7.1944444444444597</v>
      </c>
      <c r="E3774" s="83">
        <f>VLOOKUP(A3774,'[2]Pop commune'!$A$4:$G$3833,6,FALSE)</f>
        <v>7.1944444444444597</v>
      </c>
      <c r="F3774" s="83">
        <f t="shared" si="118"/>
        <v>37.000000000000078</v>
      </c>
      <c r="G3774" s="83">
        <f>VLOOKUP(A3774,'[2]Pop commune'!$A$4:$G$3833,4,FALSE)</f>
        <v>37.000000000000078</v>
      </c>
      <c r="H3774" s="64">
        <v>21</v>
      </c>
      <c r="I3774" s="122">
        <v>210002408</v>
      </c>
      <c r="J3774" s="65" t="s">
        <v>4633</v>
      </c>
      <c r="K3774" s="121"/>
      <c r="L3774" s="103" t="s">
        <v>4610</v>
      </c>
      <c r="M3774" s="65" t="s">
        <v>100</v>
      </c>
      <c r="N3774" s="65" t="s">
        <v>662</v>
      </c>
      <c r="O3774" s="64">
        <v>210002358</v>
      </c>
      <c r="P3774" s="94" t="s">
        <v>4607</v>
      </c>
      <c r="Q3774" s="90">
        <v>1</v>
      </c>
      <c r="X3774" s="65" t="s">
        <v>671</v>
      </c>
      <c r="Y3774" s="65">
        <f>SUMPRODUCT(('[2]Prog 89'!$C$5:$C$10000=A3774)*'[2]Prog 89'!$E$5:$F$10000)</f>
        <v>0</v>
      </c>
      <c r="Z3774" s="65">
        <f>SUMPRODUCT(('[2]Prog 89'!$C$5:$C$10000=A3774)*'[2]Prog 89'!$G$5:$H$10000)</f>
        <v>0</v>
      </c>
    </row>
    <row r="3775" spans="1:26" ht="12.75" customHeight="1" x14ac:dyDescent="0.25">
      <c r="A3775" s="64">
        <v>21470</v>
      </c>
      <c r="B3775" s="81">
        <f>VLOOKUP(A3775,'[2]Pop commune'!$A$4:$G$3833,7,FALSE)</f>
        <v>12</v>
      </c>
      <c r="C3775" s="82">
        <f>VLOOKUP(A3775,'[2]Pop commune'!$A$4:$H$3833,5,FALSE)</f>
        <v>7</v>
      </c>
      <c r="D3775" s="83">
        <f t="shared" si="117"/>
        <v>5</v>
      </c>
      <c r="E3775" s="83">
        <f>VLOOKUP(A3775,'[2]Pop commune'!$A$4:$G$3833,6,FALSE)</f>
        <v>5</v>
      </c>
      <c r="F3775" s="83">
        <f t="shared" si="118"/>
        <v>49</v>
      </c>
      <c r="G3775" s="83">
        <f>VLOOKUP(A3775,'[2]Pop commune'!$A$4:$G$3833,4,FALSE)</f>
        <v>49</v>
      </c>
      <c r="H3775" s="64">
        <v>21</v>
      </c>
      <c r="I3775" s="122">
        <v>210002408</v>
      </c>
      <c r="J3775" s="65" t="s">
        <v>4634</v>
      </c>
      <c r="K3775" s="121"/>
      <c r="L3775" s="103" t="s">
        <v>4606</v>
      </c>
      <c r="M3775" s="65" t="s">
        <v>100</v>
      </c>
      <c r="N3775" s="65" t="s">
        <v>662</v>
      </c>
      <c r="O3775" s="64">
        <v>210002358</v>
      </c>
      <c r="P3775" s="94" t="s">
        <v>4607</v>
      </c>
      <c r="Q3775" s="90">
        <v>1</v>
      </c>
      <c r="X3775" s="65" t="s">
        <v>671</v>
      </c>
      <c r="Y3775" s="65">
        <f>SUMPRODUCT(('[2]Prog 89'!$C$5:$C$10000=A3775)*'[2]Prog 89'!$E$5:$F$10000)</f>
        <v>0</v>
      </c>
      <c r="Z3775" s="65">
        <f>SUMPRODUCT(('[2]Prog 89'!$C$5:$C$10000=A3775)*'[2]Prog 89'!$G$5:$H$10000)</f>
        <v>0</v>
      </c>
    </row>
    <row r="3776" spans="1:26" ht="12.75" customHeight="1" x14ac:dyDescent="0.25">
      <c r="A3776" s="64">
        <v>21471</v>
      </c>
      <c r="B3776" s="81">
        <f>VLOOKUP(A3776,'[2]Pop commune'!$A$4:$G$3833,7,FALSE)</f>
        <v>8</v>
      </c>
      <c r="C3776" s="82">
        <f>VLOOKUP(A3776,'[2]Pop commune'!$A$4:$H$3833,5,FALSE)</f>
        <v>6</v>
      </c>
      <c r="D3776" s="83">
        <f t="shared" si="117"/>
        <v>2</v>
      </c>
      <c r="E3776" s="83">
        <f>VLOOKUP(A3776,'[2]Pop commune'!$A$4:$G$3833,6,FALSE)</f>
        <v>2</v>
      </c>
      <c r="F3776" s="83">
        <f t="shared" si="118"/>
        <v>16</v>
      </c>
      <c r="G3776" s="83">
        <f>VLOOKUP(A3776,'[2]Pop commune'!$A$4:$G$3833,4,FALSE)</f>
        <v>16</v>
      </c>
      <c r="H3776" s="64">
        <v>21</v>
      </c>
      <c r="I3776" s="122">
        <v>210002408</v>
      </c>
      <c r="J3776" s="65" t="s">
        <v>4635</v>
      </c>
      <c r="K3776" s="121"/>
      <c r="L3776" s="103" t="s">
        <v>4610</v>
      </c>
      <c r="M3776" s="65" t="s">
        <v>100</v>
      </c>
      <c r="N3776" s="65" t="s">
        <v>662</v>
      </c>
      <c r="O3776" s="64">
        <v>210002358</v>
      </c>
      <c r="P3776" s="94" t="s">
        <v>4607</v>
      </c>
      <c r="Q3776" s="90">
        <v>1</v>
      </c>
      <c r="X3776" s="65" t="s">
        <v>671</v>
      </c>
      <c r="Y3776" s="65">
        <f>SUMPRODUCT(('[2]Prog 89'!$C$5:$C$10000=A3776)*'[2]Prog 89'!$E$5:$F$10000)</f>
        <v>0</v>
      </c>
      <c r="Z3776" s="65">
        <f>SUMPRODUCT(('[2]Prog 89'!$C$5:$C$10000=A3776)*'[2]Prog 89'!$G$5:$H$10000)</f>
        <v>0</v>
      </c>
    </row>
    <row r="3777" spans="1:26" ht="12.75" customHeight="1" x14ac:dyDescent="0.25">
      <c r="A3777" s="64">
        <v>21490</v>
      </c>
      <c r="B3777" s="81">
        <f>VLOOKUP(A3777,'[2]Pop commune'!$A$4:$G$3833,7,FALSE)</f>
        <v>51.316770186335219</v>
      </c>
      <c r="C3777" s="82">
        <f>VLOOKUP(A3777,'[2]Pop commune'!$A$4:$H$3833,5,FALSE)</f>
        <v>28.173913043478159</v>
      </c>
      <c r="D3777" s="83">
        <f t="shared" si="117"/>
        <v>23.142857142857061</v>
      </c>
      <c r="E3777" s="83">
        <f>VLOOKUP(A3777,'[2]Pop commune'!$A$4:$G$3833,6,FALSE)</f>
        <v>23.142857142857061</v>
      </c>
      <c r="F3777" s="83">
        <f t="shared" si="118"/>
        <v>161.99999999999943</v>
      </c>
      <c r="G3777" s="83">
        <f>VLOOKUP(A3777,'[2]Pop commune'!$A$4:$G$3833,4,FALSE)</f>
        <v>161.99999999999943</v>
      </c>
      <c r="H3777" s="64">
        <v>21</v>
      </c>
      <c r="I3777" s="122">
        <v>210002408</v>
      </c>
      <c r="J3777" s="65" t="s">
        <v>4636</v>
      </c>
      <c r="K3777" s="121"/>
      <c r="L3777" s="103" t="s">
        <v>4610</v>
      </c>
      <c r="M3777" s="65" t="s">
        <v>100</v>
      </c>
      <c r="N3777" s="65" t="s">
        <v>662</v>
      </c>
      <c r="O3777" s="64">
        <v>210002358</v>
      </c>
      <c r="P3777" s="94" t="s">
        <v>4607</v>
      </c>
      <c r="Q3777" s="90">
        <v>1</v>
      </c>
      <c r="X3777" s="65" t="s">
        <v>671</v>
      </c>
      <c r="Y3777" s="65">
        <f>SUMPRODUCT(('[2]Prog 89'!$C$5:$C$10000=A3777)*'[2]Prog 89'!$E$5:$F$10000)</f>
        <v>0</v>
      </c>
      <c r="Z3777" s="65">
        <f>SUMPRODUCT(('[2]Prog 89'!$C$5:$C$10000=A3777)*'[2]Prog 89'!$G$5:$H$10000)</f>
        <v>0</v>
      </c>
    </row>
    <row r="3778" spans="1:26" ht="12.75" customHeight="1" x14ac:dyDescent="0.25">
      <c r="A3778" s="64">
        <v>21514</v>
      </c>
      <c r="B3778" s="81">
        <f>VLOOKUP(A3778,'[2]Pop commune'!$A$4:$G$3833,7,FALSE)</f>
        <v>37</v>
      </c>
      <c r="C3778" s="82">
        <f>VLOOKUP(A3778,'[2]Pop commune'!$A$4:$H$3833,5,FALSE)</f>
        <v>20</v>
      </c>
      <c r="D3778" s="83">
        <f t="shared" si="117"/>
        <v>17</v>
      </c>
      <c r="E3778" s="83">
        <f>VLOOKUP(A3778,'[2]Pop commune'!$A$4:$G$3833,6,FALSE)</f>
        <v>17</v>
      </c>
      <c r="F3778" s="83">
        <f t="shared" si="118"/>
        <v>95</v>
      </c>
      <c r="G3778" s="83">
        <f>VLOOKUP(A3778,'[2]Pop commune'!$A$4:$G$3833,4,FALSE)</f>
        <v>95</v>
      </c>
      <c r="H3778" s="64">
        <v>21</v>
      </c>
      <c r="I3778" s="122">
        <v>210002408</v>
      </c>
      <c r="J3778" s="65" t="s">
        <v>4637</v>
      </c>
      <c r="K3778" s="121"/>
      <c r="L3778" s="103" t="s">
        <v>4606</v>
      </c>
      <c r="M3778" s="65" t="s">
        <v>100</v>
      </c>
      <c r="N3778" s="65" t="s">
        <v>662</v>
      </c>
      <c r="O3778" s="64">
        <v>210002358</v>
      </c>
      <c r="P3778" s="94" t="s">
        <v>4607</v>
      </c>
      <c r="Q3778" s="90">
        <v>1</v>
      </c>
      <c r="X3778" s="65" t="s">
        <v>671</v>
      </c>
      <c r="Y3778" s="65">
        <f>SUMPRODUCT(('[2]Prog 89'!$C$5:$C$10000=A3778)*'[2]Prog 89'!$E$5:$F$10000)</f>
        <v>0</v>
      </c>
      <c r="Z3778" s="65">
        <f>SUMPRODUCT(('[2]Prog 89'!$C$5:$C$10000=A3778)*'[2]Prog 89'!$G$5:$H$10000)</f>
        <v>0</v>
      </c>
    </row>
    <row r="3779" spans="1:26" ht="12.75" customHeight="1" x14ac:dyDescent="0.25">
      <c r="A3779" s="64">
        <v>21526</v>
      </c>
      <c r="B3779" s="81">
        <f>VLOOKUP(A3779,'[2]Pop commune'!$A$4:$G$3833,7,FALSE)</f>
        <v>20.853658536585442</v>
      </c>
      <c r="C3779" s="82">
        <f>VLOOKUP(A3779,'[2]Pop commune'!$A$4:$H$3833,5,FALSE)</f>
        <v>13.17073170731712</v>
      </c>
      <c r="D3779" s="83">
        <f t="shared" si="117"/>
        <v>7.6829268292683199</v>
      </c>
      <c r="E3779" s="83">
        <f>VLOOKUP(A3779,'[2]Pop commune'!$A$4:$G$3833,6,FALSE)</f>
        <v>7.6829268292683199</v>
      </c>
      <c r="F3779" s="83">
        <f t="shared" si="118"/>
        <v>45.000000000000163</v>
      </c>
      <c r="G3779" s="83">
        <f>VLOOKUP(A3779,'[2]Pop commune'!$A$4:$G$3833,4,FALSE)</f>
        <v>45.000000000000163</v>
      </c>
      <c r="H3779" s="64">
        <v>21</v>
      </c>
      <c r="I3779" s="122">
        <v>210002408</v>
      </c>
      <c r="J3779" s="65" t="s">
        <v>4638</v>
      </c>
      <c r="K3779" s="121"/>
      <c r="L3779" s="103" t="s">
        <v>4606</v>
      </c>
      <c r="M3779" s="65" t="s">
        <v>100</v>
      </c>
      <c r="N3779" s="65" t="s">
        <v>662</v>
      </c>
      <c r="O3779" s="64">
        <v>210002358</v>
      </c>
      <c r="P3779" s="94" t="s">
        <v>4607</v>
      </c>
      <c r="Q3779" s="90">
        <v>1</v>
      </c>
      <c r="V3779" s="99"/>
      <c r="W3779" s="99"/>
      <c r="X3779" s="65" t="s">
        <v>671</v>
      </c>
      <c r="Y3779" s="65">
        <f>SUMPRODUCT(('[2]Prog 89'!$C$5:$C$10000=A3779)*'[2]Prog 89'!$E$5:$F$10000)</f>
        <v>0</v>
      </c>
      <c r="Z3779" s="65">
        <f>SUMPRODUCT(('[2]Prog 89'!$C$5:$C$10000=A3779)*'[2]Prog 89'!$G$5:$H$10000)</f>
        <v>0</v>
      </c>
    </row>
    <row r="3780" spans="1:26" ht="12.75" customHeight="1" x14ac:dyDescent="0.25">
      <c r="A3780" s="64">
        <v>21549</v>
      </c>
      <c r="B3780" s="81">
        <f>VLOOKUP(A3780,'[2]Pop commune'!$A$4:$G$3833,7,FALSE)</f>
        <v>25.9375</v>
      </c>
      <c r="C3780" s="82">
        <f>VLOOKUP(A3780,'[2]Pop commune'!$A$4:$H$3833,5,FALSE)</f>
        <v>16.600000000000001</v>
      </c>
      <c r="D3780" s="83">
        <f t="shared" si="117"/>
        <v>9.3375000000000004</v>
      </c>
      <c r="E3780" s="83">
        <f>VLOOKUP(A3780,'[2]Pop commune'!$A$4:$G$3833,6,FALSE)</f>
        <v>9.3375000000000004</v>
      </c>
      <c r="F3780" s="83">
        <f t="shared" si="118"/>
        <v>83</v>
      </c>
      <c r="G3780" s="83">
        <f>VLOOKUP(A3780,'[2]Pop commune'!$A$4:$G$3833,4,FALSE)</f>
        <v>83</v>
      </c>
      <c r="H3780" s="64">
        <v>21</v>
      </c>
      <c r="I3780" s="122">
        <v>210002408</v>
      </c>
      <c r="J3780" s="65" t="s">
        <v>4639</v>
      </c>
      <c r="K3780" s="121"/>
      <c r="L3780" s="103" t="s">
        <v>4606</v>
      </c>
      <c r="M3780" s="65" t="s">
        <v>100</v>
      </c>
      <c r="N3780" s="65" t="s">
        <v>662</v>
      </c>
      <c r="O3780" s="64">
        <v>210002358</v>
      </c>
      <c r="P3780" s="94" t="s">
        <v>4607</v>
      </c>
      <c r="Q3780" s="90">
        <v>1</v>
      </c>
      <c r="X3780" s="65" t="s">
        <v>671</v>
      </c>
      <c r="Y3780" s="65">
        <f>SUMPRODUCT(('[2]Prog 89'!$C$5:$C$10000=A3780)*'[2]Prog 89'!$E$5:$F$10000)</f>
        <v>0</v>
      </c>
      <c r="Z3780" s="65">
        <f>SUMPRODUCT(('[2]Prog 89'!$C$5:$C$10000=A3780)*'[2]Prog 89'!$G$5:$H$10000)</f>
        <v>0</v>
      </c>
    </row>
    <row r="3781" spans="1:26" ht="12.75" customHeight="1" x14ac:dyDescent="0.25">
      <c r="A3781" s="64">
        <v>21557</v>
      </c>
      <c r="B3781" s="81">
        <f>VLOOKUP(A3781,'[2]Pop commune'!$A$4:$G$3833,7,FALSE)</f>
        <v>36.284403669724696</v>
      </c>
      <c r="C3781" s="82">
        <f>VLOOKUP(A3781,'[2]Pop commune'!$A$4:$H$3833,5,FALSE)</f>
        <v>23.84403669724766</v>
      </c>
      <c r="D3781" s="83">
        <f t="shared" ref="D3781:D3844" si="119">E3781/Q3781</f>
        <v>12.44036697247704</v>
      </c>
      <c r="E3781" s="83">
        <f>VLOOKUP(A3781,'[2]Pop commune'!$A$4:$G$3833,6,FALSE)</f>
        <v>12.44036697247704</v>
      </c>
      <c r="F3781" s="83">
        <f t="shared" ref="F3781:F3844" si="120">G3781/Q3781</f>
        <v>113</v>
      </c>
      <c r="G3781" s="83">
        <f>VLOOKUP(A3781,'[2]Pop commune'!$A$4:$G$3833,4,FALSE)</f>
        <v>113</v>
      </c>
      <c r="H3781" s="64">
        <v>21</v>
      </c>
      <c r="I3781" s="122">
        <v>210002408</v>
      </c>
      <c r="J3781" s="65" t="s">
        <v>4640</v>
      </c>
      <c r="K3781" s="121"/>
      <c r="L3781" s="73" t="s">
        <v>4610</v>
      </c>
      <c r="M3781" s="65" t="s">
        <v>100</v>
      </c>
      <c r="N3781" s="65" t="s">
        <v>662</v>
      </c>
      <c r="O3781" s="64">
        <v>210002358</v>
      </c>
      <c r="P3781" s="94" t="s">
        <v>4607</v>
      </c>
      <c r="Q3781" s="90">
        <v>1</v>
      </c>
      <c r="X3781" s="65" t="s">
        <v>671</v>
      </c>
      <c r="Y3781" s="65">
        <f>SUMPRODUCT(('[2]Prog 89'!$C$5:$C$10000=A3781)*'[2]Prog 89'!$E$5:$F$10000)</f>
        <v>0</v>
      </c>
      <c r="Z3781" s="65">
        <f>SUMPRODUCT(('[2]Prog 89'!$C$5:$C$10000=A3781)*'[2]Prog 89'!$G$5:$H$10000)</f>
        <v>0</v>
      </c>
    </row>
    <row r="3782" spans="1:26" ht="12.75" customHeight="1" x14ac:dyDescent="0.25">
      <c r="A3782" s="64">
        <v>21602</v>
      </c>
      <c r="B3782" s="81">
        <f>VLOOKUP(A3782,'[2]Pop commune'!$A$4:$G$3833,7,FALSE)</f>
        <v>17.36</v>
      </c>
      <c r="C3782" s="82">
        <f>VLOOKUP(A3782,'[2]Pop commune'!$A$4:$H$3833,5,FALSE)</f>
        <v>14.88</v>
      </c>
      <c r="D3782" s="83">
        <f t="shared" si="119"/>
        <v>2.48</v>
      </c>
      <c r="E3782" s="83">
        <f>VLOOKUP(A3782,'[2]Pop commune'!$A$4:$G$3833,6,FALSE)</f>
        <v>2.48</v>
      </c>
      <c r="F3782" s="83">
        <f t="shared" si="120"/>
        <v>31</v>
      </c>
      <c r="G3782" s="83">
        <f>VLOOKUP(A3782,'[2]Pop commune'!$A$4:$G$3833,4,FALSE)</f>
        <v>31</v>
      </c>
      <c r="H3782" s="64">
        <v>21</v>
      </c>
      <c r="I3782" s="122">
        <v>210002408</v>
      </c>
      <c r="J3782" s="65" t="s">
        <v>4641</v>
      </c>
      <c r="K3782" s="121"/>
      <c r="L3782" s="73" t="s">
        <v>4610</v>
      </c>
      <c r="M3782" s="65" t="s">
        <v>100</v>
      </c>
      <c r="N3782" s="65" t="s">
        <v>662</v>
      </c>
      <c r="O3782" s="64">
        <v>210002358</v>
      </c>
      <c r="P3782" s="94" t="s">
        <v>4607</v>
      </c>
      <c r="Q3782" s="90">
        <v>1</v>
      </c>
      <c r="X3782" s="65" t="s">
        <v>671</v>
      </c>
      <c r="Y3782" s="65">
        <f>SUMPRODUCT(('[2]Prog 89'!$C$5:$C$10000=A3782)*'[2]Prog 89'!$E$5:$F$10000)</f>
        <v>0</v>
      </c>
      <c r="Z3782" s="65">
        <f>SUMPRODUCT(('[2]Prog 89'!$C$5:$C$10000=A3782)*'[2]Prog 89'!$G$5:$H$10000)</f>
        <v>0</v>
      </c>
    </row>
    <row r="3783" spans="1:26" ht="12.75" customHeight="1" x14ac:dyDescent="0.25">
      <c r="A3783" s="64">
        <v>21685</v>
      </c>
      <c r="B3783" s="81">
        <f>VLOOKUP(A3783,'[2]Pop commune'!$A$4:$G$3833,7,FALSE)</f>
        <v>75.413127413127384</v>
      </c>
      <c r="C3783" s="82">
        <f>VLOOKUP(A3783,'[2]Pop commune'!$A$4:$H$3833,5,FALSE)</f>
        <v>42.667953667953647</v>
      </c>
      <c r="D3783" s="83">
        <f t="shared" si="119"/>
        <v>32.745173745173737</v>
      </c>
      <c r="E3783" s="83">
        <f>VLOOKUP(A3783,'[2]Pop commune'!$A$4:$G$3833,6,FALSE)</f>
        <v>32.745173745173737</v>
      </c>
      <c r="F3783" s="83">
        <f t="shared" si="120"/>
        <v>257</v>
      </c>
      <c r="G3783" s="83">
        <f>VLOOKUP(A3783,'[2]Pop commune'!$A$4:$G$3833,4,FALSE)</f>
        <v>257</v>
      </c>
      <c r="H3783" s="64">
        <v>21</v>
      </c>
      <c r="I3783" s="122">
        <v>210002408</v>
      </c>
      <c r="J3783" s="65" t="s">
        <v>4642</v>
      </c>
      <c r="K3783" s="121"/>
      <c r="L3783" s="73" t="s">
        <v>4610</v>
      </c>
      <c r="M3783" s="65" t="s">
        <v>100</v>
      </c>
      <c r="N3783" s="65" t="s">
        <v>662</v>
      </c>
      <c r="O3783" s="64">
        <v>210002358</v>
      </c>
      <c r="P3783" s="94" t="s">
        <v>4607</v>
      </c>
      <c r="Q3783" s="90">
        <v>1</v>
      </c>
      <c r="X3783" s="65" t="s">
        <v>671</v>
      </c>
      <c r="Y3783" s="65">
        <f>SUMPRODUCT(('[2]Prog 89'!$C$5:$C$10000=A3783)*'[2]Prog 89'!$E$5:$F$10000)</f>
        <v>0</v>
      </c>
      <c r="Z3783" s="65">
        <f>SUMPRODUCT(('[2]Prog 89'!$C$5:$C$10000=A3783)*'[2]Prog 89'!$G$5:$H$10000)</f>
        <v>0</v>
      </c>
    </row>
    <row r="3784" spans="1:26" ht="12.75" customHeight="1" x14ac:dyDescent="0.25">
      <c r="A3784" s="64">
        <v>21695</v>
      </c>
      <c r="B3784" s="81">
        <f>VLOOKUP(A3784,'[2]Pop commune'!$A$4:$G$3833,7,FALSE)</f>
        <v>12</v>
      </c>
      <c r="C3784" s="82">
        <f>VLOOKUP(A3784,'[2]Pop commune'!$A$4:$H$3833,5,FALSE)</f>
        <v>5</v>
      </c>
      <c r="D3784" s="83">
        <f t="shared" si="119"/>
        <v>7</v>
      </c>
      <c r="E3784" s="83">
        <f>VLOOKUP(A3784,'[2]Pop commune'!$A$4:$G$3833,6,FALSE)</f>
        <v>7</v>
      </c>
      <c r="F3784" s="83">
        <f t="shared" si="120"/>
        <v>42</v>
      </c>
      <c r="G3784" s="83">
        <f>VLOOKUP(A3784,'[2]Pop commune'!$A$4:$G$3833,4,FALSE)</f>
        <v>42</v>
      </c>
      <c r="H3784" s="64">
        <v>21</v>
      </c>
      <c r="I3784" s="122">
        <v>210002408</v>
      </c>
      <c r="J3784" s="65" t="s">
        <v>4643</v>
      </c>
      <c r="K3784" s="121"/>
      <c r="L3784" s="73" t="s">
        <v>4610</v>
      </c>
      <c r="M3784" s="65" t="s">
        <v>100</v>
      </c>
      <c r="N3784" s="65" t="s">
        <v>662</v>
      </c>
      <c r="O3784" s="64">
        <v>210002358</v>
      </c>
      <c r="P3784" s="94" t="s">
        <v>4607</v>
      </c>
      <c r="Q3784" s="90">
        <v>1</v>
      </c>
      <c r="X3784" s="65" t="s">
        <v>671</v>
      </c>
      <c r="Y3784" s="65">
        <f>SUMPRODUCT(('[2]Prog 89'!$C$5:$C$10000=A3784)*'[2]Prog 89'!$E$5:$F$10000)</f>
        <v>0</v>
      </c>
      <c r="Z3784" s="65">
        <f>SUMPRODUCT(('[2]Prog 89'!$C$5:$C$10000=A3784)*'[2]Prog 89'!$G$5:$H$10000)</f>
        <v>0</v>
      </c>
    </row>
    <row r="3785" spans="1:26" ht="12.75" customHeight="1" x14ac:dyDescent="0.25">
      <c r="A3785" s="64">
        <v>21704</v>
      </c>
      <c r="B3785" s="81">
        <f>VLOOKUP(A3785,'[2]Pop commune'!$A$4:$G$3833,7,FALSE)</f>
        <v>18.8571428571429</v>
      </c>
      <c r="C3785" s="82">
        <f>VLOOKUP(A3785,'[2]Pop commune'!$A$4:$H$3833,5,FALSE)</f>
        <v>9.4285714285714501</v>
      </c>
      <c r="D3785" s="83">
        <f t="shared" si="119"/>
        <v>9.4285714285714501</v>
      </c>
      <c r="E3785" s="83">
        <f>VLOOKUP(A3785,'[2]Pop commune'!$A$4:$G$3833,6,FALSE)</f>
        <v>9.4285714285714501</v>
      </c>
      <c r="F3785" s="83">
        <f t="shared" si="120"/>
        <v>88.000000000000199</v>
      </c>
      <c r="G3785" s="83">
        <f>VLOOKUP(A3785,'[2]Pop commune'!$A$4:$G$3833,4,FALSE)</f>
        <v>88.000000000000199</v>
      </c>
      <c r="H3785" s="64">
        <v>21</v>
      </c>
      <c r="I3785" s="122">
        <v>210002408</v>
      </c>
      <c r="J3785" s="65" t="s">
        <v>4644</v>
      </c>
      <c r="K3785" s="121"/>
      <c r="L3785" s="73" t="s">
        <v>4062</v>
      </c>
      <c r="M3785" s="65" t="s">
        <v>100</v>
      </c>
      <c r="N3785" s="65" t="s">
        <v>662</v>
      </c>
      <c r="O3785" s="64">
        <v>210002358</v>
      </c>
      <c r="P3785" s="94" t="s">
        <v>4607</v>
      </c>
      <c r="Q3785" s="90">
        <v>1</v>
      </c>
      <c r="X3785" s="65" t="s">
        <v>671</v>
      </c>
      <c r="Y3785" s="65">
        <f>SUMPRODUCT(('[2]Prog 89'!$C$5:$C$10000=A3785)*'[2]Prog 89'!$E$5:$F$10000)</f>
        <v>0</v>
      </c>
      <c r="Z3785" s="65">
        <f>SUMPRODUCT(('[2]Prog 89'!$C$5:$C$10000=A3785)*'[2]Prog 89'!$G$5:$H$10000)</f>
        <v>0</v>
      </c>
    </row>
    <row r="3786" spans="1:26" ht="12.75" customHeight="1" x14ac:dyDescent="0.25">
      <c r="A3786" s="64">
        <v>25370</v>
      </c>
      <c r="B3786" s="81">
        <f>VLOOKUP(A3786,'[2]Pop commune'!$A$4:$G$3833,7,FALSE)</f>
        <v>532</v>
      </c>
      <c r="C3786" s="82">
        <f>VLOOKUP(A3786,'[2]Pop commune'!$A$4:$H$3833,5,FALSE)</f>
        <v>363</v>
      </c>
      <c r="D3786" s="83">
        <f t="shared" si="119"/>
        <v>169</v>
      </c>
      <c r="E3786" s="83">
        <f>VLOOKUP(A3786,'[2]Pop commune'!$A$4:$G$3833,6,FALSE)</f>
        <v>169</v>
      </c>
      <c r="F3786" s="83">
        <f t="shared" si="120"/>
        <v>2162</v>
      </c>
      <c r="G3786" s="83">
        <f>VLOOKUP(A3786,'[2]Pop commune'!$A$4:$G$3833,4,FALSE)</f>
        <v>2162</v>
      </c>
      <c r="H3786" s="64">
        <v>25</v>
      </c>
      <c r="I3786" s="122">
        <v>250008059</v>
      </c>
      <c r="J3786" s="91" t="s">
        <v>4645</v>
      </c>
      <c r="K3786" s="121" t="s">
        <v>4881</v>
      </c>
      <c r="L3786" s="92" t="s">
        <v>1191</v>
      </c>
      <c r="M3786" s="65" t="s">
        <v>4646</v>
      </c>
      <c r="N3786" s="65" t="s">
        <v>662</v>
      </c>
      <c r="O3786" s="64">
        <v>250019833</v>
      </c>
      <c r="P3786" s="94" t="s">
        <v>319</v>
      </c>
      <c r="Q3786" s="90">
        <v>1</v>
      </c>
      <c r="S3786" s="65">
        <v>28</v>
      </c>
      <c r="T3786" s="65">
        <v>2</v>
      </c>
      <c r="U3786" s="65">
        <v>2</v>
      </c>
      <c r="X3786" s="65" t="s">
        <v>733</v>
      </c>
      <c r="Y3786" s="65">
        <f>SUMPRODUCT(('[2]Prog 89'!$C$5:$C$10000=A3786)*'[2]Prog 89'!$E$5:$F$10000)</f>
        <v>0</v>
      </c>
      <c r="Z3786" s="65">
        <f>SUMPRODUCT(('[2]Prog 89'!$C$5:$C$10000=A3786)*'[2]Prog 89'!$G$5:$H$10000)</f>
        <v>0</v>
      </c>
    </row>
    <row r="3787" spans="1:26" ht="12.75" customHeight="1" x14ac:dyDescent="0.25">
      <c r="A3787" s="64">
        <v>25004</v>
      </c>
      <c r="B3787" s="81">
        <f>VLOOKUP(A3787,'[2]Pop commune'!$A$4:$G$3833,7,FALSE)</f>
        <v>229.95335276967876</v>
      </c>
      <c r="C3787" s="82">
        <f>VLOOKUP(A3787,'[2]Pop commune'!$A$4:$H$3833,5,FALSE)</f>
        <v>167.8862973760929</v>
      </c>
      <c r="D3787" s="83">
        <f t="shared" si="119"/>
        <v>62.067055393585861</v>
      </c>
      <c r="E3787" s="83">
        <f>VLOOKUP(A3787,'[2]Pop commune'!$A$4:$G$3833,6,FALSE)</f>
        <v>62.067055393585861</v>
      </c>
      <c r="F3787" s="83">
        <f t="shared" si="120"/>
        <v>1047</v>
      </c>
      <c r="G3787" s="83">
        <f>VLOOKUP(A3787,'[2]Pop commune'!$A$4:$G$3833,4,FALSE)</f>
        <v>1047</v>
      </c>
      <c r="H3787" s="64">
        <v>25</v>
      </c>
      <c r="I3787" s="122">
        <v>250005931</v>
      </c>
      <c r="J3787" s="91" t="s">
        <v>4647</v>
      </c>
      <c r="K3787" s="121" t="s">
        <v>4882</v>
      </c>
      <c r="L3787" s="92" t="s">
        <v>736</v>
      </c>
      <c r="M3787" s="65" t="s">
        <v>4648</v>
      </c>
      <c r="N3787" s="65" t="s">
        <v>662</v>
      </c>
      <c r="O3787" s="64">
        <v>250019833</v>
      </c>
      <c r="P3787" s="94" t="s">
        <v>319</v>
      </c>
      <c r="Q3787" s="90">
        <v>1</v>
      </c>
      <c r="R3787" s="65">
        <v>122</v>
      </c>
      <c r="S3787" s="65">
        <v>94</v>
      </c>
      <c r="T3787" s="65">
        <v>6</v>
      </c>
      <c r="U3787" s="65">
        <v>6</v>
      </c>
      <c r="X3787" s="65" t="s">
        <v>671</v>
      </c>
      <c r="Y3787" s="65">
        <f>SUMPRODUCT(('[2]Prog 89'!$C$5:$C$10000=A3787)*'[2]Prog 89'!$E$5:$F$10000)</f>
        <v>0</v>
      </c>
      <c r="Z3787" s="65">
        <f>SUMPRODUCT(('[2]Prog 89'!$C$5:$C$10000=A3787)*'[2]Prog 89'!$G$5:$H$10000)</f>
        <v>0</v>
      </c>
    </row>
    <row r="3788" spans="1:26" ht="12.75" customHeight="1" x14ac:dyDescent="0.25">
      <c r="A3788" s="64">
        <v>25020</v>
      </c>
      <c r="B3788" s="81">
        <f>VLOOKUP(A3788,'[2]Pop commune'!$A$4:$G$3833,7,FALSE)</f>
        <v>304.54315789473713</v>
      </c>
      <c r="C3788" s="82">
        <f>VLOOKUP(A3788,'[2]Pop commune'!$A$4:$H$3833,5,FALSE)</f>
        <v>192.60842105263177</v>
      </c>
      <c r="D3788" s="83">
        <f t="shared" si="119"/>
        <v>111.93473684210538</v>
      </c>
      <c r="E3788" s="83">
        <f>VLOOKUP(A3788,'[2]Pop commune'!$A$4:$G$3833,6,FALSE)</f>
        <v>111.93473684210538</v>
      </c>
      <c r="F3788" s="83">
        <f t="shared" si="120"/>
        <v>958.00000000000102</v>
      </c>
      <c r="G3788" s="83">
        <f>VLOOKUP(A3788,'[2]Pop commune'!$A$4:$G$3833,4,FALSE)</f>
        <v>958.00000000000102</v>
      </c>
      <c r="H3788" s="64">
        <v>25</v>
      </c>
      <c r="I3788" s="122">
        <v>250005931</v>
      </c>
      <c r="J3788" s="91" t="s">
        <v>4649</v>
      </c>
      <c r="K3788" s="121"/>
      <c r="L3788" s="92" t="s">
        <v>1153</v>
      </c>
      <c r="M3788" s="65" t="s">
        <v>4648</v>
      </c>
      <c r="N3788" s="65" t="s">
        <v>662</v>
      </c>
      <c r="O3788" s="64">
        <v>250019833</v>
      </c>
      <c r="P3788" s="94" t="s">
        <v>319</v>
      </c>
      <c r="Q3788" s="90">
        <v>1</v>
      </c>
      <c r="X3788" s="65" t="s">
        <v>671</v>
      </c>
      <c r="Y3788" s="65">
        <f>SUMPRODUCT(('[2]Prog 89'!$C$5:$C$10000=A3788)*'[2]Prog 89'!$E$5:$F$10000)</f>
        <v>0</v>
      </c>
      <c r="Z3788" s="65">
        <f>SUMPRODUCT(('[2]Prog 89'!$C$5:$C$10000=A3788)*'[2]Prog 89'!$G$5:$H$10000)</f>
        <v>0</v>
      </c>
    </row>
    <row r="3789" spans="1:26" ht="12.75" customHeight="1" x14ac:dyDescent="0.25">
      <c r="A3789" s="64">
        <v>25031</v>
      </c>
      <c r="B3789" s="81">
        <f>VLOOKUP(A3789,'[2]Pop commune'!$A$4:$G$3833,7,FALSE)</f>
        <v>3471.7352058094871</v>
      </c>
      <c r="C3789" s="82">
        <f>VLOOKUP(A3789,'[2]Pop commune'!$A$4:$H$3833,5,FALSE)</f>
        <v>2181.5976305300264</v>
      </c>
      <c r="D3789" s="83">
        <f t="shared" si="119"/>
        <v>1290.1375752794606</v>
      </c>
      <c r="E3789" s="83">
        <f>VLOOKUP(A3789,'[2]Pop commune'!$A$4:$G$3833,6,FALSE)</f>
        <v>1290.1375752794606</v>
      </c>
      <c r="F3789" s="83">
        <f t="shared" si="120"/>
        <v>14552</v>
      </c>
      <c r="G3789" s="83">
        <f>VLOOKUP(A3789,'[2]Pop commune'!$A$4:$G$3833,4,FALSE)</f>
        <v>14552</v>
      </c>
      <c r="H3789" s="64">
        <v>25</v>
      </c>
      <c r="I3789" s="122">
        <v>250005931</v>
      </c>
      <c r="J3789" s="91" t="s">
        <v>1153</v>
      </c>
      <c r="K3789" s="121"/>
      <c r="L3789" s="92" t="s">
        <v>1153</v>
      </c>
      <c r="M3789" s="65" t="s">
        <v>4648</v>
      </c>
      <c r="N3789" s="65" t="s">
        <v>662</v>
      </c>
      <c r="O3789" s="64">
        <v>250019833</v>
      </c>
      <c r="P3789" s="94" t="s">
        <v>319</v>
      </c>
      <c r="Q3789" s="90">
        <v>1</v>
      </c>
      <c r="X3789" s="65" t="s">
        <v>671</v>
      </c>
      <c r="Y3789" s="65">
        <f>SUMPRODUCT(('[2]Prog 89'!$C$5:$C$10000=A3789)*'[2]Prog 89'!$E$5:$F$10000)</f>
        <v>0</v>
      </c>
      <c r="Z3789" s="65">
        <f>SUMPRODUCT(('[2]Prog 89'!$C$5:$C$10000=A3789)*'[2]Prog 89'!$G$5:$H$10000)</f>
        <v>0</v>
      </c>
    </row>
    <row r="3790" spans="1:26" ht="12.75" customHeight="1" x14ac:dyDescent="0.25">
      <c r="A3790" s="64">
        <v>25063</v>
      </c>
      <c r="B3790" s="81">
        <f>VLOOKUP(A3790,'[2]Pop commune'!$A$4:$G$3833,7,FALSE)</f>
        <v>406.70338354039671</v>
      </c>
      <c r="C3790" s="82">
        <f>VLOOKUP(A3790,'[2]Pop commune'!$A$4:$H$3833,5,FALSE)</f>
        <v>192.17682129066199</v>
      </c>
      <c r="D3790" s="83">
        <f t="shared" si="119"/>
        <v>214.52656224973472</v>
      </c>
      <c r="E3790" s="83">
        <f>VLOOKUP(A3790,'[2]Pop commune'!$A$4:$G$3833,6,FALSE)</f>
        <v>214.52656224973472</v>
      </c>
      <c r="F3790" s="83">
        <f t="shared" si="120"/>
        <v>1168</v>
      </c>
      <c r="G3790" s="83">
        <f>VLOOKUP(A3790,'[2]Pop commune'!$A$4:$G$3833,4,FALSE)</f>
        <v>1168</v>
      </c>
      <c r="H3790" s="64">
        <v>25</v>
      </c>
      <c r="I3790" s="122">
        <v>250005931</v>
      </c>
      <c r="J3790" s="91" t="s">
        <v>4650</v>
      </c>
      <c r="K3790" s="121"/>
      <c r="L3790" s="92" t="s">
        <v>736</v>
      </c>
      <c r="M3790" s="65" t="s">
        <v>4648</v>
      </c>
      <c r="N3790" s="65" t="s">
        <v>662</v>
      </c>
      <c r="O3790" s="64">
        <v>250019833</v>
      </c>
      <c r="P3790" s="94" t="s">
        <v>319</v>
      </c>
      <c r="Q3790" s="90">
        <v>1</v>
      </c>
      <c r="X3790" s="65" t="s">
        <v>671</v>
      </c>
      <c r="Y3790" s="65">
        <f>SUMPRODUCT(('[2]Prog 89'!$C$5:$C$10000=A3790)*'[2]Prog 89'!$E$5:$F$10000)</f>
        <v>0</v>
      </c>
      <c r="Z3790" s="65">
        <f>SUMPRODUCT(('[2]Prog 89'!$C$5:$C$10000=A3790)*'[2]Prog 89'!$G$5:$H$10000)</f>
        <v>0</v>
      </c>
    </row>
    <row r="3791" spans="1:26" ht="12.75" customHeight="1" x14ac:dyDescent="0.25">
      <c r="A3791" s="64">
        <v>25071</v>
      </c>
      <c r="B3791" s="81">
        <f>VLOOKUP(A3791,'[2]Pop commune'!$A$4:$G$3833,7,FALSE)</f>
        <v>120.251572327044</v>
      </c>
      <c r="C3791" s="82">
        <f>VLOOKUP(A3791,'[2]Pop commune'!$A$4:$H$3833,5,FALSE)</f>
        <v>83.174004192872104</v>
      </c>
      <c r="D3791" s="83">
        <f t="shared" si="119"/>
        <v>37.077568134171898</v>
      </c>
      <c r="E3791" s="83">
        <f>VLOOKUP(A3791,'[2]Pop commune'!$A$4:$G$3833,6,FALSE)</f>
        <v>37.077568134171898</v>
      </c>
      <c r="F3791" s="83">
        <f t="shared" si="120"/>
        <v>478</v>
      </c>
      <c r="G3791" s="83">
        <f>VLOOKUP(A3791,'[2]Pop commune'!$A$4:$G$3833,4,FALSE)</f>
        <v>478</v>
      </c>
      <c r="H3791" s="64">
        <v>25</v>
      </c>
      <c r="I3791" s="122">
        <v>250005931</v>
      </c>
      <c r="J3791" s="91" t="s">
        <v>4651</v>
      </c>
      <c r="K3791" s="121"/>
      <c r="L3791" s="92" t="s">
        <v>736</v>
      </c>
      <c r="M3791" s="65" t="s">
        <v>4648</v>
      </c>
      <c r="N3791" s="65" t="s">
        <v>662</v>
      </c>
      <c r="O3791" s="64">
        <v>250019833</v>
      </c>
      <c r="P3791" s="94" t="s">
        <v>319</v>
      </c>
      <c r="Q3791" s="90">
        <v>1</v>
      </c>
      <c r="X3791" s="65" t="s">
        <v>671</v>
      </c>
      <c r="Y3791" s="65">
        <f>SUMPRODUCT(('[2]Prog 89'!$C$5:$C$10000=A3791)*'[2]Prog 89'!$E$5:$F$10000)</f>
        <v>0</v>
      </c>
      <c r="Z3791" s="65">
        <f>SUMPRODUCT(('[2]Prog 89'!$C$5:$C$10000=A3791)*'[2]Prog 89'!$G$5:$H$10000)</f>
        <v>0</v>
      </c>
    </row>
    <row r="3792" spans="1:26" ht="12.75" customHeight="1" x14ac:dyDescent="0.25">
      <c r="A3792" s="64">
        <v>25194</v>
      </c>
      <c r="B3792" s="81">
        <f>VLOOKUP(A3792,'[2]Pop commune'!$A$4:$G$3833,7,FALSE)</f>
        <v>29.469026548672559</v>
      </c>
      <c r="C3792" s="82">
        <f>VLOOKUP(A3792,'[2]Pop commune'!$A$4:$H$3833,5,FALSE)</f>
        <v>18.663716814159287</v>
      </c>
      <c r="D3792" s="83">
        <f t="shared" si="119"/>
        <v>10.805309734513273</v>
      </c>
      <c r="E3792" s="83">
        <f>VLOOKUP(A3792,'[2]Pop commune'!$A$4:$G$3833,6,FALSE)</f>
        <v>10.805309734513273</v>
      </c>
      <c r="F3792" s="83">
        <f t="shared" si="120"/>
        <v>111</v>
      </c>
      <c r="G3792" s="83">
        <f>VLOOKUP(A3792,'[2]Pop commune'!$A$4:$G$3833,4,FALSE)</f>
        <v>111</v>
      </c>
      <c r="H3792" s="64">
        <v>25</v>
      </c>
      <c r="I3792" s="122">
        <v>250005931</v>
      </c>
      <c r="J3792" s="91" t="s">
        <v>4652</v>
      </c>
      <c r="K3792" s="121"/>
      <c r="L3792" s="92" t="s">
        <v>736</v>
      </c>
      <c r="M3792" s="65" t="s">
        <v>4648</v>
      </c>
      <c r="N3792" s="65" t="s">
        <v>662</v>
      </c>
      <c r="O3792" s="64">
        <v>250019833</v>
      </c>
      <c r="P3792" s="94" t="s">
        <v>319</v>
      </c>
      <c r="Q3792" s="90">
        <v>1</v>
      </c>
      <c r="X3792" s="65" t="s">
        <v>671</v>
      </c>
      <c r="Y3792" s="65">
        <f>SUMPRODUCT(('[2]Prog 89'!$C$5:$C$10000=A3792)*'[2]Prog 89'!$E$5:$F$10000)</f>
        <v>0</v>
      </c>
      <c r="Z3792" s="65">
        <f>SUMPRODUCT(('[2]Prog 89'!$C$5:$C$10000=A3792)*'[2]Prog 89'!$G$5:$H$10000)</f>
        <v>0</v>
      </c>
    </row>
    <row r="3793" spans="1:26" ht="12.75" customHeight="1" x14ac:dyDescent="0.25">
      <c r="A3793" s="64">
        <v>25196</v>
      </c>
      <c r="B3793" s="81">
        <f>VLOOKUP(A3793,'[2]Pop commune'!$A$4:$G$3833,7,FALSE)</f>
        <v>457.96549295774741</v>
      </c>
      <c r="C3793" s="82">
        <f>VLOOKUP(A3793,'[2]Pop commune'!$A$4:$H$3833,5,FALSE)</f>
        <v>321.67816901408514</v>
      </c>
      <c r="D3793" s="83">
        <f t="shared" si="119"/>
        <v>136.28732394366224</v>
      </c>
      <c r="E3793" s="83">
        <f>VLOOKUP(A3793,'[2]Pop commune'!$A$4:$G$3833,6,FALSE)</f>
        <v>136.28732394366224</v>
      </c>
      <c r="F3793" s="83">
        <f t="shared" si="120"/>
        <v>1423</v>
      </c>
      <c r="G3793" s="83">
        <f>VLOOKUP(A3793,'[2]Pop commune'!$A$4:$G$3833,4,FALSE)</f>
        <v>1423</v>
      </c>
      <c r="H3793" s="64">
        <v>25</v>
      </c>
      <c r="I3793" s="122">
        <v>250005931</v>
      </c>
      <c r="J3793" s="91" t="s">
        <v>4653</v>
      </c>
      <c r="K3793" s="121"/>
      <c r="L3793" s="92" t="s">
        <v>1153</v>
      </c>
      <c r="M3793" s="65" t="s">
        <v>4648</v>
      </c>
      <c r="N3793" s="65" t="s">
        <v>662</v>
      </c>
      <c r="O3793" s="64">
        <v>250019833</v>
      </c>
      <c r="P3793" s="94" t="s">
        <v>319</v>
      </c>
      <c r="Q3793" s="90">
        <v>1</v>
      </c>
      <c r="X3793" s="65" t="s">
        <v>671</v>
      </c>
      <c r="Y3793" s="65">
        <f>SUMPRODUCT(('[2]Prog 89'!$C$5:$C$10000=A3793)*'[2]Prog 89'!$E$5:$F$10000)</f>
        <v>0</v>
      </c>
      <c r="Z3793" s="65">
        <f>SUMPRODUCT(('[2]Prog 89'!$C$5:$C$10000=A3793)*'[2]Prog 89'!$G$5:$H$10000)</f>
        <v>0</v>
      </c>
    </row>
    <row r="3794" spans="1:26" ht="12.75" customHeight="1" x14ac:dyDescent="0.25">
      <c r="A3794" s="64">
        <v>25228</v>
      </c>
      <c r="B3794" s="81">
        <f>VLOOKUP(A3794,'[2]Pop commune'!$A$4:$G$3833,7,FALSE)</f>
        <v>968.14879467996639</v>
      </c>
      <c r="C3794" s="82">
        <f>VLOOKUP(A3794,'[2]Pop commune'!$A$4:$H$3833,5,FALSE)</f>
        <v>548.03768356885553</v>
      </c>
      <c r="D3794" s="83">
        <f t="shared" si="119"/>
        <v>420.1111111111108</v>
      </c>
      <c r="E3794" s="83">
        <f>VLOOKUP(A3794,'[2]Pop commune'!$A$4:$G$3833,6,FALSE)</f>
        <v>420.1111111111108</v>
      </c>
      <c r="F3794" s="83">
        <f t="shared" si="120"/>
        <v>3607</v>
      </c>
      <c r="G3794" s="83">
        <f>VLOOKUP(A3794,'[2]Pop commune'!$A$4:$G$3833,4,FALSE)</f>
        <v>3607</v>
      </c>
      <c r="H3794" s="64">
        <v>25</v>
      </c>
      <c r="I3794" s="122">
        <v>250005931</v>
      </c>
      <c r="J3794" s="91" t="s">
        <v>4654</v>
      </c>
      <c r="K3794" s="121"/>
      <c r="L3794" s="92" t="s">
        <v>1151</v>
      </c>
      <c r="M3794" s="65" t="s">
        <v>4648</v>
      </c>
      <c r="N3794" s="65" t="s">
        <v>662</v>
      </c>
      <c r="O3794" s="64">
        <v>250019833</v>
      </c>
      <c r="P3794" s="94" t="s">
        <v>319</v>
      </c>
      <c r="Q3794" s="90">
        <v>1</v>
      </c>
      <c r="X3794" s="65" t="s">
        <v>671</v>
      </c>
      <c r="Y3794" s="65">
        <f>SUMPRODUCT(('[2]Prog 89'!$C$5:$C$10000=A3794)*'[2]Prog 89'!$E$5:$F$10000)</f>
        <v>0</v>
      </c>
      <c r="Z3794" s="65">
        <f>SUMPRODUCT(('[2]Prog 89'!$C$5:$C$10000=A3794)*'[2]Prog 89'!$G$5:$H$10000)</f>
        <v>0</v>
      </c>
    </row>
    <row r="3795" spans="1:26" ht="12.75" customHeight="1" x14ac:dyDescent="0.25">
      <c r="A3795" s="64">
        <v>25230</v>
      </c>
      <c r="B3795" s="81">
        <f>VLOOKUP(A3795,'[2]Pop commune'!$A$4:$G$3833,7,FALSE)</f>
        <v>1085.4426433915214</v>
      </c>
      <c r="C3795" s="82">
        <f>VLOOKUP(A3795,'[2]Pop commune'!$A$4:$H$3833,5,FALSE)</f>
        <v>563.04239401496272</v>
      </c>
      <c r="D3795" s="83">
        <f t="shared" si="119"/>
        <v>522.40024937655869</v>
      </c>
      <c r="E3795" s="83">
        <f>VLOOKUP(A3795,'[2]Pop commune'!$A$4:$G$3833,6,FALSE)</f>
        <v>522.40024937655869</v>
      </c>
      <c r="F3795" s="83">
        <f t="shared" si="120"/>
        <v>3186</v>
      </c>
      <c r="G3795" s="83">
        <f>VLOOKUP(A3795,'[2]Pop commune'!$A$4:$G$3833,4,FALSE)</f>
        <v>3186</v>
      </c>
      <c r="H3795" s="64">
        <v>25</v>
      </c>
      <c r="I3795" s="122">
        <v>250005931</v>
      </c>
      <c r="J3795" s="91" t="s">
        <v>4655</v>
      </c>
      <c r="K3795" s="121"/>
      <c r="L3795" s="92" t="s">
        <v>1151</v>
      </c>
      <c r="M3795" s="65" t="s">
        <v>4648</v>
      </c>
      <c r="N3795" s="65" t="s">
        <v>662</v>
      </c>
      <c r="O3795" s="64">
        <v>250019833</v>
      </c>
      <c r="P3795" s="94" t="s">
        <v>319</v>
      </c>
      <c r="Q3795" s="90">
        <v>1</v>
      </c>
      <c r="X3795" s="65" t="s">
        <v>671</v>
      </c>
      <c r="Y3795" s="65">
        <f>SUMPRODUCT(('[2]Prog 89'!$C$5:$C$10000=A3795)*'[2]Prog 89'!$E$5:$F$10000)</f>
        <v>0</v>
      </c>
      <c r="Z3795" s="65">
        <f>SUMPRODUCT(('[2]Prog 89'!$C$5:$C$10000=A3795)*'[2]Prog 89'!$G$5:$H$10000)</f>
        <v>0</v>
      </c>
    </row>
    <row r="3796" spans="1:26" ht="12.75" customHeight="1" x14ac:dyDescent="0.25">
      <c r="A3796" s="64">
        <v>25274</v>
      </c>
      <c r="B3796" s="81">
        <f>VLOOKUP(A3796,'[2]Pop commune'!$A$4:$G$3833,7,FALSE)</f>
        <v>84.185714285713928</v>
      </c>
      <c r="C3796" s="82">
        <f>VLOOKUP(A3796,'[2]Pop commune'!$A$4:$H$3833,5,FALSE)</f>
        <v>57.814285714285468</v>
      </c>
      <c r="D3796" s="83">
        <f t="shared" si="119"/>
        <v>26.37142857142846</v>
      </c>
      <c r="E3796" s="83">
        <f>VLOOKUP(A3796,'[2]Pop commune'!$A$4:$G$3833,6,FALSE)</f>
        <v>26.37142857142846</v>
      </c>
      <c r="F3796" s="83">
        <f t="shared" si="120"/>
        <v>354.99999999999852</v>
      </c>
      <c r="G3796" s="83">
        <f>VLOOKUP(A3796,'[2]Pop commune'!$A$4:$G$3833,4,FALSE)</f>
        <v>354.99999999999852</v>
      </c>
      <c r="H3796" s="64">
        <v>25</v>
      </c>
      <c r="I3796" s="122">
        <v>250005931</v>
      </c>
      <c r="J3796" s="91" t="s">
        <v>4656</v>
      </c>
      <c r="K3796" s="121"/>
      <c r="L3796" s="92" t="s">
        <v>736</v>
      </c>
      <c r="M3796" s="65" t="s">
        <v>4648</v>
      </c>
      <c r="N3796" s="65" t="s">
        <v>662</v>
      </c>
      <c r="O3796" s="64">
        <v>250019833</v>
      </c>
      <c r="P3796" s="94" t="s">
        <v>319</v>
      </c>
      <c r="Q3796" s="90">
        <v>1</v>
      </c>
      <c r="X3796" s="65" t="s">
        <v>671</v>
      </c>
      <c r="Y3796" s="65">
        <f>SUMPRODUCT(('[2]Prog 89'!$C$5:$C$10000=A3796)*'[2]Prog 89'!$E$5:$F$10000)</f>
        <v>0</v>
      </c>
      <c r="Z3796" s="65">
        <f>SUMPRODUCT(('[2]Prog 89'!$C$5:$C$10000=A3796)*'[2]Prog 89'!$G$5:$H$10000)</f>
        <v>0</v>
      </c>
    </row>
    <row r="3797" spans="1:26" ht="12.75" customHeight="1" x14ac:dyDescent="0.25">
      <c r="A3797" s="64">
        <v>25304</v>
      </c>
      <c r="B3797" s="81">
        <f>VLOOKUP(A3797,'[2]Pop commune'!$A$4:$G$3833,7,FALSE)</f>
        <v>805.39417944372963</v>
      </c>
      <c r="C3797" s="82">
        <f>VLOOKUP(A3797,'[2]Pop commune'!$A$4:$H$3833,5,FALSE)</f>
        <v>530.63199823744935</v>
      </c>
      <c r="D3797" s="83">
        <f t="shared" si="119"/>
        <v>274.76218120628027</v>
      </c>
      <c r="E3797" s="83">
        <f>VLOOKUP(A3797,'[2]Pop commune'!$A$4:$G$3833,6,FALSE)</f>
        <v>274.76218120628027</v>
      </c>
      <c r="F3797" s="83">
        <f t="shared" si="120"/>
        <v>3626</v>
      </c>
      <c r="G3797" s="83">
        <f>VLOOKUP(A3797,'[2]Pop commune'!$A$4:$G$3833,4,FALSE)</f>
        <v>3626</v>
      </c>
      <c r="H3797" s="64">
        <v>25</v>
      </c>
      <c r="I3797" s="122">
        <v>250005931</v>
      </c>
      <c r="J3797" s="91" t="s">
        <v>4657</v>
      </c>
      <c r="K3797" s="121"/>
      <c r="L3797" s="92" t="s">
        <v>1153</v>
      </c>
      <c r="M3797" s="65" t="s">
        <v>4648</v>
      </c>
      <c r="N3797" s="65" t="s">
        <v>662</v>
      </c>
      <c r="O3797" s="64">
        <v>250019833</v>
      </c>
      <c r="P3797" s="94" t="s">
        <v>319</v>
      </c>
      <c r="Q3797" s="90">
        <v>1</v>
      </c>
      <c r="X3797" s="65" t="s">
        <v>671</v>
      </c>
      <c r="Y3797" s="65">
        <f>SUMPRODUCT(('[2]Prog 89'!$C$5:$C$10000=A3797)*'[2]Prog 89'!$E$5:$F$10000)</f>
        <v>0</v>
      </c>
      <c r="Z3797" s="65">
        <f>SUMPRODUCT(('[2]Prog 89'!$C$5:$C$10000=A3797)*'[2]Prog 89'!$G$5:$H$10000)</f>
        <v>0</v>
      </c>
    </row>
    <row r="3798" spans="1:26" ht="12.75" customHeight="1" x14ac:dyDescent="0.25">
      <c r="A3798" s="64">
        <v>25367</v>
      </c>
      <c r="B3798" s="81">
        <f>VLOOKUP(A3798,'[2]Pop commune'!$A$4:$G$3833,7,FALSE)</f>
        <v>1381.8203580658062</v>
      </c>
      <c r="C3798" s="82">
        <f>VLOOKUP(A3798,'[2]Pop commune'!$A$4:$H$3833,5,FALSE)</f>
        <v>826.36875272695715</v>
      </c>
      <c r="D3798" s="83">
        <f t="shared" si="119"/>
        <v>555.45160533884905</v>
      </c>
      <c r="E3798" s="83">
        <f>VLOOKUP(A3798,'[2]Pop commune'!$A$4:$G$3833,6,FALSE)</f>
        <v>555.45160533884905</v>
      </c>
      <c r="F3798" s="83">
        <f t="shared" si="120"/>
        <v>4851.99999999999</v>
      </c>
      <c r="G3798" s="83">
        <f>VLOOKUP(A3798,'[2]Pop commune'!$A$4:$G$3833,4,FALSE)</f>
        <v>4851.99999999999</v>
      </c>
      <c r="H3798" s="64">
        <v>25</v>
      </c>
      <c r="I3798" s="122">
        <v>250005931</v>
      </c>
      <c r="J3798" s="91" t="s">
        <v>4658</v>
      </c>
      <c r="K3798" s="121"/>
      <c r="L3798" s="92" t="s">
        <v>1191</v>
      </c>
      <c r="M3798" s="65" t="s">
        <v>4648</v>
      </c>
      <c r="N3798" s="65" t="s">
        <v>662</v>
      </c>
      <c r="O3798" s="64">
        <v>250019833</v>
      </c>
      <c r="P3798" s="94" t="s">
        <v>319</v>
      </c>
      <c r="Q3798" s="90">
        <v>1</v>
      </c>
      <c r="X3798" s="65" t="s">
        <v>671</v>
      </c>
      <c r="Y3798" s="65">
        <f>SUMPRODUCT(('[2]Prog 89'!$C$5:$C$10000=A3798)*'[2]Prog 89'!$E$5:$F$10000)</f>
        <v>0</v>
      </c>
      <c r="Z3798" s="65">
        <f>SUMPRODUCT(('[2]Prog 89'!$C$5:$C$10000=A3798)*'[2]Prog 89'!$G$5:$H$10000)</f>
        <v>0</v>
      </c>
    </row>
    <row r="3799" spans="1:26" ht="12.75" customHeight="1" x14ac:dyDescent="0.25">
      <c r="A3799" s="64">
        <v>25378</v>
      </c>
      <c r="B3799" s="81">
        <f>VLOOKUP(A3799,'[2]Pop commune'!$A$4:$G$3833,7,FALSE)</f>
        <v>99</v>
      </c>
      <c r="C3799" s="82">
        <f>VLOOKUP(A3799,'[2]Pop commune'!$A$4:$H$3833,5,FALSE)</f>
        <v>69</v>
      </c>
      <c r="D3799" s="83">
        <f t="shared" si="119"/>
        <v>30</v>
      </c>
      <c r="E3799" s="83">
        <f>VLOOKUP(A3799,'[2]Pop commune'!$A$4:$G$3833,6,FALSE)</f>
        <v>30</v>
      </c>
      <c r="F3799" s="83">
        <f t="shared" si="120"/>
        <v>368</v>
      </c>
      <c r="G3799" s="83">
        <f>VLOOKUP(A3799,'[2]Pop commune'!$A$4:$G$3833,4,FALSE)</f>
        <v>368</v>
      </c>
      <c r="H3799" s="64">
        <v>25</v>
      </c>
      <c r="I3799" s="122">
        <v>250005931</v>
      </c>
      <c r="J3799" s="91" t="s">
        <v>4659</v>
      </c>
      <c r="K3799" s="121"/>
      <c r="L3799" s="92" t="s">
        <v>736</v>
      </c>
      <c r="M3799" s="65" t="s">
        <v>4648</v>
      </c>
      <c r="N3799" s="65" t="s">
        <v>662</v>
      </c>
      <c r="O3799" s="64">
        <v>250019833</v>
      </c>
      <c r="P3799" s="94" t="s">
        <v>319</v>
      </c>
      <c r="Q3799" s="90">
        <v>1</v>
      </c>
      <c r="X3799" s="65" t="s">
        <v>671</v>
      </c>
      <c r="Y3799" s="65">
        <f>SUMPRODUCT(('[2]Prog 89'!$C$5:$C$10000=A3799)*'[2]Prog 89'!$E$5:$F$10000)</f>
        <v>0</v>
      </c>
      <c r="Z3799" s="65">
        <f>SUMPRODUCT(('[2]Prog 89'!$C$5:$C$10000=A3799)*'[2]Prog 89'!$G$5:$H$10000)</f>
        <v>0</v>
      </c>
    </row>
    <row r="3800" spans="1:26" ht="12.75" customHeight="1" x14ac:dyDescent="0.25">
      <c r="A3800" s="64">
        <v>25452</v>
      </c>
      <c r="B3800" s="81">
        <f>VLOOKUP(A3800,'[2]Pop commune'!$A$4:$G$3833,7,FALSE)</f>
        <v>66.126237623762549</v>
      </c>
      <c r="C3800" s="82">
        <f>VLOOKUP(A3800,'[2]Pop commune'!$A$4:$H$3833,5,FALSE)</f>
        <v>39.675742574257526</v>
      </c>
      <c r="D3800" s="83">
        <f t="shared" si="119"/>
        <v>26.450495049505019</v>
      </c>
      <c r="E3800" s="83">
        <f>VLOOKUP(A3800,'[2]Pop commune'!$A$4:$G$3833,6,FALSE)</f>
        <v>26.450495049505019</v>
      </c>
      <c r="F3800" s="83">
        <f t="shared" si="120"/>
        <v>411.00000000000108</v>
      </c>
      <c r="G3800" s="83">
        <f>VLOOKUP(A3800,'[2]Pop commune'!$A$4:$G$3833,4,FALSE)</f>
        <v>411.00000000000108</v>
      </c>
      <c r="H3800" s="64">
        <v>25</v>
      </c>
      <c r="I3800" s="122">
        <v>250005931</v>
      </c>
      <c r="J3800" s="91" t="s">
        <v>4660</v>
      </c>
      <c r="K3800" s="121"/>
      <c r="L3800" s="92" t="s">
        <v>736</v>
      </c>
      <c r="M3800" s="65" t="s">
        <v>4648</v>
      </c>
      <c r="N3800" s="65" t="s">
        <v>662</v>
      </c>
      <c r="O3800" s="64">
        <v>250019833</v>
      </c>
      <c r="P3800" s="94" t="s">
        <v>319</v>
      </c>
      <c r="Q3800" s="90">
        <v>1</v>
      </c>
      <c r="X3800" s="65" t="s">
        <v>671</v>
      </c>
      <c r="Y3800" s="65">
        <f>SUMPRODUCT(('[2]Prog 89'!$C$5:$C$10000=A3800)*'[2]Prog 89'!$E$5:$F$10000)</f>
        <v>0</v>
      </c>
      <c r="Z3800" s="65">
        <f>SUMPRODUCT(('[2]Prog 89'!$C$5:$C$10000=A3800)*'[2]Prog 89'!$G$5:$H$10000)</f>
        <v>0</v>
      </c>
    </row>
    <row r="3801" spans="1:26" ht="12.75" customHeight="1" x14ac:dyDescent="0.25">
      <c r="A3801" s="64">
        <v>25497</v>
      </c>
      <c r="B3801" s="81">
        <f>VLOOKUP(A3801,'[2]Pop commune'!$A$4:$G$3833,7,FALSE)</f>
        <v>163.45794392523371</v>
      </c>
      <c r="C3801" s="82">
        <f>VLOOKUP(A3801,'[2]Pop commune'!$A$4:$H$3833,5,FALSE)</f>
        <v>122.84112149532714</v>
      </c>
      <c r="D3801" s="83">
        <f t="shared" si="119"/>
        <v>40.616822429906556</v>
      </c>
      <c r="E3801" s="83">
        <f>VLOOKUP(A3801,'[2]Pop commune'!$A$4:$G$3833,6,FALSE)</f>
        <v>40.616822429906556</v>
      </c>
      <c r="F3801" s="83">
        <f t="shared" si="120"/>
        <v>636</v>
      </c>
      <c r="G3801" s="83">
        <f>VLOOKUP(A3801,'[2]Pop commune'!$A$4:$G$3833,4,FALSE)</f>
        <v>636</v>
      </c>
      <c r="H3801" s="64">
        <v>25</v>
      </c>
      <c r="I3801" s="122">
        <v>250005931</v>
      </c>
      <c r="J3801" s="91" t="s">
        <v>4661</v>
      </c>
      <c r="K3801" s="121"/>
      <c r="L3801" s="92" t="s">
        <v>736</v>
      </c>
      <c r="M3801" s="65" t="s">
        <v>4648</v>
      </c>
      <c r="N3801" s="65" t="s">
        <v>662</v>
      </c>
      <c r="O3801" s="64">
        <v>250019833</v>
      </c>
      <c r="P3801" s="94" t="s">
        <v>319</v>
      </c>
      <c r="Q3801" s="90">
        <v>1</v>
      </c>
      <c r="X3801" s="65" t="s">
        <v>671</v>
      </c>
      <c r="Y3801" s="65">
        <f>SUMPRODUCT(('[2]Prog 89'!$C$5:$C$10000=A3801)*'[2]Prog 89'!$E$5:$F$10000)</f>
        <v>0</v>
      </c>
      <c r="Z3801" s="65">
        <f>SUMPRODUCT(('[2]Prog 89'!$C$5:$C$10000=A3801)*'[2]Prog 89'!$G$5:$H$10000)</f>
        <v>0</v>
      </c>
    </row>
    <row r="3802" spans="1:26" ht="12.75" customHeight="1" x14ac:dyDescent="0.25">
      <c r="A3802" s="64">
        <v>25539</v>
      </c>
      <c r="B3802" s="81">
        <f>VLOOKUP(A3802,'[2]Pop commune'!$A$4:$G$3833,7,FALSE)</f>
        <v>1558.8609615009318</v>
      </c>
      <c r="C3802" s="82">
        <f>VLOOKUP(A3802,'[2]Pop commune'!$A$4:$H$3833,5,FALSE)</f>
        <v>1012.0698007855232</v>
      </c>
      <c r="D3802" s="83">
        <f t="shared" si="119"/>
        <v>546.79116071540864</v>
      </c>
      <c r="E3802" s="83">
        <f>VLOOKUP(A3802,'[2]Pop commune'!$A$4:$G$3833,6,FALSE)</f>
        <v>546.79116071540864</v>
      </c>
      <c r="F3802" s="83">
        <f t="shared" si="120"/>
        <v>5946</v>
      </c>
      <c r="G3802" s="83">
        <f>VLOOKUP(A3802,'[2]Pop commune'!$A$4:$G$3833,4,FALSE)</f>
        <v>5946</v>
      </c>
      <c r="H3802" s="64">
        <v>25</v>
      </c>
      <c r="I3802" s="122">
        <v>250005931</v>
      </c>
      <c r="J3802" s="91" t="s">
        <v>4662</v>
      </c>
      <c r="K3802" s="121"/>
      <c r="L3802" s="92" t="s">
        <v>1153</v>
      </c>
      <c r="M3802" s="65" t="s">
        <v>4648</v>
      </c>
      <c r="N3802" s="65" t="s">
        <v>662</v>
      </c>
      <c r="O3802" s="64">
        <v>250019833</v>
      </c>
      <c r="P3802" s="94" t="s">
        <v>319</v>
      </c>
      <c r="Q3802" s="90">
        <v>1</v>
      </c>
      <c r="X3802" s="65" t="s">
        <v>671</v>
      </c>
      <c r="Y3802" s="65">
        <f>SUMPRODUCT(('[2]Prog 89'!$C$5:$C$10000=A3802)*'[2]Prog 89'!$E$5:$F$10000)</f>
        <v>0</v>
      </c>
      <c r="Z3802" s="65">
        <f>SUMPRODUCT(('[2]Prog 89'!$C$5:$C$10000=A3802)*'[2]Prog 89'!$G$5:$H$10000)</f>
        <v>0</v>
      </c>
    </row>
    <row r="3803" spans="1:26" ht="12.75" customHeight="1" x14ac:dyDescent="0.25">
      <c r="A3803" s="64">
        <v>25555</v>
      </c>
      <c r="B3803" s="81">
        <f>VLOOKUP(A3803,'[2]Pop commune'!$A$4:$G$3833,7,FALSE)</f>
        <v>308.92868163755992</v>
      </c>
      <c r="C3803" s="82">
        <f>VLOOKUP(A3803,'[2]Pop commune'!$A$4:$H$3833,5,FALSE)</f>
        <v>201.76962402520161</v>
      </c>
      <c r="D3803" s="83">
        <f t="shared" si="119"/>
        <v>107.1590576123583</v>
      </c>
      <c r="E3803" s="83">
        <f>VLOOKUP(A3803,'[2]Pop commune'!$A$4:$G$3833,6,FALSE)</f>
        <v>107.1590576123583</v>
      </c>
      <c r="F3803" s="83">
        <f t="shared" si="120"/>
        <v>1069</v>
      </c>
      <c r="G3803" s="83">
        <f>VLOOKUP(A3803,'[2]Pop commune'!$A$4:$G$3833,4,FALSE)</f>
        <v>1069</v>
      </c>
      <c r="H3803" s="64">
        <v>25</v>
      </c>
      <c r="I3803" s="122">
        <v>250005931</v>
      </c>
      <c r="J3803" s="91" t="s">
        <v>4663</v>
      </c>
      <c r="K3803" s="121"/>
      <c r="L3803" s="92" t="s">
        <v>1153</v>
      </c>
      <c r="M3803" s="65" t="s">
        <v>4648</v>
      </c>
      <c r="N3803" s="65" t="s">
        <v>662</v>
      </c>
      <c r="O3803" s="64">
        <v>250019833</v>
      </c>
      <c r="P3803" s="94" t="s">
        <v>319</v>
      </c>
      <c r="Q3803" s="90">
        <v>1</v>
      </c>
      <c r="X3803" s="65" t="s">
        <v>671</v>
      </c>
      <c r="Y3803" s="65">
        <f>SUMPRODUCT(('[2]Prog 89'!$C$5:$C$10000=A3803)*'[2]Prog 89'!$E$5:$F$10000)</f>
        <v>0</v>
      </c>
      <c r="Z3803" s="65">
        <f>SUMPRODUCT(('[2]Prog 89'!$C$5:$C$10000=A3803)*'[2]Prog 89'!$G$5:$H$10000)</f>
        <v>0</v>
      </c>
    </row>
    <row r="3804" spans="1:26" ht="12.75" customHeight="1" x14ac:dyDescent="0.25">
      <c r="A3804" s="64">
        <v>25562</v>
      </c>
      <c r="B3804" s="81">
        <f>VLOOKUP(A3804,'[2]Pop commune'!$A$4:$G$3833,7,FALSE)</f>
        <v>37.663716814159287</v>
      </c>
      <c r="C3804" s="82">
        <f>VLOOKUP(A3804,'[2]Pop commune'!$A$4:$H$3833,5,FALSE)</f>
        <v>27.752212389380528</v>
      </c>
      <c r="D3804" s="83">
        <f t="shared" si="119"/>
        <v>9.9115044247787605</v>
      </c>
      <c r="E3804" s="83">
        <f>VLOOKUP(A3804,'[2]Pop commune'!$A$4:$G$3833,6,FALSE)</f>
        <v>9.9115044247787605</v>
      </c>
      <c r="F3804" s="83">
        <f t="shared" si="120"/>
        <v>224</v>
      </c>
      <c r="G3804" s="83">
        <f>VLOOKUP(A3804,'[2]Pop commune'!$A$4:$G$3833,4,FALSE)</f>
        <v>224</v>
      </c>
      <c r="H3804" s="64">
        <v>25</v>
      </c>
      <c r="I3804" s="122">
        <v>250005931</v>
      </c>
      <c r="J3804" s="91" t="s">
        <v>4664</v>
      </c>
      <c r="K3804" s="121"/>
      <c r="L3804" s="92" t="s">
        <v>736</v>
      </c>
      <c r="M3804" s="65" t="s">
        <v>4648</v>
      </c>
      <c r="N3804" s="65" t="s">
        <v>662</v>
      </c>
      <c r="O3804" s="64">
        <v>250019833</v>
      </c>
      <c r="P3804" s="94" t="s">
        <v>319</v>
      </c>
      <c r="Q3804" s="90">
        <v>1</v>
      </c>
      <c r="X3804" s="65" t="s">
        <v>671</v>
      </c>
      <c r="Y3804" s="65">
        <f>SUMPRODUCT(('[2]Prog 89'!$C$5:$C$10000=A3804)*'[2]Prog 89'!$E$5:$F$10000)</f>
        <v>0</v>
      </c>
      <c r="Z3804" s="65">
        <f>SUMPRODUCT(('[2]Prog 89'!$C$5:$C$10000=A3804)*'[2]Prog 89'!$G$5:$H$10000)</f>
        <v>0</v>
      </c>
    </row>
    <row r="3805" spans="1:26" ht="12.75" customHeight="1" x14ac:dyDescent="0.25">
      <c r="A3805" s="64">
        <v>25586</v>
      </c>
      <c r="B3805" s="81">
        <f>VLOOKUP(A3805,'[2]Pop commune'!$A$4:$G$3833,7,FALSE)</f>
        <v>206.02473498233212</v>
      </c>
      <c r="C3805" s="82">
        <f>VLOOKUP(A3805,'[2]Pop commune'!$A$4:$H$3833,5,FALSE)</f>
        <v>146.30742049469961</v>
      </c>
      <c r="D3805" s="83">
        <f t="shared" si="119"/>
        <v>59.7173144876325</v>
      </c>
      <c r="E3805" s="83">
        <f>VLOOKUP(A3805,'[2]Pop commune'!$A$4:$G$3833,6,FALSE)</f>
        <v>59.7173144876325</v>
      </c>
      <c r="F3805" s="83">
        <f t="shared" si="120"/>
        <v>845</v>
      </c>
      <c r="G3805" s="83">
        <f>VLOOKUP(A3805,'[2]Pop commune'!$A$4:$G$3833,4,FALSE)</f>
        <v>845</v>
      </c>
      <c r="H3805" s="64">
        <v>25</v>
      </c>
      <c r="I3805" s="122">
        <v>250005931</v>
      </c>
      <c r="J3805" s="91" t="s">
        <v>4665</v>
      </c>
      <c r="K3805" s="121"/>
      <c r="L3805" s="92" t="s">
        <v>1153</v>
      </c>
      <c r="M3805" s="65" t="s">
        <v>4648</v>
      </c>
      <c r="N3805" s="65" t="s">
        <v>662</v>
      </c>
      <c r="O3805" s="64">
        <v>250019833</v>
      </c>
      <c r="P3805" s="94" t="s">
        <v>319</v>
      </c>
      <c r="Q3805" s="90">
        <v>1</v>
      </c>
      <c r="X3805" s="65" t="s">
        <v>671</v>
      </c>
      <c r="Y3805" s="65">
        <f>SUMPRODUCT(('[2]Prog 89'!$C$5:$C$10000=A3805)*'[2]Prog 89'!$E$5:$F$10000)</f>
        <v>0</v>
      </c>
      <c r="Z3805" s="65">
        <f>SUMPRODUCT(('[2]Prog 89'!$C$5:$C$10000=A3805)*'[2]Prog 89'!$G$5:$H$10000)</f>
        <v>0</v>
      </c>
    </row>
    <row r="3806" spans="1:26" ht="12.75" customHeight="1" x14ac:dyDescent="0.25">
      <c r="A3806" s="64">
        <v>25615</v>
      </c>
      <c r="B3806" s="81">
        <f>VLOOKUP(A3806,'[2]Pop commune'!$A$4:$G$3833,7,FALSE)</f>
        <v>82.472568738055656</v>
      </c>
      <c r="C3806" s="82">
        <f>VLOOKUP(A3806,'[2]Pop commune'!$A$4:$H$3833,5,FALSE)</f>
        <v>58.036252074928051</v>
      </c>
      <c r="D3806" s="83">
        <f t="shared" si="119"/>
        <v>24.436316663127599</v>
      </c>
      <c r="E3806" s="83">
        <f>VLOOKUP(A3806,'[2]Pop commune'!$A$4:$G$3833,6,FALSE)</f>
        <v>24.436316663127599</v>
      </c>
      <c r="F3806" s="83">
        <f t="shared" si="120"/>
        <v>449</v>
      </c>
      <c r="G3806" s="83">
        <f>VLOOKUP(A3806,'[2]Pop commune'!$A$4:$G$3833,4,FALSE)</f>
        <v>449</v>
      </c>
      <c r="H3806" s="64">
        <v>25</v>
      </c>
      <c r="I3806" s="122">
        <v>250005931</v>
      </c>
      <c r="J3806" s="91" t="s">
        <v>4666</v>
      </c>
      <c r="K3806" s="121"/>
      <c r="L3806" s="92" t="s">
        <v>736</v>
      </c>
      <c r="M3806" s="65" t="s">
        <v>4648</v>
      </c>
      <c r="N3806" s="65" t="s">
        <v>662</v>
      </c>
      <c r="O3806" s="64">
        <v>250019833</v>
      </c>
      <c r="P3806" s="94" t="s">
        <v>319</v>
      </c>
      <c r="Q3806" s="90">
        <v>1</v>
      </c>
      <c r="X3806" s="65" t="s">
        <v>671</v>
      </c>
      <c r="Y3806" s="65">
        <f>SUMPRODUCT(('[2]Prog 89'!$C$5:$C$10000=A3806)*'[2]Prog 89'!$E$5:$F$10000)</f>
        <v>0</v>
      </c>
      <c r="Z3806" s="65">
        <f>SUMPRODUCT(('[2]Prog 89'!$C$5:$C$10000=A3806)*'[2]Prog 89'!$G$5:$H$10000)</f>
        <v>0</v>
      </c>
    </row>
    <row r="3807" spans="1:26" ht="12.75" customHeight="1" x14ac:dyDescent="0.25">
      <c r="A3807" s="64">
        <v>25580</v>
      </c>
      <c r="B3807" s="81">
        <f>VLOOKUP(A3807,'[2]Pop commune'!$A$4:$G$3833,7,FALSE)</f>
        <v>3026.9684180700824</v>
      </c>
      <c r="C3807" s="82">
        <f>VLOOKUP(A3807,'[2]Pop commune'!$A$4:$H$3833,5,FALSE)</f>
        <v>1888.4770202504485</v>
      </c>
      <c r="D3807" s="83">
        <f t="shared" si="119"/>
        <v>1138.4913978196337</v>
      </c>
      <c r="E3807" s="83">
        <f>VLOOKUP(A3807,'[2]Pop commune'!$A$4:$G$3833,6,FALSE)</f>
        <v>1138.4913978196337</v>
      </c>
      <c r="F3807" s="83">
        <f t="shared" si="120"/>
        <v>10264</v>
      </c>
      <c r="G3807" s="83">
        <f>VLOOKUP(A3807,'[2]Pop commune'!$A$4:$G$3833,4,FALSE)</f>
        <v>10264</v>
      </c>
      <c r="H3807" s="64">
        <v>25</v>
      </c>
      <c r="I3807" s="122">
        <v>250008059</v>
      </c>
      <c r="J3807" s="91" t="s">
        <v>1191</v>
      </c>
      <c r="K3807" s="121"/>
      <c r="L3807" s="92" t="s">
        <v>1191</v>
      </c>
      <c r="M3807" s="65" t="s">
        <v>4646</v>
      </c>
      <c r="N3807" s="65" t="s">
        <v>662</v>
      </c>
      <c r="O3807" s="64">
        <v>250019833</v>
      </c>
      <c r="P3807" s="94" t="s">
        <v>319</v>
      </c>
      <c r="Q3807" s="90">
        <v>1</v>
      </c>
      <c r="X3807" s="65" t="s">
        <v>733</v>
      </c>
      <c r="Y3807" s="65">
        <f>SUMPRODUCT(('[2]Prog 89'!$C$5:$C$10000=A3807)*'[2]Prog 89'!$E$5:$F$10000)</f>
        <v>0</v>
      </c>
      <c r="Z3807" s="65">
        <f>SUMPRODUCT(('[2]Prog 89'!$C$5:$C$10000=A3807)*'[2]Prog 89'!$G$5:$H$10000)</f>
        <v>0</v>
      </c>
    </row>
    <row r="3808" spans="1:26" ht="12.75" customHeight="1" x14ac:dyDescent="0.25">
      <c r="A3808" s="64">
        <v>71019</v>
      </c>
      <c r="B3808" s="81">
        <f>VLOOKUP(A3808,'[2]Pop commune'!$A$4:$G$3833,7,FALSE)</f>
        <v>27.575757575757581</v>
      </c>
      <c r="C3808" s="82">
        <f>VLOOKUP(A3808,'[2]Pop commune'!$A$4:$H$3833,5,FALSE)</f>
        <v>21.666666666666671</v>
      </c>
      <c r="D3808" s="83">
        <f t="shared" si="119"/>
        <v>5.9090909090909101</v>
      </c>
      <c r="E3808" s="83">
        <f>VLOOKUP(A3808,'[2]Pop commune'!$A$4:$G$3833,6,FALSE)</f>
        <v>5.9090909090909101</v>
      </c>
      <c r="F3808" s="83">
        <f t="shared" si="120"/>
        <v>130</v>
      </c>
      <c r="G3808" s="83">
        <f>VLOOKUP(A3808,'[2]Pop commune'!$A$4:$G$3833,4,FALSE)</f>
        <v>130</v>
      </c>
      <c r="H3808" s="64">
        <v>71</v>
      </c>
      <c r="I3808" s="122">
        <v>710970708</v>
      </c>
      <c r="J3808" s="65" t="s">
        <v>4667</v>
      </c>
      <c r="K3808" s="121" t="s">
        <v>4883</v>
      </c>
      <c r="L3808" s="103" t="s">
        <v>4668</v>
      </c>
      <c r="M3808" s="65" t="s">
        <v>4669</v>
      </c>
      <c r="N3808" s="65" t="s">
        <v>662</v>
      </c>
      <c r="O3808" s="64" t="s">
        <v>4670</v>
      </c>
      <c r="P3808" s="94" t="s">
        <v>377</v>
      </c>
      <c r="Q3808" s="90">
        <v>1</v>
      </c>
      <c r="R3808" s="65">
        <v>51</v>
      </c>
      <c r="S3808" s="65">
        <v>51</v>
      </c>
      <c r="T3808" s="65">
        <v>3</v>
      </c>
      <c r="U3808" s="65">
        <v>3</v>
      </c>
      <c r="X3808" s="65" t="s">
        <v>671</v>
      </c>
      <c r="Y3808" s="65">
        <f>SUMPRODUCT(('[2]Prog 89'!$C$5:$C$10000=A3808)*'[2]Prog 89'!$E$5:$F$10000)</f>
        <v>0</v>
      </c>
      <c r="Z3808" s="65">
        <f>SUMPRODUCT(('[2]Prog 89'!$C$5:$C$10000=A3808)*'[2]Prog 89'!$G$5:$H$10000)</f>
        <v>0</v>
      </c>
    </row>
    <row r="3809" spans="1:26" ht="12.75" customHeight="1" x14ac:dyDescent="0.25">
      <c r="A3809" s="64">
        <v>71034</v>
      </c>
      <c r="B3809" s="81">
        <f>VLOOKUP(A3809,'[2]Pop commune'!$A$4:$G$3833,7,FALSE)</f>
        <v>66.390532544378459</v>
      </c>
      <c r="C3809" s="82">
        <f>VLOOKUP(A3809,'[2]Pop commune'!$A$4:$H$3833,5,FALSE)</f>
        <v>46.27218934911226</v>
      </c>
      <c r="D3809" s="83">
        <f t="shared" si="119"/>
        <v>20.118343195266199</v>
      </c>
      <c r="E3809" s="83">
        <f>VLOOKUP(A3809,'[2]Pop commune'!$A$4:$G$3833,6,FALSE)</f>
        <v>20.118343195266199</v>
      </c>
      <c r="F3809" s="83">
        <f t="shared" si="120"/>
        <v>339.99999999999881</v>
      </c>
      <c r="G3809" s="83">
        <f>VLOOKUP(A3809,'[2]Pop commune'!$A$4:$G$3833,4,FALSE)</f>
        <v>339.99999999999881</v>
      </c>
      <c r="H3809" s="64">
        <v>71</v>
      </c>
      <c r="I3809" s="122">
        <v>710970708</v>
      </c>
      <c r="J3809" s="65" t="s">
        <v>4671</v>
      </c>
      <c r="K3809" s="121"/>
      <c r="L3809" s="103" t="s">
        <v>4672</v>
      </c>
      <c r="M3809" s="65" t="s">
        <v>4669</v>
      </c>
      <c r="N3809" s="65" t="s">
        <v>662</v>
      </c>
      <c r="O3809" s="64" t="s">
        <v>4670</v>
      </c>
      <c r="P3809" s="94" t="s">
        <v>377</v>
      </c>
      <c r="Q3809" s="90">
        <v>1</v>
      </c>
      <c r="X3809" s="65" t="s">
        <v>671</v>
      </c>
      <c r="Y3809" s="65">
        <f>SUMPRODUCT(('[2]Prog 89'!$C$5:$C$10000=A3809)*'[2]Prog 89'!$E$5:$F$10000)</f>
        <v>0</v>
      </c>
      <c r="Z3809" s="65">
        <f>SUMPRODUCT(('[2]Prog 89'!$C$5:$C$10000=A3809)*'[2]Prog 89'!$G$5:$H$10000)</f>
        <v>0</v>
      </c>
    </row>
    <row r="3810" spans="1:26" ht="12.75" customHeight="1" x14ac:dyDescent="0.25">
      <c r="A3810" s="64">
        <v>71037</v>
      </c>
      <c r="B3810" s="81">
        <f>VLOOKUP(A3810,'[2]Pop commune'!$A$4:$G$3833,7,FALSE)</f>
        <v>28.903225806451641</v>
      </c>
      <c r="C3810" s="82">
        <f>VLOOKUP(A3810,'[2]Pop commune'!$A$4:$H$3833,5,FALSE)</f>
        <v>21.67741935483873</v>
      </c>
      <c r="D3810" s="83">
        <f t="shared" si="119"/>
        <v>7.2258064516129101</v>
      </c>
      <c r="E3810" s="83">
        <f>VLOOKUP(A3810,'[2]Pop commune'!$A$4:$G$3833,6,FALSE)</f>
        <v>7.2258064516129101</v>
      </c>
      <c r="F3810" s="83">
        <f t="shared" si="120"/>
        <v>96.000000000000085</v>
      </c>
      <c r="G3810" s="83">
        <f>VLOOKUP(A3810,'[2]Pop commune'!$A$4:$G$3833,4,FALSE)</f>
        <v>96.000000000000085</v>
      </c>
      <c r="H3810" s="64">
        <v>71</v>
      </c>
      <c r="I3810" s="122">
        <v>710970708</v>
      </c>
      <c r="J3810" s="65" t="s">
        <v>4673</v>
      </c>
      <c r="K3810" s="121"/>
      <c r="L3810" s="103" t="s">
        <v>4672</v>
      </c>
      <c r="M3810" s="65" t="s">
        <v>4669</v>
      </c>
      <c r="N3810" s="65" t="s">
        <v>662</v>
      </c>
      <c r="O3810" s="64" t="s">
        <v>4670</v>
      </c>
      <c r="P3810" s="94" t="s">
        <v>377</v>
      </c>
      <c r="Q3810" s="90">
        <v>1</v>
      </c>
      <c r="X3810" s="65" t="s">
        <v>671</v>
      </c>
      <c r="Y3810" s="65">
        <f>SUMPRODUCT(('[2]Prog 89'!$C$5:$C$10000=A3810)*'[2]Prog 89'!$E$5:$F$10000)</f>
        <v>0</v>
      </c>
      <c r="Z3810" s="65">
        <f>SUMPRODUCT(('[2]Prog 89'!$C$5:$C$10000=A3810)*'[2]Prog 89'!$G$5:$H$10000)</f>
        <v>0</v>
      </c>
    </row>
    <row r="3811" spans="1:26" ht="12.75" customHeight="1" x14ac:dyDescent="0.25">
      <c r="A3811" s="64">
        <v>71070</v>
      </c>
      <c r="B3811" s="81">
        <f>VLOOKUP(A3811,'[2]Pop commune'!$A$4:$G$3833,7,FALSE)</f>
        <v>631.47216751317501</v>
      </c>
      <c r="C3811" s="82">
        <f>VLOOKUP(A3811,'[2]Pop commune'!$A$4:$H$3833,5,FALSE)</f>
        <v>344.72548428288525</v>
      </c>
      <c r="D3811" s="83">
        <f t="shared" si="119"/>
        <v>286.74668323028976</v>
      </c>
      <c r="E3811" s="83">
        <f>VLOOKUP(A3811,'[2]Pop commune'!$A$4:$G$3833,6,FALSE)</f>
        <v>286.74668323028976</v>
      </c>
      <c r="F3811" s="83">
        <f t="shared" si="120"/>
        <v>2172</v>
      </c>
      <c r="G3811" s="83">
        <f>VLOOKUP(A3811,'[2]Pop commune'!$A$4:$G$3833,4,FALSE)</f>
        <v>2172</v>
      </c>
      <c r="H3811" s="64">
        <v>71</v>
      </c>
      <c r="I3811" s="122">
        <v>710970708</v>
      </c>
      <c r="J3811" s="65" t="s">
        <v>4674</v>
      </c>
      <c r="K3811" s="121"/>
      <c r="L3811" s="103" t="s">
        <v>4672</v>
      </c>
      <c r="M3811" s="65" t="s">
        <v>4669</v>
      </c>
      <c r="N3811" s="65" t="s">
        <v>662</v>
      </c>
      <c r="O3811" s="64" t="s">
        <v>4670</v>
      </c>
      <c r="P3811" s="94" t="s">
        <v>377</v>
      </c>
      <c r="Q3811" s="90">
        <v>1</v>
      </c>
      <c r="X3811" s="65" t="s">
        <v>671</v>
      </c>
      <c r="Y3811" s="65">
        <f>SUMPRODUCT(('[2]Prog 89'!$C$5:$C$10000=A3811)*'[2]Prog 89'!$E$5:$F$10000)</f>
        <v>0</v>
      </c>
      <c r="Z3811" s="65">
        <f>SUMPRODUCT(('[2]Prog 89'!$C$5:$C$10000=A3811)*'[2]Prog 89'!$G$5:$H$10000)</f>
        <v>0</v>
      </c>
    </row>
    <row r="3812" spans="1:26" ht="12.75" customHeight="1" x14ac:dyDescent="0.25">
      <c r="A3812" s="64">
        <v>71072</v>
      </c>
      <c r="B3812" s="81">
        <f>VLOOKUP(A3812,'[2]Pop commune'!$A$4:$G$3833,7,FALSE)</f>
        <v>30</v>
      </c>
      <c r="C3812" s="82">
        <f>VLOOKUP(A3812,'[2]Pop commune'!$A$4:$H$3833,5,FALSE)</f>
        <v>13</v>
      </c>
      <c r="D3812" s="83">
        <f t="shared" si="119"/>
        <v>17</v>
      </c>
      <c r="E3812" s="83">
        <f>VLOOKUP(A3812,'[2]Pop commune'!$A$4:$G$3833,6,FALSE)</f>
        <v>17</v>
      </c>
      <c r="F3812" s="83">
        <f t="shared" si="120"/>
        <v>130</v>
      </c>
      <c r="G3812" s="83">
        <f>VLOOKUP(A3812,'[2]Pop commune'!$A$4:$G$3833,4,FALSE)</f>
        <v>130</v>
      </c>
      <c r="H3812" s="64">
        <v>71</v>
      </c>
      <c r="I3812" s="122">
        <v>710970708</v>
      </c>
      <c r="J3812" s="65" t="s">
        <v>4675</v>
      </c>
      <c r="K3812" s="121"/>
      <c r="L3812" s="103" t="s">
        <v>4672</v>
      </c>
      <c r="M3812" s="65" t="s">
        <v>4669</v>
      </c>
      <c r="N3812" s="65" t="s">
        <v>662</v>
      </c>
      <c r="O3812" s="64" t="s">
        <v>4670</v>
      </c>
      <c r="P3812" s="94" t="s">
        <v>377</v>
      </c>
      <c r="Q3812" s="90">
        <v>1</v>
      </c>
      <c r="X3812" s="65" t="s">
        <v>671</v>
      </c>
      <c r="Y3812" s="65">
        <f>SUMPRODUCT(('[2]Prog 89'!$C$5:$C$10000=A3812)*'[2]Prog 89'!$E$5:$F$10000)</f>
        <v>0</v>
      </c>
      <c r="Z3812" s="65">
        <f>SUMPRODUCT(('[2]Prog 89'!$C$5:$C$10000=A3812)*'[2]Prog 89'!$G$5:$H$10000)</f>
        <v>0</v>
      </c>
    </row>
    <row r="3813" spans="1:26" ht="12.75" customHeight="1" x14ac:dyDescent="0.25">
      <c r="A3813" s="64">
        <v>71107</v>
      </c>
      <c r="B3813" s="81">
        <f>VLOOKUP(A3813,'[2]Pop commune'!$A$4:$G$3833,7,FALSE)</f>
        <v>71</v>
      </c>
      <c r="C3813" s="82">
        <f>VLOOKUP(A3813,'[2]Pop commune'!$A$4:$H$3833,5,FALSE)</f>
        <v>50</v>
      </c>
      <c r="D3813" s="83">
        <f t="shared" si="119"/>
        <v>21</v>
      </c>
      <c r="E3813" s="83">
        <f>VLOOKUP(A3813,'[2]Pop commune'!$A$4:$G$3833,6,FALSE)</f>
        <v>21</v>
      </c>
      <c r="F3813" s="83">
        <f t="shared" si="120"/>
        <v>308</v>
      </c>
      <c r="G3813" s="83">
        <f>VLOOKUP(A3813,'[2]Pop commune'!$A$4:$G$3833,4,FALSE)</f>
        <v>308</v>
      </c>
      <c r="H3813" s="64">
        <v>71</v>
      </c>
      <c r="I3813" s="122">
        <v>710970708</v>
      </c>
      <c r="J3813" s="65" t="s">
        <v>4676</v>
      </c>
      <c r="K3813" s="121"/>
      <c r="L3813" s="103" t="s">
        <v>4668</v>
      </c>
      <c r="M3813" s="65" t="s">
        <v>4669</v>
      </c>
      <c r="N3813" s="65" t="s">
        <v>662</v>
      </c>
      <c r="O3813" s="64" t="s">
        <v>4670</v>
      </c>
      <c r="P3813" s="94" t="s">
        <v>377</v>
      </c>
      <c r="Q3813" s="90">
        <v>1</v>
      </c>
      <c r="X3813" s="65" t="s">
        <v>671</v>
      </c>
      <c r="Y3813" s="65">
        <f>SUMPRODUCT(('[2]Prog 89'!$C$5:$C$10000=A3813)*'[2]Prog 89'!$E$5:$F$10000)</f>
        <v>0</v>
      </c>
      <c r="Z3813" s="65">
        <f>SUMPRODUCT(('[2]Prog 89'!$C$5:$C$10000=A3813)*'[2]Prog 89'!$G$5:$H$10000)</f>
        <v>0</v>
      </c>
    </row>
    <row r="3814" spans="1:26" ht="12.75" customHeight="1" x14ac:dyDescent="0.25">
      <c r="A3814" s="64">
        <v>71115</v>
      </c>
      <c r="B3814" s="81">
        <f>VLOOKUP(A3814,'[2]Pop commune'!$A$4:$G$3833,7,FALSE)</f>
        <v>14.21052631578948</v>
      </c>
      <c r="C3814" s="82">
        <f>VLOOKUP(A3814,'[2]Pop commune'!$A$4:$H$3833,5,FALSE)</f>
        <v>10.421052631578952</v>
      </c>
      <c r="D3814" s="83">
        <f t="shared" si="119"/>
        <v>3.7894736842105279</v>
      </c>
      <c r="E3814" s="83">
        <f>VLOOKUP(A3814,'[2]Pop commune'!$A$4:$G$3833,6,FALSE)</f>
        <v>3.7894736842105279</v>
      </c>
      <c r="F3814" s="83">
        <f t="shared" si="120"/>
        <v>90</v>
      </c>
      <c r="G3814" s="83">
        <f>VLOOKUP(A3814,'[2]Pop commune'!$A$4:$G$3833,4,FALSE)</f>
        <v>90</v>
      </c>
      <c r="H3814" s="64">
        <v>71</v>
      </c>
      <c r="I3814" s="122">
        <v>710970708</v>
      </c>
      <c r="J3814" s="65" t="s">
        <v>4677</v>
      </c>
      <c r="K3814" s="121"/>
      <c r="L3814" s="103" t="s">
        <v>4668</v>
      </c>
      <c r="M3814" s="65" t="s">
        <v>4669</v>
      </c>
      <c r="N3814" s="65" t="s">
        <v>662</v>
      </c>
      <c r="O3814" s="64" t="s">
        <v>4670</v>
      </c>
      <c r="P3814" s="94" t="s">
        <v>377</v>
      </c>
      <c r="Q3814" s="90">
        <v>1</v>
      </c>
      <c r="X3814" s="65" t="s">
        <v>671</v>
      </c>
      <c r="Y3814" s="65">
        <f>SUMPRODUCT(('[2]Prog 89'!$C$5:$C$10000=A3814)*'[2]Prog 89'!$E$5:$F$10000)</f>
        <v>0</v>
      </c>
      <c r="Z3814" s="65">
        <f>SUMPRODUCT(('[2]Prog 89'!$C$5:$C$10000=A3814)*'[2]Prog 89'!$G$5:$H$10000)</f>
        <v>0</v>
      </c>
    </row>
    <row r="3815" spans="1:26" ht="12.75" customHeight="1" x14ac:dyDescent="0.25">
      <c r="A3815" s="64">
        <v>71124</v>
      </c>
      <c r="B3815" s="81">
        <f>VLOOKUP(A3815,'[2]Pop commune'!$A$4:$G$3833,7,FALSE)</f>
        <v>60.819047619047623</v>
      </c>
      <c r="C3815" s="82">
        <f>VLOOKUP(A3815,'[2]Pop commune'!$A$4:$H$3833,5,FALSE)</f>
        <v>40.219047619047622</v>
      </c>
      <c r="D3815" s="83">
        <f t="shared" si="119"/>
        <v>20.6</v>
      </c>
      <c r="E3815" s="83">
        <f>VLOOKUP(A3815,'[2]Pop commune'!$A$4:$G$3833,6,FALSE)</f>
        <v>20.6</v>
      </c>
      <c r="F3815" s="83">
        <f t="shared" si="120"/>
        <v>206</v>
      </c>
      <c r="G3815" s="83">
        <f>VLOOKUP(A3815,'[2]Pop commune'!$A$4:$G$3833,4,FALSE)</f>
        <v>206</v>
      </c>
      <c r="H3815" s="64">
        <v>71</v>
      </c>
      <c r="I3815" s="122">
        <v>710970708</v>
      </c>
      <c r="J3815" s="65" t="s">
        <v>4678</v>
      </c>
      <c r="K3815" s="121"/>
      <c r="L3815" s="103" t="s">
        <v>4672</v>
      </c>
      <c r="M3815" s="65" t="s">
        <v>4669</v>
      </c>
      <c r="N3815" s="65" t="s">
        <v>662</v>
      </c>
      <c r="O3815" s="64" t="s">
        <v>4670</v>
      </c>
      <c r="P3815" s="94" t="s">
        <v>377</v>
      </c>
      <c r="Q3815" s="90">
        <v>1</v>
      </c>
      <c r="X3815" s="65" t="s">
        <v>671</v>
      </c>
      <c r="Y3815" s="65">
        <f>SUMPRODUCT(('[2]Prog 89'!$C$5:$C$10000=A3815)*'[2]Prog 89'!$E$5:$F$10000)</f>
        <v>0</v>
      </c>
      <c r="Z3815" s="65">
        <f>SUMPRODUCT(('[2]Prog 89'!$C$5:$C$10000=A3815)*'[2]Prog 89'!$G$5:$H$10000)</f>
        <v>0</v>
      </c>
    </row>
    <row r="3816" spans="1:26" ht="12.75" customHeight="1" x14ac:dyDescent="0.25">
      <c r="A3816" s="64">
        <v>71159</v>
      </c>
      <c r="B3816" s="81">
        <f>VLOOKUP(A3816,'[2]Pop commune'!$A$4:$G$3833,7,FALSE)</f>
        <v>63.907692307692258</v>
      </c>
      <c r="C3816" s="82">
        <f>VLOOKUP(A3816,'[2]Pop commune'!$A$4:$H$3833,5,FALSE)</f>
        <v>43.292307692307659</v>
      </c>
      <c r="D3816" s="83">
        <f t="shared" si="119"/>
        <v>20.615384615384599</v>
      </c>
      <c r="E3816" s="83">
        <f>VLOOKUP(A3816,'[2]Pop commune'!$A$4:$G$3833,6,FALSE)</f>
        <v>20.615384615384599</v>
      </c>
      <c r="F3816" s="83">
        <f t="shared" si="120"/>
        <v>201</v>
      </c>
      <c r="G3816" s="83">
        <f>VLOOKUP(A3816,'[2]Pop commune'!$A$4:$G$3833,4,FALSE)</f>
        <v>201</v>
      </c>
      <c r="H3816" s="64">
        <v>71</v>
      </c>
      <c r="I3816" s="122">
        <v>710970708</v>
      </c>
      <c r="J3816" s="65" t="s">
        <v>4679</v>
      </c>
      <c r="K3816" s="121"/>
      <c r="L3816" s="103" t="s">
        <v>4672</v>
      </c>
      <c r="M3816" s="65" t="s">
        <v>4669</v>
      </c>
      <c r="N3816" s="65" t="s">
        <v>662</v>
      </c>
      <c r="O3816" s="64" t="s">
        <v>4670</v>
      </c>
      <c r="P3816" s="94" t="s">
        <v>377</v>
      </c>
      <c r="Q3816" s="90">
        <v>1</v>
      </c>
      <c r="X3816" s="65" t="s">
        <v>671</v>
      </c>
      <c r="Y3816" s="65">
        <f>SUMPRODUCT(('[2]Prog 89'!$C$5:$C$10000=A3816)*'[2]Prog 89'!$E$5:$F$10000)</f>
        <v>0</v>
      </c>
      <c r="Z3816" s="65">
        <f>SUMPRODUCT(('[2]Prog 89'!$C$5:$C$10000=A3816)*'[2]Prog 89'!$G$5:$H$10000)</f>
        <v>0</v>
      </c>
    </row>
    <row r="3817" spans="1:26" ht="12.75" customHeight="1" x14ac:dyDescent="0.25">
      <c r="A3817" s="64">
        <v>71182</v>
      </c>
      <c r="B3817" s="81">
        <f>VLOOKUP(A3817,'[2]Pop commune'!$A$4:$G$3833,7,FALSE)</f>
        <v>474.24205154986407</v>
      </c>
      <c r="C3817" s="82">
        <f>VLOOKUP(A3817,'[2]Pop commune'!$A$4:$H$3833,5,FALSE)</f>
        <v>327.51805688217604</v>
      </c>
      <c r="D3817" s="83">
        <f t="shared" si="119"/>
        <v>146.72399466768803</v>
      </c>
      <c r="E3817" s="83">
        <f>VLOOKUP(A3817,'[2]Pop commune'!$A$4:$G$3833,6,FALSE)</f>
        <v>146.72399466768803</v>
      </c>
      <c r="F3817" s="83">
        <f t="shared" si="120"/>
        <v>1293</v>
      </c>
      <c r="G3817" s="83">
        <f>VLOOKUP(A3817,'[2]Pop commune'!$A$4:$G$3833,4,FALSE)</f>
        <v>1293</v>
      </c>
      <c r="H3817" s="64">
        <v>71</v>
      </c>
      <c r="I3817" s="122">
        <v>710970708</v>
      </c>
      <c r="J3817" s="65" t="s">
        <v>4680</v>
      </c>
      <c r="K3817" s="121"/>
      <c r="L3817" s="103" t="s">
        <v>4668</v>
      </c>
      <c r="M3817" s="65" t="s">
        <v>4669</v>
      </c>
      <c r="N3817" s="65" t="s">
        <v>662</v>
      </c>
      <c r="O3817" s="64" t="s">
        <v>4670</v>
      </c>
      <c r="P3817" s="94" t="s">
        <v>377</v>
      </c>
      <c r="Q3817" s="90">
        <v>1</v>
      </c>
      <c r="X3817" s="65" t="s">
        <v>671</v>
      </c>
      <c r="Y3817" s="65">
        <f>SUMPRODUCT(('[2]Prog 89'!$C$5:$C$10000=A3817)*'[2]Prog 89'!$E$5:$F$10000)</f>
        <v>0</v>
      </c>
      <c r="Z3817" s="65">
        <f>SUMPRODUCT(('[2]Prog 89'!$C$5:$C$10000=A3817)*'[2]Prog 89'!$G$5:$H$10000)</f>
        <v>0</v>
      </c>
    </row>
    <row r="3818" spans="1:26" ht="12.75" customHeight="1" x14ac:dyDescent="0.25">
      <c r="A3818" s="64">
        <v>71201</v>
      </c>
      <c r="B3818" s="81">
        <f>VLOOKUP(A3818,'[2]Pop commune'!$A$4:$G$3833,7,FALSE)</f>
        <v>71</v>
      </c>
      <c r="C3818" s="82">
        <f>VLOOKUP(A3818,'[2]Pop commune'!$A$4:$H$3833,5,FALSE)</f>
        <v>40</v>
      </c>
      <c r="D3818" s="83">
        <f t="shared" si="119"/>
        <v>31</v>
      </c>
      <c r="E3818" s="83">
        <f>VLOOKUP(A3818,'[2]Pop commune'!$A$4:$G$3833,6,FALSE)</f>
        <v>31</v>
      </c>
      <c r="F3818" s="83">
        <f t="shared" si="120"/>
        <v>230</v>
      </c>
      <c r="G3818" s="83">
        <f>VLOOKUP(A3818,'[2]Pop commune'!$A$4:$G$3833,4,FALSE)</f>
        <v>230</v>
      </c>
      <c r="H3818" s="64">
        <v>71</v>
      </c>
      <c r="I3818" s="122">
        <v>710970708</v>
      </c>
      <c r="J3818" s="65" t="s">
        <v>4681</v>
      </c>
      <c r="K3818" s="121"/>
      <c r="L3818" s="103" t="s">
        <v>4672</v>
      </c>
      <c r="M3818" s="65" t="s">
        <v>4669</v>
      </c>
      <c r="N3818" s="65" t="s">
        <v>662</v>
      </c>
      <c r="O3818" s="64" t="s">
        <v>4670</v>
      </c>
      <c r="P3818" s="94" t="s">
        <v>377</v>
      </c>
      <c r="Q3818" s="90">
        <v>1</v>
      </c>
      <c r="X3818" s="65" t="s">
        <v>671</v>
      </c>
      <c r="Y3818" s="65">
        <f>SUMPRODUCT(('[2]Prog 89'!$C$5:$C$10000=A3818)*'[2]Prog 89'!$E$5:$F$10000)</f>
        <v>0</v>
      </c>
      <c r="Z3818" s="65">
        <f>SUMPRODUCT(('[2]Prog 89'!$C$5:$C$10000=A3818)*'[2]Prog 89'!$G$5:$H$10000)</f>
        <v>0</v>
      </c>
    </row>
    <row r="3819" spans="1:26" ht="12.75" customHeight="1" x14ac:dyDescent="0.25">
      <c r="A3819" s="64">
        <v>71216</v>
      </c>
      <c r="B3819" s="81">
        <f>VLOOKUP(A3819,'[2]Pop commune'!$A$4:$G$3833,7,FALSE)</f>
        <v>68.985507246376926</v>
      </c>
      <c r="C3819" s="82">
        <f>VLOOKUP(A3819,'[2]Pop commune'!$A$4:$H$3833,5,FALSE)</f>
        <v>45.652173913043548</v>
      </c>
      <c r="D3819" s="83">
        <f t="shared" si="119"/>
        <v>23.333333333333371</v>
      </c>
      <c r="E3819" s="83">
        <f>VLOOKUP(A3819,'[2]Pop commune'!$A$4:$G$3833,6,FALSE)</f>
        <v>23.333333333333371</v>
      </c>
      <c r="F3819" s="83">
        <f t="shared" si="120"/>
        <v>210</v>
      </c>
      <c r="G3819" s="83">
        <f>VLOOKUP(A3819,'[2]Pop commune'!$A$4:$G$3833,4,FALSE)</f>
        <v>210</v>
      </c>
      <c r="H3819" s="64">
        <v>71</v>
      </c>
      <c r="I3819" s="122">
        <v>710970708</v>
      </c>
      <c r="J3819" s="65" t="s">
        <v>4682</v>
      </c>
      <c r="K3819" s="121"/>
      <c r="L3819" s="103" t="s">
        <v>4672</v>
      </c>
      <c r="M3819" s="65" t="s">
        <v>4669</v>
      </c>
      <c r="N3819" s="65" t="s">
        <v>662</v>
      </c>
      <c r="O3819" s="64" t="s">
        <v>4670</v>
      </c>
      <c r="P3819" s="94" t="s">
        <v>377</v>
      </c>
      <c r="Q3819" s="90">
        <v>1</v>
      </c>
      <c r="X3819" s="65" t="s">
        <v>671</v>
      </c>
      <c r="Y3819" s="65">
        <f>SUMPRODUCT(('[2]Prog 89'!$C$5:$C$10000=A3819)*'[2]Prog 89'!$E$5:$F$10000)</f>
        <v>0</v>
      </c>
      <c r="Z3819" s="65">
        <f>SUMPRODUCT(('[2]Prog 89'!$C$5:$C$10000=A3819)*'[2]Prog 89'!$G$5:$H$10000)</f>
        <v>0</v>
      </c>
    </row>
    <row r="3820" spans="1:26" ht="12.75" customHeight="1" x14ac:dyDescent="0.25">
      <c r="A3820" s="64">
        <v>71221</v>
      </c>
      <c r="B3820" s="81">
        <f>VLOOKUP(A3820,'[2]Pop commune'!$A$4:$G$3833,7,FALSE)</f>
        <v>1116.1430373295252</v>
      </c>
      <c r="C3820" s="82">
        <f>VLOOKUP(A3820,'[2]Pop commune'!$A$4:$H$3833,5,FALSE)</f>
        <v>708.41116588069292</v>
      </c>
      <c r="D3820" s="83">
        <f t="shared" si="119"/>
        <v>407.73187144883224</v>
      </c>
      <c r="E3820" s="83">
        <f>VLOOKUP(A3820,'[2]Pop commune'!$A$4:$G$3833,6,FALSE)</f>
        <v>407.73187144883224</v>
      </c>
      <c r="F3820" s="83">
        <f t="shared" si="120"/>
        <v>3660.9999999999932</v>
      </c>
      <c r="G3820" s="83">
        <f>VLOOKUP(A3820,'[2]Pop commune'!$A$4:$G$3833,4,FALSE)</f>
        <v>3660.9999999999932</v>
      </c>
      <c r="H3820" s="64">
        <v>71</v>
      </c>
      <c r="I3820" s="122">
        <v>710970708</v>
      </c>
      <c r="J3820" s="65" t="s">
        <v>2032</v>
      </c>
      <c r="K3820" s="121"/>
      <c r="L3820" s="103" t="s">
        <v>4668</v>
      </c>
      <c r="M3820" s="65" t="s">
        <v>4669</v>
      </c>
      <c r="N3820" s="65" t="s">
        <v>662</v>
      </c>
      <c r="O3820" s="64" t="s">
        <v>4670</v>
      </c>
      <c r="P3820" s="94" t="s">
        <v>377</v>
      </c>
      <c r="Q3820" s="90">
        <v>1</v>
      </c>
      <c r="X3820" s="65" t="s">
        <v>671</v>
      </c>
      <c r="Y3820" s="65">
        <f>SUMPRODUCT(('[2]Prog 89'!$C$5:$C$10000=A3820)*'[2]Prog 89'!$E$5:$F$10000)</f>
        <v>0</v>
      </c>
      <c r="Z3820" s="65">
        <f>SUMPRODUCT(('[2]Prog 89'!$C$5:$C$10000=A3820)*'[2]Prog 89'!$G$5:$H$10000)</f>
        <v>0</v>
      </c>
    </row>
    <row r="3821" spans="1:26" ht="12.75" customHeight="1" x14ac:dyDescent="0.25">
      <c r="A3821" s="64">
        <v>71225</v>
      </c>
      <c r="B3821" s="81">
        <f>VLOOKUP(A3821,'[2]Pop commune'!$A$4:$G$3833,7,FALSE)</f>
        <v>100</v>
      </c>
      <c r="C3821" s="82">
        <f>VLOOKUP(A3821,'[2]Pop commune'!$A$4:$H$3833,5,FALSE)</f>
        <v>88</v>
      </c>
      <c r="D3821" s="83">
        <f t="shared" si="119"/>
        <v>12</v>
      </c>
      <c r="E3821" s="83">
        <f>VLOOKUP(A3821,'[2]Pop commune'!$A$4:$G$3833,6,FALSE)</f>
        <v>12</v>
      </c>
      <c r="F3821" s="83">
        <f t="shared" si="120"/>
        <v>523</v>
      </c>
      <c r="G3821" s="83">
        <f>VLOOKUP(A3821,'[2]Pop commune'!$A$4:$G$3833,4,FALSE)</f>
        <v>523</v>
      </c>
      <c r="H3821" s="64">
        <v>71</v>
      </c>
      <c r="I3821" s="122">
        <v>710970708</v>
      </c>
      <c r="J3821" s="65" t="s">
        <v>4683</v>
      </c>
      <c r="K3821" s="121"/>
      <c r="L3821" s="103" t="s">
        <v>4668</v>
      </c>
      <c r="M3821" s="65" t="s">
        <v>4669</v>
      </c>
      <c r="N3821" s="65" t="s">
        <v>662</v>
      </c>
      <c r="O3821" s="64" t="s">
        <v>4670</v>
      </c>
      <c r="P3821" s="94" t="s">
        <v>377</v>
      </c>
      <c r="Q3821" s="90">
        <v>1</v>
      </c>
      <c r="X3821" s="65" t="s">
        <v>671</v>
      </c>
      <c r="Y3821" s="65">
        <f>SUMPRODUCT(('[2]Prog 89'!$C$5:$C$10000=A3821)*'[2]Prog 89'!$E$5:$F$10000)</f>
        <v>0</v>
      </c>
      <c r="Z3821" s="65">
        <f>SUMPRODUCT(('[2]Prog 89'!$C$5:$C$10000=A3821)*'[2]Prog 89'!$G$5:$H$10000)</f>
        <v>0</v>
      </c>
    </row>
    <row r="3822" spans="1:26" ht="12.75" customHeight="1" x14ac:dyDescent="0.25">
      <c r="A3822" s="64">
        <v>71241</v>
      </c>
      <c r="B3822" s="81">
        <f>VLOOKUP(A3822,'[2]Pop commune'!$A$4:$G$3833,7,FALSE)</f>
        <v>147.27729544891156</v>
      </c>
      <c r="C3822" s="82">
        <f>VLOOKUP(A3822,'[2]Pop commune'!$A$4:$H$3833,5,FALSE)</f>
        <v>82.166933281637895</v>
      </c>
      <c r="D3822" s="83">
        <f t="shared" si="119"/>
        <v>65.110362167273678</v>
      </c>
      <c r="E3822" s="83">
        <f>VLOOKUP(A3822,'[2]Pop commune'!$A$4:$G$3833,6,FALSE)</f>
        <v>65.110362167273678</v>
      </c>
      <c r="F3822" s="83">
        <f t="shared" si="120"/>
        <v>494.00000000000199</v>
      </c>
      <c r="G3822" s="83">
        <f>VLOOKUP(A3822,'[2]Pop commune'!$A$4:$G$3833,4,FALSE)</f>
        <v>494.00000000000199</v>
      </c>
      <c r="H3822" s="64">
        <v>71</v>
      </c>
      <c r="I3822" s="122">
        <v>710970708</v>
      </c>
      <c r="J3822" s="65" t="s">
        <v>4684</v>
      </c>
      <c r="K3822" s="121"/>
      <c r="L3822" s="103" t="s">
        <v>4668</v>
      </c>
      <c r="M3822" s="65" t="s">
        <v>4669</v>
      </c>
      <c r="N3822" s="65" t="s">
        <v>662</v>
      </c>
      <c r="O3822" s="64" t="s">
        <v>4670</v>
      </c>
      <c r="P3822" s="94" t="s">
        <v>377</v>
      </c>
      <c r="Q3822" s="90">
        <v>1</v>
      </c>
      <c r="X3822" s="65" t="s">
        <v>671</v>
      </c>
      <c r="Y3822" s="65">
        <f>SUMPRODUCT(('[2]Prog 89'!$C$5:$C$10000=A3822)*'[2]Prog 89'!$E$5:$F$10000)</f>
        <v>0</v>
      </c>
      <c r="Z3822" s="65">
        <f>SUMPRODUCT(('[2]Prog 89'!$C$5:$C$10000=A3822)*'[2]Prog 89'!$G$5:$H$10000)</f>
        <v>0</v>
      </c>
    </row>
    <row r="3823" spans="1:26" ht="12.75" customHeight="1" x14ac:dyDescent="0.25">
      <c r="A3823" s="64">
        <v>71247</v>
      </c>
      <c r="B3823" s="81">
        <f>VLOOKUP(A3823,'[2]Pop commune'!$A$4:$G$3833,7,FALSE)</f>
        <v>103</v>
      </c>
      <c r="C3823" s="82">
        <f>VLOOKUP(A3823,'[2]Pop commune'!$A$4:$H$3833,5,FALSE)</f>
        <v>55</v>
      </c>
      <c r="D3823" s="83">
        <f t="shared" si="119"/>
        <v>48</v>
      </c>
      <c r="E3823" s="83">
        <f>VLOOKUP(A3823,'[2]Pop commune'!$A$4:$G$3833,6,FALSE)</f>
        <v>48</v>
      </c>
      <c r="F3823" s="83">
        <f t="shared" si="120"/>
        <v>351</v>
      </c>
      <c r="G3823" s="83">
        <f>VLOOKUP(A3823,'[2]Pop commune'!$A$4:$G$3833,4,FALSE)</f>
        <v>351</v>
      </c>
      <c r="H3823" s="64">
        <v>71</v>
      </c>
      <c r="I3823" s="122">
        <v>710970708</v>
      </c>
      <c r="J3823" s="65" t="s">
        <v>4685</v>
      </c>
      <c r="K3823" s="121"/>
      <c r="L3823" s="103" t="s">
        <v>4672</v>
      </c>
      <c r="M3823" s="65" t="s">
        <v>4669</v>
      </c>
      <c r="N3823" s="65" t="s">
        <v>662</v>
      </c>
      <c r="O3823" s="64" t="s">
        <v>4670</v>
      </c>
      <c r="P3823" s="94" t="s">
        <v>377</v>
      </c>
      <c r="Q3823" s="90">
        <v>1</v>
      </c>
      <c r="X3823" s="65" t="s">
        <v>671</v>
      </c>
      <c r="Y3823" s="65">
        <f>SUMPRODUCT(('[2]Prog 89'!$C$5:$C$10000=A3823)*'[2]Prog 89'!$E$5:$F$10000)</f>
        <v>0</v>
      </c>
      <c r="Z3823" s="65">
        <f>SUMPRODUCT(('[2]Prog 89'!$C$5:$C$10000=A3823)*'[2]Prog 89'!$G$5:$H$10000)</f>
        <v>0</v>
      </c>
    </row>
    <row r="3824" spans="1:26" ht="12.75" customHeight="1" x14ac:dyDescent="0.25">
      <c r="A3824" s="64">
        <v>71277</v>
      </c>
      <c r="B3824" s="81">
        <f>VLOOKUP(A3824,'[2]Pop commune'!$A$4:$G$3833,7,FALSE)</f>
        <v>147.74100719424456</v>
      </c>
      <c r="C3824" s="82">
        <f>VLOOKUP(A3824,'[2]Pop commune'!$A$4:$H$3833,5,FALSE)</f>
        <v>84.143884892086305</v>
      </c>
      <c r="D3824" s="83">
        <f t="shared" si="119"/>
        <v>63.597122302158247</v>
      </c>
      <c r="E3824" s="83">
        <f>VLOOKUP(A3824,'[2]Pop commune'!$A$4:$G$3833,6,FALSE)</f>
        <v>63.597122302158247</v>
      </c>
      <c r="F3824" s="83">
        <f t="shared" si="120"/>
        <v>680</v>
      </c>
      <c r="G3824" s="83">
        <f>VLOOKUP(A3824,'[2]Pop commune'!$A$4:$G$3833,4,FALSE)</f>
        <v>680</v>
      </c>
      <c r="H3824" s="64">
        <v>71</v>
      </c>
      <c r="I3824" s="122">
        <v>710970708</v>
      </c>
      <c r="J3824" s="65" t="s">
        <v>4686</v>
      </c>
      <c r="K3824" s="121"/>
      <c r="L3824" s="103" t="s">
        <v>4672</v>
      </c>
      <c r="M3824" s="65" t="s">
        <v>4669</v>
      </c>
      <c r="N3824" s="65" t="s">
        <v>662</v>
      </c>
      <c r="O3824" s="64" t="s">
        <v>4670</v>
      </c>
      <c r="P3824" s="94" t="s">
        <v>377</v>
      </c>
      <c r="Q3824" s="90">
        <v>1</v>
      </c>
      <c r="X3824" s="65" t="s">
        <v>671</v>
      </c>
      <c r="Y3824" s="65">
        <f>SUMPRODUCT(('[2]Prog 89'!$C$5:$C$10000=A3824)*'[2]Prog 89'!$E$5:$F$10000)</f>
        <v>0</v>
      </c>
      <c r="Z3824" s="65">
        <f>SUMPRODUCT(('[2]Prog 89'!$C$5:$C$10000=A3824)*'[2]Prog 89'!$G$5:$H$10000)</f>
        <v>0</v>
      </c>
    </row>
    <row r="3825" spans="1:26" ht="12.75" customHeight="1" x14ac:dyDescent="0.25">
      <c r="A3825" s="64">
        <v>71292</v>
      </c>
      <c r="B3825" s="81">
        <f>VLOOKUP(A3825,'[2]Pop commune'!$A$4:$G$3833,7,FALSE)</f>
        <v>350.22853219480055</v>
      </c>
      <c r="C3825" s="82">
        <f>VLOOKUP(A3825,'[2]Pop commune'!$A$4:$H$3833,5,FALSE)</f>
        <v>232.90350472320495</v>
      </c>
      <c r="D3825" s="83">
        <f t="shared" si="119"/>
        <v>117.32502747159563</v>
      </c>
      <c r="E3825" s="83">
        <f>VLOOKUP(A3825,'[2]Pop commune'!$A$4:$G$3833,6,FALSE)</f>
        <v>117.32502747159563</v>
      </c>
      <c r="F3825" s="83">
        <f t="shared" si="120"/>
        <v>1270</v>
      </c>
      <c r="G3825" s="83">
        <f>VLOOKUP(A3825,'[2]Pop commune'!$A$4:$G$3833,4,FALSE)</f>
        <v>1270</v>
      </c>
      <c r="H3825" s="64">
        <v>71</v>
      </c>
      <c r="I3825" s="122">
        <v>710970708</v>
      </c>
      <c r="J3825" s="65" t="s">
        <v>4687</v>
      </c>
      <c r="K3825" s="121"/>
      <c r="L3825" s="103" t="s">
        <v>4668</v>
      </c>
      <c r="M3825" s="65" t="s">
        <v>4669</v>
      </c>
      <c r="N3825" s="65" t="s">
        <v>662</v>
      </c>
      <c r="O3825" s="64" t="s">
        <v>4670</v>
      </c>
      <c r="P3825" s="94" t="s">
        <v>377</v>
      </c>
      <c r="Q3825" s="90">
        <v>1</v>
      </c>
      <c r="X3825" s="65" t="s">
        <v>671</v>
      </c>
      <c r="Y3825" s="65">
        <f>SUMPRODUCT(('[2]Prog 89'!$C$5:$C$10000=A3825)*'[2]Prog 89'!$E$5:$F$10000)</f>
        <v>0</v>
      </c>
      <c r="Z3825" s="65">
        <f>SUMPRODUCT(('[2]Prog 89'!$C$5:$C$10000=A3825)*'[2]Prog 89'!$G$5:$H$10000)</f>
        <v>0</v>
      </c>
    </row>
    <row r="3826" spans="1:26" ht="12.75" customHeight="1" x14ac:dyDescent="0.25">
      <c r="A3826" s="64">
        <v>71294</v>
      </c>
      <c r="B3826" s="81">
        <f>VLOOKUP(A3826,'[2]Pop commune'!$A$4:$G$3833,7,FALSE)</f>
        <v>289.33849878719349</v>
      </c>
      <c r="C3826" s="82">
        <f>VLOOKUP(A3826,'[2]Pop commune'!$A$4:$H$3833,5,FALSE)</f>
        <v>179.11430877302453</v>
      </c>
      <c r="D3826" s="83">
        <f t="shared" si="119"/>
        <v>110.22419001416894</v>
      </c>
      <c r="E3826" s="83">
        <f>VLOOKUP(A3826,'[2]Pop commune'!$A$4:$G$3833,6,FALSE)</f>
        <v>110.22419001416894</v>
      </c>
      <c r="F3826" s="83">
        <f t="shared" si="120"/>
        <v>1252</v>
      </c>
      <c r="G3826" s="83">
        <f>VLOOKUP(A3826,'[2]Pop commune'!$A$4:$G$3833,4,FALSE)</f>
        <v>1252</v>
      </c>
      <c r="H3826" s="64">
        <v>71</v>
      </c>
      <c r="I3826" s="122">
        <v>710970708</v>
      </c>
      <c r="J3826" s="65" t="s">
        <v>4688</v>
      </c>
      <c r="K3826" s="121"/>
      <c r="L3826" s="103" t="s">
        <v>4668</v>
      </c>
      <c r="M3826" s="65" t="s">
        <v>4669</v>
      </c>
      <c r="N3826" s="65" t="s">
        <v>662</v>
      </c>
      <c r="O3826" s="64" t="s">
        <v>4670</v>
      </c>
      <c r="P3826" s="94" t="s">
        <v>377</v>
      </c>
      <c r="Q3826" s="90">
        <v>1</v>
      </c>
      <c r="X3826" s="65" t="s">
        <v>671</v>
      </c>
      <c r="Y3826" s="65">
        <f>SUMPRODUCT(('[2]Prog 89'!$C$5:$C$10000=A3826)*'[2]Prog 89'!$E$5:$F$10000)</f>
        <v>0</v>
      </c>
      <c r="Z3826" s="65">
        <f>SUMPRODUCT(('[2]Prog 89'!$C$5:$C$10000=A3826)*'[2]Prog 89'!$G$5:$H$10000)</f>
        <v>0</v>
      </c>
    </row>
    <row r="3827" spans="1:26" ht="12.75" customHeight="1" x14ac:dyDescent="0.25">
      <c r="A3827" s="64">
        <v>71296</v>
      </c>
      <c r="B3827" s="81">
        <f>VLOOKUP(A3827,'[2]Pop commune'!$A$4:$G$3833,7,FALSE)</f>
        <v>143.60975609756096</v>
      </c>
      <c r="C3827" s="82">
        <f>VLOOKUP(A3827,'[2]Pop commune'!$A$4:$H$3833,5,FALSE)</f>
        <v>101.72357723577235</v>
      </c>
      <c r="D3827" s="83">
        <f t="shared" si="119"/>
        <v>41.886178861788615</v>
      </c>
      <c r="E3827" s="83">
        <f>VLOOKUP(A3827,'[2]Pop commune'!$A$4:$G$3833,6,FALSE)</f>
        <v>41.886178861788615</v>
      </c>
      <c r="F3827" s="83">
        <f t="shared" si="120"/>
        <v>736</v>
      </c>
      <c r="G3827" s="83">
        <f>VLOOKUP(A3827,'[2]Pop commune'!$A$4:$G$3833,4,FALSE)</f>
        <v>736</v>
      </c>
      <c r="H3827" s="64">
        <v>71</v>
      </c>
      <c r="I3827" s="122">
        <v>710970708</v>
      </c>
      <c r="J3827" s="65" t="s">
        <v>4689</v>
      </c>
      <c r="K3827" s="121"/>
      <c r="L3827" s="103" t="s">
        <v>4672</v>
      </c>
      <c r="M3827" s="65" t="s">
        <v>4669</v>
      </c>
      <c r="N3827" s="65" t="s">
        <v>662</v>
      </c>
      <c r="O3827" s="64" t="s">
        <v>4670</v>
      </c>
      <c r="P3827" s="94" t="s">
        <v>377</v>
      </c>
      <c r="Q3827" s="90">
        <v>1</v>
      </c>
      <c r="X3827" s="65" t="s">
        <v>671</v>
      </c>
      <c r="Y3827" s="65">
        <f>SUMPRODUCT(('[2]Prog 89'!$C$5:$C$10000=A3827)*'[2]Prog 89'!$E$5:$F$10000)</f>
        <v>0</v>
      </c>
      <c r="Z3827" s="65">
        <f>SUMPRODUCT(('[2]Prog 89'!$C$5:$C$10000=A3827)*'[2]Prog 89'!$G$5:$H$10000)</f>
        <v>0</v>
      </c>
    </row>
    <row r="3828" spans="1:26" ht="12.75" customHeight="1" x14ac:dyDescent="0.25">
      <c r="A3828" s="64">
        <v>71302</v>
      </c>
      <c r="B3828" s="81">
        <f>VLOOKUP(A3828,'[2]Pop commune'!$A$4:$G$3833,7,FALSE)</f>
        <v>51</v>
      </c>
      <c r="C3828" s="82">
        <f>VLOOKUP(A3828,'[2]Pop commune'!$A$4:$H$3833,5,FALSE)</f>
        <v>33</v>
      </c>
      <c r="D3828" s="83">
        <f t="shared" si="119"/>
        <v>18</v>
      </c>
      <c r="E3828" s="83">
        <f>VLOOKUP(A3828,'[2]Pop commune'!$A$4:$G$3833,6,FALSE)</f>
        <v>18</v>
      </c>
      <c r="F3828" s="83">
        <f t="shared" si="120"/>
        <v>222</v>
      </c>
      <c r="G3828" s="83">
        <f>VLOOKUP(A3828,'[2]Pop commune'!$A$4:$G$3833,4,FALSE)</f>
        <v>222</v>
      </c>
      <c r="H3828" s="64">
        <v>71</v>
      </c>
      <c r="I3828" s="122">
        <v>710970708</v>
      </c>
      <c r="J3828" s="65" t="s">
        <v>4690</v>
      </c>
      <c r="K3828" s="121"/>
      <c r="L3828" s="103" t="s">
        <v>4672</v>
      </c>
      <c r="M3828" s="65" t="s">
        <v>4669</v>
      </c>
      <c r="N3828" s="65" t="s">
        <v>662</v>
      </c>
      <c r="O3828" s="64" t="s">
        <v>4670</v>
      </c>
      <c r="P3828" s="94" t="s">
        <v>377</v>
      </c>
      <c r="Q3828" s="90">
        <v>1</v>
      </c>
      <c r="X3828" s="65" t="s">
        <v>671</v>
      </c>
      <c r="Y3828" s="65">
        <f>SUMPRODUCT(('[2]Prog 89'!$C$5:$C$10000=A3828)*'[2]Prog 89'!$E$5:$F$10000)</f>
        <v>0</v>
      </c>
      <c r="Z3828" s="65">
        <f>SUMPRODUCT(('[2]Prog 89'!$C$5:$C$10000=A3828)*'[2]Prog 89'!$G$5:$H$10000)</f>
        <v>0</v>
      </c>
    </row>
    <row r="3829" spans="1:26" ht="12.75" customHeight="1" x14ac:dyDescent="0.25">
      <c r="A3829" s="64">
        <v>71321</v>
      </c>
      <c r="B3829" s="81">
        <f>VLOOKUP(A3829,'[2]Pop commune'!$A$4:$G$3833,7,FALSE)</f>
        <v>56.336538461538417</v>
      </c>
      <c r="C3829" s="82">
        <f>VLOOKUP(A3829,'[2]Pop commune'!$A$4:$H$3833,5,FALSE)</f>
        <v>35.471153846153818</v>
      </c>
      <c r="D3829" s="83">
        <f t="shared" si="119"/>
        <v>20.865384615384599</v>
      </c>
      <c r="E3829" s="83">
        <f>VLOOKUP(A3829,'[2]Pop commune'!$A$4:$G$3833,6,FALSE)</f>
        <v>20.865384615384599</v>
      </c>
      <c r="F3829" s="83">
        <f t="shared" si="120"/>
        <v>217</v>
      </c>
      <c r="G3829" s="83">
        <f>VLOOKUP(A3829,'[2]Pop commune'!$A$4:$G$3833,4,FALSE)</f>
        <v>217</v>
      </c>
      <c r="H3829" s="64">
        <v>71</v>
      </c>
      <c r="I3829" s="122">
        <v>710970708</v>
      </c>
      <c r="J3829" s="65" t="s">
        <v>4691</v>
      </c>
      <c r="K3829" s="121"/>
      <c r="L3829" s="103" t="s">
        <v>4668</v>
      </c>
      <c r="M3829" s="65" t="s">
        <v>4669</v>
      </c>
      <c r="N3829" s="65" t="s">
        <v>662</v>
      </c>
      <c r="O3829" s="64" t="s">
        <v>4670</v>
      </c>
      <c r="P3829" s="94" t="s">
        <v>377</v>
      </c>
      <c r="Q3829" s="90">
        <v>1</v>
      </c>
      <c r="X3829" s="65" t="s">
        <v>671</v>
      </c>
      <c r="Y3829" s="65">
        <f>SUMPRODUCT(('[2]Prog 89'!$C$5:$C$10000=A3829)*'[2]Prog 89'!$E$5:$F$10000)</f>
        <v>0</v>
      </c>
      <c r="Z3829" s="65">
        <f>SUMPRODUCT(('[2]Prog 89'!$C$5:$C$10000=A3829)*'[2]Prog 89'!$G$5:$H$10000)</f>
        <v>0</v>
      </c>
    </row>
    <row r="3830" spans="1:26" ht="12.75" customHeight="1" x14ac:dyDescent="0.25">
      <c r="A3830" s="64">
        <v>71324</v>
      </c>
      <c r="B3830" s="81">
        <f>VLOOKUP(A3830,'[2]Pop commune'!$A$4:$G$3833,7,FALSE)</f>
        <v>163.57019064124779</v>
      </c>
      <c r="C3830" s="82">
        <f>VLOOKUP(A3830,'[2]Pop commune'!$A$4:$H$3833,5,FALSE)</f>
        <v>119.95147313691504</v>
      </c>
      <c r="D3830" s="83">
        <f t="shared" si="119"/>
        <v>43.618717504332743</v>
      </c>
      <c r="E3830" s="83">
        <f>VLOOKUP(A3830,'[2]Pop commune'!$A$4:$G$3833,6,FALSE)</f>
        <v>43.618717504332743</v>
      </c>
      <c r="F3830" s="83">
        <f t="shared" si="120"/>
        <v>572</v>
      </c>
      <c r="G3830" s="83">
        <f>VLOOKUP(A3830,'[2]Pop commune'!$A$4:$G$3833,4,FALSE)</f>
        <v>572</v>
      </c>
      <c r="H3830" s="64">
        <v>71</v>
      </c>
      <c r="I3830" s="122">
        <v>710970708</v>
      </c>
      <c r="J3830" s="65" t="s">
        <v>4692</v>
      </c>
      <c r="K3830" s="121"/>
      <c r="L3830" s="103" t="s">
        <v>4672</v>
      </c>
      <c r="M3830" s="65" t="s">
        <v>4669</v>
      </c>
      <c r="N3830" s="65" t="s">
        <v>662</v>
      </c>
      <c r="O3830" s="64" t="s">
        <v>4670</v>
      </c>
      <c r="P3830" s="94" t="s">
        <v>377</v>
      </c>
      <c r="Q3830" s="90">
        <v>1</v>
      </c>
      <c r="X3830" s="65" t="s">
        <v>671</v>
      </c>
      <c r="Y3830" s="65">
        <f>SUMPRODUCT(('[2]Prog 89'!$C$5:$C$10000=A3830)*'[2]Prog 89'!$E$5:$F$10000)</f>
        <v>0</v>
      </c>
      <c r="Z3830" s="65">
        <f>SUMPRODUCT(('[2]Prog 89'!$C$5:$C$10000=A3830)*'[2]Prog 89'!$G$5:$H$10000)</f>
        <v>0</v>
      </c>
    </row>
    <row r="3831" spans="1:26" ht="12.75" customHeight="1" x14ac:dyDescent="0.25">
      <c r="A3831" s="64">
        <v>71374</v>
      </c>
      <c r="B3831" s="81">
        <f>VLOOKUP(A3831,'[2]Pop commune'!$A$4:$G$3833,7,FALSE)</f>
        <v>47.288343558282051</v>
      </c>
      <c r="C3831" s="82">
        <f>VLOOKUP(A3831,'[2]Pop commune'!$A$4:$H$3833,5,FALSE)</f>
        <v>34.208588957055099</v>
      </c>
      <c r="D3831" s="83">
        <f t="shared" si="119"/>
        <v>13.07975460122695</v>
      </c>
      <c r="E3831" s="83">
        <f>VLOOKUP(A3831,'[2]Pop commune'!$A$4:$G$3833,6,FALSE)</f>
        <v>13.07975460122695</v>
      </c>
      <c r="F3831" s="83">
        <f t="shared" si="120"/>
        <v>163.99999999999946</v>
      </c>
      <c r="G3831" s="83">
        <f>VLOOKUP(A3831,'[2]Pop commune'!$A$4:$G$3833,4,FALSE)</f>
        <v>163.99999999999946</v>
      </c>
      <c r="H3831" s="64">
        <v>71</v>
      </c>
      <c r="I3831" s="122">
        <v>710970708</v>
      </c>
      <c r="J3831" s="65" t="s">
        <v>1091</v>
      </c>
      <c r="K3831" s="121"/>
      <c r="L3831" s="103" t="s">
        <v>4668</v>
      </c>
      <c r="M3831" s="65" t="s">
        <v>4669</v>
      </c>
      <c r="N3831" s="65" t="s">
        <v>662</v>
      </c>
      <c r="O3831" s="64" t="s">
        <v>4670</v>
      </c>
      <c r="P3831" s="94" t="s">
        <v>377</v>
      </c>
      <c r="Q3831" s="90">
        <v>1</v>
      </c>
      <c r="X3831" s="65" t="s">
        <v>671</v>
      </c>
      <c r="Y3831" s="65">
        <f>SUMPRODUCT(('[2]Prog 89'!$C$5:$C$10000=A3831)*'[2]Prog 89'!$E$5:$F$10000)</f>
        <v>0</v>
      </c>
      <c r="Z3831" s="65">
        <f>SUMPRODUCT(('[2]Prog 89'!$C$5:$C$10000=A3831)*'[2]Prog 89'!$G$5:$H$10000)</f>
        <v>0</v>
      </c>
    </row>
    <row r="3832" spans="1:26" ht="12.75" customHeight="1" x14ac:dyDescent="0.25">
      <c r="A3832" s="64">
        <v>71391</v>
      </c>
      <c r="B3832" s="81">
        <f>VLOOKUP(A3832,'[2]Pop commune'!$A$4:$G$3833,7,FALSE)</f>
        <v>139.48387096774152</v>
      </c>
      <c r="C3832" s="82">
        <f>VLOOKUP(A3832,'[2]Pop commune'!$A$4:$H$3833,5,FALSE)</f>
        <v>93.999999999999716</v>
      </c>
      <c r="D3832" s="83">
        <f t="shared" si="119"/>
        <v>45.483870967741801</v>
      </c>
      <c r="E3832" s="83">
        <f>VLOOKUP(A3832,'[2]Pop commune'!$A$4:$G$3833,6,FALSE)</f>
        <v>45.483870967741801</v>
      </c>
      <c r="F3832" s="83">
        <f t="shared" si="120"/>
        <v>563.99999999999829</v>
      </c>
      <c r="G3832" s="83">
        <f>VLOOKUP(A3832,'[2]Pop commune'!$A$4:$G$3833,4,FALSE)</f>
        <v>563.99999999999829</v>
      </c>
      <c r="H3832" s="64">
        <v>71</v>
      </c>
      <c r="I3832" s="122">
        <v>710970708</v>
      </c>
      <c r="J3832" s="65" t="s">
        <v>4693</v>
      </c>
      <c r="K3832" s="121"/>
      <c r="L3832" s="103" t="s">
        <v>4668</v>
      </c>
      <c r="M3832" s="65" t="s">
        <v>4669</v>
      </c>
      <c r="N3832" s="65" t="s">
        <v>662</v>
      </c>
      <c r="O3832" s="64" t="s">
        <v>4670</v>
      </c>
      <c r="P3832" s="94" t="s">
        <v>377</v>
      </c>
      <c r="Q3832" s="90">
        <v>1</v>
      </c>
      <c r="X3832" s="65" t="s">
        <v>671</v>
      </c>
      <c r="Y3832" s="65">
        <f>SUMPRODUCT(('[2]Prog 89'!$C$5:$C$10000=A3832)*'[2]Prog 89'!$E$5:$F$10000)</f>
        <v>0</v>
      </c>
      <c r="Z3832" s="65">
        <f>SUMPRODUCT(('[2]Prog 89'!$C$5:$C$10000=A3832)*'[2]Prog 89'!$G$5:$H$10000)</f>
        <v>0</v>
      </c>
    </row>
    <row r="3833" spans="1:26" ht="12.75" customHeight="1" x14ac:dyDescent="0.25">
      <c r="A3833" s="64">
        <v>71392</v>
      </c>
      <c r="B3833" s="81">
        <f>VLOOKUP(A3833,'[2]Pop commune'!$A$4:$G$3833,7,FALSE)</f>
        <v>127</v>
      </c>
      <c r="C3833" s="82">
        <f>VLOOKUP(A3833,'[2]Pop commune'!$A$4:$H$3833,5,FALSE)</f>
        <v>81</v>
      </c>
      <c r="D3833" s="83">
        <f t="shared" si="119"/>
        <v>46</v>
      </c>
      <c r="E3833" s="83">
        <f>VLOOKUP(A3833,'[2]Pop commune'!$A$4:$G$3833,6,FALSE)</f>
        <v>46</v>
      </c>
      <c r="F3833" s="83">
        <f t="shared" si="120"/>
        <v>476</v>
      </c>
      <c r="G3833" s="83">
        <f>VLOOKUP(A3833,'[2]Pop commune'!$A$4:$G$3833,4,FALSE)</f>
        <v>476</v>
      </c>
      <c r="H3833" s="64">
        <v>71</v>
      </c>
      <c r="I3833" s="122">
        <v>710970708</v>
      </c>
      <c r="J3833" s="65" t="s">
        <v>4694</v>
      </c>
      <c r="K3833" s="121"/>
      <c r="L3833" s="103" t="s">
        <v>4672</v>
      </c>
      <c r="M3833" s="65" t="s">
        <v>4669</v>
      </c>
      <c r="N3833" s="65" t="s">
        <v>662</v>
      </c>
      <c r="O3833" s="64" t="s">
        <v>4670</v>
      </c>
      <c r="P3833" s="94" t="s">
        <v>377</v>
      </c>
      <c r="Q3833" s="90">
        <v>1</v>
      </c>
      <c r="X3833" s="65" t="s">
        <v>671</v>
      </c>
      <c r="Y3833" s="65">
        <f>SUMPRODUCT(('[2]Prog 89'!$C$5:$C$10000=A3833)*'[2]Prog 89'!$E$5:$F$10000)</f>
        <v>0</v>
      </c>
      <c r="Z3833" s="65">
        <f>SUMPRODUCT(('[2]Prog 89'!$C$5:$C$10000=A3833)*'[2]Prog 89'!$G$5:$H$10000)</f>
        <v>0</v>
      </c>
    </row>
    <row r="3834" spans="1:26" ht="12.75" customHeight="1" x14ac:dyDescent="0.25">
      <c r="A3834" s="64">
        <v>71403</v>
      </c>
      <c r="B3834" s="81">
        <f>VLOOKUP(A3834,'[2]Pop commune'!$A$4:$G$3833,7,FALSE)</f>
        <v>52.182456140350638</v>
      </c>
      <c r="C3834" s="82">
        <f>VLOOKUP(A3834,'[2]Pop commune'!$A$4:$H$3833,5,FALSE)</f>
        <v>31.108771929824421</v>
      </c>
      <c r="D3834" s="83">
        <f t="shared" si="119"/>
        <v>21.073684210526221</v>
      </c>
      <c r="E3834" s="83">
        <f>VLOOKUP(A3834,'[2]Pop commune'!$A$4:$G$3833,6,FALSE)</f>
        <v>21.073684210526221</v>
      </c>
      <c r="F3834" s="83">
        <f t="shared" si="120"/>
        <v>285.99999999999869</v>
      </c>
      <c r="G3834" s="83">
        <f>VLOOKUP(A3834,'[2]Pop commune'!$A$4:$G$3833,4,FALSE)</f>
        <v>285.99999999999869</v>
      </c>
      <c r="H3834" s="64">
        <v>71</v>
      </c>
      <c r="I3834" s="122">
        <v>710970708</v>
      </c>
      <c r="J3834" s="65" t="s">
        <v>4695</v>
      </c>
      <c r="K3834" s="121"/>
      <c r="L3834" s="103" t="s">
        <v>4668</v>
      </c>
      <c r="M3834" s="65" t="s">
        <v>4669</v>
      </c>
      <c r="N3834" s="65" t="s">
        <v>662</v>
      </c>
      <c r="O3834" s="64" t="s">
        <v>4670</v>
      </c>
      <c r="P3834" s="94" t="s">
        <v>377</v>
      </c>
      <c r="Q3834" s="90">
        <v>1</v>
      </c>
      <c r="X3834" s="65" t="s">
        <v>671</v>
      </c>
      <c r="Y3834" s="65">
        <f>SUMPRODUCT(('[2]Prog 89'!$C$5:$C$10000=A3834)*'[2]Prog 89'!$E$5:$F$10000)</f>
        <v>0</v>
      </c>
      <c r="Z3834" s="65">
        <f>SUMPRODUCT(('[2]Prog 89'!$C$5:$C$10000=A3834)*'[2]Prog 89'!$G$5:$H$10000)</f>
        <v>0</v>
      </c>
    </row>
    <row r="3835" spans="1:26" ht="12.75" customHeight="1" x14ac:dyDescent="0.25">
      <c r="A3835" s="64">
        <v>71404</v>
      </c>
      <c r="B3835" s="81">
        <f>VLOOKUP(A3835,'[2]Pop commune'!$A$4:$G$3833,7,FALSE)</f>
        <v>265.16353632890696</v>
      </c>
      <c r="C3835" s="82">
        <f>VLOOKUP(A3835,'[2]Pop commune'!$A$4:$H$3833,5,FALSE)</f>
        <v>181.61911055088493</v>
      </c>
      <c r="D3835" s="83">
        <f t="shared" si="119"/>
        <v>83.544425778022017</v>
      </c>
      <c r="E3835" s="83">
        <f>VLOOKUP(A3835,'[2]Pop commune'!$A$4:$G$3833,6,FALSE)</f>
        <v>83.544425778022017</v>
      </c>
      <c r="F3835" s="83">
        <f t="shared" si="120"/>
        <v>902.99999999999682</v>
      </c>
      <c r="G3835" s="83">
        <f>VLOOKUP(A3835,'[2]Pop commune'!$A$4:$G$3833,4,FALSE)</f>
        <v>902.99999999999682</v>
      </c>
      <c r="H3835" s="64">
        <v>71</v>
      </c>
      <c r="I3835" s="122">
        <v>710970708</v>
      </c>
      <c r="J3835" s="65" t="s">
        <v>4696</v>
      </c>
      <c r="K3835" s="121"/>
      <c r="L3835" s="103" t="s">
        <v>4668</v>
      </c>
      <c r="M3835" s="65" t="s">
        <v>4669</v>
      </c>
      <c r="N3835" s="65" t="s">
        <v>662</v>
      </c>
      <c r="O3835" s="64" t="s">
        <v>4670</v>
      </c>
      <c r="P3835" s="94" t="s">
        <v>377</v>
      </c>
      <c r="Q3835" s="90">
        <v>1</v>
      </c>
      <c r="X3835" s="65" t="s">
        <v>671</v>
      </c>
      <c r="Y3835" s="65">
        <f>SUMPRODUCT(('[2]Prog 89'!$C$5:$C$10000=A3835)*'[2]Prog 89'!$E$5:$F$10000)</f>
        <v>0</v>
      </c>
      <c r="Z3835" s="65">
        <f>SUMPRODUCT(('[2]Prog 89'!$C$5:$C$10000=A3835)*'[2]Prog 89'!$G$5:$H$10000)</f>
        <v>0</v>
      </c>
    </row>
    <row r="3836" spans="1:26" ht="12.75" customHeight="1" x14ac:dyDescent="0.25">
      <c r="A3836" s="64">
        <v>71422</v>
      </c>
      <c r="B3836" s="81">
        <f>VLOOKUP(A3836,'[2]Pop commune'!$A$4:$G$3833,7,FALSE)</f>
        <v>50.42599277978352</v>
      </c>
      <c r="C3836" s="82">
        <f>VLOOKUP(A3836,'[2]Pop commune'!$A$4:$H$3833,5,FALSE)</f>
        <v>39.920577617328618</v>
      </c>
      <c r="D3836" s="83">
        <f t="shared" si="119"/>
        <v>10.5054151624549</v>
      </c>
      <c r="E3836" s="83">
        <f>VLOOKUP(A3836,'[2]Pop commune'!$A$4:$G$3833,6,FALSE)</f>
        <v>10.5054151624549</v>
      </c>
      <c r="F3836" s="83">
        <f t="shared" si="120"/>
        <v>291.00000000000074</v>
      </c>
      <c r="G3836" s="83">
        <f>VLOOKUP(A3836,'[2]Pop commune'!$A$4:$G$3833,4,FALSE)</f>
        <v>291.00000000000074</v>
      </c>
      <c r="H3836" s="64">
        <v>71</v>
      </c>
      <c r="I3836" s="122">
        <v>710970708</v>
      </c>
      <c r="J3836" s="65" t="s">
        <v>4697</v>
      </c>
      <c r="K3836" s="121"/>
      <c r="L3836" s="103" t="s">
        <v>4672</v>
      </c>
      <c r="M3836" s="65" t="s">
        <v>4669</v>
      </c>
      <c r="N3836" s="65" t="s">
        <v>662</v>
      </c>
      <c r="O3836" s="64" t="s">
        <v>4670</v>
      </c>
      <c r="P3836" s="94" t="s">
        <v>377</v>
      </c>
      <c r="Q3836" s="90">
        <v>1</v>
      </c>
      <c r="X3836" s="65" t="s">
        <v>671</v>
      </c>
      <c r="Y3836" s="65">
        <f>SUMPRODUCT(('[2]Prog 89'!$C$5:$C$10000=A3836)*'[2]Prog 89'!$E$5:$F$10000)</f>
        <v>0</v>
      </c>
      <c r="Z3836" s="65">
        <f>SUMPRODUCT(('[2]Prog 89'!$C$5:$C$10000=A3836)*'[2]Prog 89'!$G$5:$H$10000)</f>
        <v>0</v>
      </c>
    </row>
    <row r="3837" spans="1:26" ht="12.75" customHeight="1" x14ac:dyDescent="0.25">
      <c r="A3837" s="64">
        <v>71426</v>
      </c>
      <c r="B3837" s="81">
        <f>VLOOKUP(A3837,'[2]Pop commune'!$A$4:$G$3833,7,FALSE)</f>
        <v>125.81659395061978</v>
      </c>
      <c r="C3837" s="82">
        <f>VLOOKUP(A3837,'[2]Pop commune'!$A$4:$H$3833,5,FALSE)</f>
        <v>64.787400939961927</v>
      </c>
      <c r="D3837" s="83">
        <f t="shared" si="119"/>
        <v>61.029193010657849</v>
      </c>
      <c r="E3837" s="83">
        <f>VLOOKUP(A3837,'[2]Pop commune'!$A$4:$G$3833,6,FALSE)</f>
        <v>61.029193010657849</v>
      </c>
      <c r="F3837" s="83">
        <f t="shared" si="120"/>
        <v>479.00000000000119</v>
      </c>
      <c r="G3837" s="83">
        <f>VLOOKUP(A3837,'[2]Pop commune'!$A$4:$G$3833,4,FALSE)</f>
        <v>479.00000000000119</v>
      </c>
      <c r="H3837" s="64">
        <v>71</v>
      </c>
      <c r="I3837" s="122">
        <v>710970708</v>
      </c>
      <c r="J3837" s="65" t="s">
        <v>4698</v>
      </c>
      <c r="K3837" s="121"/>
      <c r="L3837" s="103" t="s">
        <v>4672</v>
      </c>
      <c r="M3837" s="65" t="s">
        <v>4669</v>
      </c>
      <c r="N3837" s="65" t="s">
        <v>662</v>
      </c>
      <c r="O3837" s="64" t="s">
        <v>4670</v>
      </c>
      <c r="P3837" s="94" t="s">
        <v>377</v>
      </c>
      <c r="Q3837" s="90">
        <v>1</v>
      </c>
      <c r="X3837" s="65" t="s">
        <v>671</v>
      </c>
      <c r="Y3837" s="65">
        <f>SUMPRODUCT(('[2]Prog 89'!$C$5:$C$10000=A3837)*'[2]Prog 89'!$E$5:$F$10000)</f>
        <v>0</v>
      </c>
      <c r="Z3837" s="65">
        <f>SUMPRODUCT(('[2]Prog 89'!$C$5:$C$10000=A3837)*'[2]Prog 89'!$G$5:$H$10000)</f>
        <v>0</v>
      </c>
    </row>
    <row r="3838" spans="1:26" ht="12.75" customHeight="1" x14ac:dyDescent="0.25">
      <c r="A3838" s="64">
        <v>71430</v>
      </c>
      <c r="B3838" s="81">
        <f>VLOOKUP(A3838,'[2]Pop commune'!$A$4:$G$3833,7,FALSE)</f>
        <v>91.343283582089697</v>
      </c>
      <c r="C3838" s="82">
        <f>VLOOKUP(A3838,'[2]Pop commune'!$A$4:$H$3833,5,FALSE)</f>
        <v>59.88059701492547</v>
      </c>
      <c r="D3838" s="83">
        <f t="shared" si="119"/>
        <v>31.46268656716423</v>
      </c>
      <c r="E3838" s="83">
        <f>VLOOKUP(A3838,'[2]Pop commune'!$A$4:$G$3833,6,FALSE)</f>
        <v>31.46268656716423</v>
      </c>
      <c r="F3838" s="83">
        <f t="shared" si="120"/>
        <v>408.00000000000068</v>
      </c>
      <c r="G3838" s="83">
        <f>VLOOKUP(A3838,'[2]Pop commune'!$A$4:$G$3833,4,FALSE)</f>
        <v>408.00000000000068</v>
      </c>
      <c r="H3838" s="64">
        <v>71</v>
      </c>
      <c r="I3838" s="122">
        <v>710970708</v>
      </c>
      <c r="J3838" s="65" t="s">
        <v>4699</v>
      </c>
      <c r="K3838" s="121"/>
      <c r="L3838" s="103" t="s">
        <v>4668</v>
      </c>
      <c r="M3838" s="65" t="s">
        <v>4669</v>
      </c>
      <c r="N3838" s="65" t="s">
        <v>662</v>
      </c>
      <c r="O3838" s="64" t="s">
        <v>4670</v>
      </c>
      <c r="P3838" s="94" t="s">
        <v>377</v>
      </c>
      <c r="Q3838" s="90">
        <v>1</v>
      </c>
      <c r="X3838" s="65" t="s">
        <v>671</v>
      </c>
      <c r="Y3838" s="65">
        <f>SUMPRODUCT(('[2]Prog 89'!$C$5:$C$10000=A3838)*'[2]Prog 89'!$E$5:$F$10000)</f>
        <v>0</v>
      </c>
      <c r="Z3838" s="65">
        <f>SUMPRODUCT(('[2]Prog 89'!$C$5:$C$10000=A3838)*'[2]Prog 89'!$G$5:$H$10000)</f>
        <v>0</v>
      </c>
    </row>
    <row r="3839" spans="1:26" ht="12.75" customHeight="1" x14ac:dyDescent="0.25">
      <c r="A3839" s="64">
        <v>71447</v>
      </c>
      <c r="B3839" s="81">
        <f>VLOOKUP(A3839,'[2]Pop commune'!$A$4:$G$3833,7,FALSE)</f>
        <v>80</v>
      </c>
      <c r="C3839" s="82">
        <f>VLOOKUP(A3839,'[2]Pop commune'!$A$4:$H$3833,5,FALSE)</f>
        <v>65</v>
      </c>
      <c r="D3839" s="83">
        <f t="shared" si="119"/>
        <v>15</v>
      </c>
      <c r="E3839" s="83">
        <f>VLOOKUP(A3839,'[2]Pop commune'!$A$4:$G$3833,6,FALSE)</f>
        <v>15</v>
      </c>
      <c r="F3839" s="83">
        <f t="shared" si="120"/>
        <v>280</v>
      </c>
      <c r="G3839" s="83">
        <f>VLOOKUP(A3839,'[2]Pop commune'!$A$4:$G$3833,4,FALSE)</f>
        <v>280</v>
      </c>
      <c r="H3839" s="64">
        <v>71</v>
      </c>
      <c r="I3839" s="122">
        <v>710970708</v>
      </c>
      <c r="J3839" s="65" t="s">
        <v>4700</v>
      </c>
      <c r="K3839" s="121"/>
      <c r="L3839" s="103" t="s">
        <v>4668</v>
      </c>
      <c r="M3839" s="65" t="s">
        <v>4669</v>
      </c>
      <c r="N3839" s="65" t="s">
        <v>662</v>
      </c>
      <c r="O3839" s="64" t="s">
        <v>4670</v>
      </c>
      <c r="P3839" s="94" t="s">
        <v>377</v>
      </c>
      <c r="Q3839" s="90">
        <v>1</v>
      </c>
      <c r="X3839" s="65" t="s">
        <v>671</v>
      </c>
      <c r="Y3839" s="65">
        <f>SUMPRODUCT(('[2]Prog 89'!$C$5:$C$10000=A3839)*'[2]Prog 89'!$E$5:$F$10000)</f>
        <v>0</v>
      </c>
      <c r="Z3839" s="65">
        <f>SUMPRODUCT(('[2]Prog 89'!$C$5:$C$10000=A3839)*'[2]Prog 89'!$G$5:$H$10000)</f>
        <v>0</v>
      </c>
    </row>
    <row r="3840" spans="1:26" ht="12.75" customHeight="1" x14ac:dyDescent="0.25">
      <c r="A3840" s="64">
        <v>71449</v>
      </c>
      <c r="B3840" s="81">
        <f>VLOOKUP(A3840,'[2]Pop commune'!$A$4:$G$3833,7,FALSE)</f>
        <v>20</v>
      </c>
      <c r="C3840" s="82">
        <f>VLOOKUP(A3840,'[2]Pop commune'!$A$4:$H$3833,5,FALSE)</f>
        <v>16</v>
      </c>
      <c r="D3840" s="83">
        <f t="shared" si="119"/>
        <v>4</v>
      </c>
      <c r="E3840" s="83">
        <f>VLOOKUP(A3840,'[2]Pop commune'!$A$4:$G$3833,6,FALSE)</f>
        <v>4</v>
      </c>
      <c r="F3840" s="83">
        <f t="shared" si="120"/>
        <v>95</v>
      </c>
      <c r="G3840" s="83">
        <f>VLOOKUP(A3840,'[2]Pop commune'!$A$4:$G$3833,4,FALSE)</f>
        <v>95</v>
      </c>
      <c r="H3840" s="64">
        <v>71</v>
      </c>
      <c r="I3840" s="122">
        <v>710970708</v>
      </c>
      <c r="J3840" s="65" t="s">
        <v>4701</v>
      </c>
      <c r="K3840" s="121"/>
      <c r="L3840" s="103" t="s">
        <v>4672</v>
      </c>
      <c r="M3840" s="65" t="s">
        <v>4669</v>
      </c>
      <c r="N3840" s="65" t="s">
        <v>662</v>
      </c>
      <c r="O3840" s="64" t="s">
        <v>4670</v>
      </c>
      <c r="P3840" s="94" t="s">
        <v>377</v>
      </c>
      <c r="Q3840" s="90">
        <v>1</v>
      </c>
      <c r="X3840" s="65" t="s">
        <v>671</v>
      </c>
      <c r="Y3840" s="65">
        <f>SUMPRODUCT(('[2]Prog 89'!$C$5:$C$10000=A3840)*'[2]Prog 89'!$E$5:$F$10000)</f>
        <v>0</v>
      </c>
      <c r="Z3840" s="65">
        <f>SUMPRODUCT(('[2]Prog 89'!$C$5:$C$10000=A3840)*'[2]Prog 89'!$G$5:$H$10000)</f>
        <v>0</v>
      </c>
    </row>
    <row r="3841" spans="1:26" ht="12.75" customHeight="1" x14ac:dyDescent="0.25">
      <c r="A3841" s="64">
        <v>71455</v>
      </c>
      <c r="B3841" s="81">
        <f>VLOOKUP(A3841,'[2]Pop commune'!$A$4:$G$3833,7,FALSE)</f>
        <v>48.3766233766234</v>
      </c>
      <c r="C3841" s="82">
        <f>VLOOKUP(A3841,'[2]Pop commune'!$A$4:$H$3833,5,FALSE)</f>
        <v>28.058441558441569</v>
      </c>
      <c r="D3841" s="83">
        <f t="shared" si="119"/>
        <v>20.318181818181827</v>
      </c>
      <c r="E3841" s="83">
        <f>VLOOKUP(A3841,'[2]Pop commune'!$A$4:$G$3833,6,FALSE)</f>
        <v>20.318181818181827</v>
      </c>
      <c r="F3841" s="83">
        <f t="shared" si="120"/>
        <v>149</v>
      </c>
      <c r="G3841" s="83">
        <f>VLOOKUP(A3841,'[2]Pop commune'!$A$4:$G$3833,4,FALSE)</f>
        <v>149</v>
      </c>
      <c r="H3841" s="64">
        <v>71</v>
      </c>
      <c r="I3841" s="122">
        <v>710970708</v>
      </c>
      <c r="J3841" s="65" t="s">
        <v>4702</v>
      </c>
      <c r="K3841" s="121"/>
      <c r="L3841" s="103" t="s">
        <v>4672</v>
      </c>
      <c r="M3841" s="65" t="s">
        <v>4669</v>
      </c>
      <c r="N3841" s="65" t="s">
        <v>662</v>
      </c>
      <c r="O3841" s="64" t="s">
        <v>4670</v>
      </c>
      <c r="P3841" s="94" t="s">
        <v>377</v>
      </c>
      <c r="Q3841" s="90">
        <v>1</v>
      </c>
      <c r="X3841" s="65" t="s">
        <v>671</v>
      </c>
      <c r="Y3841" s="65">
        <f>SUMPRODUCT(('[2]Prog 89'!$C$5:$C$10000=A3841)*'[2]Prog 89'!$E$5:$F$10000)</f>
        <v>0</v>
      </c>
      <c r="Z3841" s="65">
        <f>SUMPRODUCT(('[2]Prog 89'!$C$5:$C$10000=A3841)*'[2]Prog 89'!$G$5:$H$10000)</f>
        <v>0</v>
      </c>
    </row>
    <row r="3842" spans="1:26" ht="12.75" customHeight="1" x14ac:dyDescent="0.25">
      <c r="A3842" s="64">
        <v>71459</v>
      </c>
      <c r="B3842" s="81">
        <f>VLOOKUP(A3842,'[2]Pop commune'!$A$4:$G$3833,7,FALSE)</f>
        <v>110</v>
      </c>
      <c r="C3842" s="82">
        <f>VLOOKUP(A3842,'[2]Pop commune'!$A$4:$H$3833,5,FALSE)</f>
        <v>85</v>
      </c>
      <c r="D3842" s="83">
        <f t="shared" si="119"/>
        <v>25</v>
      </c>
      <c r="E3842" s="83">
        <f>VLOOKUP(A3842,'[2]Pop commune'!$A$4:$G$3833,6,FALSE)</f>
        <v>25</v>
      </c>
      <c r="F3842" s="83">
        <f t="shared" si="120"/>
        <v>368</v>
      </c>
      <c r="G3842" s="83">
        <f>VLOOKUP(A3842,'[2]Pop commune'!$A$4:$G$3833,4,FALSE)</f>
        <v>368</v>
      </c>
      <c r="H3842" s="64">
        <v>71</v>
      </c>
      <c r="I3842" s="122">
        <v>710970708</v>
      </c>
      <c r="J3842" s="65" t="s">
        <v>4703</v>
      </c>
      <c r="K3842" s="121"/>
      <c r="L3842" s="103" t="s">
        <v>4668</v>
      </c>
      <c r="M3842" s="65" t="s">
        <v>4669</v>
      </c>
      <c r="N3842" s="65" t="s">
        <v>662</v>
      </c>
      <c r="O3842" s="64" t="s">
        <v>4670</v>
      </c>
      <c r="P3842" s="94" t="s">
        <v>377</v>
      </c>
      <c r="Q3842" s="90">
        <v>1</v>
      </c>
      <c r="X3842" s="65" t="s">
        <v>671</v>
      </c>
      <c r="Y3842" s="65">
        <f>SUMPRODUCT(('[2]Prog 89'!$C$5:$C$10000=A3842)*'[2]Prog 89'!$E$5:$F$10000)</f>
        <v>0</v>
      </c>
      <c r="Z3842" s="65">
        <f>SUMPRODUCT(('[2]Prog 89'!$C$5:$C$10000=A3842)*'[2]Prog 89'!$G$5:$H$10000)</f>
        <v>0</v>
      </c>
    </row>
    <row r="3843" spans="1:26" ht="12.75" customHeight="1" x14ac:dyDescent="0.25">
      <c r="A3843" s="64">
        <v>71461</v>
      </c>
      <c r="B3843" s="81">
        <f>VLOOKUP(A3843,'[2]Pop commune'!$A$4:$G$3833,7,FALSE)</f>
        <v>15.24590163934425</v>
      </c>
      <c r="C3843" s="82">
        <f>VLOOKUP(A3843,'[2]Pop commune'!$A$4:$H$3833,5,FALSE)</f>
        <v>14.2295081967213</v>
      </c>
      <c r="D3843" s="83">
        <f t="shared" si="119"/>
        <v>1.0163934426229499</v>
      </c>
      <c r="E3843" s="83">
        <f>VLOOKUP(A3843,'[2]Pop commune'!$A$4:$G$3833,6,FALSE)</f>
        <v>1.0163934426229499</v>
      </c>
      <c r="F3843" s="83">
        <f t="shared" si="120"/>
        <v>62</v>
      </c>
      <c r="G3843" s="83">
        <f>VLOOKUP(A3843,'[2]Pop commune'!$A$4:$G$3833,4,FALSE)</f>
        <v>62</v>
      </c>
      <c r="H3843" s="64">
        <v>71</v>
      </c>
      <c r="I3843" s="122">
        <v>710970708</v>
      </c>
      <c r="J3843" s="65" t="s">
        <v>4704</v>
      </c>
      <c r="K3843" s="121"/>
      <c r="L3843" s="103" t="s">
        <v>4672</v>
      </c>
      <c r="M3843" s="65" t="s">
        <v>4669</v>
      </c>
      <c r="N3843" s="65" t="s">
        <v>662</v>
      </c>
      <c r="O3843" s="64" t="s">
        <v>4670</v>
      </c>
      <c r="P3843" s="94" t="s">
        <v>377</v>
      </c>
      <c r="Q3843" s="90">
        <v>1</v>
      </c>
      <c r="X3843" s="65" t="s">
        <v>671</v>
      </c>
      <c r="Y3843" s="65">
        <f>SUMPRODUCT(('[2]Prog 89'!$C$5:$C$10000=A3843)*'[2]Prog 89'!$E$5:$F$10000)</f>
        <v>0</v>
      </c>
      <c r="Z3843" s="65">
        <f>SUMPRODUCT(('[2]Prog 89'!$C$5:$C$10000=A3843)*'[2]Prog 89'!$G$5:$H$10000)</f>
        <v>0</v>
      </c>
    </row>
    <row r="3844" spans="1:26" ht="12.75" customHeight="1" x14ac:dyDescent="0.25">
      <c r="A3844" s="64">
        <v>71471</v>
      </c>
      <c r="B3844" s="81">
        <f>VLOOKUP(A3844,'[2]Pop commune'!$A$4:$G$3833,7,FALSE)</f>
        <v>21</v>
      </c>
      <c r="C3844" s="82">
        <f>VLOOKUP(A3844,'[2]Pop commune'!$A$4:$H$3833,5,FALSE)</f>
        <v>14</v>
      </c>
      <c r="D3844" s="83">
        <f t="shared" si="119"/>
        <v>7</v>
      </c>
      <c r="E3844" s="83">
        <f>VLOOKUP(A3844,'[2]Pop commune'!$A$4:$G$3833,6,FALSE)</f>
        <v>7</v>
      </c>
      <c r="F3844" s="83">
        <f t="shared" si="120"/>
        <v>67</v>
      </c>
      <c r="G3844" s="83">
        <f>VLOOKUP(A3844,'[2]Pop commune'!$A$4:$G$3833,4,FALSE)</f>
        <v>67</v>
      </c>
      <c r="H3844" s="64">
        <v>71</v>
      </c>
      <c r="I3844" s="122">
        <v>710970708</v>
      </c>
      <c r="J3844" s="65" t="s">
        <v>4705</v>
      </c>
      <c r="K3844" s="121"/>
      <c r="L3844" s="103" t="s">
        <v>4672</v>
      </c>
      <c r="M3844" s="65" t="s">
        <v>4669</v>
      </c>
      <c r="N3844" s="65" t="s">
        <v>662</v>
      </c>
      <c r="O3844" s="64" t="s">
        <v>4670</v>
      </c>
      <c r="P3844" s="94" t="s">
        <v>377</v>
      </c>
      <c r="Q3844" s="90">
        <v>1</v>
      </c>
      <c r="X3844" s="65" t="s">
        <v>671</v>
      </c>
      <c r="Y3844" s="65">
        <f>SUMPRODUCT(('[2]Prog 89'!$C$5:$C$10000=A3844)*'[2]Prog 89'!$E$5:$F$10000)</f>
        <v>0</v>
      </c>
      <c r="Z3844" s="65">
        <f>SUMPRODUCT(('[2]Prog 89'!$C$5:$C$10000=A3844)*'[2]Prog 89'!$G$5:$H$10000)</f>
        <v>0</v>
      </c>
    </row>
    <row r="3845" spans="1:26" ht="12.75" customHeight="1" x14ac:dyDescent="0.25">
      <c r="A3845" s="64">
        <v>71485</v>
      </c>
      <c r="B3845" s="81">
        <f>VLOOKUP(A3845,'[2]Pop commune'!$A$4:$G$3833,7,FALSE)</f>
        <v>70.520446096654396</v>
      </c>
      <c r="C3845" s="82">
        <f>VLOOKUP(A3845,'[2]Pop commune'!$A$4:$H$3833,5,FALSE)</f>
        <v>40.297397769516799</v>
      </c>
      <c r="D3845" s="83">
        <f t="shared" ref="D3845:D3858" si="121">E3845/Q3845</f>
        <v>30.223048327137601</v>
      </c>
      <c r="E3845" s="83">
        <f>VLOOKUP(A3845,'[2]Pop commune'!$A$4:$G$3833,6,FALSE)</f>
        <v>30.223048327137601</v>
      </c>
      <c r="F3845" s="83">
        <f t="shared" ref="F3845:F3858" si="122">G3845/Q3845</f>
        <v>271</v>
      </c>
      <c r="G3845" s="83">
        <f>VLOOKUP(A3845,'[2]Pop commune'!$A$4:$G$3833,4,FALSE)</f>
        <v>271</v>
      </c>
      <c r="H3845" s="64">
        <v>71</v>
      </c>
      <c r="I3845" s="122">
        <v>710970708</v>
      </c>
      <c r="J3845" s="65" t="s">
        <v>4706</v>
      </c>
      <c r="K3845" s="121"/>
      <c r="L3845" s="103" t="s">
        <v>4672</v>
      </c>
      <c r="M3845" s="65" t="s">
        <v>4669</v>
      </c>
      <c r="N3845" s="65" t="s">
        <v>662</v>
      </c>
      <c r="O3845" s="64" t="s">
        <v>4670</v>
      </c>
      <c r="P3845" s="94" t="s">
        <v>377</v>
      </c>
      <c r="Q3845" s="90">
        <v>1</v>
      </c>
      <c r="X3845" s="65" t="s">
        <v>671</v>
      </c>
      <c r="Y3845" s="65">
        <f>SUMPRODUCT(('[2]Prog 89'!$C$5:$C$10000=A3845)*'[2]Prog 89'!$E$5:$F$10000)</f>
        <v>0</v>
      </c>
      <c r="Z3845" s="65">
        <f>SUMPRODUCT(('[2]Prog 89'!$C$5:$C$10000=A3845)*'[2]Prog 89'!$G$5:$H$10000)</f>
        <v>0</v>
      </c>
    </row>
    <row r="3846" spans="1:26" ht="12.75" customHeight="1" x14ac:dyDescent="0.25">
      <c r="A3846" s="64">
        <v>71498</v>
      </c>
      <c r="B3846" s="81">
        <f>VLOOKUP(A3846,'[2]Pop commune'!$A$4:$G$3833,7,FALSE)</f>
        <v>58.767123287671254</v>
      </c>
      <c r="C3846" s="82">
        <f>VLOOKUP(A3846,'[2]Pop commune'!$A$4:$H$3833,5,FALSE)</f>
        <v>40.157534246575359</v>
      </c>
      <c r="D3846" s="83">
        <f t="shared" si="121"/>
        <v>18.609589041095898</v>
      </c>
      <c r="E3846" s="83">
        <f>VLOOKUP(A3846,'[2]Pop commune'!$A$4:$G$3833,6,FALSE)</f>
        <v>18.609589041095898</v>
      </c>
      <c r="F3846" s="83">
        <f t="shared" si="122"/>
        <v>143</v>
      </c>
      <c r="G3846" s="83">
        <f>VLOOKUP(A3846,'[2]Pop commune'!$A$4:$G$3833,4,FALSE)</f>
        <v>143</v>
      </c>
      <c r="H3846" s="64">
        <v>71</v>
      </c>
      <c r="I3846" s="122">
        <v>710970708</v>
      </c>
      <c r="J3846" s="65" t="s">
        <v>4707</v>
      </c>
      <c r="K3846" s="121"/>
      <c r="L3846" s="103" t="s">
        <v>4672</v>
      </c>
      <c r="M3846" s="65" t="s">
        <v>4669</v>
      </c>
      <c r="N3846" s="65" t="s">
        <v>662</v>
      </c>
      <c r="O3846" s="64" t="s">
        <v>4670</v>
      </c>
      <c r="P3846" s="94" t="s">
        <v>377</v>
      </c>
      <c r="Q3846" s="90">
        <v>1</v>
      </c>
      <c r="X3846" s="65" t="s">
        <v>671</v>
      </c>
      <c r="Y3846" s="65">
        <f>SUMPRODUCT(('[2]Prog 89'!$C$5:$C$10000=A3846)*'[2]Prog 89'!$E$5:$F$10000)</f>
        <v>0</v>
      </c>
      <c r="Z3846" s="65">
        <f>SUMPRODUCT(('[2]Prog 89'!$C$5:$C$10000=A3846)*'[2]Prog 89'!$G$5:$H$10000)</f>
        <v>0</v>
      </c>
    </row>
    <row r="3847" spans="1:26" ht="12.75" customHeight="1" x14ac:dyDescent="0.25">
      <c r="A3847" s="64">
        <v>71501</v>
      </c>
      <c r="B3847" s="81">
        <f>VLOOKUP(A3847,'[2]Pop commune'!$A$4:$G$3833,7,FALSE)</f>
        <v>40.509677419354652</v>
      </c>
      <c r="C3847" s="82">
        <f>VLOOKUP(A3847,'[2]Pop commune'!$A$4:$H$3833,5,FALSE)</f>
        <v>25.967741935483751</v>
      </c>
      <c r="D3847" s="83">
        <f t="shared" si="121"/>
        <v>14.541935483870899</v>
      </c>
      <c r="E3847" s="83">
        <f>VLOOKUP(A3847,'[2]Pop commune'!$A$4:$G$3833,6,FALSE)</f>
        <v>14.541935483870899</v>
      </c>
      <c r="F3847" s="83">
        <f t="shared" si="122"/>
        <v>160.99999999999926</v>
      </c>
      <c r="G3847" s="83">
        <f>VLOOKUP(A3847,'[2]Pop commune'!$A$4:$G$3833,4,FALSE)</f>
        <v>160.99999999999926</v>
      </c>
      <c r="H3847" s="64">
        <v>71</v>
      </c>
      <c r="I3847" s="122">
        <v>710970708</v>
      </c>
      <c r="J3847" s="65" t="s">
        <v>4708</v>
      </c>
      <c r="K3847" s="121"/>
      <c r="L3847" s="73" t="s">
        <v>4672</v>
      </c>
      <c r="M3847" s="65" t="s">
        <v>4669</v>
      </c>
      <c r="N3847" s="65" t="s">
        <v>662</v>
      </c>
      <c r="O3847" s="64" t="s">
        <v>4670</v>
      </c>
      <c r="P3847" s="94" t="s">
        <v>377</v>
      </c>
      <c r="Q3847" s="90">
        <v>1</v>
      </c>
      <c r="X3847" s="65" t="s">
        <v>671</v>
      </c>
      <c r="Y3847" s="65">
        <f>SUMPRODUCT(('[2]Prog 89'!$C$5:$C$10000=A3847)*'[2]Prog 89'!$E$5:$F$10000)</f>
        <v>0</v>
      </c>
      <c r="Z3847" s="65">
        <f>SUMPRODUCT(('[2]Prog 89'!$C$5:$C$10000=A3847)*'[2]Prog 89'!$G$5:$H$10000)</f>
        <v>0</v>
      </c>
    </row>
    <row r="3848" spans="1:26" ht="12.75" customHeight="1" x14ac:dyDescent="0.25">
      <c r="A3848" s="64">
        <v>71503</v>
      </c>
      <c r="B3848" s="81">
        <f>VLOOKUP(A3848,'[2]Pop commune'!$A$4:$G$3833,7,FALSE)</f>
        <v>35.712000000000003</v>
      </c>
      <c r="C3848" s="82">
        <f>VLOOKUP(A3848,'[2]Pop commune'!$A$4:$H$3833,5,FALSE)</f>
        <v>23.808</v>
      </c>
      <c r="D3848" s="83">
        <f t="shared" si="121"/>
        <v>11.904</v>
      </c>
      <c r="E3848" s="83">
        <f>VLOOKUP(A3848,'[2]Pop commune'!$A$4:$G$3833,6,FALSE)</f>
        <v>11.904</v>
      </c>
      <c r="F3848" s="83">
        <f t="shared" si="122"/>
        <v>124</v>
      </c>
      <c r="G3848" s="83">
        <f>VLOOKUP(A3848,'[2]Pop commune'!$A$4:$G$3833,4,FALSE)</f>
        <v>124</v>
      </c>
      <c r="H3848" s="64">
        <v>71</v>
      </c>
      <c r="I3848" s="122">
        <v>710970708</v>
      </c>
      <c r="J3848" s="65" t="s">
        <v>2107</v>
      </c>
      <c r="K3848" s="121"/>
      <c r="L3848" s="73" t="s">
        <v>4672</v>
      </c>
      <c r="M3848" s="65" t="s">
        <v>4669</v>
      </c>
      <c r="N3848" s="65" t="s">
        <v>662</v>
      </c>
      <c r="O3848" s="64" t="s">
        <v>4670</v>
      </c>
      <c r="P3848" s="94" t="s">
        <v>377</v>
      </c>
      <c r="Q3848" s="90">
        <v>1</v>
      </c>
      <c r="X3848" s="65" t="s">
        <v>671</v>
      </c>
      <c r="Y3848" s="65">
        <f>SUMPRODUCT(('[2]Prog 89'!$C$5:$C$10000=A3848)*'[2]Prog 89'!$E$5:$F$10000)</f>
        <v>0</v>
      </c>
      <c r="Z3848" s="65">
        <f>SUMPRODUCT(('[2]Prog 89'!$C$5:$C$10000=A3848)*'[2]Prog 89'!$G$5:$H$10000)</f>
        <v>0</v>
      </c>
    </row>
    <row r="3849" spans="1:26" ht="12.75" customHeight="1" x14ac:dyDescent="0.25">
      <c r="A3849" s="64">
        <v>71505</v>
      </c>
      <c r="B3849" s="81">
        <f>VLOOKUP(A3849,'[2]Pop commune'!$A$4:$G$3833,7,FALSE)</f>
        <v>34.894736842105118</v>
      </c>
      <c r="C3849" s="82">
        <f>VLOOKUP(A3849,'[2]Pop commune'!$A$4:$H$3833,5,FALSE)</f>
        <v>29.763157894736722</v>
      </c>
      <c r="D3849" s="83">
        <f t="shared" si="121"/>
        <v>5.1315789473683999</v>
      </c>
      <c r="E3849" s="83">
        <f>VLOOKUP(A3849,'[2]Pop commune'!$A$4:$G$3833,6,FALSE)</f>
        <v>5.1315789473683999</v>
      </c>
      <c r="F3849" s="83">
        <f t="shared" si="122"/>
        <v>77.999999999999673</v>
      </c>
      <c r="G3849" s="83">
        <f>VLOOKUP(A3849,'[2]Pop commune'!$A$4:$G$3833,4,FALSE)</f>
        <v>77.999999999999673</v>
      </c>
      <c r="H3849" s="64">
        <v>71</v>
      </c>
      <c r="I3849" s="122">
        <v>710970708</v>
      </c>
      <c r="J3849" s="65" t="s">
        <v>4709</v>
      </c>
      <c r="K3849" s="121"/>
      <c r="L3849" s="73" t="s">
        <v>4672</v>
      </c>
      <c r="M3849" s="65" t="s">
        <v>4669</v>
      </c>
      <c r="N3849" s="65" t="s">
        <v>662</v>
      </c>
      <c r="O3849" s="64" t="s">
        <v>4670</v>
      </c>
      <c r="P3849" s="94" t="s">
        <v>377</v>
      </c>
      <c r="Q3849" s="90">
        <v>1</v>
      </c>
      <c r="X3849" s="65" t="s">
        <v>671</v>
      </c>
      <c r="Y3849" s="65">
        <f>SUMPRODUCT(('[2]Prog 89'!$C$5:$C$10000=A3849)*'[2]Prog 89'!$E$5:$F$10000)</f>
        <v>0</v>
      </c>
      <c r="Z3849" s="65">
        <f>SUMPRODUCT(('[2]Prog 89'!$C$5:$C$10000=A3849)*'[2]Prog 89'!$G$5:$H$10000)</f>
        <v>0</v>
      </c>
    </row>
    <row r="3850" spans="1:26" ht="12.75" customHeight="1" x14ac:dyDescent="0.25">
      <c r="A3850" s="64">
        <v>71515</v>
      </c>
      <c r="B3850" s="81">
        <f>VLOOKUP(A3850,'[2]Pop commune'!$A$4:$G$3833,7,FALSE)</f>
        <v>32.305263157894586</v>
      </c>
      <c r="C3850" s="82">
        <f>VLOOKUP(A3850,'[2]Pop commune'!$A$4:$H$3833,5,FALSE)</f>
        <v>17.715789473684129</v>
      </c>
      <c r="D3850" s="83">
        <f t="shared" si="121"/>
        <v>14.589473684210461</v>
      </c>
      <c r="E3850" s="83">
        <f>VLOOKUP(A3850,'[2]Pop commune'!$A$4:$G$3833,6,FALSE)</f>
        <v>14.589473684210461</v>
      </c>
      <c r="F3850" s="83">
        <f t="shared" si="122"/>
        <v>98.999999999999559</v>
      </c>
      <c r="G3850" s="83">
        <f>VLOOKUP(A3850,'[2]Pop commune'!$A$4:$G$3833,4,FALSE)</f>
        <v>98.999999999999559</v>
      </c>
      <c r="H3850" s="64">
        <v>71</v>
      </c>
      <c r="I3850" s="122">
        <v>710970708</v>
      </c>
      <c r="J3850" s="65" t="s">
        <v>4710</v>
      </c>
      <c r="K3850" s="121"/>
      <c r="L3850" s="73" t="s">
        <v>4672</v>
      </c>
      <c r="M3850" s="65" t="s">
        <v>4669</v>
      </c>
      <c r="N3850" s="65" t="s">
        <v>662</v>
      </c>
      <c r="O3850" s="64" t="s">
        <v>4670</v>
      </c>
      <c r="P3850" s="94" t="s">
        <v>377</v>
      </c>
      <c r="Q3850" s="90">
        <v>1</v>
      </c>
      <c r="X3850" s="65" t="s">
        <v>671</v>
      </c>
      <c r="Y3850" s="65">
        <f>SUMPRODUCT(('[2]Prog 89'!$C$5:$C$10000=A3850)*'[2]Prog 89'!$E$5:$F$10000)</f>
        <v>0</v>
      </c>
      <c r="Z3850" s="65">
        <f>SUMPRODUCT(('[2]Prog 89'!$C$5:$C$10000=A3850)*'[2]Prog 89'!$G$5:$H$10000)</f>
        <v>0</v>
      </c>
    </row>
    <row r="3851" spans="1:26" ht="12.75" customHeight="1" x14ac:dyDescent="0.25">
      <c r="A3851" s="64">
        <v>71579</v>
      </c>
      <c r="B3851" s="81">
        <f>VLOOKUP(A3851,'[2]Pop commune'!$A$4:$G$3833,7,FALSE)</f>
        <v>42.886075949367068</v>
      </c>
      <c r="C3851" s="82">
        <f>VLOOKUP(A3851,'[2]Pop commune'!$A$4:$H$3833,5,FALSE)</f>
        <v>24.367088607594926</v>
      </c>
      <c r="D3851" s="83">
        <f t="shared" si="121"/>
        <v>18.518987341772142</v>
      </c>
      <c r="E3851" s="83">
        <f>VLOOKUP(A3851,'[2]Pop commune'!$A$4:$G$3833,6,FALSE)</f>
        <v>18.518987341772142</v>
      </c>
      <c r="F3851" s="83">
        <f t="shared" si="122"/>
        <v>154</v>
      </c>
      <c r="G3851" s="83">
        <f>VLOOKUP(A3851,'[2]Pop commune'!$A$4:$G$3833,4,FALSE)</f>
        <v>154</v>
      </c>
      <c r="H3851" s="64">
        <v>71</v>
      </c>
      <c r="I3851" s="122">
        <v>710970708</v>
      </c>
      <c r="J3851" s="65" t="s">
        <v>4711</v>
      </c>
      <c r="K3851" s="121"/>
      <c r="L3851" s="73" t="s">
        <v>4672</v>
      </c>
      <c r="M3851" s="65" t="s">
        <v>4669</v>
      </c>
      <c r="N3851" s="65" t="s">
        <v>662</v>
      </c>
      <c r="O3851" s="64" t="s">
        <v>4670</v>
      </c>
      <c r="P3851" s="94" t="s">
        <v>377</v>
      </c>
      <c r="Q3851" s="90">
        <v>1</v>
      </c>
      <c r="X3851" s="65" t="s">
        <v>671</v>
      </c>
      <c r="Y3851" s="65">
        <f>SUMPRODUCT(('[2]Prog 89'!$C$5:$C$10000=A3851)*'[2]Prog 89'!$E$5:$F$10000)</f>
        <v>0</v>
      </c>
      <c r="Z3851" s="65">
        <f>SUMPRODUCT(('[2]Prog 89'!$C$5:$C$10000=A3851)*'[2]Prog 89'!$G$5:$H$10000)</f>
        <v>0</v>
      </c>
    </row>
    <row r="3852" spans="1:26" ht="12.75" customHeight="1" x14ac:dyDescent="0.25">
      <c r="A3852" s="64">
        <v>89046</v>
      </c>
      <c r="B3852" s="81">
        <f>VLOOKUP(A3852,'[2]Pop commune'!$A$4:$G$3833,7,FALSE)</f>
        <v>593.74843858931717</v>
      </c>
      <c r="C3852" s="82">
        <f>VLOOKUP(A3852,'[2]Pop commune'!$A$4:$H$3833,5,FALSE)</f>
        <v>333.72757065537485</v>
      </c>
      <c r="D3852" s="83">
        <f t="shared" si="121"/>
        <v>260.02086793394238</v>
      </c>
      <c r="E3852" s="83">
        <f>VLOOKUP(A3852,'[2]Pop commune'!$A$4:$G$3833,6,FALSE)</f>
        <v>260.02086793394238</v>
      </c>
      <c r="F3852" s="83">
        <f t="shared" si="122"/>
        <v>1388</v>
      </c>
      <c r="G3852" s="83">
        <f>VLOOKUP(A3852,'[2]Pop commune'!$A$4:$G$3833,4,FALSE)</f>
        <v>1388</v>
      </c>
      <c r="H3852" s="64">
        <v>89</v>
      </c>
      <c r="I3852" s="122">
        <v>890007941</v>
      </c>
      <c r="J3852" s="65" t="s">
        <v>4712</v>
      </c>
      <c r="K3852" s="121" t="s">
        <v>4884</v>
      </c>
      <c r="L3852" s="103" t="s">
        <v>4713</v>
      </c>
      <c r="M3852" s="101" t="s">
        <v>4714</v>
      </c>
      <c r="N3852" s="65" t="s">
        <v>662</v>
      </c>
      <c r="O3852" s="64">
        <v>890970668</v>
      </c>
      <c r="P3852" s="94" t="s">
        <v>4715</v>
      </c>
      <c r="Q3852" s="90">
        <v>1</v>
      </c>
      <c r="R3852" s="65">
        <v>25</v>
      </c>
      <c r="S3852" s="65">
        <v>25</v>
      </c>
      <c r="T3852" s="65">
        <v>1</v>
      </c>
      <c r="U3852" s="65">
        <v>1</v>
      </c>
      <c r="X3852" s="65" t="s">
        <v>671</v>
      </c>
      <c r="Y3852" s="65">
        <f>SUMPRODUCT(('[2]Prog 89'!$C$5:$C$10000=A3852)*'[2]Prog 89'!$E$5:$F$10000)</f>
        <v>4</v>
      </c>
      <c r="Z3852" s="65">
        <f>SUMPRODUCT(('[2]Prog 89'!$C$5:$C$10000=A3852)*'[2]Prog 89'!$G$5:$H$10000)</f>
        <v>23</v>
      </c>
    </row>
    <row r="3853" spans="1:26" ht="12.75" customHeight="1" x14ac:dyDescent="0.25">
      <c r="A3853" s="64">
        <v>89072</v>
      </c>
      <c r="B3853" s="81">
        <f>VLOOKUP(A3853,'[2]Pop commune'!$A$4:$G$3833,7,FALSE)</f>
        <v>170.58135179957847</v>
      </c>
      <c r="C3853" s="82">
        <f>VLOOKUP(A3853,'[2]Pop commune'!$A$4:$H$3833,5,FALSE)</f>
        <v>71.172227481439393</v>
      </c>
      <c r="D3853" s="83">
        <f t="shared" si="121"/>
        <v>99.409124318139078</v>
      </c>
      <c r="E3853" s="83">
        <f>VLOOKUP(A3853,'[2]Pop commune'!$A$4:$G$3833,6,FALSE)</f>
        <v>99.409124318139078</v>
      </c>
      <c r="F3853" s="83">
        <f t="shared" si="122"/>
        <v>340</v>
      </c>
      <c r="G3853" s="83">
        <f>VLOOKUP(A3853,'[2]Pop commune'!$A$4:$G$3833,4,FALSE)</f>
        <v>340</v>
      </c>
      <c r="H3853" s="64">
        <v>89</v>
      </c>
      <c r="I3853" s="122">
        <v>890007941</v>
      </c>
      <c r="J3853" s="65" t="s">
        <v>4716</v>
      </c>
      <c r="K3853" s="121"/>
      <c r="L3853" s="103" t="s">
        <v>4713</v>
      </c>
      <c r="M3853" s="101" t="s">
        <v>4714</v>
      </c>
      <c r="N3853" s="65" t="s">
        <v>662</v>
      </c>
      <c r="O3853" s="64">
        <v>890970668</v>
      </c>
      <c r="P3853" s="94" t="s">
        <v>4715</v>
      </c>
      <c r="Q3853" s="90">
        <v>1</v>
      </c>
      <c r="X3853" s="65" t="s">
        <v>671</v>
      </c>
      <c r="Y3853" s="65">
        <f>SUMPRODUCT(('[2]Prog 89'!$C$5:$C$10000=A3853)*'[2]Prog 89'!$E$5:$F$10000)</f>
        <v>2</v>
      </c>
      <c r="Z3853" s="65">
        <f>SUMPRODUCT(('[2]Prog 89'!$C$5:$C$10000=A3853)*'[2]Prog 89'!$G$5:$H$10000)</f>
        <v>3</v>
      </c>
    </row>
    <row r="3854" spans="1:26" ht="12.75" customHeight="1" x14ac:dyDescent="0.25">
      <c r="A3854" s="64">
        <v>89073</v>
      </c>
      <c r="B3854" s="81">
        <f>VLOOKUP(A3854,'[2]Pop commune'!$A$4:$G$3833,7,FALSE)</f>
        <v>413.50861480785949</v>
      </c>
      <c r="C3854" s="82">
        <f>VLOOKUP(A3854,'[2]Pop commune'!$A$4:$H$3833,5,FALSE)</f>
        <v>228.28078493024688</v>
      </c>
      <c r="D3854" s="83">
        <f t="shared" si="121"/>
        <v>185.22782987761261</v>
      </c>
      <c r="E3854" s="83">
        <f>VLOOKUP(A3854,'[2]Pop commune'!$A$4:$G$3833,6,FALSE)</f>
        <v>185.22782987761261</v>
      </c>
      <c r="F3854" s="83">
        <f t="shared" si="122"/>
        <v>1044</v>
      </c>
      <c r="G3854" s="83">
        <f>VLOOKUP(A3854,'[2]Pop commune'!$A$4:$G$3833,4,FALSE)</f>
        <v>1044</v>
      </c>
      <c r="H3854" s="64">
        <v>89</v>
      </c>
      <c r="I3854" s="122">
        <v>890007941</v>
      </c>
      <c r="J3854" s="65" t="s">
        <v>4717</v>
      </c>
      <c r="K3854" s="121"/>
      <c r="L3854" s="103" t="s">
        <v>4713</v>
      </c>
      <c r="M3854" s="101" t="s">
        <v>4714</v>
      </c>
      <c r="N3854" s="65" t="s">
        <v>662</v>
      </c>
      <c r="O3854" s="64">
        <v>890970668</v>
      </c>
      <c r="P3854" s="94" t="s">
        <v>4715</v>
      </c>
      <c r="Q3854" s="90">
        <v>1</v>
      </c>
      <c r="X3854" s="65" t="s">
        <v>671</v>
      </c>
      <c r="Y3854" s="65">
        <f>SUMPRODUCT(('[2]Prog 89'!$C$5:$C$10000=A3854)*'[2]Prog 89'!$E$5:$F$10000)</f>
        <v>7</v>
      </c>
      <c r="Z3854" s="65">
        <f>SUMPRODUCT(('[2]Prog 89'!$C$5:$C$10000=A3854)*'[2]Prog 89'!$G$5:$H$10000)</f>
        <v>11</v>
      </c>
    </row>
    <row r="3855" spans="1:26" ht="12.75" customHeight="1" x14ac:dyDescent="0.25">
      <c r="A3855" s="64">
        <v>89324</v>
      </c>
      <c r="B3855" s="81">
        <f>VLOOKUP(A3855,'[2]Pop commune'!$A$4:$G$3833,7,FALSE)</f>
        <v>306.76835659862763</v>
      </c>
      <c r="C3855" s="82">
        <f>VLOOKUP(A3855,'[2]Pop commune'!$A$4:$H$3833,5,FALSE)</f>
        <v>193.25577597702943</v>
      </c>
      <c r="D3855" s="83">
        <f t="shared" si="121"/>
        <v>113.51258062159823</v>
      </c>
      <c r="E3855" s="83">
        <f>VLOOKUP(A3855,'[2]Pop commune'!$A$4:$G$3833,6,FALSE)</f>
        <v>113.51258062159823</v>
      </c>
      <c r="F3855" s="83">
        <f t="shared" si="122"/>
        <v>769.99999999999886</v>
      </c>
      <c r="G3855" s="83">
        <f>VLOOKUP(A3855,'[2]Pop commune'!$A$4:$G$3833,4,FALSE)</f>
        <v>769.99999999999886</v>
      </c>
      <c r="H3855" s="64">
        <v>89</v>
      </c>
      <c r="I3855" s="122">
        <v>890007941</v>
      </c>
      <c r="J3855" s="65" t="s">
        <v>4718</v>
      </c>
      <c r="K3855" s="121"/>
      <c r="L3855" s="103" t="s">
        <v>4713</v>
      </c>
      <c r="M3855" s="101" t="s">
        <v>4714</v>
      </c>
      <c r="N3855" s="65" t="s">
        <v>662</v>
      </c>
      <c r="O3855" s="64">
        <v>890970668</v>
      </c>
      <c r="P3855" s="94" t="s">
        <v>4715</v>
      </c>
      <c r="Q3855" s="90">
        <v>1</v>
      </c>
      <c r="X3855" s="65" t="s">
        <v>671</v>
      </c>
      <c r="Y3855" s="65">
        <f>SUMPRODUCT(('[2]Prog 89'!$C$5:$C$10000=A3855)*'[2]Prog 89'!$E$5:$F$10000)</f>
        <v>5</v>
      </c>
      <c r="Z3855" s="65">
        <f>SUMPRODUCT(('[2]Prog 89'!$C$5:$C$10000=A3855)*'[2]Prog 89'!$G$5:$H$10000)</f>
        <v>9</v>
      </c>
    </row>
    <row r="3856" spans="1:26" ht="12.75" customHeight="1" x14ac:dyDescent="0.25">
      <c r="A3856" s="64">
        <v>89365</v>
      </c>
      <c r="B3856" s="81">
        <f>VLOOKUP(A3856,'[2]Pop commune'!$A$4:$G$3833,7,FALSE)</f>
        <v>191.37496790059225</v>
      </c>
      <c r="C3856" s="82">
        <f>VLOOKUP(A3856,'[2]Pop commune'!$A$4:$H$3833,5,FALSE)</f>
        <v>129.93115154248184</v>
      </c>
      <c r="D3856" s="83">
        <f t="shared" si="121"/>
        <v>61.443816358110411</v>
      </c>
      <c r="E3856" s="83">
        <f>VLOOKUP(A3856,'[2]Pop commune'!$A$4:$G$3833,6,FALSE)</f>
        <v>61.443816358110411</v>
      </c>
      <c r="F3856" s="83">
        <f t="shared" si="122"/>
        <v>565.99999999999739</v>
      </c>
      <c r="G3856" s="83">
        <f>VLOOKUP(A3856,'[2]Pop commune'!$A$4:$G$3833,4,FALSE)</f>
        <v>565.99999999999739</v>
      </c>
      <c r="H3856" s="64">
        <v>89</v>
      </c>
      <c r="I3856" s="122">
        <v>890007941</v>
      </c>
      <c r="J3856" s="65" t="s">
        <v>4705</v>
      </c>
      <c r="K3856" s="121"/>
      <c r="L3856" s="103" t="s">
        <v>4713</v>
      </c>
      <c r="M3856" s="101" t="s">
        <v>4714</v>
      </c>
      <c r="N3856" s="65" t="s">
        <v>662</v>
      </c>
      <c r="O3856" s="64">
        <v>890970668</v>
      </c>
      <c r="P3856" s="94" t="s">
        <v>4715</v>
      </c>
      <c r="Q3856" s="90">
        <v>1</v>
      </c>
      <c r="X3856" s="65" t="s">
        <v>671</v>
      </c>
      <c r="Y3856" s="65">
        <f>SUMPRODUCT(('[2]Prog 89'!$C$5:$C$10000=A3856)*'[2]Prog 89'!$E$5:$F$10000)</f>
        <v>1</v>
      </c>
      <c r="Z3856" s="65">
        <f>SUMPRODUCT(('[2]Prog 89'!$C$5:$C$10000=A3856)*'[2]Prog 89'!$G$5:$H$10000)</f>
        <v>6</v>
      </c>
    </row>
    <row r="3857" spans="1:26" ht="12.75" customHeight="1" x14ac:dyDescent="0.25">
      <c r="A3857" s="64">
        <v>89408</v>
      </c>
      <c r="B3857" s="81">
        <f>VLOOKUP(A3857,'[2]Pop commune'!$A$4:$G$3833,7,FALSE)</f>
        <v>115.53684210526305</v>
      </c>
      <c r="C3857" s="82">
        <f>VLOOKUP(A3857,'[2]Pop commune'!$A$4:$H$3833,5,FALSE)</f>
        <v>84.589473684210446</v>
      </c>
      <c r="D3857" s="83">
        <f t="shared" si="121"/>
        <v>30.947368421052598</v>
      </c>
      <c r="E3857" s="83">
        <f>VLOOKUP(A3857,'[2]Pop commune'!$A$4:$G$3833,6,FALSE)</f>
        <v>30.947368421052598</v>
      </c>
      <c r="F3857" s="83">
        <f t="shared" si="122"/>
        <v>294</v>
      </c>
      <c r="G3857" s="83">
        <f>VLOOKUP(A3857,'[2]Pop commune'!$A$4:$G$3833,4,FALSE)</f>
        <v>294</v>
      </c>
      <c r="H3857" s="64">
        <v>89</v>
      </c>
      <c r="I3857" s="122">
        <v>890007941</v>
      </c>
      <c r="J3857" s="65" t="s">
        <v>4719</v>
      </c>
      <c r="K3857" s="121"/>
      <c r="L3857" s="103" t="s">
        <v>4713</v>
      </c>
      <c r="M3857" s="101" t="s">
        <v>4714</v>
      </c>
      <c r="N3857" s="65" t="s">
        <v>662</v>
      </c>
      <c r="O3857" s="64">
        <v>890970668</v>
      </c>
      <c r="P3857" s="94" t="s">
        <v>4715</v>
      </c>
      <c r="Q3857" s="90">
        <v>1</v>
      </c>
      <c r="X3857" s="65" t="s">
        <v>671</v>
      </c>
      <c r="Y3857" s="65">
        <f>SUMPRODUCT(('[2]Prog 89'!$C$5:$C$10000=A3857)*'[2]Prog 89'!$E$5:$F$10000)</f>
        <v>0</v>
      </c>
      <c r="Z3857" s="65">
        <f>SUMPRODUCT(('[2]Prog 89'!$C$5:$C$10000=A3857)*'[2]Prog 89'!$G$5:$H$10000)</f>
        <v>3</v>
      </c>
    </row>
    <row r="3858" spans="1:26" ht="12.75" customHeight="1" x14ac:dyDescent="0.25">
      <c r="A3858" s="64">
        <v>89462</v>
      </c>
      <c r="B3858" s="81">
        <f>VLOOKUP(A3858,'[2]Pop commune'!$A$4:$G$3833,7,FALSE)</f>
        <v>103.886925795053</v>
      </c>
      <c r="C3858" s="82">
        <f>VLOOKUP(A3858,'[2]Pop commune'!$A$4:$H$3833,5,FALSE)</f>
        <v>71.68197879858657</v>
      </c>
      <c r="D3858" s="83">
        <f t="shared" si="121"/>
        <v>32.204946996466425</v>
      </c>
      <c r="E3858" s="83">
        <f>VLOOKUP(A3858,'[2]Pop commune'!$A$4:$G$3833,6,FALSE)</f>
        <v>32.204946996466425</v>
      </c>
      <c r="F3858" s="83">
        <f t="shared" si="122"/>
        <v>294</v>
      </c>
      <c r="G3858" s="83">
        <f>VLOOKUP(A3858,'[2]Pop commune'!$A$4:$G$3833,4,FALSE)</f>
        <v>294</v>
      </c>
      <c r="H3858" s="64">
        <v>89</v>
      </c>
      <c r="I3858" s="122">
        <v>890007941</v>
      </c>
      <c r="J3858" s="65" t="s">
        <v>4720</v>
      </c>
      <c r="K3858" s="121"/>
      <c r="L3858" s="103" t="s">
        <v>4713</v>
      </c>
      <c r="M3858" s="101" t="s">
        <v>4714</v>
      </c>
      <c r="N3858" s="65" t="s">
        <v>662</v>
      </c>
      <c r="O3858" s="64">
        <v>890970668</v>
      </c>
      <c r="P3858" s="94" t="s">
        <v>4715</v>
      </c>
      <c r="Q3858" s="90">
        <v>1</v>
      </c>
      <c r="X3858" s="65" t="s">
        <v>671</v>
      </c>
      <c r="Y3858" s="65">
        <f>SUMPRODUCT(('[2]Prog 89'!$C$5:$C$10000=A3858)*'[2]Prog 89'!$E$5:$F$10000)</f>
        <v>0</v>
      </c>
      <c r="Z3858" s="65">
        <f>SUMPRODUCT(('[2]Prog 89'!$C$5:$C$10000=A3858)*'[2]Prog 89'!$G$5:$H$10000)</f>
        <v>3</v>
      </c>
    </row>
    <row r="3859" spans="1:26" ht="12.75" customHeight="1" x14ac:dyDescent="0.25">
      <c r="I3859" s="93"/>
      <c r="L3859" s="103"/>
    </row>
    <row r="3860" spans="1:26" ht="12.75" customHeight="1" x14ac:dyDescent="0.25">
      <c r="I3860" s="93"/>
      <c r="L3860" s="103"/>
    </row>
    <row r="3861" spans="1:26" ht="12.75" customHeight="1" x14ac:dyDescent="0.25">
      <c r="I3861" s="93"/>
      <c r="L3861" s="103"/>
      <c r="P3861" s="94"/>
      <c r="Q3861" s="107"/>
      <c r="Y3861" s="116">
        <f>SUBTOTAL(9,Y5:Y3858)</f>
        <v>643</v>
      </c>
      <c r="Z3861" s="116">
        <f>SUBTOTAL(9,Z5:Z3858)</f>
        <v>3524</v>
      </c>
    </row>
    <row r="3862" spans="1:26" ht="12.75" customHeight="1" x14ac:dyDescent="0.25">
      <c r="I3862" s="93"/>
      <c r="L3862" s="103"/>
      <c r="Q3862" s="107"/>
    </row>
    <row r="3863" spans="1:26" ht="12.75" customHeight="1" x14ac:dyDescent="0.25">
      <c r="I3863" s="93"/>
      <c r="L3863" s="103"/>
    </row>
    <row r="3864" spans="1:26" ht="12.75" customHeight="1" x14ac:dyDescent="0.25">
      <c r="I3864" s="93"/>
      <c r="L3864" s="103"/>
    </row>
    <row r="3865" spans="1:26" ht="12.75" customHeight="1" x14ac:dyDescent="0.25">
      <c r="I3865" s="93"/>
      <c r="L3865" s="103"/>
    </row>
    <row r="3866" spans="1:26" ht="12.75" customHeight="1" x14ac:dyDescent="0.25">
      <c r="I3866" s="93"/>
      <c r="L3866" s="103"/>
    </row>
    <row r="3867" spans="1:26" ht="12.75" customHeight="1" x14ac:dyDescent="0.25">
      <c r="I3867" s="93"/>
      <c r="L3867" s="103"/>
    </row>
    <row r="3868" spans="1:26" ht="12.75" customHeight="1" x14ac:dyDescent="0.25">
      <c r="I3868" s="93"/>
      <c r="L3868" s="103"/>
    </row>
    <row r="3869" spans="1:26" ht="12.75" customHeight="1" x14ac:dyDescent="0.25">
      <c r="I3869" s="93"/>
      <c r="L3869" s="103"/>
    </row>
    <row r="3870" spans="1:26" ht="12.75" customHeight="1" x14ac:dyDescent="0.25">
      <c r="I3870" s="93"/>
      <c r="L3870" s="103"/>
    </row>
    <row r="3871" spans="1:26" ht="12.75" customHeight="1" x14ac:dyDescent="0.25">
      <c r="I3871" s="93"/>
      <c r="L3871" s="103"/>
    </row>
    <row r="3872" spans="1:26" ht="12.75" customHeight="1" x14ac:dyDescent="0.25">
      <c r="I3872" s="93"/>
      <c r="L3872" s="103"/>
    </row>
    <row r="3873" spans="9:12" ht="12.75" customHeight="1" x14ac:dyDescent="0.25">
      <c r="I3873" s="93"/>
      <c r="L3873" s="103"/>
    </row>
    <row r="3874" spans="9:12" ht="12.75" customHeight="1" x14ac:dyDescent="0.25">
      <c r="I3874" s="93"/>
      <c r="L3874" s="103"/>
    </row>
    <row r="3875" spans="9:12" ht="12.75" customHeight="1" x14ac:dyDescent="0.25">
      <c r="I3875" s="93"/>
      <c r="L3875" s="103"/>
    </row>
    <row r="3876" spans="9:12" ht="12.75" customHeight="1" x14ac:dyDescent="0.25">
      <c r="I3876" s="93"/>
      <c r="L3876" s="103"/>
    </row>
    <row r="3879" spans="9:12" ht="12.75" customHeight="1" x14ac:dyDescent="0.25">
      <c r="I3879" s="93"/>
      <c r="L3879" s="103"/>
    </row>
    <row r="3880" spans="9:12" ht="12.75" customHeight="1" x14ac:dyDescent="0.25">
      <c r="I3880" s="93"/>
      <c r="L3880" s="103"/>
    </row>
    <row r="3899" spans="9:12" ht="12.75" customHeight="1" x14ac:dyDescent="0.25">
      <c r="I3899" s="93"/>
      <c r="L3899" s="103"/>
    </row>
    <row r="3900" spans="9:12" ht="12.75" customHeight="1" x14ac:dyDescent="0.25">
      <c r="I3900" s="117"/>
      <c r="J3900" s="91"/>
      <c r="K3900" s="91"/>
      <c r="L3900" s="92"/>
    </row>
    <row r="3901" spans="9:12" ht="12.75" customHeight="1" x14ac:dyDescent="0.25">
      <c r="I3901" s="117"/>
      <c r="J3901" s="91"/>
      <c r="K3901" s="91"/>
      <c r="L3901" s="92"/>
    </row>
    <row r="3902" spans="9:12" ht="12.75" customHeight="1" x14ac:dyDescent="0.25">
      <c r="I3902" s="117"/>
      <c r="J3902" s="91"/>
      <c r="K3902" s="91"/>
      <c r="L3902" s="92"/>
    </row>
    <row r="3903" spans="9:12" ht="12.75" customHeight="1" x14ac:dyDescent="0.25">
      <c r="I3903" s="117"/>
      <c r="J3903" s="91"/>
      <c r="K3903" s="91"/>
      <c r="L3903" s="92"/>
    </row>
    <row r="3904" spans="9:12" ht="12.75" customHeight="1" x14ac:dyDescent="0.25">
      <c r="I3904" s="117"/>
      <c r="J3904" s="91"/>
      <c r="K3904" s="91"/>
      <c r="L3904" s="92"/>
    </row>
    <row r="3905" spans="9:12" ht="12.75" customHeight="1" x14ac:dyDescent="0.25">
      <c r="I3905" s="117"/>
      <c r="J3905" s="91"/>
      <c r="K3905" s="91"/>
      <c r="L3905" s="92"/>
    </row>
    <row r="3906" spans="9:12" ht="12.75" customHeight="1" x14ac:dyDescent="0.25">
      <c r="I3906" s="117"/>
      <c r="J3906" s="91"/>
      <c r="K3906" s="91"/>
      <c r="L3906" s="92"/>
    </row>
    <row r="3907" spans="9:12" ht="12.75" customHeight="1" x14ac:dyDescent="0.25">
      <c r="I3907" s="117"/>
      <c r="J3907" s="91"/>
      <c r="K3907" s="91"/>
      <c r="L3907" s="92"/>
    </row>
    <row r="3908" spans="9:12" ht="12.75" customHeight="1" x14ac:dyDescent="0.25">
      <c r="I3908" s="117"/>
      <c r="J3908" s="91"/>
      <c r="K3908" s="91"/>
      <c r="L3908" s="92"/>
    </row>
    <row r="3909" spans="9:12" ht="12.75" customHeight="1" x14ac:dyDescent="0.25">
      <c r="I3909" s="117"/>
      <c r="J3909" s="91"/>
      <c r="K3909" s="91"/>
      <c r="L3909" s="92"/>
    </row>
    <row r="3910" spans="9:12" ht="12.75" customHeight="1" x14ac:dyDescent="0.25">
      <c r="I3910" s="117"/>
      <c r="J3910" s="91"/>
      <c r="K3910" s="91"/>
      <c r="L3910" s="92"/>
    </row>
    <row r="3911" spans="9:12" ht="12.75" customHeight="1" x14ac:dyDescent="0.25">
      <c r="I3911" s="117"/>
      <c r="J3911" s="91"/>
      <c r="K3911" s="91"/>
      <c r="L3911" s="92"/>
    </row>
    <row r="3912" spans="9:12" ht="12.75" customHeight="1" x14ac:dyDescent="0.25">
      <c r="I3912" s="117"/>
      <c r="J3912" s="91"/>
      <c r="K3912" s="91"/>
      <c r="L3912" s="92"/>
    </row>
    <row r="3913" spans="9:12" ht="12.75" customHeight="1" x14ac:dyDescent="0.25">
      <c r="I3913" s="93"/>
      <c r="L3913" s="103"/>
    </row>
    <row r="3914" spans="9:12" ht="12.75" customHeight="1" x14ac:dyDescent="0.25">
      <c r="I3914" s="93"/>
      <c r="L3914" s="103"/>
    </row>
    <row r="3915" spans="9:12" ht="12.75" customHeight="1" x14ac:dyDescent="0.25">
      <c r="I3915" s="93"/>
      <c r="L3915" s="103"/>
    </row>
    <row r="3916" spans="9:12" ht="12.75" customHeight="1" x14ac:dyDescent="0.25">
      <c r="I3916" s="93"/>
      <c r="L3916" s="103"/>
    </row>
    <row r="3917" spans="9:12" ht="12.75" customHeight="1" x14ac:dyDescent="0.25">
      <c r="I3917" s="93"/>
      <c r="L3917" s="103"/>
    </row>
    <row r="3918" spans="9:12" ht="12.75" customHeight="1" x14ac:dyDescent="0.25">
      <c r="I3918" s="93"/>
      <c r="L3918" s="103"/>
    </row>
    <row r="3919" spans="9:12" ht="12.75" customHeight="1" x14ac:dyDescent="0.25">
      <c r="I3919" s="93"/>
      <c r="L3919" s="103"/>
    </row>
    <row r="3920" spans="9:12" ht="12.75" customHeight="1" x14ac:dyDescent="0.25">
      <c r="I3920" s="93"/>
      <c r="L3920" s="103"/>
    </row>
    <row r="3921" spans="9:12" ht="12.75" customHeight="1" x14ac:dyDescent="0.25">
      <c r="I3921" s="93"/>
      <c r="L3921" s="103"/>
    </row>
    <row r="3922" spans="9:12" ht="12.75" customHeight="1" x14ac:dyDescent="0.25">
      <c r="I3922" s="93"/>
      <c r="L3922" s="103"/>
    </row>
    <row r="3923" spans="9:12" ht="12.75" customHeight="1" x14ac:dyDescent="0.25">
      <c r="I3923" s="93"/>
      <c r="L3923" s="103"/>
    </row>
    <row r="3924" spans="9:12" ht="12.75" customHeight="1" x14ac:dyDescent="0.25">
      <c r="I3924" s="93"/>
      <c r="L3924" s="103"/>
    </row>
    <row r="3925" spans="9:12" ht="12.75" customHeight="1" x14ac:dyDescent="0.25">
      <c r="I3925" s="93"/>
      <c r="L3925" s="103"/>
    </row>
    <row r="3926" spans="9:12" ht="12.75" customHeight="1" x14ac:dyDescent="0.25">
      <c r="I3926" s="93"/>
      <c r="L3926" s="103"/>
    </row>
    <row r="3928" spans="9:12" ht="12.75" customHeight="1" x14ac:dyDescent="0.25">
      <c r="I3928" s="117"/>
      <c r="J3928" s="91"/>
      <c r="K3928" s="91"/>
      <c r="L3928" s="92"/>
    </row>
    <row r="3929" spans="9:12" ht="12.75" customHeight="1" x14ac:dyDescent="0.25">
      <c r="I3929" s="117"/>
      <c r="J3929" s="91"/>
      <c r="K3929" s="91"/>
      <c r="L3929" s="92"/>
    </row>
    <row r="3930" spans="9:12" ht="12.75" customHeight="1" x14ac:dyDescent="0.25">
      <c r="I3930" s="117"/>
      <c r="J3930" s="91"/>
      <c r="K3930" s="91"/>
      <c r="L3930" s="92"/>
    </row>
    <row r="3931" spans="9:12" ht="12.75" customHeight="1" x14ac:dyDescent="0.25">
      <c r="I3931" s="117"/>
      <c r="J3931" s="91"/>
      <c r="K3931" s="91"/>
      <c r="L3931" s="92"/>
    </row>
    <row r="3932" spans="9:12" ht="12.75" customHeight="1" x14ac:dyDescent="0.25">
      <c r="I3932" s="117"/>
      <c r="J3932" s="91"/>
      <c r="K3932" s="91"/>
      <c r="L3932" s="92"/>
    </row>
    <row r="3933" spans="9:12" ht="12.75" customHeight="1" x14ac:dyDescent="0.25">
      <c r="I3933" s="117"/>
      <c r="J3933" s="91"/>
      <c r="K3933" s="91"/>
      <c r="L3933" s="92"/>
    </row>
    <row r="3934" spans="9:12" ht="12.75" customHeight="1" x14ac:dyDescent="0.25">
      <c r="I3934" s="117"/>
      <c r="J3934" s="91"/>
      <c r="K3934" s="91"/>
      <c r="L3934" s="92"/>
    </row>
    <row r="3935" spans="9:12" ht="12.75" customHeight="1" x14ac:dyDescent="0.25">
      <c r="I3935" s="117"/>
      <c r="J3935" s="91"/>
      <c r="K3935" s="91"/>
      <c r="L3935" s="92"/>
    </row>
    <row r="3936" spans="9:12" ht="12.75" customHeight="1" x14ac:dyDescent="0.25">
      <c r="I3936" s="117"/>
      <c r="J3936" s="91"/>
      <c r="K3936" s="91"/>
      <c r="L3936" s="92"/>
    </row>
    <row r="3937" spans="9:12" ht="12.75" customHeight="1" x14ac:dyDescent="0.25">
      <c r="I3937" s="117"/>
      <c r="J3937" s="91"/>
      <c r="K3937" s="91"/>
      <c r="L3937" s="92"/>
    </row>
    <row r="3938" spans="9:12" ht="12.75" customHeight="1" x14ac:dyDescent="0.25">
      <c r="I3938" s="117"/>
      <c r="J3938" s="91"/>
      <c r="K3938" s="91"/>
      <c r="L3938" s="92"/>
    </row>
    <row r="3939" spans="9:12" ht="12.75" customHeight="1" x14ac:dyDescent="0.25">
      <c r="I3939" s="117"/>
      <c r="J3939" s="91"/>
      <c r="K3939" s="91"/>
      <c r="L3939" s="92"/>
    </row>
    <row r="3940" spans="9:12" ht="12.75" customHeight="1" x14ac:dyDescent="0.25">
      <c r="I3940" s="117"/>
      <c r="J3940" s="91"/>
      <c r="K3940" s="91"/>
      <c r="L3940" s="92"/>
    </row>
    <row r="3941" spans="9:12" ht="12.75" customHeight="1" x14ac:dyDescent="0.25">
      <c r="I3941" s="117"/>
      <c r="J3941" s="91"/>
      <c r="K3941" s="91"/>
      <c r="L3941" s="92"/>
    </row>
    <row r="3943" spans="9:12" ht="12.75" customHeight="1" x14ac:dyDescent="0.25">
      <c r="I3943" s="117"/>
      <c r="J3943" s="91"/>
      <c r="K3943" s="91"/>
      <c r="L3943" s="92"/>
    </row>
    <row r="3944" spans="9:12" ht="12.75" customHeight="1" x14ac:dyDescent="0.25">
      <c r="I3944" s="117"/>
      <c r="J3944" s="91"/>
      <c r="K3944" s="91"/>
      <c r="L3944" s="92"/>
    </row>
    <row r="3945" spans="9:12" ht="12.75" customHeight="1" x14ac:dyDescent="0.25">
      <c r="I3945" s="117"/>
      <c r="J3945" s="91"/>
      <c r="K3945" s="91"/>
      <c r="L3945" s="92"/>
    </row>
    <row r="3946" spans="9:12" ht="12.75" customHeight="1" x14ac:dyDescent="0.25">
      <c r="I3946" s="117"/>
      <c r="J3946" s="91"/>
      <c r="K3946" s="91"/>
      <c r="L3946" s="92"/>
    </row>
    <row r="3947" spans="9:12" ht="12.75" customHeight="1" x14ac:dyDescent="0.25">
      <c r="I3947" s="117"/>
      <c r="J3947" s="91"/>
      <c r="K3947" s="91"/>
      <c r="L3947" s="92"/>
    </row>
    <row r="3948" spans="9:12" ht="12.75" customHeight="1" x14ac:dyDescent="0.25">
      <c r="I3948" s="117"/>
      <c r="J3948" s="91"/>
      <c r="K3948" s="91"/>
      <c r="L3948" s="92"/>
    </row>
    <row r="3949" spans="9:12" ht="12.75" customHeight="1" x14ac:dyDescent="0.25">
      <c r="I3949" s="117"/>
      <c r="J3949" s="91"/>
      <c r="K3949" s="91"/>
      <c r="L3949" s="92"/>
    </row>
    <row r="3950" spans="9:12" ht="12.75" customHeight="1" x14ac:dyDescent="0.25">
      <c r="I3950" s="117"/>
      <c r="J3950" s="91"/>
      <c r="K3950" s="91"/>
      <c r="L3950" s="92"/>
    </row>
    <row r="3951" spans="9:12" ht="12.75" customHeight="1" x14ac:dyDescent="0.25">
      <c r="I3951" s="117"/>
      <c r="J3951" s="91"/>
      <c r="K3951" s="91"/>
      <c r="L3951" s="92"/>
    </row>
    <row r="3952" spans="9:12" ht="12.75" customHeight="1" x14ac:dyDescent="0.25">
      <c r="I3952" s="117"/>
      <c r="J3952" s="91"/>
      <c r="K3952" s="91"/>
      <c r="L3952" s="92"/>
    </row>
    <row r="3953" spans="9:12" ht="12.75" customHeight="1" x14ac:dyDescent="0.25">
      <c r="I3953" s="117"/>
      <c r="J3953" s="91"/>
      <c r="K3953" s="91"/>
      <c r="L3953" s="92"/>
    </row>
    <row r="3954" spans="9:12" ht="12.75" customHeight="1" x14ac:dyDescent="0.25">
      <c r="I3954" s="117"/>
      <c r="J3954" s="91"/>
      <c r="K3954" s="91"/>
      <c r="L3954" s="92"/>
    </row>
    <row r="3955" spans="9:12" ht="12.75" customHeight="1" x14ac:dyDescent="0.25">
      <c r="I3955" s="117"/>
      <c r="J3955" s="91"/>
      <c r="K3955" s="91"/>
      <c r="L3955" s="92"/>
    </row>
    <row r="3956" spans="9:12" ht="12.75" customHeight="1" x14ac:dyDescent="0.25">
      <c r="I3956" s="117"/>
      <c r="J3956" s="91"/>
      <c r="K3956" s="91"/>
      <c r="L3956" s="92"/>
    </row>
    <row r="3957" spans="9:12" ht="12.75" customHeight="1" x14ac:dyDescent="0.25">
      <c r="I3957" s="117"/>
      <c r="J3957" s="91"/>
      <c r="K3957" s="91"/>
      <c r="L3957" s="92"/>
    </row>
    <row r="3958" spans="9:12" ht="12.75" customHeight="1" x14ac:dyDescent="0.25">
      <c r="I3958" s="117"/>
      <c r="J3958" s="91"/>
      <c r="K3958" s="91"/>
      <c r="L3958" s="92"/>
    </row>
    <row r="3959" spans="9:12" ht="12.75" customHeight="1" x14ac:dyDescent="0.25">
      <c r="I3959" s="117"/>
      <c r="J3959" s="91"/>
      <c r="K3959" s="91"/>
      <c r="L3959" s="92"/>
    </row>
    <row r="3960" spans="9:12" ht="12.75" customHeight="1" x14ac:dyDescent="0.25">
      <c r="I3960" s="117"/>
      <c r="J3960" s="91"/>
      <c r="K3960" s="91"/>
      <c r="L3960" s="92"/>
    </row>
    <row r="3961" spans="9:12" ht="12.75" customHeight="1" x14ac:dyDescent="0.25">
      <c r="I3961" s="117"/>
      <c r="J3961" s="91"/>
      <c r="K3961" s="91"/>
      <c r="L3961" s="92"/>
    </row>
    <row r="3962" spans="9:12" ht="12.75" customHeight="1" x14ac:dyDescent="0.25">
      <c r="I3962" s="117"/>
      <c r="J3962" s="91"/>
      <c r="K3962" s="91"/>
      <c r="L3962" s="92"/>
    </row>
    <row r="3963" spans="9:12" ht="12.75" customHeight="1" x14ac:dyDescent="0.25">
      <c r="I3963" s="117"/>
      <c r="J3963" s="91"/>
      <c r="K3963" s="91"/>
      <c r="L3963" s="92"/>
    </row>
    <row r="3964" spans="9:12" ht="12.75" customHeight="1" x14ac:dyDescent="0.25">
      <c r="I3964" s="117"/>
      <c r="J3964" s="91"/>
      <c r="K3964" s="91"/>
      <c r="L3964" s="92"/>
    </row>
  </sheetData>
  <autoFilter ref="A4:X3860">
    <sortState ref="A677:X3405">
      <sortCondition ref="J4:J3860"/>
    </sortState>
  </autoFilter>
  <printOptions gridLines="1"/>
  <pageMargins left="0.51181102362204722" right="0.51181102362204722" top="0.35433070866141736" bottom="0.74803149606299213" header="0.31496062992125984" footer="0.31496062992125984"/>
  <pageSetup paperSize="9" fitToHeight="16" orientation="portrait" r:id="rId1"/>
  <headerFooter>
    <oddFooter>&amp;LDépartement de l'Yonne&amp;CPage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Lisez moi</vt:lpstr>
      <vt:lpstr>RA SSIAD 2023</vt:lpstr>
      <vt:lpstr>BDD SSIAD</vt:lpstr>
      <vt:lpstr>listes déroulantes</vt:lpstr>
      <vt:lpstr>Feuil1</vt:lpstr>
      <vt:lpstr>communes SSIAD</vt:lpstr>
      <vt:lpstr>'communes SSIAD'!Impression_des_titres</vt:lpstr>
      <vt:lpstr>statut_juridique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2024-03-19T15:26:58Z</dcterms:modified>
</cp:coreProperties>
</file>